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wagatika Samal\Desktop\TRAINITY\EXCEL PROJECT\IMDB MOVIE ANALYSIS\"/>
    </mc:Choice>
  </mc:AlternateContent>
  <xr:revisionPtr revIDLastSave="0" documentId="13_ncr:1_{92B59B2D-FB48-4CC1-8EE8-7875CFC8F0A8}" xr6:coauthVersionLast="47" xr6:coauthVersionMax="47" xr10:uidLastSave="{00000000-0000-0000-0000-000000000000}"/>
  <bookViews>
    <workbookView xWindow="-120" yWindow="-120" windowWidth="20730" windowHeight="11040" firstSheet="1" activeTab="6" xr2:uid="{00000000-000D-0000-FFFF-FFFF00000000}"/>
  </bookViews>
  <sheets>
    <sheet name="IMDB_Movies" sheetId="1" r:id="rId1"/>
    <sheet name="Question 1" sheetId="3" r:id="rId2"/>
    <sheet name="Question 1B" sheetId="4" r:id="rId3"/>
    <sheet name="Question 2" sheetId="5" r:id="rId4"/>
    <sheet name="Question 3" sheetId="6" r:id="rId5"/>
    <sheet name="Question 4" sheetId="7" r:id="rId6"/>
    <sheet name="Question 5" sheetId="11" r:id="rId7"/>
  </sheets>
  <calcPr calcId="191029" calcMode="autoNoTable"/>
  <pivotCaches>
    <pivotCache cacheId="0" r:id="rId8"/>
    <pivotCache cacheId="1" r:id="rId9"/>
    <pivotCache cacheId="2" r:id="rId10"/>
  </pivotCaches>
</workbook>
</file>

<file path=xl/calcChain.xml><?xml version="1.0" encoding="utf-8"?>
<calcChain xmlns="http://schemas.openxmlformats.org/spreadsheetml/2006/main">
  <c r="I10" i="11" l="1"/>
  <c r="I9" i="11"/>
  <c r="I8" i="11"/>
  <c r="I7" i="11"/>
  <c r="I6" i="11"/>
  <c r="I5" i="11"/>
  <c r="I4" i="11"/>
  <c r="I3" i="11"/>
  <c r="I2" i="11"/>
  <c r="D2760" i="11"/>
  <c r="D4845" i="11"/>
  <c r="D100" i="11"/>
  <c r="D4901" i="11"/>
  <c r="D678" i="11"/>
  <c r="D4857" i="11"/>
  <c r="D91" i="11"/>
  <c r="D1124" i="11"/>
  <c r="D647" i="11"/>
  <c r="D4815" i="11"/>
  <c r="D4838" i="11"/>
  <c r="D101" i="11"/>
  <c r="D4894" i="11"/>
  <c r="D851" i="11"/>
  <c r="D4872" i="11"/>
  <c r="D12" i="11"/>
  <c r="D4816" i="11"/>
  <c r="D4846" i="11"/>
  <c r="D3038" i="11"/>
  <c r="D1723" i="11"/>
  <c r="D4881" i="11"/>
  <c r="D1668" i="11"/>
  <c r="D4890" i="11"/>
  <c r="D2654" i="11"/>
  <c r="D7" i="11"/>
  <c r="D201" i="11"/>
  <c r="D4899" i="11"/>
  <c r="D4" i="11"/>
  <c r="D443" i="11"/>
  <c r="D152" i="11"/>
  <c r="D90" i="11"/>
  <c r="D270" i="11"/>
  <c r="D2023" i="11"/>
  <c r="D812" i="11"/>
  <c r="D95" i="11"/>
  <c r="D1582" i="11"/>
  <c r="D2192" i="11"/>
  <c r="D3256" i="11"/>
  <c r="D3337" i="11"/>
  <c r="D4814" i="11"/>
  <c r="D4873" i="11"/>
  <c r="D83" i="11"/>
  <c r="D4866" i="11"/>
  <c r="D194" i="11"/>
  <c r="D2594" i="11"/>
  <c r="D1644" i="11"/>
  <c r="D1461" i="11"/>
  <c r="D4897" i="11"/>
  <c r="D1429" i="11"/>
  <c r="D4889" i="11"/>
  <c r="D4879" i="11"/>
  <c r="D199" i="11"/>
  <c r="D281" i="11"/>
  <c r="D326" i="11"/>
  <c r="D1118" i="11"/>
  <c r="D4851" i="11"/>
  <c r="D1322" i="11"/>
  <c r="D3870" i="11"/>
  <c r="D4840" i="11"/>
  <c r="D4859" i="11"/>
  <c r="D4896" i="11"/>
  <c r="D4852" i="11"/>
  <c r="D397" i="11"/>
  <c r="D4831" i="11"/>
  <c r="D21" i="11"/>
  <c r="D357" i="11"/>
  <c r="D2049" i="11"/>
  <c r="D139" i="11"/>
  <c r="D4882" i="11"/>
  <c r="D4855" i="11"/>
  <c r="D4844" i="11"/>
  <c r="D4822" i="11"/>
  <c r="D4867" i="11"/>
  <c r="D4870" i="11"/>
  <c r="D4875" i="11"/>
  <c r="D4834" i="11"/>
  <c r="D130" i="11"/>
  <c r="D115" i="11"/>
  <c r="D392" i="11"/>
  <c r="D4823" i="11"/>
  <c r="D920" i="11"/>
  <c r="D1466" i="11"/>
  <c r="D4898" i="11"/>
  <c r="D559" i="11"/>
  <c r="D738" i="11"/>
  <c r="D4884" i="11"/>
  <c r="D996" i="11"/>
  <c r="D2017" i="11"/>
  <c r="D4900" i="11"/>
  <c r="D4860" i="11"/>
  <c r="D1113" i="11"/>
  <c r="D4848" i="11"/>
  <c r="D182" i="11"/>
  <c r="D2066" i="11"/>
  <c r="D275" i="11"/>
  <c r="D4058" i="11"/>
  <c r="D327" i="11"/>
  <c r="D432" i="11"/>
  <c r="D4830" i="11"/>
  <c r="D4821" i="11"/>
  <c r="D332" i="11"/>
  <c r="D4876" i="11"/>
  <c r="D4885" i="11"/>
  <c r="D4880" i="11"/>
  <c r="D193" i="11"/>
  <c r="D4891" i="11"/>
  <c r="D4861" i="11"/>
  <c r="D4849" i="11"/>
  <c r="D976" i="11"/>
  <c r="D167" i="11"/>
  <c r="D4893" i="11"/>
  <c r="D241" i="11"/>
  <c r="D250" i="11"/>
  <c r="D682" i="11"/>
  <c r="D433" i="11"/>
  <c r="D1019" i="11"/>
  <c r="D1022" i="11"/>
  <c r="D1050" i="11"/>
  <c r="D1813" i="11"/>
  <c r="D1894" i="11"/>
  <c r="D1816" i="11"/>
  <c r="D4818" i="11"/>
  <c r="D57" i="11"/>
  <c r="D284" i="11"/>
  <c r="D1554" i="11"/>
  <c r="D3167" i="11"/>
  <c r="D4826" i="11"/>
  <c r="D1769" i="11"/>
  <c r="D4841" i="11"/>
  <c r="D4837" i="11"/>
  <c r="D4862" i="11"/>
  <c r="D4828" i="11"/>
  <c r="D1289" i="11"/>
  <c r="D4878" i="11"/>
  <c r="D4853" i="11"/>
  <c r="D4832" i="11"/>
  <c r="D2419" i="11"/>
  <c r="D4827" i="11"/>
  <c r="D4825" i="11"/>
  <c r="D4869" i="11"/>
  <c r="D4895" i="11"/>
  <c r="D4874" i="11"/>
  <c r="D4892" i="11"/>
  <c r="D4839" i="11"/>
  <c r="D4843" i="11"/>
  <c r="D767" i="11"/>
  <c r="D2271" i="11"/>
  <c r="D4835" i="11"/>
  <c r="D918" i="11"/>
  <c r="D1170" i="11"/>
  <c r="D4863" i="11"/>
  <c r="D4810" i="11"/>
  <c r="D881" i="11"/>
  <c r="D4842" i="11"/>
  <c r="D2704" i="11"/>
  <c r="D4836" i="11"/>
  <c r="D4868" i="11"/>
  <c r="D420" i="11"/>
  <c r="D46" i="11"/>
  <c r="D1728" i="11"/>
  <c r="D4888" i="11"/>
  <c r="D4886" i="11"/>
  <c r="D4829" i="11"/>
  <c r="D4817" i="11"/>
  <c r="D4811" i="11"/>
  <c r="D4812" i="11"/>
  <c r="D4858" i="11"/>
  <c r="D4887" i="11"/>
  <c r="D1548" i="11"/>
  <c r="D4813" i="11"/>
  <c r="D4854" i="11"/>
  <c r="D156" i="11"/>
  <c r="D4865" i="11"/>
  <c r="D4824" i="11"/>
  <c r="D4877" i="11"/>
  <c r="D1205" i="11"/>
  <c r="D4850" i="11"/>
  <c r="D4819" i="11"/>
  <c r="D4847" i="11"/>
  <c r="D365" i="11"/>
  <c r="D588" i="11"/>
  <c r="D1174" i="11"/>
  <c r="D37" i="11"/>
  <c r="D157" i="11"/>
  <c r="D1364" i="11"/>
  <c r="D463" i="11"/>
  <c r="D2806" i="11"/>
  <c r="D2217" i="11"/>
  <c r="D2812" i="11"/>
  <c r="D4833" i="11"/>
  <c r="D4856" i="11"/>
  <c r="D348" i="11"/>
  <c r="D4871" i="11"/>
  <c r="D4864" i="11"/>
  <c r="D2713" i="11"/>
  <c r="D4820" i="11"/>
  <c r="D2260" i="11"/>
  <c r="D107" i="11"/>
  <c r="D4883" i="11"/>
  <c r="D4059" i="11"/>
  <c r="D33" i="11"/>
  <c r="D23" i="11"/>
  <c r="D78" i="11"/>
  <c r="D283" i="11"/>
  <c r="D84" i="11"/>
  <c r="D88" i="11"/>
  <c r="D117" i="11"/>
  <c r="D180" i="11"/>
  <c r="D346" i="11"/>
  <c r="D1693" i="11"/>
  <c r="D386" i="11"/>
  <c r="D423" i="11"/>
  <c r="D49" i="11"/>
  <c r="D118" i="11"/>
  <c r="D82" i="11"/>
  <c r="D128" i="11"/>
  <c r="D282" i="11"/>
  <c r="D318" i="11"/>
  <c r="D372" i="11"/>
  <c r="D413" i="11"/>
  <c r="D478" i="11"/>
  <c r="D307" i="11"/>
  <c r="D874" i="11"/>
  <c r="D526" i="11"/>
  <c r="D994" i="11"/>
  <c r="D973" i="11"/>
  <c r="D1316" i="11"/>
  <c r="D1796" i="11"/>
  <c r="D696" i="11"/>
  <c r="D564" i="11"/>
  <c r="D14" i="11"/>
  <c r="D30" i="11"/>
  <c r="D40" i="11"/>
  <c r="D276" i="11"/>
  <c r="D5" i="11"/>
  <c r="D116" i="11"/>
  <c r="D4060" i="11"/>
  <c r="D1401" i="11"/>
  <c r="D1221" i="11"/>
  <c r="D112" i="11"/>
  <c r="D44" i="11"/>
  <c r="D829" i="11"/>
  <c r="D629" i="11"/>
  <c r="D1027" i="11"/>
  <c r="D56" i="11"/>
  <c r="D204" i="11"/>
  <c r="D314" i="11"/>
  <c r="D385" i="11"/>
  <c r="D313" i="11"/>
  <c r="D119" i="11"/>
  <c r="D292" i="11"/>
  <c r="D457" i="11"/>
  <c r="D1346" i="11"/>
  <c r="D495" i="11"/>
  <c r="D434" i="11"/>
  <c r="D240" i="11"/>
  <c r="D1180" i="11"/>
  <c r="D853" i="11"/>
  <c r="D586" i="11"/>
  <c r="D776" i="11"/>
  <c r="D1217" i="11"/>
  <c r="D916" i="11"/>
  <c r="D267" i="11"/>
  <c r="D29" i="11"/>
  <c r="D2038" i="11"/>
  <c r="D985" i="11"/>
  <c r="D483" i="11"/>
  <c r="D230" i="11"/>
  <c r="D1236" i="11"/>
  <c r="D249" i="11"/>
  <c r="D442" i="11"/>
  <c r="D69" i="11"/>
  <c r="D1572" i="11"/>
  <c r="D2916" i="11"/>
  <c r="D467" i="11"/>
  <c r="D114" i="11"/>
  <c r="D280" i="11"/>
  <c r="D47" i="11"/>
  <c r="D171" i="11"/>
  <c r="D135" i="11"/>
  <c r="D93" i="11"/>
  <c r="D499" i="11"/>
  <c r="D290" i="11"/>
  <c r="D224" i="11"/>
  <c r="D863" i="11"/>
  <c r="D218" i="11"/>
  <c r="D349" i="11"/>
  <c r="D471" i="11"/>
  <c r="D184" i="11"/>
  <c r="D490" i="11"/>
  <c r="D561" i="11"/>
  <c r="D591" i="11"/>
  <c r="D153" i="11"/>
  <c r="D724" i="11"/>
  <c r="D688" i="11"/>
  <c r="D1607" i="11"/>
  <c r="D421" i="11"/>
  <c r="D820" i="11"/>
  <c r="D834" i="11"/>
  <c r="D999" i="11"/>
  <c r="D366" i="11"/>
  <c r="D122" i="11"/>
  <c r="D1062" i="11"/>
  <c r="D1898" i="11"/>
  <c r="D1042" i="11"/>
  <c r="D1415" i="11"/>
  <c r="D747" i="11"/>
  <c r="D1485" i="11"/>
  <c r="D1193" i="11"/>
  <c r="D1446" i="11"/>
  <c r="D1842" i="11"/>
  <c r="D2330" i="11"/>
  <c r="D2000" i="11"/>
  <c r="D3100" i="11"/>
  <c r="D1603" i="11"/>
  <c r="D289" i="11"/>
  <c r="D2717" i="11"/>
  <c r="D96" i="11"/>
  <c r="D684" i="11"/>
  <c r="D4015" i="11"/>
  <c r="D969" i="11"/>
  <c r="D960" i="11"/>
  <c r="D412" i="11"/>
  <c r="D578" i="11"/>
  <c r="D893" i="11"/>
  <c r="D506" i="11"/>
  <c r="D1158" i="11"/>
  <c r="D190" i="11"/>
  <c r="D97" i="11"/>
  <c r="D1314" i="11"/>
  <c r="D13" i="11"/>
  <c r="D15" i="11"/>
  <c r="D22" i="11"/>
  <c r="D2321" i="11"/>
  <c r="D285" i="11"/>
  <c r="D2065" i="11"/>
  <c r="D133" i="11"/>
  <c r="D145" i="11"/>
  <c r="D772" i="11"/>
  <c r="D823" i="11"/>
  <c r="D2091" i="11"/>
  <c r="D48" i="11"/>
  <c r="D2660" i="11"/>
  <c r="D566" i="11"/>
  <c r="D58" i="11"/>
  <c r="D59" i="11"/>
  <c r="D631" i="11"/>
  <c r="D71" i="11"/>
  <c r="D203" i="11"/>
  <c r="D319" i="11"/>
  <c r="D104" i="11"/>
  <c r="D983" i="11"/>
  <c r="D315" i="11"/>
  <c r="D278" i="11"/>
  <c r="D337" i="11"/>
  <c r="D400" i="11"/>
  <c r="D458" i="11"/>
  <c r="D492" i="11"/>
  <c r="D89" i="11"/>
  <c r="D4061" i="11"/>
  <c r="D601" i="11"/>
  <c r="D583" i="11"/>
  <c r="D611" i="11"/>
  <c r="D491" i="11"/>
  <c r="D673" i="11"/>
  <c r="D677" i="11"/>
  <c r="D704" i="11"/>
  <c r="D476" i="11"/>
  <c r="D742" i="11"/>
  <c r="D750" i="11"/>
  <c r="D810" i="11"/>
  <c r="D858" i="11"/>
  <c r="D875" i="11"/>
  <c r="D923" i="11"/>
  <c r="D3949" i="11"/>
  <c r="D931" i="11"/>
  <c r="D236" i="11"/>
  <c r="D984" i="11"/>
  <c r="D1234" i="11"/>
  <c r="D1345" i="11"/>
  <c r="D1594" i="11"/>
  <c r="D1028" i="11"/>
  <c r="D1512" i="11"/>
  <c r="D917" i="11"/>
  <c r="D3753" i="11"/>
  <c r="D339" i="11"/>
  <c r="D63" i="11"/>
  <c r="D232" i="11"/>
  <c r="D67" i="11"/>
  <c r="D102" i="11"/>
  <c r="D148" i="11"/>
  <c r="D155" i="11"/>
  <c r="D125" i="11"/>
  <c r="D2175" i="11"/>
  <c r="D219" i="11"/>
  <c r="D300" i="11"/>
  <c r="D309" i="11"/>
  <c r="D833" i="11"/>
  <c r="D681" i="11"/>
  <c r="D900" i="11"/>
  <c r="D398" i="11"/>
  <c r="D389" i="11"/>
  <c r="D364" i="11"/>
  <c r="D594" i="11"/>
  <c r="D210" i="11"/>
  <c r="D1140" i="11"/>
  <c r="D1230" i="11"/>
  <c r="D1182" i="11"/>
  <c r="D1005" i="11"/>
  <c r="D909" i="11"/>
  <c r="D1261" i="11"/>
  <c r="D1301" i="11"/>
  <c r="D1423" i="11"/>
  <c r="D4062" i="11"/>
  <c r="D873" i="11"/>
  <c r="D1753" i="11"/>
  <c r="D1766" i="11"/>
  <c r="D325" i="11"/>
  <c r="D208" i="11"/>
  <c r="D2528" i="11"/>
  <c r="D259" i="11"/>
  <c r="D4063" i="11"/>
  <c r="D1329" i="11"/>
  <c r="D649" i="11"/>
  <c r="D706" i="11"/>
  <c r="D1678" i="11"/>
  <c r="D1622" i="11"/>
  <c r="D61" i="11"/>
  <c r="D453" i="11"/>
  <c r="D134" i="11"/>
  <c r="D11" i="11"/>
  <c r="D53" i="11"/>
  <c r="D183" i="11"/>
  <c r="D205" i="11"/>
  <c r="D225" i="11"/>
  <c r="D620" i="11"/>
  <c r="D248" i="11"/>
  <c r="D1094" i="11"/>
  <c r="D198" i="11"/>
  <c r="D274" i="11"/>
  <c r="D273" i="11"/>
  <c r="D288" i="11"/>
  <c r="D322" i="11"/>
  <c r="D299" i="11"/>
  <c r="D340" i="11"/>
  <c r="D296" i="11"/>
  <c r="D391" i="11"/>
  <c r="D405" i="11"/>
  <c r="D446" i="11"/>
  <c r="D451" i="11"/>
  <c r="D475" i="11"/>
  <c r="D474" i="11"/>
  <c r="D505" i="11"/>
  <c r="D513" i="11"/>
  <c r="D527" i="11"/>
  <c r="D538" i="11"/>
  <c r="D552" i="11"/>
  <c r="D625" i="11"/>
  <c r="D666" i="11"/>
  <c r="D702" i="11"/>
  <c r="D584" i="11"/>
  <c r="D730" i="11"/>
  <c r="D488" i="11"/>
  <c r="D741" i="11"/>
  <c r="D643" i="11"/>
  <c r="D807" i="11"/>
  <c r="D855" i="11"/>
  <c r="D3518" i="11"/>
  <c r="D165" i="11"/>
  <c r="D935" i="11"/>
  <c r="D1013" i="11"/>
  <c r="D1166" i="11"/>
  <c r="D801" i="11"/>
  <c r="D1282" i="11"/>
  <c r="D1049" i="11"/>
  <c r="D1442" i="11"/>
  <c r="D1495" i="11"/>
  <c r="D1502" i="11"/>
  <c r="D4064" i="11"/>
  <c r="D1874" i="11"/>
  <c r="D1468" i="11"/>
  <c r="D1621" i="11"/>
  <c r="D1685" i="11"/>
  <c r="D1560" i="11"/>
  <c r="D2122" i="11"/>
  <c r="D2152" i="11"/>
  <c r="D2200" i="11"/>
  <c r="D2204" i="11"/>
  <c r="D2295" i="11"/>
  <c r="D2263" i="11"/>
  <c r="D1888" i="11"/>
  <c r="D2303" i="11"/>
  <c r="D2425" i="11"/>
  <c r="D2209" i="11"/>
  <c r="D3358" i="11"/>
  <c r="D2055" i="11"/>
  <c r="D4065" i="11"/>
  <c r="D162" i="11"/>
  <c r="D10" i="11"/>
  <c r="D448" i="11"/>
  <c r="D342" i="11"/>
  <c r="D528" i="11"/>
  <c r="D825" i="11"/>
  <c r="D732" i="11"/>
  <c r="D303" i="11"/>
  <c r="D3412" i="11"/>
  <c r="D2431" i="11"/>
  <c r="D1944" i="11"/>
  <c r="D28" i="11"/>
  <c r="D846" i="11"/>
  <c r="D16" i="11"/>
  <c r="D32" i="11"/>
  <c r="D68" i="11"/>
  <c r="D106" i="11"/>
  <c r="D1588" i="11"/>
  <c r="D200" i="11"/>
  <c r="D266" i="11"/>
  <c r="D272" i="11"/>
  <c r="D105" i="11"/>
  <c r="D336" i="11"/>
  <c r="D351" i="11"/>
  <c r="D1378" i="11"/>
  <c r="D498" i="11"/>
  <c r="D358" i="11"/>
  <c r="D188" i="11"/>
  <c r="D690" i="11"/>
  <c r="D743" i="11"/>
  <c r="D813" i="11"/>
  <c r="D839" i="11"/>
  <c r="D192" i="11"/>
  <c r="D450" i="11"/>
  <c r="D1037" i="11"/>
  <c r="D1237" i="11"/>
  <c r="D1333" i="11"/>
  <c r="D1245" i="11"/>
  <c r="D1281" i="11"/>
  <c r="D1371" i="11"/>
  <c r="D736" i="11"/>
  <c r="D1385" i="11"/>
  <c r="D1511" i="11"/>
  <c r="D1448" i="11"/>
  <c r="D607" i="11"/>
  <c r="D1618" i="11"/>
  <c r="D2077" i="11"/>
  <c r="D1809" i="11"/>
  <c r="D2456" i="11"/>
  <c r="D3862" i="11"/>
  <c r="D3016" i="11"/>
  <c r="D2143" i="11"/>
  <c r="D511" i="11"/>
  <c r="D25" i="11"/>
  <c r="D1553" i="11"/>
  <c r="D1044" i="11"/>
  <c r="D1537" i="11"/>
  <c r="D424" i="11"/>
  <c r="D790" i="11"/>
  <c r="D1127" i="11"/>
  <c r="D1235" i="11"/>
  <c r="D220" i="11"/>
  <c r="D388" i="11"/>
  <c r="D712" i="11"/>
  <c r="D906" i="11"/>
  <c r="D126" i="11"/>
  <c r="D1873" i="11"/>
  <c r="D1696" i="11"/>
  <c r="D2233" i="11"/>
  <c r="D382" i="11"/>
  <c r="D234" i="11"/>
  <c r="D70" i="11"/>
  <c r="D8" i="11"/>
  <c r="D60" i="11"/>
  <c r="D209" i="11"/>
  <c r="D246" i="11"/>
  <c r="D187" i="11"/>
  <c r="D261" i="11"/>
  <c r="D338" i="11"/>
  <c r="D343" i="11"/>
  <c r="D748" i="11"/>
  <c r="D360" i="11"/>
  <c r="D369" i="11"/>
  <c r="D479" i="11"/>
  <c r="D1366" i="11"/>
  <c r="D644" i="11"/>
  <c r="D72" i="11"/>
  <c r="D679" i="11"/>
  <c r="D494" i="11"/>
  <c r="D792" i="11"/>
  <c r="D606" i="11"/>
  <c r="D849" i="11"/>
  <c r="D867" i="11"/>
  <c r="D662" i="11"/>
  <c r="D680" i="11"/>
  <c r="D1073" i="11"/>
  <c r="D1110" i="11"/>
  <c r="D1034" i="11"/>
  <c r="D1400" i="11"/>
  <c r="D1476" i="11"/>
  <c r="D1494" i="11"/>
  <c r="D1208" i="11"/>
  <c r="D1798" i="11"/>
  <c r="D1865" i="11"/>
  <c r="D1676" i="11"/>
  <c r="D912" i="11"/>
  <c r="D1470" i="11"/>
  <c r="D2226" i="11"/>
  <c r="D1990" i="11"/>
  <c r="D2231" i="11"/>
  <c r="D2473" i="11"/>
  <c r="D2194" i="11"/>
  <c r="D2519" i="11"/>
  <c r="D2801" i="11"/>
  <c r="D2886" i="11"/>
  <c r="D1501" i="11"/>
  <c r="D2984" i="11"/>
  <c r="D1988" i="11"/>
  <c r="D2238" i="11"/>
  <c r="D354" i="11"/>
  <c r="D35" i="11"/>
  <c r="D773" i="11"/>
  <c r="D54" i="11"/>
  <c r="D1586" i="11"/>
  <c r="D636" i="11"/>
  <c r="D3560" i="11"/>
  <c r="D1820" i="11"/>
  <c r="D1288" i="11"/>
  <c r="D1835" i="11"/>
  <c r="D1881" i="11"/>
  <c r="D1445" i="11"/>
  <c r="D745" i="11"/>
  <c r="D1516" i="11"/>
  <c r="D572" i="11"/>
  <c r="D603" i="11"/>
  <c r="D2976" i="11"/>
  <c r="D81" i="11"/>
  <c r="D1330" i="11"/>
  <c r="D127" i="11"/>
  <c r="D147" i="11"/>
  <c r="D1650" i="11"/>
  <c r="D129" i="11"/>
  <c r="D160" i="11"/>
  <c r="D158" i="11"/>
  <c r="D347" i="11"/>
  <c r="D252" i="11"/>
  <c r="D216" i="11"/>
  <c r="D373" i="11"/>
  <c r="D481" i="11"/>
  <c r="D519" i="11"/>
  <c r="D482" i="11"/>
  <c r="D376" i="11"/>
  <c r="D551" i="11"/>
  <c r="D600" i="11"/>
  <c r="D783" i="11"/>
  <c r="D803" i="11"/>
  <c r="D788" i="11"/>
  <c r="D891" i="11"/>
  <c r="D957" i="11"/>
  <c r="D1043" i="11"/>
  <c r="D582" i="11"/>
  <c r="D1085" i="11"/>
  <c r="D1060" i="11"/>
  <c r="D1112" i="11"/>
  <c r="D4066" i="11"/>
  <c r="D1459" i="11"/>
  <c r="D1363" i="11"/>
  <c r="D1561" i="11"/>
  <c r="D1670" i="11"/>
  <c r="D1698" i="11"/>
  <c r="D1864" i="11"/>
  <c r="D1535" i="11"/>
  <c r="D1331" i="11"/>
  <c r="D2320" i="11"/>
  <c r="D2737" i="11"/>
  <c r="D2228" i="11"/>
  <c r="D3347" i="11"/>
  <c r="D2018" i="11"/>
  <c r="D2511" i="11"/>
  <c r="D1767" i="11"/>
  <c r="D1336" i="11"/>
  <c r="D3317" i="11"/>
  <c r="D85" i="11"/>
  <c r="D2203" i="11"/>
  <c r="D19" i="11"/>
  <c r="D1993" i="11"/>
  <c r="D328" i="11"/>
  <c r="D3881" i="11"/>
  <c r="D982" i="11"/>
  <c r="D689" i="11"/>
  <c r="D870" i="11"/>
  <c r="D1712" i="11"/>
  <c r="D2395" i="11"/>
  <c r="D1077" i="11"/>
  <c r="D355" i="11"/>
  <c r="D417" i="11"/>
  <c r="D87" i="11"/>
  <c r="D42" i="11"/>
  <c r="D239" i="11"/>
  <c r="D260" i="11"/>
  <c r="D168" i="11"/>
  <c r="D263" i="11"/>
  <c r="D170" i="11"/>
  <c r="D333" i="11"/>
  <c r="D430" i="11"/>
  <c r="D456" i="11"/>
  <c r="D311" i="11"/>
  <c r="D472" i="11"/>
  <c r="D445" i="11"/>
  <c r="D715" i="11"/>
  <c r="D524" i="11"/>
  <c r="D435" i="11"/>
  <c r="D525" i="11"/>
  <c r="D546" i="11"/>
  <c r="D410" i="11"/>
  <c r="D615" i="11"/>
  <c r="D617" i="11"/>
  <c r="D627" i="11"/>
  <c r="D642" i="11"/>
  <c r="D705" i="11"/>
  <c r="D554" i="11"/>
  <c r="D716" i="11"/>
  <c r="D717" i="11"/>
  <c r="D493" i="11"/>
  <c r="D556" i="11"/>
  <c r="D728" i="11"/>
  <c r="D654" i="11"/>
  <c r="D737" i="11"/>
  <c r="D761" i="11"/>
  <c r="D708" i="11"/>
  <c r="D837" i="11"/>
  <c r="D720" i="11"/>
  <c r="D878" i="11"/>
  <c r="D683" i="11"/>
  <c r="D925" i="11"/>
  <c r="D570" i="11"/>
  <c r="D934" i="11"/>
  <c r="D964" i="11"/>
  <c r="D1012" i="11"/>
  <c r="D1032" i="11"/>
  <c r="D1058" i="11"/>
  <c r="D1086" i="11"/>
  <c r="D1149" i="11"/>
  <c r="D1154" i="11"/>
  <c r="D1175" i="11"/>
  <c r="D1181" i="11"/>
  <c r="D1168" i="11"/>
  <c r="D1020" i="11"/>
  <c r="D911" i="11"/>
  <c r="D1229" i="11"/>
  <c r="D1250" i="11"/>
  <c r="D1157" i="11"/>
  <c r="D1258" i="11"/>
  <c r="D51" i="11"/>
  <c r="D1207" i="11"/>
  <c r="D1341" i="11"/>
  <c r="D1268" i="11"/>
  <c r="D1334" i="11"/>
  <c r="D1519" i="11"/>
  <c r="D1538" i="11"/>
  <c r="D1406" i="11"/>
  <c r="D1543" i="11"/>
  <c r="D1557" i="11"/>
  <c r="D1367" i="11"/>
  <c r="D1337" i="11"/>
  <c r="D1597" i="11"/>
  <c r="D1575" i="11"/>
  <c r="D1335" i="11"/>
  <c r="D1643" i="11"/>
  <c r="D1716" i="11"/>
  <c r="D1420" i="11"/>
  <c r="D1683" i="11"/>
  <c r="D1740" i="11"/>
  <c r="D1776" i="11"/>
  <c r="D1701" i="11"/>
  <c r="D1857" i="11"/>
  <c r="D1940" i="11"/>
  <c r="D1828" i="11"/>
  <c r="D1933" i="11"/>
  <c r="D1917" i="11"/>
  <c r="D2" i="11"/>
  <c r="D1805" i="11"/>
  <c r="D2084" i="11"/>
  <c r="D2550" i="11"/>
  <c r="D2270" i="11"/>
  <c r="D2478" i="11"/>
  <c r="D3964" i="11"/>
  <c r="D1762" i="11"/>
  <c r="D2620" i="11"/>
  <c r="D1971" i="11"/>
  <c r="D2093" i="11"/>
  <c r="D2315" i="11"/>
  <c r="D2196" i="11"/>
  <c r="D2853" i="11"/>
  <c r="D3087" i="11"/>
  <c r="D3096" i="11"/>
  <c r="D4067" i="11"/>
  <c r="D2720" i="11"/>
  <c r="D17" i="11"/>
  <c r="D2608" i="11"/>
  <c r="D20" i="11"/>
  <c r="D656" i="11"/>
  <c r="D1210" i="11"/>
  <c r="D1591" i="11"/>
  <c r="D1087" i="11"/>
  <c r="D1760" i="11"/>
  <c r="D4068" i="11"/>
  <c r="D1821" i="11"/>
  <c r="D1300" i="11"/>
  <c r="D944" i="11"/>
  <c r="D1188" i="11"/>
  <c r="D928" i="11"/>
  <c r="D1539" i="11"/>
  <c r="D1141" i="11"/>
  <c r="D1860" i="11"/>
  <c r="D1128" i="11"/>
  <c r="D1968" i="11"/>
  <c r="D387" i="11"/>
  <c r="D1269" i="11"/>
  <c r="D27" i="11"/>
  <c r="D80" i="11"/>
  <c r="D173" i="11"/>
  <c r="D242" i="11"/>
  <c r="D269" i="11"/>
  <c r="D293" i="11"/>
  <c r="D140" i="11"/>
  <c r="D440" i="11"/>
  <c r="D444" i="11"/>
  <c r="D425" i="11"/>
  <c r="D496" i="11"/>
  <c r="D485" i="11"/>
  <c r="D468" i="11"/>
  <c r="D518" i="11"/>
  <c r="D537" i="11"/>
  <c r="D186" i="11"/>
  <c r="D560" i="11"/>
  <c r="D613" i="11"/>
  <c r="D674" i="11"/>
  <c r="D794" i="11"/>
  <c r="D847" i="11"/>
  <c r="D850" i="11"/>
  <c r="D896" i="11"/>
  <c r="D977" i="11"/>
  <c r="D1006" i="11"/>
  <c r="D809" i="11"/>
  <c r="D815" i="11"/>
  <c r="D1995" i="11"/>
  <c r="D1040" i="11"/>
  <c r="D1046" i="11"/>
  <c r="D1186" i="11"/>
  <c r="D1381" i="11"/>
  <c r="D1465" i="11"/>
  <c r="D701" i="11"/>
  <c r="D1627" i="11"/>
  <c r="D1633" i="11"/>
  <c r="D1637" i="11"/>
  <c r="D1647" i="11"/>
  <c r="D1659" i="11"/>
  <c r="D1768" i="11"/>
  <c r="D1576" i="11"/>
  <c r="D2165" i="11"/>
  <c r="D2251" i="11"/>
  <c r="D1142" i="11"/>
  <c r="D2365" i="11"/>
  <c r="D1951" i="11"/>
  <c r="D2565" i="11"/>
  <c r="D2642" i="11"/>
  <c r="D2378" i="11"/>
  <c r="D1144" i="11"/>
  <c r="D2910" i="11"/>
  <c r="D1443" i="11"/>
  <c r="D2953" i="11"/>
  <c r="D4069" i="11"/>
  <c r="D4070" i="11"/>
  <c r="D628" i="11"/>
  <c r="D798" i="11"/>
  <c r="D2755" i="11"/>
  <c r="D838" i="11"/>
  <c r="D1909" i="11"/>
  <c r="D711" i="11"/>
  <c r="D416" i="11"/>
  <c r="D3002" i="11"/>
  <c r="D2877" i="11"/>
  <c r="D786" i="11"/>
  <c r="D981" i="11"/>
  <c r="D998" i="11"/>
  <c r="D1284" i="11"/>
  <c r="D907" i="11"/>
  <c r="D1656" i="11"/>
  <c r="D739" i="11"/>
  <c r="D1996" i="11"/>
  <c r="D2073" i="11"/>
  <c r="D2991" i="11"/>
  <c r="D176" i="11"/>
  <c r="D504" i="11"/>
  <c r="D352" i="11"/>
  <c r="D235" i="11"/>
  <c r="D399" i="11"/>
  <c r="D646" i="11"/>
  <c r="D1552" i="11"/>
  <c r="D1533" i="11"/>
  <c r="D1620" i="11"/>
  <c r="D1360" i="11"/>
  <c r="D2050" i="11"/>
  <c r="D2064" i="11"/>
  <c r="D548" i="11"/>
  <c r="D749" i="11"/>
  <c r="D1598" i="11"/>
  <c r="D36" i="11"/>
  <c r="D45" i="11"/>
  <c r="D910" i="11"/>
  <c r="D175" i="11"/>
  <c r="D207" i="11"/>
  <c r="D74" i="11"/>
  <c r="D223" i="11"/>
  <c r="D264" i="11"/>
  <c r="D3325" i="11"/>
  <c r="D308" i="11"/>
  <c r="D304" i="11"/>
  <c r="D312" i="11"/>
  <c r="D436" i="11"/>
  <c r="D109" i="11"/>
  <c r="D439" i="11"/>
  <c r="D497" i="11"/>
  <c r="D310" i="11"/>
  <c r="D541" i="11"/>
  <c r="D213" i="11"/>
  <c r="D298" i="11"/>
  <c r="D569" i="11"/>
  <c r="D632" i="11"/>
  <c r="D640" i="11"/>
  <c r="D709" i="11"/>
  <c r="D660" i="11"/>
  <c r="D567" i="11"/>
  <c r="D703" i="11"/>
  <c r="D597" i="11"/>
  <c r="D718" i="11"/>
  <c r="D735" i="11"/>
  <c r="D710" i="11"/>
  <c r="D819" i="11"/>
  <c r="D536" i="11"/>
  <c r="D830" i="11"/>
  <c r="D781" i="11"/>
  <c r="D937" i="11"/>
  <c r="D979" i="11"/>
  <c r="D854" i="11"/>
  <c r="D1056" i="11"/>
  <c r="D1041" i="11"/>
  <c r="D1104" i="11"/>
  <c r="D1055" i="11"/>
  <c r="D1155" i="11"/>
  <c r="D1102" i="11"/>
  <c r="D1177" i="11"/>
  <c r="D1203" i="11"/>
  <c r="D1183" i="11"/>
  <c r="D1214" i="11"/>
  <c r="D1211" i="11"/>
  <c r="D1249" i="11"/>
  <c r="D1296" i="11"/>
  <c r="D1010" i="11"/>
  <c r="D1304" i="11"/>
  <c r="D1231" i="11"/>
  <c r="D1356" i="11"/>
  <c r="D1386" i="11"/>
  <c r="D1242" i="11"/>
  <c r="D1391" i="11"/>
  <c r="D1161" i="11"/>
  <c r="D1414" i="11"/>
  <c r="D1402" i="11"/>
  <c r="D1464" i="11"/>
  <c r="D1451" i="11"/>
  <c r="D1431" i="11"/>
  <c r="D1517" i="11"/>
  <c r="D1487" i="11"/>
  <c r="D1595" i="11"/>
  <c r="D1687" i="11"/>
  <c r="D1652" i="11"/>
  <c r="D1689" i="11"/>
  <c r="D1733" i="11"/>
  <c r="D1792" i="11"/>
  <c r="D1879" i="11"/>
  <c r="D1900" i="11"/>
  <c r="D1916" i="11"/>
  <c r="D1921" i="11"/>
  <c r="D1936" i="11"/>
  <c r="D1973" i="11"/>
  <c r="D1975" i="11"/>
  <c r="D2059" i="11"/>
  <c r="D2037" i="11"/>
  <c r="D2171" i="11"/>
  <c r="D2202" i="11"/>
  <c r="D2223" i="11"/>
  <c r="D1926" i="11"/>
  <c r="D2324" i="11"/>
  <c r="D2255" i="11"/>
  <c r="D2481" i="11"/>
  <c r="D2116" i="11"/>
  <c r="D2133" i="11"/>
  <c r="D2687" i="11"/>
  <c r="D2349" i="11"/>
  <c r="D2701" i="11"/>
  <c r="D2753" i="11"/>
  <c r="D2725" i="11"/>
  <c r="D2742" i="11"/>
  <c r="D2166" i="11"/>
  <c r="D2207" i="11"/>
  <c r="D2809" i="11"/>
  <c r="D1840" i="11"/>
  <c r="D2935" i="11"/>
  <c r="D2945" i="11"/>
  <c r="D2677" i="11"/>
  <c r="D2788" i="11"/>
  <c r="D1317" i="11"/>
  <c r="D2125" i="11"/>
  <c r="D2833" i="11"/>
  <c r="D323" i="11"/>
  <c r="D103" i="11"/>
  <c r="D2568" i="11"/>
  <c r="D1749" i="11"/>
  <c r="D843" i="11"/>
  <c r="D507" i="11"/>
  <c r="D4071" i="11"/>
  <c r="D933" i="11"/>
  <c r="D3436" i="11"/>
  <c r="D1016" i="11"/>
  <c r="D1176" i="11"/>
  <c r="D1243" i="11"/>
  <c r="D1497" i="11"/>
  <c r="D1948" i="11"/>
  <c r="D1089" i="11"/>
  <c r="D562" i="11"/>
  <c r="D1524" i="11"/>
  <c r="D943" i="11"/>
  <c r="D3594" i="11"/>
  <c r="D449" i="11"/>
  <c r="D805" i="11"/>
  <c r="D1818" i="11"/>
  <c r="D4072" i="11"/>
  <c r="D4073" i="11"/>
  <c r="D2406" i="11"/>
  <c r="D3004" i="11"/>
  <c r="D305" i="11"/>
  <c r="D521" i="11"/>
  <c r="D827" i="11"/>
  <c r="D532" i="11"/>
  <c r="D2690" i="11"/>
  <c r="D965" i="11"/>
  <c r="D131" i="11"/>
  <c r="D2439" i="11"/>
  <c r="D4074" i="11"/>
  <c r="D287" i="11"/>
  <c r="D251" i="11"/>
  <c r="D404" i="11"/>
  <c r="D427" i="11"/>
  <c r="D466" i="11"/>
  <c r="D508" i="11"/>
  <c r="D477" i="11"/>
  <c r="D531" i="11"/>
  <c r="D523" i="11"/>
  <c r="D610" i="11"/>
  <c r="D614" i="11"/>
  <c r="D929" i="11"/>
  <c r="D700" i="11"/>
  <c r="D766" i="11"/>
  <c r="D771" i="11"/>
  <c r="D568" i="11"/>
  <c r="D797" i="11"/>
  <c r="D828" i="11"/>
  <c r="D836" i="11"/>
  <c r="D860" i="11"/>
  <c r="D932" i="11"/>
  <c r="D961" i="11"/>
  <c r="D185" i="11"/>
  <c r="D1744" i="11"/>
  <c r="D1000" i="11"/>
  <c r="D1084" i="11"/>
  <c r="D4075" i="11"/>
  <c r="D1107" i="11"/>
  <c r="D1150" i="11"/>
  <c r="D1215" i="11"/>
  <c r="D1165" i="11"/>
  <c r="D1266" i="11"/>
  <c r="D1475" i="11"/>
  <c r="D1253" i="11"/>
  <c r="D1578" i="11"/>
  <c r="D1238" i="11"/>
  <c r="D1725" i="11"/>
  <c r="D1868" i="11"/>
  <c r="D1862" i="11"/>
  <c r="D1886" i="11"/>
  <c r="D2024" i="11"/>
  <c r="D2071" i="11"/>
  <c r="D1540" i="11"/>
  <c r="D2081" i="11"/>
  <c r="D2169" i="11"/>
  <c r="D2188" i="11"/>
  <c r="D1984" i="11"/>
  <c r="D2197" i="11"/>
  <c r="D2211" i="11"/>
  <c r="D2529" i="11"/>
  <c r="D2313" i="11"/>
  <c r="D2404" i="11"/>
  <c r="D2523" i="11"/>
  <c r="D2405" i="11"/>
  <c r="D2651" i="11"/>
  <c r="D2837" i="11"/>
  <c r="D2926" i="11"/>
  <c r="D2418" i="11"/>
  <c r="D2876" i="11"/>
  <c r="D3082" i="11"/>
  <c r="D3326" i="11"/>
  <c r="D2816" i="11"/>
  <c r="D4076" i="11"/>
  <c r="D262" i="11"/>
  <c r="D123" i="11"/>
  <c r="D831" i="11"/>
  <c r="D1092" i="11"/>
  <c r="D211" i="11"/>
  <c r="D1294" i="11"/>
  <c r="D595" i="11"/>
  <c r="D3399" i="11"/>
  <c r="D913" i="11"/>
  <c r="D2988" i="11"/>
  <c r="D1129" i="11"/>
  <c r="D1534" i="11"/>
  <c r="D2013" i="11"/>
  <c r="D2016" i="11"/>
  <c r="D197" i="11"/>
  <c r="D1765" i="11"/>
  <c r="D1829" i="11"/>
  <c r="D255" i="11"/>
  <c r="D371" i="11"/>
  <c r="D428" i="11"/>
  <c r="D571" i="11"/>
  <c r="D793" i="11"/>
  <c r="D196" i="11"/>
  <c r="D991" i="11"/>
  <c r="D1283" i="11"/>
  <c r="D1384" i="11"/>
  <c r="D1392" i="11"/>
  <c r="D1592" i="11"/>
  <c r="D951" i="11"/>
  <c r="D1617" i="11"/>
  <c r="D1508" i="11"/>
  <c r="D2021" i="11"/>
  <c r="D2154" i="11"/>
  <c r="D2031" i="11"/>
  <c r="D3864" i="11"/>
  <c r="D1929" i="11"/>
  <c r="D2960" i="11"/>
  <c r="D3001" i="11"/>
  <c r="D3427" i="11"/>
  <c r="D368" i="11"/>
  <c r="D4077" i="11"/>
  <c r="D1029" i="11"/>
  <c r="D2107" i="11"/>
  <c r="D38" i="11"/>
  <c r="D2248" i="11"/>
  <c r="D2879" i="11"/>
  <c r="D543" i="11"/>
  <c r="D214" i="11"/>
  <c r="D177" i="11"/>
  <c r="D367" i="11"/>
  <c r="D353" i="11"/>
  <c r="D306" i="11"/>
  <c r="D174" i="11"/>
  <c r="D395" i="11"/>
  <c r="D411" i="11"/>
  <c r="D254" i="11"/>
  <c r="D316" i="11"/>
  <c r="D422" i="11"/>
  <c r="D460" i="11"/>
  <c r="D500" i="11"/>
  <c r="D517" i="11"/>
  <c r="D545" i="11"/>
  <c r="D563" i="11"/>
  <c r="D573" i="11"/>
  <c r="D555" i="11"/>
  <c r="D619" i="11"/>
  <c r="D516" i="11"/>
  <c r="D510" i="11"/>
  <c r="D634" i="11"/>
  <c r="D580" i="11"/>
  <c r="D630" i="11"/>
  <c r="D721" i="11"/>
  <c r="D542" i="11"/>
  <c r="D751" i="11"/>
  <c r="D719" i="11"/>
  <c r="D733" i="11"/>
  <c r="D754" i="11"/>
  <c r="D768" i="11"/>
  <c r="D779" i="11"/>
  <c r="D784" i="11"/>
  <c r="D791" i="11"/>
  <c r="D835" i="11"/>
  <c r="D377" i="11"/>
  <c r="D886" i="11"/>
  <c r="D602" i="11"/>
  <c r="D845" i="11"/>
  <c r="D752" i="11"/>
  <c r="D963" i="11"/>
  <c r="D930" i="11"/>
  <c r="D989" i="11"/>
  <c r="D1081" i="11"/>
  <c r="D1057" i="11"/>
  <c r="D1072" i="11"/>
  <c r="D988" i="11"/>
  <c r="D926" i="11"/>
  <c r="D1097" i="11"/>
  <c r="D1067" i="11"/>
  <c r="D1004" i="11"/>
  <c r="D1152" i="11"/>
  <c r="D1143" i="11"/>
  <c r="D1123" i="11"/>
  <c r="D1190" i="11"/>
  <c r="D1228" i="11"/>
  <c r="D1115" i="11"/>
  <c r="D1227" i="11"/>
  <c r="D1126" i="11"/>
  <c r="D1267" i="11"/>
  <c r="D1244" i="11"/>
  <c r="D1272" i="11"/>
  <c r="D958" i="11"/>
  <c r="D1310" i="11"/>
  <c r="D1279" i="11"/>
  <c r="D1379" i="11"/>
  <c r="D1488" i="11"/>
  <c r="D1503" i="11"/>
  <c r="D1167" i="11"/>
  <c r="D1523" i="11"/>
  <c r="D1530" i="11"/>
  <c r="D1481" i="11"/>
  <c r="D1556" i="11"/>
  <c r="D1593" i="11"/>
  <c r="D1467" i="11"/>
  <c r="D1563" i="11"/>
  <c r="D1358" i="11"/>
  <c r="D1645" i="11"/>
  <c r="D1658" i="11"/>
  <c r="D1369" i="11"/>
  <c r="D1686" i="11"/>
  <c r="D1355" i="11"/>
  <c r="D1719" i="11"/>
  <c r="D1736" i="11"/>
  <c r="D1770" i="11"/>
  <c r="D1771" i="11"/>
  <c r="D1797" i="11"/>
  <c r="D1831" i="11"/>
  <c r="D1824" i="11"/>
  <c r="D1852" i="11"/>
  <c r="D1880" i="11"/>
  <c r="D1901" i="11"/>
  <c r="D1912" i="11"/>
  <c r="D1985" i="11"/>
  <c r="D1989" i="11"/>
  <c r="D3938" i="11"/>
  <c r="D2026" i="11"/>
  <c r="D1546" i="11"/>
  <c r="D2079" i="11"/>
  <c r="D2090" i="11"/>
  <c r="D2096" i="11"/>
  <c r="D2137" i="11"/>
  <c r="D2177" i="11"/>
  <c r="D2176" i="11"/>
  <c r="D2387" i="11"/>
  <c r="D2440" i="11"/>
  <c r="D2438" i="11"/>
  <c r="D2230" i="11"/>
  <c r="D2465" i="11"/>
  <c r="D2146" i="11"/>
  <c r="D2462" i="11"/>
  <c r="D2468" i="11"/>
  <c r="D1674" i="11"/>
  <c r="D2488" i="11"/>
  <c r="D2530" i="11"/>
  <c r="D2187" i="11"/>
  <c r="D2533" i="11"/>
  <c r="D2546" i="11"/>
  <c r="D2503" i="11"/>
  <c r="D2989" i="11"/>
  <c r="D2748" i="11"/>
  <c r="D2607" i="11"/>
  <c r="D2895" i="11"/>
  <c r="D2698" i="11"/>
  <c r="D2705" i="11"/>
  <c r="D2958" i="11"/>
  <c r="D3062" i="11"/>
  <c r="D3066" i="11"/>
  <c r="D3163" i="11"/>
  <c r="D2257" i="11"/>
  <c r="D3598" i="11"/>
  <c r="D2682" i="11"/>
  <c r="D3552" i="11"/>
  <c r="D651" i="11"/>
  <c r="D2855" i="11"/>
  <c r="D3506" i="11"/>
  <c r="D3253" i="11"/>
  <c r="D3802" i="11"/>
  <c r="D3874" i="11"/>
  <c r="D3084" i="11"/>
  <c r="D4078" i="11"/>
  <c r="D3614" i="11"/>
  <c r="D1163" i="11"/>
  <c r="D2932" i="11"/>
  <c r="D895" i="11"/>
  <c r="D1352" i="11"/>
  <c r="D233" i="11"/>
  <c r="D1587" i="11"/>
  <c r="D1978" i="11"/>
  <c r="D2982" i="11"/>
  <c r="D950" i="11"/>
  <c r="D1817" i="11"/>
  <c r="D3557" i="11"/>
  <c r="D301" i="11"/>
  <c r="D565" i="11"/>
  <c r="D1787" i="11"/>
  <c r="D585" i="11"/>
  <c r="D707" i="11"/>
  <c r="D2924" i="11"/>
  <c r="D972" i="11"/>
  <c r="D4079" i="11"/>
  <c r="D1164" i="11"/>
  <c r="D1452" i="11"/>
  <c r="D1409" i="11"/>
  <c r="D774" i="11"/>
  <c r="D2035" i="11"/>
  <c r="D2075" i="11"/>
  <c r="D2243" i="11"/>
  <c r="D2312" i="11"/>
  <c r="D2333" i="11"/>
  <c r="D1232" i="11"/>
  <c r="D2708" i="11"/>
  <c r="D2507" i="11"/>
  <c r="D1374" i="11"/>
  <c r="D2934" i="11"/>
  <c r="D3558" i="11"/>
  <c r="D2840" i="11"/>
  <c r="D2356" i="11"/>
  <c r="D4080" i="11"/>
  <c r="D2752" i="11"/>
  <c r="D1610" i="11"/>
  <c r="D407" i="11"/>
  <c r="D530" i="11"/>
  <c r="D1394" i="11"/>
  <c r="D940" i="11"/>
  <c r="D1220" i="11"/>
  <c r="D1905" i="11"/>
  <c r="D2089" i="11"/>
  <c r="D1293" i="11"/>
  <c r="D1254" i="11"/>
  <c r="D753" i="11"/>
  <c r="D110" i="11"/>
  <c r="D775" i="11"/>
  <c r="D816" i="11"/>
  <c r="D212" i="11"/>
  <c r="D4081" i="11"/>
  <c r="D1178" i="11"/>
  <c r="D1045" i="11"/>
  <c r="D1173" i="11"/>
  <c r="D1373" i="11"/>
  <c r="D2048" i="11"/>
  <c r="D1937" i="11"/>
  <c r="D2148" i="11"/>
  <c r="D2552" i="11"/>
  <c r="D2464" i="11"/>
  <c r="D1679" i="11"/>
  <c r="D2595" i="11"/>
  <c r="D3245" i="11"/>
  <c r="D1800" i="11"/>
  <c r="D1499" i="11"/>
  <c r="D43" i="11"/>
  <c r="D3328" i="11"/>
  <c r="D92" i="11"/>
  <c r="D55" i="11"/>
  <c r="D3466" i="11"/>
  <c r="D231" i="11"/>
  <c r="D52" i="11"/>
  <c r="D390" i="11"/>
  <c r="D361" i="11"/>
  <c r="D161" i="11"/>
  <c r="D321" i="11"/>
  <c r="D623" i="11"/>
  <c r="D268" i="11"/>
  <c r="D668" i="11"/>
  <c r="D638" i="11"/>
  <c r="D403" i="11"/>
  <c r="D817" i="11"/>
  <c r="D676" i="11"/>
  <c r="D876" i="11"/>
  <c r="D888" i="11"/>
  <c r="D890" i="11"/>
  <c r="D947" i="11"/>
  <c r="D1923" i="11"/>
  <c r="D924" i="11"/>
  <c r="D1007" i="11"/>
  <c r="D955" i="11"/>
  <c r="D1076" i="11"/>
  <c r="D1119" i="11"/>
  <c r="D1038" i="11"/>
  <c r="D1051" i="11"/>
  <c r="D609" i="11"/>
  <c r="D1213" i="11"/>
  <c r="D822" i="11"/>
  <c r="D1192" i="11"/>
  <c r="D1273" i="11"/>
  <c r="D1324" i="11"/>
  <c r="D993" i="11"/>
  <c r="D1318" i="11"/>
  <c r="D1375" i="11"/>
  <c r="D1438" i="11"/>
  <c r="D693" i="11"/>
  <c r="D1433" i="11"/>
  <c r="D1404" i="11"/>
  <c r="D1515" i="11"/>
  <c r="D1518" i="11"/>
  <c r="D1456" i="11"/>
  <c r="D1662" i="11"/>
  <c r="D4082" i="11"/>
  <c r="D1661" i="11"/>
  <c r="D1702" i="11"/>
  <c r="D1745" i="11"/>
  <c r="D1510" i="11"/>
  <c r="D1721" i="11"/>
  <c r="D1642" i="11"/>
  <c r="D1525" i="11"/>
  <c r="D1777" i="11"/>
  <c r="D1790" i="11"/>
  <c r="D1779" i="11"/>
  <c r="D1847" i="11"/>
  <c r="D1925" i="11"/>
  <c r="D4083" i="11"/>
  <c r="D1981" i="11"/>
  <c r="D1950" i="11"/>
  <c r="D1991" i="11"/>
  <c r="D4084" i="11"/>
  <c r="D1833" i="11"/>
  <c r="D2027" i="11"/>
  <c r="D2150" i="11"/>
  <c r="D2069" i="11"/>
  <c r="D1623" i="11"/>
  <c r="D1863" i="11"/>
  <c r="D2206" i="11"/>
  <c r="D2210" i="11"/>
  <c r="D1949" i="11"/>
  <c r="D2199" i="11"/>
  <c r="D2214" i="11"/>
  <c r="D2179" i="11"/>
  <c r="D1625" i="11"/>
  <c r="D2265" i="11"/>
  <c r="D2292" i="11"/>
  <c r="D2343" i="11"/>
  <c r="D2294" i="11"/>
  <c r="D4085" i="11"/>
  <c r="D4086" i="11"/>
  <c r="D2435" i="11"/>
  <c r="D2455" i="11"/>
  <c r="D2264" i="11"/>
  <c r="D2645" i="11"/>
  <c r="D2541" i="11"/>
  <c r="D2662" i="11"/>
  <c r="D2712" i="11"/>
  <c r="D2538" i="11"/>
  <c r="D2731" i="11"/>
  <c r="D2692" i="11"/>
  <c r="D2852" i="11"/>
  <c r="D2835" i="11"/>
  <c r="D2631" i="11"/>
  <c r="D2724" i="11"/>
  <c r="D2937" i="11"/>
  <c r="D2864" i="11"/>
  <c r="D3077" i="11"/>
  <c r="D3089" i="11"/>
  <c r="D3314" i="11"/>
  <c r="D2925" i="11"/>
  <c r="D4087" i="11"/>
  <c r="D3360" i="11"/>
  <c r="D3556" i="11"/>
  <c r="D3039" i="11"/>
  <c r="D4088" i="11"/>
  <c r="D4089" i="11"/>
  <c r="D459" i="11"/>
  <c r="D2716" i="11"/>
  <c r="D1726" i="11"/>
  <c r="D2723" i="11"/>
  <c r="D2648" i="11"/>
  <c r="D3759" i="11"/>
  <c r="D2430" i="11"/>
  <c r="D1522" i="11"/>
  <c r="D2680" i="11"/>
  <c r="D2928" i="11"/>
  <c r="D2548" i="11"/>
  <c r="D2811" i="11"/>
  <c r="D4090" i="11"/>
  <c r="D244" i="11"/>
  <c r="D1130" i="11"/>
  <c r="D359" i="11"/>
  <c r="D4037" i="11"/>
  <c r="D2124" i="11"/>
  <c r="D1600" i="11"/>
  <c r="D1640" i="11"/>
  <c r="D1836" i="11"/>
  <c r="D1651" i="11"/>
  <c r="D3113" i="11"/>
  <c r="D2323" i="11"/>
  <c r="D2804" i="11"/>
  <c r="D31" i="11"/>
  <c r="D2665" i="11"/>
  <c r="D1634" i="11"/>
  <c r="D2319" i="11"/>
  <c r="D151" i="11"/>
  <c r="D441" i="11"/>
  <c r="D639" i="11"/>
  <c r="D941" i="11"/>
  <c r="D648" i="11"/>
  <c r="D166" i="11"/>
  <c r="D469" i="11"/>
  <c r="D1179" i="11"/>
  <c r="D1202" i="11"/>
  <c r="D992" i="11"/>
  <c r="D2112" i="11"/>
  <c r="D1493" i="11"/>
  <c r="D1063" i="11"/>
  <c r="D1544" i="11"/>
  <c r="D1599" i="11"/>
  <c r="D3850" i="11"/>
  <c r="D4091" i="11"/>
  <c r="D1692" i="11"/>
  <c r="D1754" i="11"/>
  <c r="D1340" i="11"/>
  <c r="D2246" i="11"/>
  <c r="D2278" i="11"/>
  <c r="D2352" i="11"/>
  <c r="D2509" i="11"/>
  <c r="D2664" i="11"/>
  <c r="D3104" i="11"/>
  <c r="D2083" i="11"/>
  <c r="D3172" i="11"/>
  <c r="D3250" i="11"/>
  <c r="D3418" i="11"/>
  <c r="D4092" i="11"/>
  <c r="D672" i="11"/>
  <c r="D2282" i="11"/>
  <c r="D618" i="11"/>
  <c r="D2475" i="11"/>
  <c r="D575" i="11"/>
  <c r="D520" i="11"/>
  <c r="D905" i="11"/>
  <c r="D962" i="11"/>
  <c r="D2029" i="11"/>
  <c r="D1096" i="11"/>
  <c r="D1291" i="11"/>
  <c r="D356" i="11"/>
  <c r="D968" i="11"/>
  <c r="D757" i="11"/>
  <c r="D163" i="11"/>
  <c r="D178" i="11"/>
  <c r="D226" i="11"/>
  <c r="D108" i="11"/>
  <c r="D335" i="11"/>
  <c r="D317" i="11"/>
  <c r="D2617" i="11"/>
  <c r="D374" i="11"/>
  <c r="D329" i="11"/>
  <c r="D370" i="11"/>
  <c r="D380" i="11"/>
  <c r="D384" i="11"/>
  <c r="D414" i="11"/>
  <c r="D415" i="11"/>
  <c r="D438" i="11"/>
  <c r="D489" i="11"/>
  <c r="D375" i="11"/>
  <c r="D587" i="11"/>
  <c r="D557" i="11"/>
  <c r="D484" i="11"/>
  <c r="D429" i="11"/>
  <c r="D3891" i="11"/>
  <c r="D691" i="11"/>
  <c r="D665" i="11"/>
  <c r="D695" i="11"/>
  <c r="D726" i="11"/>
  <c r="D841" i="11"/>
  <c r="D604" i="11"/>
  <c r="D868" i="11"/>
  <c r="D848" i="11"/>
  <c r="D844" i="11"/>
  <c r="D885" i="11"/>
  <c r="D840" i="11"/>
  <c r="D894" i="11"/>
  <c r="D904" i="11"/>
  <c r="D729" i="11"/>
  <c r="D942" i="11"/>
  <c r="D948" i="11"/>
  <c r="D971" i="11"/>
  <c r="D986" i="11"/>
  <c r="D1031" i="11"/>
  <c r="D1008" i="11"/>
  <c r="D884" i="11"/>
  <c r="D1099" i="11"/>
  <c r="D1103" i="11"/>
  <c r="D1052" i="11"/>
  <c r="D1138" i="11"/>
  <c r="D1145" i="11"/>
  <c r="D1172" i="11"/>
  <c r="D1030" i="11"/>
  <c r="D1088" i="11"/>
  <c r="D1195" i="11"/>
  <c r="D1151" i="11"/>
  <c r="D1098" i="11"/>
  <c r="D1275" i="11"/>
  <c r="D1309" i="11"/>
  <c r="D1090" i="11"/>
  <c r="D1351" i="11"/>
  <c r="D1251" i="11"/>
  <c r="D1111" i="11"/>
  <c r="D1370" i="11"/>
  <c r="D1359" i="11"/>
  <c r="D1387" i="11"/>
  <c r="D1361" i="11"/>
  <c r="D1419" i="11"/>
  <c r="D1418" i="11"/>
  <c r="D1436" i="11"/>
  <c r="D1372" i="11"/>
  <c r="D1478" i="11"/>
  <c r="D1472" i="11"/>
  <c r="D1484" i="11"/>
  <c r="D1462" i="11"/>
  <c r="D1411" i="11"/>
  <c r="D1568" i="11"/>
  <c r="D1580" i="11"/>
  <c r="D1589" i="11"/>
  <c r="D1614" i="11"/>
  <c r="D1471" i="11"/>
  <c r="D1718" i="11"/>
  <c r="D1738" i="11"/>
  <c r="D1713" i="11"/>
  <c r="D1861" i="11"/>
  <c r="D1915" i="11"/>
  <c r="D1939" i="11"/>
  <c r="D1922" i="11"/>
  <c r="D1785" i="11"/>
  <c r="D2057" i="11"/>
  <c r="D2034" i="11"/>
  <c r="D2082" i="11"/>
  <c r="D1784" i="11"/>
  <c r="D2062" i="11"/>
  <c r="D2168" i="11"/>
  <c r="D1848" i="11"/>
  <c r="D2111" i="11"/>
  <c r="D2140" i="11"/>
  <c r="D2253" i="11"/>
  <c r="D2191" i="11"/>
  <c r="D2232" i="11"/>
  <c r="D2326" i="11"/>
  <c r="D2317" i="11"/>
  <c r="D1707" i="11"/>
  <c r="D2338" i="11"/>
  <c r="D2262" i="11"/>
  <c r="D2358" i="11"/>
  <c r="D2332" i="11"/>
  <c r="D2362" i="11"/>
  <c r="D2397" i="11"/>
  <c r="D2443" i="11"/>
  <c r="D2479" i="11"/>
  <c r="D2566" i="11"/>
  <c r="D2266" i="11"/>
  <c r="D2575" i="11"/>
  <c r="D2633" i="11"/>
  <c r="D2614" i="11"/>
  <c r="D2763" i="11"/>
  <c r="D2610" i="11"/>
  <c r="D2472" i="11"/>
  <c r="D2602" i="11"/>
  <c r="D2726" i="11"/>
  <c r="D2797" i="11"/>
  <c r="D2851" i="11"/>
  <c r="D2861" i="11"/>
  <c r="D2213" i="11"/>
  <c r="D2663" i="11"/>
  <c r="D1910" i="11"/>
  <c r="D3028" i="11"/>
  <c r="D2669" i="11"/>
  <c r="D3159" i="11"/>
  <c r="D3176" i="11"/>
  <c r="D3215" i="11"/>
  <c r="D3239" i="11"/>
  <c r="D3550" i="11"/>
  <c r="D3607" i="11"/>
  <c r="D3148" i="11"/>
  <c r="D3805" i="11"/>
  <c r="D4093" i="11"/>
  <c r="D4094" i="11"/>
  <c r="D3585" i="11"/>
  <c r="D4095" i="11"/>
  <c r="D4096" i="11"/>
  <c r="D4097" i="11"/>
  <c r="D4098" i="11"/>
  <c r="D4099" i="11"/>
  <c r="D4100" i="11"/>
  <c r="D4101" i="11"/>
  <c r="D124" i="11"/>
  <c r="D344" i="11"/>
  <c r="D1532" i="11"/>
  <c r="D2094" i="11"/>
  <c r="D2250" i="11"/>
  <c r="D4102" i="11"/>
  <c r="D2339" i="11"/>
  <c r="D902" i="11"/>
  <c r="D2979" i="11"/>
  <c r="D3085" i="11"/>
  <c r="D2329" i="11"/>
  <c r="D2944" i="11"/>
  <c r="D79" i="11"/>
  <c r="D191" i="11"/>
  <c r="D137" i="11"/>
  <c r="D480" i="11"/>
  <c r="D734" i="11"/>
  <c r="D4103" i="11"/>
  <c r="D1036" i="11"/>
  <c r="D633" i="11"/>
  <c r="D826" i="11"/>
  <c r="D789" i="11"/>
  <c r="D2866" i="11"/>
  <c r="D880" i="11"/>
  <c r="D966" i="11"/>
  <c r="D939" i="11"/>
  <c r="D4104" i="11"/>
  <c r="D1114" i="11"/>
  <c r="D1137" i="11"/>
  <c r="D889" i="11"/>
  <c r="D914" i="11"/>
  <c r="D1187" i="11"/>
  <c r="D1308" i="11"/>
  <c r="D1285" i="11"/>
  <c r="D769" i="11"/>
  <c r="D1439" i="11"/>
  <c r="D1339" i="11"/>
  <c r="D1219" i="11"/>
  <c r="D1531" i="11"/>
  <c r="D1680" i="11"/>
  <c r="D832" i="11"/>
  <c r="D1474" i="11"/>
  <c r="D1903" i="11"/>
  <c r="D1743" i="11"/>
  <c r="D1778" i="11"/>
  <c r="D1851" i="11"/>
  <c r="D2345" i="11"/>
  <c r="D2674" i="11"/>
  <c r="D2309" i="11"/>
  <c r="D2783" i="11"/>
  <c r="D2028" i="11"/>
  <c r="D2817" i="11"/>
  <c r="D2802" i="11"/>
  <c r="D2896" i="11"/>
  <c r="D2668" i="11"/>
  <c r="D3007" i="11"/>
  <c r="D3268" i="11"/>
  <c r="D1844" i="11"/>
  <c r="D4105" i="11"/>
  <c r="D2178" i="11"/>
  <c r="D818" i="11"/>
  <c r="D217" i="11"/>
  <c r="D1196" i="11"/>
  <c r="D1368" i="11"/>
  <c r="D1930" i="11"/>
  <c r="D2301" i="11"/>
  <c r="D2746" i="11"/>
  <c r="D725" i="11"/>
  <c r="D804" i="11"/>
  <c r="D18" i="11"/>
  <c r="D936" i="11"/>
  <c r="D1075" i="11"/>
  <c r="D1312" i="11"/>
  <c r="D1772" i="11"/>
  <c r="D1405" i="11"/>
  <c r="D1737" i="11"/>
  <c r="D2085" i="11"/>
  <c r="D2120" i="11"/>
  <c r="D3092" i="11"/>
  <c r="D4106" i="11"/>
  <c r="D2471" i="11"/>
  <c r="D2505" i="11"/>
  <c r="D4107" i="11"/>
  <c r="D2709" i="11"/>
  <c r="D2542" i="11"/>
  <c r="D2790" i="11"/>
  <c r="D2863" i="11"/>
  <c r="D1469" i="11"/>
  <c r="D1396" i="11"/>
  <c r="D3033" i="11"/>
  <c r="D3090" i="11"/>
  <c r="D3091" i="11"/>
  <c r="D3462" i="11"/>
  <c r="D3532" i="11"/>
  <c r="D4108" i="11"/>
  <c r="D2155" i="11"/>
  <c r="D401" i="11"/>
  <c r="D409" i="11"/>
  <c r="D487" i="11"/>
  <c r="D1945" i="11"/>
  <c r="D534" i="11"/>
  <c r="D574" i="11"/>
  <c r="D857" i="11"/>
  <c r="D980" i="11"/>
  <c r="D919" i="11"/>
  <c r="D1159" i="11"/>
  <c r="D990" i="11"/>
  <c r="D1260" i="11"/>
  <c r="D1278" i="11"/>
  <c r="D1416" i="11"/>
  <c r="D1189" i="11"/>
  <c r="D1280" i="11"/>
  <c r="D1536" i="11"/>
  <c r="D1675" i="11"/>
  <c r="D1853" i="11"/>
  <c r="D2054" i="11"/>
  <c r="D1066" i="11"/>
  <c r="D2366" i="11"/>
  <c r="D2385" i="11"/>
  <c r="D2461" i="11"/>
  <c r="D2504" i="11"/>
  <c r="D3464" i="11"/>
  <c r="D4109" i="11"/>
  <c r="D2862" i="11"/>
  <c r="D4110" i="11"/>
  <c r="D2189" i="11"/>
  <c r="D2598" i="11"/>
  <c r="D1657" i="11"/>
  <c r="D3603" i="11"/>
  <c r="D73" i="11"/>
  <c r="D154" i="11"/>
  <c r="D222" i="11"/>
  <c r="D1969" i="11"/>
  <c r="D227" i="11"/>
  <c r="D1914" i="11"/>
  <c r="D330" i="11"/>
  <c r="D502" i="11"/>
  <c r="D164" i="11"/>
  <c r="D3198" i="11"/>
  <c r="D598" i="11"/>
  <c r="D4111" i="11"/>
  <c r="D626" i="11"/>
  <c r="D4112" i="11"/>
  <c r="D641" i="11"/>
  <c r="D653" i="11"/>
  <c r="D675" i="11"/>
  <c r="D699" i="11"/>
  <c r="D731" i="11"/>
  <c r="D271" i="11"/>
  <c r="D765" i="11"/>
  <c r="D770" i="11"/>
  <c r="D558" i="11"/>
  <c r="D687" i="11"/>
  <c r="D780" i="11"/>
  <c r="D1018" i="11"/>
  <c r="D1033" i="11"/>
  <c r="D4113" i="11"/>
  <c r="D1078" i="11"/>
  <c r="D938" i="11"/>
  <c r="D624" i="11"/>
  <c r="D1132" i="11"/>
  <c r="D1109" i="11"/>
  <c r="D1134" i="11"/>
  <c r="D1147" i="11"/>
  <c r="D599" i="11"/>
  <c r="D1252" i="11"/>
  <c r="D1239" i="11"/>
  <c r="D1241" i="11"/>
  <c r="D1298" i="11"/>
  <c r="D1307" i="11"/>
  <c r="D1313" i="11"/>
  <c r="D842" i="11"/>
  <c r="D1395" i="11"/>
  <c r="D1413" i="11"/>
  <c r="D1426" i="11"/>
  <c r="D1444" i="11"/>
  <c r="D1479" i="11"/>
  <c r="D1458" i="11"/>
  <c r="D1542" i="11"/>
  <c r="D1212" i="11"/>
  <c r="D1555" i="11"/>
  <c r="D1551" i="11"/>
  <c r="D1286" i="11"/>
  <c r="D1567" i="11"/>
  <c r="D1596" i="11"/>
  <c r="D1606" i="11"/>
  <c r="D1619" i="11"/>
  <c r="D1382" i="11"/>
  <c r="D1649" i="11"/>
  <c r="D1699" i="11"/>
  <c r="D1751" i="11"/>
  <c r="D3925" i="11"/>
  <c r="D1741" i="11"/>
  <c r="D1810" i="11"/>
  <c r="D1706" i="11"/>
  <c r="D2459" i="11"/>
  <c r="D1826" i="11"/>
  <c r="D1783" i="11"/>
  <c r="D1960" i="11"/>
  <c r="D1859" i="11"/>
  <c r="D1963" i="11"/>
  <c r="D2002" i="11"/>
  <c r="D1653" i="11"/>
  <c r="D1504" i="11"/>
  <c r="D2020" i="11"/>
  <c r="D2110" i="11"/>
  <c r="D2393" i="11"/>
  <c r="D2117" i="11"/>
  <c r="D2103" i="11"/>
  <c r="D2045" i="11"/>
  <c r="D2036" i="11"/>
  <c r="D2087" i="11"/>
  <c r="D2283" i="11"/>
  <c r="D2288" i="11"/>
  <c r="D2414" i="11"/>
  <c r="D2351" i="11"/>
  <c r="D2374" i="11"/>
  <c r="D2429" i="11"/>
  <c r="D2415" i="11"/>
  <c r="D2434" i="11"/>
  <c r="D2305" i="11"/>
  <c r="D2437" i="11"/>
  <c r="D2450" i="11"/>
  <c r="D2454" i="11"/>
  <c r="D2486" i="11"/>
  <c r="D2495" i="11"/>
  <c r="D3361" i="11"/>
  <c r="D2499" i="11"/>
  <c r="D2236" i="11"/>
  <c r="D2553" i="11"/>
  <c r="D1841" i="11"/>
  <c r="D4114" i="11"/>
  <c r="D2637" i="11"/>
  <c r="D2659" i="11"/>
  <c r="D2604" i="11"/>
  <c r="D2653" i="11"/>
  <c r="D4115" i="11"/>
  <c r="D2514" i="11"/>
  <c r="D2658" i="11"/>
  <c r="D2672" i="11"/>
  <c r="D2667" i="11"/>
  <c r="D2676" i="11"/>
  <c r="D2727" i="11"/>
  <c r="D1197" i="11"/>
  <c r="D2732" i="11"/>
  <c r="D2706" i="11"/>
  <c r="D2882" i="11"/>
  <c r="D2764" i="11"/>
  <c r="D3900" i="11"/>
  <c r="D4116" i="11"/>
  <c r="D3003" i="11"/>
  <c r="D3009" i="11"/>
  <c r="D3036" i="11"/>
  <c r="D1641" i="11"/>
  <c r="D3132" i="11"/>
  <c r="D3140" i="11"/>
  <c r="D3222" i="11"/>
  <c r="D3393" i="11"/>
  <c r="D4117" i="11"/>
  <c r="D3509" i="11"/>
  <c r="D2590" i="11"/>
  <c r="D3528" i="11"/>
  <c r="D3441" i="11"/>
  <c r="D3863" i="11"/>
  <c r="D3377" i="11"/>
  <c r="D4118" i="11"/>
  <c r="D3757" i="11"/>
  <c r="D3797" i="11"/>
  <c r="D4119" i="11"/>
  <c r="D4120" i="11"/>
  <c r="D2335" i="11"/>
  <c r="D4121" i="11"/>
  <c r="D4122" i="11"/>
  <c r="D3801" i="11"/>
  <c r="D1615" i="11"/>
  <c r="D3537" i="11"/>
  <c r="D406" i="11"/>
  <c r="D787" i="11"/>
  <c r="D1843" i="11"/>
  <c r="D470" i="11"/>
  <c r="D3396" i="11"/>
  <c r="D865" i="11"/>
  <c r="D1002" i="11"/>
  <c r="D658" i="11"/>
  <c r="D727" i="11"/>
  <c r="D1376" i="11"/>
  <c r="D1425" i="11"/>
  <c r="D1694" i="11"/>
  <c r="D1757" i="11"/>
  <c r="D1986" i="11"/>
  <c r="D1704" i="11"/>
  <c r="D3971" i="11"/>
  <c r="D1839" i="11"/>
  <c r="D2336" i="11"/>
  <c r="D2363" i="11"/>
  <c r="D2558" i="11"/>
  <c r="D2593" i="11"/>
  <c r="D2803" i="11"/>
  <c r="D2749" i="11"/>
  <c r="D1997" i="11"/>
  <c r="D2956" i="11"/>
  <c r="D3109" i="11"/>
  <c r="D3549" i="11"/>
  <c r="D3923" i="11"/>
  <c r="D2053" i="11"/>
  <c r="D3072" i="11"/>
  <c r="D714" i="11"/>
  <c r="D75" i="11"/>
  <c r="D189" i="11"/>
  <c r="D39" i="11"/>
  <c r="D856" i="11"/>
  <c r="D577" i="11"/>
  <c r="D1091" i="11"/>
  <c r="D1399" i="11"/>
  <c r="D1449" i="11"/>
  <c r="D1889" i="11"/>
  <c r="D1966" i="11"/>
  <c r="D2394" i="11"/>
  <c r="D2109" i="11"/>
  <c r="D4034" i="11"/>
  <c r="D2244" i="11"/>
  <c r="D2603" i="11"/>
  <c r="D2555" i="11"/>
  <c r="D2234" i="11"/>
  <c r="D2160" i="11"/>
  <c r="D2574" i="11"/>
  <c r="D2640" i="11"/>
  <c r="D2679" i="11"/>
  <c r="D2867" i="11"/>
  <c r="D2909" i="11"/>
  <c r="D2959" i="11"/>
  <c r="D4123" i="11"/>
  <c r="D3271" i="11"/>
  <c r="D2373" i="11"/>
  <c r="D4124" i="11"/>
  <c r="D759" i="11"/>
  <c r="D1486" i="11"/>
  <c r="D3122" i="11"/>
  <c r="D77" i="11"/>
  <c r="D146" i="11"/>
  <c r="D228" i="11"/>
  <c r="D713" i="11"/>
  <c r="D547" i="11"/>
  <c r="D777" i="11"/>
  <c r="D1039" i="11"/>
  <c r="D4125" i="11"/>
  <c r="D1071" i="11"/>
  <c r="D1162" i="11"/>
  <c r="D1410" i="11"/>
  <c r="D956" i="11"/>
  <c r="D1136" i="11"/>
  <c r="D1564" i="11"/>
  <c r="D1671" i="11"/>
  <c r="D1952" i="11"/>
  <c r="D2098" i="11"/>
  <c r="D1780" i="11"/>
  <c r="D2990" i="11"/>
  <c r="D3213" i="11"/>
  <c r="D2212" i="11"/>
  <c r="D1201" i="11"/>
  <c r="D2215" i="11"/>
  <c r="D1806" i="11"/>
  <c r="D1573" i="11"/>
  <c r="D2277" i="11"/>
  <c r="D1812" i="11"/>
  <c r="D2476" i="11"/>
  <c r="D2195" i="11"/>
  <c r="D2525" i="11"/>
  <c r="D2572" i="11"/>
  <c r="D2678" i="11"/>
  <c r="D2974" i="11"/>
  <c r="D3048" i="11"/>
  <c r="D2745" i="11"/>
  <c r="D2381" i="11"/>
  <c r="D3063" i="11"/>
  <c r="D3101" i="11"/>
  <c r="D3473" i="11"/>
  <c r="D2512" i="11"/>
  <c r="D2162" i="11"/>
  <c r="D3240" i="11"/>
  <c r="D4126" i="11"/>
  <c r="D3365" i="11"/>
  <c r="D3555" i="11"/>
  <c r="D2646" i="11"/>
  <c r="D1200" i="11"/>
  <c r="D2097" i="11"/>
  <c r="D2022" i="11"/>
  <c r="D4127" i="11"/>
  <c r="D2348" i="11"/>
  <c r="D1257" i="11"/>
  <c r="D1122" i="11"/>
  <c r="D2795" i="11"/>
  <c r="D1349" i="11"/>
  <c r="D1412" i="11"/>
  <c r="D279" i="11"/>
  <c r="D1549" i="11"/>
  <c r="D1505" i="11"/>
  <c r="D1979" i="11"/>
  <c r="D2004" i="11"/>
  <c r="D2285" i="11"/>
  <c r="D2759" i="11"/>
  <c r="D2364" i="11"/>
  <c r="D2908" i="11"/>
  <c r="D2032" i="11"/>
  <c r="D3986" i="11"/>
  <c r="D3495" i="11"/>
  <c r="D802" i="11"/>
  <c r="D3260" i="11"/>
  <c r="D62" i="11"/>
  <c r="D150" i="11"/>
  <c r="D295" i="11"/>
  <c r="D2180" i="11"/>
  <c r="D206" i="11"/>
  <c r="D277" i="11"/>
  <c r="D286" i="11"/>
  <c r="D331" i="11"/>
  <c r="D363" i="11"/>
  <c r="D454" i="11"/>
  <c r="D514" i="11"/>
  <c r="D258" i="11"/>
  <c r="D622" i="11"/>
  <c r="D593" i="11"/>
  <c r="D652" i="11"/>
  <c r="D635" i="11"/>
  <c r="D785" i="11"/>
  <c r="D2567" i="11"/>
  <c r="D806" i="11"/>
  <c r="D616" i="11"/>
  <c r="D824" i="11"/>
  <c r="D903" i="11"/>
  <c r="D1014" i="11"/>
  <c r="D1023" i="11"/>
  <c r="D945" i="11"/>
  <c r="D1024" i="11"/>
  <c r="D1025" i="11"/>
  <c r="D859" i="11"/>
  <c r="D4128" i="11"/>
  <c r="D1047" i="11"/>
  <c r="D1206" i="11"/>
  <c r="D1209" i="11"/>
  <c r="D1121" i="11"/>
  <c r="D1222" i="11"/>
  <c r="D1263" i="11"/>
  <c r="D1224" i="11"/>
  <c r="D1276" i="11"/>
  <c r="D1383" i="11"/>
  <c r="D1350" i="11"/>
  <c r="D1432" i="11"/>
  <c r="D1513" i="11"/>
  <c r="D1290" i="11"/>
  <c r="D1447" i="11"/>
  <c r="D1453" i="11"/>
  <c r="D1507" i="11"/>
  <c r="D1491" i="11"/>
  <c r="D1521" i="11"/>
  <c r="D4129" i="11"/>
  <c r="D1579" i="11"/>
  <c r="D1583" i="11"/>
  <c r="D1547" i="11"/>
  <c r="D1631" i="11"/>
  <c r="D1632" i="11"/>
  <c r="D1663" i="11"/>
  <c r="D1688" i="11"/>
  <c r="D1629" i="11"/>
  <c r="D1720" i="11"/>
  <c r="D1724" i="11"/>
  <c r="D4130" i="11"/>
  <c r="D1735" i="11"/>
  <c r="D1541" i="11"/>
  <c r="D1804" i="11"/>
  <c r="D1602" i="11"/>
  <c r="D1819" i="11"/>
  <c r="D1832" i="11"/>
  <c r="D1764" i="11"/>
  <c r="D1893" i="11"/>
  <c r="D1907" i="11"/>
  <c r="D1095" i="11"/>
  <c r="D1808" i="11"/>
  <c r="D1635" i="11"/>
  <c r="D1957" i="11"/>
  <c r="D1928" i="11"/>
  <c r="D1943" i="11"/>
  <c r="D1964" i="11"/>
  <c r="D1814" i="11"/>
  <c r="D1748" i="11"/>
  <c r="D2058" i="11"/>
  <c r="D2061" i="11"/>
  <c r="D2126" i="11"/>
  <c r="D1992" i="11"/>
  <c r="D2051" i="11"/>
  <c r="D1908" i="11"/>
  <c r="D2153" i="11"/>
  <c r="D2135" i="11"/>
  <c r="D1837" i="11"/>
  <c r="D2185" i="11"/>
  <c r="D2183" i="11"/>
  <c r="D1727" i="11"/>
  <c r="D2222" i="11"/>
  <c r="D2047" i="11"/>
  <c r="D2235" i="11"/>
  <c r="D2799" i="11"/>
  <c r="D4131" i="11"/>
  <c r="D2268" i="11"/>
  <c r="D2201" i="11"/>
  <c r="D2259" i="11"/>
  <c r="D2281" i="11"/>
  <c r="D2298" i="11"/>
  <c r="D1956" i="11"/>
  <c r="D2274" i="11"/>
  <c r="D2299" i="11"/>
  <c r="D2325" i="11"/>
  <c r="D2334" i="11"/>
  <c r="D2392" i="11"/>
  <c r="D2367" i="11"/>
  <c r="D2396" i="11"/>
  <c r="D111" i="11"/>
  <c r="D2412" i="11"/>
  <c r="D2409" i="11"/>
  <c r="D2467" i="11"/>
  <c r="D2830" i="11"/>
  <c r="D4132" i="11"/>
  <c r="D2480" i="11"/>
  <c r="D2386" i="11"/>
  <c r="D2506" i="11"/>
  <c r="D2494" i="11"/>
  <c r="D2474" i="11"/>
  <c r="D2605" i="11"/>
  <c r="D2517" i="11"/>
  <c r="D2532" i="11"/>
  <c r="D2531" i="11"/>
  <c r="D2560" i="11"/>
  <c r="D2591" i="11"/>
  <c r="D2592" i="11"/>
  <c r="D2545" i="11"/>
  <c r="D2599" i="11"/>
  <c r="D2606" i="11"/>
  <c r="D2622" i="11"/>
  <c r="D2650" i="11"/>
  <c r="D2657" i="11"/>
  <c r="D2579" i="11"/>
  <c r="D2684" i="11"/>
  <c r="D2689" i="11"/>
  <c r="D2515" i="11"/>
  <c r="D2688" i="11"/>
  <c r="D2743" i="11"/>
  <c r="D2796" i="11"/>
  <c r="D2754" i="11"/>
  <c r="D2785" i="11"/>
  <c r="D2773" i="11"/>
  <c r="D2810" i="11"/>
  <c r="D2821" i="11"/>
  <c r="D2825" i="11"/>
  <c r="D4133" i="11"/>
  <c r="D2822" i="11"/>
  <c r="D2869" i="11"/>
  <c r="D2782" i="11"/>
  <c r="D2894" i="11"/>
  <c r="D2874" i="11"/>
  <c r="D2904" i="11"/>
  <c r="D2927" i="11"/>
  <c r="D2949" i="11"/>
  <c r="D2938" i="11"/>
  <c r="D2996" i="11"/>
  <c r="D3012" i="11"/>
  <c r="D2968" i="11"/>
  <c r="D3034" i="11"/>
  <c r="D3032" i="11"/>
  <c r="D3045" i="11"/>
  <c r="D2992" i="11"/>
  <c r="D4134" i="11"/>
  <c r="D3119" i="11"/>
  <c r="D3142" i="11"/>
  <c r="D3160" i="11"/>
  <c r="D3175" i="11"/>
  <c r="D3219" i="11"/>
  <c r="D3305" i="11"/>
  <c r="D3295" i="11"/>
  <c r="D3343" i="11"/>
  <c r="D3357" i="11"/>
  <c r="D3311" i="11"/>
  <c r="D3386" i="11"/>
  <c r="D3440" i="11"/>
  <c r="D3481" i="11"/>
  <c r="D3504" i="11"/>
  <c r="D3468" i="11"/>
  <c r="D3592" i="11"/>
  <c r="D3631" i="11"/>
  <c r="D3653" i="11"/>
  <c r="D3574" i="11"/>
  <c r="D3683" i="11"/>
  <c r="D3738" i="11"/>
  <c r="D3783" i="11"/>
  <c r="D3444" i="11"/>
  <c r="D3814" i="11"/>
  <c r="D3703" i="11"/>
  <c r="D3904" i="11"/>
  <c r="D4135" i="11"/>
  <c r="D4136" i="11"/>
  <c r="D4137" i="11"/>
  <c r="D4138" i="11"/>
  <c r="D4139" i="11"/>
  <c r="D4140" i="11"/>
  <c r="D4141" i="11"/>
  <c r="D4142" i="11"/>
  <c r="D4143" i="11"/>
  <c r="D2826" i="11"/>
  <c r="D3608" i="11"/>
  <c r="D121" i="11"/>
  <c r="D486" i="11"/>
  <c r="D975" i="11"/>
  <c r="D1139" i="11"/>
  <c r="D452" i="11"/>
  <c r="D1377" i="11"/>
  <c r="D4144" i="11"/>
  <c r="D86" i="11"/>
  <c r="D1403" i="11"/>
  <c r="D1131" i="11"/>
  <c r="D4145" i="11"/>
  <c r="D1875" i="11"/>
  <c r="D1026" i="11"/>
  <c r="D3410" i="11"/>
  <c r="D2389" i="11"/>
  <c r="D1454" i="11"/>
  <c r="D2733" i="11"/>
  <c r="D4146" i="11"/>
  <c r="D2792" i="11"/>
  <c r="D2121" i="11"/>
  <c r="D2805" i="11"/>
  <c r="D4001" i="11"/>
  <c r="D4147" i="11"/>
  <c r="D2899" i="11"/>
  <c r="D3026" i="11"/>
  <c r="D3330" i="11"/>
  <c r="D3421" i="11"/>
  <c r="D3579" i="11"/>
  <c r="D883" i="11"/>
  <c r="D2099" i="11"/>
  <c r="D2167" i="11"/>
  <c r="D4148" i="11"/>
  <c r="D2685" i="11"/>
  <c r="D2256" i="11"/>
  <c r="D215" i="11"/>
  <c r="D341" i="11"/>
  <c r="D379" i="11"/>
  <c r="D294" i="11"/>
  <c r="D509" i="11"/>
  <c r="D697" i="11"/>
  <c r="D723" i="11"/>
  <c r="D861" i="11"/>
  <c r="D2492" i="11"/>
  <c r="D2963" i="11"/>
  <c r="D872" i="11"/>
  <c r="D946" i="11"/>
  <c r="D1083" i="11"/>
  <c r="D959" i="11"/>
  <c r="D1106" i="11"/>
  <c r="D954" i="11"/>
  <c r="D1133" i="11"/>
  <c r="D1321" i="11"/>
  <c r="D581" i="11"/>
  <c r="D1328" i="11"/>
  <c r="D1390" i="11"/>
  <c r="D1389" i="11"/>
  <c r="D1365" i="11"/>
  <c r="D1664" i="11"/>
  <c r="D1756" i="11"/>
  <c r="D1795" i="11"/>
  <c r="D1911" i="11"/>
  <c r="D1904" i="11"/>
  <c r="D2128" i="11"/>
  <c r="D1319" i="11"/>
  <c r="D4149" i="11"/>
  <c r="D2040" i="11"/>
  <c r="D1931" i="11"/>
  <c r="D3922" i="11"/>
  <c r="D2068" i="11"/>
  <c r="D3115" i="11"/>
  <c r="D2088" i="11"/>
  <c r="D2261" i="11"/>
  <c r="D2328" i="11"/>
  <c r="D2322" i="11"/>
  <c r="D1934" i="11"/>
  <c r="D2346" i="11"/>
  <c r="D2402" i="11"/>
  <c r="D2286" i="11"/>
  <c r="D2446" i="11"/>
  <c r="D2417" i="11"/>
  <c r="D2831" i="11"/>
  <c r="D2526" i="11"/>
  <c r="D4150" i="11"/>
  <c r="D2694" i="11"/>
  <c r="D2841" i="11"/>
  <c r="D2423" i="11"/>
  <c r="D2798" i="11"/>
  <c r="D2847" i="11"/>
  <c r="D2914" i="11"/>
  <c r="D2969" i="11"/>
  <c r="D2921" i="11"/>
  <c r="D2981" i="11"/>
  <c r="D2535" i="11"/>
  <c r="D2997" i="11"/>
  <c r="D2998" i="11"/>
  <c r="D3024" i="11"/>
  <c r="D3098" i="11"/>
  <c r="D3065" i="11"/>
  <c r="D3162" i="11"/>
  <c r="D3204" i="11"/>
  <c r="D3095" i="11"/>
  <c r="D3313" i="11"/>
  <c r="D4151" i="11"/>
  <c r="D3177" i="11"/>
  <c r="D3546" i="11"/>
  <c r="D3184" i="11"/>
  <c r="D4152" i="11"/>
  <c r="D4153" i="11"/>
  <c r="D3721" i="11"/>
  <c r="D4154" i="11"/>
  <c r="D4155" i="11"/>
  <c r="D3893" i="11"/>
  <c r="D4156" i="11"/>
  <c r="D4157" i="11"/>
  <c r="D4158" i="11"/>
  <c r="D334" i="11"/>
  <c r="D550" i="11"/>
  <c r="D4159" i="11"/>
  <c r="D987" i="11"/>
  <c r="D1148" i="11"/>
  <c r="D2046" i="11"/>
  <c r="D1434" i="11"/>
  <c r="D2891" i="11"/>
  <c r="D4160" i="11"/>
  <c r="D3674" i="11"/>
  <c r="D501" i="11"/>
  <c r="D590" i="11"/>
  <c r="D758" i="11"/>
  <c r="D755" i="11"/>
  <c r="D621" i="11"/>
  <c r="D764" i="11"/>
  <c r="D2219" i="11"/>
  <c r="D1246" i="11"/>
  <c r="D3865" i="11"/>
  <c r="D1514" i="11"/>
  <c r="D782" i="11"/>
  <c r="D1577" i="11"/>
  <c r="D1274" i="11"/>
  <c r="D1492" i="11"/>
  <c r="D159" i="11"/>
  <c r="D1789" i="11"/>
  <c r="D1871" i="11"/>
  <c r="D1380" i="11"/>
  <c r="D2078" i="11"/>
  <c r="D1305" i="11"/>
  <c r="D2010" i="11"/>
  <c r="D2138" i="11"/>
  <c r="D871" i="11"/>
  <c r="D2198" i="11"/>
  <c r="D2359" i="11"/>
  <c r="D2577" i="11"/>
  <c r="D2400" i="11"/>
  <c r="D2628" i="11"/>
  <c r="D1896" i="11"/>
  <c r="D4161" i="11"/>
  <c r="D1070" i="11"/>
  <c r="D2791" i="11"/>
  <c r="D2883" i="11"/>
  <c r="D2399" i="11"/>
  <c r="D2887" i="11"/>
  <c r="D2903" i="11"/>
  <c r="D3274" i="11"/>
  <c r="D3302" i="11"/>
  <c r="D1427" i="11"/>
  <c r="D3344" i="11"/>
  <c r="D3391" i="11"/>
  <c r="D3834" i="11"/>
  <c r="D3699" i="11"/>
  <c r="D4162" i="11"/>
  <c r="D4163" i="11"/>
  <c r="D3053" i="11"/>
  <c r="D953" i="11"/>
  <c r="D3731" i="11"/>
  <c r="D1428" i="11"/>
  <c r="D1320" i="11"/>
  <c r="D1347" i="11"/>
  <c r="D2241" i="11"/>
  <c r="D2624" i="11"/>
  <c r="D2557" i="11"/>
  <c r="D503" i="11"/>
  <c r="D302" i="11"/>
  <c r="D529" i="11"/>
  <c r="D1079" i="11"/>
  <c r="D811" i="11"/>
  <c r="D1101" i="11"/>
  <c r="D1299" i="11"/>
  <c r="D1353" i="11"/>
  <c r="D1277" i="11"/>
  <c r="D1440" i="11"/>
  <c r="D2936" i="11"/>
  <c r="D1408" i="11"/>
  <c r="D1509" i="11"/>
  <c r="D1667" i="11"/>
  <c r="D1846" i="11"/>
  <c r="D1526" i="11"/>
  <c r="D1899" i="11"/>
  <c r="D1801" i="11"/>
  <c r="D2044" i="11"/>
  <c r="D1906" i="11"/>
  <c r="D2056" i="11"/>
  <c r="D4164" i="11"/>
  <c r="D1048" i="11"/>
  <c r="D2163" i="11"/>
  <c r="D2357" i="11"/>
  <c r="D2370" i="11"/>
  <c r="D2410" i="11"/>
  <c r="D2447" i="11"/>
  <c r="D2493" i="11"/>
  <c r="D2229" i="11"/>
  <c r="D2484" i="11"/>
  <c r="D2502" i="11"/>
  <c r="D686" i="11"/>
  <c r="D2407" i="11"/>
  <c r="D2636" i="11"/>
  <c r="D4165" i="11"/>
  <c r="D3069" i="11"/>
  <c r="D3061" i="11"/>
  <c r="D3121" i="11"/>
  <c r="D2978" i="11"/>
  <c r="D3258" i="11"/>
  <c r="D3380" i="11"/>
  <c r="D3348" i="11"/>
  <c r="D3382" i="11"/>
  <c r="D3300" i="11"/>
  <c r="D2498" i="11"/>
  <c r="D4166" i="11"/>
  <c r="D3960" i="11"/>
  <c r="D3666" i="11"/>
  <c r="D4043" i="11"/>
  <c r="D4167" i="11"/>
  <c r="D4168" i="11"/>
  <c r="D3288" i="11"/>
  <c r="D2521" i="11"/>
  <c r="D3392" i="11"/>
  <c r="D3600" i="11"/>
  <c r="D3445" i="11"/>
  <c r="D3869" i="11"/>
  <c r="D2844" i="11"/>
  <c r="D66" i="11"/>
  <c r="D41" i="11"/>
  <c r="D169" i="11"/>
  <c r="D143" i="11"/>
  <c r="D144" i="11"/>
  <c r="D297" i="11"/>
  <c r="D291" i="11"/>
  <c r="D253" i="11"/>
  <c r="D394" i="11"/>
  <c r="D3679" i="11"/>
  <c r="D515" i="11"/>
  <c r="D4169" i="11"/>
  <c r="D4170" i="11"/>
  <c r="D539" i="11"/>
  <c r="D799" i="11"/>
  <c r="D661" i="11"/>
  <c r="D887" i="11"/>
  <c r="D762" i="11"/>
  <c r="D1247" i="11"/>
  <c r="D921" i="11"/>
  <c r="D464" i="11"/>
  <c r="D1021" i="11"/>
  <c r="D740" i="11"/>
  <c r="D1053" i="11"/>
  <c r="D1184" i="11"/>
  <c r="D1068" i="11"/>
  <c r="D1223" i="11"/>
  <c r="D1225" i="11"/>
  <c r="D4171" i="11"/>
  <c r="D1342" i="11"/>
  <c r="D1348" i="11"/>
  <c r="D1343" i="11"/>
  <c r="D1357" i="11"/>
  <c r="D1422" i="11"/>
  <c r="D1455" i="11"/>
  <c r="D1292" i="11"/>
  <c r="D1496" i="11"/>
  <c r="D1398" i="11"/>
  <c r="D2149" i="11"/>
  <c r="D1605" i="11"/>
  <c r="D1570" i="11"/>
  <c r="D1630" i="11"/>
  <c r="D1648" i="11"/>
  <c r="D2970" i="11"/>
  <c r="D1665" i="11"/>
  <c r="D1498" i="11"/>
  <c r="D1690" i="11"/>
  <c r="D1747" i="11"/>
  <c r="D1793" i="11"/>
  <c r="D181" i="11"/>
  <c r="D1775" i="11"/>
  <c r="D1794" i="11"/>
  <c r="D1601" i="11"/>
  <c r="D1825" i="11"/>
  <c r="D1830" i="11"/>
  <c r="D1849" i="11"/>
  <c r="D1799" i="11"/>
  <c r="D1695" i="11"/>
  <c r="D1885" i="11"/>
  <c r="D1866" i="11"/>
  <c r="D1646" i="11"/>
  <c r="D1927" i="11"/>
  <c r="D2003" i="11"/>
  <c r="D2060" i="11"/>
  <c r="D1938" i="11"/>
  <c r="D2067" i="11"/>
  <c r="D1932" i="11"/>
  <c r="D2104" i="11"/>
  <c r="D2147" i="11"/>
  <c r="D2157" i="11"/>
  <c r="D2123" i="11"/>
  <c r="D2221" i="11"/>
  <c r="D2237" i="11"/>
  <c r="D2164" i="11"/>
  <c r="D2184" i="11"/>
  <c r="D2306" i="11"/>
  <c r="D2127" i="11"/>
  <c r="D2001" i="11"/>
  <c r="D2355" i="11"/>
  <c r="D2398" i="11"/>
  <c r="D2428" i="11"/>
  <c r="D2441" i="11"/>
  <c r="D2318" i="11"/>
  <c r="D2477" i="11"/>
  <c r="D2576" i="11"/>
  <c r="D2703" i="11"/>
  <c r="D2569" i="11"/>
  <c r="D2588" i="11"/>
  <c r="D2508" i="11"/>
  <c r="D2554" i="11"/>
  <c r="D2630" i="11"/>
  <c r="D2600" i="11"/>
  <c r="D2632" i="11"/>
  <c r="D2537" i="11"/>
  <c r="D2673" i="11"/>
  <c r="D2652" i="11"/>
  <c r="D2401" i="11"/>
  <c r="D2697" i="11"/>
  <c r="D2695" i="11"/>
  <c r="D2739" i="11"/>
  <c r="D2700" i="11"/>
  <c r="D2304" i="11"/>
  <c r="D2762" i="11"/>
  <c r="D2775" i="11"/>
  <c r="D2769" i="11"/>
  <c r="D2789" i="11"/>
  <c r="D2794" i="11"/>
  <c r="D2807" i="11"/>
  <c r="D4172" i="11"/>
  <c r="D2823" i="11"/>
  <c r="D2846" i="11"/>
  <c r="D2772" i="11"/>
  <c r="D2939" i="11"/>
  <c r="D2942" i="11"/>
  <c r="D2859" i="11"/>
  <c r="D3027" i="11"/>
  <c r="D3031" i="11"/>
  <c r="D3042" i="11"/>
  <c r="D3051" i="11"/>
  <c r="D3118" i="11"/>
  <c r="D3141" i="11"/>
  <c r="D2878" i="11"/>
  <c r="D3174" i="11"/>
  <c r="D3199" i="11"/>
  <c r="D3291" i="11"/>
  <c r="D3319" i="11"/>
  <c r="D3353" i="11"/>
  <c r="D3352" i="11"/>
  <c r="D3419" i="11"/>
  <c r="D4173" i="11"/>
  <c r="D3520" i="11"/>
  <c r="D3950" i="11"/>
  <c r="D3438" i="11"/>
  <c r="D3593" i="11"/>
  <c r="D3563" i="11"/>
  <c r="D3660" i="11"/>
  <c r="D3602" i="11"/>
  <c r="D3839" i="11"/>
  <c r="D3813" i="11"/>
  <c r="D4174" i="11"/>
  <c r="D3880" i="11"/>
  <c r="D4175" i="11"/>
  <c r="D3944" i="11"/>
  <c r="D3963" i="11"/>
  <c r="D3969" i="11"/>
  <c r="D4176" i="11"/>
  <c r="D4177" i="11"/>
  <c r="D4178" i="11"/>
  <c r="D4179" i="11"/>
  <c r="D4180" i="11"/>
  <c r="D4181" i="11"/>
  <c r="D778" i="11"/>
  <c r="D852" i="11"/>
  <c r="D1264" i="11"/>
  <c r="D2850" i="11"/>
  <c r="D4182" i="11"/>
  <c r="D473" i="11"/>
  <c r="D3878" i="11"/>
  <c r="D245" i="11"/>
  <c r="D202" i="11"/>
  <c r="D138" i="11"/>
  <c r="D408" i="11"/>
  <c r="D4183" i="11"/>
  <c r="D796" i="11"/>
  <c r="D808" i="11"/>
  <c r="D1135" i="11"/>
  <c r="D1198" i="11"/>
  <c r="D4184" i="11"/>
  <c r="D922" i="11"/>
  <c r="D1255" i="11"/>
  <c r="D1490" i="11"/>
  <c r="D1616" i="11"/>
  <c r="D1604" i="11"/>
  <c r="D1612" i="11"/>
  <c r="D1782" i="11"/>
  <c r="D1815" i="11"/>
  <c r="D1965" i="11"/>
  <c r="D1883" i="11"/>
  <c r="D1970" i="11"/>
  <c r="D2193" i="11"/>
  <c r="D4185" i="11"/>
  <c r="D2361" i="11"/>
  <c r="D2403" i="11"/>
  <c r="D2408" i="11"/>
  <c r="D2182" i="11"/>
  <c r="D2432" i="11"/>
  <c r="D2469" i="11"/>
  <c r="D2421" i="11"/>
  <c r="D4186" i="11"/>
  <c r="D2516" i="11"/>
  <c r="D2587" i="11"/>
  <c r="D2580" i="11"/>
  <c r="D1226" i="11"/>
  <c r="D2649" i="11"/>
  <c r="D2702" i="11"/>
  <c r="D2761" i="11"/>
  <c r="D2973" i="11"/>
  <c r="D3014" i="11"/>
  <c r="D3037" i="11"/>
  <c r="D3068" i="11"/>
  <c r="D3112" i="11"/>
  <c r="D3216" i="11"/>
  <c r="D3286" i="11"/>
  <c r="D3275" i="11"/>
  <c r="D3488" i="11"/>
  <c r="D3145" i="11"/>
  <c r="D3637" i="11"/>
  <c r="D3698" i="11"/>
  <c r="D4187" i="11"/>
  <c r="D3760" i="11"/>
  <c r="D3919" i="11"/>
  <c r="D4188" i="11"/>
  <c r="D3370" i="11"/>
  <c r="D612" i="11"/>
  <c r="D113" i="11"/>
  <c r="D1015" i="11"/>
  <c r="D2390" i="11"/>
  <c r="D2596" i="11"/>
  <c r="D2888" i="11"/>
  <c r="D2436" i="11"/>
  <c r="D3544" i="11"/>
  <c r="D3010" i="11"/>
  <c r="D3332" i="11"/>
  <c r="D3277" i="11"/>
  <c r="D324" i="11"/>
  <c r="D3774" i="11"/>
  <c r="D744" i="11"/>
  <c r="D426" i="11"/>
  <c r="D974" i="11"/>
  <c r="D1001" i="11"/>
  <c r="D540" i="11"/>
  <c r="D1194" i="11"/>
  <c r="D915" i="11"/>
  <c r="D1256" i="11"/>
  <c r="D1297" i="11"/>
  <c r="D1311" i="11"/>
  <c r="D1204" i="11"/>
  <c r="D1482" i="11"/>
  <c r="D1834" i="11"/>
  <c r="D1867" i="11"/>
  <c r="D1069" i="11"/>
  <c r="D3955" i="11"/>
  <c r="D949" i="11"/>
  <c r="D1199" i="11"/>
  <c r="D1897" i="11"/>
  <c r="D1902" i="11"/>
  <c r="D1920" i="11"/>
  <c r="D1855" i="11"/>
  <c r="D1108" i="11"/>
  <c r="D1962" i="11"/>
  <c r="D1974" i="11"/>
  <c r="D2072" i="11"/>
  <c r="D2100" i="11"/>
  <c r="D1460" i="11"/>
  <c r="D2340" i="11"/>
  <c r="D2510" i="11"/>
  <c r="D2661" i="11"/>
  <c r="D2828" i="11"/>
  <c r="D2448" i="11"/>
  <c r="D2738" i="11"/>
  <c r="D2839" i="11"/>
  <c r="D2947" i="11"/>
  <c r="D2983" i="11"/>
  <c r="D2353" i="11"/>
  <c r="D3047" i="11"/>
  <c r="D3055" i="11"/>
  <c r="D1958" i="11"/>
  <c r="D3060" i="11"/>
  <c r="D3206" i="11"/>
  <c r="D2275" i="11"/>
  <c r="D3226" i="11"/>
  <c r="D3221" i="11"/>
  <c r="D3331" i="11"/>
  <c r="D1854" i="11"/>
  <c r="D3446" i="11"/>
  <c r="D2287" i="11"/>
  <c r="D3437" i="11"/>
  <c r="D3449" i="11"/>
  <c r="D3635" i="11"/>
  <c r="D3374" i="11"/>
  <c r="D3483" i="11"/>
  <c r="D3688" i="11"/>
  <c r="D1125" i="11"/>
  <c r="D3941" i="11"/>
  <c r="D1858" i="11"/>
  <c r="D3340" i="11"/>
  <c r="D4189" i="11"/>
  <c r="D2142" i="11"/>
  <c r="D2487" i="11"/>
  <c r="D2597" i="11"/>
  <c r="D4190" i="11"/>
  <c r="D2675" i="11"/>
  <c r="D3734" i="11"/>
  <c r="D4191" i="11"/>
  <c r="D2612" i="11"/>
  <c r="D4192" i="11"/>
  <c r="D2975" i="11"/>
  <c r="D2777" i="11"/>
  <c r="D3125" i="11"/>
  <c r="D3397" i="11"/>
  <c r="D3433" i="11"/>
  <c r="D3103" i="11"/>
  <c r="D1918" i="11"/>
  <c r="D3477" i="11"/>
  <c r="D1216" i="11"/>
  <c r="D3456" i="11"/>
  <c r="D3461" i="11"/>
  <c r="D94" i="11"/>
  <c r="D50" i="11"/>
  <c r="D465" i="11"/>
  <c r="D3883" i="11"/>
  <c r="D663" i="11"/>
  <c r="D533" i="11"/>
  <c r="D722" i="11"/>
  <c r="D669" i="11"/>
  <c r="D756" i="11"/>
  <c r="D664" i="11"/>
  <c r="D862" i="11"/>
  <c r="D795" i="11"/>
  <c r="D864" i="11"/>
  <c r="D901" i="11"/>
  <c r="D1435" i="11"/>
  <c r="D1489" i="11"/>
  <c r="D877" i="11"/>
  <c r="D1788" i="11"/>
  <c r="D1362" i="11"/>
  <c r="D1528" i="11"/>
  <c r="D1061" i="11"/>
  <c r="D4193" i="11"/>
  <c r="D1746" i="11"/>
  <c r="D1739" i="11"/>
  <c r="D1758" i="11"/>
  <c r="D1761" i="11"/>
  <c r="D1763" i="11"/>
  <c r="D1892" i="11"/>
  <c r="D172" i="11"/>
  <c r="D1955" i="11"/>
  <c r="D1983" i="11"/>
  <c r="D320" i="11"/>
  <c r="D2070" i="11"/>
  <c r="D1980" i="11"/>
  <c r="D4194" i="11"/>
  <c r="D2139" i="11"/>
  <c r="D1506" i="11"/>
  <c r="D2240" i="11"/>
  <c r="D4195" i="11"/>
  <c r="D2249" i="11"/>
  <c r="D1729" i="11"/>
  <c r="D2310" i="11"/>
  <c r="D2291" i="11"/>
  <c r="D2141" i="11"/>
  <c r="D2314" i="11"/>
  <c r="D2360" i="11"/>
  <c r="D1872" i="11"/>
  <c r="D2497" i="11"/>
  <c r="D2563" i="11"/>
  <c r="D2118" i="11"/>
  <c r="D2570" i="11"/>
  <c r="D4196" i="11"/>
  <c r="D2629" i="11"/>
  <c r="D2644" i="11"/>
  <c r="D2092" i="11"/>
  <c r="D2718" i="11"/>
  <c r="D2416" i="11"/>
  <c r="D2656" i="11"/>
  <c r="D2836" i="11"/>
  <c r="D2095" i="11"/>
  <c r="D2815" i="11"/>
  <c r="D2897" i="11"/>
  <c r="D2913" i="11"/>
  <c r="D3006" i="11"/>
  <c r="D3041" i="11"/>
  <c r="D2912" i="11"/>
  <c r="D3054" i="11"/>
  <c r="D3056" i="11"/>
  <c r="D3071" i="11"/>
  <c r="D3208" i="11"/>
  <c r="D3299" i="11"/>
  <c r="D3320" i="11"/>
  <c r="D4197" i="11"/>
  <c r="D3336" i="11"/>
  <c r="D3146" i="11"/>
  <c r="D3261" i="11"/>
  <c r="D3367" i="11"/>
  <c r="D3376" i="11"/>
  <c r="D3704" i="11"/>
  <c r="D3398" i="11"/>
  <c r="D3513" i="11"/>
  <c r="D3581" i="11"/>
  <c r="D3618" i="11"/>
  <c r="D3670" i="11"/>
  <c r="D3790" i="11"/>
  <c r="D3686" i="11"/>
  <c r="D3525" i="11"/>
  <c r="D3735" i="11"/>
  <c r="D3747" i="11"/>
  <c r="D3766" i="11"/>
  <c r="D3751" i="11"/>
  <c r="D4198" i="11"/>
  <c r="D3816" i="11"/>
  <c r="D141" i="11"/>
  <c r="D4199" i="11"/>
  <c r="D4200" i="11"/>
  <c r="D3984" i="11"/>
  <c r="D4201" i="11"/>
  <c r="D3992" i="11"/>
  <c r="D535" i="11"/>
  <c r="D1802" i="11"/>
  <c r="D4202" i="11"/>
  <c r="D997" i="11"/>
  <c r="D3915" i="11"/>
  <c r="D4203" i="11"/>
  <c r="D4204" i="11"/>
  <c r="D221" i="11"/>
  <c r="D6" i="11"/>
  <c r="D1581" i="11"/>
  <c r="D396" i="11"/>
  <c r="D4010" i="11"/>
  <c r="D549" i="11"/>
  <c r="D522" i="11"/>
  <c r="D746" i="11"/>
  <c r="D1100" i="11"/>
  <c r="D1169" i="11"/>
  <c r="D4205" i="11"/>
  <c r="D1191" i="11"/>
  <c r="D4206" i="11"/>
  <c r="D1259" i="11"/>
  <c r="D1393" i="11"/>
  <c r="D1457" i="11"/>
  <c r="D1480" i="11"/>
  <c r="D1878" i="11"/>
  <c r="D4207" i="11"/>
  <c r="D1500" i="11"/>
  <c r="D2041" i="11"/>
  <c r="D2131" i="11"/>
  <c r="D4208" i="11"/>
  <c r="D3057" i="11"/>
  <c r="D1477" i="11"/>
  <c r="D4209" i="11"/>
  <c r="D2500" i="11"/>
  <c r="D2520" i="11"/>
  <c r="D2258" i="11"/>
  <c r="D2524" i="11"/>
  <c r="D2547" i="11"/>
  <c r="D1672" i="11"/>
  <c r="D2715" i="11"/>
  <c r="D2641" i="11"/>
  <c r="D3064" i="11"/>
  <c r="D2770" i="11"/>
  <c r="D3131" i="11"/>
  <c r="D3158" i="11"/>
  <c r="D3231" i="11"/>
  <c r="D3263" i="11"/>
  <c r="D2544" i="11"/>
  <c r="D2383" i="11"/>
  <c r="D3266" i="11"/>
  <c r="D4210" i="11"/>
  <c r="D3584" i="11"/>
  <c r="D3661" i="11"/>
  <c r="D694" i="11"/>
  <c r="D4211" i="11"/>
  <c r="D1009" i="11"/>
  <c r="D4212" i="11"/>
  <c r="D4213" i="11"/>
  <c r="D3639" i="11"/>
  <c r="D3196" i="11"/>
  <c r="D2252" i="11"/>
  <c r="D3956" i="11"/>
  <c r="D2106" i="11"/>
  <c r="D1011" i="11"/>
  <c r="D9" i="11"/>
  <c r="D2655" i="11"/>
  <c r="D4214" i="11"/>
  <c r="D3809" i="11"/>
  <c r="D3447" i="11"/>
  <c r="D3467" i="11"/>
  <c r="D3000" i="11"/>
  <c r="D4215" i="11"/>
  <c r="D256" i="11"/>
  <c r="D4216" i="11"/>
  <c r="D650" i="11"/>
  <c r="D589" i="11"/>
  <c r="D814" i="11"/>
  <c r="D671" i="11"/>
  <c r="D897" i="11"/>
  <c r="D1233" i="11"/>
  <c r="D898" i="11"/>
  <c r="D1035" i="11"/>
  <c r="D899" i="11"/>
  <c r="D1116" i="11"/>
  <c r="D4217" i="11"/>
  <c r="D1160" i="11"/>
  <c r="D402" i="11"/>
  <c r="D1463" i="11"/>
  <c r="D1520" i="11"/>
  <c r="D1407" i="11"/>
  <c r="D2344" i="11"/>
  <c r="D1262" i="11"/>
  <c r="D1545" i="11"/>
  <c r="D1558" i="11"/>
  <c r="D4218" i="11"/>
  <c r="D1574" i="11"/>
  <c r="D1655" i="11"/>
  <c r="D1682" i="11"/>
  <c r="D1120" i="11"/>
  <c r="D1681" i="11"/>
  <c r="D1803" i="11"/>
  <c r="D1717" i="11"/>
  <c r="D1755" i="11"/>
  <c r="D1781" i="11"/>
  <c r="D1791" i="11"/>
  <c r="D1822" i="11"/>
  <c r="D1807" i="11"/>
  <c r="D1823" i="11"/>
  <c r="D1850" i="11"/>
  <c r="D1856" i="11"/>
  <c r="D1977" i="11"/>
  <c r="D1961" i="11"/>
  <c r="D4219" i="11"/>
  <c r="D4220" i="11"/>
  <c r="D1876" i="11"/>
  <c r="D2019" i="11"/>
  <c r="D2172" i="11"/>
  <c r="D1972" i="11"/>
  <c r="D2174" i="11"/>
  <c r="D2267" i="11"/>
  <c r="D4221" i="11"/>
  <c r="D2308" i="11"/>
  <c r="D2327" i="11"/>
  <c r="D2130" i="11"/>
  <c r="D1677" i="11"/>
  <c r="D2290" i="11"/>
  <c r="D2368" i="11"/>
  <c r="D2372" i="11"/>
  <c r="D2380" i="11"/>
  <c r="D2350" i="11"/>
  <c r="D2411" i="11"/>
  <c r="D4222" i="11"/>
  <c r="D2422" i="11"/>
  <c r="D2113" i="11"/>
  <c r="D2173" i="11"/>
  <c r="D1838" i="11"/>
  <c r="D2427" i="11"/>
  <c r="D2513" i="11"/>
  <c r="D2453" i="11"/>
  <c r="D2585" i="11"/>
  <c r="D2589" i="11"/>
  <c r="D1325" i="11"/>
  <c r="D2623" i="11"/>
  <c r="D2634" i="11"/>
  <c r="D2670" i="11"/>
  <c r="D2686" i="11"/>
  <c r="D2460" i="11"/>
  <c r="D2741" i="11"/>
  <c r="D2824" i="11"/>
  <c r="D4223" i="11"/>
  <c r="D2800" i="11"/>
  <c r="D2819" i="11"/>
  <c r="D2786" i="11"/>
  <c r="D821" i="11"/>
  <c r="D2856" i="11"/>
  <c r="D2920" i="11"/>
  <c r="D2901" i="11"/>
  <c r="D2917" i="11"/>
  <c r="D2907" i="11"/>
  <c r="D2933" i="11"/>
  <c r="D2756" i="11"/>
  <c r="D2951" i="11"/>
  <c r="D2965" i="11"/>
  <c r="D2845" i="11"/>
  <c r="D2971" i="11"/>
  <c r="D4224" i="11"/>
  <c r="D2114" i="11"/>
  <c r="D3105" i="11"/>
  <c r="D3011" i="11"/>
  <c r="D3023" i="11"/>
  <c r="D3116" i="11"/>
  <c r="D3046" i="11"/>
  <c r="D3189" i="11"/>
  <c r="D3195" i="11"/>
  <c r="D3205" i="11"/>
  <c r="D1064" i="11"/>
  <c r="D3230" i="11"/>
  <c r="D3225" i="11"/>
  <c r="D3471" i="11"/>
  <c r="D3298" i="11"/>
  <c r="D3323" i="11"/>
  <c r="D1919" i="11"/>
  <c r="D3521" i="11"/>
  <c r="D2854" i="11"/>
  <c r="D3369" i="11"/>
  <c r="D3387" i="11"/>
  <c r="D3388" i="11"/>
  <c r="D3417" i="11"/>
  <c r="D3356" i="11"/>
  <c r="D4225" i="11"/>
  <c r="D3426" i="11"/>
  <c r="D3346" i="11"/>
  <c r="D3402" i="11"/>
  <c r="D3484" i="11"/>
  <c r="D3501" i="11"/>
  <c r="D3511" i="11"/>
  <c r="D3516" i="11"/>
  <c r="D3569" i="11"/>
  <c r="D3573" i="11"/>
  <c r="D3605" i="11"/>
  <c r="D3658" i="11"/>
  <c r="D3719" i="11"/>
  <c r="D3218" i="11"/>
  <c r="D3710" i="11"/>
  <c r="D3533" i="11"/>
  <c r="D3724" i="11"/>
  <c r="D3726" i="11"/>
  <c r="D3730" i="11"/>
  <c r="D3795" i="11"/>
  <c r="D3799" i="11"/>
  <c r="D3779" i="11"/>
  <c r="D3808" i="11"/>
  <c r="D3868" i="11"/>
  <c r="D3773" i="11"/>
  <c r="D4226" i="11"/>
  <c r="D3988" i="11"/>
  <c r="D3976" i="11"/>
  <c r="D3845" i="11"/>
  <c r="D3858" i="11"/>
  <c r="D3791" i="11"/>
  <c r="D4227" i="11"/>
  <c r="D4228" i="11"/>
  <c r="D4028" i="11"/>
  <c r="D4040" i="11"/>
  <c r="D4229" i="11"/>
  <c r="D3884" i="11"/>
  <c r="D4230" i="11"/>
  <c r="D4231" i="11"/>
  <c r="D4232" i="11"/>
  <c r="D4233" i="11"/>
  <c r="D4234" i="11"/>
  <c r="D4004" i="11"/>
  <c r="D4235" i="11"/>
  <c r="D4236" i="11"/>
  <c r="D4237" i="11"/>
  <c r="D4238" i="11"/>
  <c r="D3804" i="11"/>
  <c r="D4239" i="11"/>
  <c r="D4240" i="11"/>
  <c r="D2382" i="11"/>
  <c r="D3285" i="11"/>
  <c r="D1003" i="11"/>
  <c r="D4241" i="11"/>
  <c r="D1338" i="11"/>
  <c r="D4242" i="11"/>
  <c r="D3727" i="11"/>
  <c r="D2483" i="11"/>
  <c r="D4243" i="11"/>
  <c r="D1265" i="11"/>
  <c r="D2564" i="11"/>
  <c r="D4244" i="11"/>
  <c r="D3823" i="11"/>
  <c r="D3279" i="11"/>
  <c r="D3389" i="11"/>
  <c r="D3232" i="11"/>
  <c r="D4245" i="11"/>
  <c r="D3229" i="11"/>
  <c r="D670" i="11"/>
  <c r="D1773" i="11"/>
  <c r="D3171" i="11"/>
  <c r="D1185" i="11"/>
  <c r="D892" i="11"/>
  <c r="D4246" i="11"/>
  <c r="D4247" i="11"/>
  <c r="D1562" i="11"/>
  <c r="D1638" i="11"/>
  <c r="D1673" i="11"/>
  <c r="D2012" i="11"/>
  <c r="D763" i="11"/>
  <c r="D2190" i="11"/>
  <c r="D2269" i="11"/>
  <c r="D2280" i="11"/>
  <c r="D2337" i="11"/>
  <c r="D553" i="11"/>
  <c r="D2369" i="11"/>
  <c r="D2618" i="11"/>
  <c r="D2721" i="11"/>
  <c r="D2922" i="11"/>
  <c r="D2957" i="11"/>
  <c r="D2964" i="11"/>
  <c r="D3076" i="11"/>
  <c r="D3106" i="11"/>
  <c r="D3183" i="11"/>
  <c r="D4248" i="11"/>
  <c r="D3244" i="11"/>
  <c r="D3394" i="11"/>
  <c r="D3058" i="11"/>
  <c r="D3475" i="11"/>
  <c r="D3529" i="11"/>
  <c r="D2616" i="11"/>
  <c r="D3615" i="11"/>
  <c r="D3663" i="11"/>
  <c r="D4249" i="11"/>
  <c r="D3824" i="11"/>
  <c r="D3503" i="11"/>
  <c r="D3993" i="11"/>
  <c r="D4250" i="11"/>
  <c r="D3785" i="11"/>
  <c r="D3474" i="11"/>
  <c r="D4251" i="11"/>
  <c r="D4044" i="11"/>
  <c r="D4252" i="11"/>
  <c r="D149" i="11"/>
  <c r="D4253" i="11"/>
  <c r="D4254" i="11"/>
  <c r="D4255" i="11"/>
  <c r="D3771" i="11"/>
  <c r="D2466" i="11"/>
  <c r="D4057" i="11"/>
  <c r="D1711" i="11"/>
  <c r="D1441" i="11"/>
  <c r="D1827" i="11"/>
  <c r="D2115" i="11"/>
  <c r="D4256" i="11"/>
  <c r="D4257" i="11"/>
  <c r="D2444" i="11"/>
  <c r="D2522" i="11"/>
  <c r="D1639" i="11"/>
  <c r="D3114" i="11"/>
  <c r="D4258" i="11"/>
  <c r="D4259" i="11"/>
  <c r="D3094" i="11"/>
  <c r="D3138" i="11"/>
  <c r="D659" i="11"/>
  <c r="D2946" i="11"/>
  <c r="D3345" i="11"/>
  <c r="D3435" i="11"/>
  <c r="D3362" i="11"/>
  <c r="D3152" i="11"/>
  <c r="D544" i="11"/>
  <c r="D4260" i="11"/>
  <c r="D3792" i="11"/>
  <c r="D4261" i="11"/>
  <c r="D418" i="11"/>
  <c r="D692" i="11"/>
  <c r="D1709" i="11"/>
  <c r="D3050" i="11"/>
  <c r="D179" i="11"/>
  <c r="D800" i="11"/>
  <c r="D952" i="11"/>
  <c r="D1117" i="11"/>
  <c r="D1287" i="11"/>
  <c r="D1421" i="11"/>
  <c r="D1550" i="11"/>
  <c r="D1887" i="11"/>
  <c r="D1613" i="11"/>
  <c r="D1609" i="11"/>
  <c r="D1947" i="11"/>
  <c r="D4262" i="11"/>
  <c r="D1941" i="11"/>
  <c r="D4263" i="11"/>
  <c r="D4264" i="11"/>
  <c r="D2080" i="11"/>
  <c r="D2074" i="11"/>
  <c r="D2273" i="11"/>
  <c r="D2279" i="11"/>
  <c r="D2239" i="11"/>
  <c r="D2316" i="11"/>
  <c r="D2347" i="11"/>
  <c r="D1156" i="11"/>
  <c r="D2433" i="11"/>
  <c r="D2489" i="11"/>
  <c r="D4265" i="11"/>
  <c r="D2711" i="11"/>
  <c r="D4266" i="11"/>
  <c r="D2297" i="11"/>
  <c r="D978" i="11"/>
  <c r="D2784" i="11"/>
  <c r="D2813" i="11"/>
  <c r="D2728" i="11"/>
  <c r="D4267" i="11"/>
  <c r="D3075" i="11"/>
  <c r="D3043" i="11"/>
  <c r="D1946" i="11"/>
  <c r="D3181" i="11"/>
  <c r="D3203" i="11"/>
  <c r="D3220" i="11"/>
  <c r="D3309" i="11"/>
  <c r="D3366" i="11"/>
  <c r="D2943" i="11"/>
  <c r="D3460" i="11"/>
  <c r="D3465" i="11"/>
  <c r="D3590" i="11"/>
  <c r="D4268" i="11"/>
  <c r="D3545" i="11"/>
  <c r="D2371" i="11"/>
  <c r="D3575" i="11"/>
  <c r="D3642" i="11"/>
  <c r="D4269" i="11"/>
  <c r="D3667" i="11"/>
  <c r="D3782" i="11"/>
  <c r="D3689" i="11"/>
  <c r="D3806" i="11"/>
  <c r="D3820" i="11"/>
  <c r="D3832" i="11"/>
  <c r="D3906" i="11"/>
  <c r="D3959" i="11"/>
  <c r="D3907" i="11"/>
  <c r="D3623" i="11"/>
  <c r="D4270" i="11"/>
  <c r="D4271" i="11"/>
  <c r="D4272" i="11"/>
  <c r="D3910" i="11"/>
  <c r="D3548" i="11"/>
  <c r="D4273" i="11"/>
  <c r="D2729" i="11"/>
  <c r="D4274" i="11"/>
  <c r="D3505" i="11"/>
  <c r="D4275" i="11"/>
  <c r="D431" i="11"/>
  <c r="D1332" i="11"/>
  <c r="D1708" i="11"/>
  <c r="D4276" i="11"/>
  <c r="D2007" i="11"/>
  <c r="D2296" i="11"/>
  <c r="D2584" i="11"/>
  <c r="D2710" i="11"/>
  <c r="D3040" i="11"/>
  <c r="D2696" i="11"/>
  <c r="D3117" i="11"/>
  <c r="D3127" i="11"/>
  <c r="D3187" i="11"/>
  <c r="D2671" i="11"/>
  <c r="D3588" i="11"/>
  <c r="D3739" i="11"/>
  <c r="D3745" i="11"/>
  <c r="D4277" i="11"/>
  <c r="D1065" i="11"/>
  <c r="D3234" i="11"/>
  <c r="D4278" i="11"/>
  <c r="D3507" i="11"/>
  <c r="D3093" i="11"/>
  <c r="D4279" i="11"/>
  <c r="D4280" i="11"/>
  <c r="D3413" i="11"/>
  <c r="D3364" i="11"/>
  <c r="D24" i="11"/>
  <c r="D2581" i="11"/>
  <c r="D237" i="11"/>
  <c r="D4281" i="11"/>
  <c r="D1323" i="11"/>
  <c r="D265" i="11"/>
  <c r="D512" i="11"/>
  <c r="D1705" i="11"/>
  <c r="D1417" i="11"/>
  <c r="D383" i="11"/>
  <c r="D1715" i="11"/>
  <c r="D1584" i="11"/>
  <c r="D1636" i="11"/>
  <c r="D1730" i="11"/>
  <c r="D1527" i="11"/>
  <c r="D229" i="11"/>
  <c r="D1752" i="11"/>
  <c r="D1845" i="11"/>
  <c r="D1959" i="11"/>
  <c r="D3636" i="11"/>
  <c r="D1998" i="11"/>
  <c r="D2145" i="11"/>
  <c r="D2181" i="11"/>
  <c r="D1942" i="11"/>
  <c r="D2245" i="11"/>
  <c r="D2391" i="11"/>
  <c r="D2442" i="11"/>
  <c r="D2341" i="11"/>
  <c r="D2302" i="11"/>
  <c r="D2490" i="11"/>
  <c r="D34" i="11"/>
  <c r="D2583" i="11"/>
  <c r="D4282" i="11"/>
  <c r="D2766" i="11"/>
  <c r="D2768" i="11"/>
  <c r="D2774" i="11"/>
  <c r="D2452" i="11"/>
  <c r="D2771" i="11"/>
  <c r="D2808" i="11"/>
  <c r="D2872" i="11"/>
  <c r="D2923" i="11"/>
  <c r="D2954" i="11"/>
  <c r="D2999" i="11"/>
  <c r="D3015" i="11"/>
  <c r="D3070" i="11"/>
  <c r="D3248" i="11"/>
  <c r="D3296" i="11"/>
  <c r="D2865" i="11"/>
  <c r="D3327" i="11"/>
  <c r="D3335" i="11"/>
  <c r="D3383" i="11"/>
  <c r="D3372" i="11"/>
  <c r="D3316" i="11"/>
  <c r="D3359" i="11"/>
  <c r="D4283" i="11"/>
  <c r="D3455" i="11"/>
  <c r="D3489" i="11"/>
  <c r="D3542" i="11"/>
  <c r="D3368" i="11"/>
  <c r="D3406" i="11"/>
  <c r="D3682" i="11"/>
  <c r="D3646" i="11"/>
  <c r="D3595" i="11"/>
  <c r="D3717" i="11"/>
  <c r="D3746" i="11"/>
  <c r="D3589" i="11"/>
  <c r="D3616" i="11"/>
  <c r="D4284" i="11"/>
  <c r="D3920" i="11"/>
  <c r="D3718" i="11"/>
  <c r="D4285" i="11"/>
  <c r="D4286" i="11"/>
  <c r="D4287" i="11"/>
  <c r="D4288" i="11"/>
  <c r="D1388" i="11"/>
  <c r="D4289" i="11"/>
  <c r="D2834" i="11"/>
  <c r="D4290" i="11"/>
  <c r="D4291" i="11"/>
  <c r="D4292" i="11"/>
  <c r="D3497" i="11"/>
  <c r="D3911" i="11"/>
  <c r="D4007" i="11"/>
  <c r="D1742" i="11"/>
  <c r="D2902" i="11"/>
  <c r="D3728" i="11"/>
  <c r="D4053" i="11"/>
  <c r="D4018" i="11"/>
  <c r="D596" i="11"/>
  <c r="D3830" i="11"/>
  <c r="D995" i="11"/>
  <c r="D1074" i="11"/>
  <c r="D4293" i="11"/>
  <c r="D1732" i="11"/>
  <c r="D2033" i="11"/>
  <c r="D2342" i="11"/>
  <c r="D2534" i="11"/>
  <c r="D4294" i="11"/>
  <c r="D2722" i="11"/>
  <c r="D2952" i="11"/>
  <c r="D3143" i="11"/>
  <c r="D3297" i="11"/>
  <c r="D3342" i="11"/>
  <c r="D3310" i="11"/>
  <c r="D3478" i="11"/>
  <c r="D3892" i="11"/>
  <c r="D3887" i="11"/>
  <c r="D4295" i="11"/>
  <c r="D3508" i="11"/>
  <c r="D1473" i="11"/>
  <c r="D3133" i="11"/>
  <c r="D3617" i="11"/>
  <c r="D4296" i="11"/>
  <c r="D3329" i="11"/>
  <c r="D132" i="11"/>
  <c r="D257" i="11"/>
  <c r="D350" i="11"/>
  <c r="D461" i="11"/>
  <c r="D462" i="11"/>
  <c r="D1059" i="11"/>
  <c r="D2039" i="11"/>
  <c r="D1327" i="11"/>
  <c r="D1430" i="11"/>
  <c r="D1884" i="11"/>
  <c r="D1994" i="11"/>
  <c r="D2052" i="11"/>
  <c r="D2105" i="11"/>
  <c r="D2144" i="11"/>
  <c r="D1935" i="11"/>
  <c r="D2170" i="11"/>
  <c r="D2247" i="11"/>
  <c r="D1982" i="11"/>
  <c r="D2458" i="11"/>
  <c r="D2543" i="11"/>
  <c r="D2578" i="11"/>
  <c r="D2300" i="11"/>
  <c r="D2571" i="11"/>
  <c r="D2615" i="11"/>
  <c r="D2621" i="11"/>
  <c r="D2293" i="11"/>
  <c r="D2627" i="11"/>
  <c r="D2765" i="11"/>
  <c r="D2860" i="11"/>
  <c r="D2793" i="11"/>
  <c r="D2906" i="11"/>
  <c r="D2643" i="11"/>
  <c r="D2980" i="11"/>
  <c r="D2919" i="11"/>
  <c r="D3019" i="11"/>
  <c r="D3074" i="11"/>
  <c r="D3059" i="11"/>
  <c r="D3081" i="11"/>
  <c r="D3086" i="11"/>
  <c r="D3170" i="11"/>
  <c r="D3102" i="11"/>
  <c r="D3233" i="11"/>
  <c r="D3197" i="11"/>
  <c r="D4297" i="11"/>
  <c r="D3318" i="11"/>
  <c r="D3341" i="11"/>
  <c r="D3480" i="11"/>
  <c r="D4298" i="11"/>
  <c r="D3333" i="11"/>
  <c r="D4299" i="11"/>
  <c r="D3701" i="11"/>
  <c r="D3510" i="11"/>
  <c r="D3641" i="11"/>
  <c r="D3761" i="11"/>
  <c r="D3821" i="11"/>
  <c r="D3819" i="11"/>
  <c r="D3905" i="11"/>
  <c r="D4300" i="11"/>
  <c r="D3934" i="11"/>
  <c r="D3957" i="11"/>
  <c r="D4301" i="11"/>
  <c r="D4302" i="11"/>
  <c r="D4303" i="11"/>
  <c r="D3888" i="11"/>
  <c r="D4304" i="11"/>
  <c r="D4305" i="11"/>
  <c r="D4306" i="11"/>
  <c r="D3150" i="11"/>
  <c r="D3972" i="11"/>
  <c r="D1734" i="11"/>
  <c r="D3583" i="11"/>
  <c r="D4307" i="11"/>
  <c r="D3990" i="11"/>
  <c r="D2613" i="11"/>
  <c r="D3886" i="11"/>
  <c r="D1700" i="11"/>
  <c r="D3224" i="11"/>
  <c r="D2892" i="11"/>
  <c r="D3662" i="11"/>
  <c r="D3946" i="11"/>
  <c r="D3591" i="11"/>
  <c r="D195" i="11"/>
  <c r="D970" i="11"/>
  <c r="D1171" i="11"/>
  <c r="D1571" i="11"/>
  <c r="D2015" i="11"/>
  <c r="D4308" i="11"/>
  <c r="D2950" i="11"/>
  <c r="D3422" i="11"/>
  <c r="D4309" i="11"/>
  <c r="D3166" i="11"/>
  <c r="D2948" i="11"/>
  <c r="D3470" i="11"/>
  <c r="D1882" i="11"/>
  <c r="D3902" i="11"/>
  <c r="D3564" i="11"/>
  <c r="D3534" i="11"/>
  <c r="D3962" i="11"/>
  <c r="D3322" i="11"/>
  <c r="D4310" i="11"/>
  <c r="D3945" i="11"/>
  <c r="D3531" i="11"/>
  <c r="D3979" i="11"/>
  <c r="D3439" i="11"/>
  <c r="D4311" i="11"/>
  <c r="D3524" i="11"/>
  <c r="D4312" i="11"/>
  <c r="D4313" i="11"/>
  <c r="D3577" i="11"/>
  <c r="D605" i="11"/>
  <c r="D576" i="11"/>
  <c r="D760" i="11"/>
  <c r="D882" i="11"/>
  <c r="D1017" i="11"/>
  <c r="D447" i="11"/>
  <c r="D1153" i="11"/>
  <c r="D1295" i="11"/>
  <c r="D1326" i="11"/>
  <c r="D1306" i="11"/>
  <c r="D1082" i="11"/>
  <c r="D1565" i="11"/>
  <c r="D4314" i="11"/>
  <c r="D1611" i="11"/>
  <c r="D1626" i="11"/>
  <c r="D4315" i="11"/>
  <c r="D1703" i="11"/>
  <c r="D4316" i="11"/>
  <c r="D1890" i="11"/>
  <c r="D1954" i="11"/>
  <c r="D1967" i="11"/>
  <c r="D1877" i="11"/>
  <c r="D2030" i="11"/>
  <c r="D2108" i="11"/>
  <c r="D2119" i="11"/>
  <c r="D2216" i="11"/>
  <c r="D4317" i="11"/>
  <c r="D2208" i="11"/>
  <c r="D2161" i="11"/>
  <c r="D4318" i="11"/>
  <c r="D2005" i="11"/>
  <c r="D2225" i="11"/>
  <c r="D2063" i="11"/>
  <c r="D2384" i="11"/>
  <c r="D2136" i="11"/>
  <c r="D2307" i="11"/>
  <c r="D2445" i="11"/>
  <c r="D2242" i="11"/>
  <c r="D4319" i="11"/>
  <c r="D4320" i="11"/>
  <c r="D2470" i="11"/>
  <c r="D64" i="11"/>
  <c r="D2482" i="11"/>
  <c r="D2426" i="11"/>
  <c r="D2518" i="11"/>
  <c r="D2527" i="11"/>
  <c r="D2536" i="11"/>
  <c r="D2540" i="11"/>
  <c r="D2284" i="11"/>
  <c r="D2562" i="11"/>
  <c r="D2485" i="11"/>
  <c r="D2601" i="11"/>
  <c r="D2289" i="11"/>
  <c r="D2609" i="11"/>
  <c r="D1891" i="11"/>
  <c r="D4321" i="11"/>
  <c r="D4322" i="11"/>
  <c r="D2626" i="11"/>
  <c r="D2683" i="11"/>
  <c r="D4323" i="11"/>
  <c r="D2747" i="11"/>
  <c r="D2750" i="11"/>
  <c r="D2787" i="11"/>
  <c r="D3182" i="11"/>
  <c r="D4324" i="11"/>
  <c r="D2911" i="11"/>
  <c r="D4325" i="11"/>
  <c r="D2955" i="11"/>
  <c r="D2962" i="11"/>
  <c r="D3013" i="11"/>
  <c r="D4326" i="11"/>
  <c r="D3025" i="11"/>
  <c r="D3044" i="11"/>
  <c r="D3107" i="11"/>
  <c r="D3130" i="11"/>
  <c r="D3110" i="11"/>
  <c r="D3147" i="11"/>
  <c r="D3136" i="11"/>
  <c r="D4327" i="11"/>
  <c r="D3228" i="11"/>
  <c r="D3073" i="11"/>
  <c r="D3270" i="11"/>
  <c r="D3350" i="11"/>
  <c r="D3463" i="11"/>
  <c r="D3457" i="11"/>
  <c r="D3287" i="11"/>
  <c r="D3315" i="11"/>
  <c r="D3690" i="11"/>
  <c r="D3201" i="11"/>
  <c r="D4328" i="11"/>
  <c r="D3517" i="11"/>
  <c r="D3476" i="11"/>
  <c r="D3673" i="11"/>
  <c r="D3714" i="11"/>
  <c r="D3723" i="11"/>
  <c r="D4329" i="11"/>
  <c r="D3729" i="11"/>
  <c r="D3810" i="11"/>
  <c r="D4330" i="11"/>
  <c r="D3851" i="11"/>
  <c r="D4331" i="11"/>
  <c r="D866" i="11"/>
  <c r="D3889" i="11"/>
  <c r="D3985" i="11"/>
  <c r="D4332" i="11"/>
  <c r="D4333" i="11"/>
  <c r="D4334" i="11"/>
  <c r="D4335" i="11"/>
  <c r="D4336" i="11"/>
  <c r="D4337" i="11"/>
  <c r="D3932" i="11"/>
  <c r="D4338" i="11"/>
  <c r="D4339" i="11"/>
  <c r="D4340" i="11"/>
  <c r="D4341" i="11"/>
  <c r="D4342" i="11"/>
  <c r="D4343" i="11"/>
  <c r="D4344" i="11"/>
  <c r="D4345" i="11"/>
  <c r="D4346" i="11"/>
  <c r="D3561" i="11"/>
  <c r="D3697" i="11"/>
  <c r="D2014" i="11"/>
  <c r="D4347" i="11"/>
  <c r="D1240" i="11"/>
  <c r="D3429" i="11"/>
  <c r="D3373" i="11"/>
  <c r="D3375" i="11"/>
  <c r="D3715" i="11"/>
  <c r="D4348" i="11"/>
  <c r="D2829" i="11"/>
  <c r="D4349" i="11"/>
  <c r="D3527" i="11"/>
  <c r="D4350" i="11"/>
  <c r="D4351" i="11"/>
  <c r="D3411" i="11"/>
  <c r="D4352" i="11"/>
  <c r="D3597" i="11"/>
  <c r="D4353" i="11"/>
  <c r="D3625" i="11"/>
  <c r="D4054" i="11"/>
  <c r="D637" i="11"/>
  <c r="D4354" i="11"/>
  <c r="D1105" i="11"/>
  <c r="D4355" i="11"/>
  <c r="D4356" i="11"/>
  <c r="D2551" i="11"/>
  <c r="D3155" i="11"/>
  <c r="D3168" i="11"/>
  <c r="D4357" i="11"/>
  <c r="D3379" i="11"/>
  <c r="D4358" i="11"/>
  <c r="D2699" i="11"/>
  <c r="D3536" i="11"/>
  <c r="D3409" i="11"/>
  <c r="D3538" i="11"/>
  <c r="D3632" i="11"/>
  <c r="D3694" i="11"/>
  <c r="D3737" i="11"/>
  <c r="D3540" i="11"/>
  <c r="D3861" i="11"/>
  <c r="D3913" i="11"/>
  <c r="D3742" i="11"/>
  <c r="D3762" i="11"/>
  <c r="D3833" i="11"/>
  <c r="D4359" i="11"/>
  <c r="D393" i="11"/>
  <c r="D4360" i="11"/>
  <c r="D4361" i="11"/>
  <c r="D4362" i="11"/>
  <c r="D4016" i="11"/>
  <c r="D3951" i="11"/>
  <c r="D2898" i="11"/>
  <c r="D3754" i="11"/>
  <c r="D2159" i="11"/>
  <c r="D3743" i="11"/>
  <c r="D4363" i="11"/>
  <c r="D1608" i="11"/>
  <c r="D4364" i="11"/>
  <c r="D3281" i="11"/>
  <c r="D3400" i="11"/>
  <c r="D908" i="11"/>
  <c r="D437" i="11"/>
  <c r="D3841" i="11"/>
  <c r="D4365" i="11"/>
  <c r="D1302" i="11"/>
  <c r="D1450" i="11"/>
  <c r="D1566" i="11"/>
  <c r="D869" i="11"/>
  <c r="D1759" i="11"/>
  <c r="D3800" i="11"/>
  <c r="D1731" i="11"/>
  <c r="D4366" i="11"/>
  <c r="D4367" i="11"/>
  <c r="D4368" i="11"/>
  <c r="D1585" i="11"/>
  <c r="D4369" i="11"/>
  <c r="D2156" i="11"/>
  <c r="D2556" i="11"/>
  <c r="D4370" i="11"/>
  <c r="D2666" i="11"/>
  <c r="D2424" i="11"/>
  <c r="D1976" i="11"/>
  <c r="D2691" i="11"/>
  <c r="D136" i="11"/>
  <c r="D2730" i="11"/>
  <c r="D2740" i="11"/>
  <c r="D2814" i="11"/>
  <c r="D4371" i="11"/>
  <c r="D2843" i="11"/>
  <c r="D2858" i="11"/>
  <c r="D2451" i="11"/>
  <c r="D2881" i="11"/>
  <c r="D2311" i="11"/>
  <c r="D2930" i="11"/>
  <c r="D4372" i="11"/>
  <c r="D3078" i="11"/>
  <c r="D3111" i="11"/>
  <c r="D3135" i="11"/>
  <c r="D3161" i="11"/>
  <c r="D3179" i="11"/>
  <c r="D3251" i="11"/>
  <c r="D3267" i="11"/>
  <c r="D3290" i="11"/>
  <c r="D3414" i="11"/>
  <c r="D4373" i="11"/>
  <c r="D3512" i="11"/>
  <c r="D3278" i="11"/>
  <c r="D3522" i="11"/>
  <c r="D3405" i="11"/>
  <c r="D4374" i="11"/>
  <c r="D3578" i="11"/>
  <c r="D3640" i="11"/>
  <c r="D4375" i="11"/>
  <c r="D3656" i="11"/>
  <c r="D3687" i="11"/>
  <c r="D3659" i="11"/>
  <c r="D3702" i="11"/>
  <c r="D3756" i="11"/>
  <c r="D3846" i="11"/>
  <c r="D3898" i="11"/>
  <c r="D3877" i="11"/>
  <c r="D3890" i="11"/>
  <c r="D3678" i="11"/>
  <c r="D4376" i="11"/>
  <c r="D3781" i="11"/>
  <c r="D3977" i="11"/>
  <c r="D3999" i="11"/>
  <c r="D3970" i="11"/>
  <c r="D4377" i="11"/>
  <c r="D4378" i="11"/>
  <c r="D4379" i="11"/>
  <c r="D4380" i="11"/>
  <c r="D4381" i="11"/>
  <c r="D4038" i="11"/>
  <c r="D4382" i="11"/>
  <c r="D4383" i="11"/>
  <c r="D4384" i="11"/>
  <c r="D4385" i="11"/>
  <c r="D4386" i="11"/>
  <c r="D4387" i="11"/>
  <c r="D4388" i="11"/>
  <c r="D4389" i="11"/>
  <c r="D4390" i="11"/>
  <c r="D4391" i="11"/>
  <c r="D99" i="11"/>
  <c r="D3788" i="11"/>
  <c r="D3991" i="11"/>
  <c r="D4392" i="11"/>
  <c r="D2832" i="11"/>
  <c r="D3684" i="11"/>
  <c r="D4393" i="11"/>
  <c r="D3931" i="11"/>
  <c r="D3243" i="11"/>
  <c r="D3974" i="11"/>
  <c r="D3272" i="11"/>
  <c r="D927" i="11"/>
  <c r="D4394" i="11"/>
  <c r="D1270" i="11"/>
  <c r="D608" i="11"/>
  <c r="D4395" i="11"/>
  <c r="D1869" i="11"/>
  <c r="D1870" i="11"/>
  <c r="D2491" i="11"/>
  <c r="D4396" i="11"/>
  <c r="D4397" i="11"/>
  <c r="D4398" i="11"/>
  <c r="D4399" i="11"/>
  <c r="D4400" i="11"/>
  <c r="D1987" i="11"/>
  <c r="D2707" i="11"/>
  <c r="D2757" i="11"/>
  <c r="D2941" i="11"/>
  <c r="D2186" i="11"/>
  <c r="D4401" i="11"/>
  <c r="D4402" i="11"/>
  <c r="D2977" i="11"/>
  <c r="D3192" i="11"/>
  <c r="D4403" i="11"/>
  <c r="D3502" i="11"/>
  <c r="D3708" i="11"/>
  <c r="D3732" i="11"/>
  <c r="D1628" i="11"/>
  <c r="D3840" i="11"/>
  <c r="D3853" i="11"/>
  <c r="D3812" i="11"/>
  <c r="D4404" i="11"/>
  <c r="D4405" i="11"/>
  <c r="D4406" i="11"/>
  <c r="D4407" i="11"/>
  <c r="D3943" i="11"/>
  <c r="D4408" i="11"/>
  <c r="D4409" i="11"/>
  <c r="D4410" i="11"/>
  <c r="D4411" i="11"/>
  <c r="D4412" i="11"/>
  <c r="D685" i="11"/>
  <c r="D3022" i="11"/>
  <c r="D4413" i="11"/>
  <c r="D3247" i="11"/>
  <c r="D2549" i="11"/>
  <c r="D2857" i="11"/>
  <c r="D3837" i="11"/>
  <c r="D4414" i="11"/>
  <c r="D3983" i="11"/>
  <c r="D3566" i="11"/>
  <c r="D4415" i="11"/>
  <c r="D2820" i="11"/>
  <c r="D4416" i="11"/>
  <c r="D4417" i="11"/>
  <c r="D4021" i="11"/>
  <c r="D3157" i="11"/>
  <c r="D4418" i="11"/>
  <c r="D4419" i="11"/>
  <c r="D3307" i="11"/>
  <c r="D2931" i="11"/>
  <c r="D2987" i="11"/>
  <c r="D4420" i="11"/>
  <c r="D243" i="11"/>
  <c r="D1146" i="11"/>
  <c r="D4421" i="11"/>
  <c r="D4422" i="11"/>
  <c r="D2354" i="11"/>
  <c r="D1483" i="11"/>
  <c r="D592" i="11"/>
  <c r="D2008" i="11"/>
  <c r="D2134" i="11"/>
  <c r="D3651" i="11"/>
  <c r="D1811" i="11"/>
  <c r="D2151" i="11"/>
  <c r="D879" i="11"/>
  <c r="D1218" i="11"/>
  <c r="D2218" i="11"/>
  <c r="D4423" i="11"/>
  <c r="D4424" i="11"/>
  <c r="D2011" i="11"/>
  <c r="D4425" i="11"/>
  <c r="D2205" i="11"/>
  <c r="D1895" i="11"/>
  <c r="D2413" i="11"/>
  <c r="D4426" i="11"/>
  <c r="D4427" i="11"/>
  <c r="D2388" i="11"/>
  <c r="D4428" i="11"/>
  <c r="D2625" i="11"/>
  <c r="D3722" i="11"/>
  <c r="D4429" i="11"/>
  <c r="D2736" i="11"/>
  <c r="D4430" i="11"/>
  <c r="D4431" i="11"/>
  <c r="D2778" i="11"/>
  <c r="D4432" i="11"/>
  <c r="D2889" i="11"/>
  <c r="D2818" i="11"/>
  <c r="D2838" i="11"/>
  <c r="D2873" i="11"/>
  <c r="D2900" i="11"/>
  <c r="D2985" i="11"/>
  <c r="D3200" i="11"/>
  <c r="D3124" i="11"/>
  <c r="D3126" i="11"/>
  <c r="D3128" i="11"/>
  <c r="D3137" i="11"/>
  <c r="D4433" i="11"/>
  <c r="D3149" i="11"/>
  <c r="D3173" i="11"/>
  <c r="D4434" i="11"/>
  <c r="D3193" i="11"/>
  <c r="D3223" i="11"/>
  <c r="D3241" i="11"/>
  <c r="D3134" i="11"/>
  <c r="D3249" i="11"/>
  <c r="D3235" i="11"/>
  <c r="D3312" i="11"/>
  <c r="D3363" i="11"/>
  <c r="D3324" i="11"/>
  <c r="D3259" i="11"/>
  <c r="D3541" i="11"/>
  <c r="D3214" i="11"/>
  <c r="D4435" i="11"/>
  <c r="D3707" i="11"/>
  <c r="D3655" i="11"/>
  <c r="D3486" i="11"/>
  <c r="D3630" i="11"/>
  <c r="D4436" i="11"/>
  <c r="D3741" i="11"/>
  <c r="D1654" i="11"/>
  <c r="D3856" i="11"/>
  <c r="D3879" i="11"/>
  <c r="D3789" i="11"/>
  <c r="D3928" i="11"/>
  <c r="D3966" i="11"/>
  <c r="D3803" i="11"/>
  <c r="D4437" i="11"/>
  <c r="D4438" i="11"/>
  <c r="D26" i="11"/>
  <c r="D4439" i="11"/>
  <c r="D4031" i="11"/>
  <c r="D4440" i="11"/>
  <c r="D4441" i="11"/>
  <c r="D4442" i="11"/>
  <c r="D4443" i="11"/>
  <c r="D4444" i="11"/>
  <c r="D4445" i="11"/>
  <c r="D4446" i="11"/>
  <c r="D4447" i="11"/>
  <c r="D4448" i="11"/>
  <c r="D98" i="11"/>
  <c r="D4449" i="11"/>
  <c r="D4450" i="11"/>
  <c r="D3005" i="11"/>
  <c r="D4451" i="11"/>
  <c r="D4452" i="11"/>
  <c r="D3210" i="11"/>
  <c r="D4453" i="11"/>
  <c r="D3842" i="11"/>
  <c r="D4454" i="11"/>
  <c r="D3165" i="11"/>
  <c r="D4455" i="11"/>
  <c r="D4456" i="11"/>
  <c r="D2102" i="11"/>
  <c r="D1999" i="11"/>
  <c r="D2220" i="11"/>
  <c r="D2101" i="11"/>
  <c r="D579" i="11"/>
  <c r="D3496" i="11"/>
  <c r="D4457" i="11"/>
  <c r="D2776" i="11"/>
  <c r="D4458" i="11"/>
  <c r="D4459" i="11"/>
  <c r="D4460" i="11"/>
  <c r="D4461" i="11"/>
  <c r="D4462" i="11"/>
  <c r="D4463" i="11"/>
  <c r="D345" i="11"/>
  <c r="D1697" i="11"/>
  <c r="D3153" i="11"/>
  <c r="D3209" i="11"/>
  <c r="D3609" i="11"/>
  <c r="D2681" i="11"/>
  <c r="D3308" i="11"/>
  <c r="D3930" i="11"/>
  <c r="D4464" i="11"/>
  <c r="D4465" i="11"/>
  <c r="D4466" i="11"/>
  <c r="D4467" i="11"/>
  <c r="D1424" i="11"/>
  <c r="D1669" i="11"/>
  <c r="D1666" i="11"/>
  <c r="D1953" i="11"/>
  <c r="D2463" i="11"/>
  <c r="D4468" i="11"/>
  <c r="D4469" i="11"/>
  <c r="D1710" i="11"/>
  <c r="D2940" i="11"/>
  <c r="D1913" i="11"/>
  <c r="D3017" i="11"/>
  <c r="D4470" i="11"/>
  <c r="D3423" i="11"/>
  <c r="D3442" i="11"/>
  <c r="D3459" i="11"/>
  <c r="D3190" i="11"/>
  <c r="D3644" i="11"/>
  <c r="D2905" i="11"/>
  <c r="D3671" i="11"/>
  <c r="D2559" i="11"/>
  <c r="D3768" i="11"/>
  <c r="D3818" i="11"/>
  <c r="D381" i="11"/>
  <c r="D3882" i="11"/>
  <c r="D3849" i="11"/>
  <c r="D3822" i="11"/>
  <c r="D4027" i="11"/>
  <c r="D3876" i="11"/>
  <c r="D3675" i="11"/>
  <c r="D4471" i="11"/>
  <c r="D4472" i="11"/>
  <c r="D4473" i="11"/>
  <c r="D2994" i="11"/>
  <c r="D3493" i="11"/>
  <c r="D3624" i="11"/>
  <c r="D3672" i="11"/>
  <c r="D4474" i="11"/>
  <c r="D4475" i="11"/>
  <c r="D3764" i="11"/>
  <c r="D3576" i="11"/>
  <c r="D4476" i="11"/>
  <c r="D3947" i="11"/>
  <c r="D4477" i="11"/>
  <c r="D4478" i="11"/>
  <c r="D698" i="11"/>
  <c r="D4479" i="11"/>
  <c r="D4480" i="11"/>
  <c r="D1559" i="11"/>
  <c r="D2132" i="11"/>
  <c r="D3649" i="11"/>
  <c r="D2561" i="11"/>
  <c r="D4481" i="11"/>
  <c r="D4482" i="11"/>
  <c r="D4483" i="11"/>
  <c r="D4484" i="11"/>
  <c r="D4485" i="11"/>
  <c r="D4486" i="11"/>
  <c r="D2043" i="11"/>
  <c r="D3599" i="11"/>
  <c r="D3681" i="11"/>
  <c r="D4042" i="11"/>
  <c r="D4487" i="11"/>
  <c r="D4488" i="11"/>
  <c r="D4489" i="11"/>
  <c r="D4490" i="11"/>
  <c r="D4491" i="11"/>
  <c r="D2006" i="11"/>
  <c r="D3526" i="11"/>
  <c r="D4492" i="11"/>
  <c r="D2449" i="11"/>
  <c r="D4493" i="11"/>
  <c r="D4494" i="11"/>
  <c r="D2780" i="11"/>
  <c r="D2635" i="11"/>
  <c r="D4495" i="11"/>
  <c r="D2638" i="11"/>
  <c r="D2586" i="11"/>
  <c r="D2647" i="11"/>
  <c r="D1624" i="11"/>
  <c r="D4496" i="11"/>
  <c r="D4497" i="11"/>
  <c r="D2893" i="11"/>
  <c r="D2915" i="11"/>
  <c r="D2967" i="11"/>
  <c r="D2986" i="11"/>
  <c r="D3018" i="11"/>
  <c r="D3080" i="11"/>
  <c r="D4498" i="11"/>
  <c r="D2929" i="11"/>
  <c r="D3083" i="11"/>
  <c r="D4499" i="11"/>
  <c r="D3151" i="11"/>
  <c r="D3108" i="11"/>
  <c r="D3169" i="11"/>
  <c r="D3191" i="11"/>
  <c r="D3188" i="11"/>
  <c r="D3280" i="11"/>
  <c r="D3284" i="11"/>
  <c r="D2870" i="11"/>
  <c r="D3099" i="11"/>
  <c r="D3349" i="11"/>
  <c r="D3306" i="11"/>
  <c r="D3458" i="11"/>
  <c r="D3404" i="11"/>
  <c r="D3401" i="11"/>
  <c r="D3451" i="11"/>
  <c r="D3494" i="11"/>
  <c r="D3551" i="11"/>
  <c r="D3831" i="11"/>
  <c r="D3619" i="11"/>
  <c r="D3587" i="11"/>
  <c r="D4500" i="11"/>
  <c r="D3657" i="11"/>
  <c r="D3664" i="11"/>
  <c r="D3811" i="11"/>
  <c r="D3815" i="11"/>
  <c r="D3843" i="11"/>
  <c r="D4501" i="11"/>
  <c r="D3755" i="11"/>
  <c r="D3903" i="11"/>
  <c r="D4502" i="11"/>
  <c r="D3580" i="11"/>
  <c r="D3794" i="11"/>
  <c r="D3982" i="11"/>
  <c r="D4503" i="11"/>
  <c r="D4000" i="11"/>
  <c r="D3744" i="11"/>
  <c r="D2496" i="11"/>
  <c r="D4504" i="11"/>
  <c r="D4026" i="11"/>
  <c r="D4045" i="11"/>
  <c r="D4505" i="11"/>
  <c r="D4032" i="11"/>
  <c r="D4506" i="11"/>
  <c r="D4507" i="11"/>
  <c r="D4508" i="11"/>
  <c r="D4509" i="11"/>
  <c r="D4510" i="11"/>
  <c r="D4511" i="11"/>
  <c r="D3995" i="11"/>
  <c r="D4512" i="11"/>
  <c r="D4019" i="11"/>
  <c r="D4513" i="11"/>
  <c r="D4514" i="11"/>
  <c r="D4515" i="11"/>
  <c r="D4048" i="11"/>
  <c r="D4036" i="11"/>
  <c r="D4516" i="11"/>
  <c r="D4517" i="11"/>
  <c r="D4518" i="11"/>
  <c r="D4519" i="11"/>
  <c r="D4520" i="11"/>
  <c r="D4521" i="11"/>
  <c r="D4522" i="11"/>
  <c r="D4523" i="11"/>
  <c r="D3079" i="11"/>
  <c r="D3407" i="11"/>
  <c r="D4524" i="11"/>
  <c r="D3479" i="11"/>
  <c r="D3611" i="11"/>
  <c r="D4525" i="11"/>
  <c r="D3978" i="11"/>
  <c r="D1590" i="11"/>
  <c r="D3855" i="11"/>
  <c r="D1924" i="11"/>
  <c r="D3242" i="11"/>
  <c r="D4526" i="11"/>
  <c r="D3620" i="11"/>
  <c r="D1397" i="11"/>
  <c r="D3403" i="11"/>
  <c r="D4527" i="11"/>
  <c r="D4528" i="11"/>
  <c r="D2995" i="11"/>
  <c r="D2573" i="11"/>
  <c r="D4529" i="11"/>
  <c r="D3227" i="11"/>
  <c r="D3515" i="11"/>
  <c r="D4530" i="11"/>
  <c r="D3554" i="11"/>
  <c r="D4531" i="11"/>
  <c r="D3601" i="11"/>
  <c r="D4532" i="11"/>
  <c r="D4533" i="11"/>
  <c r="D4534" i="11"/>
  <c r="D4535" i="11"/>
  <c r="D4536" i="11"/>
  <c r="D4537" i="11"/>
  <c r="D2875" i="11"/>
  <c r="D3784" i="11"/>
  <c r="D4538" i="11"/>
  <c r="D4539" i="11"/>
  <c r="D2582" i="11"/>
  <c r="D4540" i="11"/>
  <c r="D1569" i="11"/>
  <c r="D3859" i="11"/>
  <c r="D3355" i="11"/>
  <c r="D3490" i="11"/>
  <c r="D3120" i="11"/>
  <c r="D3643" i="11"/>
  <c r="D4541" i="11"/>
  <c r="D4542" i="11"/>
  <c r="D4543" i="11"/>
  <c r="D3283" i="11"/>
  <c r="D2966" i="11"/>
  <c r="D3469" i="11"/>
  <c r="D4544" i="11"/>
  <c r="D3777" i="11"/>
  <c r="D4545" i="11"/>
  <c r="D3948" i="11"/>
  <c r="D4046" i="11"/>
  <c r="D4546" i="11"/>
  <c r="D967" i="11"/>
  <c r="D2227" i="11"/>
  <c r="D2619" i="11"/>
  <c r="D4547" i="11"/>
  <c r="D2868" i="11"/>
  <c r="D2871" i="11"/>
  <c r="D2890" i="11"/>
  <c r="D3752" i="11"/>
  <c r="D4548" i="11"/>
  <c r="D3035" i="11"/>
  <c r="D3293" i="11"/>
  <c r="D1080" i="11"/>
  <c r="D4549" i="11"/>
  <c r="D3434" i="11"/>
  <c r="D3292" i="11"/>
  <c r="D3539" i="11"/>
  <c r="D3180" i="11"/>
  <c r="D3629" i="11"/>
  <c r="D3633" i="11"/>
  <c r="D3638" i="11"/>
  <c r="D4550" i="11"/>
  <c r="D3654" i="11"/>
  <c r="D3748" i="11"/>
  <c r="D4551" i="11"/>
  <c r="D4552" i="11"/>
  <c r="D3775" i="11"/>
  <c r="D3817" i="11"/>
  <c r="D3769" i="11"/>
  <c r="D3860" i="11"/>
  <c r="D3835" i="11"/>
  <c r="D4553" i="11"/>
  <c r="D3758" i="11"/>
  <c r="D4041" i="11"/>
  <c r="D3909" i="11"/>
  <c r="D4554" i="11"/>
  <c r="D3448" i="11"/>
  <c r="D4555" i="11"/>
  <c r="D4556" i="11"/>
  <c r="D4557" i="11"/>
  <c r="D4558" i="11"/>
  <c r="D4559" i="11"/>
  <c r="D4560" i="11"/>
  <c r="D4561" i="11"/>
  <c r="D655" i="11"/>
  <c r="D4562" i="11"/>
  <c r="D4563" i="11"/>
  <c r="D120" i="11"/>
  <c r="D3685" i="11"/>
  <c r="D4564" i="11"/>
  <c r="D3933" i="11"/>
  <c r="D4565" i="11"/>
  <c r="D4566" i="11"/>
  <c r="D3720" i="11"/>
  <c r="D4567" i="11"/>
  <c r="D4568" i="11"/>
  <c r="D3164" i="11"/>
  <c r="D4569" i="11"/>
  <c r="D3385" i="11"/>
  <c r="D3543" i="11"/>
  <c r="D3553" i="11"/>
  <c r="D3567" i="11"/>
  <c r="D4050" i="11"/>
  <c r="D1684" i="11"/>
  <c r="D4570" i="11"/>
  <c r="D4571" i="11"/>
  <c r="D3975" i="11"/>
  <c r="D3847" i="11"/>
  <c r="D4572" i="11"/>
  <c r="D4573" i="11"/>
  <c r="D4574" i="11"/>
  <c r="D2224" i="11"/>
  <c r="D4575" i="11"/>
  <c r="D4576" i="11"/>
  <c r="D3262" i="11"/>
  <c r="D4577" i="11"/>
  <c r="D4578" i="11"/>
  <c r="D4579" i="11"/>
  <c r="D4580" i="11"/>
  <c r="D2009" i="11"/>
  <c r="D1054" i="11"/>
  <c r="D2254" i="11"/>
  <c r="D4581" i="11"/>
  <c r="D4006" i="11"/>
  <c r="D667" i="11"/>
  <c r="D2501" i="11"/>
  <c r="D2767" i="11"/>
  <c r="D4582" i="11"/>
  <c r="D2086" i="11"/>
  <c r="D3321" i="11"/>
  <c r="D3254" i="11"/>
  <c r="D3264" i="11"/>
  <c r="D4583" i="11"/>
  <c r="D2961" i="11"/>
  <c r="D3652" i="11"/>
  <c r="D3570" i="11"/>
  <c r="D3897" i="11"/>
  <c r="D4020" i="11"/>
  <c r="D4584" i="11"/>
  <c r="D4039" i="11"/>
  <c r="D4585" i="11"/>
  <c r="D4586" i="11"/>
  <c r="D4587" i="11"/>
  <c r="D4588" i="11"/>
  <c r="D4589" i="11"/>
  <c r="D3257" i="11"/>
  <c r="D4590" i="11"/>
  <c r="D4591" i="11"/>
  <c r="D4592" i="11"/>
  <c r="D2376" i="11"/>
  <c r="D4024" i="11"/>
  <c r="D3408" i="11"/>
  <c r="D3929" i="11"/>
  <c r="D4593" i="11"/>
  <c r="D3901" i="11"/>
  <c r="D3129" i="11"/>
  <c r="D4594" i="11"/>
  <c r="D4595" i="11"/>
  <c r="D4596" i="11"/>
  <c r="D4597" i="11"/>
  <c r="D4598" i="11"/>
  <c r="D4599" i="11"/>
  <c r="D362" i="11"/>
  <c r="D4600" i="11"/>
  <c r="D2129" i="11"/>
  <c r="D4601" i="11"/>
  <c r="D1750" i="11"/>
  <c r="D4602" i="11"/>
  <c r="D2276" i="11"/>
  <c r="D2379" i="11"/>
  <c r="D2272" i="11"/>
  <c r="D2457" i="11"/>
  <c r="D2158" i="11"/>
  <c r="D2734" i="11"/>
  <c r="D2735" i="11"/>
  <c r="D2744" i="11"/>
  <c r="D2779" i="11"/>
  <c r="D1093" i="11"/>
  <c r="D2781" i="11"/>
  <c r="D4603" i="11"/>
  <c r="D2042" i="11"/>
  <c r="D4604" i="11"/>
  <c r="D3021" i="11"/>
  <c r="D2880" i="11"/>
  <c r="D4605" i="11"/>
  <c r="D2972" i="11"/>
  <c r="D3097" i="11"/>
  <c r="D3020" i="11"/>
  <c r="D3186" i="11"/>
  <c r="D238" i="11"/>
  <c r="D3029" i="11"/>
  <c r="D3238" i="11"/>
  <c r="D3211" i="11"/>
  <c r="D3282" i="11"/>
  <c r="D3052" i="11"/>
  <c r="D3354" i="11"/>
  <c r="D3425" i="11"/>
  <c r="D1271" i="11"/>
  <c r="D3381" i="11"/>
  <c r="D3371" i="11"/>
  <c r="D4606" i="11"/>
  <c r="D657" i="11"/>
  <c r="D3492" i="11"/>
  <c r="D3523" i="11"/>
  <c r="D3565" i="11"/>
  <c r="D4607" i="11"/>
  <c r="D3572" i="11"/>
  <c r="D3582" i="11"/>
  <c r="D3612" i="11"/>
  <c r="D3613" i="11"/>
  <c r="D3626" i="11"/>
  <c r="D3535" i="11"/>
  <c r="D3559" i="11"/>
  <c r="D3838" i="11"/>
  <c r="D3668" i="11"/>
  <c r="D3693" i="11"/>
  <c r="D1315" i="11"/>
  <c r="D3606" i="11"/>
  <c r="D3696" i="11"/>
  <c r="D3787" i="11"/>
  <c r="D3725" i="11"/>
  <c r="D3825" i="11"/>
  <c r="D3692" i="11"/>
  <c r="D3848" i="11"/>
  <c r="D3854" i="11"/>
  <c r="D3914" i="11"/>
  <c r="D3844" i="11"/>
  <c r="D3916" i="11"/>
  <c r="D3967" i="11"/>
  <c r="D4608" i="11"/>
  <c r="D3965" i="11"/>
  <c r="D3997" i="11"/>
  <c r="D4609" i="11"/>
  <c r="D4011" i="11"/>
  <c r="D3894" i="11"/>
  <c r="D4023" i="11"/>
  <c r="D4029" i="11"/>
  <c r="D4610" i="11"/>
  <c r="D4055" i="11"/>
  <c r="D4056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3301" i="11"/>
  <c r="D4632" i="11"/>
  <c r="D4633" i="11"/>
  <c r="D4634" i="11"/>
  <c r="D4635" i="11"/>
  <c r="D4636" i="11"/>
  <c r="D2751" i="11"/>
  <c r="D3973" i="11"/>
  <c r="D3443" i="11"/>
  <c r="D4637" i="11"/>
  <c r="D3485" i="11"/>
  <c r="D3648" i="11"/>
  <c r="D3622" i="11"/>
  <c r="D2377" i="11"/>
  <c r="D4022" i="11"/>
  <c r="D455" i="11"/>
  <c r="D3621" i="11"/>
  <c r="D1344" i="11"/>
  <c r="D3519" i="11"/>
  <c r="D4638" i="11"/>
  <c r="D4639" i="11"/>
  <c r="D3430" i="11"/>
  <c r="D3217" i="11"/>
  <c r="D3989" i="11"/>
  <c r="D4640" i="11"/>
  <c r="D4641" i="11"/>
  <c r="D4642" i="11"/>
  <c r="D2885" i="11"/>
  <c r="D4643" i="11"/>
  <c r="D3067" i="11"/>
  <c r="D3487" i="11"/>
  <c r="D3334" i="11"/>
  <c r="D4012" i="11"/>
  <c r="D4644" i="11"/>
  <c r="D4645" i="11"/>
  <c r="D3786" i="11"/>
  <c r="D4646" i="11"/>
  <c r="D3899" i="11"/>
  <c r="D3935" i="11"/>
  <c r="D3924" i="11"/>
  <c r="D3416" i="11"/>
  <c r="D4647" i="11"/>
  <c r="D378" i="11"/>
  <c r="D4648" i="11"/>
  <c r="D3008" i="11"/>
  <c r="D3139" i="11"/>
  <c r="D2849" i="11"/>
  <c r="D3952" i="11"/>
  <c r="D3873" i="11"/>
  <c r="D1354" i="11"/>
  <c r="D4649" i="11"/>
  <c r="D3917" i="11"/>
  <c r="D3980" i="11"/>
  <c r="D4650" i="11"/>
  <c r="D4651" i="11"/>
  <c r="D4652" i="11"/>
  <c r="D2842" i="11"/>
  <c r="D3194" i="11"/>
  <c r="D3450" i="11"/>
  <c r="D4653" i="11"/>
  <c r="D4654" i="11"/>
  <c r="D76" i="11"/>
  <c r="D1722" i="11"/>
  <c r="D3273" i="11"/>
  <c r="D4008" i="11"/>
  <c r="D3303" i="11"/>
  <c r="D4655" i="11"/>
  <c r="D3772" i="11"/>
  <c r="D4656" i="11"/>
  <c r="D4657" i="11"/>
  <c r="D4658" i="11"/>
  <c r="D4659" i="11"/>
  <c r="D4660" i="11"/>
  <c r="D3236" i="11"/>
  <c r="D247" i="11"/>
  <c r="D2539" i="11"/>
  <c r="D4661" i="11"/>
  <c r="D3770" i="11"/>
  <c r="D3958" i="11"/>
  <c r="D3994" i="11"/>
  <c r="D3871" i="11"/>
  <c r="D4662" i="11"/>
  <c r="D4663" i="11"/>
  <c r="D4664" i="11"/>
  <c r="D4665" i="11"/>
  <c r="D4666" i="11"/>
  <c r="D3596" i="11"/>
  <c r="D4667" i="11"/>
  <c r="D4668" i="11"/>
  <c r="D1660" i="11"/>
  <c r="D4669" i="11"/>
  <c r="D1437" i="11"/>
  <c r="D1786" i="11"/>
  <c r="D4670" i="11"/>
  <c r="D2331" i="11"/>
  <c r="D2827" i="11"/>
  <c r="D2993" i="11"/>
  <c r="D3156" i="11"/>
  <c r="D3212" i="11"/>
  <c r="D3338" i="11"/>
  <c r="D3428" i="11"/>
  <c r="D3452" i="11"/>
  <c r="D3499" i="11"/>
  <c r="D3453" i="11"/>
  <c r="D3454" i="11"/>
  <c r="D3491" i="11"/>
  <c r="D3568" i="11"/>
  <c r="D3669" i="11"/>
  <c r="D3691" i="11"/>
  <c r="D3712" i="11"/>
  <c r="D3778" i="11"/>
  <c r="D3665" i="11"/>
  <c r="D3780" i="11"/>
  <c r="D3700" i="11"/>
  <c r="D3798" i="11"/>
  <c r="D4671" i="11"/>
  <c r="D3908" i="11"/>
  <c r="D3852" i="11"/>
  <c r="D142" i="11"/>
  <c r="D3940" i="11"/>
  <c r="D3996" i="11"/>
  <c r="D3716" i="11"/>
  <c r="D4672" i="11"/>
  <c r="D4003" i="11"/>
  <c r="D4051" i="11"/>
  <c r="D4673" i="11"/>
  <c r="D4674" i="11"/>
  <c r="D4675" i="11"/>
  <c r="D3680" i="11"/>
  <c r="D4676" i="11"/>
  <c r="D4677" i="11"/>
  <c r="D4678" i="11"/>
  <c r="D4679" i="11"/>
  <c r="D4680" i="11"/>
  <c r="D4681" i="11"/>
  <c r="D1529" i="11"/>
  <c r="D4682" i="11"/>
  <c r="D4683" i="11"/>
  <c r="D4684" i="11"/>
  <c r="D4685" i="11"/>
  <c r="D4686" i="11"/>
  <c r="D4687" i="11"/>
  <c r="D3968" i="11"/>
  <c r="D4688" i="11"/>
  <c r="D65" i="11"/>
  <c r="D4689" i="11"/>
  <c r="D3269" i="11"/>
  <c r="D3530" i="11"/>
  <c r="D4690" i="11"/>
  <c r="D3650" i="11"/>
  <c r="D3961" i="11"/>
  <c r="D4691" i="11"/>
  <c r="D3304" i="11"/>
  <c r="D4692" i="11"/>
  <c r="D3246" i="11"/>
  <c r="D4013" i="11"/>
  <c r="D4693" i="11"/>
  <c r="D1303" i="11"/>
  <c r="D3705" i="11"/>
  <c r="D419" i="11"/>
  <c r="D3420" i="11"/>
  <c r="D3431" i="11"/>
  <c r="D3378" i="11"/>
  <c r="D4005" i="11"/>
  <c r="D3571" i="11"/>
  <c r="D3627" i="11"/>
  <c r="D4694" i="11"/>
  <c r="D3807" i="11"/>
  <c r="D645" i="11"/>
  <c r="D4695" i="11"/>
  <c r="D4696" i="11"/>
  <c r="D3953" i="11"/>
  <c r="D4697" i="11"/>
  <c r="D4698" i="11"/>
  <c r="D4699" i="11"/>
  <c r="D3562" i="11"/>
  <c r="D3265" i="11"/>
  <c r="D4700" i="11"/>
  <c r="D3998" i="11"/>
  <c r="D3936" i="11"/>
  <c r="D3395" i="11"/>
  <c r="D3144" i="11"/>
  <c r="D3866" i="11"/>
  <c r="D4701" i="11"/>
  <c r="D1248" i="11"/>
  <c r="D4702" i="11"/>
  <c r="D3709" i="11"/>
  <c r="D4703" i="11"/>
  <c r="D3829" i="11"/>
  <c r="D2848" i="11"/>
  <c r="D3424" i="11"/>
  <c r="D2375" i="11"/>
  <c r="D3384" i="11"/>
  <c r="D3294" i="11"/>
  <c r="D4704" i="11"/>
  <c r="D3706" i="11"/>
  <c r="D3514" i="11"/>
  <c r="D4705" i="11"/>
  <c r="D4706" i="11"/>
  <c r="D3939" i="11"/>
  <c r="D4002" i="11"/>
  <c r="D3927" i="11"/>
  <c r="D4030" i="11"/>
  <c r="D4707" i="11"/>
  <c r="D2025" i="11"/>
  <c r="D4049" i="11"/>
  <c r="D4708" i="11"/>
  <c r="D4047" i="11"/>
  <c r="D4709" i="11"/>
  <c r="D4710" i="11"/>
  <c r="D4711" i="11"/>
  <c r="D4712" i="11"/>
  <c r="D3677" i="11"/>
  <c r="D2611" i="11"/>
  <c r="D3123" i="11"/>
  <c r="D4713" i="11"/>
  <c r="D3154" i="11"/>
  <c r="D3351" i="11"/>
  <c r="D3472" i="11"/>
  <c r="D3500" i="11"/>
  <c r="D4714" i="11"/>
  <c r="D3604" i="11"/>
  <c r="D3736" i="11"/>
  <c r="D3740" i="11"/>
  <c r="D3750" i="11"/>
  <c r="D3185" i="11"/>
  <c r="D4715" i="11"/>
  <c r="D3765" i="11"/>
  <c r="D3918" i="11"/>
  <c r="D3912" i="11"/>
  <c r="D4716" i="11"/>
  <c r="D3921" i="11"/>
  <c r="D4717" i="11"/>
  <c r="D3981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3836" i="11"/>
  <c r="D4732" i="11"/>
  <c r="D3826" i="11"/>
  <c r="D3482" i="11"/>
  <c r="D4733" i="11"/>
  <c r="D3049" i="11"/>
  <c r="D4734" i="11"/>
  <c r="D4735" i="11"/>
  <c r="D3088" i="11"/>
  <c r="D3178" i="11"/>
  <c r="D4736" i="11"/>
  <c r="D3647" i="11"/>
  <c r="D3289" i="11"/>
  <c r="D3872" i="11"/>
  <c r="D3895" i="11"/>
  <c r="D3767" i="11"/>
  <c r="D3733" i="11"/>
  <c r="D1714" i="11"/>
  <c r="D4737" i="11"/>
  <c r="D4738" i="11"/>
  <c r="D4739" i="11"/>
  <c r="D3793" i="11"/>
  <c r="D4740" i="11"/>
  <c r="D4741" i="11"/>
  <c r="D4742" i="11"/>
  <c r="D3987" i="11"/>
  <c r="D4743" i="11"/>
  <c r="D4052" i="11"/>
  <c r="D4744" i="11"/>
  <c r="D4745" i="11"/>
  <c r="D4746" i="11"/>
  <c r="D4747" i="11"/>
  <c r="D4748" i="11"/>
  <c r="D3498" i="11"/>
  <c r="D3610" i="11"/>
  <c r="D2884" i="11"/>
  <c r="D4749" i="11"/>
  <c r="D4750" i="11"/>
  <c r="D3415" i="11"/>
  <c r="D4751" i="11"/>
  <c r="D2420" i="11"/>
  <c r="D4752" i="11"/>
  <c r="D3252" i="11"/>
  <c r="D2758" i="11"/>
  <c r="D3827" i="11"/>
  <c r="D3776" i="11"/>
  <c r="D4753" i="11"/>
  <c r="D4754" i="11"/>
  <c r="D1774" i="11"/>
  <c r="D4755" i="11"/>
  <c r="D4033" i="11"/>
  <c r="D4756" i="11"/>
  <c r="D4025" i="11"/>
  <c r="D2918" i="11"/>
  <c r="D4757" i="11"/>
  <c r="D4758" i="11"/>
  <c r="D3634" i="11"/>
  <c r="D3390" i="11"/>
  <c r="D4759" i="11"/>
  <c r="D4760" i="11"/>
  <c r="D4761" i="11"/>
  <c r="D4762" i="11"/>
  <c r="D4763" i="11"/>
  <c r="D4764" i="11"/>
  <c r="D2719" i="11"/>
  <c r="D2076" i="11"/>
  <c r="D4765" i="11"/>
  <c r="D3237" i="11"/>
  <c r="D3030" i="11"/>
  <c r="D3276" i="11"/>
  <c r="D4766" i="11"/>
  <c r="D3828" i="11"/>
  <c r="D4767" i="11"/>
  <c r="D3896" i="11"/>
  <c r="D4768" i="11"/>
  <c r="D4769" i="11"/>
  <c r="D4770" i="11"/>
  <c r="D4771" i="11"/>
  <c r="D4772" i="11"/>
  <c r="D4773" i="11"/>
  <c r="D1691" i="11"/>
  <c r="D4774" i="11"/>
  <c r="D3202" i="11"/>
  <c r="D3937" i="11"/>
  <c r="D3586" i="11"/>
  <c r="D4775" i="11"/>
  <c r="D2639" i="11"/>
  <c r="D3926" i="11"/>
  <c r="D3942" i="11"/>
  <c r="D4776" i="11"/>
  <c r="D4777" i="11"/>
  <c r="D4778" i="11"/>
  <c r="D4779" i="11"/>
  <c r="D2714" i="11"/>
  <c r="D4780" i="11"/>
  <c r="D4781" i="11"/>
  <c r="D3645" i="11"/>
  <c r="D4782" i="11"/>
  <c r="D4783" i="11"/>
  <c r="D4784" i="11"/>
  <c r="D4785" i="11"/>
  <c r="D4786" i="11"/>
  <c r="D4787" i="11"/>
  <c r="D4788" i="11"/>
  <c r="D3713" i="11"/>
  <c r="D3695" i="11"/>
  <c r="D4789" i="11"/>
  <c r="D4790" i="11"/>
  <c r="D3676" i="11"/>
  <c r="D4791" i="11"/>
  <c r="D3954" i="11"/>
  <c r="D3711" i="11"/>
  <c r="D4792" i="11"/>
  <c r="D4793" i="11"/>
  <c r="D4014" i="11"/>
  <c r="D3207" i="11"/>
  <c r="D4017" i="11"/>
  <c r="D4794" i="11"/>
  <c r="D3255" i="11"/>
  <c r="D2693" i="11"/>
  <c r="D4795" i="11"/>
  <c r="D4796" i="11"/>
  <c r="D3432" i="11"/>
  <c r="D4797" i="11"/>
  <c r="D4798" i="11"/>
  <c r="D4799" i="11"/>
  <c r="D4800" i="11"/>
  <c r="D3749" i="11"/>
  <c r="D4801" i="11"/>
  <c r="D3875" i="11"/>
  <c r="D4802" i="11"/>
  <c r="D3763" i="11"/>
  <c r="D3796" i="11"/>
  <c r="D3547" i="11"/>
  <c r="D4803" i="11"/>
  <c r="D3857" i="11"/>
  <c r="D4804" i="11"/>
  <c r="D4805" i="11"/>
  <c r="D4806" i="11"/>
  <c r="D3628" i="11"/>
  <c r="D3885" i="11"/>
  <c r="D3339" i="11"/>
  <c r="D4807" i="11"/>
  <c r="D4035" i="11"/>
  <c r="D4808" i="11"/>
  <c r="D4809" i="11"/>
  <c r="D4009" i="11"/>
  <c r="D3867" i="11"/>
  <c r="D3" i="11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F7" i="5"/>
  <c r="F6" i="5"/>
  <c r="F5" i="5"/>
  <c r="F912" i="4"/>
  <c r="F911" i="4"/>
  <c r="F910" i="4"/>
  <c r="F909" i="4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Z5" i="1"/>
  <c r="S85" i="1"/>
</calcChain>
</file>

<file path=xl/sharedStrings.xml><?xml version="1.0" encoding="utf-8"?>
<sst xmlns="http://schemas.openxmlformats.org/spreadsheetml/2006/main" count="81292" uniqueCount="14139">
  <si>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</si>
  <si>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</si>
  <si>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</si>
  <si>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</si>
  <si>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</si>
  <si>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</si>
  <si>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</si>
  <si>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</si>
  <si>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</si>
  <si>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</si>
  <si>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</si>
  <si>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</si>
  <si>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</si>
  <si>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</si>
  <si>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</si>
  <si>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num_user_for_reviews</t>
  </si>
  <si>
    <t>language</t>
  </si>
  <si>
    <t>country</t>
  </si>
  <si>
    <t>budget</t>
  </si>
  <si>
    <t>title_year</t>
  </si>
  <si>
    <t>actor_2_facebook_likes</t>
  </si>
  <si>
    <t>imdb_score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</si>
  <si>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</si>
  <si>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</si>
  <si>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</si>
  <si>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</si>
  <si>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</si>
  <si>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</si>
  <si>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</si>
  <si>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</si>
  <si>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</si>
  <si>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</si>
  <si>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</si>
  <si>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</si>
  <si>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</si>
  <si>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</si>
  <si>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</si>
  <si>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</si>
  <si>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</si>
  <si>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</si>
  <si>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</si>
  <si>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</si>
  <si>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</si>
  <si>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Stephanie Sigman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</si>
  <si>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</si>
  <si>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</si>
  <si>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</si>
  <si>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</si>
  <si>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</si>
  <si>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</si>
  <si>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</si>
  <si>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</si>
  <si>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</si>
  <si>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</si>
  <si>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</si>
  <si>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</si>
  <si>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</si>
  <si>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</si>
  <si>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</si>
  <si>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</si>
  <si>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</si>
  <si>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</si>
  <si>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</si>
  <si>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</si>
  <si>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</si>
  <si>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</si>
  <si>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</si>
  <si>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</si>
  <si>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</si>
  <si>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</si>
  <si>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</si>
  <si>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</si>
  <si>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</si>
  <si>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</si>
  <si>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</si>
  <si>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</si>
  <si>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</si>
  <si>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</si>
  <si>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</si>
  <si>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</si>
  <si>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</si>
  <si>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</si>
  <si>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</si>
  <si>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</si>
  <si>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</si>
  <si>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Alan D. Purwin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</si>
  <si>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</si>
  <si>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</si>
  <si>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</si>
  <si>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</si>
  <si>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</si>
  <si>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</si>
  <si>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</si>
  <si>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</si>
  <si>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</si>
  <si>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</si>
  <si>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</si>
  <si>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</si>
  <si>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</si>
  <si>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</si>
  <si>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</si>
  <si>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</si>
  <si>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</si>
  <si>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</si>
  <si>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</si>
  <si>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</si>
  <si>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</si>
  <si>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</si>
  <si>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</si>
  <si>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</si>
  <si>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</si>
  <si>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</si>
  <si>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</si>
  <si>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</si>
  <si>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</si>
  <si>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</si>
  <si>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</si>
  <si>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</si>
  <si>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</si>
  <si>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</si>
  <si>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</si>
  <si>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</si>
  <si>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</si>
  <si>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</si>
  <si>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</si>
  <si>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</si>
  <si>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</si>
  <si>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</si>
  <si>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</si>
  <si>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</si>
  <si>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</si>
  <si>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</si>
  <si>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</si>
  <si>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</si>
  <si>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</si>
  <si>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</si>
  <si>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</si>
  <si>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</si>
  <si>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</si>
  <si>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</si>
  <si>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</si>
  <si>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</si>
  <si>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</si>
  <si>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</si>
  <si>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</si>
  <si>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</si>
  <si>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</si>
  <si>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</si>
  <si>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</si>
  <si>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</si>
  <si>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Evan Parke</t>
  </si>
  <si>
    <t>Kate Winslet</t>
  </si>
  <si>
    <t>Drama|Romance</t>
  </si>
  <si>
    <t>Leonardo DiCaprio</t>
  </si>
  <si>
    <t>TitanicÂ </t>
  </si>
  <si>
    <t>Gloria Stuart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</si>
  <si>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</si>
  <si>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</si>
  <si>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</si>
  <si>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</si>
  <si>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</si>
  <si>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</si>
  <si>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</si>
  <si>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</si>
  <si>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</si>
  <si>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</si>
  <si>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</si>
  <si>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</si>
  <si>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</si>
  <si>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</si>
  <si>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</si>
  <si>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</si>
  <si>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</si>
  <si>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</si>
  <si>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</si>
  <si>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</si>
  <si>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</si>
  <si>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</si>
  <si>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</si>
  <si>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</si>
  <si>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</si>
  <si>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</si>
  <si>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</si>
  <si>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</si>
  <si>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</si>
  <si>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</si>
  <si>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</si>
  <si>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</si>
  <si>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</si>
  <si>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</si>
  <si>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</si>
  <si>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</si>
  <si>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</si>
  <si>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</si>
  <si>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</si>
  <si>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</si>
  <si>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</si>
  <si>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</si>
  <si>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</si>
  <si>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</si>
  <si>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</si>
  <si>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</si>
  <si>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</si>
  <si>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</si>
  <si>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</si>
  <si>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</si>
  <si>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</si>
  <si>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B.J. Novak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</si>
  <si>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</si>
  <si>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</si>
  <si>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</si>
  <si>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</si>
  <si>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</si>
  <si>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</si>
  <si>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</si>
  <si>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</si>
  <si>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</si>
  <si>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</si>
  <si>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</si>
  <si>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</si>
  <si>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</si>
  <si>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</si>
  <si>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Taika Waititi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</si>
  <si>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</si>
  <si>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</si>
  <si>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</si>
  <si>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</si>
  <si>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</si>
  <si>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</si>
  <si>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</si>
  <si>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</si>
  <si>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</si>
  <si>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</si>
  <si>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</si>
  <si>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</si>
  <si>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</si>
  <si>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</si>
  <si>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</si>
  <si>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</si>
  <si>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</si>
  <si>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</si>
  <si>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</si>
  <si>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</si>
  <si>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</si>
  <si>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</si>
  <si>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</si>
  <si>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</si>
  <si>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</si>
  <si>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Noel Clarke</t>
  </si>
  <si>
    <t>Ewen Bremner</t>
  </si>
  <si>
    <t>Eddie Marsan</t>
  </si>
  <si>
    <t>Jack the Giant SlayerÂ </t>
  </si>
  <si>
    <t>Ralph Brown</t>
  </si>
  <si>
    <t>Baz Luhrmann</t>
  </si>
  <si>
    <t>Elizabeth Debicki</t>
  </si>
  <si>
    <t>The Great GatsbyÂ </t>
  </si>
  <si>
    <t>Steve Bisley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</si>
  <si>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</si>
  <si>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</si>
  <si>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</si>
  <si>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</si>
  <si>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</si>
  <si>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</si>
  <si>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</si>
  <si>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</si>
  <si>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</si>
  <si>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</si>
  <si>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</si>
  <si>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</si>
  <si>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</si>
  <si>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</si>
  <si>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</si>
  <si>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</si>
  <si>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</si>
  <si>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</si>
  <si>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Peter Sohn</t>
  </si>
  <si>
    <t>Jack McGraw</t>
  </si>
  <si>
    <t>A.J. Buckley</t>
  </si>
  <si>
    <t>The Good DinosaurÂ 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</si>
  <si>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</si>
  <si>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</si>
  <si>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</si>
  <si>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</si>
  <si>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</si>
  <si>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</si>
  <si>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</si>
  <si>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</si>
  <si>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Lydia Wilson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</si>
  <si>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</si>
  <si>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</si>
  <si>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</si>
  <si>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</si>
  <si>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</si>
  <si>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</si>
  <si>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</si>
  <si>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</si>
  <si>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</si>
  <si>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</si>
  <si>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</si>
  <si>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</si>
  <si>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</si>
  <si>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</si>
  <si>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</si>
  <si>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</si>
  <si>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</si>
  <si>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</si>
  <si>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</si>
  <si>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</si>
  <si>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</si>
  <si>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</si>
  <si>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</si>
  <si>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</si>
  <si>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</si>
  <si>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Casper Crump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</si>
  <si>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</si>
  <si>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</si>
  <si>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</si>
  <si>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</si>
  <si>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</si>
  <si>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</si>
  <si>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</si>
  <si>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</si>
  <si>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</si>
  <si>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</si>
  <si>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</si>
  <si>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</si>
  <si>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</si>
  <si>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</si>
  <si>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Jess Harnell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</si>
  <si>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</si>
  <si>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</si>
  <si>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</si>
  <si>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</si>
  <si>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</si>
  <si>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</si>
  <si>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</si>
  <si>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</si>
  <si>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</si>
  <si>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</si>
  <si>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</si>
  <si>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</si>
  <si>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</si>
  <si>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</si>
  <si>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</si>
  <si>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</si>
  <si>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</si>
  <si>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</si>
  <si>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</si>
  <si>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</si>
  <si>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</si>
  <si>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</si>
  <si>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</si>
  <si>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</si>
  <si>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</si>
  <si>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</si>
  <si>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</si>
  <si>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</si>
  <si>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</si>
  <si>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</si>
  <si>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</si>
  <si>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</si>
  <si>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</si>
  <si>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</si>
  <si>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</si>
  <si>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</si>
  <si>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</si>
  <si>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</si>
  <si>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</si>
  <si>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</si>
  <si>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Zakes Mokae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</si>
  <si>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</si>
  <si>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</si>
  <si>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</si>
  <si>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</si>
  <si>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</si>
  <si>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</si>
  <si>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</si>
  <si>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Phyllis Smith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</si>
  <si>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</si>
  <si>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</si>
  <si>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</si>
  <si>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</si>
  <si>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</si>
  <si>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</si>
  <si>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</si>
  <si>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</si>
  <si>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</si>
  <si>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</si>
  <si>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</si>
  <si>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</si>
  <si>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</si>
  <si>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</si>
  <si>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</si>
  <si>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</si>
  <si>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</si>
  <si>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</si>
  <si>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</si>
  <si>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</si>
  <si>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</si>
  <si>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</si>
  <si>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</si>
  <si>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</si>
  <si>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</si>
  <si>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Belgium</t>
  </si>
  <si>
    <t>Carl Rinsch</t>
  </si>
  <si>
    <t>Cary-Hiroyuki Tagawa</t>
  </si>
  <si>
    <t>Keanu Reeves</t>
  </si>
  <si>
    <t>47 RoninÂ </t>
  </si>
  <si>
    <t>Jin Akanishi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</si>
  <si>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</si>
  <si>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</si>
  <si>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</si>
  <si>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</si>
  <si>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</si>
  <si>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</si>
  <si>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Mary Kay Place</t>
  </si>
  <si>
    <t>Brad Bird</t>
  </si>
  <si>
    <t>Chris Bauer</t>
  </si>
  <si>
    <t>Action|Adventure|Family|Mystery|Sci-Fi</t>
  </si>
  <si>
    <t>TomorrowlandÂ </t>
  </si>
  <si>
    <t>Thomas Robinson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</si>
  <si>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</si>
  <si>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</si>
  <si>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</si>
  <si>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</si>
  <si>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</si>
  <si>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</si>
  <si>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</si>
  <si>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</si>
  <si>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</si>
  <si>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</si>
  <si>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</si>
  <si>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</si>
  <si>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</si>
  <si>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</si>
  <si>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</si>
  <si>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Peter Scolari</t>
  </si>
  <si>
    <t>Sela Ward</t>
  </si>
  <si>
    <t>Vivica A. Fox</t>
  </si>
  <si>
    <t>Independence Day: ResurgenceÂ </t>
  </si>
  <si>
    <t>Judd Hirsch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</si>
  <si>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</si>
  <si>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</si>
  <si>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</si>
  <si>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</si>
  <si>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</si>
  <si>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</si>
  <si>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</si>
  <si>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</si>
  <si>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</si>
  <si>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Carolyn Hennesy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</si>
  <si>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</si>
  <si>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</si>
  <si>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</si>
  <si>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</si>
  <si>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</si>
  <si>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</si>
  <si>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</si>
  <si>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</si>
  <si>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</si>
  <si>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</si>
  <si>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</si>
  <si>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</si>
  <si>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</si>
  <si>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</si>
  <si>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</si>
  <si>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</si>
  <si>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</si>
  <si>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</si>
  <si>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</si>
  <si>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</si>
  <si>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</si>
  <si>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</si>
  <si>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</si>
  <si>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</si>
  <si>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</si>
  <si>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</si>
  <si>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</si>
  <si>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</si>
  <si>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</si>
  <si>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</si>
  <si>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</si>
  <si>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</si>
  <si>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</si>
  <si>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</si>
  <si>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</si>
  <si>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</si>
  <si>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Robert Capron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</si>
  <si>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</si>
  <si>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</si>
  <si>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</si>
  <si>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</si>
  <si>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</si>
  <si>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</si>
  <si>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</si>
  <si>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</si>
  <si>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</si>
  <si>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</si>
  <si>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</si>
  <si>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</si>
  <si>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</si>
  <si>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</si>
  <si>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</si>
  <si>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</si>
  <si>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Ruth Negga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</si>
  <si>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</si>
  <si>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</si>
  <si>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</si>
  <si>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</si>
  <si>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</si>
  <si>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</si>
  <si>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</si>
  <si>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Laura Brent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</si>
  <si>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</si>
  <si>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</si>
  <si>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</si>
  <si>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</si>
  <si>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</si>
  <si>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</si>
  <si>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</si>
  <si>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</si>
  <si>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</si>
  <si>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</si>
  <si>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</si>
  <si>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</si>
  <si>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</si>
  <si>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</si>
  <si>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</si>
  <si>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</si>
  <si>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</si>
  <si>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</si>
  <si>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</si>
  <si>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</si>
  <si>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</si>
  <si>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</si>
  <si>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</si>
  <si>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</si>
  <si>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Willow Smith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</si>
  <si>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</si>
  <si>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</si>
  <si>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</si>
  <si>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</si>
  <si>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</si>
  <si>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</si>
  <si>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</si>
  <si>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</si>
  <si>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</si>
  <si>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</si>
  <si>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</si>
  <si>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</si>
  <si>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</si>
  <si>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</si>
  <si>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</si>
  <si>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</si>
  <si>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</si>
  <si>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</si>
  <si>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</si>
  <si>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</si>
  <si>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</si>
  <si>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Dominic Monaghan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</si>
  <si>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</si>
  <si>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</si>
  <si>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</si>
  <si>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</si>
  <si>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</si>
  <si>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</si>
  <si>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</si>
  <si>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</si>
  <si>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</si>
  <si>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</si>
  <si>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Daniel Bernhardt</t>
  </si>
  <si>
    <t>Steve Bastoni</t>
  </si>
  <si>
    <t>The Matrix ReloadedÂ </t>
  </si>
  <si>
    <t>Helmut Bakaitis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</si>
  <si>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</si>
  <si>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</si>
  <si>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</si>
  <si>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</si>
  <si>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</si>
  <si>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</si>
  <si>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</si>
  <si>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</si>
  <si>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</si>
  <si>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</si>
  <si>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</si>
  <si>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</si>
  <si>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</si>
  <si>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</si>
  <si>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</si>
  <si>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</si>
  <si>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</si>
  <si>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</si>
  <si>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</si>
  <si>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</si>
  <si>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</si>
  <si>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</si>
  <si>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</si>
  <si>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Jonathan Liebesman</t>
  </si>
  <si>
    <t>Edgar RamÃ­rez</t>
  </si>
  <si>
    <t>Wrath of the TitansÂ </t>
  </si>
  <si>
    <t>Lily James</t>
  </si>
  <si>
    <t>Comedy|Fantasy|Horror</t>
  </si>
  <si>
    <t>Dark ShadowsÂ </t>
  </si>
  <si>
    <t>Christopher McQuarrie</t>
  </si>
  <si>
    <t>Jeremy Renner</t>
  </si>
  <si>
    <t>Mission: Impossible - Rogue NationÂ </t>
  </si>
  <si>
    <t>Sean Harris</t>
  </si>
  <si>
    <t>China</t>
  </si>
  <si>
    <t>Joe Johnston</t>
  </si>
  <si>
    <t>Simon Merrells</t>
  </si>
  <si>
    <t>Drama|Fantasy|Horror|Thriller</t>
  </si>
  <si>
    <t>The WolfmanÂ </t>
  </si>
  <si>
    <t>Art Malik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</si>
  <si>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</si>
  <si>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</si>
  <si>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</si>
  <si>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</si>
  <si>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</si>
  <si>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</si>
  <si>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</si>
  <si>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Mike Bell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</si>
  <si>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</si>
  <si>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</si>
  <si>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</si>
  <si>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</si>
  <si>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</si>
  <si>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</si>
  <si>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</si>
  <si>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</si>
  <si>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</si>
  <si>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Matt Craven</t>
  </si>
  <si>
    <t>Simon Wells</t>
  </si>
  <si>
    <t>Dan Fogler</t>
  </si>
  <si>
    <t>Elisabeth Harnois</t>
  </si>
  <si>
    <t>Mars Needs MomsÂ </t>
  </si>
  <si>
    <t>Tom Everett Scott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</si>
  <si>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</si>
  <si>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</si>
  <si>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</si>
  <si>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</si>
  <si>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</si>
  <si>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</si>
  <si>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</si>
  <si>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</si>
  <si>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</si>
  <si>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</si>
  <si>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</si>
  <si>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Karan Brar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</si>
  <si>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</si>
  <si>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</si>
  <si>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</si>
  <si>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</si>
  <si>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</si>
  <si>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</si>
  <si>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</si>
  <si>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</si>
  <si>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</si>
  <si>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</si>
  <si>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</si>
  <si>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</si>
  <si>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</si>
  <si>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</si>
  <si>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</si>
  <si>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Zach Woods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</si>
  <si>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</si>
  <si>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</si>
  <si>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</si>
  <si>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</si>
  <si>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</si>
  <si>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</si>
  <si>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</si>
  <si>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</si>
  <si>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Sebastian RochÃ©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</si>
  <si>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</si>
  <si>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</si>
  <si>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</si>
  <si>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</si>
  <si>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</si>
  <si>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</si>
  <si>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</si>
  <si>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</si>
  <si>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</si>
  <si>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</si>
  <si>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</si>
  <si>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</si>
  <si>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</si>
  <si>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</si>
  <si>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</si>
  <si>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</si>
  <si>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</si>
  <si>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</si>
  <si>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</si>
  <si>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</si>
  <si>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</si>
  <si>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</si>
  <si>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</si>
  <si>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</si>
  <si>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</si>
  <si>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</si>
  <si>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</si>
  <si>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</si>
  <si>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</si>
  <si>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</si>
  <si>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</si>
  <si>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</si>
  <si>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</si>
  <si>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</si>
  <si>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</si>
  <si>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</si>
  <si>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</si>
  <si>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</si>
  <si>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</si>
  <si>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</si>
  <si>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</si>
  <si>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</si>
  <si>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</si>
  <si>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</si>
  <si>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</si>
  <si>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Darlene Love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</si>
  <si>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</si>
  <si>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</si>
  <si>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</si>
  <si>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</si>
  <si>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</si>
  <si>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</si>
  <si>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</si>
  <si>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</si>
  <si>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</si>
  <si>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</si>
  <si>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</si>
  <si>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</si>
  <si>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</si>
  <si>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</si>
  <si>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</si>
  <si>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</si>
  <si>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</si>
  <si>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</si>
  <si>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</si>
  <si>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</si>
  <si>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</si>
  <si>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</si>
  <si>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</si>
  <si>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</si>
  <si>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</si>
  <si>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</si>
  <si>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</si>
  <si>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</si>
  <si>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</si>
  <si>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</si>
  <si>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</si>
  <si>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</si>
  <si>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</si>
  <si>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</si>
  <si>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</si>
  <si>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</si>
  <si>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</si>
  <si>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</si>
  <si>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</si>
  <si>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</si>
  <si>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</si>
  <si>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</si>
  <si>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</si>
  <si>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</si>
  <si>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</si>
  <si>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</si>
  <si>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</si>
  <si>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</si>
  <si>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Ben Schwartz</t>
  </si>
  <si>
    <t>Adventure|Animation|Comedy|Family|Western</t>
  </si>
  <si>
    <t>RangoÂ </t>
  </si>
  <si>
    <t>Stephen Root</t>
  </si>
  <si>
    <t>Annet Mahendru</t>
  </si>
  <si>
    <t>Penguins of MadagascarÂ </t>
  </si>
  <si>
    <t>Andy Richter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</si>
  <si>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</si>
  <si>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</si>
  <si>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</si>
  <si>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</si>
  <si>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</si>
  <si>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</si>
  <si>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</si>
  <si>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</si>
  <si>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T.I.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</si>
  <si>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</si>
  <si>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</si>
  <si>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</si>
  <si>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</si>
  <si>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</si>
  <si>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</si>
  <si>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</si>
  <si>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</si>
  <si>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</si>
  <si>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</si>
  <si>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</si>
  <si>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</si>
  <si>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</si>
  <si>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</si>
  <si>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</si>
  <si>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</si>
  <si>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</si>
  <si>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</si>
  <si>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</si>
  <si>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</si>
  <si>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</si>
  <si>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August Diehl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</si>
  <si>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</si>
  <si>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</si>
  <si>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</si>
  <si>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</si>
  <si>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</si>
  <si>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</si>
  <si>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</si>
  <si>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</si>
  <si>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</si>
  <si>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</si>
  <si>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</si>
  <si>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</si>
  <si>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</si>
  <si>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Eddie Baroo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</si>
  <si>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</si>
  <si>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</si>
  <si>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</si>
  <si>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</si>
  <si>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</si>
  <si>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</si>
  <si>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</si>
  <si>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Dave Legeno</t>
  </si>
  <si>
    <t>Action|Fantasy</t>
  </si>
  <si>
    <t>Ralph Ineson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</si>
  <si>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</si>
  <si>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</si>
  <si>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</si>
  <si>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</si>
  <si>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</si>
  <si>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</si>
  <si>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</si>
  <si>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</si>
  <si>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</si>
  <si>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</si>
  <si>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</si>
  <si>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</si>
  <si>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</si>
  <si>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</si>
  <si>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</si>
  <si>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</si>
  <si>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</si>
  <si>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</si>
  <si>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</si>
  <si>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</si>
  <si>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</si>
  <si>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</si>
  <si>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</si>
  <si>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</si>
  <si>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</si>
  <si>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</si>
  <si>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</si>
  <si>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</si>
  <si>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</si>
  <si>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</si>
  <si>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</si>
  <si>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</si>
  <si>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</si>
  <si>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</si>
  <si>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</si>
  <si>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</si>
  <si>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</si>
  <si>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</si>
  <si>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</si>
  <si>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</si>
  <si>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</si>
  <si>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</si>
  <si>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</si>
  <si>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</si>
  <si>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</si>
  <si>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</si>
  <si>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</si>
  <si>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</si>
  <si>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</si>
  <si>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</si>
  <si>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</si>
  <si>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</si>
  <si>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John Glover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</si>
  <si>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</si>
  <si>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</si>
  <si>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</si>
  <si>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</si>
  <si>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</si>
  <si>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</si>
  <si>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</si>
  <si>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</si>
  <si>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</si>
  <si>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</si>
  <si>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</si>
  <si>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</si>
  <si>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</si>
  <si>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</si>
  <si>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</si>
  <si>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</si>
  <si>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</si>
  <si>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</si>
  <si>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Tabu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</si>
  <si>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</si>
  <si>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</si>
  <si>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</si>
  <si>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</si>
  <si>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</si>
  <si>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</si>
  <si>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</si>
  <si>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Ato Essandoh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</si>
  <si>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</si>
  <si>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</si>
  <si>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</si>
  <si>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</si>
  <si>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</si>
  <si>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</si>
  <si>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</si>
  <si>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</si>
  <si>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</si>
  <si>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</si>
  <si>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</si>
  <si>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</si>
  <si>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</si>
  <si>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</si>
  <si>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Christina Cox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</si>
  <si>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</si>
  <si>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</si>
  <si>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</si>
  <si>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</si>
  <si>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</si>
  <si>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</si>
  <si>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</si>
  <si>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</si>
  <si>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</si>
  <si>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Nicholas Elia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</si>
  <si>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</si>
  <si>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</si>
  <si>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</si>
  <si>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</si>
  <si>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</si>
  <si>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</si>
  <si>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</si>
  <si>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</si>
  <si>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</si>
  <si>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</si>
  <si>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</si>
  <si>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</si>
  <si>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ZoÃ« Bell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</si>
  <si>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</si>
  <si>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</si>
  <si>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</si>
  <si>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</si>
  <si>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</si>
  <si>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</si>
  <si>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</si>
  <si>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</si>
  <si>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Rila Fukushima</t>
  </si>
  <si>
    <t>Star Wars: Episode I - The Phantom MenaceÂ </t>
  </si>
  <si>
    <t>Ian McDiarmid</t>
  </si>
  <si>
    <t>Kirk De Micco</t>
  </si>
  <si>
    <t>The CroodsÂ </t>
  </si>
  <si>
    <t>FrÃ©dÃ©ric Forestier</t>
  </si>
  <si>
    <t>Santiago Segura</t>
  </si>
  <si>
    <t>Alain Delon</t>
  </si>
  <si>
    <t>Asterix at the Olympic GamesÂ </t>
  </si>
  <si>
    <t>Vanessa Hessler</t>
  </si>
  <si>
    <t>French</t>
  </si>
  <si>
    <t>France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</si>
  <si>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</si>
  <si>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</si>
  <si>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</si>
  <si>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</si>
  <si>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</si>
  <si>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</si>
  <si>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</si>
  <si>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</si>
  <si>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</si>
  <si>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Jeremy Howard</t>
  </si>
  <si>
    <t>Basher Savage</t>
  </si>
  <si>
    <t>Adventure|Drama|Sci-Fi|Thriller</t>
  </si>
  <si>
    <t>Phaldut Sharma</t>
  </si>
  <si>
    <t>GravityÂ </t>
  </si>
  <si>
    <t>Amy Warren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</si>
  <si>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</si>
  <si>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</si>
  <si>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</si>
  <si>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</si>
  <si>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</si>
  <si>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</si>
  <si>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</si>
  <si>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</si>
  <si>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</si>
  <si>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</si>
  <si>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</si>
  <si>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</si>
  <si>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</si>
  <si>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</si>
  <si>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</si>
  <si>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</si>
  <si>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</si>
  <si>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</si>
  <si>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</si>
  <si>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</si>
  <si>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</si>
  <si>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</si>
  <si>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</si>
  <si>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</si>
  <si>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</si>
  <si>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</si>
  <si>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</si>
  <si>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Mini Anden</t>
  </si>
  <si>
    <t>Action|Comedy|Crime|Romance|Thriller</t>
  </si>
  <si>
    <t>Mr. &amp; Mrs. SmithÂ </t>
  </si>
  <si>
    <t>Stephanie March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</si>
  <si>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</si>
  <si>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</si>
  <si>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</si>
  <si>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</si>
  <si>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</si>
  <si>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</si>
  <si>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</si>
  <si>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</si>
  <si>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</si>
  <si>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</si>
  <si>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Olly Alexander</t>
  </si>
  <si>
    <t>Michel Gondry</t>
  </si>
  <si>
    <t>Action|Comedy|Crime|Sci-Fi|Thriller</t>
  </si>
  <si>
    <t>The Green HornetÂ </t>
  </si>
  <si>
    <t>Chad L. Coleman</t>
  </si>
  <si>
    <t>George Peppard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</si>
  <si>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</si>
  <si>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</si>
  <si>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</si>
  <si>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</si>
  <si>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</si>
  <si>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</si>
  <si>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</si>
  <si>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</si>
  <si>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Madison McKinley</t>
  </si>
  <si>
    <t>Will Finn</t>
  </si>
  <si>
    <t>Roseanne Barr</t>
  </si>
  <si>
    <t>Animation|Comedy|Family|Music|Western</t>
  </si>
  <si>
    <t>Home on the RangeÂ </t>
  </si>
  <si>
    <t>G.W. Bailey</t>
  </si>
  <si>
    <t>Action|Adventure|Mystery|Sci-Fi|Thriller</t>
  </si>
  <si>
    <t>AllegiantÂ </t>
  </si>
  <si>
    <t>Torey Michael Adkins</t>
  </si>
  <si>
    <t>Action|Drama|Sci-Fi|Sport</t>
  </si>
  <si>
    <t>Real SteelÂ </t>
  </si>
  <si>
    <t>Olga Fonda</t>
  </si>
  <si>
    <t>Nancy O'Dell</t>
  </si>
  <si>
    <t>Jacob Tremblay</t>
  </si>
  <si>
    <t>The Smurfs 2Â </t>
  </si>
  <si>
    <t>Vanessa Matsui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</si>
  <si>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</si>
  <si>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</si>
  <si>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</si>
  <si>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</si>
  <si>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</si>
  <si>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</si>
  <si>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</si>
  <si>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Aramis Knight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</si>
  <si>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</si>
  <si>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</si>
  <si>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</si>
  <si>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</si>
  <si>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</si>
  <si>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</si>
  <si>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</si>
  <si>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</si>
  <si>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</si>
  <si>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</si>
  <si>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</si>
  <si>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</si>
  <si>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</si>
  <si>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</si>
  <si>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</si>
  <si>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</si>
  <si>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Spencer Breslin</t>
  </si>
  <si>
    <t>Action|Mystery|Sci-Fi|Thriller</t>
  </si>
  <si>
    <t>I, RobotÂ </t>
  </si>
  <si>
    <t>Chi McBride</t>
  </si>
  <si>
    <t>Kingdom of HeavenÂ </t>
  </si>
  <si>
    <t>Philip Glenister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</si>
  <si>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</si>
  <si>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</si>
  <si>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</si>
  <si>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</si>
  <si>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</si>
  <si>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</si>
  <si>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</si>
  <si>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</si>
  <si>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</si>
  <si>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</si>
  <si>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</si>
  <si>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</si>
  <si>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</si>
  <si>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</si>
  <si>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</si>
  <si>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</si>
  <si>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</si>
  <si>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</si>
  <si>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</si>
  <si>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</si>
  <si>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</si>
  <si>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</si>
  <si>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</si>
  <si>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</si>
  <si>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</si>
  <si>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</si>
  <si>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</si>
  <si>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</si>
  <si>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</si>
  <si>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</si>
  <si>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</si>
  <si>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</si>
  <si>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</si>
  <si>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</si>
  <si>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</si>
  <si>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</si>
  <si>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</si>
  <si>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</si>
  <si>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</si>
  <si>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</si>
  <si>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</si>
  <si>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</si>
  <si>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</si>
  <si>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</si>
  <si>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</si>
  <si>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</si>
  <si>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</si>
  <si>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</si>
  <si>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</si>
  <si>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</si>
  <si>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</si>
  <si>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</si>
  <si>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</si>
  <si>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</si>
  <si>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Michael Rispoli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</si>
  <si>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</si>
  <si>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</si>
  <si>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</si>
  <si>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</si>
  <si>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</si>
  <si>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</si>
  <si>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</si>
  <si>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</si>
  <si>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Derek Jeter</t>
  </si>
  <si>
    <t>Chuck Russell</t>
  </si>
  <si>
    <t>Action|Drama|Mystery|Thriller</t>
  </si>
  <si>
    <t>Vanessa Williams</t>
  </si>
  <si>
    <t>EraserÂ </t>
  </si>
  <si>
    <t>Roma Maffia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</si>
  <si>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</si>
  <si>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</si>
  <si>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</si>
  <si>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</si>
  <si>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</si>
  <si>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</si>
  <si>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</si>
  <si>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</si>
  <si>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</si>
  <si>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</si>
  <si>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</si>
  <si>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</si>
  <si>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</si>
  <si>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</si>
  <si>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</si>
  <si>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</si>
  <si>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</si>
  <si>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</si>
  <si>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</si>
  <si>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</si>
  <si>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</si>
  <si>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</si>
  <si>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</si>
  <si>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</si>
  <si>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</si>
  <si>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</si>
  <si>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</si>
  <si>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</si>
  <si>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Max Records</t>
  </si>
  <si>
    <t>Chris Wedge</t>
  </si>
  <si>
    <t>Emma Kenney</t>
  </si>
  <si>
    <t>EpicÂ </t>
  </si>
  <si>
    <t>Troy Evans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</si>
  <si>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</si>
  <si>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</si>
  <si>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</si>
  <si>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</si>
  <si>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</si>
  <si>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</si>
  <si>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</si>
  <si>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</si>
  <si>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</si>
  <si>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</si>
  <si>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</si>
  <si>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</si>
  <si>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</si>
  <si>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</si>
  <si>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</si>
  <si>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</si>
  <si>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</si>
  <si>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</si>
  <si>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</si>
  <si>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</si>
  <si>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</si>
  <si>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</si>
  <si>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</si>
  <si>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</si>
  <si>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</si>
  <si>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</si>
  <si>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</si>
  <si>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</si>
  <si>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</si>
  <si>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</si>
  <si>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</si>
  <si>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</si>
  <si>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</si>
  <si>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</si>
  <si>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</si>
  <si>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</si>
  <si>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</si>
  <si>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</si>
  <si>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</si>
  <si>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</si>
  <si>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</si>
  <si>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</si>
  <si>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</si>
  <si>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</si>
  <si>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</si>
  <si>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</si>
  <si>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</si>
  <si>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</si>
  <si>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</si>
  <si>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</si>
  <si>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</si>
  <si>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</si>
  <si>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 Stein</t>
  </si>
  <si>
    <t>Benjamin Walker</t>
  </si>
  <si>
    <t>Action|Adventure|Biography|Drama|History|Thriller</t>
  </si>
  <si>
    <t>In the Heart of the SeaÂ </t>
  </si>
  <si>
    <t>Frank Dillane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</si>
  <si>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</si>
  <si>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</si>
  <si>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</si>
  <si>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</si>
  <si>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</si>
  <si>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</si>
  <si>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</si>
  <si>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</si>
  <si>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Igal Naor</t>
  </si>
  <si>
    <t>Steve Martino</t>
  </si>
  <si>
    <t>Venus Schultheis</t>
  </si>
  <si>
    <t>Francesca Capaldi</t>
  </si>
  <si>
    <t>The Peanuts MovieÂ </t>
  </si>
  <si>
    <t>Bill Melendez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</si>
  <si>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</si>
  <si>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</si>
  <si>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</si>
  <si>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</si>
  <si>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</si>
  <si>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</si>
  <si>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</si>
  <si>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</si>
  <si>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Patricia Velasquez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</si>
  <si>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</si>
  <si>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</si>
  <si>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</si>
  <si>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</si>
  <si>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</si>
  <si>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</si>
  <si>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Shigeo Kobayashi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</si>
  <si>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</si>
  <si>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</si>
  <si>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</si>
  <si>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</si>
  <si>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</si>
  <si>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</si>
  <si>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</si>
  <si>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</si>
  <si>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</si>
  <si>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</si>
  <si>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Roger Bart</t>
  </si>
  <si>
    <t>Drama|History|War</t>
  </si>
  <si>
    <t>Black Hawk DownÂ </t>
  </si>
  <si>
    <t>Jay Roach</t>
  </si>
  <si>
    <t>Thomas Middleditch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</si>
  <si>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</si>
  <si>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</si>
  <si>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</si>
  <si>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</si>
  <si>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</si>
  <si>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</si>
  <si>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</si>
  <si>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</si>
  <si>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</si>
  <si>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</si>
  <si>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</si>
  <si>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</si>
  <si>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</si>
  <si>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</si>
  <si>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</si>
  <si>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</si>
  <si>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</si>
  <si>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Drake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</si>
  <si>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</si>
  <si>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</si>
  <si>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</si>
  <si>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</si>
  <si>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</si>
  <si>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</si>
  <si>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</si>
  <si>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</si>
  <si>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</si>
  <si>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</si>
  <si>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</si>
  <si>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</si>
  <si>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</si>
  <si>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</si>
  <si>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</si>
  <si>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</si>
  <si>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Chris Barrie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</si>
  <si>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</si>
  <si>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</si>
  <si>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</si>
  <si>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</si>
  <si>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</si>
  <si>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</si>
  <si>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</si>
  <si>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</si>
  <si>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</si>
  <si>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</si>
  <si>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</si>
  <si>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</si>
  <si>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</si>
  <si>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</si>
  <si>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</si>
  <si>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</si>
  <si>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</si>
  <si>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Megalyn Echikunwoke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</si>
  <si>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</si>
  <si>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</si>
  <si>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</si>
  <si>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</si>
  <si>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</si>
  <si>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</si>
  <si>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</si>
  <si>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Lou Romano</t>
  </si>
  <si>
    <t>Renny Harlin</t>
  </si>
  <si>
    <t>Christopher Masterson</t>
  </si>
  <si>
    <t>Cutthroat IslandÂ </t>
  </si>
  <si>
    <t>Matthew Modine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</si>
  <si>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</si>
  <si>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</si>
  <si>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</si>
  <si>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</si>
  <si>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</si>
  <si>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</si>
  <si>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</si>
  <si>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</si>
  <si>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</si>
  <si>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</si>
  <si>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Harris Yulin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</si>
  <si>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</si>
  <si>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</si>
  <si>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</si>
  <si>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</si>
  <si>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</si>
  <si>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</si>
  <si>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</si>
  <si>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</si>
  <si>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Al Roker</t>
  </si>
  <si>
    <t>Maile Flanagan</t>
  </si>
  <si>
    <t>Denis Leary</t>
  </si>
  <si>
    <t>Ice Age: Dawn of the DinosaursÂ </t>
  </si>
  <si>
    <t>Kelly Keaton</t>
  </si>
  <si>
    <t>Ben Stiller</t>
  </si>
  <si>
    <t>Adrian Martinez</t>
  </si>
  <si>
    <t>Adventure|Comedy|Drama|Fantasy|Romance</t>
  </si>
  <si>
    <t>The Secret Life of Walter MittyÂ </t>
  </si>
  <si>
    <t>Joey Slotnick</t>
  </si>
  <si>
    <t>LL Cool J</t>
  </si>
  <si>
    <t>Action|Adventure|Comedy|Crime|Thriller</t>
  </si>
  <si>
    <t>Charlie's AngelsÂ </t>
  </si>
  <si>
    <t>Kelly Lynch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</si>
  <si>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</si>
  <si>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</si>
  <si>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</si>
  <si>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</si>
  <si>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</si>
  <si>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</si>
  <si>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June Foray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</si>
  <si>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</si>
  <si>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</si>
  <si>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</si>
  <si>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</si>
  <si>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</si>
  <si>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</si>
  <si>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</si>
  <si>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</si>
  <si>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</si>
  <si>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</si>
  <si>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</si>
  <si>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</si>
  <si>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Timur Bekmambetov</t>
  </si>
  <si>
    <t>Adventure|Drama|History</t>
  </si>
  <si>
    <t>Ben-HurÂ 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</si>
  <si>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</si>
  <si>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</si>
  <si>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</si>
  <si>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</si>
  <si>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</si>
  <si>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</si>
  <si>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</si>
  <si>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</si>
  <si>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</si>
  <si>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</si>
  <si>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</si>
  <si>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</si>
  <si>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</si>
  <si>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</si>
  <si>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</si>
  <si>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</si>
  <si>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</si>
  <si>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</si>
  <si>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</si>
  <si>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</si>
  <si>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</si>
  <si>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</si>
  <si>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</si>
  <si>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</si>
  <si>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</si>
  <si>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</si>
  <si>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Marc John Jefferies</t>
  </si>
  <si>
    <t>Tom Skerritt</t>
  </si>
  <si>
    <t>Drama|Mystery|Sci-Fi|Thriller</t>
  </si>
  <si>
    <t>ContactÂ </t>
  </si>
  <si>
    <t>Larry King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</si>
  <si>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</si>
  <si>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</si>
  <si>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</si>
  <si>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</si>
  <si>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</si>
  <si>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</si>
  <si>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</si>
  <si>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</si>
  <si>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</si>
  <si>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</si>
  <si>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</si>
  <si>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</si>
  <si>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</si>
  <si>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</si>
  <si>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</si>
  <si>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</si>
  <si>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</si>
  <si>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</si>
  <si>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</si>
  <si>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</si>
  <si>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</si>
  <si>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Velibor Topic</t>
  </si>
  <si>
    <t>Stephen Dillane</t>
  </si>
  <si>
    <t>Spy GameÂ </t>
  </si>
  <si>
    <t>Catherine McCormack</t>
  </si>
  <si>
    <t>Brian De Palma</t>
  </si>
  <si>
    <t>Mission to MarsÂ </t>
  </si>
  <si>
    <t>Kim Delaney</t>
  </si>
  <si>
    <t>Wanda Sykes</t>
  </si>
  <si>
    <t>RioÂ </t>
  </si>
  <si>
    <t>Will.i.am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</si>
  <si>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</si>
  <si>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</si>
  <si>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</si>
  <si>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</si>
  <si>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</si>
  <si>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</si>
  <si>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</si>
  <si>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</si>
  <si>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</si>
  <si>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</si>
  <si>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</si>
  <si>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</si>
  <si>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Lex Shrapnel</t>
  </si>
  <si>
    <t>John Milius</t>
  </si>
  <si>
    <t>William Smith</t>
  </si>
  <si>
    <t>Conan the BarbarianÂ </t>
  </si>
  <si>
    <t>Sandahl Bergman</t>
  </si>
  <si>
    <t>Bruce McGill</t>
  </si>
  <si>
    <t>Paddy Considine</t>
  </si>
  <si>
    <t>Cinderella ManÂ </t>
  </si>
  <si>
    <t>Rosemarie DeWitt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</si>
  <si>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</si>
  <si>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</si>
  <si>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</si>
  <si>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</si>
  <si>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</si>
  <si>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</si>
  <si>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</si>
  <si>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</si>
  <si>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</si>
  <si>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</si>
  <si>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</si>
  <si>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Jami Gertz</t>
  </si>
  <si>
    <t>Paul Sanchez</t>
  </si>
  <si>
    <t>Adventure|Drama|Romance</t>
  </si>
  <si>
    <t>Cast AwayÂ </t>
  </si>
  <si>
    <t>Nick Searcy</t>
  </si>
  <si>
    <t>Animation|Comedy|Family|Music|Romance</t>
  </si>
  <si>
    <t>Happy FeetÂ </t>
  </si>
  <si>
    <t>Elizabeth Daily</t>
  </si>
  <si>
    <t>Joan Allen</t>
  </si>
  <si>
    <t>The Bourne SupremacyÂ </t>
  </si>
  <si>
    <t>Oksana Akinshina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</si>
  <si>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</si>
  <si>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</si>
  <si>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</si>
  <si>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</si>
  <si>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</si>
  <si>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</si>
  <si>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</si>
  <si>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</si>
  <si>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</si>
  <si>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</si>
  <si>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</si>
  <si>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</si>
  <si>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</si>
  <si>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</si>
  <si>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Crime|Drama|Horror|Mystery|Thriller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</si>
  <si>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</si>
  <si>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</si>
  <si>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</si>
  <si>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</si>
  <si>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</si>
  <si>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</si>
  <si>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</si>
  <si>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</si>
  <si>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</si>
  <si>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</si>
  <si>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Sarah Parish</t>
  </si>
  <si>
    <t>Enemy of the StateÂ </t>
  </si>
  <si>
    <t>Lisa Bonet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</si>
  <si>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</si>
  <si>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</si>
  <si>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</si>
  <si>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</si>
  <si>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</si>
  <si>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</si>
  <si>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</si>
  <si>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</si>
  <si>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</si>
  <si>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</si>
  <si>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</si>
  <si>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</si>
  <si>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</si>
  <si>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</si>
  <si>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</si>
  <si>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</si>
  <si>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</si>
  <si>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</si>
  <si>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</si>
  <si>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</si>
  <si>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</si>
  <si>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</si>
  <si>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</si>
  <si>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</si>
  <si>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Karl Yune</t>
  </si>
  <si>
    <t>Zachery Ty Bryan</t>
  </si>
  <si>
    <t>Amber Stevens West</t>
  </si>
  <si>
    <t>The Fast and the Furious: Tokyo DriftÂ </t>
  </si>
  <si>
    <t>Nikki Griffin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</si>
  <si>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</si>
  <si>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</si>
  <si>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</si>
  <si>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</si>
  <si>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</si>
  <si>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</si>
  <si>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</si>
  <si>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</si>
  <si>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</si>
  <si>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</si>
  <si>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Jsu Garcia</t>
  </si>
  <si>
    <t>Bob Fosse</t>
  </si>
  <si>
    <t>Ben Vereen</t>
  </si>
  <si>
    <t>Comedy|Drama|Music|Musical</t>
  </si>
  <si>
    <t>Roy Scheider</t>
  </si>
  <si>
    <t>All That JazzÂ </t>
  </si>
  <si>
    <t>Max Wright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</si>
  <si>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</si>
  <si>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</si>
  <si>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</si>
  <si>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</si>
  <si>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</si>
  <si>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</si>
  <si>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</si>
  <si>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</si>
  <si>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</si>
  <si>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Jon Amiel</t>
  </si>
  <si>
    <t>TchÃ©ky Karyo</t>
  </si>
  <si>
    <t>The CoreÂ </t>
  </si>
  <si>
    <t>Rekha Sharma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</si>
  <si>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</si>
  <si>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</si>
  <si>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</si>
  <si>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</si>
  <si>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</si>
  <si>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</si>
  <si>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</si>
  <si>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</si>
  <si>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</si>
  <si>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</si>
  <si>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Miguel A. NÃºÃ±ez Jr.</t>
  </si>
  <si>
    <t>Pete Travis</t>
  </si>
  <si>
    <t>Jason Cope</t>
  </si>
  <si>
    <t>Wood Harris</t>
  </si>
  <si>
    <t>DreddÂ </t>
  </si>
  <si>
    <t>Rakie Ayola</t>
  </si>
  <si>
    <t>Cameron Monaghan</t>
  </si>
  <si>
    <t>Comedy|Drama|Fantasy|Romance</t>
  </si>
  <si>
    <t>ClickÂ </t>
  </si>
  <si>
    <t>Julie Kavner</t>
  </si>
  <si>
    <t>George A. Romero</t>
  </si>
  <si>
    <t>Hal Holbrook</t>
  </si>
  <si>
    <t>Ted Danson</t>
  </si>
  <si>
    <t>CreepshowÂ </t>
  </si>
  <si>
    <t>Adrienne Barbeau</t>
  </si>
  <si>
    <t>Action|Comedy|Family|Fantasy</t>
  </si>
  <si>
    <t>Cats &amp; Dogs: The Revenge of Kitty GaloreÂ </t>
  </si>
  <si>
    <t>Katt Williams</t>
  </si>
  <si>
    <t>JumperÂ </t>
  </si>
  <si>
    <t>Tom Hulce</t>
  </si>
  <si>
    <t>IvÃ¡n KamarÃ¡s</t>
  </si>
  <si>
    <t>Action|Adventure|Fantasy|Horror|Sci-Fi</t>
  </si>
  <si>
    <t>Seth MacFarlane</t>
  </si>
  <si>
    <t>Hellboy II: The Golden ArmyÂ </t>
  </si>
  <si>
    <t>Brian Steele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</si>
  <si>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</si>
  <si>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</si>
  <si>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</si>
  <si>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</si>
  <si>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</si>
  <si>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</si>
  <si>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</si>
  <si>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</si>
  <si>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</si>
  <si>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</si>
  <si>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</si>
  <si>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Anthony Reynolds</t>
  </si>
  <si>
    <t>Todd Phillips</t>
  </si>
  <si>
    <t>Mason Lee</t>
  </si>
  <si>
    <t>The Hangover Part IIÂ </t>
  </si>
  <si>
    <t>Mike Tyson</t>
  </si>
  <si>
    <t>Batman ReturnsÂ </t>
  </si>
  <si>
    <t>Andrew Bryniarski</t>
  </si>
  <si>
    <t>Over the HedgeÂ </t>
  </si>
  <si>
    <t>Jason Scott Lee</t>
  </si>
  <si>
    <t>Adventure|Animation|Comedy|Drama|Family|Fantasy|Sci-Fi</t>
  </si>
  <si>
    <t>Lilo &amp; StitchÂ </t>
  </si>
  <si>
    <t>David Ogden Stiers</t>
  </si>
  <si>
    <t>Gary Winick</t>
  </si>
  <si>
    <t>Charlotte's WebÂ </t>
  </si>
  <si>
    <t>Mimi Leder</t>
  </si>
  <si>
    <t>Action|Drama|Romance|Sci-Fi|Thriller</t>
  </si>
  <si>
    <t>Deep ImpactÂ </t>
  </si>
  <si>
    <t>RED 2Â </t>
  </si>
  <si>
    <t>Garrick Hagon</t>
  </si>
  <si>
    <t>Steve Reevis</t>
  </si>
  <si>
    <t>Comedy|Crime|Sport</t>
  </si>
  <si>
    <t>The Longest YardÂ </t>
  </si>
  <si>
    <t>Dalip Singh</t>
  </si>
  <si>
    <t>Alvin and the Chipmunks: ChipwreckedÂ </t>
  </si>
  <si>
    <t>Lauren Gottlieb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</si>
  <si>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</si>
  <si>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</si>
  <si>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</si>
  <si>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</si>
  <si>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</si>
  <si>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</si>
  <si>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Nellie Sciutto</t>
  </si>
  <si>
    <t>Seth Gordon</t>
  </si>
  <si>
    <t>Four ChristmasesÂ </t>
  </si>
  <si>
    <t>Katy Mixon</t>
  </si>
  <si>
    <t>Drew Carey</t>
  </si>
  <si>
    <t>RobotsÂ </t>
  </si>
  <si>
    <t>Paula Abdul</t>
  </si>
  <si>
    <t>Face/OffÂ </t>
  </si>
  <si>
    <t>Adam Shankman</t>
  </si>
  <si>
    <t>Carmen Electra</t>
  </si>
  <si>
    <t>Comedy|Family|Fantasy|Romance</t>
  </si>
  <si>
    <t>Bedtime StoriesÂ </t>
  </si>
  <si>
    <t>Kathryn Joosten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</si>
  <si>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</si>
  <si>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</si>
  <si>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</si>
  <si>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</si>
  <si>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</si>
  <si>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</si>
  <si>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</si>
  <si>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</si>
  <si>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</si>
  <si>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</si>
  <si>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</si>
  <si>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</si>
  <si>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</si>
  <si>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</si>
  <si>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</si>
  <si>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</si>
  <si>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</si>
  <si>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</si>
  <si>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</si>
  <si>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</si>
  <si>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</si>
  <si>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</si>
  <si>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Sam Lloyd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</si>
  <si>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</si>
  <si>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</si>
  <si>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</si>
  <si>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</si>
  <si>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</si>
  <si>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</si>
  <si>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</si>
  <si>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Michael Jordan</t>
  </si>
  <si>
    <t>Henry Czerny</t>
  </si>
  <si>
    <t>Adventure|Comedy|Crime|Family|Mystery</t>
  </si>
  <si>
    <t>Roger Rees</t>
  </si>
  <si>
    <t>The Pink PantherÂ </t>
  </si>
  <si>
    <t>William Abadie</t>
  </si>
  <si>
    <t>Scott Derrickson</t>
  </si>
  <si>
    <t>Drama|Sci-Fi|Thriller</t>
  </si>
  <si>
    <t>The Day the Earth Stood StillÂ </t>
  </si>
  <si>
    <t>Juan Riedinger</t>
  </si>
  <si>
    <t>Alex McArthur</t>
  </si>
  <si>
    <t>Action|Crime|Mystery|Romance|Thriller</t>
  </si>
  <si>
    <t>Conspiracy TheoryÂ </t>
  </si>
  <si>
    <t>Michael Potts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</si>
  <si>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</si>
  <si>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</si>
  <si>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</si>
  <si>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</si>
  <si>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</si>
  <si>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</si>
  <si>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</si>
  <si>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</si>
  <si>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Josh Robert Thompson</t>
  </si>
  <si>
    <t>Kelly Asbury</t>
  </si>
  <si>
    <t>Charles Napier</t>
  </si>
  <si>
    <t>Adventure|Animation|Family|Western</t>
  </si>
  <si>
    <t>Spirit: Stallion of the CimarronÂ </t>
  </si>
  <si>
    <t>Zahn McClarnon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</si>
  <si>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</si>
  <si>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</si>
  <si>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</si>
  <si>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</si>
  <si>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</si>
  <si>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</si>
  <si>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</si>
  <si>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June Lockhart</t>
  </si>
  <si>
    <t>Jonathan Demme</t>
  </si>
  <si>
    <t>Dorian Missick</t>
  </si>
  <si>
    <t>The Manchurian CandidateÂ </t>
  </si>
  <si>
    <t>Jose Pablo Cantillo</t>
  </si>
  <si>
    <t>Henry Jaglom</t>
  </si>
  <si>
    <t>DÃ©jÃ  VuÂ </t>
  </si>
  <si>
    <t>Michael Brandon</t>
  </si>
  <si>
    <t>Hotel Transylvania 2Â </t>
  </si>
  <si>
    <t>Fran Drescher</t>
  </si>
  <si>
    <t>Agnes Moorehead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</si>
  <si>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</si>
  <si>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</si>
  <si>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</si>
  <si>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</si>
  <si>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</si>
  <si>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</si>
  <si>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Alan Young</t>
  </si>
  <si>
    <t>The Time MachineÂ </t>
  </si>
  <si>
    <t>Josh Stamberg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</si>
  <si>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</si>
  <si>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</si>
  <si>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</si>
  <si>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</si>
  <si>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</si>
  <si>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</si>
  <si>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</si>
  <si>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</si>
  <si>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Adrian Alonso</t>
  </si>
  <si>
    <t>Spanish</t>
  </si>
  <si>
    <t>Vincent Ward</t>
  </si>
  <si>
    <t>Annabella Sciorra</t>
  </si>
  <si>
    <t>What Dreams May ComeÂ </t>
  </si>
  <si>
    <t>Rosalind Chao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</si>
  <si>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</si>
  <si>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</si>
  <si>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</si>
  <si>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</si>
  <si>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</si>
  <si>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</si>
  <si>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</si>
  <si>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</si>
  <si>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</si>
  <si>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</si>
  <si>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</si>
  <si>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</si>
  <si>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</si>
  <si>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</si>
  <si>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Harold Perrineau</t>
  </si>
  <si>
    <t>The EdgeÂ </t>
  </si>
  <si>
    <t>Bart the Bear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</si>
  <si>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</si>
  <si>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</si>
  <si>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</si>
  <si>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</si>
  <si>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</si>
  <si>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</si>
  <si>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</si>
  <si>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Bruce Thomas</t>
  </si>
  <si>
    <t>Viggo Mortensen</t>
  </si>
  <si>
    <t>DaylightÂ </t>
  </si>
  <si>
    <t>Amy Brenneman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</si>
  <si>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</si>
  <si>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</si>
  <si>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</si>
  <si>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</si>
  <si>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</si>
  <si>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</si>
  <si>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Roger Christian</t>
  </si>
  <si>
    <t>Richard Tyson</t>
  </si>
  <si>
    <t>Battlefield EarthÂ </t>
  </si>
  <si>
    <t>John Topor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</si>
  <si>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</si>
  <si>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</si>
  <si>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</si>
  <si>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</si>
  <si>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</si>
  <si>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</si>
  <si>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</si>
  <si>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</si>
  <si>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Andrea Di Stefano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</si>
  <si>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</si>
  <si>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</si>
  <si>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</si>
  <si>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</si>
  <si>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</si>
  <si>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</si>
  <si>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</si>
  <si>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Glenne Headly</t>
  </si>
  <si>
    <t>Joseph Gilgun</t>
  </si>
  <si>
    <t>The Last Witch HunterÂ </t>
  </si>
  <si>
    <t>Lotte Verbeek</t>
  </si>
  <si>
    <t>Antony Hoffman</t>
  </si>
  <si>
    <t>Val Kilmer</t>
  </si>
  <si>
    <t>Bob Neill</t>
  </si>
  <si>
    <t>Red PlanetÂ </t>
  </si>
  <si>
    <t>Tom Sizemore</t>
  </si>
  <si>
    <t>Adam LeFevre</t>
  </si>
  <si>
    <t>Mia Farrow</t>
  </si>
  <si>
    <t>Arthur and the InvisiblesÂ </t>
  </si>
  <si>
    <t>Penny Balfour</t>
  </si>
  <si>
    <t>Jacques Perrin</t>
  </si>
  <si>
    <t>Documentary|Drama</t>
  </si>
  <si>
    <t>Pedro ArmendÃ¡riz Jr.</t>
  </si>
  <si>
    <t>OceansÂ </t>
  </si>
  <si>
    <t>Rie Miyazawa</t>
  </si>
  <si>
    <t>A Sound of ThunderÂ </t>
  </si>
  <si>
    <t>Jemima Rooper</t>
  </si>
  <si>
    <t>Currie Graham</t>
  </si>
  <si>
    <t>Action|Adventure|Drama|History|Romance</t>
  </si>
  <si>
    <t>Sasha Roiz</t>
  </si>
  <si>
    <t>PompeiiÂ </t>
  </si>
  <si>
    <t>Dylan Schombing</t>
  </si>
  <si>
    <t>AndrÃ©s Couturier</t>
  </si>
  <si>
    <t>David Hoffman</t>
  </si>
  <si>
    <t>Animation|Family</t>
  </si>
  <si>
    <t>Sariann Monaco</t>
  </si>
  <si>
    <t>Top Cat BeginsÂ </t>
  </si>
  <si>
    <t>Ben Diskin</t>
  </si>
  <si>
    <t>Mexico</t>
  </si>
  <si>
    <t>Austin Pendleton</t>
  </si>
  <si>
    <t>A Beautiful MindÂ </t>
  </si>
  <si>
    <t>Adventure|Animation|Drama|Family|Musical</t>
  </si>
  <si>
    <t>The Lion KingÂ </t>
  </si>
  <si>
    <t>Niketa Calame</t>
  </si>
  <si>
    <t>Journey 2: The Mysterious IslandÂ </t>
  </si>
  <si>
    <t>Cody Cameron</t>
  </si>
  <si>
    <t>Animation|Comedy|Family|Fantasy|Sci-Fi</t>
  </si>
  <si>
    <t>Cloudy with a Chance of Meatballs 2Â </t>
  </si>
  <si>
    <t>Melissa Sturm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</si>
  <si>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</si>
  <si>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</si>
  <si>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</si>
  <si>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</si>
  <si>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</si>
  <si>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</si>
  <si>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</si>
  <si>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Mo Gallini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</si>
  <si>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</si>
  <si>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</si>
  <si>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</si>
  <si>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</si>
  <si>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</si>
  <si>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</si>
  <si>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</si>
  <si>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</si>
  <si>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</si>
  <si>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</si>
  <si>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</si>
  <si>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</si>
  <si>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</si>
  <si>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</si>
  <si>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</si>
  <si>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</si>
  <si>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</si>
  <si>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</si>
  <si>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</si>
  <si>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</si>
  <si>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</si>
  <si>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</si>
  <si>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</si>
  <si>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</si>
  <si>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</si>
  <si>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</si>
  <si>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Vanessa Lee Chester</t>
  </si>
  <si>
    <t>MadagascarÂ </t>
  </si>
  <si>
    <t>Danny Huston</t>
  </si>
  <si>
    <t>Children of MenÂ </t>
  </si>
  <si>
    <t>Rita Davies</t>
  </si>
  <si>
    <t>Tyler Mane</t>
  </si>
  <si>
    <t>X-MenÂ 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</si>
  <si>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</si>
  <si>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</si>
  <si>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</si>
  <si>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</si>
  <si>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</si>
  <si>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</si>
  <si>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</si>
  <si>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Jay Leno</t>
  </si>
  <si>
    <t>Peter Dante</t>
  </si>
  <si>
    <t>50 First DatesÂ </t>
  </si>
  <si>
    <t>Allen Covert</t>
  </si>
  <si>
    <t>Elijah Kelley</t>
  </si>
  <si>
    <t>Comedy|Drama|Family|Music|Musical|Romance</t>
  </si>
  <si>
    <t>Jerry Stiller</t>
  </si>
  <si>
    <t>HairsprayÂ </t>
  </si>
  <si>
    <t>Paul Dooley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</si>
  <si>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</si>
  <si>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</si>
  <si>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</si>
  <si>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</si>
  <si>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</si>
  <si>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</si>
  <si>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</si>
  <si>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</si>
  <si>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</si>
  <si>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</si>
  <si>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</si>
  <si>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Barry Shabaka Henley</t>
  </si>
  <si>
    <t>Kevin Dillon</t>
  </si>
  <si>
    <t>Comedy|Family</t>
  </si>
  <si>
    <t>Hotel for DogsÂ </t>
  </si>
  <si>
    <t>Yvette Nicole Brown</t>
  </si>
  <si>
    <t>Nicholas Lea</t>
  </si>
  <si>
    <t>Vertical LimitÂ </t>
  </si>
  <si>
    <t>Mike Nichols</t>
  </si>
  <si>
    <t>Biography|Comedy|Drama|History</t>
  </si>
  <si>
    <t>Charlie Wilson's WarÂ </t>
  </si>
  <si>
    <t>Jud Tylor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</si>
  <si>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</si>
  <si>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</si>
  <si>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</si>
  <si>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</si>
  <si>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</si>
  <si>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</si>
  <si>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</si>
  <si>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</si>
  <si>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</si>
  <si>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</si>
  <si>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</si>
  <si>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</si>
  <si>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</si>
  <si>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</si>
  <si>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</si>
  <si>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</si>
  <si>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</si>
  <si>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</si>
  <si>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</si>
  <si>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</si>
  <si>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Christian Berkel</t>
  </si>
  <si>
    <t>Paz Vega</t>
  </si>
  <si>
    <t>SpanglishÂ </t>
  </si>
  <si>
    <t>Sarah Steele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</si>
  <si>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</si>
  <si>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</si>
  <si>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</si>
  <si>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</si>
  <si>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</si>
  <si>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</si>
  <si>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</si>
  <si>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Azura Skye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</si>
  <si>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</si>
  <si>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</si>
  <si>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</si>
  <si>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</si>
  <si>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</si>
  <si>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</si>
  <si>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</si>
  <si>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</si>
  <si>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</si>
  <si>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Randall Duk Kim</t>
  </si>
  <si>
    <t>Daniel Sharman</t>
  </si>
  <si>
    <t>Action|Drama|Fantasy|Romance</t>
  </si>
  <si>
    <t>ImmortalsÂ </t>
  </si>
  <si>
    <t>Steve Byers</t>
  </si>
  <si>
    <t>Florent-Emilio Siri</t>
  </si>
  <si>
    <t>HostageÂ </t>
  </si>
  <si>
    <t>Ransford Doherty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</si>
  <si>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</si>
  <si>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</si>
  <si>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</si>
  <si>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</si>
  <si>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</si>
  <si>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</si>
  <si>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</si>
  <si>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</si>
  <si>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</si>
  <si>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David Pastor</t>
  </si>
  <si>
    <t>Kiernan Shipka</t>
  </si>
  <si>
    <t>Drama|Horror|Sci-Fi|Thriller</t>
  </si>
  <si>
    <t>CarriersÂ 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</si>
  <si>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</si>
  <si>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</si>
  <si>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</si>
  <si>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</si>
  <si>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</si>
  <si>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</si>
  <si>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</si>
  <si>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</si>
  <si>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</si>
  <si>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</si>
  <si>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</si>
  <si>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</si>
  <si>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</si>
  <si>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</si>
  <si>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</si>
  <si>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</si>
  <si>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</si>
  <si>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Huey Lewis</t>
  </si>
  <si>
    <t>Clay Kaytis</t>
  </si>
  <si>
    <t>Action|Animation|Comedy|Family</t>
  </si>
  <si>
    <t>The Angry Birds MovieÂ </t>
  </si>
  <si>
    <t>Keegan-Michael Key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</si>
  <si>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</si>
  <si>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</si>
  <si>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</si>
  <si>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</si>
  <si>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</si>
  <si>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</si>
  <si>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</si>
  <si>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</si>
  <si>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Tim McGraw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</si>
  <si>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</si>
  <si>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</si>
  <si>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</si>
  <si>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</si>
  <si>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</si>
  <si>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</si>
  <si>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</si>
  <si>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</si>
  <si>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</si>
  <si>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</si>
  <si>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</si>
  <si>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</si>
  <si>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</si>
  <si>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Brian Geraghty</t>
  </si>
  <si>
    <t>JarheadÂ </t>
  </si>
  <si>
    <t>James Morrison</t>
  </si>
  <si>
    <t>David Silverman</t>
  </si>
  <si>
    <t>Yeardley Smith</t>
  </si>
  <si>
    <t>Adventure|Animation|Comedy</t>
  </si>
  <si>
    <t>The Simpsons MovieÂ </t>
  </si>
  <si>
    <t>Marcia Wallace</t>
  </si>
  <si>
    <t>Frank Darabont</t>
  </si>
  <si>
    <t>Martin Landau</t>
  </si>
  <si>
    <t>The MajesticÂ </t>
  </si>
  <si>
    <t>Jeffrey DeMunn</t>
  </si>
  <si>
    <t>Action|Drama|Sport</t>
  </si>
  <si>
    <t>DrivenÂ </t>
  </si>
  <si>
    <t>CristiÃ¡n de la Fuente</t>
  </si>
  <si>
    <t>Jean-Claude Dreyfus</t>
  </si>
  <si>
    <t>Adventure|Drama|Family</t>
  </si>
  <si>
    <t>David Gant</t>
  </si>
  <si>
    <t>Two BrothersÂ </t>
  </si>
  <si>
    <t>Oanh Nguyen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</si>
  <si>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</si>
  <si>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</si>
  <si>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</si>
  <si>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</si>
  <si>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</si>
  <si>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</si>
  <si>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</si>
  <si>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</si>
  <si>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</si>
  <si>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</si>
  <si>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</si>
  <si>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</si>
  <si>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Conrad Vernon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</si>
  <si>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</si>
  <si>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</si>
  <si>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</si>
  <si>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</si>
  <si>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</si>
  <si>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</si>
  <si>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</si>
  <si>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</si>
  <si>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Leila Arcieri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</si>
  <si>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</si>
  <si>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</si>
  <si>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</si>
  <si>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</si>
  <si>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</si>
  <si>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</si>
  <si>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</si>
  <si>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</si>
  <si>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</si>
  <si>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</si>
  <si>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Franco Nero</t>
  </si>
  <si>
    <t>Clark Johnson</t>
  </si>
  <si>
    <t>Josh Charles</t>
  </si>
  <si>
    <t>Action|Adventure|Crime|Thriller</t>
  </si>
  <si>
    <t>S.W.A.T.Â </t>
  </si>
  <si>
    <t>Katia Winter</t>
  </si>
  <si>
    <t>Nicole Beharie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</si>
  <si>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</si>
  <si>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</si>
  <si>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</si>
  <si>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</si>
  <si>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</si>
  <si>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</si>
  <si>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</si>
  <si>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</si>
  <si>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</si>
  <si>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</si>
  <si>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</si>
  <si>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</si>
  <si>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</si>
  <si>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</si>
  <si>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</si>
  <si>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</si>
  <si>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</si>
  <si>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</si>
  <si>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</si>
  <si>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</si>
  <si>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Michael Dorn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</si>
  <si>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</si>
  <si>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</si>
  <si>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</si>
  <si>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</si>
  <si>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</si>
  <si>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</si>
  <si>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</si>
  <si>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Ron Rifkin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</si>
  <si>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</si>
  <si>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</si>
  <si>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</si>
  <si>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</si>
  <si>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</si>
  <si>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</si>
  <si>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</si>
  <si>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</si>
  <si>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</si>
  <si>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John Buffalo Mailer</t>
  </si>
  <si>
    <t>Gary Shore</t>
  </si>
  <si>
    <t>Sarah Gadon</t>
  </si>
  <si>
    <t>Action|Drama|Fantasy|Horror|War</t>
  </si>
  <si>
    <t>Dracula UntoldÂ </t>
  </si>
  <si>
    <t>Zach McGowan</t>
  </si>
  <si>
    <t>The SiegeÂ </t>
  </si>
  <si>
    <t>Mark Valley</t>
  </si>
  <si>
    <t>Adventure|Family|Fantasy|Romance</t>
  </si>
  <si>
    <t>StardustÂ </t>
  </si>
  <si>
    <t>Nathaniel Parker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</si>
  <si>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</si>
  <si>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</si>
  <si>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</si>
  <si>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</si>
  <si>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</si>
  <si>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</si>
  <si>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</si>
  <si>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Garcelle Beauvais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</si>
  <si>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</si>
  <si>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</si>
  <si>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</si>
  <si>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</si>
  <si>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</si>
  <si>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</si>
  <si>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</si>
  <si>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</si>
  <si>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</si>
  <si>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</si>
  <si>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</si>
  <si>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</si>
  <si>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</si>
  <si>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</si>
  <si>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</si>
  <si>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</si>
  <si>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</si>
  <si>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Celina Beach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</si>
  <si>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</si>
  <si>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</si>
  <si>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</si>
  <si>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</si>
  <si>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</si>
  <si>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</si>
  <si>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</si>
  <si>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</si>
  <si>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</si>
  <si>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</si>
  <si>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</si>
  <si>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</si>
  <si>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</si>
  <si>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</si>
  <si>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</si>
  <si>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</si>
  <si>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</si>
  <si>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</si>
  <si>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</si>
  <si>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</si>
  <si>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</si>
  <si>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</si>
  <si>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</si>
  <si>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</si>
  <si>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</si>
  <si>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</si>
  <si>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</si>
  <si>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</si>
  <si>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</si>
  <si>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</si>
  <si>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</si>
  <si>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</si>
  <si>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Neil Maskell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</si>
  <si>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</si>
  <si>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</si>
  <si>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</si>
  <si>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</si>
  <si>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</si>
  <si>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</si>
  <si>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</si>
  <si>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</si>
  <si>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Gaia Weiss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</si>
  <si>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</si>
  <si>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</si>
  <si>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</si>
  <si>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</si>
  <si>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</si>
  <si>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</si>
  <si>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Gary Farmer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</si>
  <si>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</si>
  <si>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</si>
  <si>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</si>
  <si>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</si>
  <si>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</si>
  <si>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</si>
  <si>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</si>
  <si>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</si>
  <si>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</si>
  <si>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</si>
  <si>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</si>
  <si>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</si>
  <si>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</si>
  <si>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</si>
  <si>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Spain</t>
  </si>
  <si>
    <t>Kinka Usher</t>
  </si>
  <si>
    <t>Mystery MenÂ </t>
  </si>
  <si>
    <t>Jenna Fischer</t>
  </si>
  <si>
    <t>Hall PassÂ </t>
  </si>
  <si>
    <t>Stephen Merchant</t>
  </si>
  <si>
    <t>Biography|Drama|Thriller</t>
  </si>
  <si>
    <t>The InsiderÂ </t>
  </si>
  <si>
    <t>Craig Gillespie</t>
  </si>
  <si>
    <t>Action|Drama|History|Thriller</t>
  </si>
  <si>
    <t>Michael Raymond-James</t>
  </si>
  <si>
    <t>The Finest HoursÂ </t>
  </si>
  <si>
    <t>Graham McTavish</t>
  </si>
  <si>
    <t>Simon McBurney</t>
  </si>
  <si>
    <t>Body of LiesÂ </t>
  </si>
  <si>
    <t>Michael Gaston</t>
  </si>
  <si>
    <t>Dinner for SchmucksÂ </t>
  </si>
  <si>
    <t>Abraham Lincoln: Vampire HunterÂ </t>
  </si>
  <si>
    <t>Kevin McNally</t>
  </si>
  <si>
    <t>EntrapmentÂ </t>
  </si>
  <si>
    <t>Maury Chaykin</t>
  </si>
  <si>
    <t>Kaitlyn Dever</t>
  </si>
  <si>
    <t>Nancy Travis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</si>
  <si>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</si>
  <si>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</si>
  <si>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</si>
  <si>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</si>
  <si>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</si>
  <si>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</si>
  <si>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Owen Teale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</si>
  <si>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</si>
  <si>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</si>
  <si>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</si>
  <si>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</si>
  <si>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</si>
  <si>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</si>
  <si>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</si>
  <si>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</si>
  <si>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</si>
  <si>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Reece Thompson</t>
  </si>
  <si>
    <t>LincolnÂ </t>
  </si>
  <si>
    <t>Marcus Chong</t>
  </si>
  <si>
    <t>The MatrixÂ </t>
  </si>
  <si>
    <t>Gloria Foster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</si>
  <si>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</si>
  <si>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</si>
  <si>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</si>
  <si>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</si>
  <si>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</si>
  <si>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</si>
  <si>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</si>
  <si>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</si>
  <si>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</si>
  <si>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</si>
  <si>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</si>
  <si>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</si>
  <si>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</si>
  <si>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</si>
  <si>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Andrea Savage</t>
  </si>
  <si>
    <t>Tony Amendola</t>
  </si>
  <si>
    <t>Action|Adventure|Comedy|Romance|Thriller|Western</t>
  </si>
  <si>
    <t>The Mask of ZorroÂ </t>
  </si>
  <si>
    <t>Stuart Wilson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</si>
  <si>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</si>
  <si>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</si>
  <si>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</si>
  <si>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</si>
  <si>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</si>
  <si>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</si>
  <si>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</si>
  <si>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</si>
  <si>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</si>
  <si>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</si>
  <si>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William Devane</t>
  </si>
  <si>
    <t>Leon</t>
  </si>
  <si>
    <t>CliffhangerÂ </t>
  </si>
  <si>
    <t>Janine Turner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</si>
  <si>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</si>
  <si>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</si>
  <si>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</si>
  <si>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</si>
  <si>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</si>
  <si>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</si>
  <si>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</si>
  <si>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</si>
  <si>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</si>
  <si>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</si>
  <si>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</si>
  <si>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Horatio Sanz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</si>
  <si>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</si>
  <si>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</si>
  <si>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</si>
  <si>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</si>
  <si>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</si>
  <si>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</si>
  <si>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</si>
  <si>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</si>
  <si>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</si>
  <si>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</si>
  <si>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</si>
  <si>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</si>
  <si>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</si>
  <si>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</si>
  <si>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</si>
  <si>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</si>
  <si>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</si>
  <si>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</si>
  <si>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Jennifer Grey</t>
  </si>
  <si>
    <t>Lea Thompson</t>
  </si>
  <si>
    <t>Red DawnÂ 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</si>
  <si>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</si>
  <si>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</si>
  <si>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</si>
  <si>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</si>
  <si>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</si>
  <si>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</si>
  <si>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</si>
  <si>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</si>
  <si>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</si>
  <si>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Yvonne Zima</t>
  </si>
  <si>
    <t>Taylor Hackford</t>
  </si>
  <si>
    <t>Pamela Reed</t>
  </si>
  <si>
    <t>Proof of LifeÂ </t>
  </si>
  <si>
    <t>Michael Kitchen</t>
  </si>
  <si>
    <t>Zathura: A Space AdventureÂ </t>
  </si>
  <si>
    <t>Jonah Bobo</t>
  </si>
  <si>
    <t>Meat Loaf</t>
  </si>
  <si>
    <t>Fight ClubÂ </t>
  </si>
  <si>
    <t>Eugenie Bondurant</t>
  </si>
  <si>
    <t>Kimberly Williams-Paisley</t>
  </si>
  <si>
    <t>Drama|Sport</t>
  </si>
  <si>
    <t>We Are MarshallÂ </t>
  </si>
  <si>
    <t>Frances O'Connor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</si>
  <si>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</si>
  <si>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</si>
  <si>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</si>
  <si>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</si>
  <si>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</si>
  <si>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</si>
  <si>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</si>
  <si>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</si>
  <si>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</si>
  <si>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</si>
  <si>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</si>
  <si>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</si>
  <si>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</si>
  <si>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Tony Noble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</si>
  <si>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</si>
  <si>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</si>
  <si>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</si>
  <si>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</si>
  <si>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</si>
  <si>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</si>
  <si>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</si>
  <si>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</si>
  <si>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</si>
  <si>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</si>
  <si>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Tom Goodman-Hill</t>
  </si>
  <si>
    <t>David Calder</t>
  </si>
  <si>
    <t>Crime|Drama|Fantasy</t>
  </si>
  <si>
    <t>Michael Smiley</t>
  </si>
  <si>
    <t>Perfume: The Story of a MurdererÂ </t>
  </si>
  <si>
    <t>Simon Chandler</t>
  </si>
  <si>
    <t>Josh Zuckerman</t>
  </si>
  <si>
    <t>Austin Powers in GoldmemberÂ </t>
  </si>
  <si>
    <t>Robert Wagner</t>
  </si>
  <si>
    <t>Astro BoyÂ </t>
  </si>
  <si>
    <t>Dee Bradley Baker</t>
  </si>
  <si>
    <t>Hong Kong</t>
  </si>
  <si>
    <t>Jurassic ParkÂ </t>
  </si>
  <si>
    <t>Bob Peck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</si>
  <si>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</si>
  <si>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</si>
  <si>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</si>
  <si>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</si>
  <si>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</si>
  <si>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</si>
  <si>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</si>
  <si>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</si>
  <si>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</si>
  <si>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Sung-jun Yoo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</si>
  <si>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</si>
  <si>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</si>
  <si>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</si>
  <si>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</si>
  <si>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</si>
  <si>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</si>
  <si>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</si>
  <si>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</si>
  <si>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</si>
  <si>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</si>
  <si>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</si>
  <si>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</si>
  <si>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</si>
  <si>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</si>
  <si>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</si>
  <si>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</si>
  <si>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Ice-T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</si>
  <si>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</si>
  <si>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</si>
  <si>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</si>
  <si>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</si>
  <si>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</si>
  <si>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</si>
  <si>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</si>
  <si>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</si>
  <si>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</si>
  <si>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Chelsea Handler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</si>
  <si>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</si>
  <si>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</si>
  <si>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</si>
  <si>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</si>
  <si>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</si>
  <si>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</si>
  <si>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</si>
  <si>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</si>
  <si>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Haley Bennett</t>
  </si>
  <si>
    <t>Crime|Drama|Fantasy|Mystery</t>
  </si>
  <si>
    <t>The Green MileÂ </t>
  </si>
  <si>
    <t>Tichina Arnold</t>
  </si>
  <si>
    <t>Jill Hennessy</t>
  </si>
  <si>
    <t>Wild HogsÂ </t>
  </si>
  <si>
    <t>Drew Sidora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</si>
  <si>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</si>
  <si>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</si>
  <si>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</si>
  <si>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</si>
  <si>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</si>
  <si>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</si>
  <si>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Nicky NaudÃ©</t>
  </si>
  <si>
    <t>GoldenEyeÂ </t>
  </si>
  <si>
    <t>Timothy Hutton</t>
  </si>
  <si>
    <t>The General's DaughterÂ </t>
  </si>
  <si>
    <t>Clarence Williams III</t>
  </si>
  <si>
    <t>The Truman ShowÂ </t>
  </si>
  <si>
    <t>Peter Krause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</si>
  <si>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</si>
  <si>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</si>
  <si>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</si>
  <si>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</si>
  <si>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</si>
  <si>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Anjelica Huston</t>
  </si>
  <si>
    <t>Daddy Day CareÂ </t>
  </si>
  <si>
    <t>Patrick Fischler</t>
  </si>
  <si>
    <t>2 GunsÂ </t>
  </si>
  <si>
    <t>Fred Ward</t>
  </si>
  <si>
    <t>Carol Ann Susi</t>
  </si>
  <si>
    <t>Cats &amp; DogsÂ </t>
  </si>
  <si>
    <t>Miriam Margolyes</t>
  </si>
  <si>
    <t>The Italian JobÂ </t>
  </si>
  <si>
    <t>Jimmy Shubert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</si>
  <si>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</si>
  <si>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</si>
  <si>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</si>
  <si>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</si>
  <si>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</si>
  <si>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</si>
  <si>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</si>
  <si>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</si>
  <si>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</si>
  <si>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</si>
  <si>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</si>
  <si>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</si>
  <si>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</si>
  <si>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</si>
  <si>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</si>
  <si>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</si>
  <si>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Rosa Salazar</t>
  </si>
  <si>
    <t>Ryan Murphy</t>
  </si>
  <si>
    <t>Eat Pray LoveÂ </t>
  </si>
  <si>
    <t>The Family ManÂ </t>
  </si>
  <si>
    <t>REDÂ </t>
  </si>
  <si>
    <t>Jaqueline Fleming</t>
  </si>
  <si>
    <t>Any Given SundayÂ </t>
  </si>
  <si>
    <t>Robert Redford</t>
  </si>
  <si>
    <t>Drama|Romance|Western</t>
  </si>
  <si>
    <t>The Horse WhispererÂ </t>
  </si>
  <si>
    <t>Jessalyn Gilsig</t>
  </si>
  <si>
    <t>CollateralÂ </t>
  </si>
  <si>
    <t>The Scorpion KingÂ </t>
  </si>
  <si>
    <t>Jay Russell</t>
  </si>
  <si>
    <t>Billy Burke</t>
  </si>
  <si>
    <t>Ladder 49Â </t>
  </si>
  <si>
    <t>Jacinda Barrett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</si>
  <si>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</si>
  <si>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</si>
  <si>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</si>
  <si>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</si>
  <si>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</si>
  <si>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</si>
  <si>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</si>
  <si>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</si>
  <si>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Judith Hill</t>
  </si>
  <si>
    <t>Monique Gabriela Curnen</t>
  </si>
  <si>
    <t>Drama|Thriller</t>
  </si>
  <si>
    <t>ContagionÂ </t>
  </si>
  <si>
    <t>Griffin Kane</t>
  </si>
  <si>
    <t>David McNally</t>
  </si>
  <si>
    <t>Dyan Cannon</t>
  </si>
  <si>
    <t>Kangaroo JackÂ </t>
  </si>
  <si>
    <t>Bill Hunter</t>
  </si>
  <si>
    <t>Dawn French</t>
  </si>
  <si>
    <t>Animation|Family|Fantasy</t>
  </si>
  <si>
    <t>CoralineÂ </t>
  </si>
  <si>
    <t>John Hodgman</t>
  </si>
  <si>
    <t>The HappeningÂ </t>
  </si>
  <si>
    <t>Kristen Connolly</t>
  </si>
  <si>
    <t>Man on FireÂ </t>
  </si>
  <si>
    <t>Brian Robbins</t>
  </si>
  <si>
    <t>The Shaggy DogÂ </t>
  </si>
  <si>
    <t>Starsky &amp; HutchÂ </t>
  </si>
  <si>
    <t>Fred Williamson</t>
  </si>
  <si>
    <t>Brian Levant</t>
  </si>
  <si>
    <t>Harvey Korman</t>
  </si>
  <si>
    <t>Jingle All the WayÂ </t>
  </si>
  <si>
    <t>Jake Lloyd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</si>
  <si>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</si>
  <si>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</si>
  <si>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</si>
  <si>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</si>
  <si>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</si>
  <si>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</si>
  <si>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</si>
  <si>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Elaine Stritch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</si>
  <si>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</si>
  <si>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</si>
  <si>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</si>
  <si>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</si>
  <si>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</si>
  <si>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</si>
  <si>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</si>
  <si>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</si>
  <si>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</si>
  <si>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</si>
  <si>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Adhir Kalyan</t>
  </si>
  <si>
    <t>Kevin Donovan</t>
  </si>
  <si>
    <t>The TuxedoÂ </t>
  </si>
  <si>
    <t>Ritchie Coster</t>
  </si>
  <si>
    <t>Geoff Murphy</t>
  </si>
  <si>
    <t>Brenda Bakke</t>
  </si>
  <si>
    <t>Peter Greene</t>
  </si>
  <si>
    <t>Under Siege 2: Dark TerritoryÂ </t>
  </si>
  <si>
    <t>Patrick Kilpatrick</t>
  </si>
  <si>
    <t>Colm Feore</t>
  </si>
  <si>
    <t>Jack Ryan: Shadow RecruitÂ </t>
  </si>
  <si>
    <t>Gemma Chan</t>
  </si>
  <si>
    <t>David O. Russell</t>
  </si>
  <si>
    <t>Biography|Comedy|Drama</t>
  </si>
  <si>
    <t>JoyÂ </t>
  </si>
  <si>
    <t>Babak Najafi</t>
  </si>
  <si>
    <t>London Has FallenÂ </t>
  </si>
  <si>
    <t>Julian Kostov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</si>
  <si>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</si>
  <si>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</si>
  <si>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</si>
  <si>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</si>
  <si>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</si>
  <si>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</si>
  <si>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</si>
  <si>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Louis Ferreira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</si>
  <si>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</si>
  <si>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</si>
  <si>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</si>
  <si>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</si>
  <si>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</si>
  <si>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</si>
  <si>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</si>
  <si>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</si>
  <si>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</si>
  <si>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</si>
  <si>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</si>
  <si>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</si>
  <si>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</si>
  <si>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</si>
  <si>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</si>
  <si>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</si>
  <si>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</si>
  <si>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Wade Williams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</si>
  <si>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</si>
  <si>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</si>
  <si>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</si>
  <si>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</si>
  <si>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</si>
  <si>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</si>
  <si>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Leleti Khumalo</t>
  </si>
  <si>
    <t>Kevin Macdonald</t>
  </si>
  <si>
    <t>State of PlayÂ </t>
  </si>
  <si>
    <t>Michael Weston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</si>
  <si>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</si>
  <si>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</si>
  <si>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</si>
  <si>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</si>
  <si>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</si>
  <si>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</si>
  <si>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</si>
  <si>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</si>
  <si>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</si>
  <si>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</si>
  <si>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</si>
  <si>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</si>
  <si>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</si>
  <si>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</si>
  <si>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</si>
  <si>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</si>
  <si>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</si>
  <si>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</si>
  <si>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</si>
  <si>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</si>
  <si>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Julia Duffy</t>
  </si>
  <si>
    <t>Robert Lorenz</t>
  </si>
  <si>
    <t>Ed Lauter</t>
  </si>
  <si>
    <t>Trouble with the CurveÂ 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</si>
  <si>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</si>
  <si>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</si>
  <si>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</si>
  <si>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</si>
  <si>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</si>
  <si>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</si>
  <si>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Chi Muoi Lo</t>
  </si>
  <si>
    <t>Cathy Moriarty</t>
  </si>
  <si>
    <t>Analyze ThatÂ </t>
  </si>
  <si>
    <t>Joe Viterelli</t>
  </si>
  <si>
    <t>Righteous KillÂ </t>
  </si>
  <si>
    <t>Harold Becker</t>
  </si>
  <si>
    <t>Mercury RisingÂ </t>
  </si>
  <si>
    <t>Carrie Preston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</si>
  <si>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</si>
  <si>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</si>
  <si>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</si>
  <si>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</si>
  <si>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</si>
  <si>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</si>
  <si>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Garfield 2Â </t>
  </si>
  <si>
    <t>Ben Falcone</t>
  </si>
  <si>
    <t>Sunny Mabrey</t>
  </si>
  <si>
    <t>xXx: State of the UnionÂ </t>
  </si>
  <si>
    <t>Xzibit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</si>
  <si>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</si>
  <si>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</si>
  <si>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</si>
  <si>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</si>
  <si>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</si>
  <si>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</si>
  <si>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</si>
  <si>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</si>
  <si>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</si>
  <si>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</si>
  <si>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</si>
  <si>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</si>
  <si>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</si>
  <si>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</si>
  <si>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</si>
  <si>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</si>
  <si>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</si>
  <si>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</si>
  <si>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</si>
  <si>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</si>
  <si>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</si>
  <si>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</si>
  <si>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</si>
  <si>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</si>
  <si>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</si>
  <si>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</si>
  <si>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</si>
  <si>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</si>
  <si>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</si>
  <si>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Vanessa Marshall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</si>
  <si>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</si>
  <si>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</si>
  <si>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</si>
  <si>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</si>
  <si>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</si>
  <si>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</si>
  <si>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</si>
  <si>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</si>
  <si>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</si>
  <si>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</si>
  <si>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</si>
  <si>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</si>
  <si>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Shawn Christian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</si>
  <si>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</si>
  <si>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</si>
  <si>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</si>
  <si>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</si>
  <si>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</si>
  <si>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</si>
  <si>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</si>
  <si>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</si>
  <si>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Jamie Foreman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</si>
  <si>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</si>
  <si>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</si>
  <si>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</si>
  <si>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</si>
  <si>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</si>
  <si>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</si>
  <si>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</si>
  <si>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</si>
  <si>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</si>
  <si>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</si>
  <si>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Tania Saulnier</t>
  </si>
  <si>
    <t>Beyond BordersÂ </t>
  </si>
  <si>
    <t>Pou-Soi Cheang</t>
  </si>
  <si>
    <t>Aaron Kwok</t>
  </si>
  <si>
    <t>Xi you ji zhi: Sun Wukong san da Baigu JingÂ </t>
  </si>
  <si>
    <t>Eddie Peng</t>
  </si>
  <si>
    <t>John Dahl</t>
  </si>
  <si>
    <t>Clayne Crawford</t>
  </si>
  <si>
    <t>The Great RaidÂ </t>
  </si>
  <si>
    <t>Paolo Montalban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</si>
  <si>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</si>
  <si>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</si>
  <si>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</si>
  <si>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</si>
  <si>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</si>
  <si>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</si>
  <si>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Stephen Herek</t>
  </si>
  <si>
    <t>Morgan Fairchild</t>
  </si>
  <si>
    <t>Holy ManÂ </t>
  </si>
  <si>
    <t>Eric McCormack</t>
  </si>
  <si>
    <t>Leonard Roberts</t>
  </si>
  <si>
    <t>Action|Biography|Drama|History|Thriller|War</t>
  </si>
  <si>
    <t>American SniperÂ </t>
  </si>
  <si>
    <t>Keir O'Donnell</t>
  </si>
  <si>
    <t>Dylan Minnette</t>
  </si>
  <si>
    <t>Adventure|Comedy|Family|Fantasy|Horror</t>
  </si>
  <si>
    <t>Odeya Rush</t>
  </si>
  <si>
    <t>GoosebumpsÂ </t>
  </si>
  <si>
    <t>Ken Marino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</si>
  <si>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</si>
  <si>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</si>
  <si>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</si>
  <si>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</si>
  <si>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</si>
  <si>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</si>
  <si>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</si>
  <si>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</si>
  <si>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</si>
  <si>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Richard Crenna</t>
  </si>
  <si>
    <t>Malcolm Goodwin</t>
  </si>
  <si>
    <t>Comedy|Drama|Romance|Sport</t>
  </si>
  <si>
    <t>Robert Baker</t>
  </si>
  <si>
    <t>LeatherheadsÂ </t>
  </si>
  <si>
    <t>Matt Bushell</t>
  </si>
  <si>
    <t>Comedy|Western</t>
  </si>
  <si>
    <t>The Ridiculous 6Â </t>
  </si>
  <si>
    <t>Kim Shaw</t>
  </si>
  <si>
    <t>Did You Hear About the Morgans?Â </t>
  </si>
  <si>
    <t>Kevin Brown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</si>
  <si>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</si>
  <si>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</si>
  <si>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</si>
  <si>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</si>
  <si>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</si>
  <si>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</si>
  <si>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</si>
  <si>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</si>
  <si>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</si>
  <si>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>Cynthia Nixon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</si>
  <si>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</si>
  <si>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</si>
  <si>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</si>
  <si>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</si>
  <si>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</si>
  <si>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</si>
  <si>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Terry O'Neill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</si>
  <si>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</si>
  <si>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</si>
  <si>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</si>
  <si>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</si>
  <si>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</si>
  <si>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</si>
  <si>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</si>
  <si>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</si>
  <si>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</si>
  <si>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</si>
  <si>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</si>
  <si>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Mihalis Giannatos</t>
  </si>
  <si>
    <t>Noureen DeWulf</t>
  </si>
  <si>
    <t>Barry Corbin</t>
  </si>
  <si>
    <t>Brian Austin Green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</si>
  <si>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</si>
  <si>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</si>
  <si>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</si>
  <si>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</si>
  <si>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</si>
  <si>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</si>
  <si>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Michael Bowen</t>
  </si>
  <si>
    <t>Siobhan Fallon Hogan</t>
  </si>
  <si>
    <t>Forrest GumpÂ </t>
  </si>
  <si>
    <t>Sam Anderson</t>
  </si>
  <si>
    <t>Beth Riesgraf</t>
  </si>
  <si>
    <t>Alvin and the ChipmunksÂ </t>
  </si>
  <si>
    <t>Matthew Gray Gubler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</si>
  <si>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</si>
  <si>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</si>
  <si>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</si>
  <si>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</si>
  <si>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</si>
  <si>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</si>
  <si>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</si>
  <si>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</si>
  <si>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</si>
  <si>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</si>
  <si>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</si>
  <si>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</si>
  <si>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</si>
  <si>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Holland Taylor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</si>
  <si>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</si>
  <si>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</si>
  <si>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</si>
  <si>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</si>
  <si>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</si>
  <si>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</si>
  <si>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Michael Chernus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</si>
  <si>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</si>
  <si>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</si>
  <si>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</si>
  <si>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</si>
  <si>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</si>
  <si>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</si>
  <si>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</si>
  <si>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</si>
  <si>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</si>
  <si>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</si>
  <si>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</si>
  <si>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</si>
  <si>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</si>
  <si>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James Karen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</si>
  <si>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</si>
  <si>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</si>
  <si>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</si>
  <si>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</si>
  <si>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</si>
  <si>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</si>
  <si>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</si>
  <si>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</si>
  <si>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Chiaki Kuriyama</t>
  </si>
  <si>
    <t>Adam Alexi-Malle</t>
  </si>
  <si>
    <t>BowfingerÂ </t>
  </si>
  <si>
    <t>Christopher Judge</t>
  </si>
  <si>
    <t>Michael Parks</t>
  </si>
  <si>
    <t>Kill Bill: Vol. 2Â </t>
  </si>
  <si>
    <t>Jack Palance</t>
  </si>
  <si>
    <t>Tango &amp; CashÂ </t>
  </si>
  <si>
    <t>Brion James</t>
  </si>
  <si>
    <t>Death Becomes HerÂ </t>
  </si>
  <si>
    <t>Tom Dey</t>
  </si>
  <si>
    <t>Jason Connery</t>
  </si>
  <si>
    <t>Action|Adventure|Comedy|Western</t>
  </si>
  <si>
    <t>Shanghai NoonÂ </t>
  </si>
  <si>
    <t>Kate Luyben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</si>
  <si>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</si>
  <si>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</si>
  <si>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</si>
  <si>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</si>
  <si>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</si>
  <si>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</si>
  <si>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</si>
  <si>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</si>
  <si>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</si>
  <si>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</si>
  <si>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</si>
  <si>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</si>
  <si>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</si>
  <si>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Paul McGann</t>
  </si>
  <si>
    <t>Alan Parker</t>
  </si>
  <si>
    <t>Jimmy Nail</t>
  </si>
  <si>
    <t>Biography|Drama|History|Musical</t>
  </si>
  <si>
    <t>Andrea Corr</t>
  </si>
  <si>
    <t>EvitaÂ </t>
  </si>
  <si>
    <t>Peter Polycarpou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</si>
  <si>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</si>
  <si>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</si>
  <si>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</si>
  <si>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</si>
  <si>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</si>
  <si>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</si>
  <si>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</si>
  <si>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</si>
  <si>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</si>
  <si>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</si>
  <si>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</si>
  <si>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</si>
  <si>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</si>
  <si>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</si>
  <si>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</si>
  <si>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</si>
  <si>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Rex Linn</t>
  </si>
  <si>
    <t>InstinctÂ </t>
  </si>
  <si>
    <t>John Ashton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</si>
  <si>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</si>
  <si>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</si>
  <si>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</si>
  <si>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</si>
  <si>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</si>
  <si>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</si>
  <si>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</si>
  <si>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</si>
  <si>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</si>
  <si>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</si>
  <si>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</si>
  <si>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</si>
  <si>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</si>
  <si>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</si>
  <si>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</si>
  <si>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</si>
  <si>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</si>
  <si>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</si>
  <si>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</si>
  <si>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</si>
  <si>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Paterson Joseph</t>
  </si>
  <si>
    <t>Ron Maxwell</t>
  </si>
  <si>
    <t>Bruce Boxleitner</t>
  </si>
  <si>
    <t>Billy Campbell</t>
  </si>
  <si>
    <t>Gods and GeneralsÂ </t>
  </si>
  <si>
    <t>John Castle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</si>
  <si>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</si>
  <si>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</si>
  <si>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</si>
  <si>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</si>
  <si>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</si>
  <si>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</si>
  <si>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</si>
  <si>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</si>
  <si>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</si>
  <si>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Hugh Bonneville</t>
  </si>
  <si>
    <t>ThunderbirdsÂ </t>
  </si>
  <si>
    <t>Brady Corbet</t>
  </si>
  <si>
    <t>Steve Antin</t>
  </si>
  <si>
    <t>Peter Gallagher</t>
  </si>
  <si>
    <t>Drama|Music|Musical|Romance</t>
  </si>
  <si>
    <t>BurlesqueÂ </t>
  </si>
  <si>
    <t>David Walton</t>
  </si>
  <si>
    <t>AndrÃ© Dussollier</t>
  </si>
  <si>
    <t>Drama|Mystery|Romance|War</t>
  </si>
  <si>
    <t>Denis Lavant</t>
  </si>
  <si>
    <t>A Very Long EngagementÂ </t>
  </si>
  <si>
    <t>Albert Dupontel</t>
  </si>
  <si>
    <t>Shelley Winters</t>
  </si>
  <si>
    <t>Crime|Drama|Romance</t>
  </si>
  <si>
    <t>James Mason</t>
  </si>
  <si>
    <t>LolitaÂ </t>
  </si>
  <si>
    <t>Lois Maxwell</t>
  </si>
  <si>
    <t>Jim Gillespie</t>
  </si>
  <si>
    <t>Tom Berenger</t>
  </si>
  <si>
    <t>Crime|Horror|Mystery|Thriller</t>
  </si>
  <si>
    <t>Eye See YouÂ </t>
  </si>
  <si>
    <t>Norman Reedus</t>
  </si>
  <si>
    <t>Blade IIÂ </t>
  </si>
  <si>
    <t>Seven PoundsÂ </t>
  </si>
  <si>
    <t>Madison Pettis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</si>
  <si>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</si>
  <si>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</si>
  <si>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</si>
  <si>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</si>
  <si>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</si>
  <si>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</si>
  <si>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</si>
  <si>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</si>
  <si>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</si>
  <si>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</si>
  <si>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</si>
  <si>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Superman IIÂ </t>
  </si>
  <si>
    <t>Jackie Cooper</t>
  </si>
  <si>
    <t>Lenny Venito</t>
  </si>
  <si>
    <t>Todd Giebenhain</t>
  </si>
  <si>
    <t>GigliÂ </t>
  </si>
  <si>
    <t>David Backus</t>
  </si>
  <si>
    <t>All the King's MenÂ </t>
  </si>
  <si>
    <t>ShaftÂ </t>
  </si>
  <si>
    <t>Adventure|Animation|Drama|Family|Fantasy|Musical|Mystery|Romance</t>
  </si>
  <si>
    <t>AnastasiaÂ </t>
  </si>
  <si>
    <t>Bernadette Peters</t>
  </si>
  <si>
    <t>Kylie Minogue</t>
  </si>
  <si>
    <t>Moulin Rouge!Â </t>
  </si>
  <si>
    <t>Domestic DisturbanceÂ </t>
  </si>
  <si>
    <t>Matt O'Leary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</si>
  <si>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</si>
  <si>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</si>
  <si>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</si>
  <si>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</si>
  <si>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</si>
  <si>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</si>
  <si>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</si>
  <si>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</si>
  <si>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</si>
  <si>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</si>
  <si>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</si>
  <si>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</si>
  <si>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</si>
  <si>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</si>
  <si>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Kelvin Han Yee</t>
  </si>
  <si>
    <t>Catch Me If You CanÂ </t>
  </si>
  <si>
    <t>Zero Dark ThirtyÂ </t>
  </si>
  <si>
    <t>Parker Sawyers</t>
  </si>
  <si>
    <t>The Break-UpÂ </t>
  </si>
  <si>
    <t>Ann-Margret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</si>
  <si>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</si>
  <si>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</si>
  <si>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</si>
  <si>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</si>
  <si>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</si>
  <si>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</si>
  <si>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</si>
  <si>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</si>
  <si>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Terrence Malick</t>
  </si>
  <si>
    <t>The Thin Red LineÂ </t>
  </si>
  <si>
    <t>Dash Mihok</t>
  </si>
  <si>
    <t>David Dobkin</t>
  </si>
  <si>
    <t>The Change-UpÂ </t>
  </si>
  <si>
    <t>Mircea Monroe</t>
  </si>
  <si>
    <t>Milos Forman</t>
  </si>
  <si>
    <t>Gerry Becker</t>
  </si>
  <si>
    <t>Matt Price</t>
  </si>
  <si>
    <t>Man on the MoonÂ </t>
  </si>
  <si>
    <t>Tom Dreesen</t>
  </si>
  <si>
    <t>CasinoÂ </t>
  </si>
  <si>
    <t>Pierre Morel</t>
  </si>
  <si>
    <t>Amber Rose Revah</t>
  </si>
  <si>
    <t>Kasia Smutniak</t>
  </si>
  <si>
    <t>From Paris with LoveÂ </t>
  </si>
  <si>
    <t>Rebecca Dayan</t>
  </si>
  <si>
    <t>Paul Hunter</t>
  </si>
  <si>
    <t>Bulletproof MonkÂ </t>
  </si>
  <si>
    <t>Victoria Smurfit</t>
  </si>
  <si>
    <t>Tony Cox</t>
  </si>
  <si>
    <t>Me, Myself &amp; IreneÂ </t>
  </si>
  <si>
    <t>Rob Moran</t>
  </si>
  <si>
    <t>Steve Oedekerk</t>
  </si>
  <si>
    <t>Rob Paulsen</t>
  </si>
  <si>
    <t>BarnyardÂ </t>
  </si>
  <si>
    <t>John Whitesell</t>
  </si>
  <si>
    <t>Jorge Garcia</t>
  </si>
  <si>
    <t>Deck the HallsÂ </t>
  </si>
  <si>
    <t>Alia Shawkat</t>
  </si>
  <si>
    <t>The Twilight Saga: New MoonÂ </t>
  </si>
  <si>
    <t>Kathleen Freeman</t>
  </si>
  <si>
    <t>ShrekÂ </t>
  </si>
  <si>
    <t>Bobby Block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</si>
  <si>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</si>
  <si>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</si>
  <si>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</si>
  <si>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</si>
  <si>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</si>
  <si>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</si>
  <si>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</si>
  <si>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</si>
  <si>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</si>
  <si>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</si>
  <si>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</si>
  <si>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</si>
  <si>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</si>
  <si>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</si>
  <si>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</si>
  <si>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</si>
  <si>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</si>
  <si>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</si>
  <si>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Zach Mills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</si>
  <si>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</si>
  <si>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</si>
  <si>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</si>
  <si>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</si>
  <si>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</si>
  <si>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</si>
  <si>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</si>
  <si>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</si>
  <si>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</si>
  <si>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</si>
  <si>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</si>
  <si>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</si>
  <si>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</si>
  <si>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</si>
  <si>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</si>
  <si>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Herbert Russell</t>
  </si>
  <si>
    <t>Daddy's HomeÂ </t>
  </si>
  <si>
    <t>Mark L. Young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</si>
  <si>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</si>
  <si>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</si>
  <si>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</si>
  <si>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</si>
  <si>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</si>
  <si>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</si>
  <si>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</si>
  <si>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</si>
  <si>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</si>
  <si>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</si>
  <si>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</si>
  <si>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</si>
  <si>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We Bought a ZooÂ </t>
  </si>
  <si>
    <t>KnowingÂ </t>
  </si>
  <si>
    <t>Chandler Canterbury</t>
  </si>
  <si>
    <t>Failure to LaunchÂ </t>
  </si>
  <si>
    <t>Hideo Nakata</t>
  </si>
  <si>
    <t>Horror|Mystery</t>
  </si>
  <si>
    <t>The Ring TwoÂ </t>
  </si>
  <si>
    <t>Sissy Spacek</t>
  </si>
  <si>
    <t>Crazy, Stupid, Love.Â </t>
  </si>
  <si>
    <t>Peter Hewitt</t>
  </si>
  <si>
    <t>Mark Christopher Lawrence</t>
  </si>
  <si>
    <t>GarfieldÂ </t>
  </si>
  <si>
    <t>Michael Monks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</si>
  <si>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</si>
  <si>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</si>
  <si>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</si>
  <si>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</si>
  <si>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</si>
  <si>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</si>
  <si>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</si>
  <si>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</si>
  <si>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</si>
  <si>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</si>
  <si>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</si>
  <si>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</si>
  <si>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</si>
  <si>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</si>
  <si>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</si>
  <si>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</si>
  <si>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</si>
  <si>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</si>
  <si>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Georgina Chapman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</si>
  <si>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</si>
  <si>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</si>
  <si>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</si>
  <si>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</si>
  <si>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</si>
  <si>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</si>
  <si>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</si>
  <si>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</si>
  <si>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</si>
  <si>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Conrad Goode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</si>
  <si>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</si>
  <si>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</si>
  <si>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</si>
  <si>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</si>
  <si>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</si>
  <si>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</si>
  <si>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</si>
  <si>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Chad Lowe</t>
  </si>
  <si>
    <t>Emily Wickersham</t>
  </si>
  <si>
    <t>Alex Pettyfer</t>
  </si>
  <si>
    <t>I Am Number FourÂ </t>
  </si>
  <si>
    <t>Reuben Langdon</t>
  </si>
  <si>
    <t>Stephen Gaghan</t>
  </si>
  <si>
    <t>Amr Waked</t>
  </si>
  <si>
    <t>SyrianaÂ </t>
  </si>
  <si>
    <t>Kayvan Novak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</si>
  <si>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</si>
  <si>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</si>
  <si>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</si>
  <si>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</si>
  <si>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</si>
  <si>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</si>
  <si>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</si>
  <si>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</si>
  <si>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</si>
  <si>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</si>
  <si>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</si>
  <si>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</si>
  <si>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Charles Martinet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</si>
  <si>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</si>
  <si>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</si>
  <si>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</si>
  <si>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</si>
  <si>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</si>
  <si>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</si>
  <si>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</si>
  <si>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</si>
  <si>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</si>
  <si>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</si>
  <si>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</si>
  <si>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</si>
  <si>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</si>
  <si>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</si>
  <si>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</si>
  <si>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Scott Lawrence</t>
  </si>
  <si>
    <t>John Landis</t>
  </si>
  <si>
    <t>Jon Tenney</t>
  </si>
  <si>
    <t>Beverly Hills Cop IIIÂ </t>
  </si>
  <si>
    <t>Gilbert R. Hill</t>
  </si>
  <si>
    <t>Robert Picardo</t>
  </si>
  <si>
    <t>Gremlins 2: The New BatchÂ </t>
  </si>
  <si>
    <t>Phoebe Cates</t>
  </si>
  <si>
    <t>The JudgeÂ </t>
  </si>
  <si>
    <t>The PeacemakerÂ </t>
  </si>
  <si>
    <t>Marcel Iures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</si>
  <si>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</si>
  <si>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</si>
  <si>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</si>
  <si>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</si>
  <si>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</si>
  <si>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</si>
  <si>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</si>
  <si>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</si>
  <si>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</si>
  <si>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John Billingsley</t>
  </si>
  <si>
    <t>Steven Seagal</t>
  </si>
  <si>
    <t>Joan Chen</t>
  </si>
  <si>
    <t>On Deadly GroundÂ </t>
  </si>
  <si>
    <t>Sven-Ole Thorsen</t>
  </si>
  <si>
    <t>The Adventures of Sharkboy and Lavagirl 3-DÂ </t>
  </si>
  <si>
    <t>Taylor Dooley</t>
  </si>
  <si>
    <t>Danny Boyle</t>
  </si>
  <si>
    <t>Virginie Ledoyen</t>
  </si>
  <si>
    <t>The BeachÂ </t>
  </si>
  <si>
    <t>Peter Youngblood Hills</t>
  </si>
  <si>
    <t>Raising HelenÂ </t>
  </si>
  <si>
    <t>Ben Miles</t>
  </si>
  <si>
    <t>ShÃ´ Kosugi</t>
  </si>
  <si>
    <t>Ninja AssassinÂ </t>
  </si>
  <si>
    <t>Rain</t>
  </si>
  <si>
    <t>For Love of the GameÂ </t>
  </si>
  <si>
    <t>Carmine Giovinazzo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</si>
  <si>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</si>
  <si>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</si>
  <si>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</si>
  <si>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</si>
  <si>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</si>
  <si>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</si>
  <si>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</si>
  <si>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</si>
  <si>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</si>
  <si>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</si>
  <si>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</si>
  <si>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</si>
  <si>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</si>
  <si>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Kelly Rowan</t>
  </si>
  <si>
    <t>Peter Webber</t>
  </si>
  <si>
    <t>Stephen Walters</t>
  </si>
  <si>
    <t>Hannibal RisingÂ </t>
  </si>
  <si>
    <t>Richard Brake</t>
  </si>
  <si>
    <t>Tim Matheson</t>
  </si>
  <si>
    <t>The Story of UsÂ </t>
  </si>
  <si>
    <t>Rita Wilson</t>
  </si>
  <si>
    <t>Andrew Niccol</t>
  </si>
  <si>
    <t>J.D. Evermore</t>
  </si>
  <si>
    <t>The HostÂ </t>
  </si>
  <si>
    <t>Rachel Roberts</t>
  </si>
  <si>
    <t>Harry Connick Jr.</t>
  </si>
  <si>
    <t>BasicÂ </t>
  </si>
  <si>
    <t>Tim Daly</t>
  </si>
  <si>
    <t>Blood WorkÂ </t>
  </si>
  <si>
    <t>Rick Hoffman</t>
  </si>
  <si>
    <t>The InternationalÂ </t>
  </si>
  <si>
    <t>John Carpenter</t>
  </si>
  <si>
    <t>Valeria Golino</t>
  </si>
  <si>
    <t>Escape from L.A.Â </t>
  </si>
  <si>
    <t>Michelle Forbes</t>
  </si>
  <si>
    <t>Brittany Curran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</si>
  <si>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</si>
  <si>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</si>
  <si>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</si>
  <si>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</si>
  <si>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</si>
  <si>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</si>
  <si>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</si>
  <si>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</si>
  <si>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Jessica Collins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</si>
  <si>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</si>
  <si>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</si>
  <si>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</si>
  <si>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</si>
  <si>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</si>
  <si>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</si>
  <si>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Raza Jaffrey</t>
  </si>
  <si>
    <t>John Stockwell</t>
  </si>
  <si>
    <t>Into the BlueÂ </t>
  </si>
  <si>
    <t>David Bailie</t>
  </si>
  <si>
    <t>Paul Brooke</t>
  </si>
  <si>
    <t>The Messenger: The Story of Joan of ArcÂ </t>
  </si>
  <si>
    <t>Rab Affleck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</si>
  <si>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</si>
  <si>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</si>
  <si>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</si>
  <si>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</si>
  <si>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</si>
  <si>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</si>
  <si>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</si>
  <si>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</si>
  <si>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</si>
  <si>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</si>
  <si>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</si>
  <si>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</si>
  <si>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</si>
  <si>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The Scarlet LetterÂ </t>
  </si>
  <si>
    <t>Fair GameÂ </t>
  </si>
  <si>
    <t>Julie Benz</t>
  </si>
  <si>
    <t>Grant Bowler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</si>
  <si>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</si>
  <si>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</si>
  <si>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</si>
  <si>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</si>
  <si>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</si>
  <si>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</si>
  <si>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</si>
  <si>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</si>
  <si>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</si>
  <si>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</si>
  <si>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</si>
  <si>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</si>
  <si>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</si>
  <si>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</si>
  <si>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</si>
  <si>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</si>
  <si>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</si>
  <si>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Willie Nelson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</si>
  <si>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</si>
  <si>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</si>
  <si>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</si>
  <si>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</si>
  <si>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</si>
  <si>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</si>
  <si>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Josie Ho</t>
  </si>
  <si>
    <t>James Wong</t>
  </si>
  <si>
    <t>The OneÂ 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</si>
  <si>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</si>
  <si>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</si>
  <si>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</si>
  <si>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</si>
  <si>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</si>
  <si>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Richard Curtis</t>
  </si>
  <si>
    <t>Comedy|Drama|Music</t>
  </si>
  <si>
    <t>Pirate RadioÂ </t>
  </si>
  <si>
    <t>Tom Sturridge</t>
  </si>
  <si>
    <t>Jacob Vargas</t>
  </si>
  <si>
    <t>TrafficÂ </t>
  </si>
  <si>
    <t>James Lew</t>
  </si>
  <si>
    <t>Indiana Jones and the Last CrusadeÂ </t>
  </si>
  <si>
    <t>Alison Doody</t>
  </si>
  <si>
    <t>Guro Nagelhus Schia</t>
  </si>
  <si>
    <t>Anna KareninaÂ </t>
  </si>
  <si>
    <t>Matthew Macfadyen</t>
  </si>
  <si>
    <t>Action|Crime|Drama|Sci-Fi|Thriller</t>
  </si>
  <si>
    <t>ChappieÂ </t>
  </si>
  <si>
    <t>The Bone CollectorÂ </t>
  </si>
  <si>
    <t>Leland Orser</t>
  </si>
  <si>
    <t>Dwight Yoakam</t>
  </si>
  <si>
    <t>Panic RoomÂ </t>
  </si>
  <si>
    <t>Mel Rodriguez</t>
  </si>
  <si>
    <t>Chuck Bowman</t>
  </si>
  <si>
    <t>Lochlyn Munro</t>
  </si>
  <si>
    <t>Horror|Thriller</t>
  </si>
  <si>
    <t>P.J. Soles</t>
  </si>
  <si>
    <t>The Tooth FairyÂ </t>
  </si>
  <si>
    <t>Steve Bacic</t>
  </si>
  <si>
    <t>Action|Adventure|Comedy|Drama|War</t>
  </si>
  <si>
    <t>Three KingsÂ </t>
  </si>
  <si>
    <t>Mykelti Williamson</t>
  </si>
  <si>
    <t>Fares Fares</t>
  </si>
  <si>
    <t>Child 44Â </t>
  </si>
  <si>
    <t>Michael Nardone</t>
  </si>
  <si>
    <t>Czech Republic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</si>
  <si>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</si>
  <si>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</si>
  <si>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</si>
  <si>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</si>
  <si>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</si>
  <si>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</si>
  <si>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</si>
  <si>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</si>
  <si>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</si>
  <si>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</si>
  <si>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</si>
  <si>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</si>
  <si>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</si>
  <si>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</si>
  <si>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</si>
  <si>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</si>
  <si>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</si>
  <si>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</si>
  <si>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Jon Gries</t>
  </si>
  <si>
    <t>Out of SightÂ </t>
  </si>
  <si>
    <t>Keith Hudson</t>
  </si>
  <si>
    <t>Comedy|Drama|Thriller</t>
  </si>
  <si>
    <t>The Cable GuyÂ </t>
  </si>
  <si>
    <t>Andy Dick</t>
  </si>
  <si>
    <t>Deepa Mehta</t>
  </si>
  <si>
    <t>Gulshan Grover</t>
  </si>
  <si>
    <t>Drama|Romance|War</t>
  </si>
  <si>
    <t>Nandita Das</t>
  </si>
  <si>
    <t>EarthÂ </t>
  </si>
  <si>
    <t>Eric Peterson</t>
  </si>
  <si>
    <t>Hindi</t>
  </si>
  <si>
    <t>India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</si>
  <si>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</si>
  <si>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</si>
  <si>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</si>
  <si>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</si>
  <si>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</si>
  <si>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</si>
  <si>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</si>
  <si>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</si>
  <si>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</si>
  <si>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Alissa Dean</t>
  </si>
  <si>
    <t>Ted Kotcheff</t>
  </si>
  <si>
    <t>First BloodÂ </t>
  </si>
  <si>
    <t>Andrei Tarkovsky</t>
  </si>
  <si>
    <t>Anatoliy Solonitsyn</t>
  </si>
  <si>
    <t>Donatas Banionis</t>
  </si>
  <si>
    <t>SolarisÂ </t>
  </si>
  <si>
    <t>Natalya Bondarchuk</t>
  </si>
  <si>
    <t>Russian</t>
  </si>
  <si>
    <t>Soviet Union</t>
  </si>
  <si>
    <t>Paul Bolger</t>
  </si>
  <si>
    <t>Happily N'Ever AfterÂ </t>
  </si>
  <si>
    <t>Stephen Frears</t>
  </si>
  <si>
    <t>Bronagh Gallagher</t>
  </si>
  <si>
    <t>Mary ReillyÂ </t>
  </si>
  <si>
    <t>George Cole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</si>
  <si>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</si>
  <si>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</si>
  <si>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</si>
  <si>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</si>
  <si>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</si>
  <si>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</si>
  <si>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</si>
  <si>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</si>
  <si>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</si>
  <si>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</si>
  <si>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Julia Jones</t>
  </si>
  <si>
    <t>Action|Drama|Mystery|Thriller|War</t>
  </si>
  <si>
    <t>Courage Under FireÂ </t>
  </si>
  <si>
    <t>Swoosie Kurtz</t>
  </si>
  <si>
    <t>Liar LiarÂ </t>
  </si>
  <si>
    <t>Randall 'Tex' Cobb</t>
  </si>
  <si>
    <t>Brad Furman</t>
  </si>
  <si>
    <t>Amy Ryan</t>
  </si>
  <si>
    <t>Biography|Crime|Drama|Thriller</t>
  </si>
  <si>
    <t>The InfiltratorÂ </t>
  </si>
  <si>
    <t>Olympia Dukakis</t>
  </si>
  <si>
    <t>Terence Young</t>
  </si>
  <si>
    <t>InchonÂ </t>
  </si>
  <si>
    <t>Jacqueline Bisset</t>
  </si>
  <si>
    <t>South Korea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</si>
  <si>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</si>
  <si>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</si>
  <si>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</si>
  <si>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</si>
  <si>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</si>
  <si>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</si>
  <si>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</si>
  <si>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</si>
  <si>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</si>
  <si>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</si>
  <si>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</si>
  <si>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</si>
  <si>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Heather Burns</t>
  </si>
  <si>
    <t>Action|Adventure|Family|Fantasy|Sci-Fi</t>
  </si>
  <si>
    <t>Journey to the Center of the EarthÂ </t>
  </si>
  <si>
    <t>Anita Briem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</si>
  <si>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</si>
  <si>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</si>
  <si>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</si>
  <si>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</si>
  <si>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</si>
  <si>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</si>
  <si>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</si>
  <si>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</si>
  <si>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</si>
  <si>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</si>
  <si>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</si>
  <si>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</si>
  <si>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</si>
  <si>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Enrico Colantoni</t>
  </si>
  <si>
    <t>Galaxy QuestÂ </t>
  </si>
  <si>
    <t>Robin Sachs</t>
  </si>
  <si>
    <t>Scary Movie 2Â </t>
  </si>
  <si>
    <t>Eric Jacobson</t>
  </si>
  <si>
    <t>Adventure|Comedy|Family|Musical</t>
  </si>
  <si>
    <t>The MuppetsÂ </t>
  </si>
  <si>
    <t>Steve Whitmire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</si>
  <si>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</si>
  <si>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</si>
  <si>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</si>
  <si>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</si>
  <si>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</si>
  <si>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</si>
  <si>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</si>
  <si>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</si>
  <si>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</si>
  <si>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</si>
  <si>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</si>
  <si>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</si>
  <si>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</si>
  <si>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</si>
  <si>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</si>
  <si>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</si>
  <si>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</si>
  <si>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</si>
  <si>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Izabella Miko</t>
  </si>
  <si>
    <t>Love ActuallyÂ </t>
  </si>
  <si>
    <t>Kris Marshall</t>
  </si>
  <si>
    <t>Madeline Kahn</t>
  </si>
  <si>
    <t>A Bug's LifeÂ </t>
  </si>
  <si>
    <t>From HellÂ </t>
  </si>
  <si>
    <t>Ian Richardson</t>
  </si>
  <si>
    <t>Rod Steiger</t>
  </si>
  <si>
    <t>Action|Crime|Drama|Romance|Thriller</t>
  </si>
  <si>
    <t>The SpecialistÂ </t>
  </si>
  <si>
    <t>Emilio Estefan Jr.</t>
  </si>
  <si>
    <t>Peru</t>
  </si>
  <si>
    <t>Tin CupÂ </t>
  </si>
  <si>
    <t>Melville Shavelson</t>
  </si>
  <si>
    <t>Tom Bosley</t>
  </si>
  <si>
    <t>Lucille Ball</t>
  </si>
  <si>
    <t>Yours, Mine and OursÂ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</si>
  <si>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</si>
  <si>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</si>
  <si>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</si>
  <si>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</si>
  <si>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</si>
  <si>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</si>
  <si>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</si>
  <si>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</si>
  <si>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</si>
  <si>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James Tumminia</t>
  </si>
  <si>
    <t>BlendedÂ </t>
  </si>
  <si>
    <t>Joel McHale</t>
  </si>
  <si>
    <t>Last HolidayÂ </t>
  </si>
  <si>
    <t>The River WildÂ </t>
  </si>
  <si>
    <t>William Lucking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</si>
  <si>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</si>
  <si>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</si>
  <si>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</si>
  <si>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</si>
  <si>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</si>
  <si>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</si>
  <si>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Gary Stretch</t>
  </si>
  <si>
    <t>David R. Ellis</t>
  </si>
  <si>
    <t>Valerie Cruz</t>
  </si>
  <si>
    <t>CellularÂ </t>
  </si>
  <si>
    <t>Will Beinbrink</t>
  </si>
  <si>
    <t>Peter Howitt</t>
  </si>
  <si>
    <t>Natalie Imbruglia</t>
  </si>
  <si>
    <t>Johnny EnglishÂ </t>
  </si>
  <si>
    <t>Ben Miller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</si>
  <si>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</si>
  <si>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</si>
  <si>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</si>
  <si>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</si>
  <si>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</si>
  <si>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</si>
  <si>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</si>
  <si>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</si>
  <si>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</si>
  <si>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</si>
  <si>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</si>
  <si>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Joe Komara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</si>
  <si>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</si>
  <si>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</si>
  <si>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</si>
  <si>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</si>
  <si>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</si>
  <si>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</si>
  <si>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</si>
  <si>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</si>
  <si>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</si>
  <si>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Obba BabatundÃ©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</si>
  <si>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</si>
  <si>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</si>
  <si>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</si>
  <si>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</si>
  <si>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</si>
  <si>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</si>
  <si>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</si>
  <si>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</si>
  <si>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</si>
  <si>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Nels Lennarson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</si>
  <si>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</si>
  <si>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</si>
  <si>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</si>
  <si>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</si>
  <si>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</si>
  <si>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</si>
  <si>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</si>
  <si>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</si>
  <si>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</si>
  <si>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</si>
  <si>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</si>
  <si>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</si>
  <si>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</si>
  <si>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</si>
  <si>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</si>
  <si>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</si>
  <si>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</si>
  <si>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</si>
  <si>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</si>
  <si>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Man Li</t>
  </si>
  <si>
    <t>Danny Pang</t>
  </si>
  <si>
    <t>Charlie Yeung</t>
  </si>
  <si>
    <t>Bangkok DangerousÂ </t>
  </si>
  <si>
    <t>James With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</si>
  <si>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</si>
  <si>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</si>
  <si>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</si>
  <si>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</si>
  <si>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</si>
  <si>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</si>
  <si>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Unax Ugalde</t>
  </si>
  <si>
    <t>Drama|Fantasy|Horror|Mystery</t>
  </si>
  <si>
    <t>Pierre Perrier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</si>
  <si>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</si>
  <si>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</si>
  <si>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</si>
  <si>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</si>
  <si>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</si>
  <si>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</si>
  <si>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</si>
  <si>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Togo Igawa</t>
  </si>
  <si>
    <t>Lawrence Kasanoff</t>
  </si>
  <si>
    <t>Action|Animation|Comedy|Family|Fantasy</t>
  </si>
  <si>
    <t>Foodfight!Â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</si>
  <si>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</si>
  <si>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</si>
  <si>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</si>
  <si>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</si>
  <si>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</si>
  <si>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</si>
  <si>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</si>
  <si>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</si>
  <si>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</si>
  <si>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</si>
  <si>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</si>
  <si>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</si>
  <si>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</si>
  <si>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</si>
  <si>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</si>
  <si>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</si>
  <si>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</si>
  <si>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</si>
  <si>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</si>
  <si>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</si>
  <si>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</si>
  <si>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</si>
  <si>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</si>
  <si>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</si>
  <si>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</si>
  <si>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</si>
  <si>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</si>
  <si>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</si>
  <si>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</si>
  <si>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</si>
  <si>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</si>
  <si>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</si>
  <si>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</si>
  <si>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</si>
  <si>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</si>
  <si>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</si>
  <si>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</si>
  <si>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</si>
  <si>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Chelsea Bond</t>
  </si>
  <si>
    <t>The FirmÂ </t>
  </si>
  <si>
    <t>Wilford Brimley</t>
  </si>
  <si>
    <t>Burr Steers</t>
  </si>
  <si>
    <t>Charlie Tahan</t>
  </si>
  <si>
    <t>Augustus Prew</t>
  </si>
  <si>
    <t>Charlie St. CloudÂ </t>
  </si>
  <si>
    <t>Valerie Tian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</si>
  <si>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</si>
  <si>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</si>
  <si>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</si>
  <si>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</si>
  <si>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</si>
  <si>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</si>
  <si>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</si>
  <si>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Julia Sawalha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</si>
  <si>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</si>
  <si>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</si>
  <si>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</si>
  <si>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</si>
  <si>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</si>
  <si>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</si>
  <si>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</si>
  <si>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</si>
  <si>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</si>
  <si>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</si>
  <si>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</si>
  <si>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</si>
  <si>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Roddy McDowall</t>
  </si>
  <si>
    <t>Reggie Lee</t>
  </si>
  <si>
    <t>Here Comes the BoomÂ </t>
  </si>
  <si>
    <t>Charice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</si>
  <si>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</si>
  <si>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</si>
  <si>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</si>
  <si>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</si>
  <si>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</si>
  <si>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</si>
  <si>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</si>
  <si>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David Eigenberg</t>
  </si>
  <si>
    <t>Bono</t>
  </si>
  <si>
    <t>BrÃ¼noÂ </t>
  </si>
  <si>
    <t>Slash</t>
  </si>
  <si>
    <t>John Glen</t>
  </si>
  <si>
    <t>Robert Davi</t>
  </si>
  <si>
    <t>Licence to KillÂ </t>
  </si>
  <si>
    <t>Anthony Zerbe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</si>
  <si>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</si>
  <si>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</si>
  <si>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</si>
  <si>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</si>
  <si>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</si>
  <si>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</si>
  <si>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</si>
  <si>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</si>
  <si>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</si>
  <si>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Jared Burke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</si>
  <si>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</si>
  <si>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</si>
  <si>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</si>
  <si>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</si>
  <si>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</si>
  <si>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</si>
  <si>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</si>
  <si>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</si>
  <si>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</si>
  <si>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Anders Holm</t>
  </si>
  <si>
    <t>Sngmoo Lee</t>
  </si>
  <si>
    <t>Dong-gun Jang</t>
  </si>
  <si>
    <t>Action|Fantasy|Western</t>
  </si>
  <si>
    <t>The Warrior's WayÂ </t>
  </si>
  <si>
    <t>Jed Brophy</t>
  </si>
  <si>
    <t>Gavin MacLeod</t>
  </si>
  <si>
    <t>Comedy|War</t>
  </si>
  <si>
    <t>Dany Boon</t>
  </si>
  <si>
    <t>MicmacsÂ </t>
  </si>
  <si>
    <t>Drama|Music</t>
  </si>
  <si>
    <t>8 MileÂ </t>
  </si>
  <si>
    <t>Evan Jones</t>
  </si>
  <si>
    <t>Jamel Debbouze</t>
  </si>
  <si>
    <t>Youssef Hajdi</t>
  </si>
  <si>
    <t>Animal Kingdom: Let's go ApeÂ </t>
  </si>
  <si>
    <t>MÃ©lissa Theuriau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</si>
  <si>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</si>
  <si>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</si>
  <si>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</si>
  <si>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</si>
  <si>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</si>
  <si>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</si>
  <si>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</si>
  <si>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</si>
  <si>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</si>
  <si>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</si>
  <si>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</si>
  <si>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J. Smith-Cameron</t>
  </si>
  <si>
    <t>The Big YearÂ </t>
  </si>
  <si>
    <t>JoBeth Williams</t>
  </si>
  <si>
    <t>John G. Avildsen</t>
  </si>
  <si>
    <t>William Zabka</t>
  </si>
  <si>
    <t>Action|Drama|Family|Sport</t>
  </si>
  <si>
    <t>The Karate KidÂ </t>
  </si>
  <si>
    <t>William Bassett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</si>
  <si>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</si>
  <si>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</si>
  <si>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</si>
  <si>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</si>
  <si>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</si>
  <si>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</si>
  <si>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</si>
  <si>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</si>
  <si>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</si>
  <si>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</si>
  <si>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</si>
  <si>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</si>
  <si>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</si>
  <si>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</si>
  <si>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</si>
  <si>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</si>
  <si>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</si>
  <si>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</si>
  <si>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</si>
  <si>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</si>
  <si>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Dan Bilzerian</t>
  </si>
  <si>
    <t>Lori Petty</t>
  </si>
  <si>
    <t>Comedy|Drama|Sport</t>
  </si>
  <si>
    <t>A League of Their OwnÂ </t>
  </si>
  <si>
    <t>Rosie O'Donnell</t>
  </si>
  <si>
    <t>Javier Botet</t>
  </si>
  <si>
    <t>The Conjuring 2Â </t>
  </si>
  <si>
    <t>Dustin Fitzsimons</t>
  </si>
  <si>
    <t>The Social NetworkÂ </t>
  </si>
  <si>
    <t>Marcella Lentz-Pope</t>
  </si>
  <si>
    <t>Ken Kwapis</t>
  </si>
  <si>
    <t>Sabrina Revelle</t>
  </si>
  <si>
    <t>Carmen Perez</t>
  </si>
  <si>
    <t>He's Just Not That Into YouÂ </t>
  </si>
  <si>
    <t>Sachiko Ishida</t>
  </si>
  <si>
    <t>Beau Mirchoff</t>
  </si>
  <si>
    <t>Scary Movie 4Â </t>
  </si>
  <si>
    <t>Wes Craven</t>
  </si>
  <si>
    <t>Roger Jackson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</si>
  <si>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</si>
  <si>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</si>
  <si>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</si>
  <si>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</si>
  <si>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</si>
  <si>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</si>
  <si>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</si>
  <si>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</si>
  <si>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</si>
  <si>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</si>
  <si>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</si>
  <si>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</si>
  <si>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</si>
  <si>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</si>
  <si>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Wendy Crewson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</si>
  <si>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</si>
  <si>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</si>
  <si>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</si>
  <si>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</si>
  <si>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</si>
  <si>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</si>
  <si>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</si>
  <si>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</si>
  <si>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</si>
  <si>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</si>
  <si>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</si>
  <si>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Jason Douglas</t>
  </si>
  <si>
    <t>Vantage PointÂ </t>
  </si>
  <si>
    <t>I Love You, ManÂ </t>
  </si>
  <si>
    <t>Jane Curtin</t>
  </si>
  <si>
    <t>Shallow HalÂ </t>
  </si>
  <si>
    <t>Susan Ward</t>
  </si>
  <si>
    <t>Jay O. Sanders</t>
  </si>
  <si>
    <t>Sally Kirkland</t>
  </si>
  <si>
    <t>JFKÂ </t>
  </si>
  <si>
    <t>Cheryl Penland</t>
  </si>
  <si>
    <t>Nia Long</t>
  </si>
  <si>
    <t>Big Momma's House 2Â </t>
  </si>
  <si>
    <t>Marisol Nichols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</si>
  <si>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</si>
  <si>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</si>
  <si>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</si>
  <si>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</si>
  <si>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</si>
  <si>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</si>
  <si>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</si>
  <si>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</si>
  <si>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David Thornton</t>
  </si>
  <si>
    <t>Andrew Fiscella</t>
  </si>
  <si>
    <t>Horror</t>
  </si>
  <si>
    <t>Krista Allen</t>
  </si>
  <si>
    <t>The Final DestinationÂ </t>
  </si>
  <si>
    <t>Shantel VanSanten</t>
  </si>
  <si>
    <t>Bridge of SpiesÂ </t>
  </si>
  <si>
    <t>Joaquim de Almeida</t>
  </si>
  <si>
    <t>Behind Enemy LinesÂ </t>
  </si>
  <si>
    <t>Sam Jaeger</t>
  </si>
  <si>
    <t>Nicholas Stoller</t>
  </si>
  <si>
    <t>Mario Lopez</t>
  </si>
  <si>
    <t>Comedy|Music</t>
  </si>
  <si>
    <t>Pink</t>
  </si>
  <si>
    <t>Get Him to the GreekÂ </t>
  </si>
  <si>
    <t>Lino Facioli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</si>
  <si>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</si>
  <si>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</si>
  <si>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</si>
  <si>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</si>
  <si>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</si>
  <si>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</si>
  <si>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</si>
  <si>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</si>
  <si>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</si>
  <si>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</si>
  <si>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</si>
  <si>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</si>
  <si>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</si>
  <si>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</si>
  <si>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</si>
  <si>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</si>
  <si>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</si>
  <si>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</si>
  <si>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Jonathan Morgan Heit</t>
  </si>
  <si>
    <t>Dalia HernÃ¡ndez</t>
  </si>
  <si>
    <t>Rudy Youngblood</t>
  </si>
  <si>
    <t>ApocalyptoÂ </t>
  </si>
  <si>
    <t>Jonathan Brewer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</si>
  <si>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</si>
  <si>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</si>
  <si>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</si>
  <si>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</si>
  <si>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</si>
  <si>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</si>
  <si>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</si>
  <si>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Roscoe Lee Browne</t>
  </si>
  <si>
    <t>Secret WindowÂ </t>
  </si>
  <si>
    <t>Alejandro Agresti</t>
  </si>
  <si>
    <t>The Lake HouseÂ </t>
  </si>
  <si>
    <t>Ebon Moss-Bachrach</t>
  </si>
  <si>
    <t>Deneen Tyler</t>
  </si>
  <si>
    <t>Gena Rowlands</t>
  </si>
  <si>
    <t>The Skeleton KeyÂ </t>
  </si>
  <si>
    <t>Joy Bryant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</si>
  <si>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</si>
  <si>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</si>
  <si>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</si>
  <si>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</si>
  <si>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</si>
  <si>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</si>
  <si>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</si>
  <si>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</si>
  <si>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</si>
  <si>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</si>
  <si>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Scott Vance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</si>
  <si>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</si>
  <si>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</si>
  <si>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</si>
  <si>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</si>
  <si>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</si>
  <si>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</si>
  <si>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</si>
  <si>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Sean Connery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</si>
  <si>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</si>
  <si>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</si>
  <si>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</si>
  <si>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</si>
  <si>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</si>
  <si>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</si>
  <si>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</si>
  <si>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</si>
  <si>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Jonathan Hyde</t>
  </si>
  <si>
    <t>Autumn in New YorkÂ </t>
  </si>
  <si>
    <t>Comedy|Music|Romance</t>
  </si>
  <si>
    <t>Music and LyricsÂ </t>
  </si>
  <si>
    <t>Greg Mottola</t>
  </si>
  <si>
    <t>Nelson Ascencio</t>
  </si>
  <si>
    <t>Bobby Lee</t>
  </si>
  <si>
    <t>PaulÂ </t>
  </si>
  <si>
    <t>Jeremy Owen</t>
  </si>
  <si>
    <t>Tom Virtue</t>
  </si>
  <si>
    <t>The Guilt TripÂ </t>
  </si>
  <si>
    <t>Julene Renee</t>
  </si>
  <si>
    <t>Aimee Teegarden</t>
  </si>
  <si>
    <t>Scream 4Â </t>
  </si>
  <si>
    <t>Shenae Grimes-Beech</t>
  </si>
  <si>
    <t>8MMÂ </t>
  </si>
  <si>
    <t>Anthony Heald</t>
  </si>
  <si>
    <t>The DoorsÂ </t>
  </si>
  <si>
    <t>Jake Kasdan</t>
  </si>
  <si>
    <t>Sex TapeÂ </t>
  </si>
  <si>
    <t>Nat Faxon</t>
  </si>
  <si>
    <t>Diane Keaton</t>
  </si>
  <si>
    <t>Hanging UpÂ </t>
  </si>
  <si>
    <t>Jesse James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</si>
  <si>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</si>
  <si>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</si>
  <si>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</si>
  <si>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</si>
  <si>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</si>
  <si>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</si>
  <si>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</si>
  <si>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</si>
  <si>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</si>
  <si>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</si>
  <si>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Ione Skye</t>
  </si>
  <si>
    <t>Shaun Weiss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</si>
  <si>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</si>
  <si>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</si>
  <si>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</si>
  <si>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</si>
  <si>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</si>
  <si>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</si>
  <si>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</si>
  <si>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</si>
  <si>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Stephen Henderson</t>
  </si>
  <si>
    <t>Patti D'Arbanville</t>
  </si>
  <si>
    <t>Noah Bean</t>
  </si>
  <si>
    <t>Morning GloryÂ </t>
  </si>
  <si>
    <t>Vanessa Aspillaga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</si>
  <si>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</si>
  <si>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</si>
  <si>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</si>
  <si>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</si>
  <si>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</si>
  <si>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</si>
  <si>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</si>
  <si>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Jesse L. Martin</t>
  </si>
  <si>
    <t>Jimmy Smits</t>
  </si>
  <si>
    <t>Crime|Drama|Horror|Thriller</t>
  </si>
  <si>
    <t>Bless the ChildÂ </t>
  </si>
  <si>
    <t>Angela Bettis</t>
  </si>
  <si>
    <t>Valerie Perri</t>
  </si>
  <si>
    <t>The Out-of-TownersÂ </t>
  </si>
  <si>
    <t>Carlease Burke</t>
  </si>
  <si>
    <t>The Island of Dr. MoreauÂ </t>
  </si>
  <si>
    <t>Marco Hofschneider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</si>
  <si>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</si>
  <si>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</si>
  <si>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</si>
  <si>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</si>
  <si>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</si>
  <si>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</si>
  <si>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</si>
  <si>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</si>
  <si>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The ReapingÂ </t>
  </si>
  <si>
    <t>William Ragsdale</t>
  </si>
  <si>
    <t>Mean StreetsÂ </t>
  </si>
  <si>
    <t>David Proval</t>
  </si>
  <si>
    <t>Cliff Robertson</t>
  </si>
  <si>
    <t>Renaissance ManÂ </t>
  </si>
  <si>
    <t>Lillo Brancato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</si>
  <si>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</si>
  <si>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</si>
  <si>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</si>
  <si>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</si>
  <si>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</si>
  <si>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</si>
  <si>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</si>
  <si>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</si>
  <si>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</si>
  <si>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</si>
  <si>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</si>
  <si>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</si>
  <si>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Steven Weber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</si>
  <si>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</si>
  <si>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</si>
  <si>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</si>
  <si>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</si>
  <si>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</si>
  <si>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</si>
  <si>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</si>
  <si>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</si>
  <si>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</si>
  <si>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</si>
  <si>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</si>
  <si>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</si>
  <si>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Lauren Lee Smith</t>
  </si>
  <si>
    <t>J.A. Bayona</t>
  </si>
  <si>
    <t>Geraldine Chaplin</t>
  </si>
  <si>
    <t>The ImpossibleÂ </t>
  </si>
  <si>
    <t>Oaklee Pendergast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</si>
  <si>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</si>
  <si>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</si>
  <si>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</si>
  <si>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</si>
  <si>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</si>
  <si>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</si>
  <si>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</si>
  <si>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</si>
  <si>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James Gammon</t>
  </si>
  <si>
    <t>Comedy|Romance|Sci-Fi|Thriller</t>
  </si>
  <si>
    <t>Richard Epcar</t>
  </si>
  <si>
    <t>Memoirs of an Invisible ManÂ </t>
  </si>
  <si>
    <t>Patricia Heaton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</si>
  <si>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</si>
  <si>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</si>
  <si>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</si>
  <si>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</si>
  <si>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</si>
  <si>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</si>
  <si>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</si>
  <si>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</si>
  <si>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</si>
  <si>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</si>
  <si>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Big MiracleÂ </t>
  </si>
  <si>
    <t>Andrew Daly</t>
  </si>
  <si>
    <t>Ulu Grosbard</t>
  </si>
  <si>
    <t>The Deep End of the OceanÂ </t>
  </si>
  <si>
    <t>Jonathan Jackson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</si>
  <si>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</si>
  <si>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</si>
  <si>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</si>
  <si>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</si>
  <si>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</si>
  <si>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</si>
  <si>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</si>
  <si>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Soul MenÂ 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</si>
  <si>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</si>
  <si>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</si>
  <si>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</si>
  <si>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</si>
  <si>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</si>
  <si>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</si>
  <si>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</si>
  <si>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</si>
  <si>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</si>
  <si>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</si>
  <si>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</si>
  <si>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</si>
  <si>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</si>
  <si>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</si>
  <si>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</si>
  <si>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</si>
  <si>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</si>
  <si>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</si>
  <si>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</si>
  <si>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Troy Garity</t>
  </si>
  <si>
    <t>Lou Saliba</t>
  </si>
  <si>
    <t>John Gatins</t>
  </si>
  <si>
    <t>A Thousand WordsÂ </t>
  </si>
  <si>
    <t>Greg Collins</t>
  </si>
  <si>
    <t>Marc F. Adler</t>
  </si>
  <si>
    <t>Adventure|Animation|Comedy|Fantasy|Romance</t>
  </si>
  <si>
    <t>DelgoÂ </t>
  </si>
  <si>
    <t>Kelly Ripa</t>
  </si>
  <si>
    <t>The GunmanÂ </t>
  </si>
  <si>
    <t>Jasmine Trinca</t>
  </si>
  <si>
    <t>Geoffrey Sax</t>
  </si>
  <si>
    <t>Action|Adventure|Family|Thriller</t>
  </si>
  <si>
    <t>Alex Rider: Operation StormbreakerÂ </t>
  </si>
  <si>
    <t>Ashley Walters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</si>
  <si>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</si>
  <si>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</si>
  <si>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</si>
  <si>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</si>
  <si>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</si>
  <si>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</si>
  <si>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</si>
  <si>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</si>
  <si>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</si>
  <si>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</si>
  <si>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</si>
  <si>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</si>
  <si>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</si>
  <si>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</si>
  <si>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</si>
  <si>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</si>
  <si>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</si>
  <si>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</si>
  <si>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</si>
  <si>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</si>
  <si>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</si>
  <si>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</si>
  <si>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Adventure|Animation|Comedy|Fantasy|Music|Romance</t>
  </si>
  <si>
    <t>A Monster in ParisÂ </t>
  </si>
  <si>
    <t>FranÃ§ois Cluzet</t>
  </si>
  <si>
    <t>Jeff Nathanson</t>
  </si>
  <si>
    <t>The Last ShotÂ </t>
  </si>
  <si>
    <t>Action|Drama|Fantasy</t>
  </si>
  <si>
    <t>The CrowÂ 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</si>
  <si>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</si>
  <si>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</si>
  <si>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</si>
  <si>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</si>
  <si>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</si>
  <si>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</si>
  <si>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</si>
  <si>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</si>
  <si>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</si>
  <si>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</si>
  <si>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</si>
  <si>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</si>
  <si>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Colin Ferguson</t>
  </si>
  <si>
    <t>Because I Said SoÂ </t>
  </si>
  <si>
    <t>Animation|Comedy|Family|Horror|Sci-Fi</t>
  </si>
  <si>
    <t>FrankenweenieÂ </t>
  </si>
  <si>
    <t>Atticus Shaffer</t>
  </si>
  <si>
    <t>Sean Maher</t>
  </si>
  <si>
    <t>SerenityÂ </t>
  </si>
  <si>
    <t>Michael Hitchcock</t>
  </si>
  <si>
    <t>Biography|Drama|Romance|Sport</t>
  </si>
  <si>
    <t>Against the RopesÂ </t>
  </si>
  <si>
    <t>Robert Vaughn</t>
  </si>
  <si>
    <t>Superman IIIÂ </t>
  </si>
  <si>
    <t>Grudge MatchÂ </t>
  </si>
  <si>
    <t>Oscar Gale</t>
  </si>
  <si>
    <t>Red CliffÂ </t>
  </si>
  <si>
    <t>Wei Zhao</t>
  </si>
  <si>
    <t>Sweet Home AlabamaÂ </t>
  </si>
  <si>
    <t>Courtney Gains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</si>
  <si>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</si>
  <si>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</si>
  <si>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</si>
  <si>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</si>
  <si>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</si>
  <si>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</si>
  <si>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</si>
  <si>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</si>
  <si>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</si>
  <si>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</si>
  <si>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</si>
  <si>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</si>
  <si>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</si>
  <si>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</si>
  <si>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Elvis Tsui</t>
  </si>
  <si>
    <t>Water for ElephantsÂ </t>
  </si>
  <si>
    <t>Kristen Johnston</t>
  </si>
  <si>
    <t>Yuefeng Song</t>
  </si>
  <si>
    <t>Bianca Collins</t>
  </si>
  <si>
    <t>Blythe Auffarth</t>
  </si>
  <si>
    <t>Dragon Nest: Warriors' DawnÂ </t>
  </si>
  <si>
    <t>Jiao Xu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</si>
  <si>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</si>
  <si>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</si>
  <si>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</si>
  <si>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</si>
  <si>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</si>
  <si>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</si>
  <si>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</si>
  <si>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</si>
  <si>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</si>
  <si>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</si>
  <si>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</si>
  <si>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</si>
  <si>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</si>
  <si>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Kari Matchett</t>
  </si>
  <si>
    <t>Joe SomebodyÂ </t>
  </si>
  <si>
    <t>The Ninth GateÂ </t>
  </si>
  <si>
    <t>Extreme MeasuresÂ </t>
  </si>
  <si>
    <t>Bill Nunn</t>
  </si>
  <si>
    <t>Dagmara Dominczyk</t>
  </si>
  <si>
    <t>Beth Grant</t>
  </si>
  <si>
    <t>Rock StarÂ </t>
  </si>
  <si>
    <t>Matthew Glave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</si>
  <si>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</si>
  <si>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</si>
  <si>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</si>
  <si>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</si>
  <si>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</si>
  <si>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</si>
  <si>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</si>
  <si>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</si>
  <si>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</si>
  <si>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David Clennon</t>
  </si>
  <si>
    <t>Nolan Gerard Funk</t>
  </si>
  <si>
    <t>RiddickÂ </t>
  </si>
  <si>
    <t>Jeb Stuart</t>
  </si>
  <si>
    <t>Claudia Stedelin</t>
  </si>
  <si>
    <t>Gregory Scott Cummins</t>
  </si>
  <si>
    <t>SwitchbackÂ </t>
  </si>
  <si>
    <t>Ted Markland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</si>
  <si>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</si>
  <si>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</si>
  <si>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</si>
  <si>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</si>
  <si>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</si>
  <si>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</si>
  <si>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</si>
  <si>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Harry Treadaway</t>
  </si>
  <si>
    <t>Paul Thomas Anderson</t>
  </si>
  <si>
    <t>Jeffrey W. Jenkins</t>
  </si>
  <si>
    <t>Mike Howard</t>
  </si>
  <si>
    <t>The MasterÂ </t>
  </si>
  <si>
    <t>Bruce Goodchild</t>
  </si>
  <si>
    <t>David Leland</t>
  </si>
  <si>
    <t>Ryan Cartwright</t>
  </si>
  <si>
    <t>Adventure|Comedy|History|Romance</t>
  </si>
  <si>
    <t>Virgin TerritoryÂ </t>
  </si>
  <si>
    <t>David Walliams</t>
  </si>
  <si>
    <t>Italy</t>
  </si>
  <si>
    <t>The ExpressÂ </t>
  </si>
  <si>
    <t>J Blakeson</t>
  </si>
  <si>
    <t>Maggie Siff</t>
  </si>
  <si>
    <t>The 5th WaveÂ </t>
  </si>
  <si>
    <t>Nick Robinson</t>
  </si>
  <si>
    <t>Ryan Coogler</t>
  </si>
  <si>
    <t>Phylicia Rashad</t>
  </si>
  <si>
    <t>CreedÂ </t>
  </si>
  <si>
    <t>The TownÂ </t>
  </si>
  <si>
    <t>Owen Burke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</si>
  <si>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</si>
  <si>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</si>
  <si>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</si>
  <si>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</si>
  <si>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</si>
  <si>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</si>
  <si>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</si>
  <si>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Christopher James Baker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</si>
  <si>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</si>
  <si>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</si>
  <si>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</si>
  <si>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</si>
  <si>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</si>
  <si>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</si>
  <si>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</si>
  <si>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</si>
  <si>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</si>
  <si>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</si>
  <si>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</si>
  <si>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</si>
  <si>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</si>
  <si>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</si>
  <si>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</si>
  <si>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</si>
  <si>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</si>
  <si>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</si>
  <si>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</si>
  <si>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</si>
  <si>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</si>
  <si>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</si>
  <si>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</si>
  <si>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Fedor Bondarchuk</t>
  </si>
  <si>
    <t>Yuliya Snigir</t>
  </si>
  <si>
    <t>Obitaemyy ostrovÂ </t>
  </si>
  <si>
    <t>Aleksey Serebryakov</t>
  </si>
  <si>
    <t>Russia</t>
  </si>
  <si>
    <t>BreakdownÂ </t>
  </si>
  <si>
    <t>Irvin Kershner</t>
  </si>
  <si>
    <t>Klaus Maria Brandauer</t>
  </si>
  <si>
    <t>Bernie Casey</t>
  </si>
  <si>
    <t>Never Say Never AgainÂ </t>
  </si>
  <si>
    <t>Barbara Carrera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</si>
  <si>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</si>
  <si>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</si>
  <si>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</si>
  <si>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</si>
  <si>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</si>
  <si>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</si>
  <si>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</si>
  <si>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</si>
  <si>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</si>
  <si>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</si>
  <si>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</si>
  <si>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</si>
  <si>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</si>
  <si>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</si>
  <si>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</si>
  <si>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</si>
  <si>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</si>
  <si>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</si>
  <si>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Mason Gamble</t>
  </si>
  <si>
    <t>Biography|Comedy|Romance</t>
  </si>
  <si>
    <t>Isn't She GreatÂ </t>
  </si>
  <si>
    <t>Kenan Thompson</t>
  </si>
  <si>
    <t>Space ChimpsÂ </t>
  </si>
  <si>
    <t>Omid Abtahi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</si>
  <si>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</si>
  <si>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</si>
  <si>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</si>
  <si>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</si>
  <si>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</si>
  <si>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</si>
  <si>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</si>
  <si>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Kwok-Kwan Chan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</si>
  <si>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</si>
  <si>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</si>
  <si>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</si>
  <si>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</si>
  <si>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</si>
  <si>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</si>
  <si>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</si>
  <si>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</si>
  <si>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</si>
  <si>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</si>
  <si>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</si>
  <si>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</si>
  <si>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</si>
  <si>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</si>
  <si>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</si>
  <si>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Reginald Ballard</t>
  </si>
  <si>
    <t>True GritÂ </t>
  </si>
  <si>
    <t>Bruce Green</t>
  </si>
  <si>
    <t>The Devil Wears PradaÂ </t>
  </si>
  <si>
    <t>Rebecca Mader</t>
  </si>
  <si>
    <t>Robert Wise</t>
  </si>
  <si>
    <t>Nichelle Nichols</t>
  </si>
  <si>
    <t>Star Trek: The Motion PictureÂ </t>
  </si>
  <si>
    <t>Walter Koenig</t>
  </si>
  <si>
    <t>Identity ThiefÂ </t>
  </si>
  <si>
    <t>Robert Mitchum</t>
  </si>
  <si>
    <t>Cape FearÂ </t>
  </si>
  <si>
    <t>21Â </t>
  </si>
  <si>
    <t>Amy Schumer</t>
  </si>
  <si>
    <t>TrainwreckÂ </t>
  </si>
  <si>
    <t>Josh Segarra</t>
  </si>
  <si>
    <t>Kevin Rodney Sullivan</t>
  </si>
  <si>
    <t>Nicole Sullivan</t>
  </si>
  <si>
    <t>Guess WhoÂ </t>
  </si>
  <si>
    <t>Sherri Shepherd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</si>
  <si>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</si>
  <si>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</si>
  <si>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</si>
  <si>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</si>
  <si>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</si>
  <si>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</si>
  <si>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</si>
  <si>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</si>
  <si>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</si>
  <si>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</si>
  <si>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Jordan Lund</t>
  </si>
  <si>
    <t>Lin Shaye</t>
  </si>
  <si>
    <t>A Nightmare on Elm StreetÂ </t>
  </si>
  <si>
    <t>Amanda Wyss</t>
  </si>
  <si>
    <t>The CellÂ </t>
  </si>
  <si>
    <t>Anne Parillaud</t>
  </si>
  <si>
    <t>The Man in the Iron MaskÂ </t>
  </si>
  <si>
    <t>Judith GodrÃ¨che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</si>
  <si>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</si>
  <si>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</si>
  <si>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</si>
  <si>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</si>
  <si>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</si>
  <si>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</si>
  <si>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</si>
  <si>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</si>
  <si>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</si>
  <si>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Kiersey Clemons</t>
  </si>
  <si>
    <t>Biography|Comedy|Drama|History|Music</t>
  </si>
  <si>
    <t>Saving Mr. BanksÂ </t>
  </si>
  <si>
    <t>Malcolm XÂ </t>
  </si>
  <si>
    <t>Al Freeman Jr.</t>
  </si>
  <si>
    <t>Charlyne Yi</t>
  </si>
  <si>
    <t>This Is 40Â </t>
  </si>
  <si>
    <t>Mackenzie Aladjem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</si>
  <si>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</si>
  <si>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</si>
  <si>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</si>
  <si>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</si>
  <si>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</si>
  <si>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</si>
  <si>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</si>
  <si>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</si>
  <si>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</si>
  <si>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</si>
  <si>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</si>
  <si>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</si>
  <si>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</si>
  <si>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</si>
  <si>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</si>
  <si>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</si>
  <si>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</si>
  <si>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</si>
  <si>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</si>
  <si>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</si>
  <si>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</si>
  <si>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</si>
  <si>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Jamie Hector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</si>
  <si>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</si>
  <si>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</si>
  <si>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</si>
  <si>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</si>
  <si>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</si>
  <si>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</si>
  <si>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</si>
  <si>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</si>
  <si>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Kirsten Day</t>
  </si>
  <si>
    <t>Jodi Lyn O'Keefe</t>
  </si>
  <si>
    <t>Logan Browning</t>
  </si>
  <si>
    <t>Gil Junger</t>
  </si>
  <si>
    <t>Black KnightÂ 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</si>
  <si>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</si>
  <si>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</si>
  <si>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</si>
  <si>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</si>
  <si>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</si>
  <si>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</si>
  <si>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Steven E. de Souza</t>
  </si>
  <si>
    <t>Raul Julia</t>
  </si>
  <si>
    <t>Street FighterÂ </t>
  </si>
  <si>
    <t>Frank Finlay</t>
  </si>
  <si>
    <t>Emilia Fox</t>
  </si>
  <si>
    <t>The PianistÂ </t>
  </si>
  <si>
    <t>Ed Stoppard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</si>
  <si>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</si>
  <si>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</si>
  <si>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</si>
  <si>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</si>
  <si>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</si>
  <si>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</si>
  <si>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</si>
  <si>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</si>
  <si>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Colin Stinton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</si>
  <si>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</si>
  <si>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</si>
  <si>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</si>
  <si>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</si>
  <si>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</si>
  <si>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</si>
  <si>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</si>
  <si>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Kevin Peter Hall</t>
  </si>
  <si>
    <t>Jesse Tyler Ferguson</t>
  </si>
  <si>
    <t>UntraceableÂ </t>
  </si>
  <si>
    <t>Joseph Cross</t>
  </si>
  <si>
    <t>Hugh Wilson</t>
  </si>
  <si>
    <t>Comedy|Drama|Romance|Sci-Fi</t>
  </si>
  <si>
    <t>Blast from the PastÂ </t>
  </si>
  <si>
    <t>Douglas Smith</t>
  </si>
  <si>
    <t>Mike Hodges</t>
  </si>
  <si>
    <t>Flash GordonÂ </t>
  </si>
  <si>
    <t>Sam J. Jones</t>
  </si>
  <si>
    <t>Jersey GirlÂ </t>
  </si>
  <si>
    <t>Cicely Tyson</t>
  </si>
  <si>
    <t>Alex CrossÂ </t>
  </si>
  <si>
    <t>Carmen Ejogo</t>
  </si>
  <si>
    <t>Midnight in the Garden of Good and EvilÂ </t>
  </si>
  <si>
    <t>Leon Rippy</t>
  </si>
  <si>
    <t>Scott Mann</t>
  </si>
  <si>
    <t>HeistÂ </t>
  </si>
  <si>
    <t>Susanna White</t>
  </si>
  <si>
    <t>Bill Bailey</t>
  </si>
  <si>
    <t>Nanny McPhee ReturnsÂ </t>
  </si>
  <si>
    <t>Eros Vlahos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</si>
  <si>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</si>
  <si>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</si>
  <si>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</si>
  <si>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</si>
  <si>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</si>
  <si>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</si>
  <si>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</si>
  <si>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Joanna Lumley</t>
  </si>
  <si>
    <t>Peter Landesman</t>
  </si>
  <si>
    <t>ConcussionÂ </t>
  </si>
  <si>
    <t>Benjamin J. Cain Jr.</t>
  </si>
  <si>
    <t>Ken Arnold</t>
  </si>
  <si>
    <t>AbductionÂ </t>
  </si>
  <si>
    <t>Richard Cetrone</t>
  </si>
  <si>
    <t>Gary Chapman</t>
  </si>
  <si>
    <t>Adventure|Animation|Comedy|Family|War</t>
  </si>
  <si>
    <t>ValiantÂ </t>
  </si>
  <si>
    <t>Pip Torrens</t>
  </si>
  <si>
    <t>Wonder BoysÂ </t>
  </si>
  <si>
    <t>Richard Thomas</t>
  </si>
  <si>
    <t>Craig Mazin</t>
  </si>
  <si>
    <t>Action|Comedy|Sci-Fi|Thriller</t>
  </si>
  <si>
    <t>Drake Bell</t>
  </si>
  <si>
    <t>Superhero MovieÂ </t>
  </si>
  <si>
    <t>Marion Ross</t>
  </si>
  <si>
    <t>Allen Hughes</t>
  </si>
  <si>
    <t>Alona Tal</t>
  </si>
  <si>
    <t>Broken CityÂ </t>
  </si>
  <si>
    <t>Michael Beach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</si>
  <si>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</si>
  <si>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</si>
  <si>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</si>
  <si>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</si>
  <si>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</si>
  <si>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</si>
  <si>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</si>
  <si>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</si>
  <si>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Michael Mosley</t>
  </si>
  <si>
    <t>Lucy Gordon</t>
  </si>
  <si>
    <t>The Four FeathersÂ </t>
  </si>
  <si>
    <t>Alex Jennings</t>
  </si>
  <si>
    <t>ParkerÂ </t>
  </si>
  <si>
    <t>Wendell Pierce</t>
  </si>
  <si>
    <t>WimbledonÂ </t>
  </si>
  <si>
    <t>Austin Nichols</t>
  </si>
  <si>
    <t>Brooke Shields</t>
  </si>
  <si>
    <t>Furry VengeanceÂ </t>
  </si>
  <si>
    <t>Matt Prokop</t>
  </si>
  <si>
    <t>Kimble Rendall</t>
  </si>
  <si>
    <t>Cariba Heine</t>
  </si>
  <si>
    <t>BaitÂ </t>
  </si>
  <si>
    <t>Richard Brancatisano</t>
  </si>
  <si>
    <t>Peter Yates</t>
  </si>
  <si>
    <t>KrullÂ </t>
  </si>
  <si>
    <t>Lysette Anthony</t>
  </si>
  <si>
    <t>Drama|Thriller|War</t>
  </si>
  <si>
    <t>Lions for LambsÂ </t>
  </si>
  <si>
    <t>Dann Florek</t>
  </si>
  <si>
    <t>Rosanna Arquette</t>
  </si>
  <si>
    <t>Flight of the IntruderÂ </t>
  </si>
  <si>
    <t>Christopher Rich</t>
  </si>
  <si>
    <t>Walk Hard: The Dewey Cox StoryÂ </t>
  </si>
  <si>
    <t>Lasse HallstrÃ¶m</t>
  </si>
  <si>
    <t>The Shipping NewsÂ </t>
  </si>
  <si>
    <t>Jason Behr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</si>
  <si>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</si>
  <si>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</si>
  <si>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</si>
  <si>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</si>
  <si>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</si>
  <si>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</si>
  <si>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</si>
  <si>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Shawn Doyle</t>
  </si>
  <si>
    <t>The Tree of LifeÂ </t>
  </si>
  <si>
    <t>Hark Tsui</t>
  </si>
  <si>
    <t>Lela Rochon</t>
  </si>
  <si>
    <t>Paul Sorvino</t>
  </si>
  <si>
    <t>Knock OffÂ </t>
  </si>
  <si>
    <t>Ray Nicholas</t>
  </si>
  <si>
    <t>Aruba</t>
  </si>
  <si>
    <t>SabotageÂ </t>
  </si>
  <si>
    <t>Maurice Compte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</si>
  <si>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</si>
  <si>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</si>
  <si>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</si>
  <si>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</si>
  <si>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</si>
  <si>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</si>
  <si>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</si>
  <si>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</si>
  <si>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</si>
  <si>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Jade Kindar-Martin</t>
  </si>
  <si>
    <t>Ronny Yu</t>
  </si>
  <si>
    <t>Lee Arenberg</t>
  </si>
  <si>
    <t>Marley Shelton</t>
  </si>
  <si>
    <t>Warriors of VirtueÂ </t>
  </si>
  <si>
    <t>Angus Macfadyen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</si>
  <si>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</si>
  <si>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</si>
  <si>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</si>
  <si>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</si>
  <si>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</si>
  <si>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</si>
  <si>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</si>
  <si>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Rie Rasmussen</t>
  </si>
  <si>
    <t>Moustapha Akkad</t>
  </si>
  <si>
    <t>Lion of the DesertÂ </t>
  </si>
  <si>
    <t>Libya</t>
  </si>
  <si>
    <t>Jean-Paul Rappeneau</t>
  </si>
  <si>
    <t>The Horseman on the RoofÂ </t>
  </si>
  <si>
    <t>Isabelle CarrÃ©</t>
  </si>
  <si>
    <t>Jeffrey Dover</t>
  </si>
  <si>
    <t>Drama|Romance|War|Western</t>
  </si>
  <si>
    <t>Jeremy W. Auman</t>
  </si>
  <si>
    <t>Ride with the DevilÂ </t>
  </si>
  <si>
    <t>Tobey Maguire</t>
  </si>
  <si>
    <t>Hanaa Bouchaib</t>
  </si>
  <si>
    <t>Maricel Ãlvarez</t>
  </si>
  <si>
    <t>BiutifulÂ </t>
  </si>
  <si>
    <t>Eduard FernÃ¡ndez</t>
  </si>
  <si>
    <t>Joachim RÃ¸nning</t>
  </si>
  <si>
    <t>Action|Comedy|Crime|Western</t>
  </si>
  <si>
    <t>BandidasÂ </t>
  </si>
  <si>
    <t>Tony Kaye</t>
  </si>
  <si>
    <t>Beverly D'Angelo</t>
  </si>
  <si>
    <t>Aml Ameen</t>
  </si>
  <si>
    <t>The Maze RunnerÂ </t>
  </si>
  <si>
    <t>Jacob Latimore</t>
  </si>
  <si>
    <t>Ken Scott</t>
  </si>
  <si>
    <t>June Diane Raphael</t>
  </si>
  <si>
    <t>Unfinished BusinessÂ </t>
  </si>
  <si>
    <t>Melissa McMeekin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</si>
  <si>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</si>
  <si>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</si>
  <si>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</si>
  <si>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</si>
  <si>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</si>
  <si>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</si>
  <si>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</si>
  <si>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Hudson Leick</t>
  </si>
  <si>
    <t>StolenÂ </t>
  </si>
  <si>
    <t>Sami Gayle</t>
  </si>
  <si>
    <t>Hayao Miyazaki</t>
  </si>
  <si>
    <t>YÃ»ki Amami</t>
  </si>
  <si>
    <t>Rumi Hiiragi</t>
  </si>
  <si>
    <t>PonyoÂ </t>
  </si>
  <si>
    <t>Yuria Nara</t>
  </si>
  <si>
    <t>George Tillman Jr.</t>
  </si>
  <si>
    <t>Melissa Benoist</t>
  </si>
  <si>
    <t>Tiago Riani</t>
  </si>
  <si>
    <t>The Longest RideÂ </t>
  </si>
  <si>
    <t>Hayley Lovitt</t>
  </si>
  <si>
    <t>Rand Ravich</t>
  </si>
  <si>
    <t>The Astronaut's WifeÂ </t>
  </si>
  <si>
    <t>Hugh Hudson</t>
  </si>
  <si>
    <t>Eva Marie Saint</t>
  </si>
  <si>
    <t>I Dreamed of AfricaÂ </t>
  </si>
  <si>
    <t>Vincent Perez</t>
  </si>
  <si>
    <t>Playing for KeepsÂ </t>
  </si>
  <si>
    <t>Fana Mokoena</t>
  </si>
  <si>
    <t>Terry Pheto</t>
  </si>
  <si>
    <t>Mandela: Long Walk to FreedomÂ </t>
  </si>
  <si>
    <t>Tony Kgoroge</t>
  </si>
  <si>
    <t>RedsÂ </t>
  </si>
  <si>
    <t>A Few Good MenÂ </t>
  </si>
  <si>
    <t>Exit WoundsÂ </t>
  </si>
  <si>
    <t>Big Momma's HouseÂ </t>
  </si>
  <si>
    <t>Jeremy Degruson</t>
  </si>
  <si>
    <t>Brianne Brozey</t>
  </si>
  <si>
    <t>Kyle Hebert</t>
  </si>
  <si>
    <t>Thunder and the House of MagicÂ </t>
  </si>
  <si>
    <t>Joe Ochman</t>
  </si>
  <si>
    <t>Chris Gorak</t>
  </si>
  <si>
    <t>Veronika Vernadskaya</t>
  </si>
  <si>
    <t>The Darkest HourÂ </t>
  </si>
  <si>
    <t>Dato Bakhtadze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</si>
  <si>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</si>
  <si>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</si>
  <si>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</si>
  <si>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</si>
  <si>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</si>
  <si>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</si>
  <si>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</si>
  <si>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</si>
  <si>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</si>
  <si>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The WatcherÂ </t>
  </si>
  <si>
    <t>Chris Ellis</t>
  </si>
  <si>
    <t>Jonathan Hensleigh</t>
  </si>
  <si>
    <t>Marco St. John</t>
  </si>
  <si>
    <t>The PunisherÂ </t>
  </si>
  <si>
    <t>Eddie Jemison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</si>
  <si>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</si>
  <si>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</si>
  <si>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</si>
  <si>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</si>
  <si>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</si>
  <si>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</si>
  <si>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</si>
  <si>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</si>
  <si>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</si>
  <si>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</si>
  <si>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</si>
  <si>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</si>
  <si>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</si>
  <si>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</si>
  <si>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Susanne Lothar</t>
  </si>
  <si>
    <t>David Wain</t>
  </si>
  <si>
    <t>WanderlustÂ 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</si>
  <si>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</si>
  <si>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</si>
  <si>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</si>
  <si>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</si>
  <si>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</si>
  <si>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</si>
  <si>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</si>
  <si>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</si>
  <si>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</si>
  <si>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</si>
  <si>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</si>
  <si>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HÃ©ctor JimÃ©nez</t>
  </si>
  <si>
    <t>Wendi McLendon-Covey</t>
  </si>
  <si>
    <t>BridesmaidsÂ </t>
  </si>
  <si>
    <t>Steve Bannos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</si>
  <si>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</si>
  <si>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</si>
  <si>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</si>
  <si>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</si>
  <si>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</si>
  <si>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</si>
  <si>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</si>
  <si>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</si>
  <si>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</si>
  <si>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Portia Doubleday</t>
  </si>
  <si>
    <t>Cas Anvar</t>
  </si>
  <si>
    <t>Source CodeÂ </t>
  </si>
  <si>
    <t>Russell Peters</t>
  </si>
  <si>
    <t>Danny Nucci</t>
  </si>
  <si>
    <t>Illeana Douglas</t>
  </si>
  <si>
    <t>AliveÂ </t>
  </si>
  <si>
    <t>Michael DeLorenzo</t>
  </si>
  <si>
    <t>The Number 23Â </t>
  </si>
  <si>
    <t>Julian Richings</t>
  </si>
  <si>
    <t>Action|Adventure|Drama|Family</t>
  </si>
  <si>
    <t>The Young and Prodigious T.S. SpivetÂ </t>
  </si>
  <si>
    <t>Judy Davis</t>
  </si>
  <si>
    <t>John Belushi</t>
  </si>
  <si>
    <t>Action|Comedy|War</t>
  </si>
  <si>
    <t>1941Â </t>
  </si>
  <si>
    <t>Drama|Family|Sport</t>
  </si>
  <si>
    <t>Ken Howard</t>
  </si>
  <si>
    <t>Dreamer: Inspired by a True StoryÂ </t>
  </si>
  <si>
    <t>Holmes Osborne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</si>
  <si>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</si>
  <si>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</si>
  <si>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</si>
  <si>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</si>
  <si>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</si>
  <si>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</si>
  <si>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Roberts Blossom</t>
  </si>
  <si>
    <t>Mike Doyle</t>
  </si>
  <si>
    <t>Laws of AttractionÂ </t>
  </si>
  <si>
    <t>Nora Dunn</t>
  </si>
  <si>
    <t>Ireland</t>
  </si>
  <si>
    <t>Marc Anthony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</si>
  <si>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</si>
  <si>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</si>
  <si>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</si>
  <si>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</si>
  <si>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</si>
  <si>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</si>
  <si>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</si>
  <si>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</si>
  <si>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Andrea Martin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</si>
  <si>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</si>
  <si>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</si>
  <si>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</si>
  <si>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</si>
  <si>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</si>
  <si>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</si>
  <si>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</si>
  <si>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</si>
  <si>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Tom Reeve</t>
  </si>
  <si>
    <t>Rollo Weeks</t>
  </si>
  <si>
    <t>Action|Adventure|Comedy|Fantasy|Romance</t>
  </si>
  <si>
    <t>George and the DragonÂ </t>
  </si>
  <si>
    <t>Simon Callow</t>
  </si>
  <si>
    <t>Apocalypse NowÂ </t>
  </si>
  <si>
    <t>Nanette Burstein</t>
  </si>
  <si>
    <t>Going the DistanceÂ </t>
  </si>
  <si>
    <t>Mr. Holland's OpusÂ </t>
  </si>
  <si>
    <t>Jean Louisa Kelly</t>
  </si>
  <si>
    <t>Ariel Vromen</t>
  </si>
  <si>
    <t>Action|Crime|Drama|Mystery|Sci-Fi|Thriller</t>
  </si>
  <si>
    <t>CriminalÂ </t>
  </si>
  <si>
    <t>Doug Cockle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</si>
  <si>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</si>
  <si>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</si>
  <si>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</si>
  <si>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</si>
  <si>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</si>
  <si>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</si>
  <si>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</si>
  <si>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</si>
  <si>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</si>
  <si>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</si>
  <si>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</si>
  <si>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</si>
  <si>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Brian McNamara</t>
  </si>
  <si>
    <t>Crime|Drama|Mystery|Sci-Fi|Thriller</t>
  </si>
  <si>
    <t>FrequencyÂ </t>
  </si>
  <si>
    <t>John Francis Daley</t>
  </si>
  <si>
    <t>VacationÂ </t>
  </si>
  <si>
    <t>Get ShortyÂ </t>
  </si>
  <si>
    <t>Chita Rivera</t>
  </si>
  <si>
    <t>Comedy|Crime|Musical</t>
  </si>
  <si>
    <t>ChicagoÂ </t>
  </si>
  <si>
    <t>Jayne Eastwood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</si>
  <si>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</si>
  <si>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</si>
  <si>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</si>
  <si>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</si>
  <si>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</si>
  <si>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</si>
  <si>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</si>
  <si>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</si>
  <si>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</si>
  <si>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Dillon Casey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</si>
  <si>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</si>
  <si>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</si>
  <si>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</si>
  <si>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</si>
  <si>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</si>
  <si>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</si>
  <si>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</si>
  <si>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Carel Struycken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</si>
  <si>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</si>
  <si>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</si>
  <si>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</si>
  <si>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</si>
  <si>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</si>
  <si>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</si>
  <si>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</si>
  <si>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</si>
  <si>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</si>
  <si>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Rodger Bumpass</t>
  </si>
  <si>
    <t>Spencer Treat Clark</t>
  </si>
  <si>
    <t>Mystic RiverÂ </t>
  </si>
  <si>
    <t>Tom Guiry</t>
  </si>
  <si>
    <t>Million Dollar BabyÂ </t>
  </si>
  <si>
    <t>Mike Colter</t>
  </si>
  <si>
    <t>Analyze ThisÂ </t>
  </si>
  <si>
    <t>The NotebookÂ </t>
  </si>
  <si>
    <t>Bern Cohen</t>
  </si>
  <si>
    <t>27 DressesÂ </t>
  </si>
  <si>
    <t>Yetta Gottesman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</si>
  <si>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</si>
  <si>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</si>
  <si>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</si>
  <si>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</si>
  <si>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</si>
  <si>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</si>
  <si>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Melinda Dillon</t>
  </si>
  <si>
    <t>Legends of the FallÂ </t>
  </si>
  <si>
    <t>Jason Reitman</t>
  </si>
  <si>
    <t>Up in the AirÂ </t>
  </si>
  <si>
    <t>Chris Lowell</t>
  </si>
  <si>
    <t>Alexander Payne</t>
  </si>
  <si>
    <t>June Squibb</t>
  </si>
  <si>
    <t>About SchmidtÂ </t>
  </si>
  <si>
    <t>Howard Hesseman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</si>
  <si>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</si>
  <si>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</si>
  <si>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</si>
  <si>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</si>
  <si>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</si>
  <si>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</si>
  <si>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Rian Johnson</t>
  </si>
  <si>
    <t>LooperÂ </t>
  </si>
  <si>
    <t>Tracie Thoms</t>
  </si>
  <si>
    <t>Down to EarthÂ </t>
  </si>
  <si>
    <t>Chris Noonan</t>
  </si>
  <si>
    <t>Christine Cavanaugh</t>
  </si>
  <si>
    <t>BabeÂ </t>
  </si>
  <si>
    <t>Hope SpringsÂ </t>
  </si>
  <si>
    <t>Jean Smart</t>
  </si>
  <si>
    <t>Forgetting Sarah MarshallÂ </t>
  </si>
  <si>
    <t>Maria Thayer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</si>
  <si>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</si>
  <si>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</si>
  <si>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</si>
  <si>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</si>
  <si>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</si>
  <si>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</si>
  <si>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</si>
  <si>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</si>
  <si>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</si>
  <si>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Scott Adsit</t>
  </si>
  <si>
    <t>Antony Starr</t>
  </si>
  <si>
    <t>Without a PaddleÂ </t>
  </si>
  <si>
    <t>Bonnie Somerville</t>
  </si>
  <si>
    <t>13 Going on 30Â </t>
  </si>
  <si>
    <t>Christa B. Allen</t>
  </si>
  <si>
    <t>Audrey Fleurot</t>
  </si>
  <si>
    <t>Midnight in ParisÂ </t>
  </si>
  <si>
    <t>Nina Arianda</t>
  </si>
  <si>
    <t>Peter Lepeniotis</t>
  </si>
  <si>
    <t>The Nut JobÂ </t>
  </si>
  <si>
    <t>Ted Demme</t>
  </si>
  <si>
    <t>BlowÂ </t>
  </si>
  <si>
    <t>John Savage</t>
  </si>
  <si>
    <t>Message in a BottleÂ </t>
  </si>
  <si>
    <t>Raphael Sbarge</t>
  </si>
  <si>
    <t>William Shatner</t>
  </si>
  <si>
    <t>Star Trek V: The Final FrontierÂ </t>
  </si>
  <si>
    <t>Comedy|Family|Fantasy|Sport</t>
  </si>
  <si>
    <t>Brenda Song</t>
  </si>
  <si>
    <t>Like MikeÂ </t>
  </si>
  <si>
    <t>Anne Meara</t>
  </si>
  <si>
    <t>Naked Gun 33 1/3: The Final InsultÂ </t>
  </si>
  <si>
    <t>Priscilla Presley</t>
  </si>
  <si>
    <t>Patrick Macnee</t>
  </si>
  <si>
    <t>A View to a KillÂ </t>
  </si>
  <si>
    <t>Tanya Roberts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</si>
  <si>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</si>
  <si>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</si>
  <si>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</si>
  <si>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</si>
  <si>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</si>
  <si>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</si>
  <si>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P.S. I Love YouÂ </t>
  </si>
  <si>
    <t>Nellie McKay</t>
  </si>
  <si>
    <t>Frankie Muniz</t>
  </si>
  <si>
    <t>Adventure|Comedy|Drama|Family|Sport</t>
  </si>
  <si>
    <t>Racing StripesÂ </t>
  </si>
  <si>
    <t>Alfie Allen</t>
  </si>
  <si>
    <t>AtonementÂ </t>
  </si>
  <si>
    <t>Brenda Blethyn</t>
  </si>
  <si>
    <t>Marcia DeBonis</t>
  </si>
  <si>
    <t>Letters to JulietÂ </t>
  </si>
  <si>
    <t>Luisa Ranieri</t>
  </si>
  <si>
    <t>Ken Takakura</t>
  </si>
  <si>
    <t>Black RainÂ </t>
  </si>
  <si>
    <t>Kate Capshaw</t>
  </si>
  <si>
    <t>Larry David</t>
  </si>
  <si>
    <t>The Three StoogesÂ </t>
  </si>
  <si>
    <t>Animation|Drama|Family|Fantasy|Musical|Romance</t>
  </si>
  <si>
    <t>Corpse BrideÂ </t>
  </si>
  <si>
    <t>James Gartner</t>
  </si>
  <si>
    <t>Mehcad Brooks</t>
  </si>
  <si>
    <t>Glory RoadÂ </t>
  </si>
  <si>
    <t>Derek Luke</t>
  </si>
  <si>
    <t>Bernardo Saracino</t>
  </si>
  <si>
    <t>Edgar Arreola</t>
  </si>
  <si>
    <t>SicarioÂ </t>
  </si>
  <si>
    <t>SouthpawÂ </t>
  </si>
  <si>
    <t>Oona Laurence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</si>
  <si>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</si>
  <si>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</si>
  <si>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</si>
  <si>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</si>
  <si>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</si>
  <si>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</si>
  <si>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</si>
  <si>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Facundo Lombard</t>
  </si>
  <si>
    <t>Blue CrushÂ </t>
  </si>
  <si>
    <t>Sanoe Lake</t>
  </si>
  <si>
    <t>Christian Stolte</t>
  </si>
  <si>
    <t>Stranger Than FictionÂ </t>
  </si>
  <si>
    <t>Danny Rhodes</t>
  </si>
  <si>
    <t>Mark Rendall</t>
  </si>
  <si>
    <t>30 Days of NightÂ </t>
  </si>
  <si>
    <t>Megan Franich</t>
  </si>
  <si>
    <t>Drew Goddard</t>
  </si>
  <si>
    <t>The Cabin in the WoodsÂ </t>
  </si>
  <si>
    <t>Jason Friedberg</t>
  </si>
  <si>
    <t>Meet the SpartansÂ </t>
  </si>
  <si>
    <t>Method Man</t>
  </si>
  <si>
    <t>Yaphet Kotto</t>
  </si>
  <si>
    <t>Midnight RunÂ </t>
  </si>
  <si>
    <t>Maria Conchita Alonso</t>
  </si>
  <si>
    <t>The Running ManÂ </t>
  </si>
  <si>
    <t>Richard Dawson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</si>
  <si>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</si>
  <si>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</si>
  <si>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</si>
  <si>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</si>
  <si>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</si>
  <si>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</si>
  <si>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Macmillan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</si>
  <si>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</si>
  <si>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</si>
  <si>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</si>
  <si>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</si>
  <si>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</si>
  <si>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</si>
  <si>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</si>
  <si>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</si>
  <si>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Jasika Nicole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</si>
  <si>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</si>
  <si>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</si>
  <si>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</si>
  <si>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</si>
  <si>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</si>
  <si>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</si>
  <si>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</si>
  <si>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</si>
  <si>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</si>
  <si>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Tom Kane</t>
  </si>
  <si>
    <t>Side EffectsÂ </t>
  </si>
  <si>
    <t>Katie Lowes</t>
  </si>
  <si>
    <t>Martha Coolidge</t>
  </si>
  <si>
    <t>The Prince and MeÂ </t>
  </si>
  <si>
    <t>Luke Mably</t>
  </si>
  <si>
    <t>Stephen J. Anderson</t>
  </si>
  <si>
    <t>Robert Lopez</t>
  </si>
  <si>
    <t>Winnie the PoohÂ </t>
  </si>
  <si>
    <t>Huell Howser</t>
  </si>
  <si>
    <t>Troy Miller</t>
  </si>
  <si>
    <t>Dumb and Dumberer: When Harry Met LloydÂ </t>
  </si>
  <si>
    <t>Cheri Oteri</t>
  </si>
  <si>
    <t>Kirk Baltz</t>
  </si>
  <si>
    <t>BulworthÂ </t>
  </si>
  <si>
    <t>Graham Beckel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</si>
  <si>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</si>
  <si>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</si>
  <si>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</si>
  <si>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</si>
  <si>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</si>
  <si>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</si>
  <si>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</si>
  <si>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</si>
  <si>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</si>
  <si>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</si>
  <si>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</si>
  <si>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</si>
  <si>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</si>
  <si>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</si>
  <si>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Dave Annable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</si>
  <si>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</si>
  <si>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</si>
  <si>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</si>
  <si>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</si>
  <si>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</si>
  <si>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</si>
  <si>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</si>
  <si>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Aisha Hinds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</si>
  <si>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</si>
  <si>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</si>
  <si>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</si>
  <si>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</si>
  <si>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</si>
  <si>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</si>
  <si>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Hugh Dillon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</si>
  <si>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</si>
  <si>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</si>
  <si>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</si>
  <si>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</si>
  <si>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</si>
  <si>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</si>
  <si>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</si>
  <si>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</si>
  <si>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</si>
  <si>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</si>
  <si>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</si>
  <si>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</si>
  <si>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</si>
  <si>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</si>
  <si>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</si>
  <si>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</si>
  <si>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</si>
  <si>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</si>
  <si>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Delphine ChanÃ©ac</t>
  </si>
  <si>
    <t>Willard Huyck</t>
  </si>
  <si>
    <t>Howard the DuckÂ </t>
  </si>
  <si>
    <t>Jordan Prentice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</si>
  <si>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</si>
  <si>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</si>
  <si>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</si>
  <si>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</si>
  <si>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</si>
  <si>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</si>
  <si>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</si>
  <si>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</si>
  <si>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Robert Costanzo</t>
  </si>
  <si>
    <t>Christopher Cousins</t>
  </si>
  <si>
    <t>Jessica ParÃ©</t>
  </si>
  <si>
    <t>Wicker ParkÂ </t>
  </si>
  <si>
    <t>Mark Camacho</t>
  </si>
  <si>
    <t>Reid Ewing</t>
  </si>
  <si>
    <t>Grace Phipps</t>
  </si>
  <si>
    <t>Fright NightÂ </t>
  </si>
  <si>
    <t>Sandra Vergara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</si>
  <si>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</si>
  <si>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</si>
  <si>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</si>
  <si>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</si>
  <si>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</si>
  <si>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</si>
  <si>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</si>
  <si>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</si>
  <si>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</si>
  <si>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The Last StandÂ </t>
  </si>
  <si>
    <t>Christiana Leucas</t>
  </si>
  <si>
    <t>Nick Hamm</t>
  </si>
  <si>
    <t>GodsendÂ </t>
  </si>
  <si>
    <t>Munro Chambers</t>
  </si>
  <si>
    <t>Andy Cadiff</t>
  </si>
  <si>
    <t>Stark Sands</t>
  </si>
  <si>
    <t>Chasing LibertyÂ </t>
  </si>
  <si>
    <t>Terence Maynard</t>
  </si>
  <si>
    <t>Mike Disa</t>
  </si>
  <si>
    <t>Phil LaMarr</t>
  </si>
  <si>
    <t>Hoodwinked Too! Hood vs. EvilÂ </t>
  </si>
  <si>
    <t>An Unfinished LifeÂ </t>
  </si>
  <si>
    <t>Lynda Boyd</t>
  </si>
  <si>
    <t>Adventure|Fantasy|Mystery</t>
  </si>
  <si>
    <t>The Imaginarium of Doctor ParnassusÂ </t>
  </si>
  <si>
    <t>Richard J. Lewis</t>
  </si>
  <si>
    <t>Atom Egoyan</t>
  </si>
  <si>
    <t>Barney's VersionÂ </t>
  </si>
  <si>
    <t>Paul Gross</t>
  </si>
  <si>
    <t>Ingvar Eggert SigurÃ°sson</t>
  </si>
  <si>
    <t>Icelandic</t>
  </si>
  <si>
    <t>Iceland</t>
  </si>
  <si>
    <t>Runner RunnerÂ </t>
  </si>
  <si>
    <t>Richard Roundtree</t>
  </si>
  <si>
    <t>AntitrustÂ </t>
  </si>
  <si>
    <t>Ned Bellamy</t>
  </si>
  <si>
    <t>GloryÂ </t>
  </si>
  <si>
    <t>Sergio Leone</t>
  </si>
  <si>
    <t>Once Upon a Time in AmericaÂ </t>
  </si>
  <si>
    <t>Niels Arden Oplev</t>
  </si>
  <si>
    <t>Dead Man DownÂ </t>
  </si>
  <si>
    <t>James Biberi</t>
  </si>
  <si>
    <t>Michael Radford</t>
  </si>
  <si>
    <t>The Merchant of VeniceÂ </t>
  </si>
  <si>
    <t>SaÃ¯d Taghmaoui</t>
  </si>
  <si>
    <t>Emir Kusturica</t>
  </si>
  <si>
    <t>The Good ThiefÂ </t>
  </si>
  <si>
    <t>Steve Boyum</t>
  </si>
  <si>
    <t>Action|Drama|Romance|Sport</t>
  </si>
  <si>
    <t>SupercrossÂ </t>
  </si>
  <si>
    <t>Bill Paterson</t>
  </si>
  <si>
    <t>Miss PotterÂ </t>
  </si>
  <si>
    <t>Lucy Boynton</t>
  </si>
  <si>
    <t>Kaige Chen</t>
  </si>
  <si>
    <t>Toby Leonard Moore</t>
  </si>
  <si>
    <t>The PromiseÂ </t>
  </si>
  <si>
    <t>Nicholas Tse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</si>
  <si>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</si>
  <si>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</si>
  <si>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</si>
  <si>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</si>
  <si>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</si>
  <si>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</si>
  <si>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</si>
  <si>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</si>
  <si>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</si>
  <si>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Jaycee Chan</t>
  </si>
  <si>
    <t>Laurent Tirard</t>
  </si>
  <si>
    <t>Sandrine Kiberlain</t>
  </si>
  <si>
    <t>Louise Bourgoin</t>
  </si>
  <si>
    <t>Little NicholasÂ </t>
  </si>
  <si>
    <t>Kad Merad</t>
  </si>
  <si>
    <t>Wild CardÂ </t>
  </si>
  <si>
    <t>Action|Biography|Crime|Drama</t>
  </si>
  <si>
    <t>Machine Gun PreacherÂ </t>
  </si>
  <si>
    <t>Kathy Baker</t>
  </si>
  <si>
    <t>Reinhard Klooss</t>
  </si>
  <si>
    <t>Animals UnitedÂ </t>
  </si>
  <si>
    <t>German</t>
  </si>
  <si>
    <t>Patrick Lyster</t>
  </si>
  <si>
    <t>The Color of FreedomÂ </t>
  </si>
  <si>
    <t>Tyrone Keogh</t>
  </si>
  <si>
    <t>FrÃ©dÃ©ric Auburtin</t>
  </si>
  <si>
    <t>United PassionsÂ </t>
  </si>
  <si>
    <t>Jemima West</t>
  </si>
  <si>
    <t>Olivier Dahan</t>
  </si>
  <si>
    <t>Grace of MonacoÂ 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</si>
  <si>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</si>
  <si>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</si>
  <si>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</si>
  <si>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</si>
  <si>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</si>
  <si>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</si>
  <si>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Liliana Cavani</t>
  </si>
  <si>
    <t>Ripley's GameÂ </t>
  </si>
  <si>
    <t>Chiara Caselli</t>
  </si>
  <si>
    <t>Greg Tiernan</t>
  </si>
  <si>
    <t>Adventure|Animation|Comedy|Fantasy</t>
  </si>
  <si>
    <t>Sausage PartyÂ 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</si>
  <si>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</si>
  <si>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</si>
  <si>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</si>
  <si>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</si>
  <si>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</si>
  <si>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</si>
  <si>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</si>
  <si>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Tyler Hilton</t>
  </si>
  <si>
    <t>Amanda Schull</t>
  </si>
  <si>
    <t>Edward Norton</t>
  </si>
  <si>
    <t>Keeping the FaithÂ </t>
  </si>
  <si>
    <t>Bradley Pierce</t>
  </si>
  <si>
    <t>The BorrowersÂ </t>
  </si>
  <si>
    <t>Mark Williams</t>
  </si>
  <si>
    <t>Frost/NixonÂ 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</si>
  <si>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</si>
  <si>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</si>
  <si>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</si>
  <si>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</si>
  <si>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</si>
  <si>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</si>
  <si>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</si>
  <si>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</si>
  <si>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</si>
  <si>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</si>
  <si>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</si>
  <si>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</si>
  <si>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Hannah Spearritt</t>
  </si>
  <si>
    <t>Romania</t>
  </si>
  <si>
    <t>John Maybury</t>
  </si>
  <si>
    <t>Jason Lewis</t>
  </si>
  <si>
    <t>The JacketÂ </t>
  </si>
  <si>
    <t>Angel Coulby</t>
  </si>
  <si>
    <t>AladdinÂ </t>
  </si>
  <si>
    <t>Scott Weinger</t>
  </si>
  <si>
    <t>Neil Brown Jr.</t>
  </si>
  <si>
    <t>Biography|Crime|Drama|History|Music</t>
  </si>
  <si>
    <t>Straight Outta ComptonÂ </t>
  </si>
  <si>
    <t>R. Marcos Taylor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</si>
  <si>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</si>
  <si>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</si>
  <si>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</si>
  <si>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</si>
  <si>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</si>
  <si>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</si>
  <si>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Biography|Comedy|Drama|Music|Romance</t>
  </si>
  <si>
    <t>Florence Foster JenkinsÂ </t>
  </si>
  <si>
    <t>John Sessions</t>
  </si>
  <si>
    <t>Once Upon a Time in MexicoÂ </t>
  </si>
  <si>
    <t>Enrique Iglesias</t>
  </si>
  <si>
    <t>Die HardÂ </t>
  </si>
  <si>
    <t>Reginald VelJohnson</t>
  </si>
  <si>
    <t>Role ModelsÂ </t>
  </si>
  <si>
    <t>The Big ShortÂ </t>
  </si>
  <si>
    <t>Charlie Talbert</t>
  </si>
  <si>
    <t>Taking WoodstockÂ </t>
  </si>
  <si>
    <t>Demetri Martin</t>
  </si>
  <si>
    <t>Eddie Cahill</t>
  </si>
  <si>
    <t>MiracleÂ </t>
  </si>
  <si>
    <t>Kenneth Mitchell</t>
  </si>
  <si>
    <t>Dawn of the DeadÂ </t>
  </si>
  <si>
    <t>The Wedding PlannerÂ </t>
  </si>
  <si>
    <t>Alex Rocco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</si>
  <si>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</si>
  <si>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</si>
  <si>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</si>
  <si>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</si>
  <si>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</si>
  <si>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</si>
  <si>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</si>
  <si>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</si>
  <si>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</si>
  <si>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</si>
  <si>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</si>
  <si>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</si>
  <si>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</si>
  <si>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</si>
  <si>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</si>
  <si>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Ann Talman</t>
  </si>
  <si>
    <t>Mia Sara</t>
  </si>
  <si>
    <t>TimecopÂ </t>
  </si>
  <si>
    <t>Gloria Reuben</t>
  </si>
  <si>
    <t>ZoolanderÂ </t>
  </si>
  <si>
    <t>Noah Lomax</t>
  </si>
  <si>
    <t>Drama|Romance|Thriller</t>
  </si>
  <si>
    <t>David Lyons</t>
  </si>
  <si>
    <t>Safe HavenÂ </t>
  </si>
  <si>
    <t>Mimi Kirkland</t>
  </si>
  <si>
    <t>Omri Katz</t>
  </si>
  <si>
    <t>Hocus PocusÂ </t>
  </si>
  <si>
    <t>Larry Bagby</t>
  </si>
  <si>
    <t>Lily Rabe</t>
  </si>
  <si>
    <t>No ReservationsÂ </t>
  </si>
  <si>
    <t>Deborah Twiss</t>
  </si>
  <si>
    <t>Elizabeth McGovern</t>
  </si>
  <si>
    <t>Kick-AssÂ </t>
  </si>
  <si>
    <t>Dilshad Vadsaria</t>
  </si>
  <si>
    <t>30 Minutes or LessÂ </t>
  </si>
  <si>
    <t>Action|Fantasy|Horror|Thriller</t>
  </si>
  <si>
    <t>Dracula 2000Â </t>
  </si>
  <si>
    <t>Jeri Ryan</t>
  </si>
  <si>
    <t>Miguel Arteta</t>
  </si>
  <si>
    <t>Alexander and the Terrible, Horrible, No Good, Very Bad DayÂ </t>
  </si>
  <si>
    <t>Talulah Riley</t>
  </si>
  <si>
    <t>Pride &amp; PrejudiceÂ </t>
  </si>
  <si>
    <t>Simon Woods</t>
  </si>
  <si>
    <t>Sean Young</t>
  </si>
  <si>
    <t>Blade RunnerÂ </t>
  </si>
  <si>
    <t>Adventure|Biography</t>
  </si>
  <si>
    <t>Rob RoyÂ </t>
  </si>
  <si>
    <t>Richard Sammel</t>
  </si>
  <si>
    <t>3 Days to KillÂ </t>
  </si>
  <si>
    <t>TÃ³mas Lemarquis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</si>
  <si>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</si>
  <si>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</si>
  <si>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</si>
  <si>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</si>
  <si>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</si>
  <si>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</si>
  <si>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</si>
  <si>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Ben Chaplin</t>
  </si>
  <si>
    <t>Philippe Labro</t>
  </si>
  <si>
    <t>Winged MigrationÂ 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</si>
  <si>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</si>
  <si>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</si>
  <si>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</si>
  <si>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</si>
  <si>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</si>
  <si>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</si>
  <si>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</si>
  <si>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George Lopez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</si>
  <si>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</si>
  <si>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</si>
  <si>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</si>
  <si>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</si>
  <si>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</si>
  <si>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</si>
  <si>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</si>
  <si>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</si>
  <si>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</si>
  <si>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</si>
  <si>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</si>
  <si>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</si>
  <si>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Tencho Gyalpo</t>
  </si>
  <si>
    <t>Robert B. Weide</t>
  </si>
  <si>
    <t>Katherine Parkinson</t>
  </si>
  <si>
    <t>How to Lose Friends &amp; Alienate PeopleÂ </t>
  </si>
  <si>
    <t>Fenella Woolgar</t>
  </si>
  <si>
    <t>Jeff Wadlow</t>
  </si>
  <si>
    <t>Donald Faison</t>
  </si>
  <si>
    <t>Kick-Ass 2Â 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</si>
  <si>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</si>
  <si>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</si>
  <si>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</si>
  <si>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</si>
  <si>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</si>
  <si>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Camille Delamarre</t>
  </si>
  <si>
    <t>Brick MansionsÂ </t>
  </si>
  <si>
    <t>Kabir Bedi</t>
  </si>
  <si>
    <t>Louis Jourdan</t>
  </si>
  <si>
    <t>OctopussyÂ </t>
  </si>
  <si>
    <t>Steven Berkoff</t>
  </si>
  <si>
    <t>Martin Starr</t>
  </si>
  <si>
    <t>Knocked UpÂ </t>
  </si>
  <si>
    <t>Sofia Vassilieva</t>
  </si>
  <si>
    <t>My Sister's KeeperÂ </t>
  </si>
  <si>
    <t>Jeffrey Markle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</si>
  <si>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</si>
  <si>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</si>
  <si>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</si>
  <si>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</si>
  <si>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</si>
  <si>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</si>
  <si>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</si>
  <si>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</si>
  <si>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Shaun Parkes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</si>
  <si>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</si>
  <si>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</si>
  <si>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</si>
  <si>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</si>
  <si>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</si>
  <si>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</si>
  <si>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</si>
  <si>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</si>
  <si>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</si>
  <si>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</si>
  <si>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The Blues BrothersÂ </t>
  </si>
  <si>
    <t>Ray Charles</t>
  </si>
  <si>
    <t>Sanaa Hamri</t>
  </si>
  <si>
    <t>Comedy|Drama|Family|Romance</t>
  </si>
  <si>
    <t>The Sisterhood of the Traveling Pants 2Â </t>
  </si>
  <si>
    <t>Michael Rady</t>
  </si>
  <si>
    <t>Jeremy Jordan</t>
  </si>
  <si>
    <t>Dolly Parton</t>
  </si>
  <si>
    <t>Joyful NoiseÂ </t>
  </si>
  <si>
    <t>Christopher Webster</t>
  </si>
  <si>
    <t>Sharon Small</t>
  </si>
  <si>
    <t>About a BoyÂ </t>
  </si>
  <si>
    <t>Peter McNicholl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</si>
  <si>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</si>
  <si>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</si>
  <si>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</si>
  <si>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</si>
  <si>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</si>
  <si>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</si>
  <si>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Barret Oliver</t>
  </si>
  <si>
    <t>The NeverEnding StoryÂ </t>
  </si>
  <si>
    <t>West Germany</t>
  </si>
  <si>
    <t>Action|Drama|Fantasy|Mystery|Sci-Fi|Thriller</t>
  </si>
  <si>
    <t>Dark CityÂ </t>
  </si>
  <si>
    <t>Saul Dibb</t>
  </si>
  <si>
    <t>The DuchessÂ </t>
  </si>
  <si>
    <t>Jackie Gleason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</si>
  <si>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</si>
  <si>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</si>
  <si>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</si>
  <si>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</si>
  <si>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</si>
  <si>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</si>
  <si>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Richard Linklater</t>
  </si>
  <si>
    <t>Lew Temple</t>
  </si>
  <si>
    <t>Action|Crime|Drama|History|Western</t>
  </si>
  <si>
    <t>The Newton BoysÂ </t>
  </si>
  <si>
    <t>Case 39Â </t>
  </si>
  <si>
    <t>Vanesa Tomasino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</si>
  <si>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</si>
  <si>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</si>
  <si>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</si>
  <si>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</si>
  <si>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</si>
  <si>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</si>
  <si>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</si>
  <si>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</si>
  <si>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</si>
  <si>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</si>
  <si>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Paul Barber</t>
  </si>
  <si>
    <t>Comedy|Crime|Drama</t>
  </si>
  <si>
    <t>FlawlessÂ </t>
  </si>
  <si>
    <t>MindhuntersÂ </t>
  </si>
  <si>
    <t>Eion Bailey</t>
  </si>
  <si>
    <t>What Just HappenedÂ </t>
  </si>
  <si>
    <t>The StatementÂ </t>
  </si>
  <si>
    <t>John Neville</t>
  </si>
  <si>
    <t>Amy Carson</t>
  </si>
  <si>
    <t>Kim-Marie Woodhouse</t>
  </si>
  <si>
    <t>The Magic FluteÂ </t>
  </si>
  <si>
    <t>Joseph Kaiser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</si>
  <si>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</si>
  <si>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</si>
  <si>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</si>
  <si>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</si>
  <si>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</si>
  <si>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</si>
  <si>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</si>
  <si>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</si>
  <si>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</si>
  <si>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</si>
  <si>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</si>
  <si>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David Harbour</t>
  </si>
  <si>
    <t>Kindergarten CopÂ </t>
  </si>
  <si>
    <t>Pineapple ExpressÂ </t>
  </si>
  <si>
    <t>Ever After: A Cinderella StoryÂ </t>
  </si>
  <si>
    <t>Jeanne Moreau</t>
  </si>
  <si>
    <t>Open RangeÂ </t>
  </si>
  <si>
    <t>FlatlinersÂ </t>
  </si>
  <si>
    <t>Kaitlin Olson</t>
  </si>
  <si>
    <t>Rob McElhenney</t>
  </si>
  <si>
    <t>Glenn Howerton</t>
  </si>
  <si>
    <t>Dirk Bogarde</t>
  </si>
  <si>
    <t>Ryan O'Neal</t>
  </si>
  <si>
    <t>A Bridge Too FarÂ </t>
  </si>
  <si>
    <t>Wolfgang Preiss</t>
  </si>
  <si>
    <t>Carl Gilliard</t>
  </si>
  <si>
    <t>Robert Pine</t>
  </si>
  <si>
    <t>Red EyeÂ </t>
  </si>
  <si>
    <t>Suzie Plakson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</si>
  <si>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</si>
  <si>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</si>
  <si>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</si>
  <si>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</si>
  <si>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</si>
  <si>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</si>
  <si>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</si>
  <si>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</si>
  <si>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</si>
  <si>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</si>
  <si>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</si>
  <si>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</si>
  <si>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</si>
  <si>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</si>
  <si>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</si>
  <si>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</si>
  <si>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</si>
  <si>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Brad Leland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</si>
  <si>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</si>
  <si>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</si>
  <si>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</si>
  <si>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</si>
  <si>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</si>
  <si>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Seth Meyers</t>
  </si>
  <si>
    <t>Michael Cristofer</t>
  </si>
  <si>
    <t>Gregory Itzin</t>
  </si>
  <si>
    <t>Original SinÂ </t>
  </si>
  <si>
    <t>Jack Thompson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</si>
  <si>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</si>
  <si>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</si>
  <si>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</si>
  <si>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</si>
  <si>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</si>
  <si>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</si>
  <si>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</si>
  <si>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</si>
  <si>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</si>
  <si>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Michael Cohn</t>
  </si>
  <si>
    <t>David Conrad</t>
  </si>
  <si>
    <t>Snow White: A Tale of TerrorÂ </t>
  </si>
  <si>
    <t>Monica Keena</t>
  </si>
  <si>
    <t>Comedy|Crime|Mystery|Romance</t>
  </si>
  <si>
    <t>The Curse of the Jade ScorpionÂ </t>
  </si>
  <si>
    <t>Kirstie Alley</t>
  </si>
  <si>
    <t>Accidental LoveÂ </t>
  </si>
  <si>
    <t>Alan Shapiro</t>
  </si>
  <si>
    <t>Chelsea Field</t>
  </si>
  <si>
    <t>Adventure|Family</t>
  </si>
  <si>
    <t>Paul Hogan</t>
  </si>
  <si>
    <t>FlipperÂ </t>
  </si>
  <si>
    <t>Jessica Wesson</t>
  </si>
  <si>
    <t>Self/lessÂ </t>
  </si>
  <si>
    <t>Fernando Meirelles</t>
  </si>
  <si>
    <t>The Constant GardenerÂ </t>
  </si>
  <si>
    <t>Donald Sumpter</t>
  </si>
  <si>
    <t>Maia Morgenstern</t>
  </si>
  <si>
    <t>Christo Jivkov</t>
  </si>
  <si>
    <t>The Passion of the ChristÂ </t>
  </si>
  <si>
    <t>Hristo Shopov</t>
  </si>
  <si>
    <t>Aramaic</t>
  </si>
  <si>
    <t>Mrs. DoubtfireÂ </t>
  </si>
  <si>
    <t>Matthew Lawrence</t>
  </si>
  <si>
    <t>Rain ManÂ </t>
  </si>
  <si>
    <t>Dreama Walker</t>
  </si>
  <si>
    <t>Gran TorinoÂ </t>
  </si>
  <si>
    <t>Ahney Her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</si>
  <si>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</si>
  <si>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</si>
  <si>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</si>
  <si>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</si>
  <si>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</si>
  <si>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</si>
  <si>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</si>
  <si>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DeVaughn Nixon</t>
  </si>
  <si>
    <t>Embeth Davidtz</t>
  </si>
  <si>
    <t>Schindler's ListÂ </t>
  </si>
  <si>
    <t>Caroline Goodall</t>
  </si>
  <si>
    <t>The HelpÂ </t>
  </si>
  <si>
    <t>The Fifth EstateÂ </t>
  </si>
  <si>
    <t>Jamie Blackley</t>
  </si>
  <si>
    <t>Adventure|Comedy|Family|Fantasy|Horror|Mystery</t>
  </si>
  <si>
    <t>Scooby-Doo 2: Monsters UnleashedÂ </t>
  </si>
  <si>
    <t>Oleg Stepchenko</t>
  </si>
  <si>
    <t>Igor Jijikine</t>
  </si>
  <si>
    <t>Adventure|Fantasy|Mystery|Thriller</t>
  </si>
  <si>
    <t>ViyÂ </t>
  </si>
  <si>
    <t>Agnia Ditkovskite</t>
  </si>
  <si>
    <t>Jason Ritter</t>
  </si>
  <si>
    <t>Katharine Isabelle</t>
  </si>
  <si>
    <t>Freddy vs. JasonÂ </t>
  </si>
  <si>
    <t>Michael Winterbottom</t>
  </si>
  <si>
    <t>Ava Acres</t>
  </si>
  <si>
    <t>The Face of an AngelÂ </t>
  </si>
  <si>
    <t>Sara Stewart</t>
  </si>
  <si>
    <t>Jimmy Neutron: Boy GeniusÂ </t>
  </si>
  <si>
    <t>Ben Feldman</t>
  </si>
  <si>
    <t>CloverfieldÂ </t>
  </si>
  <si>
    <t>Liza Lapira</t>
  </si>
  <si>
    <t>Michael Pressman</t>
  </si>
  <si>
    <t>Paige Turco</t>
  </si>
  <si>
    <t>Kevin Nash</t>
  </si>
  <si>
    <t>Teenage Mutant Ninja Turtles II: The Secret of the OozeÂ </t>
  </si>
  <si>
    <t>Ernie Reyes Jr.</t>
  </si>
  <si>
    <t>Billy Drago</t>
  </si>
  <si>
    <t>The UntouchablesÂ </t>
  </si>
  <si>
    <t>No Country for Old MenÂ </t>
  </si>
  <si>
    <t>Ride AlongÂ </t>
  </si>
  <si>
    <t>Bryan Callen</t>
  </si>
  <si>
    <t>Sharon Maguire</t>
  </si>
  <si>
    <t>Bridget Jones's DiaryÂ </t>
  </si>
  <si>
    <t>Leslie Caron</t>
  </si>
  <si>
    <t>ChocolatÂ </t>
  </si>
  <si>
    <t>Hugh O'Conor</t>
  </si>
  <si>
    <t>Charles Herman-Wurmfeld</t>
  </si>
  <si>
    <t>Legally Blonde 2: Red, White &amp; BlondeÂ </t>
  </si>
  <si>
    <t>Bob Newhart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</si>
  <si>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</si>
  <si>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</si>
  <si>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</si>
  <si>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</si>
  <si>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</si>
  <si>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</si>
  <si>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</si>
  <si>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</si>
  <si>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Patrick Troughton</t>
  </si>
  <si>
    <t>Fantasy|Horror|Mystery</t>
  </si>
  <si>
    <t>Lee Remick</t>
  </si>
  <si>
    <t>The OmenÂ </t>
  </si>
  <si>
    <t>Billie Whitelaw</t>
  </si>
  <si>
    <t>Gina Holden</t>
  </si>
  <si>
    <t>Chelan Simmons</t>
  </si>
  <si>
    <t>Final Destination 3Â </t>
  </si>
  <si>
    <t>Riley Thomas Stewart</t>
  </si>
  <si>
    <t>The Lucky OneÂ </t>
  </si>
  <si>
    <t>Jay R. Ferguson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</si>
  <si>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</si>
  <si>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</si>
  <si>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</si>
  <si>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</si>
  <si>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</si>
  <si>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</si>
  <si>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</si>
  <si>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</si>
  <si>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</si>
  <si>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</si>
  <si>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</si>
  <si>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</si>
  <si>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</si>
  <si>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</si>
  <si>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</si>
  <si>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</si>
  <si>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</si>
  <si>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</si>
  <si>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</si>
  <si>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</si>
  <si>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Rebecca Gayheart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</si>
  <si>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</si>
  <si>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</si>
  <si>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</si>
  <si>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</si>
  <si>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</si>
  <si>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</si>
  <si>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</si>
  <si>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Kevin Breznahan</t>
  </si>
  <si>
    <t>Cathy Malkasian</t>
  </si>
  <si>
    <t>Flea</t>
  </si>
  <si>
    <t>The Wild Thornberrys MovieÂ </t>
  </si>
  <si>
    <t>John Eng</t>
  </si>
  <si>
    <t>Rugrats Go WildÂ </t>
  </si>
  <si>
    <t>Nancy Cartwright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</si>
  <si>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</si>
  <si>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</si>
  <si>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</si>
  <si>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</si>
  <si>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</si>
  <si>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</si>
  <si>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</si>
  <si>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</si>
  <si>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Bille Woodruff</t>
  </si>
  <si>
    <t>Keshia Knight Pulliam</t>
  </si>
  <si>
    <t>Beauty ShopÂ </t>
  </si>
  <si>
    <t>LisaRaye McCoy</t>
  </si>
  <si>
    <t>Million Dollar ArmÂ </t>
  </si>
  <si>
    <t>Gregory Alan Williams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</si>
  <si>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</si>
  <si>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</si>
  <si>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</si>
  <si>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</si>
  <si>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</si>
  <si>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</si>
  <si>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Billy Aaron Brown</t>
  </si>
  <si>
    <t>Mark Helfrich</t>
  </si>
  <si>
    <t>Good Luck ChuckÂ </t>
  </si>
  <si>
    <t>Cradle 2 the GraveÂ </t>
  </si>
  <si>
    <t>DMX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</si>
  <si>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</si>
  <si>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</si>
  <si>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</si>
  <si>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</si>
  <si>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</si>
  <si>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</si>
  <si>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</si>
  <si>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</si>
  <si>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Steve Pemberton</t>
  </si>
  <si>
    <t>Dwight H. Little</t>
  </si>
  <si>
    <t>Salli Richardson-Whitfield</t>
  </si>
  <si>
    <t>Nicholas Gonzalez</t>
  </si>
  <si>
    <t>Anacondas: The Hunt for the Blood OrchidÂ </t>
  </si>
  <si>
    <t>Johnny Messner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</si>
  <si>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</si>
  <si>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</si>
  <si>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</si>
  <si>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</si>
  <si>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</si>
  <si>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</si>
  <si>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</si>
  <si>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Eric Cantona</t>
  </si>
  <si>
    <t>Park Bench</t>
  </si>
  <si>
    <t>Comedy|Fantasy|Horror|Romance</t>
  </si>
  <si>
    <t>Alexis Arquette</t>
  </si>
  <si>
    <t>Bride of ChuckyÂ </t>
  </si>
  <si>
    <t>Vince Corazza</t>
  </si>
  <si>
    <t>Richard Fleischer</t>
  </si>
  <si>
    <t>Richard Anderson</t>
  </si>
  <si>
    <t>Joseph Cotten</t>
  </si>
  <si>
    <t>Tora! Tora! Tora!Â </t>
  </si>
  <si>
    <t>James Whitmore</t>
  </si>
  <si>
    <t>Bob Spiers</t>
  </si>
  <si>
    <t>Richard Briers</t>
  </si>
  <si>
    <t>Comedy|Family|Music</t>
  </si>
  <si>
    <t>Spice WorldÂ </t>
  </si>
  <si>
    <t>Victoria Beckham</t>
  </si>
  <si>
    <t>J.B. Smoove</t>
  </si>
  <si>
    <t>Ari Graynor</t>
  </si>
  <si>
    <t>The SitterÂ </t>
  </si>
  <si>
    <t>Kylie Bunbury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</si>
  <si>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</si>
  <si>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</si>
  <si>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</si>
  <si>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</si>
  <si>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</si>
  <si>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</si>
  <si>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</si>
  <si>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</si>
  <si>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</si>
  <si>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</si>
  <si>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</si>
  <si>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</si>
  <si>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Griffin Cleveland</t>
  </si>
  <si>
    <t>John Wells</t>
  </si>
  <si>
    <t>August: Osage CountyÂ </t>
  </si>
  <si>
    <t>Tim Fywell</t>
  </si>
  <si>
    <t>Trevor Blumas</t>
  </si>
  <si>
    <t>Connie Ray</t>
  </si>
  <si>
    <t>Ice PrincessÂ </t>
  </si>
  <si>
    <t>Amy Stewart</t>
  </si>
  <si>
    <t>Nigel Cole</t>
  </si>
  <si>
    <t>Tyrone Giordano</t>
  </si>
  <si>
    <t>A Lot Like LoveÂ </t>
  </si>
  <si>
    <t>James Read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</si>
  <si>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</si>
  <si>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</si>
  <si>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</si>
  <si>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</si>
  <si>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</si>
  <si>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</si>
  <si>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</si>
  <si>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</si>
  <si>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</si>
  <si>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</si>
  <si>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</si>
  <si>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</si>
  <si>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</si>
  <si>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</si>
  <si>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</si>
  <si>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</si>
  <si>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Don McManus</t>
  </si>
  <si>
    <t>Jeff Schaffer</t>
  </si>
  <si>
    <t>Scott Mechlowicz</t>
  </si>
  <si>
    <t>EuroTripÂ </t>
  </si>
  <si>
    <t>Jacob Pitts</t>
  </si>
  <si>
    <t>Don Michael Paul</t>
  </si>
  <si>
    <t>Nia Peeples</t>
  </si>
  <si>
    <t>Claudia Christian</t>
  </si>
  <si>
    <t>Half Past DeadÂ </t>
  </si>
  <si>
    <t>Tony Plana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</si>
  <si>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</si>
  <si>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</si>
  <si>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</si>
  <si>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</si>
  <si>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</si>
  <si>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</si>
  <si>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</si>
  <si>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</si>
  <si>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</si>
  <si>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</si>
  <si>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</si>
  <si>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Matthew Knight</t>
  </si>
  <si>
    <t>The Greatest Game Ever PlayedÂ </t>
  </si>
  <si>
    <t>Amanda Tilson</t>
  </si>
  <si>
    <t>Richard Kelly</t>
  </si>
  <si>
    <t>Gillian Jacobs</t>
  </si>
  <si>
    <t>The BoxÂ </t>
  </si>
  <si>
    <t>Carter Smith</t>
  </si>
  <si>
    <t>Jonathan Tucker</t>
  </si>
  <si>
    <t>The RuinsÂ </t>
  </si>
  <si>
    <t>Sergio CalderÃ³n</t>
  </si>
  <si>
    <t>John Schlesinger</t>
  </si>
  <si>
    <t>The Next Best ThingÂ </t>
  </si>
  <si>
    <t>Emily Meade</t>
  </si>
  <si>
    <t>My Soul to TakeÂ </t>
  </si>
  <si>
    <t>Zena Grey</t>
  </si>
  <si>
    <t>Timothy Bottoms</t>
  </si>
  <si>
    <t>Chris Marquette</t>
  </si>
  <si>
    <t>The Girl Next DoorÂ </t>
  </si>
  <si>
    <t>Jacob Young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</si>
  <si>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</si>
  <si>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</si>
  <si>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</si>
  <si>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</si>
  <si>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</si>
  <si>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</si>
  <si>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</si>
  <si>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</si>
  <si>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Tara Fitzgerald</t>
  </si>
  <si>
    <t>Jorma Taccone</t>
  </si>
  <si>
    <t>Hot RodÂ </t>
  </si>
  <si>
    <t>Chris Parnell</t>
  </si>
  <si>
    <t>Shark Night 3DÂ </t>
  </si>
  <si>
    <t>Devon Murray</t>
  </si>
  <si>
    <t>Angela's AshesÂ </t>
  </si>
  <si>
    <t>Pauline McLynn</t>
  </si>
  <si>
    <t>Draft DayÂ </t>
  </si>
  <si>
    <t>Patrick St. Esprit</t>
  </si>
  <si>
    <t>Steve Railsback</t>
  </si>
  <si>
    <t>LifeforceÂ </t>
  </si>
  <si>
    <t>Peter Firth</t>
  </si>
  <si>
    <t>Jennifer Hale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</si>
  <si>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</si>
  <si>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</si>
  <si>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</si>
  <si>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</si>
  <si>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</si>
  <si>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</si>
  <si>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</si>
  <si>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Kate Burton</t>
  </si>
  <si>
    <t>Big Trouble in Little ChinaÂ </t>
  </si>
  <si>
    <t>Peter Kwong</t>
  </si>
  <si>
    <t>Pascal Chaumeil</t>
  </si>
  <si>
    <t>Malonn LÃ©vana</t>
  </si>
  <si>
    <t>A Perfect PlanÂ </t>
  </si>
  <si>
    <t>Alice Pol</t>
  </si>
  <si>
    <t>WarriorÂ </t>
  </si>
  <si>
    <t>Biography|Drama|Thriller|War</t>
  </si>
  <si>
    <t>Michael CollinsÂ </t>
  </si>
  <si>
    <t>William Morgan Sheppard</t>
  </si>
  <si>
    <t>GettysburgÂ </t>
  </si>
  <si>
    <t>James Patrick Stuart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</si>
  <si>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</si>
  <si>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</si>
  <si>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</si>
  <si>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</si>
  <si>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</si>
  <si>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</si>
  <si>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</si>
  <si>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Daniel Lapaine</t>
  </si>
  <si>
    <t>Ole Bornedal</t>
  </si>
  <si>
    <t>Madison Davenport</t>
  </si>
  <si>
    <t>The PossessionÂ </t>
  </si>
  <si>
    <t>Natasha Calis</t>
  </si>
  <si>
    <t>Richard Benjamin</t>
  </si>
  <si>
    <t>Mrs. WinterbourneÂ </t>
  </si>
  <si>
    <t>Cathryn de Prume</t>
  </si>
  <si>
    <t>Straw DogsÂ </t>
  </si>
  <si>
    <t>Rhys Coiro</t>
  </si>
  <si>
    <t>Christopher Evan Welch</t>
  </si>
  <si>
    <t>The HoaxÂ </t>
  </si>
  <si>
    <t>Craig R. Baxley</t>
  </si>
  <si>
    <t>Sam McMurray</t>
  </si>
  <si>
    <t>Brian Bosworth</t>
  </si>
  <si>
    <t>Stone ColdÂ </t>
  </si>
  <si>
    <t>Richard Gant</t>
  </si>
  <si>
    <t>John Hillcoat</t>
  </si>
  <si>
    <t>The RoadÂ </t>
  </si>
  <si>
    <t>John Guillermin</t>
  </si>
  <si>
    <t>Donovan Scott</t>
  </si>
  <si>
    <t>SheenaÂ </t>
  </si>
  <si>
    <t>Ted Wass</t>
  </si>
  <si>
    <t>Marcos Siega</t>
  </si>
  <si>
    <t>UnderclassmanÂ </t>
  </si>
  <si>
    <t>Kaylee DeFer</t>
  </si>
  <si>
    <t>Say It Isn't SoÂ </t>
  </si>
  <si>
    <t>Jack Plotnick</t>
  </si>
  <si>
    <t>The World's Fastest IndianÂ </t>
  </si>
  <si>
    <t>Craig Hall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</si>
  <si>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</si>
  <si>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</si>
  <si>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</si>
  <si>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</si>
  <si>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</si>
  <si>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</si>
  <si>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</si>
  <si>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YÃ»suke Iseya</t>
  </si>
  <si>
    <t>Action|Adventure|Fantasy|Horror</t>
  </si>
  <si>
    <t>BloodRayneÂ </t>
  </si>
  <si>
    <t>Michael ParÃ©</t>
  </si>
  <si>
    <t>CarnageÂ </t>
  </si>
  <si>
    <t>Julie Adams</t>
  </si>
  <si>
    <t>Where the Truth LiesÂ </t>
  </si>
  <si>
    <t>Erica Linz</t>
  </si>
  <si>
    <t>Dallas Barnett</t>
  </si>
  <si>
    <t>Cirque du Soleil: Worlds AwayÂ </t>
  </si>
  <si>
    <t>Igor Zaripov</t>
  </si>
  <si>
    <t>Robert Towne</t>
  </si>
  <si>
    <t>Without LimitsÂ </t>
  </si>
  <si>
    <t>Aidan McArdle</t>
  </si>
  <si>
    <t>Me and Orson WellesÂ </t>
  </si>
  <si>
    <t>James Tupper</t>
  </si>
  <si>
    <t>Giuseppe Tornatore</t>
  </si>
  <si>
    <t>Sean Buchanan</t>
  </si>
  <si>
    <t>Crime|Drama|Mystery|Romance</t>
  </si>
  <si>
    <t>The Best OfferÂ </t>
  </si>
  <si>
    <t>Liya Kebede</t>
  </si>
  <si>
    <t>Werner Herzog</t>
  </si>
  <si>
    <t>Bad Lieutenant: Port of Call New OrleansÂ </t>
  </si>
  <si>
    <t>Shawn Hatosy</t>
  </si>
  <si>
    <t>Ben Stassen</t>
  </si>
  <si>
    <t>A Turtle's Tale: Sammy's AdventuresÂ </t>
  </si>
  <si>
    <t>BenoÃ®t Magimel</t>
  </si>
  <si>
    <t>Little White LiesÂ </t>
  </si>
  <si>
    <t>Gilles Lellouche</t>
  </si>
  <si>
    <t>Scout Taylor-Compton</t>
  </si>
  <si>
    <t>Love RanchÂ </t>
  </si>
  <si>
    <t>Gil Birmingham</t>
  </si>
  <si>
    <t>JÃ©rÃ´me Deschamps</t>
  </si>
  <si>
    <t>AndrÃ© Wilms</t>
  </si>
  <si>
    <t>Yolande Moreau</t>
  </si>
  <si>
    <t>The True Story of Puss'N BootsÂ </t>
  </si>
  <si>
    <t>Inna Evlannikova</t>
  </si>
  <si>
    <t>Evgeniy Mironov</t>
  </si>
  <si>
    <t>Space DogsÂ </t>
  </si>
  <si>
    <t>Aleksandr Bashirov</t>
  </si>
  <si>
    <t>The CounselorÂ </t>
  </si>
  <si>
    <t>Jonathan English</t>
  </si>
  <si>
    <t>Action|Adventure|History|Romance</t>
  </si>
  <si>
    <t>IroncladÂ </t>
  </si>
  <si>
    <t>Sergey Bondarchuk</t>
  </si>
  <si>
    <t>Dan O'Herlihy</t>
  </si>
  <si>
    <t>WaterlooÂ </t>
  </si>
  <si>
    <t>Jack Hawkins</t>
  </si>
  <si>
    <t>Teddy Chan</t>
  </si>
  <si>
    <t>Siu-Wong Fan</t>
  </si>
  <si>
    <t>Kung Fu KillerÂ </t>
  </si>
  <si>
    <t>Wai-Keung Lau</t>
  </si>
  <si>
    <t>Dangerous LiaisonsÂ </t>
  </si>
  <si>
    <t>On the RoadÂ </t>
  </si>
  <si>
    <t>Star Trek IV: The Voyage HomeÂ </t>
  </si>
  <si>
    <t>Rocky BalboaÂ </t>
  </si>
  <si>
    <t>Scream 2Â </t>
  </si>
  <si>
    <t>Kevin Williamson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</si>
  <si>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</si>
  <si>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</si>
  <si>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</si>
  <si>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</si>
  <si>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</si>
  <si>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</si>
  <si>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Lori Singer</t>
  </si>
  <si>
    <t>Leah Remini</t>
  </si>
  <si>
    <t>Old SchoolÂ </t>
  </si>
  <si>
    <t>The Fisher KingÂ </t>
  </si>
  <si>
    <t>Harry Shearer</t>
  </si>
  <si>
    <t>I Still Know What You Did Last SummerÂ </t>
  </si>
  <si>
    <t>Return to MeÂ </t>
  </si>
  <si>
    <t>Jeff Anderson</t>
  </si>
  <si>
    <t>Zack and Miri Make a PornoÂ </t>
  </si>
  <si>
    <t>Jennifer Schwalbach Smith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</si>
  <si>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</si>
  <si>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</si>
  <si>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</si>
  <si>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</si>
  <si>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</si>
  <si>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</si>
  <si>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</si>
  <si>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</si>
  <si>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</si>
  <si>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</si>
  <si>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</si>
  <si>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</si>
  <si>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</si>
  <si>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</si>
  <si>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</si>
  <si>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</si>
  <si>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</si>
  <si>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Ellen Albertini Dow</t>
  </si>
  <si>
    <t>Ready to RumbleÂ </t>
  </si>
  <si>
    <t>Play It to the BoneÂ </t>
  </si>
  <si>
    <t>Lolita Davidovich</t>
  </si>
  <si>
    <t>Douglas McGrath</t>
  </si>
  <si>
    <t>I Don't Know How She Does ItÂ </t>
  </si>
  <si>
    <t>Kelly Brook</t>
  </si>
  <si>
    <t>Piranha 3DÂ </t>
  </si>
  <si>
    <t>Beyond the SeaÂ </t>
  </si>
  <si>
    <t>Meet the DeedlesÂ </t>
  </si>
  <si>
    <t>A.J. Langer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</si>
  <si>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</si>
  <si>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</si>
  <si>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</si>
  <si>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</si>
  <si>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</si>
  <si>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</si>
  <si>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</si>
  <si>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</si>
  <si>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</si>
  <si>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</si>
  <si>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</si>
  <si>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</si>
  <si>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Derek Graf</t>
  </si>
  <si>
    <t>The WaterboyÂ </t>
  </si>
  <si>
    <t>Star Wars: Episode V - The Empire Strikes BackÂ </t>
  </si>
  <si>
    <t>Anthony Daniels</t>
  </si>
  <si>
    <t>Bad BoysÂ </t>
  </si>
  <si>
    <t>Theresa Randle</t>
  </si>
  <si>
    <t>The Naked Gun 2Â½: The Smell of FearÂ </t>
  </si>
  <si>
    <t>O.J. Simpson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</si>
  <si>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</si>
  <si>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</si>
  <si>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</si>
  <si>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</si>
  <si>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</si>
  <si>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</si>
  <si>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</si>
  <si>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Catherine Dent</t>
  </si>
  <si>
    <t>Brian Johnson</t>
  </si>
  <si>
    <t>HerÂ </t>
  </si>
  <si>
    <t>Matt Letscher</t>
  </si>
  <si>
    <t>Jessica Bowman</t>
  </si>
  <si>
    <t>Joy RideÂ </t>
  </si>
  <si>
    <t>Dell Yount</t>
  </si>
  <si>
    <t>Jonathan Newman</t>
  </si>
  <si>
    <t>Keeley Hawes</t>
  </si>
  <si>
    <t>The Adventurer: The Curse of the Midas BoxÂ </t>
  </si>
  <si>
    <t>Oliver Stark</t>
  </si>
  <si>
    <t>Eva Amurri Martino</t>
  </si>
  <si>
    <t>Anywhere But HereÂ </t>
  </si>
  <si>
    <t>Michael Dinner</t>
  </si>
  <si>
    <t>Dan Hedaya</t>
  </si>
  <si>
    <t>The CrewÂ </t>
  </si>
  <si>
    <t>Lainie Kazan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</si>
  <si>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</si>
  <si>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</si>
  <si>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</si>
  <si>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</si>
  <si>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</si>
  <si>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</si>
  <si>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</si>
  <si>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</si>
  <si>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</si>
  <si>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</si>
  <si>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Garrett Morris</t>
  </si>
  <si>
    <t>Ian Hart</t>
  </si>
  <si>
    <t>The End of the AffairÂ </t>
  </si>
  <si>
    <t>James Bolam</t>
  </si>
  <si>
    <t>Action|Crime|Drama|Thriller|Western</t>
  </si>
  <si>
    <t>Harley Davidson and the Marlboro ManÂ </t>
  </si>
  <si>
    <t>In the Valley of ElahÂ </t>
  </si>
  <si>
    <t>Anne Fontaine</t>
  </si>
  <si>
    <t>BenoÃ®t Poelvoorde</t>
  </si>
  <si>
    <t>Coco Before ChanelÂ </t>
  </si>
  <si>
    <t>Marie Gillain</t>
  </si>
  <si>
    <t>Jon Cassar</t>
  </si>
  <si>
    <t>Landon Liboiron</t>
  </si>
  <si>
    <t>ForsakenÂ </t>
  </si>
  <si>
    <t>Iben Hjejle</t>
  </si>
  <si>
    <t>Tom Burke</t>
  </si>
  <si>
    <t>ChÃ©riÂ </t>
  </si>
  <si>
    <t>Gaye Brown</t>
  </si>
  <si>
    <t>Mira Nair</t>
  </si>
  <si>
    <t>Roger Lloyd Pack</t>
  </si>
  <si>
    <t>Romola Garai</t>
  </si>
  <si>
    <t>Vanity FairÂ </t>
  </si>
  <si>
    <t>Lillete Dubey</t>
  </si>
  <si>
    <t>Simon Yam</t>
  </si>
  <si>
    <t>Action|Drama|History</t>
  </si>
  <si>
    <t>Bingbing Fan</t>
  </si>
  <si>
    <t>Bodyguards and AssassinsÂ </t>
  </si>
  <si>
    <t>Kim Thomson</t>
  </si>
  <si>
    <t>Drew Powell</t>
  </si>
  <si>
    <t>1408Â </t>
  </si>
  <si>
    <t>Alexandra Silber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</si>
  <si>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</si>
  <si>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</si>
  <si>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</si>
  <si>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</si>
  <si>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</si>
  <si>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</si>
  <si>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</si>
  <si>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</si>
  <si>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</si>
  <si>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</si>
  <si>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Phil Leeds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</si>
  <si>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</si>
  <si>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</si>
  <si>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</si>
  <si>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</si>
  <si>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</si>
  <si>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</si>
  <si>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Debra Monk</t>
  </si>
  <si>
    <t>Michael Papajohn</t>
  </si>
  <si>
    <t>The AnimalÂ </t>
  </si>
  <si>
    <t>Colleen Haskell</t>
  </si>
  <si>
    <t>GandhiÂ </t>
  </si>
  <si>
    <t>Charlotte Le Bon</t>
  </si>
  <si>
    <t>Manish Dayal</t>
  </si>
  <si>
    <t>The Hundred-Foot JourneyÂ </t>
  </si>
  <si>
    <t>Juhi Chawla</t>
  </si>
  <si>
    <t>The NetÂ </t>
  </si>
  <si>
    <t>Ray McKinnon</t>
  </si>
  <si>
    <t>Jessie Nelson</t>
  </si>
  <si>
    <t>I Am SamÂ </t>
  </si>
  <si>
    <t>Christopher Spencer</t>
  </si>
  <si>
    <t>Roma Downey</t>
  </si>
  <si>
    <t>Son of GodÂ </t>
  </si>
  <si>
    <t>Darwin Shaw</t>
  </si>
  <si>
    <t>UnderworldÂ </t>
  </si>
  <si>
    <t>Shane Brolly</t>
  </si>
  <si>
    <t>DerailedÂ </t>
  </si>
  <si>
    <t>The Informant!Â </t>
  </si>
  <si>
    <t>ShadowlandsÂ </t>
  </si>
  <si>
    <t>Julian Fellowes</t>
  </si>
  <si>
    <t>Mike Bigelow</t>
  </si>
  <si>
    <t>Deuce Bigalow: European GigoloÂ </t>
  </si>
  <si>
    <t>Charles Keating</t>
  </si>
  <si>
    <t>Bobby Moynihan</t>
  </si>
  <si>
    <t>Jack Reynor</t>
  </si>
  <si>
    <t>Delivery ManÂ </t>
  </si>
  <si>
    <t>Matthew Daddario</t>
  </si>
  <si>
    <t>Pawel Szajda</t>
  </si>
  <si>
    <t>Thriller</t>
  </si>
  <si>
    <t>Radivoje Bukvic</t>
  </si>
  <si>
    <t>Our Kind of TraitorÂ </t>
  </si>
  <si>
    <t>Grigoriy Dobrygin</t>
  </si>
  <si>
    <t>Neil Diamond</t>
  </si>
  <si>
    <t>Saving SilvermanÂ </t>
  </si>
  <si>
    <t>Kyle Gass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</si>
  <si>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</si>
  <si>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</si>
  <si>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</si>
  <si>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</si>
  <si>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</si>
  <si>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</si>
  <si>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</si>
  <si>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</si>
  <si>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</si>
  <si>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</si>
  <si>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</si>
  <si>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</si>
  <si>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</si>
  <si>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Aries Spears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</si>
  <si>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</si>
  <si>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</si>
  <si>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</si>
  <si>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</si>
  <si>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</si>
  <si>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</si>
  <si>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</si>
  <si>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</si>
  <si>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</si>
  <si>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</si>
  <si>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</si>
  <si>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</si>
  <si>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</si>
  <si>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</si>
  <si>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Dudley Do-RightÂ </t>
  </si>
  <si>
    <t>The Transporter RefueledÂ </t>
  </si>
  <si>
    <t>Laurence Dunmore</t>
  </si>
  <si>
    <t>The LibertineÂ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</si>
  <si>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</si>
  <si>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</si>
  <si>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</si>
  <si>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</si>
  <si>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</si>
  <si>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</si>
  <si>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</si>
  <si>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</si>
  <si>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</si>
  <si>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</si>
  <si>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Roger Cross</t>
  </si>
  <si>
    <t>Rowan Joffe</t>
  </si>
  <si>
    <t>Ben Crompton</t>
  </si>
  <si>
    <t>Before I Go to SleepÂ </t>
  </si>
  <si>
    <t>Anne-Marie Duff</t>
  </si>
  <si>
    <t>Joe Spinell</t>
  </si>
  <si>
    <t>SorcererÂ </t>
  </si>
  <si>
    <t>Amidou</t>
  </si>
  <si>
    <t>John Curran</t>
  </si>
  <si>
    <t>StoneÂ </t>
  </si>
  <si>
    <t>Ludivine Sagnier</t>
  </si>
  <si>
    <t>Comedy|History</t>
  </si>
  <si>
    <t>Romain Duris</t>
  </si>
  <si>
    <t>MoliÃ¨reÂ </t>
  </si>
  <si>
    <t>Fabrice Luchini</t>
  </si>
  <si>
    <t>Out of the FurnaceÂ </t>
  </si>
  <si>
    <t>Dendrie Taylor</t>
  </si>
  <si>
    <t>Michael ClaytonÂ </t>
  </si>
  <si>
    <t>My Fellow AmericansÂ </t>
  </si>
  <si>
    <t>Arlington RoadÂ 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</si>
  <si>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</si>
  <si>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</si>
  <si>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</si>
  <si>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</si>
  <si>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</si>
  <si>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</si>
  <si>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Ornella Muti</t>
  </si>
  <si>
    <t>To Rome with LoveÂ </t>
  </si>
  <si>
    <t>Alessandra Mastronardi</t>
  </si>
  <si>
    <t>Warren Clarke</t>
  </si>
  <si>
    <t>FirefoxÂ </t>
  </si>
  <si>
    <t>Kenneth Colley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</si>
  <si>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</si>
  <si>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</si>
  <si>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</si>
  <si>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</si>
  <si>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</si>
  <si>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</si>
  <si>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Matt Hill</t>
  </si>
  <si>
    <t>HardballÂ </t>
  </si>
  <si>
    <t>DeWayne Warren</t>
  </si>
  <si>
    <t>Silver Linings PlaybookÂ </t>
  </si>
  <si>
    <t>Freedom WritersÂ </t>
  </si>
  <si>
    <t>For Colored GirlsÂ </t>
  </si>
  <si>
    <t>Qi Shu</t>
  </si>
  <si>
    <t>The TransporterÂ </t>
  </si>
  <si>
    <t>Matt Schulze</t>
  </si>
  <si>
    <t>Never Back DownÂ </t>
  </si>
  <si>
    <t>Leslie Hope</t>
  </si>
  <si>
    <t>Katt Shea</t>
  </si>
  <si>
    <t>Jason London</t>
  </si>
  <si>
    <t>The Rage: Carrie 2Â </t>
  </si>
  <si>
    <t>Eddie Kaye Thomas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</si>
  <si>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</si>
  <si>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</si>
  <si>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</si>
  <si>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</si>
  <si>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</si>
  <si>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</si>
  <si>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</si>
  <si>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</si>
  <si>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</si>
  <si>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Sarah Wynter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</si>
  <si>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</si>
  <si>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</si>
  <si>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</si>
  <si>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</si>
  <si>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</si>
  <si>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</si>
  <si>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</si>
  <si>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</si>
  <si>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</si>
  <si>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</si>
  <si>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</si>
  <si>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</si>
  <si>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</si>
  <si>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</si>
  <si>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</si>
  <si>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Steve Harris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</si>
  <si>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</si>
  <si>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</si>
  <si>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</si>
  <si>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</si>
  <si>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</si>
  <si>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</si>
  <si>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</si>
  <si>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</si>
  <si>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</si>
  <si>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</si>
  <si>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</si>
  <si>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Jaws 2Â </t>
  </si>
  <si>
    <t>Joseph Mascolo</t>
  </si>
  <si>
    <t>Adventure|Comedy|Drama|Family|Romance</t>
  </si>
  <si>
    <t>Beverly Hills ChihuahuaÂ </t>
  </si>
  <si>
    <t>Ali Hillis</t>
  </si>
  <si>
    <t>The ConjuringÂ </t>
  </si>
  <si>
    <t>Hayley McFarland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</si>
  <si>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</si>
  <si>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</si>
  <si>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</si>
  <si>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</si>
  <si>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</si>
  <si>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</si>
  <si>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</si>
  <si>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</si>
  <si>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</si>
  <si>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</si>
  <si>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</si>
  <si>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</si>
  <si>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</si>
  <si>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Ski Carr</t>
  </si>
  <si>
    <t>Bobby Coleman</t>
  </si>
  <si>
    <t>Drama|Family|Music|Romance</t>
  </si>
  <si>
    <t>The Last SongÂ </t>
  </si>
  <si>
    <t>Melissa Ordway</t>
  </si>
  <si>
    <t>Steve McQueen</t>
  </si>
  <si>
    <t>12 Years a SlaveÂ </t>
  </si>
  <si>
    <t>Taran Killam</t>
  </si>
  <si>
    <t>DrumlineÂ </t>
  </si>
  <si>
    <t>Jason Weaver</t>
  </si>
  <si>
    <t>Why Did I Get Married Too?Â </t>
  </si>
  <si>
    <t>Fantasy|Romance</t>
  </si>
  <si>
    <t>Edward ScissorhandsÂ </t>
  </si>
  <si>
    <t>Thea Sharrock</t>
  </si>
  <si>
    <t>Me Before YouÂ </t>
  </si>
  <si>
    <t>Brendan Coyle</t>
  </si>
  <si>
    <t>Madea's Witness ProtectionÂ </t>
  </si>
  <si>
    <t>Romeo Miller</t>
  </si>
  <si>
    <t>Fernando Rey</t>
  </si>
  <si>
    <t>The French ConnectionÂ </t>
  </si>
  <si>
    <t>Tony Lo Bianco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</si>
  <si>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</si>
  <si>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</si>
  <si>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</si>
  <si>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</si>
  <si>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</si>
  <si>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</si>
  <si>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</si>
  <si>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</si>
  <si>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</si>
  <si>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</si>
  <si>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</si>
  <si>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</si>
  <si>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</si>
  <si>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</si>
  <si>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</si>
  <si>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</si>
  <si>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Charles Mesure</t>
  </si>
  <si>
    <t>Mennan Yapo</t>
  </si>
  <si>
    <t>PremonitionÂ </t>
  </si>
  <si>
    <t>Marc Macaulay</t>
  </si>
  <si>
    <t>Jun Falkenstein</t>
  </si>
  <si>
    <t>Animation|Comedy|Drama|Family|Musical</t>
  </si>
  <si>
    <t>Kath Soucie</t>
  </si>
  <si>
    <t>The Tigger MovieÂ </t>
  </si>
  <si>
    <t>Ken Sansom</t>
  </si>
  <si>
    <t>OrphanÂ </t>
  </si>
  <si>
    <t>Aryana Engineer</t>
  </si>
  <si>
    <t>Joseph Julian Soria</t>
  </si>
  <si>
    <t>MaxÂ </t>
  </si>
  <si>
    <t>Lamman Rucker</t>
  </si>
  <si>
    <t>Denise Boutte</t>
  </si>
  <si>
    <t>Epic MovieÂ </t>
  </si>
  <si>
    <t>Jamey Sheridan</t>
  </si>
  <si>
    <t>Biography|Crime|Drama|History</t>
  </si>
  <si>
    <t>SpotlightÂ </t>
  </si>
  <si>
    <t>Brian d'Arcy James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</si>
  <si>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</si>
  <si>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</si>
  <si>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</si>
  <si>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</si>
  <si>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</si>
  <si>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</si>
  <si>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</si>
  <si>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Alex Winter</t>
  </si>
  <si>
    <t>Man of the YearÂ </t>
  </si>
  <si>
    <t>Gary Nelson</t>
  </si>
  <si>
    <t>Maximilian Schell</t>
  </si>
  <si>
    <t>The Black HoleÂ </t>
  </si>
  <si>
    <t>Yvette Mimieux</t>
  </si>
  <si>
    <t>Anton Corbijn</t>
  </si>
  <si>
    <t>Thekla Reuten</t>
  </si>
  <si>
    <t>Violante Placido</t>
  </si>
  <si>
    <t>The AmericanÂ </t>
  </si>
  <si>
    <t>Filippo Timi</t>
  </si>
  <si>
    <t>Gregory Nava</t>
  </si>
  <si>
    <t>SelenaÂ </t>
  </si>
  <si>
    <t>Dave Foley</t>
  </si>
  <si>
    <t>Vampires SuckÂ </t>
  </si>
  <si>
    <t>Anneliese van der Pol</t>
  </si>
  <si>
    <t>Harriet Walter</t>
  </si>
  <si>
    <t>BabelÂ </t>
  </si>
  <si>
    <t>Dermot Crowley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</si>
  <si>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</si>
  <si>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</si>
  <si>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</si>
  <si>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</si>
  <si>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</si>
  <si>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</si>
  <si>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</si>
  <si>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</si>
  <si>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Shaun Sipos</t>
  </si>
  <si>
    <t>William McNamara</t>
  </si>
  <si>
    <t>CopycatÂ </t>
  </si>
  <si>
    <t>Marisa Saks</t>
  </si>
  <si>
    <t>Scary Movie 5Â </t>
  </si>
  <si>
    <t>Joshua Logan</t>
  </si>
  <si>
    <t>Lee Marvin</t>
  </si>
  <si>
    <t>Comedy|Drama|Musical|Romance|Western</t>
  </si>
  <si>
    <t>Paint Your WagonÂ </t>
  </si>
  <si>
    <t>MilkÂ </t>
  </si>
  <si>
    <t>Lucas Grabeel</t>
  </si>
  <si>
    <t>Jan Cornet</t>
  </si>
  <si>
    <t>Action|Adventure|Drama|Mystery</t>
  </si>
  <si>
    <t>RisenÂ </t>
  </si>
  <si>
    <t>MarÃ­a Botto</t>
  </si>
  <si>
    <t>Steve Beck</t>
  </si>
  <si>
    <t>Isaiah Washington</t>
  </si>
  <si>
    <t>Ghost ShipÂ </t>
  </si>
  <si>
    <t>Francesca Rettondini</t>
  </si>
  <si>
    <t>Todd Strauss-Schulson</t>
  </si>
  <si>
    <t>A Very Harold &amp; Kumar 3D ChristmasÂ </t>
  </si>
  <si>
    <t>John McNaughton</t>
  </si>
  <si>
    <t>Wild ThingsÂ </t>
  </si>
  <si>
    <t>Jeff Perry</t>
  </si>
  <si>
    <t>Nelson McCormick</t>
  </si>
  <si>
    <t>The StepfatherÂ </t>
  </si>
  <si>
    <t>Skyler Samuels</t>
  </si>
  <si>
    <t>Jesper Christensen</t>
  </si>
  <si>
    <t>The DebtÂ </t>
  </si>
  <si>
    <t>Romi Aboulafia</t>
  </si>
  <si>
    <t>High FidelityÂ </t>
  </si>
  <si>
    <t>Eric Valette</t>
  </si>
  <si>
    <t>Jason Beghe</t>
  </si>
  <si>
    <t>One Missed CallÂ </t>
  </si>
  <si>
    <t>Margaret Cho</t>
  </si>
  <si>
    <t>Eye for an EyeÂ </t>
  </si>
  <si>
    <t>The Bank JobÂ </t>
  </si>
  <si>
    <t>Eternal Sunshine of the Spotless MindÂ </t>
  </si>
  <si>
    <t>James Wolk</t>
  </si>
  <si>
    <t>You AgainÂ </t>
  </si>
  <si>
    <t>Christine Lakin</t>
  </si>
  <si>
    <t>Street KingsÂ </t>
  </si>
  <si>
    <t>Thomas Law</t>
  </si>
  <si>
    <t>The World's EndÂ </t>
  </si>
  <si>
    <t>Jasper Levine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</si>
  <si>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</si>
  <si>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</si>
  <si>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</si>
  <si>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</si>
  <si>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</si>
  <si>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</si>
  <si>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</si>
  <si>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</si>
  <si>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Tiffany Lamb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</si>
  <si>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</si>
  <si>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</si>
  <si>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</si>
  <si>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</si>
  <si>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</si>
  <si>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</si>
  <si>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</si>
  <si>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</si>
  <si>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</si>
  <si>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</si>
  <si>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</si>
  <si>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</si>
  <si>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</si>
  <si>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</si>
  <si>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Toby Hemingway</t>
  </si>
  <si>
    <t>Jessica Bendinger</t>
  </si>
  <si>
    <t>Vanessa Lengies</t>
  </si>
  <si>
    <t>Stick ItÂ </t>
  </si>
  <si>
    <t>John Patrick Amedori</t>
  </si>
  <si>
    <t>ShortsÂ </t>
  </si>
  <si>
    <t>Jake Short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</si>
  <si>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</si>
  <si>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</si>
  <si>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</si>
  <si>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</si>
  <si>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</si>
  <si>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</si>
  <si>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</si>
  <si>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AppaloosaÂ </t>
  </si>
  <si>
    <t>Tom Bower</t>
  </si>
  <si>
    <t>Sheryl Lee</t>
  </si>
  <si>
    <t>VampiresÂ </t>
  </si>
  <si>
    <t>Alfred Hitchcock</t>
  </si>
  <si>
    <t>Vera Miles</t>
  </si>
  <si>
    <t>Janet Leigh</t>
  </si>
  <si>
    <t>PsychoÂ </t>
  </si>
  <si>
    <t>John Gavin</t>
  </si>
  <si>
    <t>My Best Friend's GirlÂ </t>
  </si>
  <si>
    <t>Riki Lindhome</t>
  </si>
  <si>
    <t>Shana Feste</t>
  </si>
  <si>
    <t>Endless LoveÂ </t>
  </si>
  <si>
    <t>Georgia RuleÂ </t>
  </si>
  <si>
    <t>Steve Rash</t>
  </si>
  <si>
    <t>Under the RainbowÂ </t>
  </si>
  <si>
    <t>Billy Barty</t>
  </si>
  <si>
    <t>John Wood</t>
  </si>
  <si>
    <t>Adventure|Comedy|Drama|Fantasy</t>
  </si>
  <si>
    <t>LadyhawkeÂ </t>
  </si>
  <si>
    <t>Leo McKern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</si>
  <si>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</si>
  <si>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</si>
  <si>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</si>
  <si>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</si>
  <si>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</si>
  <si>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</si>
  <si>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</si>
  <si>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</si>
  <si>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</si>
  <si>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</si>
  <si>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</si>
  <si>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</si>
  <si>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</si>
  <si>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</si>
  <si>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</si>
  <si>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</si>
  <si>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</si>
  <si>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</si>
  <si>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</si>
  <si>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</si>
  <si>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</si>
  <si>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</si>
  <si>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</si>
  <si>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Mark Feuerstein</t>
  </si>
  <si>
    <t>Sharon Lawrence</t>
  </si>
  <si>
    <t>Peter Hastings</t>
  </si>
  <si>
    <t>Comedy|Family|Music|Musical</t>
  </si>
  <si>
    <t>The Country BearsÂ </t>
  </si>
  <si>
    <t>Mustafa Haidari</t>
  </si>
  <si>
    <t>The Kite RunnerÂ </t>
  </si>
  <si>
    <t>Khalid Abdalla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</si>
  <si>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</si>
  <si>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</si>
  <si>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</si>
  <si>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</si>
  <si>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</si>
  <si>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</si>
  <si>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</si>
  <si>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A Guy ThingÂ </t>
  </si>
  <si>
    <t>Amy Heckerling</t>
  </si>
  <si>
    <t>Robert Miano</t>
  </si>
  <si>
    <t>LoserÂ </t>
  </si>
  <si>
    <t>Zak Orth</t>
  </si>
  <si>
    <t>Crime|Documentary|News</t>
  </si>
  <si>
    <t>Ronald Reagan</t>
  </si>
  <si>
    <t>Capitalism: A Love StoryÂ </t>
  </si>
  <si>
    <t>Bernie Sanders</t>
  </si>
  <si>
    <t>George Stevens</t>
  </si>
  <si>
    <t>Carroll Baker</t>
  </si>
  <si>
    <t>The Greatest Story Ever ToldÂ </t>
  </si>
  <si>
    <t>Billy Ray</t>
  </si>
  <si>
    <t>Secret in Their EyesÂ </t>
  </si>
  <si>
    <t>Joe Cole</t>
  </si>
  <si>
    <t>Disaster MovieÂ </t>
  </si>
  <si>
    <t>ArmoredÂ </t>
  </si>
  <si>
    <t>Lorna Raver</t>
  </si>
  <si>
    <t>The Man Who Knew Too LittleÂ </t>
  </si>
  <si>
    <t>Joanne Whalley</t>
  </si>
  <si>
    <t>Mark Mylod</t>
  </si>
  <si>
    <t>What's Your Number?Â </t>
  </si>
  <si>
    <t>James Mather</t>
  </si>
  <si>
    <t>LockoutÂ </t>
  </si>
  <si>
    <t>Jacky Ido</t>
  </si>
  <si>
    <t>EnvyÂ </t>
  </si>
  <si>
    <t>Sam Lerner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</si>
  <si>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</si>
  <si>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</si>
  <si>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</si>
  <si>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</si>
  <si>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</si>
  <si>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</si>
  <si>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</si>
  <si>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</si>
  <si>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</si>
  <si>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</si>
  <si>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</si>
  <si>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</si>
  <si>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</si>
  <si>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</si>
  <si>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Jordan Carlos</t>
  </si>
  <si>
    <t>Taylor Cole</t>
  </si>
  <si>
    <t>12 RoundsÂ </t>
  </si>
  <si>
    <t>Nick Gomez</t>
  </si>
  <si>
    <t>Let Me InÂ </t>
  </si>
  <si>
    <t>Charles T. Kanganis</t>
  </si>
  <si>
    <t>Dustin Nguyen</t>
  </si>
  <si>
    <t>3 Ninjas Kick BackÂ </t>
  </si>
  <si>
    <t>Don Stark</t>
  </si>
  <si>
    <t>Be Kind RewindÂ </t>
  </si>
  <si>
    <t>Melonie Diaz</t>
  </si>
  <si>
    <t>Christopher Guest</t>
  </si>
  <si>
    <t>Comedy|Drama|Music|War</t>
  </si>
  <si>
    <t>Mrs Henderson PresentsÂ </t>
  </si>
  <si>
    <t>Sarah Solemani</t>
  </si>
  <si>
    <t>Triple 9Â </t>
  </si>
  <si>
    <t>Lynn Cohen</t>
  </si>
  <si>
    <t>Deconstructing HarryÂ </t>
  </si>
  <si>
    <t>Damon Santostefano</t>
  </si>
  <si>
    <t>Three to TangoÂ </t>
  </si>
  <si>
    <t>David Ramsey</t>
  </si>
  <si>
    <t>BurntÂ </t>
  </si>
  <si>
    <t>Riccardo Scamarcio</t>
  </si>
  <si>
    <t>We're No AngelsÂ </t>
  </si>
  <si>
    <t>James Russo</t>
  </si>
  <si>
    <t>Comedy|Musical|Romance</t>
  </si>
  <si>
    <t>Everyone Says I Love YouÂ </t>
  </si>
  <si>
    <t>Jeff DeRocker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</si>
  <si>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</si>
  <si>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</si>
  <si>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</si>
  <si>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</si>
  <si>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</si>
  <si>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</si>
  <si>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</si>
  <si>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</si>
  <si>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Peter Wingfield</t>
  </si>
  <si>
    <t>Susie Essman</t>
  </si>
  <si>
    <t>The ManÂ </t>
  </si>
  <si>
    <t>Gigi Rice</t>
  </si>
  <si>
    <t>Code Name: The CleanerÂ </t>
  </si>
  <si>
    <t>Nia Vardalos</t>
  </si>
  <si>
    <t>Connie and CarlaÂ </t>
  </si>
  <si>
    <t>Ricardo Montalban</t>
  </si>
  <si>
    <t>Comedy|Drama|Music|Musical|Romance</t>
  </si>
  <si>
    <t>Sammy Davis Jr.</t>
  </si>
  <si>
    <t>Sweet CharityÂ </t>
  </si>
  <si>
    <t>Katherine Waterston</t>
  </si>
  <si>
    <t>Comedy|Crime|Drama|Mystery|Romance</t>
  </si>
  <si>
    <t>Martin Dew</t>
  </si>
  <si>
    <t>Inherent ViceÂ </t>
  </si>
  <si>
    <t>Serena Scott Thomas</t>
  </si>
  <si>
    <t>Dave Borthwick</t>
  </si>
  <si>
    <t>DoogalÂ </t>
  </si>
  <si>
    <t>Benson Lee</t>
  </si>
  <si>
    <t>Caity Lotz</t>
  </si>
  <si>
    <t>Chris Brown</t>
  </si>
  <si>
    <t>Battle of the YearÂ </t>
  </si>
  <si>
    <t>Scott Wolf</t>
  </si>
  <si>
    <t>Geoffrey Arend</t>
  </si>
  <si>
    <t>Chriss Anglin</t>
  </si>
  <si>
    <t>An American CarolÂ </t>
  </si>
  <si>
    <t>Gary Coleman</t>
  </si>
  <si>
    <t>Machete KillsÂ </t>
  </si>
  <si>
    <t>Marko Zaror</t>
  </si>
  <si>
    <t>Glen Morgan</t>
  </si>
  <si>
    <t>WillardÂ </t>
  </si>
  <si>
    <t>Jackie Burroughs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</si>
  <si>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</si>
  <si>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</si>
  <si>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</si>
  <si>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</si>
  <si>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</si>
  <si>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</si>
  <si>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</si>
  <si>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</si>
  <si>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</si>
  <si>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</si>
  <si>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</si>
  <si>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</si>
  <si>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</si>
  <si>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</si>
  <si>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</si>
  <si>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Karin Konoval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</si>
  <si>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</si>
  <si>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</si>
  <si>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</si>
  <si>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</si>
  <si>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</si>
  <si>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</si>
  <si>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</si>
  <si>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PasschendaeleÂ </t>
  </si>
  <si>
    <t>Marc Abraham</t>
  </si>
  <si>
    <t>Bill Lake</t>
  </si>
  <si>
    <t>Dylan Authors</t>
  </si>
  <si>
    <t>Flash of GeniusÂ </t>
  </si>
  <si>
    <t>Victoria Learn</t>
  </si>
  <si>
    <t>Todd Haynes</t>
  </si>
  <si>
    <t>I'm Not There.Â </t>
  </si>
  <si>
    <t>Tyrone Benskin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</si>
  <si>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</si>
  <si>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</si>
  <si>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</si>
  <si>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</si>
  <si>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</si>
  <si>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</si>
  <si>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</si>
  <si>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</si>
  <si>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</si>
  <si>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</si>
  <si>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</si>
  <si>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</si>
  <si>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</si>
  <si>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</si>
  <si>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Caitlyn Jenner</t>
  </si>
  <si>
    <t>The PropositionÂ </t>
  </si>
  <si>
    <t>Angelo Pizzo</t>
  </si>
  <si>
    <t>Donny Boaz</t>
  </si>
  <si>
    <t>CourageÂ </t>
  </si>
  <si>
    <t>Brent Anderson</t>
  </si>
  <si>
    <t>Damon Wayans</t>
  </si>
  <si>
    <t>Marci XÂ </t>
  </si>
  <si>
    <t>EquilibriumÂ </t>
  </si>
  <si>
    <t>Guang Li</t>
  </si>
  <si>
    <t>The Children of Huang ShiÂ </t>
  </si>
  <si>
    <t>Matthew Walker</t>
  </si>
  <si>
    <t>The YardsÂ </t>
  </si>
  <si>
    <t>Matthew Diamond</t>
  </si>
  <si>
    <t>Garrett Clayton</t>
  </si>
  <si>
    <t>The Oogieloves in the Big Balloon AdventureÂ </t>
  </si>
  <si>
    <t>Toni Braxton</t>
  </si>
  <si>
    <t>By the SeaÂ </t>
  </si>
  <si>
    <t>Melvil Poupaud</t>
  </si>
  <si>
    <t>Katsuhiro Ã”tomo</t>
  </si>
  <si>
    <t>Action|Adventure|Animation|Family|Sci-Fi|Thriller</t>
  </si>
  <si>
    <t>SteamboyÂ </t>
  </si>
  <si>
    <t>Rosalind Ayres</t>
  </si>
  <si>
    <t>David Anspaugh</t>
  </si>
  <si>
    <t>The Game of Their LivesÂ </t>
  </si>
  <si>
    <t>Jimmy Jean-Louis</t>
  </si>
  <si>
    <t>Andrew Jarecki</t>
  </si>
  <si>
    <t>Crime|Drama|Mystery|Romance|Thriller</t>
  </si>
  <si>
    <t>All Good ThingsÂ </t>
  </si>
  <si>
    <t>Esai Morales</t>
  </si>
  <si>
    <t>Rapa NuiÂ </t>
  </si>
  <si>
    <t>Yuqi Zhang</t>
  </si>
  <si>
    <t>CJ7Â </t>
  </si>
  <si>
    <t>Chi Chung Lam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</si>
  <si>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</si>
  <si>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</si>
  <si>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</si>
  <si>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</si>
  <si>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</si>
  <si>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Laura Spencer</t>
  </si>
  <si>
    <t>Action|Comedy|Crime|Fantasy|Horror|Mystery|Sci-Fi|Thriller</t>
  </si>
  <si>
    <t>Dylan Dog: Dead of NightÂ </t>
  </si>
  <si>
    <t>Daniel Algrant</t>
  </si>
  <si>
    <t>People I KnowÂ </t>
  </si>
  <si>
    <t>Mark Webber</t>
  </si>
  <si>
    <t>Peter Vaughan</t>
  </si>
  <si>
    <t>The TempestÂ </t>
  </si>
  <si>
    <t>Tom Conti</t>
  </si>
  <si>
    <t>Aaron Ashmore</t>
  </si>
  <si>
    <t>RegressionÂ </t>
  </si>
  <si>
    <t>Jane Clark</t>
  </si>
  <si>
    <t>Traci Dinwiddie</t>
  </si>
  <si>
    <t>Romance|Short</t>
  </si>
  <si>
    <t>Necar Zadegan</t>
  </si>
  <si>
    <t>The TouchÂ </t>
  </si>
  <si>
    <t>Elea Oberon</t>
  </si>
  <si>
    <t>Sammo Kam-Bo Hung</t>
  </si>
  <si>
    <t>Three Kingdoms: Resurrection of the DragonÂ </t>
  </si>
  <si>
    <t>Andy On</t>
  </si>
  <si>
    <t>Mike Barker</t>
  </si>
  <si>
    <t>ShatteredÂ </t>
  </si>
  <si>
    <t>Wayne Thornley</t>
  </si>
  <si>
    <t>ZambeziaÂ </t>
  </si>
  <si>
    <t>Gnana Rajasekaran</t>
  </si>
  <si>
    <t>Michael Lieber</t>
  </si>
  <si>
    <t>Mani Bharathi</t>
  </si>
  <si>
    <t>RamanujanÂ </t>
  </si>
  <si>
    <t>Kevin McGowan</t>
  </si>
  <si>
    <t>Tom Walsh</t>
  </si>
  <si>
    <t>Maggie Wheeler</t>
  </si>
  <si>
    <t>Animation</t>
  </si>
  <si>
    <t>Joey D. Vieira</t>
  </si>
  <si>
    <t>Dwegons and LeprechaunsÂ </t>
  </si>
  <si>
    <t>Jacqueline Lovell</t>
  </si>
  <si>
    <t>Jonathan Jakubowicz</t>
  </si>
  <si>
    <t>Hands of StoneÂ </t>
  </si>
  <si>
    <t>Panama</t>
  </si>
  <si>
    <t>SurvivorÂ </t>
  </si>
  <si>
    <t>Scott Walker</t>
  </si>
  <si>
    <t>The Frozen GroundÂ </t>
  </si>
  <si>
    <t>The Painted VeilÂ </t>
  </si>
  <si>
    <t>Alan David</t>
  </si>
  <si>
    <t>The Baader Meinhof ComplexÂ </t>
  </si>
  <si>
    <t>Martina Gedeck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</si>
  <si>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</si>
  <si>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</si>
  <si>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</si>
  <si>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</si>
  <si>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</si>
  <si>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</si>
  <si>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</si>
  <si>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</si>
  <si>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</si>
  <si>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</si>
  <si>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</si>
  <si>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</si>
  <si>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</si>
  <si>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The ShiningÂ </t>
  </si>
  <si>
    <t>Joe Turkel</t>
  </si>
  <si>
    <t>Back to the FutureÂ </t>
  </si>
  <si>
    <t>J.J. Cohen</t>
  </si>
  <si>
    <t>House on Haunted HillÂ </t>
  </si>
  <si>
    <t>Mary J. Blige</t>
  </si>
  <si>
    <t>Eric Mendenhall</t>
  </si>
  <si>
    <t>I Can Do Bad All by MyselfÂ </t>
  </si>
  <si>
    <t>Hope Olaide Wilson</t>
  </si>
  <si>
    <t>Rob Hawk</t>
  </si>
  <si>
    <t>Erin O'Brien</t>
  </si>
  <si>
    <t>Kari J. Kramer</t>
  </si>
  <si>
    <t>Fight ValleyÂ </t>
  </si>
  <si>
    <t>Cabrina Collesides</t>
  </si>
  <si>
    <t>The SwitchÂ </t>
  </si>
  <si>
    <t>Kelli Barrett</t>
  </si>
  <si>
    <t>David Agranov</t>
  </si>
  <si>
    <t>Just MarriedÂ </t>
  </si>
  <si>
    <t>David Moscow</t>
  </si>
  <si>
    <t>Mem Ferda</t>
  </si>
  <si>
    <t>The Devil's DoubleÂ 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</si>
  <si>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</si>
  <si>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</si>
  <si>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</si>
  <si>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</si>
  <si>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</si>
  <si>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</si>
  <si>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Miyu Irino</t>
  </si>
  <si>
    <t>Alan Yuen</t>
  </si>
  <si>
    <t>Michael Wong</t>
  </si>
  <si>
    <t>FirestormÂ </t>
  </si>
  <si>
    <t>Terence Yin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</si>
  <si>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</si>
  <si>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</si>
  <si>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</si>
  <si>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</si>
  <si>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</si>
  <si>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</si>
  <si>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</si>
  <si>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</si>
  <si>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</si>
  <si>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</si>
  <si>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Dominique McElligott</t>
  </si>
  <si>
    <t>Anthony Mann</t>
  </si>
  <si>
    <t>Mel Ferrer</t>
  </si>
  <si>
    <t>The Fall of the Roman EmpireÂ </t>
  </si>
  <si>
    <t>Stephen Boyd</t>
  </si>
  <si>
    <t>Michael Dowse</t>
  </si>
  <si>
    <t>Take Me Home TonightÂ </t>
  </si>
  <si>
    <t>Daniel Barnz</t>
  </si>
  <si>
    <t>Won't Back DownÂ </t>
  </si>
  <si>
    <t>Dante Brown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</si>
  <si>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</si>
  <si>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</si>
  <si>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</si>
  <si>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</si>
  <si>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</si>
  <si>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</si>
  <si>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Robert Altman</t>
  </si>
  <si>
    <t>Crime|Drama|Music|Thriller</t>
  </si>
  <si>
    <t>Kansas CityÂ </t>
  </si>
  <si>
    <t>James Schamus</t>
  </si>
  <si>
    <t>IndignationÂ </t>
  </si>
  <si>
    <t>Tracy Letts</t>
  </si>
  <si>
    <t>Hebrew</t>
  </si>
  <si>
    <t>Andrew Douglas</t>
  </si>
  <si>
    <t>The Amityville HorrorÂ </t>
  </si>
  <si>
    <t>Adaptation.Â </t>
  </si>
  <si>
    <t>Land of the DeadÂ </t>
  </si>
  <si>
    <t>Pedro Miguel Arce</t>
  </si>
  <si>
    <t>Angelica Lee</t>
  </si>
  <si>
    <t>Louis Koo</t>
  </si>
  <si>
    <t>Out of InfernoÂ </t>
  </si>
  <si>
    <t>Ching Wan Lau</t>
  </si>
  <si>
    <t>Chinese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</si>
  <si>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</si>
  <si>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</si>
  <si>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</si>
  <si>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</si>
  <si>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</si>
  <si>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</si>
  <si>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</si>
  <si>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</si>
  <si>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</si>
  <si>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</si>
  <si>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</si>
  <si>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Chester</t>
  </si>
  <si>
    <t>Raquel Welch</t>
  </si>
  <si>
    <t>Legally BlondeÂ </t>
  </si>
  <si>
    <t>Alanna Ubach</t>
  </si>
  <si>
    <t>Star Trek III: The Search for SpockÂ </t>
  </si>
  <si>
    <t>The Exorcism of Emily RoseÂ </t>
  </si>
  <si>
    <t>JR Bourne</t>
  </si>
  <si>
    <t>Deuce Bigalow: Male GigoloÂ </t>
  </si>
  <si>
    <t>Bree Turner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</si>
  <si>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</si>
  <si>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</si>
  <si>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</si>
  <si>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</si>
  <si>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</si>
  <si>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</si>
  <si>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</si>
  <si>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</si>
  <si>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</si>
  <si>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</si>
  <si>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</si>
  <si>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</si>
  <si>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Joey Fatone</t>
  </si>
  <si>
    <t>Diary of a Wimpy Kid: Rodrick RulesÂ </t>
  </si>
  <si>
    <t>Fran Kranz</t>
  </si>
  <si>
    <t>PredatorÂ </t>
  </si>
  <si>
    <t>Carl Weathers</t>
  </si>
  <si>
    <t>Biography|Drama|History|Music</t>
  </si>
  <si>
    <t>AmadeusÂ </t>
  </si>
  <si>
    <t>Prom NightÂ </t>
  </si>
  <si>
    <t>Collins Pennie</t>
  </si>
  <si>
    <t>Mean GirlsÂ </t>
  </si>
  <si>
    <t>Audrey Wells</t>
  </si>
  <si>
    <t>Lindsay Duncan</t>
  </si>
  <si>
    <t>Under the Tuscan SunÂ </t>
  </si>
  <si>
    <t>Mario Monicelli</t>
  </si>
  <si>
    <t>Gosford ParkÂ </t>
  </si>
  <si>
    <t>Melinda Clarke</t>
  </si>
  <si>
    <t>Peggy Sue Got MarriedÂ </t>
  </si>
  <si>
    <t>Birdman or (The Unexpected Virtue of Ignorance)Â </t>
  </si>
  <si>
    <t>Blue JasmineÂ </t>
  </si>
  <si>
    <t>Andrew Dice Clay</t>
  </si>
  <si>
    <t>David Alan Basche</t>
  </si>
  <si>
    <t>Christian Clemenson</t>
  </si>
  <si>
    <t>United 93Â </t>
  </si>
  <si>
    <t>Susan Blommaert</t>
  </si>
  <si>
    <t>Christian Monzon</t>
  </si>
  <si>
    <t>HoneyÂ </t>
  </si>
  <si>
    <t>Rick Friedberg</t>
  </si>
  <si>
    <t>Barry Bostwick</t>
  </si>
  <si>
    <t>Hulk Hogan</t>
  </si>
  <si>
    <t>Spy HardÂ </t>
  </si>
  <si>
    <t>Nicollette Sheridan</t>
  </si>
  <si>
    <t>The FogÂ </t>
  </si>
  <si>
    <t>Sean McNamara</t>
  </si>
  <si>
    <t>Chris Brochu</t>
  </si>
  <si>
    <t>Biography|Drama|Family|Sport</t>
  </si>
  <si>
    <t>Soul SurferÂ </t>
  </si>
  <si>
    <t>Comedy|Drama|War</t>
  </si>
  <si>
    <t>Catch-22Â </t>
  </si>
  <si>
    <t>Martin Balsam</t>
  </si>
  <si>
    <t>Jody Hill</t>
  </si>
  <si>
    <t>Observe and ReportÂ </t>
  </si>
  <si>
    <t>Dan Bakkedahl</t>
  </si>
  <si>
    <t>Olivia d'Abo</t>
  </si>
  <si>
    <t>Conan the DestroyerÂ </t>
  </si>
  <si>
    <t>Grace Jones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</si>
  <si>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</si>
  <si>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</si>
  <si>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</si>
  <si>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</si>
  <si>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</si>
  <si>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</si>
  <si>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Nicholas Rowe</t>
  </si>
  <si>
    <t>Young Sherlock HolmesÂ </t>
  </si>
  <si>
    <t>Freddie Jones</t>
  </si>
  <si>
    <t>Kevin Tancharoen</t>
  </si>
  <si>
    <t>FameÂ </t>
  </si>
  <si>
    <t>127 HoursÂ </t>
  </si>
  <si>
    <t>Small Time CrooksÂ </t>
  </si>
  <si>
    <t>Nicholas Hytner</t>
  </si>
  <si>
    <t>Susan May Pratt</t>
  </si>
  <si>
    <t>Center StageÂ </t>
  </si>
  <si>
    <t>Ethan Stiefel</t>
  </si>
  <si>
    <t>Love the CoopersÂ </t>
  </si>
  <si>
    <t>TimothÃ©e Chalamet</t>
  </si>
  <si>
    <t>Bart Freundlich</t>
  </si>
  <si>
    <t>Corbin Bleu</t>
  </si>
  <si>
    <t>Catch That KidÂ </t>
  </si>
  <si>
    <t>Kevin G. Schmidt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</si>
  <si>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</si>
  <si>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</si>
  <si>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</si>
  <si>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</si>
  <si>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</si>
  <si>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</si>
  <si>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</si>
  <si>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</si>
  <si>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Michael Horse</t>
  </si>
  <si>
    <t>John Boorman</t>
  </si>
  <si>
    <t>The Tailor of PanamaÂ </t>
  </si>
  <si>
    <t>Dennis Franz</t>
  </si>
  <si>
    <t>Nancy Allen</t>
  </si>
  <si>
    <t>Blow OutÂ </t>
  </si>
  <si>
    <t>John McMartin</t>
  </si>
  <si>
    <t>Courtney Solomon</t>
  </si>
  <si>
    <t>Paul Freeman</t>
  </si>
  <si>
    <t>Rebecca Budig</t>
  </si>
  <si>
    <t>GetawayÂ </t>
  </si>
  <si>
    <t>Bruce Payne</t>
  </si>
  <si>
    <t>The Ice StormÂ </t>
  </si>
  <si>
    <t>And So It GoesÂ </t>
  </si>
  <si>
    <t>Frankie Valli</t>
  </si>
  <si>
    <t>Jeff Kanew</t>
  </si>
  <si>
    <t>Shelley Long</t>
  </si>
  <si>
    <t>Troop Beverly HillsÂ </t>
  </si>
  <si>
    <t>Kellie Martin</t>
  </si>
  <si>
    <t>IstvÃ¡n SzabÃ³</t>
  </si>
  <si>
    <t>Shaun Evans</t>
  </si>
  <si>
    <t>Being JuliaÂ </t>
  </si>
  <si>
    <t>Juliet Stevenson</t>
  </si>
  <si>
    <t>Karen Young</t>
  </si>
  <si>
    <t>David Margulies</t>
  </si>
  <si>
    <t>9Â½ WeeksÂ </t>
  </si>
  <si>
    <t>Kim Chan</t>
  </si>
  <si>
    <t>Matthew Robbins</t>
  </si>
  <si>
    <t>Ralph Richardson</t>
  </si>
  <si>
    <t>DragonslayerÂ </t>
  </si>
  <si>
    <t>Albert Salmi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</si>
  <si>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</si>
  <si>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</si>
  <si>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</si>
  <si>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</si>
  <si>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</si>
  <si>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</si>
  <si>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</si>
  <si>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Honglei Sun</t>
  </si>
  <si>
    <t>Mongolian</t>
  </si>
  <si>
    <t>RocknRollaÂ </t>
  </si>
  <si>
    <t>Hal Needham</t>
  </si>
  <si>
    <t>Michael Beck</t>
  </si>
  <si>
    <t>MegaforceÂ </t>
  </si>
  <si>
    <t>Henry Silva</t>
  </si>
  <si>
    <t>Julie Christie</t>
  </si>
  <si>
    <t>HamletÂ </t>
  </si>
  <si>
    <t>Suzie Steen</t>
  </si>
  <si>
    <t>Mao's Last DancerÂ </t>
  </si>
  <si>
    <t>Aden Young</t>
  </si>
  <si>
    <t>Jeff Nichols</t>
  </si>
  <si>
    <t>Midnight SpecialÂ </t>
  </si>
  <si>
    <t>Paul Sparks</t>
  </si>
  <si>
    <t>Greece</t>
  </si>
  <si>
    <t>Anything ElseÂ </t>
  </si>
  <si>
    <t>Jonathan Teplitzky</t>
  </si>
  <si>
    <t>Biography|Drama|Romance|War</t>
  </si>
  <si>
    <t>The Railway ManÂ </t>
  </si>
  <si>
    <t>Sam Reid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</si>
  <si>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</si>
  <si>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</si>
  <si>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</si>
  <si>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</si>
  <si>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</si>
  <si>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</si>
  <si>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Anna Harr</t>
  </si>
  <si>
    <t>RestorationÂ </t>
  </si>
  <si>
    <t>James Cullen Bressack</t>
  </si>
  <si>
    <t>Mike Marvin</t>
  </si>
  <si>
    <t>Action|Horror|Romance|Sci-Fi|Thriller</t>
  </si>
  <si>
    <t>The WraithÂ </t>
  </si>
  <si>
    <t>The Salton SeaÂ </t>
  </si>
  <si>
    <t>Mackenzie Gray</t>
  </si>
  <si>
    <t>Music</t>
  </si>
  <si>
    <t>James Hetfield</t>
  </si>
  <si>
    <t>Metallica Through the NeverÂ </t>
  </si>
  <si>
    <t>Lars Ulrich</t>
  </si>
  <si>
    <t>Gregor Jordan</t>
  </si>
  <si>
    <t>The InformersÂ </t>
  </si>
  <si>
    <t>Tran Anh Hung</t>
  </si>
  <si>
    <t>SimÃ³n Andreu</t>
  </si>
  <si>
    <t>Takuya Kimura</t>
  </si>
  <si>
    <t>I Come with the RainÂ </t>
  </si>
  <si>
    <t>Shawn Yue</t>
  </si>
  <si>
    <t>Lance Hool</t>
  </si>
  <si>
    <t>Action|Drama|History|Romance|War|Western</t>
  </si>
  <si>
    <t>One Man's HeroÂ </t>
  </si>
  <si>
    <t>Mark Moses</t>
  </si>
  <si>
    <t>John Amplas</t>
  </si>
  <si>
    <t>Greg Nicotero</t>
  </si>
  <si>
    <t>Day of the DeadÂ </t>
  </si>
  <si>
    <t>Joseph Pilato</t>
  </si>
  <si>
    <t>I Am WrathÂ </t>
  </si>
  <si>
    <t>Christian Volckman</t>
  </si>
  <si>
    <t>Action|Animation|Sci-Fi|Thriller</t>
  </si>
  <si>
    <t>RenaissanceÂ </t>
  </si>
  <si>
    <t>Kevork Malikyan</t>
  </si>
  <si>
    <t>Brigitte Nielsen</t>
  </si>
  <si>
    <t>Red SonjaÂ </t>
  </si>
  <si>
    <t>Rodrigo CortÃ©s</t>
  </si>
  <si>
    <t>Red LightsÂ </t>
  </si>
  <si>
    <t>SuperbadÂ </t>
  </si>
  <si>
    <t>Madea Goes to JailÂ </t>
  </si>
  <si>
    <t>David Hayter</t>
  </si>
  <si>
    <t>WolvesÂ </t>
  </si>
  <si>
    <t>Mari Koda</t>
  </si>
  <si>
    <t>Cassie Ventura</t>
  </si>
  <si>
    <t>Step Up 2: The StreetsÂ </t>
  </si>
  <si>
    <t>Luis Rosado</t>
  </si>
  <si>
    <t>Cory Edwards</t>
  </si>
  <si>
    <t>Action|Animation|Comedy|Crime|Family</t>
  </si>
  <si>
    <t>Hoodwinked!Â </t>
  </si>
  <si>
    <t>Terry George</t>
  </si>
  <si>
    <t>Hotel RwandaÂ </t>
  </si>
  <si>
    <t>Hakeem Kae-Kazim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</si>
  <si>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</si>
  <si>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</si>
  <si>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</si>
  <si>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</si>
  <si>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</si>
  <si>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</si>
  <si>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</si>
  <si>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Brian A Miller</t>
  </si>
  <si>
    <t>The PrinceÂ </t>
  </si>
  <si>
    <t>Jessica Lowndes</t>
  </si>
  <si>
    <t>Matt Dillon</t>
  </si>
  <si>
    <t>Shawn Andrews</t>
  </si>
  <si>
    <t>Kirk Fox</t>
  </si>
  <si>
    <t>City of GhostsÂ </t>
  </si>
  <si>
    <t>Rob Campbell</t>
  </si>
  <si>
    <t>Elaine Cassidy</t>
  </si>
  <si>
    <t>The OthersÂ </t>
  </si>
  <si>
    <t>Eric Sykes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</si>
  <si>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</si>
  <si>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</si>
  <si>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</si>
  <si>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</si>
  <si>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</si>
  <si>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</si>
  <si>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</si>
  <si>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</si>
  <si>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</si>
  <si>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</si>
  <si>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</si>
  <si>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</si>
  <si>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</si>
  <si>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</si>
  <si>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</si>
  <si>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</si>
  <si>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</si>
  <si>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</si>
  <si>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</si>
  <si>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</si>
  <si>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</si>
  <si>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</si>
  <si>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</si>
  <si>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</si>
  <si>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</si>
  <si>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</si>
  <si>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</si>
  <si>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A Night at the RoxburyÂ </t>
  </si>
  <si>
    <t>BeastlyÂ </t>
  </si>
  <si>
    <t>Erik Knudsen</t>
  </si>
  <si>
    <t>The Hills Have EyesÂ </t>
  </si>
  <si>
    <t>Dickie Roberts: Former Child StarÂ </t>
  </si>
  <si>
    <t>Valente Rodriguez</t>
  </si>
  <si>
    <t>Morgan Saylor</t>
  </si>
  <si>
    <t>McFarland, USAÂ </t>
  </si>
  <si>
    <t>Diana Maria Riva</t>
  </si>
  <si>
    <t>Erik White</t>
  </si>
  <si>
    <t>Lottery TicketÂ </t>
  </si>
  <si>
    <t>Shad Moss</t>
  </si>
  <si>
    <t>Chris Robinson</t>
  </si>
  <si>
    <t>Adam Boyer</t>
  </si>
  <si>
    <t>Comedy|Crime|Drama|Music|Romance</t>
  </si>
  <si>
    <t>ATLÂ </t>
  </si>
  <si>
    <t>Malika</t>
  </si>
  <si>
    <t>Jason Moore</t>
  </si>
  <si>
    <t>Pitch PerfectÂ </t>
  </si>
  <si>
    <t>Ben Platt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</si>
  <si>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</si>
  <si>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</si>
  <si>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</si>
  <si>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</si>
  <si>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</si>
  <si>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</si>
  <si>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Megyn Price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</si>
  <si>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</si>
  <si>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</si>
  <si>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</si>
  <si>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</si>
  <si>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</si>
  <si>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Brooklyn's FinestÂ </t>
  </si>
  <si>
    <t>Nicholas Ray</t>
  </si>
  <si>
    <t>David Niven</t>
  </si>
  <si>
    <t>Ava Gardner</t>
  </si>
  <si>
    <t>55 Days at PekingÂ </t>
  </si>
  <si>
    <t>John Ireland</t>
  </si>
  <si>
    <t>Fede Alvarez</t>
  </si>
  <si>
    <t>Elizabeth Blackmore</t>
  </si>
  <si>
    <t>Evil DeadÂ </t>
  </si>
  <si>
    <t>Ellen Sandweiss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</si>
  <si>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</si>
  <si>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</si>
  <si>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</si>
  <si>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</si>
  <si>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</si>
  <si>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</si>
  <si>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Ian Iqbal Rashid</t>
  </si>
  <si>
    <t>ClÃ© Bennett</t>
  </si>
  <si>
    <t>DeRay Davis</t>
  </si>
  <si>
    <t>How She MoveÂ </t>
  </si>
  <si>
    <t>Conrad Coates</t>
  </si>
  <si>
    <t>Wayne Kramer</t>
  </si>
  <si>
    <t>Running ScaredÂ </t>
  </si>
  <si>
    <t>Rowdy Herrington</t>
  </si>
  <si>
    <t>Bobby Jones: Stroke of GeniusÂ </t>
  </si>
  <si>
    <t>Jim Goddard</t>
  </si>
  <si>
    <t>Adventure|Crime|Drama|Romance</t>
  </si>
  <si>
    <t>Shanghai SurpriseÂ </t>
  </si>
  <si>
    <t>Clyde Kusatsu</t>
  </si>
  <si>
    <t>The IllusionistÂ </t>
  </si>
  <si>
    <t>Jake Wood</t>
  </si>
  <si>
    <t>Noel Marshall</t>
  </si>
  <si>
    <t>Tippi Hedren</t>
  </si>
  <si>
    <t>RoarÂ </t>
  </si>
  <si>
    <t>David Murray</t>
  </si>
  <si>
    <t>Brenda Fricker</t>
  </si>
  <si>
    <t>Veronica GuerinÂ </t>
  </si>
  <si>
    <t>Gerard McSorley</t>
  </si>
  <si>
    <t>Escobar: Paradise LostÂ </t>
  </si>
  <si>
    <t>Carlos Bardem</t>
  </si>
  <si>
    <t>Comedy|Mystery|Sci-Fi|Thriller</t>
  </si>
  <si>
    <t>Southland TalesÂ </t>
  </si>
  <si>
    <t>Chris Andrew Ciulla</t>
  </si>
  <si>
    <t>Guillaume Ivernel</t>
  </si>
  <si>
    <t>Dragon HuntersÂ </t>
  </si>
  <si>
    <t>Mary Mouser</t>
  </si>
  <si>
    <t>Jack Smight</t>
  </si>
  <si>
    <t>Jan-Michael Vincent</t>
  </si>
  <si>
    <t>Sci-Fi</t>
  </si>
  <si>
    <t>Damnation AlleyÂ </t>
  </si>
  <si>
    <t>Paul Winfield</t>
  </si>
  <si>
    <t>Todd Lincoln</t>
  </si>
  <si>
    <t>Rick Gomez</t>
  </si>
  <si>
    <t>Julianna Guill</t>
  </si>
  <si>
    <t>The ApparitionÂ </t>
  </si>
  <si>
    <t>Tim Williams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</si>
  <si>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</si>
  <si>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</si>
  <si>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</si>
  <si>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</si>
  <si>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</si>
  <si>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</si>
  <si>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</si>
  <si>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</si>
  <si>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</si>
  <si>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</si>
  <si>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Laurence Fox</t>
  </si>
  <si>
    <t>Joe Nussbaum</t>
  </si>
  <si>
    <t>Danny Strong</t>
  </si>
  <si>
    <t>Sydney WhiteÂ </t>
  </si>
  <si>
    <t>Samm Levine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</si>
  <si>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</si>
  <si>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</si>
  <si>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</si>
  <si>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</si>
  <si>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</si>
  <si>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</si>
  <si>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</si>
  <si>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</si>
  <si>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Harley Jane Kozak</t>
  </si>
  <si>
    <t>The VerdictÂ </t>
  </si>
  <si>
    <t>Jack Warden</t>
  </si>
  <si>
    <t>Road TripÂ </t>
  </si>
  <si>
    <t>Ron Lester</t>
  </si>
  <si>
    <t>Varsity BluesÂ </t>
  </si>
  <si>
    <t>Mark Walters</t>
  </si>
  <si>
    <t>Michel Hazanavicius</t>
  </si>
  <si>
    <t>The ArtistÂ </t>
  </si>
  <si>
    <t>The UnbornÂ </t>
  </si>
  <si>
    <t>Rachel Brosnahan</t>
  </si>
  <si>
    <t>Moonrise KingdomÂ </t>
  </si>
  <si>
    <t>The Texas Chainsaw Massacre: The BeginningÂ </t>
  </si>
  <si>
    <t>Cyrus Nowrasteh</t>
  </si>
  <si>
    <t>Vincent Walsh</t>
  </si>
  <si>
    <t>The Young MessiahÂ </t>
  </si>
  <si>
    <t>Finn Ireland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</si>
  <si>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</si>
  <si>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</si>
  <si>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</si>
  <si>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</si>
  <si>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</si>
  <si>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</si>
  <si>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Sergi LÃ³pez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</si>
  <si>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</si>
  <si>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</si>
  <si>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</si>
  <si>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</si>
  <si>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</si>
  <si>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</si>
  <si>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</si>
  <si>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</si>
  <si>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</si>
  <si>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</si>
  <si>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</si>
  <si>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Kamel Krifa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</si>
  <si>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</si>
  <si>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</si>
  <si>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</si>
  <si>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</si>
  <si>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</si>
  <si>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</si>
  <si>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Peter Flinth</t>
  </si>
  <si>
    <t>Gustaf SkarsgÃ¥rd</t>
  </si>
  <si>
    <t>Arn: The Knight TemplarÂ </t>
  </si>
  <si>
    <t>Swedish</t>
  </si>
  <si>
    <t>Sweden</t>
  </si>
  <si>
    <t>Robert Iscove</t>
  </si>
  <si>
    <t>Boys and GirlsÂ </t>
  </si>
  <si>
    <t>Tsianina Joelson</t>
  </si>
  <si>
    <t>Peter Kosminsky</t>
  </si>
  <si>
    <t>White OleanderÂ </t>
  </si>
  <si>
    <t>Marc Donato</t>
  </si>
  <si>
    <t>Jennifer's BodyÂ </t>
  </si>
  <si>
    <t>Cynthia Stevenson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</si>
  <si>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</si>
  <si>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</si>
  <si>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</si>
  <si>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</si>
  <si>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</si>
  <si>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</si>
  <si>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</si>
  <si>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Ruby Jerins</t>
  </si>
  <si>
    <t>Clare Kilner</t>
  </si>
  <si>
    <t>Alexandra Holden</t>
  </si>
  <si>
    <t>How to DealÂ </t>
  </si>
  <si>
    <t>Trent Ford</t>
  </si>
  <si>
    <t>My Stepmother Is an AlienÂ </t>
  </si>
  <si>
    <t>PhiladelphiaÂ </t>
  </si>
  <si>
    <t>Josef Rusnak</t>
  </si>
  <si>
    <t>The Thirteenth FloorÂ </t>
  </si>
  <si>
    <t>Brad William Henke</t>
  </si>
  <si>
    <t>Lance Rivera</t>
  </si>
  <si>
    <t>Farrah Fawcett</t>
  </si>
  <si>
    <t>The CookoutÂ </t>
  </si>
  <si>
    <t>Ronald Neame</t>
  </si>
  <si>
    <t>Karl Malden</t>
  </si>
  <si>
    <t>MeteorÂ </t>
  </si>
  <si>
    <t>Brian Keith</t>
  </si>
  <si>
    <t>Bruce Paltrow</t>
  </si>
  <si>
    <t>DuetsÂ </t>
  </si>
  <si>
    <t>Hollywood EndingÂ </t>
  </si>
  <si>
    <t>Adam Rifkin</t>
  </si>
  <si>
    <t>Detroit Rock CityÂ </t>
  </si>
  <si>
    <t>Shannon Tweed</t>
  </si>
  <si>
    <t>Jon Polito</t>
  </si>
  <si>
    <t>HighlanderÂ </t>
  </si>
  <si>
    <t>Susanne Bier</t>
  </si>
  <si>
    <t>Things We Lost in the FireÂ </t>
  </si>
  <si>
    <t>Robin Weigert</t>
  </si>
  <si>
    <t>Kenneth Johnson</t>
  </si>
  <si>
    <t>Action|Crime|Sci-Fi</t>
  </si>
  <si>
    <t>SteelÂ </t>
  </si>
  <si>
    <t>The ImmigrantÂ </t>
  </si>
  <si>
    <t>Angela Sarafyan</t>
  </si>
  <si>
    <t>James Ivory</t>
  </si>
  <si>
    <t>The White CountessÂ </t>
  </si>
  <si>
    <t>Lynn Redgrave</t>
  </si>
  <si>
    <t>TranceÂ </t>
  </si>
  <si>
    <t>Tuppence Middleton</t>
  </si>
  <si>
    <t>Jessy Terrero</t>
  </si>
  <si>
    <t>Soul PlaneÂ </t>
  </si>
  <si>
    <t>Welcome to the SticksÂ </t>
  </si>
  <si>
    <t>Michel Galabru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</si>
  <si>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</si>
  <si>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</si>
  <si>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</si>
  <si>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</si>
  <si>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</si>
  <si>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</si>
  <si>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</si>
  <si>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</si>
  <si>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</si>
  <si>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Ivan Sergei</t>
  </si>
  <si>
    <t>Hachi: A Dog's TaleÂ </t>
  </si>
  <si>
    <t>JÃ©rÃ´me Salle</t>
  </si>
  <si>
    <t>Tanya van Graan</t>
  </si>
  <si>
    <t>ZuluÂ </t>
  </si>
  <si>
    <t>Conrad Kemp</t>
  </si>
  <si>
    <t>Tommy Lee Jones</t>
  </si>
  <si>
    <t>The HomesmanÂ </t>
  </si>
  <si>
    <t>Jesse Vaughan</t>
  </si>
  <si>
    <t>Juwanna MannÂ </t>
  </si>
  <si>
    <t>Norway</t>
  </si>
  <si>
    <t>Marie-JosÃ©e Croze</t>
  </si>
  <si>
    <t>David Alpay</t>
  </si>
  <si>
    <t>AraratÂ </t>
  </si>
  <si>
    <t>Charles Aznavour</t>
  </si>
  <si>
    <t>William Bindley</t>
  </si>
  <si>
    <t>MadisonÂ </t>
  </si>
  <si>
    <t>William Shockley</t>
  </si>
  <si>
    <t>Wayne Beach</t>
  </si>
  <si>
    <t>Slow BurnÂ </t>
  </si>
  <si>
    <t>GÃ©rard Krawczyk</t>
  </si>
  <si>
    <t>RyÃ´ko Hirosue</t>
  </si>
  <si>
    <t>Carole Bouquet</t>
  </si>
  <si>
    <t>WasabiÂ </t>
  </si>
  <si>
    <t>Michel Muller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</si>
  <si>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</si>
  <si>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</si>
  <si>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</si>
  <si>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</si>
  <si>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</si>
  <si>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</si>
  <si>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</si>
  <si>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</si>
  <si>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Adrian Pasdar</t>
  </si>
  <si>
    <t>Pei-Pei Cheng</t>
  </si>
  <si>
    <t>Chen Chang</t>
  </si>
  <si>
    <t>Crouching Tiger, Hidden DragonÂ </t>
  </si>
  <si>
    <t>Sihung Lung</t>
  </si>
  <si>
    <t>Taiwan</t>
  </si>
  <si>
    <t>American BeautyÂ </t>
  </si>
  <si>
    <t>Ara Celi</t>
  </si>
  <si>
    <t>The King's SpeechÂ </t>
  </si>
  <si>
    <t>TwinsÂ </t>
  </si>
  <si>
    <t>Hugh O'Brian</t>
  </si>
  <si>
    <t>Udayan Prasad</t>
  </si>
  <si>
    <t>The Yellow HandkerchiefÂ </t>
  </si>
  <si>
    <t>Rae Dawn Chong</t>
  </si>
  <si>
    <t>The Color PurpleÂ </t>
  </si>
  <si>
    <t>JK Youn</t>
  </si>
  <si>
    <t>Ji-won Ha</t>
  </si>
  <si>
    <t>Action|Comedy|Drama|Thriller</t>
  </si>
  <si>
    <t>Nicole Dionne</t>
  </si>
  <si>
    <t>Tidal WaveÂ </t>
  </si>
  <si>
    <t>Kyung-gu Sol</t>
  </si>
  <si>
    <t>Korean</t>
  </si>
  <si>
    <t>Morten Tyldum</t>
  </si>
  <si>
    <t>The Imitation GameÂ </t>
  </si>
  <si>
    <t>Allen Leech</t>
  </si>
  <si>
    <t>Private BenjaminÂ </t>
  </si>
  <si>
    <t>Coal Miner's DaughterÂ </t>
  </si>
  <si>
    <t>Levon Helm</t>
  </si>
  <si>
    <t>Diary of a Wimpy KidÂ </t>
  </si>
  <si>
    <t>AndrÃ©s Muschietti</t>
  </si>
  <si>
    <t>Megan Charpentier</t>
  </si>
  <si>
    <t>MamaÂ </t>
  </si>
  <si>
    <t>Isabelle NÃ©lisse</t>
  </si>
  <si>
    <t>National Lampoon's VacationÂ </t>
  </si>
  <si>
    <t>Georgina Cates</t>
  </si>
  <si>
    <t>Jackson Nicoll</t>
  </si>
  <si>
    <t>Bad GrandpaÂ </t>
  </si>
  <si>
    <t>Grasie Mercedes</t>
  </si>
  <si>
    <t>Sylvia Syms</t>
  </si>
  <si>
    <t>The QueenÂ </t>
  </si>
  <si>
    <t>BeetlejuiceÂ </t>
  </si>
  <si>
    <t>Glenn Shadix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</si>
  <si>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</si>
  <si>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</si>
  <si>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</si>
  <si>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</si>
  <si>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</si>
  <si>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</si>
  <si>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Jessica Raine</t>
  </si>
  <si>
    <t>Tessa Thompson</t>
  </si>
  <si>
    <t>When a Stranger CallsÂ </t>
  </si>
  <si>
    <t>Big Fat LiarÂ </t>
  </si>
  <si>
    <t>Lee Majors</t>
  </si>
  <si>
    <t>The Deer HunterÂ 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</si>
  <si>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</si>
  <si>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</si>
  <si>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</si>
  <si>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</si>
  <si>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</si>
  <si>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</si>
  <si>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</si>
  <si>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</si>
  <si>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</si>
  <si>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</si>
  <si>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</si>
  <si>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</si>
  <si>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Virginia Capers</t>
  </si>
  <si>
    <t>Rae'Ven Kelly</t>
  </si>
  <si>
    <t>What's Love Got to Do with ItÂ </t>
  </si>
  <si>
    <t>Dororthy Thorton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</si>
  <si>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</si>
  <si>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</si>
  <si>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</si>
  <si>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</si>
  <si>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</si>
  <si>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</si>
  <si>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William Petersen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</si>
  <si>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</si>
  <si>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</si>
  <si>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</si>
  <si>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</si>
  <si>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</si>
  <si>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</si>
  <si>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</si>
  <si>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</si>
  <si>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</si>
  <si>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</si>
  <si>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</si>
  <si>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</si>
  <si>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Martha MacIsaac</t>
  </si>
  <si>
    <t>The Wedding DateÂ </t>
  </si>
  <si>
    <t>Rick Rosenthal</t>
  </si>
  <si>
    <t>Comedy|Horror|Thriller</t>
  </si>
  <si>
    <t>Halloween: ResurrectionÂ </t>
  </si>
  <si>
    <t>The Princess BrideÂ </t>
  </si>
  <si>
    <t>AndrÃ© the Giant</t>
  </si>
  <si>
    <t>The Great DebatersÂ </t>
  </si>
  <si>
    <t>Nicolas Winding Refn</t>
  </si>
  <si>
    <t>DriveÂ </t>
  </si>
  <si>
    <t>Russ Tamblyn</t>
  </si>
  <si>
    <t>Sara Sugarman</t>
  </si>
  <si>
    <t>Comedy|Family|Music|Romance</t>
  </si>
  <si>
    <t>Confessions of a Teenage Drama QueenÂ </t>
  </si>
  <si>
    <t>The Object of My AffectionÂ </t>
  </si>
  <si>
    <t>Kali Rocha</t>
  </si>
  <si>
    <t>Juan Carlos Fresnadillo</t>
  </si>
  <si>
    <t>28 Weeks LaterÂ </t>
  </si>
  <si>
    <t>Jessie T. Usher</t>
  </si>
  <si>
    <t>When the Game Stands TallÂ </t>
  </si>
  <si>
    <t>Ser'Darius Blain</t>
  </si>
  <si>
    <t>Luke Benward</t>
  </si>
  <si>
    <t>Because of Winn-DixieÂ </t>
  </si>
  <si>
    <t>Gina Prince-Bythewood</t>
  </si>
  <si>
    <t>Love &amp; BasketballÂ </t>
  </si>
  <si>
    <t>Grosse Pointe BlankÂ </t>
  </si>
  <si>
    <t>Mitchell Ryan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</si>
  <si>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</si>
  <si>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</si>
  <si>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</si>
  <si>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</si>
  <si>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</si>
  <si>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</si>
  <si>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</si>
  <si>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</si>
  <si>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Rachel True</t>
  </si>
  <si>
    <t>The CraftÂ </t>
  </si>
  <si>
    <t>Brenda Strong</t>
  </si>
  <si>
    <t>Match PointÂ </t>
  </si>
  <si>
    <t>Elizabeth Allen Rosenbaum</t>
  </si>
  <si>
    <t>Hutch Dano</t>
  </si>
  <si>
    <t>Sierra McCormick</t>
  </si>
  <si>
    <t>Ramona and BeezusÂ </t>
  </si>
  <si>
    <t>Jason Spevack</t>
  </si>
  <si>
    <t>The Remains of the DayÂ </t>
  </si>
  <si>
    <t>Nicole Ari Parker</t>
  </si>
  <si>
    <t>Boogie NightsÂ </t>
  </si>
  <si>
    <t>Nina Hartley</t>
  </si>
  <si>
    <t>Nowhere to RunÂ </t>
  </si>
  <si>
    <t>Joss Ackland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</si>
  <si>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</si>
  <si>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</si>
  <si>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</si>
  <si>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</si>
  <si>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</si>
  <si>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</si>
  <si>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</si>
  <si>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</si>
  <si>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</si>
  <si>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</si>
  <si>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</si>
  <si>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</si>
  <si>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</si>
  <si>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</si>
  <si>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</si>
  <si>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</si>
  <si>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</si>
  <si>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</si>
  <si>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</si>
  <si>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</si>
  <si>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</si>
  <si>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Angelo Anthony Pizza</t>
  </si>
  <si>
    <t>Akie Kotabe</t>
  </si>
  <si>
    <t>The November ManÂ </t>
  </si>
  <si>
    <t>Stephan Elliott</t>
  </si>
  <si>
    <t>Jason Priestley</t>
  </si>
  <si>
    <t>Eye of the BeholderÂ </t>
  </si>
  <si>
    <t>GeneviÃ¨ve Bujold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</si>
  <si>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</si>
  <si>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</si>
  <si>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</si>
  <si>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</si>
  <si>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</si>
  <si>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</si>
  <si>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</si>
  <si>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Homayoun Ershadi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</si>
  <si>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</si>
  <si>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</si>
  <si>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</si>
  <si>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</si>
  <si>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</si>
  <si>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</si>
  <si>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</si>
  <si>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Catherine Owens</t>
  </si>
  <si>
    <t>The Edge</t>
  </si>
  <si>
    <t>U2 3DÂ </t>
  </si>
  <si>
    <t>Larry Mullen Jr.</t>
  </si>
  <si>
    <t>Douglas Aarniokoski</t>
  </si>
  <si>
    <t>Adrian Paul</t>
  </si>
  <si>
    <t>Highlander: EndgameÂ </t>
  </si>
  <si>
    <t>Adam Copeland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</si>
  <si>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</si>
  <si>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</si>
  <si>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</si>
  <si>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</si>
  <si>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</si>
  <si>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</si>
  <si>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</si>
  <si>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</si>
  <si>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Knockaround GuysÂ </t>
  </si>
  <si>
    <t>Kevin Gage</t>
  </si>
  <si>
    <t>James Foley</t>
  </si>
  <si>
    <t>ConfidenceÂ </t>
  </si>
  <si>
    <t>The MuseÂ </t>
  </si>
  <si>
    <t>Keith Allen</t>
  </si>
  <si>
    <t>De-LovelyÂ </t>
  </si>
  <si>
    <t>Sandra Nelson</t>
  </si>
  <si>
    <t>New York StoriesÂ </t>
  </si>
  <si>
    <t>Steve Gomer</t>
  </si>
  <si>
    <t>Kyla Pratt</t>
  </si>
  <si>
    <t>Barney's Great AdventureÂ </t>
  </si>
  <si>
    <t>Shirley Douglas</t>
  </si>
  <si>
    <t>The Man with the Iron FistsÂ </t>
  </si>
  <si>
    <t>Daniel Wu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</si>
  <si>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</si>
  <si>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</si>
  <si>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</si>
  <si>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</si>
  <si>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</si>
  <si>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</si>
  <si>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Nicole de Boer</t>
  </si>
  <si>
    <t>The Big LebowskiÂ </t>
  </si>
  <si>
    <t>Craig Brewer</t>
  </si>
  <si>
    <t>Black Snake MoanÂ </t>
  </si>
  <si>
    <t>Khandi Alexander</t>
  </si>
  <si>
    <t>Dark BlueÂ </t>
  </si>
  <si>
    <t>Michael Michele</t>
  </si>
  <si>
    <t>Biography|Drama|History|Thriller|War</t>
  </si>
  <si>
    <t>A Mighty HeartÂ </t>
  </si>
  <si>
    <t>Dan Futterman</t>
  </si>
  <si>
    <t>David Raynr</t>
  </si>
  <si>
    <t>Whatever It TakesÂ </t>
  </si>
  <si>
    <t>Marla Sokoloff</t>
  </si>
  <si>
    <t>Mort Nathan</t>
  </si>
  <si>
    <t>Boat TripÂ </t>
  </si>
  <si>
    <t>The Importance of Being EarnestÂ </t>
  </si>
  <si>
    <t>Dan Curtis</t>
  </si>
  <si>
    <t>The Love LetterÂ </t>
  </si>
  <si>
    <t>Estelle Parsons</t>
  </si>
  <si>
    <t>Wil Shriner</t>
  </si>
  <si>
    <t>HootÂ </t>
  </si>
  <si>
    <t>Martin McDonagh</t>
  </si>
  <si>
    <t>Anna Madeley</t>
  </si>
  <si>
    <t>Elizabeth Berrington</t>
  </si>
  <si>
    <t>In BrugesÂ </t>
  </si>
  <si>
    <t>Eric Godon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</si>
  <si>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</si>
  <si>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</si>
  <si>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</si>
  <si>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</si>
  <si>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</si>
  <si>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</si>
  <si>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</si>
  <si>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</si>
  <si>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</si>
  <si>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Conleth Hill</t>
  </si>
  <si>
    <t>Mary Lambert</t>
  </si>
  <si>
    <t>The In CrowdÂ </t>
  </si>
  <si>
    <t>Adventure|Crime|Drama|Mystery|Western</t>
  </si>
  <si>
    <t>Three BurialsÂ </t>
  </si>
  <si>
    <t>Guillermo Arriaga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</si>
  <si>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</si>
  <si>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</si>
  <si>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</si>
  <si>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</si>
  <si>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</si>
  <si>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</si>
  <si>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</si>
  <si>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Katja von Garnier</t>
  </si>
  <si>
    <t>Drama|Fantasy|Horror|Romance</t>
  </si>
  <si>
    <t>Blood and ChocolateÂ </t>
  </si>
  <si>
    <t>Chris Geere</t>
  </si>
  <si>
    <t>You Will Meet a Tall Dark StrangerÂ </t>
  </si>
  <si>
    <t>Mark Romanek</t>
  </si>
  <si>
    <t>Never Let Me GoÂ </t>
  </si>
  <si>
    <t>Brad Anderson</t>
  </si>
  <si>
    <t>TranssiberianÂ </t>
  </si>
  <si>
    <t>Mac McDonald</t>
  </si>
  <si>
    <t>Michael Chapman</t>
  </si>
  <si>
    <t>The Clan of the Cave BearÂ </t>
  </si>
  <si>
    <t>Mike Muscat</t>
  </si>
  <si>
    <t>Antonio Banderas</t>
  </si>
  <si>
    <t>Crazy in AlabamaÂ </t>
  </si>
  <si>
    <t>Funny GamesÂ </t>
  </si>
  <si>
    <t>Khalil Sullins</t>
  </si>
  <si>
    <t>Kalim Chandler</t>
  </si>
  <si>
    <t>Thomas Stroppel</t>
  </si>
  <si>
    <t>ListeningÂ </t>
  </si>
  <si>
    <t>Amber Marie Bollinger</t>
  </si>
  <si>
    <t>Cambodia</t>
  </si>
  <si>
    <t>Felicia's JourneyÂ </t>
  </si>
  <si>
    <t>Fritz Lang</t>
  </si>
  <si>
    <t>Gustav FrÃ¶hlich</t>
  </si>
  <si>
    <t>Brigitte Helm</t>
  </si>
  <si>
    <t>MetropolisÂ </t>
  </si>
  <si>
    <t>Rudolf Klein-Rogge</t>
  </si>
  <si>
    <t>District B13Â </t>
  </si>
  <si>
    <t>Dany Verissimo-Petit</t>
  </si>
  <si>
    <t>Things to Do in Denver When You're DeadÂ </t>
  </si>
  <si>
    <t>Hsiao-Hsien Hou</t>
  </si>
  <si>
    <t>The AssassinÂ </t>
  </si>
  <si>
    <t>Satoshi Tsumabuki</t>
  </si>
  <si>
    <t>Comedy|Crime|Drama|Thriller|War</t>
  </si>
  <si>
    <t>Buffalo SoldiersÂ </t>
  </si>
  <si>
    <t>Andrey Zvyagintsev</t>
  </si>
  <si>
    <t>Vladimir Garin</t>
  </si>
  <si>
    <t>Konstantin Lavronenko</t>
  </si>
  <si>
    <t>The ReturnÂ </t>
  </si>
  <si>
    <t>Nataliya Vdovina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</si>
  <si>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</si>
  <si>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</si>
  <si>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</si>
  <si>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</si>
  <si>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</si>
  <si>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</si>
  <si>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</si>
  <si>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JJ Feild</t>
  </si>
  <si>
    <t>Action|Adventure|Drama|History|Thriller|War</t>
  </si>
  <si>
    <t>CenturionÂ </t>
  </si>
  <si>
    <t>Gina Bellman</t>
  </si>
  <si>
    <t>Silent TriggerÂ </t>
  </si>
  <si>
    <t>Conrad Dunn</t>
  </si>
  <si>
    <t>RyÃ»hei Kitamura</t>
  </si>
  <si>
    <t>The Midnight Meat TrainÂ </t>
  </si>
  <si>
    <t>Darrell Roodt</t>
  </si>
  <si>
    <t>Winnie MandelaÂ </t>
  </si>
  <si>
    <t>Aubrey Poo</t>
  </si>
  <si>
    <t>Dito Montiel</t>
  </si>
  <si>
    <t>The Son of No OneÂ </t>
  </si>
  <si>
    <t>Stefan Ruzowitzky</t>
  </si>
  <si>
    <t>Action|Comedy|Drama|War</t>
  </si>
  <si>
    <t>All the Queen's MenÂ </t>
  </si>
  <si>
    <t>Edward Fox</t>
  </si>
  <si>
    <t>Jake Paltrow</t>
  </si>
  <si>
    <t>Gael Le Cornec</t>
  </si>
  <si>
    <t>Comedy|Drama|Fantasy|Music|Romance</t>
  </si>
  <si>
    <t>The Good NightÂ </t>
  </si>
  <si>
    <t>Juraj Jakubisko</t>
  </si>
  <si>
    <t>Hans Matheson</t>
  </si>
  <si>
    <t>Biography|Drama|Fantasy|History</t>
  </si>
  <si>
    <t>Bathory: Countess of BloodÂ </t>
  </si>
  <si>
    <t>Slovakia</t>
  </si>
  <si>
    <t>Anthony Silverston</t>
  </si>
  <si>
    <t>KhumbaÂ </t>
  </si>
  <si>
    <t>Gabe IbÃ¡Ã±ez</t>
  </si>
  <si>
    <t>AutomataÂ </t>
  </si>
  <si>
    <t>Bulgaria</t>
  </si>
  <si>
    <t>Gerry Lively</t>
  </si>
  <si>
    <t>Lucy Gaskell</t>
  </si>
  <si>
    <t>Dungeons &amp; Dragons: Wrath of the Dragon GodÂ </t>
  </si>
  <si>
    <t>Steven Elder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</si>
  <si>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</si>
  <si>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</si>
  <si>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</si>
  <si>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</si>
  <si>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</si>
  <si>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</si>
  <si>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Julien Temple</t>
  </si>
  <si>
    <t>PandaemoniumÂ </t>
  </si>
  <si>
    <t>Linus Roache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</si>
  <si>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</si>
  <si>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</si>
  <si>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</si>
  <si>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</si>
  <si>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</si>
  <si>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</si>
  <si>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Arben Bajraktaraj</t>
  </si>
  <si>
    <t>Peter Cousens</t>
  </si>
  <si>
    <t>Drama|Family|Music</t>
  </si>
  <si>
    <t>Sharon Leal</t>
  </si>
  <si>
    <t>FreedomÂ </t>
  </si>
  <si>
    <t>Bart Shatto</t>
  </si>
  <si>
    <t>UnforgivenÂ </t>
  </si>
  <si>
    <t>Lars von Trier</t>
  </si>
  <si>
    <t>Jeremy Davies</t>
  </si>
  <si>
    <t>ManderlayÂ </t>
  </si>
  <si>
    <t>Jean-Marc Barr</t>
  </si>
  <si>
    <t>Saurabh Shukla</t>
  </si>
  <si>
    <t>Anil Kapoor</t>
  </si>
  <si>
    <t>Slumdog MillionaireÂ </t>
  </si>
  <si>
    <t>Ayush Mahesh Khedekar</t>
  </si>
  <si>
    <t>Lois Smith</t>
  </si>
  <si>
    <t>Fatal AttractionÂ </t>
  </si>
  <si>
    <t>Pretty WomanÂ </t>
  </si>
  <si>
    <t>Joe Flaherty</t>
  </si>
  <si>
    <t>John Cornell</t>
  </si>
  <si>
    <t>Crocodile Dundee IIÂ </t>
  </si>
  <si>
    <t>John Meillon</t>
  </si>
  <si>
    <t>Vidhu Vinod Chopra</t>
  </si>
  <si>
    <t>Broken HorsesÂ </t>
  </si>
  <si>
    <t>Chad Bishop</t>
  </si>
  <si>
    <t>Born on the Fourth of JulyÂ </t>
  </si>
  <si>
    <t>Cool RunningsÂ </t>
  </si>
  <si>
    <t>Malik Yoba</t>
  </si>
  <si>
    <t>Jensen Ackles</t>
  </si>
  <si>
    <t>My Bloody ValentineÂ </t>
  </si>
  <si>
    <t>Stomp the YardÂ </t>
  </si>
  <si>
    <t>Caroline Munro</t>
  </si>
  <si>
    <t>The Spy Who Loved MeÂ </t>
  </si>
  <si>
    <t>Barbara Bach</t>
  </si>
  <si>
    <t>Jamie Blanks</t>
  </si>
  <si>
    <t>Urban LegendÂ </t>
  </si>
  <si>
    <t>Good DeedsÂ </t>
  </si>
  <si>
    <t>Randal Kleiser</t>
  </si>
  <si>
    <t>White FangÂ </t>
  </si>
  <si>
    <t>Susan Hogan</t>
  </si>
  <si>
    <t>SuperstarÂ </t>
  </si>
  <si>
    <t>The Iron LadyÂ </t>
  </si>
  <si>
    <t>Olivia Colman</t>
  </si>
  <si>
    <t>Jonah: A VeggieTales MovieÂ </t>
  </si>
  <si>
    <t>Shelby Vischer</t>
  </si>
  <si>
    <t>Poetic JusticeÂ </t>
  </si>
  <si>
    <t>Maya Angelou</t>
  </si>
  <si>
    <t>Roger Guenveur Smith</t>
  </si>
  <si>
    <t>All About the BenjaminsÂ </t>
  </si>
  <si>
    <t>Gino Salvano</t>
  </si>
  <si>
    <t>Vampire in BrooklynÂ </t>
  </si>
  <si>
    <t>Allen Payne</t>
  </si>
  <si>
    <t>Linda Blair</t>
  </si>
  <si>
    <t>Exorcist II: The HereticÂ 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</si>
  <si>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</si>
  <si>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</si>
  <si>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</si>
  <si>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</si>
  <si>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</si>
  <si>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</si>
  <si>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</si>
  <si>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</si>
  <si>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</si>
  <si>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</si>
  <si>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Tea with MussoliniÂ </t>
  </si>
  <si>
    <t>Paolo Seganti</t>
  </si>
  <si>
    <t>Tom Holland</t>
  </si>
  <si>
    <t>Bethany Joy Lenz</t>
  </si>
  <si>
    <t>ThinnerÂ </t>
  </si>
  <si>
    <t>New York, New YorkÂ </t>
  </si>
  <si>
    <t>CrooklynÂ </t>
  </si>
  <si>
    <t>Eliza Coupe</t>
  </si>
  <si>
    <t>I Think I Love My WifeÂ </t>
  </si>
  <si>
    <t>James Isaac</t>
  </si>
  <si>
    <t>Kane Hodder</t>
  </si>
  <si>
    <t>Jason XÂ </t>
  </si>
  <si>
    <t>Lexa Doig</t>
  </si>
  <si>
    <t>Emilio Estevez</t>
  </si>
  <si>
    <t>BobbyÂ </t>
  </si>
  <si>
    <t>Comedy|Mystery|Romance</t>
  </si>
  <si>
    <t>Head Over HeelsÂ </t>
  </si>
  <si>
    <t>China Chow</t>
  </si>
  <si>
    <t>Josh Schwartz</t>
  </si>
  <si>
    <t>Fun SizeÂ </t>
  </si>
  <si>
    <t>Osric Chau</t>
  </si>
  <si>
    <t>Julian Schnabel</t>
  </si>
  <si>
    <t>Emmanuelle Seigner</t>
  </si>
  <si>
    <t>The Diving Bell and the ButterflyÂ </t>
  </si>
  <si>
    <t>Isaach De BankolÃ©</t>
  </si>
  <si>
    <t>Todd Field</t>
  </si>
  <si>
    <t>Little ChildrenÂ </t>
  </si>
  <si>
    <t>Jane Adams</t>
  </si>
  <si>
    <t>Davis Guggenheim</t>
  </si>
  <si>
    <t>GossipÂ </t>
  </si>
  <si>
    <t>Noam Jenkins</t>
  </si>
  <si>
    <t>A Walk on the MoonÂ </t>
  </si>
  <si>
    <t>Tovah Feldshuh</t>
  </si>
  <si>
    <t>Catch a FireÂ </t>
  </si>
  <si>
    <t>Bonnie Henna</t>
  </si>
  <si>
    <t>Stephen Carpenter</t>
  </si>
  <si>
    <t>Angela Featherstone</t>
  </si>
  <si>
    <t>Melissa Sagemiller</t>
  </si>
  <si>
    <t>Soul SurvivorsÂ </t>
  </si>
  <si>
    <t>Candace Kroslak</t>
  </si>
  <si>
    <t>Todd Boyce</t>
  </si>
  <si>
    <t>Jefferson in ParisÂ </t>
  </si>
  <si>
    <t>Nigel Whitmey</t>
  </si>
  <si>
    <t>Easy VirtueÂ </t>
  </si>
  <si>
    <t>James Fargo</t>
  </si>
  <si>
    <t>CaravansÂ </t>
  </si>
  <si>
    <t>Behrouz Vossoughi</t>
  </si>
  <si>
    <t>Iran</t>
  </si>
  <si>
    <t>Ruth Sheen</t>
  </si>
  <si>
    <t>Mr. TurnerÂ </t>
  </si>
  <si>
    <t>Karl Johnson</t>
  </si>
  <si>
    <t>Alain Resnais</t>
  </si>
  <si>
    <t>Sara Forestier</t>
  </si>
  <si>
    <t>Wild GrassÂ </t>
  </si>
  <si>
    <t>Edouard Baer</t>
  </si>
  <si>
    <t>Biography|Crime|Drama|War</t>
  </si>
  <si>
    <t>Amen.Â </t>
  </si>
  <si>
    <t>Ulrich MÃ¼he</t>
  </si>
  <si>
    <t>Chao-Bin Su</t>
  </si>
  <si>
    <t>Woo-sung Jung</t>
  </si>
  <si>
    <t>Reign of AssassinsÂ </t>
  </si>
  <si>
    <t>Kelly Lin</t>
  </si>
  <si>
    <t>The Lucky OnesÂ </t>
  </si>
  <si>
    <t>Kenneth Lonergan</t>
  </si>
  <si>
    <t>MargaretÂ </t>
  </si>
  <si>
    <t>John Gallagher Jr.</t>
  </si>
  <si>
    <t>Bo Zenga</t>
  </si>
  <si>
    <t>Stan HelsingÂ </t>
  </si>
  <si>
    <t>Diora Baird</t>
  </si>
  <si>
    <t>FlippedÂ </t>
  </si>
  <si>
    <t>Brokeback MountainÂ </t>
  </si>
  <si>
    <t>CluelessÂ </t>
  </si>
  <si>
    <t>Elisa Donovan</t>
  </si>
  <si>
    <t>Far from HeavenÂ </t>
  </si>
  <si>
    <t>Hot Tub Time Machine 2Â </t>
  </si>
  <si>
    <t>Polish</t>
  </si>
  <si>
    <t>Poland</t>
  </si>
  <si>
    <t>Stephen Marcus</t>
  </si>
  <si>
    <t>QuillsÂ </t>
  </si>
  <si>
    <t>Amelia Warner</t>
  </si>
  <si>
    <t>Seven PsychopathsÂ </t>
  </si>
  <si>
    <t>Crime|Drama|Music|Mystery|Thriller</t>
  </si>
  <si>
    <t>The Caveman's ValentineÂ </t>
  </si>
  <si>
    <t>Bruno Ganz</t>
  </si>
  <si>
    <t>DownfallÂ </t>
  </si>
  <si>
    <t>Lola DueÃ±as</t>
  </si>
  <si>
    <t>BelÃ©n Rueda</t>
  </si>
  <si>
    <t>The Sea InsideÂ </t>
  </si>
  <si>
    <t>Tamar Novas</t>
  </si>
  <si>
    <t>Paul Brannigan</t>
  </si>
  <si>
    <t>Under the SkinÂ </t>
  </si>
  <si>
    <t>Alison Chand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</si>
  <si>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</si>
  <si>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</si>
  <si>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</si>
  <si>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</si>
  <si>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</si>
  <si>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</si>
  <si>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Boys II Men</t>
  </si>
  <si>
    <t>Black SwanÂ </t>
  </si>
  <si>
    <t>The Godfather: Part IIÂ </t>
  </si>
  <si>
    <t>Save the Last DanceÂ </t>
  </si>
  <si>
    <t>Fredro Starr</t>
  </si>
  <si>
    <t>Rodney Eastman</t>
  </si>
  <si>
    <t>Tuesday Knight</t>
  </si>
  <si>
    <t>A Nightmare on Elm Street 4: The Dream MasterÂ </t>
  </si>
  <si>
    <t>Brooke Bundy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</si>
  <si>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</si>
  <si>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</si>
  <si>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</si>
  <si>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</si>
  <si>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</si>
  <si>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</si>
  <si>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</si>
  <si>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</si>
  <si>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</si>
  <si>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</si>
  <si>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</si>
  <si>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</si>
  <si>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</si>
  <si>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</si>
  <si>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Simmons</t>
  </si>
  <si>
    <t>Gene Quintano</t>
  </si>
  <si>
    <t>Loaded Weapon 1Â </t>
  </si>
  <si>
    <t>The ShallowsÂ </t>
  </si>
  <si>
    <t>Sedona Legge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</si>
  <si>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</si>
  <si>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</si>
  <si>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</si>
  <si>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</si>
  <si>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</si>
  <si>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</si>
  <si>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</si>
  <si>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</si>
  <si>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</si>
  <si>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Antonio Sabato Jr.</t>
  </si>
  <si>
    <t>Bronwen Hughes</t>
  </si>
  <si>
    <t>Harriet the SpyÂ </t>
  </si>
  <si>
    <t>Charlotte Sullivan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</si>
  <si>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</si>
  <si>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</si>
  <si>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</si>
  <si>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</si>
  <si>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</si>
  <si>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</si>
  <si>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</si>
  <si>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Henry Simmons</t>
  </si>
  <si>
    <t>The MistÂ </t>
  </si>
  <si>
    <t>Alex Garland</t>
  </si>
  <si>
    <t>Sonoya Mizuno</t>
  </si>
  <si>
    <t>Elina Alminas</t>
  </si>
  <si>
    <t>Ex MachinaÂ </t>
  </si>
  <si>
    <t>Corey Johnson</t>
  </si>
  <si>
    <t>Orson Bean</t>
  </si>
  <si>
    <t>Being John MalkovichÂ </t>
  </si>
  <si>
    <t>Mark Brown</t>
  </si>
  <si>
    <t>Two Can Play That GameÂ </t>
  </si>
  <si>
    <t>Ella Wahlestedt</t>
  </si>
  <si>
    <t>Adventure|Family|Sci-Fi</t>
  </si>
  <si>
    <t>Teo Halm</t>
  </si>
  <si>
    <t>Earth to EchoÂ </t>
  </si>
  <si>
    <t>Jason Gray-Stanford</t>
  </si>
  <si>
    <t>Crazy/BeautifulÂ </t>
  </si>
  <si>
    <t>Rolando Molina</t>
  </si>
  <si>
    <t>Kazunari Ninomiya</t>
  </si>
  <si>
    <t>Yuki Matsuzaki</t>
  </si>
  <si>
    <t>Letters from Iwo JimaÂ </t>
  </si>
  <si>
    <t>ShidÃ´ Nakamura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</si>
  <si>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</si>
  <si>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</si>
  <si>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</si>
  <si>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</si>
  <si>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</si>
  <si>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</si>
  <si>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</si>
  <si>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</si>
  <si>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</si>
  <si>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</si>
  <si>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</si>
  <si>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</si>
  <si>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</si>
  <si>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</si>
  <si>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</si>
  <si>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</si>
  <si>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</si>
  <si>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</si>
  <si>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</si>
  <si>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Josie Loren</t>
  </si>
  <si>
    <t>Justin Chon</t>
  </si>
  <si>
    <t>21 &amp; OverÂ </t>
  </si>
  <si>
    <t>Sarah Wright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</si>
  <si>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</si>
  <si>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</si>
  <si>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</si>
  <si>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</si>
  <si>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</si>
  <si>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</si>
  <si>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</si>
  <si>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</si>
  <si>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</si>
  <si>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</si>
  <si>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Yves Jacques</t>
  </si>
  <si>
    <t>Meghan Heffern</t>
  </si>
  <si>
    <t>ChloeÂ </t>
  </si>
  <si>
    <t>Natalie Lisinska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</si>
  <si>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</si>
  <si>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</si>
  <si>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</si>
  <si>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</si>
  <si>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</si>
  <si>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</si>
  <si>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</si>
  <si>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</si>
  <si>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</si>
  <si>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Thomas Ian Griffith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</si>
  <si>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</si>
  <si>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</si>
  <si>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</si>
  <si>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</si>
  <si>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</si>
  <si>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</si>
  <si>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</si>
  <si>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</si>
  <si>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</si>
  <si>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Branko Djuric</t>
  </si>
  <si>
    <t>Bosnian</t>
  </si>
  <si>
    <t>Tara Platt</t>
  </si>
  <si>
    <t>The CallÂ </t>
  </si>
  <si>
    <t>John H. Lee</t>
  </si>
  <si>
    <t>Dean Dawson</t>
  </si>
  <si>
    <t>Operation ChromiteÂ </t>
  </si>
  <si>
    <t>Jung-jae Lee</t>
  </si>
  <si>
    <t>John Stainton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</si>
  <si>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</si>
  <si>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</si>
  <si>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</si>
  <si>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</si>
  <si>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</si>
  <si>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</si>
  <si>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</si>
  <si>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Annie Golden</t>
  </si>
  <si>
    <t>Everett McGill</t>
  </si>
  <si>
    <t>Quest for FireÂ </t>
  </si>
  <si>
    <t>Gary Schwartz</t>
  </si>
  <si>
    <t>None</t>
  </si>
  <si>
    <t>Antwone FisherÂ </t>
  </si>
  <si>
    <t>Gabriel Millman</t>
  </si>
  <si>
    <t>The Emperor's ClubÂ </t>
  </si>
  <si>
    <t>Rob Morrow</t>
  </si>
  <si>
    <t>True RomanceÂ </t>
  </si>
  <si>
    <t>Benedek Fliegauf</t>
  </si>
  <si>
    <t>WombÂ </t>
  </si>
  <si>
    <t>Hannah Murray</t>
  </si>
  <si>
    <t>Glengarry Glen RossÂ </t>
  </si>
  <si>
    <t>Jude Ciccolella</t>
  </si>
  <si>
    <t>The Killer Inside MeÂ </t>
  </si>
  <si>
    <t>Paul Schrader</t>
  </si>
  <si>
    <t>Cat PeopleÂ </t>
  </si>
  <si>
    <t>Stewart Hendler</t>
  </si>
  <si>
    <t>Margo Harshman</t>
  </si>
  <si>
    <t>Julian Morris</t>
  </si>
  <si>
    <t>Sorority RowÂ </t>
  </si>
  <si>
    <t>John Cromwell</t>
  </si>
  <si>
    <t>Mary Astor</t>
  </si>
  <si>
    <t>The Prisoner of ZendaÂ </t>
  </si>
  <si>
    <t>Ronald Colman</t>
  </si>
  <si>
    <t>Lars and the Real GirlÂ </t>
  </si>
  <si>
    <t>Mark Herman</t>
  </si>
  <si>
    <t>Sheila Hancock</t>
  </si>
  <si>
    <t>Richard Johnson</t>
  </si>
  <si>
    <t>The Boy in the Striped PajamasÂ </t>
  </si>
  <si>
    <t>Cara Horgan</t>
  </si>
  <si>
    <t>Crime|Drama|Musical</t>
  </si>
  <si>
    <t>Dancer in the DarkÂ </t>
  </si>
  <si>
    <t>BjÃ¶rk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</si>
  <si>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</si>
  <si>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</si>
  <si>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</si>
  <si>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</si>
  <si>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</si>
  <si>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</si>
  <si>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</si>
  <si>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</si>
  <si>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</si>
  <si>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Christian Campbell</t>
  </si>
  <si>
    <t>Gabriel Damon</t>
  </si>
  <si>
    <t>The Land Before TimeÂ </t>
  </si>
  <si>
    <t>Bill Erwin</t>
  </si>
  <si>
    <t>Je-kyu Kang</t>
  </si>
  <si>
    <t>Bin Won</t>
  </si>
  <si>
    <t>Min-sik Choi</t>
  </si>
  <si>
    <t>Tae Guk Gi: The Brotherhood of WarÂ </t>
  </si>
  <si>
    <t>William Dear</t>
  </si>
  <si>
    <t>The Perfect GameÂ </t>
  </si>
  <si>
    <t>The ExorcistÂ </t>
  </si>
  <si>
    <t>Lee J. Cobb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</si>
  <si>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</si>
  <si>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</si>
  <si>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</si>
  <si>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</si>
  <si>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</si>
  <si>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</si>
  <si>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</si>
  <si>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</si>
  <si>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</si>
  <si>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Charlotte Lewis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</si>
  <si>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</si>
  <si>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</si>
  <si>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</si>
  <si>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</si>
  <si>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</si>
  <si>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</si>
  <si>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</si>
  <si>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</si>
  <si>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</si>
  <si>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</si>
  <si>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</si>
  <si>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</si>
  <si>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</si>
  <si>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</si>
  <si>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Crime|Drama|Music|Romance</t>
  </si>
  <si>
    <t>Step UpÂ </t>
  </si>
  <si>
    <t>Josh Henderson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</si>
  <si>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</si>
  <si>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</si>
  <si>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</si>
  <si>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</si>
  <si>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</si>
  <si>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</si>
  <si>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</si>
  <si>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Ashley Hinshaw</t>
  </si>
  <si>
    <t>Amy Irving</t>
  </si>
  <si>
    <t>YentlÂ </t>
  </si>
  <si>
    <t>Steven Hill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</si>
  <si>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</si>
  <si>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</si>
  <si>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</si>
  <si>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</si>
  <si>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</si>
  <si>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</si>
  <si>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Dave Allen</t>
  </si>
  <si>
    <t>Nima Nourizadeh</t>
  </si>
  <si>
    <t>Kirby Bliss Blanton</t>
  </si>
  <si>
    <t>Project XÂ </t>
  </si>
  <si>
    <t>Oliver Cooper</t>
  </si>
  <si>
    <t>Franklin J. Schaffner</t>
  </si>
  <si>
    <t>PattonÂ </t>
  </si>
  <si>
    <t>Bill Hickman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</si>
  <si>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</si>
  <si>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</si>
  <si>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</si>
  <si>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</si>
  <si>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</si>
  <si>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</si>
  <si>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</si>
  <si>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</si>
  <si>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</si>
  <si>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</si>
  <si>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</si>
  <si>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</si>
  <si>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</si>
  <si>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</si>
  <si>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</si>
  <si>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</si>
  <si>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</si>
  <si>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Anthony Burrell</t>
  </si>
  <si>
    <t>Josh Boone</t>
  </si>
  <si>
    <t>The Fault in Our StarsÂ </t>
  </si>
  <si>
    <t>Nat Wolff</t>
  </si>
  <si>
    <t>RoundersÂ </t>
  </si>
  <si>
    <t>Top FiveÂ </t>
  </si>
  <si>
    <t>Richard Dysart</t>
  </si>
  <si>
    <t>Talia Shire</t>
  </si>
  <si>
    <t>ProphecyÂ </t>
  </si>
  <si>
    <t>Robert Foxworth</t>
  </si>
  <si>
    <t>Kathryn Erbe</t>
  </si>
  <si>
    <t>Stir of EchoesÂ </t>
  </si>
  <si>
    <t>Lusia Strus</t>
  </si>
  <si>
    <t>Mare Winningham</t>
  </si>
  <si>
    <t>PhilomenaÂ </t>
  </si>
  <si>
    <t>Peter Hermann</t>
  </si>
  <si>
    <t>The Upside of AngerÂ </t>
  </si>
  <si>
    <t>The Boys from BrazilÂ </t>
  </si>
  <si>
    <t>Joanna 'JoJo' Levesque</t>
  </si>
  <si>
    <t>Tammin Sursok</t>
  </si>
  <si>
    <t>AquamarineÂ </t>
  </si>
  <si>
    <t>Dichen Lachman</t>
  </si>
  <si>
    <t>Jake Schreier</t>
  </si>
  <si>
    <t>Paper TownsÂ </t>
  </si>
  <si>
    <t>Meg Crosbie</t>
  </si>
  <si>
    <t>Cheryl Dunye</t>
  </si>
  <si>
    <t>My Baby's DaddyÂ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</si>
  <si>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</si>
  <si>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</si>
  <si>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</si>
  <si>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</si>
  <si>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</si>
  <si>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</si>
  <si>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</si>
  <si>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Lionel C. Martin</t>
  </si>
  <si>
    <t>How to Be a PlayerÂ </t>
  </si>
  <si>
    <t>Lark Voorhies</t>
  </si>
  <si>
    <t>Living Out LoudÂ </t>
  </si>
  <si>
    <t>Just WrightÂ </t>
  </si>
  <si>
    <t>Rachel Getting MarriedÂ </t>
  </si>
  <si>
    <t>Bill Irwin</t>
  </si>
  <si>
    <t>The Postman Always Rings TwiceÂ </t>
  </si>
  <si>
    <t>John Colicos</t>
  </si>
  <si>
    <t>Girl with a Pearl EarringÂ </t>
  </si>
  <si>
    <t>Martin Semmelrogge</t>
  </si>
  <si>
    <t>Adventure|Drama|Thriller|War</t>
  </si>
  <si>
    <t>Das BootÂ </t>
  </si>
  <si>
    <t>Herbert GrÃ¶nemeyer</t>
  </si>
  <si>
    <t>Wallace Wolodarsky</t>
  </si>
  <si>
    <t>Sorority BoysÂ </t>
  </si>
  <si>
    <t>Tom Hughes</t>
  </si>
  <si>
    <t>About TimeÂ </t>
  </si>
  <si>
    <t>House of Flying DaggersÂ </t>
  </si>
  <si>
    <t>Zhengyong Zhang</t>
  </si>
  <si>
    <t>Nicholas Jarecki</t>
  </si>
  <si>
    <t>ArbitrageÂ </t>
  </si>
  <si>
    <t>Dean Israelite</t>
  </si>
  <si>
    <t>Jonny Weston</t>
  </si>
  <si>
    <t>Gary Weeks</t>
  </si>
  <si>
    <t>Project AlmanacÂ </t>
  </si>
  <si>
    <t>Sofia Black-D'Elia</t>
  </si>
  <si>
    <t>Darnell Martin</t>
  </si>
  <si>
    <t>Veronika Dash</t>
  </si>
  <si>
    <t>Cadillac RecordsÂ </t>
  </si>
  <si>
    <t>Tammy Blanchard</t>
  </si>
  <si>
    <t>Scott Alexander</t>
  </si>
  <si>
    <t>ScrewedÂ </t>
  </si>
  <si>
    <t>Sherman Hemsley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</si>
  <si>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</si>
  <si>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</si>
  <si>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</si>
  <si>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</si>
  <si>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</si>
  <si>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</si>
  <si>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</si>
  <si>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</si>
  <si>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</si>
  <si>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Brian Dietzen</t>
  </si>
  <si>
    <t>Girl 6Â </t>
  </si>
  <si>
    <t>Jane Campion</t>
  </si>
  <si>
    <t>Nick Damici</t>
  </si>
  <si>
    <t>In the CutÂ </t>
  </si>
  <si>
    <t>Susan Gardner</t>
  </si>
  <si>
    <t>Two LoversÂ </t>
  </si>
  <si>
    <t>Samantha Ivers</t>
  </si>
  <si>
    <t>Fred Schepisi</t>
  </si>
  <si>
    <t>Last OrdersÂ </t>
  </si>
  <si>
    <t>Comedy|Drama|Horror|Sci-Fi</t>
  </si>
  <si>
    <t>Doona Bae</t>
  </si>
  <si>
    <t>Ah-sung Ko</t>
  </si>
  <si>
    <t>Adventure|Crime|Thriller</t>
  </si>
  <si>
    <t>The Pursuit of D.B. CooperÂ </t>
  </si>
  <si>
    <t>Paul Gleason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</si>
  <si>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</si>
  <si>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</si>
  <si>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</si>
  <si>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</si>
  <si>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</si>
  <si>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</si>
  <si>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</si>
  <si>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</si>
  <si>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Serena Grandi</t>
  </si>
  <si>
    <t>Peter Care</t>
  </si>
  <si>
    <t>Michael Harding</t>
  </si>
  <si>
    <t>The Dangerous Lives of Altar BoysÂ </t>
  </si>
  <si>
    <t>Jake Richardson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</si>
  <si>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</si>
  <si>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</si>
  <si>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</si>
  <si>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</si>
  <si>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</si>
  <si>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</si>
  <si>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</si>
  <si>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David Richmond-Peck</t>
  </si>
  <si>
    <t>Married LifeÂ </t>
  </si>
  <si>
    <t>Timothy Webber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</si>
  <si>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</si>
  <si>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</si>
  <si>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</si>
  <si>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</si>
  <si>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</si>
  <si>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</si>
  <si>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</si>
  <si>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James Shigeta</t>
  </si>
  <si>
    <t>Welcome to CollinwoodÂ </t>
  </si>
  <si>
    <t>Andy Davoli</t>
  </si>
  <si>
    <t>Critical CareÂ </t>
  </si>
  <si>
    <t>The Life Before Her EyesÂ </t>
  </si>
  <si>
    <t>Darling CompanionÂ </t>
  </si>
  <si>
    <t>Marco Kreuzpaintner</t>
  </si>
  <si>
    <t>TradeÂ </t>
  </si>
  <si>
    <t>Lajos Koltai</t>
  </si>
  <si>
    <t>PÃ©ter Fancsikai</t>
  </si>
  <si>
    <t>Marcell Nagy</t>
  </si>
  <si>
    <t>FatelessÂ </t>
  </si>
  <si>
    <t>BÃ¡lint PÃ©ntek</t>
  </si>
  <si>
    <t>Hungarian</t>
  </si>
  <si>
    <t>Alan Rudolph</t>
  </si>
  <si>
    <t>Breakfast of ChampionsÂ </t>
  </si>
  <si>
    <t>Ni Yan</t>
  </si>
  <si>
    <t>A Woman, a Gun and a Noodle ShopÂ </t>
  </si>
  <si>
    <t>Dahong Ni</t>
  </si>
  <si>
    <t>Mystery|Romance|Sci-Fi|Thriller</t>
  </si>
  <si>
    <t>CypherÂ </t>
  </si>
  <si>
    <t>Chuan Lu</t>
  </si>
  <si>
    <t>Yuanyuan Gao</t>
  </si>
  <si>
    <t>City of Life and DeathÂ </t>
  </si>
  <si>
    <t>Ryu Kohata</t>
  </si>
  <si>
    <t>Lijun Sun</t>
  </si>
  <si>
    <t>Legend of Kung Fu RabbitÂ </t>
  </si>
  <si>
    <t>Rebecca Black</t>
  </si>
  <si>
    <t>Takashi Yamazaki</t>
  </si>
  <si>
    <t>Meisa Kuroki</t>
  </si>
  <si>
    <t>Space Battleship YamatoÂ </t>
  </si>
  <si>
    <t>Hiroyuki Ikeuchi</t>
  </si>
  <si>
    <t>Kenneth Cranham</t>
  </si>
  <si>
    <t>5 Days of WarÂ </t>
  </si>
  <si>
    <t>Ana Imnadze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</si>
  <si>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</si>
  <si>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</si>
  <si>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</si>
  <si>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</si>
  <si>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</si>
  <si>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</si>
  <si>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</si>
  <si>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Timothy Hines</t>
  </si>
  <si>
    <t>Kelly LeBrock</t>
  </si>
  <si>
    <t>10 Days in a MadhouseÂ </t>
  </si>
  <si>
    <t>Alexandra Callas</t>
  </si>
  <si>
    <t>Connor Corum</t>
  </si>
  <si>
    <t>Heaven Is for RealÂ </t>
  </si>
  <si>
    <t>SnatchÂ </t>
  </si>
  <si>
    <t>David Winters</t>
  </si>
  <si>
    <t>Matt Marr</t>
  </si>
  <si>
    <t>Family|Musical</t>
  </si>
  <si>
    <t>Gary Daniels</t>
  </si>
  <si>
    <t>Dancin' It's OnÂ </t>
  </si>
  <si>
    <t>Ginger Jensen</t>
  </si>
  <si>
    <t>Pet SemataryÂ </t>
  </si>
  <si>
    <t>Denise Crosby</t>
  </si>
  <si>
    <t>Akira Kurosawa</t>
  </si>
  <si>
    <t>Tetsu Watanabe</t>
  </si>
  <si>
    <t>Tatsuo Matsumura</t>
  </si>
  <si>
    <t>MadadayoÂ </t>
  </si>
  <si>
    <t>Akira Terao</t>
  </si>
  <si>
    <t>Jamie Thraves</t>
  </si>
  <si>
    <t>The Cry of the OwlÂ </t>
  </si>
  <si>
    <t>Mabel Cheung</t>
  </si>
  <si>
    <t>Wei Tang</t>
  </si>
  <si>
    <t>A Tale of Three CitiesÂ </t>
  </si>
  <si>
    <t>Hailu Qin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</si>
  <si>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</si>
  <si>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</si>
  <si>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</si>
  <si>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</si>
  <si>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</si>
  <si>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</si>
  <si>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</si>
  <si>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Jason Mantzoukas</t>
  </si>
  <si>
    <t>Klaus Kinski</t>
  </si>
  <si>
    <t>Doctor ZhivagoÂ </t>
  </si>
  <si>
    <t>Selton Mello</t>
  </si>
  <si>
    <t>Adventure|Crime|Drama|Mystery|Thriller</t>
  </si>
  <si>
    <t>Wagner Moura</t>
  </si>
  <si>
    <t>TrashÂ </t>
  </si>
  <si>
    <t>Daniel Zettel</t>
  </si>
  <si>
    <t>Portuguese</t>
  </si>
  <si>
    <t>High School Musical 3: Senior YearÂ </t>
  </si>
  <si>
    <t>Jack McGee</t>
  </si>
  <si>
    <t>The FighterÂ </t>
  </si>
  <si>
    <t>Jackass Number TwoÂ </t>
  </si>
  <si>
    <t>My Cousin VinnyÂ </t>
  </si>
  <si>
    <t>Lane Smith</t>
  </si>
  <si>
    <t>R.J. Cutler</t>
  </si>
  <si>
    <t>Drama|Fantasy|Music|Romance</t>
  </si>
  <si>
    <t>If I StayÂ </t>
  </si>
  <si>
    <t>Zoe Ventoura</t>
  </si>
  <si>
    <t>Drive HardÂ </t>
  </si>
  <si>
    <t>Christopher Sommers</t>
  </si>
  <si>
    <t>David S. Ward</t>
  </si>
  <si>
    <t>Major LeagueÂ </t>
  </si>
  <si>
    <t>St. Trinian'sÂ </t>
  </si>
  <si>
    <t>John Enos III</t>
  </si>
  <si>
    <t>Phone BoothÂ </t>
  </si>
  <si>
    <t>Lauren German</t>
  </si>
  <si>
    <t>A Walk to RememberÂ </t>
  </si>
  <si>
    <t>Dead Man WalkingÂ </t>
  </si>
  <si>
    <t>Robert Prosky</t>
  </si>
  <si>
    <t>Cruel IntentionsÂ </t>
  </si>
  <si>
    <t>Eric Mabius</t>
  </si>
  <si>
    <t>Shawnee Smith</t>
  </si>
  <si>
    <t>Saw VIÂ </t>
  </si>
  <si>
    <t>George Newbern</t>
  </si>
  <si>
    <t>Sid Caesar</t>
  </si>
  <si>
    <t>History of the World: Part IÂ 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</si>
  <si>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</si>
  <si>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</si>
  <si>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</si>
  <si>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</si>
  <si>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</si>
  <si>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</si>
  <si>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</si>
  <si>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F.I.S.T.Â </t>
  </si>
  <si>
    <t>Bud Cort</t>
  </si>
  <si>
    <t>Louise Fletcher</t>
  </si>
  <si>
    <t>Invaders from MarsÂ </t>
  </si>
  <si>
    <t>John Crowley</t>
  </si>
  <si>
    <t>Fiona Glascott</t>
  </si>
  <si>
    <t>BrooklynÂ </t>
  </si>
  <si>
    <t>Eva Birthistle</t>
  </si>
  <si>
    <t>Adventure|Drama|History|War</t>
  </si>
  <si>
    <t>Barry LyndonÂ </t>
  </si>
  <si>
    <t>Hardy KrÃ¼ger</t>
  </si>
  <si>
    <t>Brendan Malloy</t>
  </si>
  <si>
    <t>Out ColdÂ </t>
  </si>
  <si>
    <t>The Ladies ManÂ </t>
  </si>
  <si>
    <t>Dustin Hoffman</t>
  </si>
  <si>
    <t>Sheridan Smith</t>
  </si>
  <si>
    <t>QuartetÂ </t>
  </si>
  <si>
    <t>Pauline Collins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</si>
  <si>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</si>
  <si>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</si>
  <si>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</si>
  <si>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</si>
  <si>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</si>
  <si>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</si>
  <si>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</si>
  <si>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</si>
  <si>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</si>
  <si>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</si>
  <si>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Jim Rash</t>
  </si>
  <si>
    <t>What's Eating Gilbert GrapeÂ </t>
  </si>
  <si>
    <t>Kevin Tighe</t>
  </si>
  <si>
    <t>Philip Saville</t>
  </si>
  <si>
    <t>Alan Van Sprang</t>
  </si>
  <si>
    <t>The Visual Bible: The Gospel of JohnÂ </t>
  </si>
  <si>
    <t>Scott Handy</t>
  </si>
  <si>
    <t>Vera DrakeÂ </t>
  </si>
  <si>
    <t>The GuruÂ </t>
  </si>
  <si>
    <t>Jimi Mistry</t>
  </si>
  <si>
    <t>The Perez FamilyÂ </t>
  </si>
  <si>
    <t>Inside Llewyn DavisÂ </t>
  </si>
  <si>
    <t>Alex Karpovsky</t>
  </si>
  <si>
    <t>OÂ </t>
  </si>
  <si>
    <t>William A. Graham</t>
  </si>
  <si>
    <t>Wayne Pygram</t>
  </si>
  <si>
    <t>Return to the Blue LagoonÂ </t>
  </si>
  <si>
    <t>Lisa Pelikan</t>
  </si>
  <si>
    <t>Martin Ritt</t>
  </si>
  <si>
    <t>The Molly MaguiresÂ </t>
  </si>
  <si>
    <t>Samantha Eggar</t>
  </si>
  <si>
    <t>John Turturro</t>
  </si>
  <si>
    <t>Romance &amp; CigarettesÂ </t>
  </si>
  <si>
    <t>Agnieszka Holland</t>
  </si>
  <si>
    <t>David Kennedy</t>
  </si>
  <si>
    <t>Phyllida Law</t>
  </si>
  <si>
    <t>Copying BeethovenÂ </t>
  </si>
  <si>
    <t>Angus Barnett</t>
  </si>
  <si>
    <t>Brighton RockÂ </t>
  </si>
  <si>
    <t>Geoff Bell</t>
  </si>
  <si>
    <t>David Hackl</t>
  </si>
  <si>
    <t>Saw VÂ </t>
  </si>
  <si>
    <t>Scott Patterson</t>
  </si>
  <si>
    <t>Giuliano Montaldo</t>
  </si>
  <si>
    <t>John Cassavetes</t>
  </si>
  <si>
    <t>Machine Gun McCainÂ </t>
  </si>
  <si>
    <t>Britt Ekland</t>
  </si>
  <si>
    <t>Lisa Azuelos</t>
  </si>
  <si>
    <t>Lina Esco</t>
  </si>
  <si>
    <t>LOLÂ </t>
  </si>
  <si>
    <t>Alix Freihage</t>
  </si>
  <si>
    <t>Ray Lawrence</t>
  </si>
  <si>
    <t>Deborra-Lee Furness</t>
  </si>
  <si>
    <t>John Howard</t>
  </si>
  <si>
    <t>JindabyneÂ </t>
  </si>
  <si>
    <t>Max Cullen</t>
  </si>
  <si>
    <t>Karan Johar</t>
  </si>
  <si>
    <t>John Abraham</t>
  </si>
  <si>
    <t>Shah Rukh Khan</t>
  </si>
  <si>
    <t>Kabhi Alvida Naa KehnaÂ </t>
  </si>
  <si>
    <t>Preity Zinta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</si>
  <si>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</si>
  <si>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</si>
  <si>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</si>
  <si>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</si>
  <si>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</si>
  <si>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</si>
  <si>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Francesc PagÃ¨s</t>
  </si>
  <si>
    <t>Gary Lockwood</t>
  </si>
  <si>
    <t>Keir Dullea</t>
  </si>
  <si>
    <t>2001: A Space OdysseyÂ </t>
  </si>
  <si>
    <t>Glenn Beck</t>
  </si>
  <si>
    <t>Dee Wallace</t>
  </si>
  <si>
    <t>Family|Sci-Fi</t>
  </si>
  <si>
    <t>E.T. the Extra-TerrestrialÂ </t>
  </si>
  <si>
    <t>Jon Kasdan</t>
  </si>
  <si>
    <t>In the Land of WomenÂ </t>
  </si>
  <si>
    <t>LÃ©a Pool</t>
  </si>
  <si>
    <t>The Blue ButterflyÂ </t>
  </si>
  <si>
    <t>Raoul Max Trujillo</t>
  </si>
  <si>
    <t>Floyd Mutrux</t>
  </si>
  <si>
    <t>Kelli Williams</t>
  </si>
  <si>
    <t>There Goes My BabyÂ </t>
  </si>
  <si>
    <t>Sajid Khan</t>
  </si>
  <si>
    <t>Boman Irani</t>
  </si>
  <si>
    <t>Arjun Rampal</t>
  </si>
  <si>
    <t>HousefullÂ </t>
  </si>
  <si>
    <t>Riteish Deshmukh</t>
  </si>
  <si>
    <t>Taylor Handley</t>
  </si>
  <si>
    <t>Drama|History|Romance|Western</t>
  </si>
  <si>
    <t>September DawnÂ </t>
  </si>
  <si>
    <t>Dean Wright</t>
  </si>
  <si>
    <t>Santiago Cabrera</t>
  </si>
  <si>
    <t>For Greater Glory: The True Story of CristiadaÂ </t>
  </si>
  <si>
    <t>Eric Lartigau</t>
  </si>
  <si>
    <t>Eric Elmosnino</t>
  </si>
  <si>
    <t>Karin Viard</t>
  </si>
  <si>
    <t>La Famille BÃ©lierÂ </t>
  </si>
  <si>
    <t>FranÃ§ois Damiens</t>
  </si>
  <si>
    <t>Good Will HuntingÂ </t>
  </si>
  <si>
    <t>Shintaro Shimosawa</t>
  </si>
  <si>
    <t>MisconductÂ </t>
  </si>
  <si>
    <t>Glen Powell</t>
  </si>
  <si>
    <t>Darren Lynn Bousman</t>
  </si>
  <si>
    <t>Saw IIIÂ </t>
  </si>
  <si>
    <t>Leigh Whannell</t>
  </si>
  <si>
    <t>StripesÂ </t>
  </si>
  <si>
    <t>Bring It OnÂ </t>
  </si>
  <si>
    <t>Clare Kramer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</si>
  <si>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</si>
  <si>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</si>
  <si>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</si>
  <si>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</si>
  <si>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</si>
  <si>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</si>
  <si>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</si>
  <si>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Ken Annakin</t>
  </si>
  <si>
    <t>Richard Beymer</t>
  </si>
  <si>
    <t>The Longest DayÂ </t>
  </si>
  <si>
    <t>Eddie Albert</t>
  </si>
  <si>
    <t>The Mighty DucksÂ </t>
  </si>
  <si>
    <t>The GrudgeÂ </t>
  </si>
  <si>
    <t>Ted Raimi</t>
  </si>
  <si>
    <t>Happy GilmoreÂ </t>
  </si>
  <si>
    <t>Frances Bay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</si>
  <si>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</si>
  <si>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</si>
  <si>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</si>
  <si>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</si>
  <si>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</si>
  <si>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</si>
  <si>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</si>
  <si>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</si>
  <si>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</si>
  <si>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Jack Wild</t>
  </si>
  <si>
    <t>The Best Exotic Marigold HotelÂ </t>
  </si>
  <si>
    <t>Chuck Sheetz</t>
  </si>
  <si>
    <t>Andrew Lawrence</t>
  </si>
  <si>
    <t>Recess: School's OutÂ </t>
  </si>
  <si>
    <t>Dabney Coleman</t>
  </si>
  <si>
    <t>Tina Turner</t>
  </si>
  <si>
    <t>Mad Max Beyond ThunderdomeÂ </t>
  </si>
  <si>
    <t>Angelo Rossitto</t>
  </si>
  <si>
    <t>Vernon Wells</t>
  </si>
  <si>
    <t>CommandoÂ </t>
  </si>
  <si>
    <t>The BoyÂ </t>
  </si>
  <si>
    <t>Stephanie Lemelin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</si>
  <si>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</si>
  <si>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</si>
  <si>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</si>
  <si>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</si>
  <si>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</si>
  <si>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</si>
  <si>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</si>
  <si>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</si>
  <si>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</si>
  <si>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</si>
  <si>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</si>
  <si>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</si>
  <si>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</si>
  <si>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</si>
  <si>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</si>
  <si>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</si>
  <si>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</si>
  <si>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Sal Lopez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</si>
  <si>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</si>
  <si>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</si>
  <si>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</si>
  <si>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</si>
  <si>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</si>
  <si>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</si>
  <si>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</si>
  <si>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</si>
  <si>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</si>
  <si>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</si>
  <si>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Tom Waits</t>
  </si>
  <si>
    <t>David Lowery</t>
  </si>
  <si>
    <t>Pete's DragonÂ </t>
  </si>
  <si>
    <t>Isiah Whitlock Jr.</t>
  </si>
  <si>
    <t>Herbert Lom</t>
  </si>
  <si>
    <t>The Dead ZoneÂ </t>
  </si>
  <si>
    <t>CiarÃ¡n Foy</t>
  </si>
  <si>
    <t>Laila Haley</t>
  </si>
  <si>
    <t>Sinister 2Â </t>
  </si>
  <si>
    <t>Jaden Klein</t>
  </si>
  <si>
    <t>Salim Akil</t>
  </si>
  <si>
    <t>SparkleÂ </t>
  </si>
  <si>
    <t>ValentineÂ </t>
  </si>
  <si>
    <t>Johnny Whitworth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</si>
  <si>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</si>
  <si>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</si>
  <si>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</si>
  <si>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</si>
  <si>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</si>
  <si>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</si>
  <si>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Richard Lynch</t>
  </si>
  <si>
    <t>Invasion U.S.A.Â </t>
  </si>
  <si>
    <t>Eddie Jones</t>
  </si>
  <si>
    <t>Roll BounceÂ </t>
  </si>
  <si>
    <t>RushmoreÂ </t>
  </si>
  <si>
    <t>SkylineÂ </t>
  </si>
  <si>
    <t>Tina Desai</t>
  </si>
  <si>
    <t>The Second Best Exotic Marigold HotelÂ </t>
  </si>
  <si>
    <t>Ronald Pickup</t>
  </si>
  <si>
    <t>Patricia Rozema</t>
  </si>
  <si>
    <t>Kit Kittredge: An American GirlÂ </t>
  </si>
  <si>
    <t>The Perfect ManÂ </t>
  </si>
  <si>
    <t>Mo' Better BluesÂ </t>
  </si>
  <si>
    <t>Charlie Murphy</t>
  </si>
  <si>
    <t>Simon Rhee</t>
  </si>
  <si>
    <t>Kung Pow: Enter the FistÂ </t>
  </si>
  <si>
    <t>Jennifer Tung</t>
  </si>
  <si>
    <t>Reba McEntire</t>
  </si>
  <si>
    <t>TremorsÂ </t>
  </si>
  <si>
    <t>Michael Gross</t>
  </si>
  <si>
    <t>Rob Schmidt</t>
  </si>
  <si>
    <t>Lindy Booth</t>
  </si>
  <si>
    <t>Wrong TurnÂ </t>
  </si>
  <si>
    <t>Western</t>
  </si>
  <si>
    <t>The Long RidersÂ </t>
  </si>
  <si>
    <t>Byron Mann</t>
  </si>
  <si>
    <t>The CorruptorÂ </t>
  </si>
  <si>
    <t>MudÂ </t>
  </si>
  <si>
    <t>Robert Ben Garant</t>
  </si>
  <si>
    <t>Reno 911!: MiamiÂ </t>
  </si>
  <si>
    <t>Carlos Alazraqui</t>
  </si>
  <si>
    <t>Morgan Spurlock</t>
  </si>
  <si>
    <t>Zayn Malik</t>
  </si>
  <si>
    <t>Harry Styles</t>
  </si>
  <si>
    <t>One Direction: This Is UsÂ </t>
  </si>
  <si>
    <t>Niall Horan</t>
  </si>
  <si>
    <t>Neal Brennan</t>
  </si>
  <si>
    <t>The Goods: Live Hard, Sell HardÂ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</si>
  <si>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</si>
  <si>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</si>
  <si>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</si>
  <si>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</si>
  <si>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</si>
  <si>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</si>
  <si>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</si>
  <si>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</si>
  <si>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</si>
  <si>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</si>
  <si>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</si>
  <si>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</si>
  <si>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Jack Guzman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</si>
  <si>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</si>
  <si>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</si>
  <si>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</si>
  <si>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</si>
  <si>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</si>
  <si>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</si>
  <si>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</si>
  <si>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</si>
  <si>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</si>
  <si>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Body DoubleÂ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</si>
  <si>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</si>
  <si>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</si>
  <si>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</si>
  <si>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</si>
  <si>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</si>
  <si>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</si>
  <si>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</si>
  <si>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</si>
  <si>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</si>
  <si>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Rob Huebel</t>
  </si>
  <si>
    <t>Cedar RapidsÂ </t>
  </si>
  <si>
    <t>Tamara Taylor</t>
  </si>
  <si>
    <t>American History XÂ </t>
  </si>
  <si>
    <t>Marcus Dunstan</t>
  </si>
  <si>
    <t>Johanna Braddy</t>
  </si>
  <si>
    <t>The CollectionÂ </t>
  </si>
  <si>
    <t>Lee Tergesen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</si>
  <si>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</si>
  <si>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</si>
  <si>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</si>
  <si>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</si>
  <si>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</si>
  <si>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</si>
  <si>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</si>
  <si>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</si>
  <si>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</si>
  <si>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</si>
  <si>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</si>
  <si>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</si>
  <si>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</si>
  <si>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</si>
  <si>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</si>
  <si>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Iddo Goldberg</t>
  </si>
  <si>
    <t>Run, Fatboy, RunÂ </t>
  </si>
  <si>
    <t>India de Beaufort</t>
  </si>
  <si>
    <t>Allan Arkush</t>
  </si>
  <si>
    <t>HeartbeepsÂ </t>
  </si>
  <si>
    <t>Black or WhiteÂ </t>
  </si>
  <si>
    <t>Jillian Estell</t>
  </si>
  <si>
    <t>Eric Bross</t>
  </si>
  <si>
    <t>On the LineÂ </t>
  </si>
  <si>
    <t>Toby Huss</t>
  </si>
  <si>
    <t>Adventure|Biography|Drama|War</t>
  </si>
  <si>
    <t>Rescue DawnÂ </t>
  </si>
  <si>
    <t>FranÃ§ois Chau</t>
  </si>
  <si>
    <t>Dan Fogelman</t>
  </si>
  <si>
    <t>Danny CollinsÂ 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</si>
  <si>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</si>
  <si>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</si>
  <si>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</si>
  <si>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</si>
  <si>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</si>
  <si>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</si>
  <si>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</si>
  <si>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Alba Rohrwacher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</si>
  <si>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</si>
  <si>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</si>
  <si>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</si>
  <si>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</si>
  <si>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</si>
  <si>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</si>
  <si>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</si>
  <si>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</si>
  <si>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</si>
  <si>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</si>
  <si>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</si>
  <si>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Dennis Burkley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</si>
  <si>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</si>
  <si>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</si>
  <si>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</si>
  <si>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</si>
  <si>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</si>
  <si>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</si>
  <si>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</si>
  <si>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</si>
  <si>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</si>
  <si>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</si>
  <si>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Gen Seto</t>
  </si>
  <si>
    <t>SphinxÂ </t>
  </si>
  <si>
    <t>Noah Baumbach</t>
  </si>
  <si>
    <t>Maria Dizzia</t>
  </si>
  <si>
    <t>While We're YoungÂ </t>
  </si>
  <si>
    <t>Dree Hemingway</t>
  </si>
  <si>
    <t>Eddie 'Piolin' Sotelo</t>
  </si>
  <si>
    <t>A Better LifeÂ </t>
  </si>
  <si>
    <t>Robert Peters</t>
  </si>
  <si>
    <t>SpiderÂ </t>
  </si>
  <si>
    <t>Eric Blakeney</t>
  </si>
  <si>
    <t>Gun ShyÂ </t>
  </si>
  <si>
    <t>Nicholas NicklebyÂ </t>
  </si>
  <si>
    <t>The IcemanÂ </t>
  </si>
  <si>
    <t>Rakesh Roshan</t>
  </si>
  <si>
    <t>Rekha</t>
  </si>
  <si>
    <t>Naseeruddin Shah</t>
  </si>
  <si>
    <t>KrrishÂ </t>
  </si>
  <si>
    <t>Sharat Saxena</t>
  </si>
  <si>
    <t>Cecil B. DeMentedÂ </t>
  </si>
  <si>
    <t>Scott A. Martin</t>
  </si>
  <si>
    <t>Killer JoeÂ </t>
  </si>
  <si>
    <t>Carol Sutton</t>
  </si>
  <si>
    <t>Derrick Borte</t>
  </si>
  <si>
    <t>The JonesesÂ </t>
  </si>
  <si>
    <t>Robert Pralgo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</si>
  <si>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</si>
  <si>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</si>
  <si>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</si>
  <si>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</si>
  <si>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</si>
  <si>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</si>
  <si>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Adriane Lenox</t>
  </si>
  <si>
    <t>IlluminataÂ </t>
  </si>
  <si>
    <t>George DiCenzo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</si>
  <si>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</si>
  <si>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</si>
  <si>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</si>
  <si>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</si>
  <si>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</si>
  <si>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</si>
  <si>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</si>
  <si>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</si>
  <si>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Anna Vareschi</t>
  </si>
  <si>
    <t>Claude Chabrol</t>
  </si>
  <si>
    <t>The SwindleÂ </t>
  </si>
  <si>
    <t>Michel Serrault</t>
  </si>
  <si>
    <t>Claire Foy</t>
  </si>
  <si>
    <t>Numan Acar</t>
  </si>
  <si>
    <t>RosewaterÂ </t>
  </si>
  <si>
    <t>Haluk Bilginer</t>
  </si>
  <si>
    <t>Bigas Luna</t>
  </si>
  <si>
    <t>Aitana SÃ¡nchez-GijÃ³n</t>
  </si>
  <si>
    <t>The Chambermaid on the TitanicÂ </t>
  </si>
  <si>
    <t>Romane Bohringer</t>
  </si>
  <si>
    <t>Ralph Fiennes</t>
  </si>
  <si>
    <t>CoriolanusÂ </t>
  </si>
  <si>
    <t>Lubna Azabal</t>
  </si>
  <si>
    <t>Dan Harris</t>
  </si>
  <si>
    <t>Kip Pardue</t>
  </si>
  <si>
    <t>Imaginary HeroesÂ </t>
  </si>
  <si>
    <t>Larry Fessenden</t>
  </si>
  <si>
    <t>Mel Smith</t>
  </si>
  <si>
    <t>Danny Dyer</t>
  </si>
  <si>
    <t>Action|Comedy|Drama</t>
  </si>
  <si>
    <t>High Heels and Low LifesÂ </t>
  </si>
  <si>
    <t>Bobcat Goldthwait</t>
  </si>
  <si>
    <t>World's Greatest DadÂ </t>
  </si>
  <si>
    <t>SeveranceÂ </t>
  </si>
  <si>
    <t>Laura Harris</t>
  </si>
  <si>
    <t>DulÃ© Hill</t>
  </si>
  <si>
    <t>EdmondÂ </t>
  </si>
  <si>
    <t>Jake Scott</t>
  </si>
  <si>
    <t>Welcome to the RileysÂ </t>
  </si>
  <si>
    <t>Kerry Cahill</t>
  </si>
  <si>
    <t>Alan Metter</t>
  </si>
  <si>
    <t>Police Academy: Mission to MoscowÂ </t>
  </si>
  <si>
    <t>Blood Done Sign My NameÂ </t>
  </si>
  <si>
    <t>Lee Norris</t>
  </si>
  <si>
    <t>Rafa Lara</t>
  </si>
  <si>
    <t>AndrÃ©s Montiel</t>
  </si>
  <si>
    <t>Jorge Luis Moreno</t>
  </si>
  <si>
    <t>Cinco de Mayo, La BatallaÂ </t>
  </si>
  <si>
    <t>William Miller</t>
  </si>
  <si>
    <t>Jared Gilman</t>
  </si>
  <si>
    <t>Elsa &amp; FredÂ 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</si>
  <si>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</si>
  <si>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</si>
  <si>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</si>
  <si>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</si>
  <si>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</si>
  <si>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</si>
  <si>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</si>
  <si>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</si>
  <si>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</si>
  <si>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Free StyleÂ </t>
  </si>
  <si>
    <t>Sandra EcheverrÃ­a</t>
  </si>
  <si>
    <t>Kim Farrant</t>
  </si>
  <si>
    <t>Reef Ireland</t>
  </si>
  <si>
    <t>Nicholas Hamilton</t>
  </si>
  <si>
    <t>StrangerlandÂ </t>
  </si>
  <si>
    <t>Sean Keenan</t>
  </si>
  <si>
    <t>The Janky PromotersÂ </t>
  </si>
  <si>
    <t>Glenn Plummer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</si>
  <si>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</si>
  <si>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</si>
  <si>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</si>
  <si>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</si>
  <si>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</si>
  <si>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</si>
  <si>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</si>
  <si>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Danny Sapani</t>
  </si>
  <si>
    <t>Andrew Traucki</t>
  </si>
  <si>
    <t>Gyton Grantley</t>
  </si>
  <si>
    <t>Damian Walshe-Howling</t>
  </si>
  <si>
    <t>The ReefÂ </t>
  </si>
  <si>
    <t>Adrienne Pickering</t>
  </si>
  <si>
    <t>Michael Clancy</t>
  </si>
  <si>
    <t>EulogyÂ </t>
  </si>
  <si>
    <t>Craig Fairbrass</t>
  </si>
  <si>
    <t>Teryl Rothery</t>
  </si>
  <si>
    <t>White Noise 2: The LightÂ </t>
  </si>
  <si>
    <t>Adrian Holmes</t>
  </si>
  <si>
    <t>Robert Adetuyi</t>
  </si>
  <si>
    <t>Mishael Morgan</t>
  </si>
  <si>
    <t>Shane Pollard</t>
  </si>
  <si>
    <t>You Got Served: Beat the WorldÂ </t>
  </si>
  <si>
    <t>Chase Armitage</t>
  </si>
  <si>
    <t>Kari Skogland</t>
  </si>
  <si>
    <t>Fifty Dead Men WalkingÂ </t>
  </si>
  <si>
    <t>Michael McElhatton</t>
  </si>
  <si>
    <t>Taedong Park</t>
  </si>
  <si>
    <t>Adventure|Animation</t>
  </si>
  <si>
    <t>Jungle ShuffleÂ </t>
  </si>
  <si>
    <t>Amanda Troop</t>
  </si>
  <si>
    <t>Veronica Ferres</t>
  </si>
  <si>
    <t>Adam ResurrectedÂ </t>
  </si>
  <si>
    <t>Benedikt Erlingsson</t>
  </si>
  <si>
    <t>Charlotte BÃ¸ving</t>
  </si>
  <si>
    <t>Of Horses and MenÂ </t>
  </si>
  <si>
    <t>SigrÃ­Ã°ur MarÃ­a EgilsdÃ³ttir</t>
  </si>
  <si>
    <t>Gurinder Chadha</t>
  </si>
  <si>
    <t>Comedy|Drama|Horror|Romance</t>
  </si>
  <si>
    <t>Sendhil Ramamurthy</t>
  </si>
  <si>
    <t>It's a Wonderful AfterlifeÂ </t>
  </si>
  <si>
    <t>Shabana Azmi</t>
  </si>
  <si>
    <t>The Devil's TombÂ </t>
  </si>
  <si>
    <t>Vic Sarin</t>
  </si>
  <si>
    <t>Jesse Moss</t>
  </si>
  <si>
    <t>PartitionÂ </t>
  </si>
  <si>
    <t>John Light</t>
  </si>
  <si>
    <t>Jim Issa</t>
  </si>
  <si>
    <t>Luke Perry</t>
  </si>
  <si>
    <t>Good IntentionsÂ </t>
  </si>
  <si>
    <t>The Good, the Bad, the WeirdÂ </t>
  </si>
  <si>
    <t>Dal-su Oh</t>
  </si>
  <si>
    <t>Nurse 3DÂ </t>
  </si>
  <si>
    <t>William Phillips</t>
  </si>
  <si>
    <t>Action|Comedy|Drama|Western</t>
  </si>
  <si>
    <t>GunlessÂ </t>
  </si>
  <si>
    <t>AdventurelandÂ </t>
  </si>
  <si>
    <t>Andy Garcia</t>
  </si>
  <si>
    <t>Victor Rivers</t>
  </si>
  <si>
    <t>The Lost CityÂ </t>
  </si>
  <si>
    <t>Enrique Murciano</t>
  </si>
  <si>
    <t>Next FridayÂ </t>
  </si>
  <si>
    <t>Sarik Andreasyan</t>
  </si>
  <si>
    <t>American HeistÂ </t>
  </si>
  <si>
    <t>Akon</t>
  </si>
  <si>
    <t>Burt Kwouk</t>
  </si>
  <si>
    <t>You Only Live TwiceÂ </t>
  </si>
  <si>
    <t>Julian Gilbey</t>
  </si>
  <si>
    <t>PlasticÂ </t>
  </si>
  <si>
    <t>Emmanuelle Riva</t>
  </si>
  <si>
    <t>AmourÂ </t>
  </si>
  <si>
    <t>Jean-Louis Trintignant</t>
  </si>
  <si>
    <t>Gary Sherman</t>
  </si>
  <si>
    <t>Poltergeist IIIÂ </t>
  </si>
  <si>
    <t>Valeri Milev</t>
  </si>
  <si>
    <t>Re-KillÂ </t>
  </si>
  <si>
    <t>Jesse Garcia</t>
  </si>
  <si>
    <t>Stanley Kramer</t>
  </si>
  <si>
    <t>It's a Mad, Mad, Mad, Mad WorldÂ </t>
  </si>
  <si>
    <t>Spencer Tracy</t>
  </si>
  <si>
    <t>Pedro AlmodÃ³var</t>
  </si>
  <si>
    <t>Comedy|Crime|Drama|Mystery</t>
  </si>
  <si>
    <t>Carmen Maura</t>
  </si>
  <si>
    <t>VolverÂ </t>
  </si>
  <si>
    <t>Antonio de la Torre</t>
  </si>
  <si>
    <t>Gerald Potterton</t>
  </si>
  <si>
    <t>Adventure|Animation|Fantasy|Horror|Sci-Fi</t>
  </si>
  <si>
    <t>John Vernon</t>
  </si>
  <si>
    <t>Heavy MetalÂ </t>
  </si>
  <si>
    <t>Don Francks</t>
  </si>
  <si>
    <t>Jizelle Jade</t>
  </si>
  <si>
    <t>Gentlemen BroncosÂ </t>
  </si>
  <si>
    <t>Richard IIIÂ </t>
  </si>
  <si>
    <t>Anurag Basu</t>
  </si>
  <si>
    <t>Steven Michael Quezada</t>
  </si>
  <si>
    <t>Action|Drama|Romance|Thriller</t>
  </si>
  <si>
    <t>BÃ¡rbara Mori</t>
  </si>
  <si>
    <t>KitesÂ </t>
  </si>
  <si>
    <t>MelancholiaÂ </t>
  </si>
  <si>
    <t>Kriv Stenders</t>
  </si>
  <si>
    <t>Biography|Comedy|Drama|Family|Romance</t>
  </si>
  <si>
    <t>Red DogÂ </t>
  </si>
  <si>
    <t>Luke Ford</t>
  </si>
  <si>
    <t>Yash Chopra</t>
  </si>
  <si>
    <t>Katrina Kaif</t>
  </si>
  <si>
    <t>Jab Tak Hai JaanÂ </t>
  </si>
  <si>
    <t>Vic Waghorn</t>
  </si>
  <si>
    <t>AlienÂ </t>
  </si>
  <si>
    <t>Bolaji Badejo</t>
  </si>
  <si>
    <t>Edwin Neal</t>
  </si>
  <si>
    <t>The Texas Chain Saw MassacreÂ </t>
  </si>
  <si>
    <t>Marilyn Burns</t>
  </si>
  <si>
    <t>Floria Sigismondi</t>
  </si>
  <si>
    <t>The RunawaysÂ </t>
  </si>
  <si>
    <t>Fiddler on the RoofÂ </t>
  </si>
  <si>
    <t>Rosalind Harris</t>
  </si>
  <si>
    <t>Earl Cameron</t>
  </si>
  <si>
    <t>ThunderballÂ </t>
  </si>
  <si>
    <t>Shanley Caswell</t>
  </si>
  <si>
    <t>DetentionÂ </t>
  </si>
  <si>
    <t>Parker Bagley</t>
  </si>
  <si>
    <t>Ferzan Ozpetek</t>
  </si>
  <si>
    <t>Alessandro Preziosi</t>
  </si>
  <si>
    <t>Loose CannonsÂ </t>
  </si>
  <si>
    <t>Lunetta Savino</t>
  </si>
  <si>
    <t>Set It OffÂ </t>
  </si>
  <si>
    <t>The Best ManÂ </t>
  </si>
  <si>
    <t>Jarrod Bunch</t>
  </si>
  <si>
    <t>Alex Vincent</t>
  </si>
  <si>
    <t>Catherine Hicks</t>
  </si>
  <si>
    <t>Child's PlayÂ </t>
  </si>
  <si>
    <t>Dinah Manoff</t>
  </si>
  <si>
    <t>Tucker Albrizzi</t>
  </si>
  <si>
    <t>SickoÂ </t>
  </si>
  <si>
    <t>Bill Clinton</t>
  </si>
  <si>
    <t>The Purge: AnarchyÂ </t>
  </si>
  <si>
    <t>Roberta Valderrama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</si>
  <si>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</si>
  <si>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</si>
  <si>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</si>
  <si>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</si>
  <si>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</si>
  <si>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</si>
  <si>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Denholm Elliott</t>
  </si>
  <si>
    <t>Don Ameche</t>
  </si>
  <si>
    <t>Trading PlacesÂ </t>
  </si>
  <si>
    <t>Ralph Bellamy</t>
  </si>
  <si>
    <t>Black ChristmasÂ </t>
  </si>
  <si>
    <t>Daniel Taplitz</t>
  </si>
  <si>
    <t>Breakin' All the RulesÂ </t>
  </si>
  <si>
    <t>Patrick Cranshaw</t>
  </si>
  <si>
    <t>Action|Biography|Drama|History|Romance|War</t>
  </si>
  <si>
    <t>Henry VÂ </t>
  </si>
  <si>
    <t>Danny Webb</t>
  </si>
  <si>
    <t>Tamara Jenkins</t>
  </si>
  <si>
    <t>The SavagesÂ </t>
  </si>
  <si>
    <t>Gbenga Akinnagbe</t>
  </si>
  <si>
    <t>Linda Mendoza</t>
  </si>
  <si>
    <t>Chasing PapiÂ </t>
  </si>
  <si>
    <t>Nicky Katt</t>
  </si>
  <si>
    <t>Kristin Lehman</t>
  </si>
  <si>
    <t>The Way of the GunÂ </t>
  </si>
  <si>
    <t>Dylan Kussman</t>
  </si>
  <si>
    <t>Igby Goes DownÂ </t>
  </si>
  <si>
    <t>Hart Bochner</t>
  </si>
  <si>
    <t>PCUÂ </t>
  </si>
  <si>
    <t>Chris Young</t>
  </si>
  <si>
    <t>The Ultimate GiftÂ </t>
  </si>
  <si>
    <t>Stewart Raffill</t>
  </si>
  <si>
    <t>John Carradine</t>
  </si>
  <si>
    <t>The Ice PiratesÂ </t>
  </si>
  <si>
    <t>Robert Urich</t>
  </si>
  <si>
    <t>GracieÂ </t>
  </si>
  <si>
    <t>Carly Schroeder</t>
  </si>
  <si>
    <t>Trust the ManÂ </t>
  </si>
  <si>
    <t>Hamlet 2Â </t>
  </si>
  <si>
    <t>Velvet GoldmineÂ </t>
  </si>
  <si>
    <t>Janet McTeer</t>
  </si>
  <si>
    <t>Hong-jin Na</t>
  </si>
  <si>
    <t>Jun Kunimura</t>
  </si>
  <si>
    <t>Jung-min Hwang</t>
  </si>
  <si>
    <t>The WailingÂ </t>
  </si>
  <si>
    <t>Woo-hee Chun</t>
  </si>
  <si>
    <t>Heather Morris</t>
  </si>
  <si>
    <t>Glee: The 3D Concert MovieÂ </t>
  </si>
  <si>
    <t>Kevin McHale</t>
  </si>
  <si>
    <t>Chatrichalerm Yukol</t>
  </si>
  <si>
    <t>Chatchai Plengpanich</t>
  </si>
  <si>
    <t>The Legend of SuriyothaiÂ </t>
  </si>
  <si>
    <t>Mai Charoenpura</t>
  </si>
  <si>
    <t>Dario Argento</t>
  </si>
  <si>
    <t>Two Evil EyesÂ </t>
  </si>
  <si>
    <t>Eric Lavaine</t>
  </si>
  <si>
    <t>Julie Engelbrecht</t>
  </si>
  <si>
    <t>BarbecueÂ </t>
  </si>
  <si>
    <t>Lionel Abelanski</t>
  </si>
  <si>
    <t>All or NothingÂ </t>
  </si>
  <si>
    <t>Gary McDonald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</si>
  <si>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</si>
  <si>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</si>
  <si>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</si>
  <si>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</si>
  <si>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</si>
  <si>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</si>
  <si>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Peter Callan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</si>
  <si>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</si>
  <si>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</si>
  <si>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</si>
  <si>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</si>
  <si>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</si>
  <si>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</si>
  <si>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</si>
  <si>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Perrey Reeves</t>
  </si>
  <si>
    <t>Red Riding: In the Year of Our Lord 1974Â </t>
  </si>
  <si>
    <t>John Henshaw</t>
  </si>
  <si>
    <t>AndrÃ© TÃ©chinÃ©</t>
  </si>
  <si>
    <t>Ronit Elkabetz</t>
  </si>
  <si>
    <t>The Girl on the TrainÂ </t>
  </si>
  <si>
    <t>Ã‰milie Dequenne</t>
  </si>
  <si>
    <t>Emily Young</t>
  </si>
  <si>
    <t>Veronika Decides to DieÂ </t>
  </si>
  <si>
    <t>Peter Faiman</t>
  </si>
  <si>
    <t>Crocodile DundeeÂ </t>
  </si>
  <si>
    <t>David Gulpilil</t>
  </si>
  <si>
    <t>Martyn Pick</t>
  </si>
  <si>
    <t>Steven Waddington</t>
  </si>
  <si>
    <t>Action|Animation|Fantasy|Horror|Mystery|Sci-Fi|Thriller</t>
  </si>
  <si>
    <t>Ultramarines: A Warhammer 40,000 MovieÂ </t>
  </si>
  <si>
    <t>Roland Suso Richter</t>
  </si>
  <si>
    <t>The I InsideÂ </t>
  </si>
  <si>
    <t>Jeremy Sims</t>
  </si>
  <si>
    <t>Harrison Gilbertson</t>
  </si>
  <si>
    <t>Beneath Hill 60Â </t>
  </si>
  <si>
    <t>Steve Le Marquand</t>
  </si>
  <si>
    <t>MaÃ¯wenn</t>
  </si>
  <si>
    <t>PolisseÂ </t>
  </si>
  <si>
    <t>Joby Harold</t>
  </si>
  <si>
    <t>AwakeÂ </t>
  </si>
  <si>
    <t>Ekachai Uekrongtham</t>
  </si>
  <si>
    <t>Skin TradeÂ </t>
  </si>
  <si>
    <t>Celina Jade</t>
  </si>
  <si>
    <t>The Lost BoysÂ </t>
  </si>
  <si>
    <t>Crazy HeartÂ </t>
  </si>
  <si>
    <t>Debrianna Mansini</t>
  </si>
  <si>
    <t>Mark Rydell</t>
  </si>
  <si>
    <t>Frederic Forrest</t>
  </si>
  <si>
    <t>The RoseÂ </t>
  </si>
  <si>
    <t>Alan Bates</t>
  </si>
  <si>
    <t>David E. Talbert</t>
  </si>
  <si>
    <t>Baggage ClaimÂ </t>
  </si>
  <si>
    <t>Roger Vadim</t>
  </si>
  <si>
    <t>David Hemmings</t>
  </si>
  <si>
    <t>BarbarellaÂ </t>
  </si>
  <si>
    <t>Milo O'Shea</t>
  </si>
  <si>
    <t>Nils Gaup</t>
  </si>
  <si>
    <t>Louisa Milwood-Haigh</t>
  </si>
  <si>
    <t>BjÃ¸rn Sundquist</t>
  </si>
  <si>
    <t>ShipwreckedÂ </t>
  </si>
  <si>
    <t>Stian Smestad</t>
  </si>
  <si>
    <t>ElectionÂ </t>
  </si>
  <si>
    <t>Molly Hagan</t>
  </si>
  <si>
    <t>The NamesakeÂ </t>
  </si>
  <si>
    <t>Ari Sandel</t>
  </si>
  <si>
    <t>The DUFFÂ </t>
  </si>
  <si>
    <t>Max Beesley</t>
  </si>
  <si>
    <t>GlitterÂ </t>
  </si>
  <si>
    <t>Valarie Pettiford</t>
  </si>
  <si>
    <t>Tom Elkins</t>
  </si>
  <si>
    <t>The Haunting in Connecticut 2: Ghosts of GeorgiaÂ </t>
  </si>
  <si>
    <t>Brad James</t>
  </si>
  <si>
    <t>Woo-Suk Kang</t>
  </si>
  <si>
    <t>Sung-kee Ahn</t>
  </si>
  <si>
    <t>Yu-mi Jeong</t>
  </si>
  <si>
    <t>SilmidoÂ </t>
  </si>
  <si>
    <t>Bright StarÂ </t>
  </si>
  <si>
    <t>Samuel Roukin</t>
  </si>
  <si>
    <t>Jimmy Shergill</t>
  </si>
  <si>
    <t>My Name Is KhanÂ </t>
  </si>
  <si>
    <t>Christopher B. Duncan</t>
  </si>
  <si>
    <t>All Is LostÂ </t>
  </si>
  <si>
    <t>John Sayles</t>
  </si>
  <si>
    <t>Casey Siemaszko</t>
  </si>
  <si>
    <t>LimboÂ </t>
  </si>
  <si>
    <t>Vanessa Martinez</t>
  </si>
  <si>
    <t>Vipul Amrutlal Shah</t>
  </si>
  <si>
    <t>Clive Standen</t>
  </si>
  <si>
    <t>Namastey LondonÂ </t>
  </si>
  <si>
    <t>Ken Loach</t>
  </si>
  <si>
    <t>Orla Fitzgerald</t>
  </si>
  <si>
    <t>Padraic Delaney</t>
  </si>
  <si>
    <t>The Wind That Shakes the BarleyÂ </t>
  </si>
  <si>
    <t>Martin Lucey</t>
  </si>
  <si>
    <t>Ayan Mukerji</t>
  </si>
  <si>
    <t>Madhuri Dixit</t>
  </si>
  <si>
    <t>Ranbir Kapoor</t>
  </si>
  <si>
    <t>Yeh Jawaani Hai DeewaniÂ </t>
  </si>
  <si>
    <t>Aditya Roy Kapoor</t>
  </si>
  <si>
    <t>Mervyn LeRoy</t>
  </si>
  <si>
    <t>Deborah Kerr</t>
  </si>
  <si>
    <t>Peter Ustinov</t>
  </si>
  <si>
    <t>Quo VadisÂ </t>
  </si>
  <si>
    <t>Robert Taylor</t>
  </si>
  <si>
    <t>Horror|Musical|Sci-Fi</t>
  </si>
  <si>
    <t>Repo! The Genetic OperaÂ </t>
  </si>
  <si>
    <t>Serdar Akar</t>
  </si>
  <si>
    <t>BergÃ¼zar Korel</t>
  </si>
  <si>
    <t>Necati Sasmaz</t>
  </si>
  <si>
    <t>Valley of the Wolves: IraqÂ </t>
  </si>
  <si>
    <t>Ghassan Massoud</t>
  </si>
  <si>
    <t>Arabic</t>
  </si>
  <si>
    <t>Turkey</t>
  </si>
  <si>
    <t>Pulp FictionÂ </t>
  </si>
  <si>
    <t>James Frawley</t>
  </si>
  <si>
    <t>Jim Henson</t>
  </si>
  <si>
    <t>The Muppet MovieÂ </t>
  </si>
  <si>
    <t>Dan Gilroy</t>
  </si>
  <si>
    <t>NightcrawlerÂ </t>
  </si>
  <si>
    <t>James Huang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</si>
  <si>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</si>
  <si>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</si>
  <si>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</si>
  <si>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</si>
  <si>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</si>
  <si>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</si>
  <si>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Nicholas Hammond</t>
  </si>
  <si>
    <t>Howard Morris</t>
  </si>
  <si>
    <t>SplashÂ </t>
  </si>
  <si>
    <t>Patrick Cronin</t>
  </si>
  <si>
    <t>Jonathan Dayton</t>
  </si>
  <si>
    <t>Steven Christopher Parker</t>
  </si>
  <si>
    <t>Little Miss SunshineÂ </t>
  </si>
  <si>
    <t>Jill Talley</t>
  </si>
  <si>
    <t>Frances Lee McCain</t>
  </si>
  <si>
    <t>Stand by MeÂ </t>
  </si>
  <si>
    <t>Megan Burns</t>
  </si>
  <si>
    <t>Noah Huntley</t>
  </si>
  <si>
    <t>28 Days Later...Â </t>
  </si>
  <si>
    <t>David Schneider</t>
  </si>
  <si>
    <t>Chris Stokes</t>
  </si>
  <si>
    <t>Marques Houston</t>
  </si>
  <si>
    <t>Jennifer Freeman</t>
  </si>
  <si>
    <t>You Got ServedÂ </t>
  </si>
  <si>
    <t>Steve Harvey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</si>
  <si>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</si>
  <si>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</si>
  <si>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</si>
  <si>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</si>
  <si>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</si>
  <si>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</si>
  <si>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</si>
  <si>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</si>
  <si>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</si>
  <si>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</si>
  <si>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</si>
  <si>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Daisy Betts</t>
  </si>
  <si>
    <t>Tom Gormican</t>
  </si>
  <si>
    <t>Lola Glaudini</t>
  </si>
  <si>
    <t>Mackenzie Davis</t>
  </si>
  <si>
    <t>That Awkward MomentÂ </t>
  </si>
  <si>
    <t>Josh Pais</t>
  </si>
  <si>
    <t>Ken Shapiro</t>
  </si>
  <si>
    <t>Modern ProblemsÂ </t>
  </si>
  <si>
    <t>Justin Tipping</t>
  </si>
  <si>
    <t>Natalie Stephany Aguilar</t>
  </si>
  <si>
    <t>Tina Gilton</t>
  </si>
  <si>
    <t>KicksÂ </t>
  </si>
  <si>
    <t>Justin Hall</t>
  </si>
  <si>
    <t>Much Ado About NothingÂ </t>
  </si>
  <si>
    <t>Peter R. Hunt</t>
  </si>
  <si>
    <t>George Lazenby</t>
  </si>
  <si>
    <t>Telly Savalas</t>
  </si>
  <si>
    <t>On Her Majesty's Secret ServiceÂ </t>
  </si>
  <si>
    <t>Heather Langenkamp</t>
  </si>
  <si>
    <t>New NightmareÂ </t>
  </si>
  <si>
    <t>Tracy Middendorf</t>
  </si>
  <si>
    <t>Drive Me CrazyÂ </t>
  </si>
  <si>
    <t>Keri Lynn Pratt</t>
  </si>
  <si>
    <t>Doug Atchison</t>
  </si>
  <si>
    <t>Sean Michael Afable</t>
  </si>
  <si>
    <t>Akeelah and the BeeÂ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</si>
  <si>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</si>
  <si>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</si>
  <si>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</si>
  <si>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</si>
  <si>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</si>
  <si>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</si>
  <si>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Erik Canuel</t>
  </si>
  <si>
    <t>Richard Howland</t>
  </si>
  <si>
    <t>Bon Cop Bad CopÂ </t>
  </si>
  <si>
    <t>Sarain Boylan</t>
  </si>
  <si>
    <t>Troy Duffy</t>
  </si>
  <si>
    <t>The Boondock Saints II: All Saints DayÂ </t>
  </si>
  <si>
    <t>Omar Metwally</t>
  </si>
  <si>
    <t>The City of Your Final DestinationÂ </t>
  </si>
  <si>
    <t>Diego Velazquez</t>
  </si>
  <si>
    <t>Nicole Holofcener</t>
  </si>
  <si>
    <t>Christopher Nicholas Smith</t>
  </si>
  <si>
    <t>Enough SaidÂ </t>
  </si>
  <si>
    <t>Michaela Watkins</t>
  </si>
  <si>
    <t>Easy AÂ </t>
  </si>
  <si>
    <t>Fred Armisen</t>
  </si>
  <si>
    <t>Matty Rich</t>
  </si>
  <si>
    <t>The InkwellÂ </t>
  </si>
  <si>
    <t>Shadow of the VampireÂ </t>
  </si>
  <si>
    <t>PromÂ </t>
  </si>
  <si>
    <t>The PallbearerÂ </t>
  </si>
  <si>
    <t>Held UpÂ </t>
  </si>
  <si>
    <t>Fina Torres</t>
  </si>
  <si>
    <t>Woman on TopÂ </t>
  </si>
  <si>
    <t>Howards EndÂ </t>
  </si>
  <si>
    <t>Samuel West</t>
  </si>
  <si>
    <t>Duke Johnson</t>
  </si>
  <si>
    <t>Animation|Comedy|Drama|Romance</t>
  </si>
  <si>
    <t>AnomalisaÂ </t>
  </si>
  <si>
    <t>David Thewlis</t>
  </si>
  <si>
    <t>Another YearÂ </t>
  </si>
  <si>
    <t>FranÃ§ois Ozon</t>
  </si>
  <si>
    <t>Comedy|Crime|Musical|Romance</t>
  </si>
  <si>
    <t>8 WomenÂ </t>
  </si>
  <si>
    <t>Emmanuelle BÃ©art</t>
  </si>
  <si>
    <t>Showdown in Little TokyoÂ </t>
  </si>
  <si>
    <t>Vernee Watson</t>
  </si>
  <si>
    <t>Clay PigeonsÂ </t>
  </si>
  <si>
    <t>Kevin Rahm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</si>
  <si>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</si>
  <si>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</si>
  <si>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</si>
  <si>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</si>
  <si>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</si>
  <si>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</si>
  <si>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</si>
  <si>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</si>
  <si>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</si>
  <si>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Amy Locane</t>
  </si>
  <si>
    <t>Michael Winner</t>
  </si>
  <si>
    <t>Marina Sirtis</t>
  </si>
  <si>
    <t>The Wicked LadyÂ </t>
  </si>
  <si>
    <t>Tomm Moore</t>
  </si>
  <si>
    <t>Mick Lally</t>
  </si>
  <si>
    <t>Sean Lennon</t>
  </si>
  <si>
    <t>The Secret of KellsÂ </t>
  </si>
  <si>
    <t>Evan McGuire</t>
  </si>
  <si>
    <t>John Carney</t>
  </si>
  <si>
    <t>Karen Pittman</t>
  </si>
  <si>
    <t>Begin AgainÂ </t>
  </si>
  <si>
    <t>Mary Catherine Garrison</t>
  </si>
  <si>
    <t>David Jacobson</t>
  </si>
  <si>
    <t>Down in the ValleyÂ </t>
  </si>
  <si>
    <t>Michael Corrente</t>
  </si>
  <si>
    <t>Tony Devon</t>
  </si>
  <si>
    <t>Brooklyn RulesÂ </t>
  </si>
  <si>
    <t>Alexa Havins</t>
  </si>
  <si>
    <t>Edward Hall</t>
  </si>
  <si>
    <t>RestlessÂ </t>
  </si>
  <si>
    <t>Keith Gordon</t>
  </si>
  <si>
    <t>Comedy|Crime|Musical|Mystery</t>
  </si>
  <si>
    <t>The Singing DetectiveÂ </t>
  </si>
  <si>
    <t>The Land GirlsÂ </t>
  </si>
  <si>
    <t>Andrew Currie</t>
  </si>
  <si>
    <t>Alexia Fast</t>
  </si>
  <si>
    <t>FidoÂ </t>
  </si>
  <si>
    <t>Kesun Loder</t>
  </si>
  <si>
    <t>The Wendell Baker StoryÂ </t>
  </si>
  <si>
    <t>Wild TargetÂ </t>
  </si>
  <si>
    <t>Marc SchÃ¶lermann</t>
  </si>
  <si>
    <t>Larry Drake</t>
  </si>
  <si>
    <t>PathologyÂ </t>
  </si>
  <si>
    <t>Robert Moresco</t>
  </si>
  <si>
    <t>10th &amp; WolfÂ </t>
  </si>
  <si>
    <t>Thomas Vinterberg</t>
  </si>
  <si>
    <t>Chris Owen</t>
  </si>
  <si>
    <t>Dear WendyÂ </t>
  </si>
  <si>
    <t>Claudia Llosa</t>
  </si>
  <si>
    <t>Zen McGrath</t>
  </si>
  <si>
    <t>Ian Tracey</t>
  </si>
  <si>
    <t>AloftÂ </t>
  </si>
  <si>
    <t>William Shimell</t>
  </si>
  <si>
    <t>Takeshi Kusao</t>
  </si>
  <si>
    <t>Action|Animation|Sci-Fi</t>
  </si>
  <si>
    <t>Mitsuo Iwata</t>
  </si>
  <si>
    <t>AkiraÂ </t>
  </si>
  <si>
    <t>TesshÃ´ Genda</t>
  </si>
  <si>
    <t>The Death and Life of Bobby ZÂ </t>
  </si>
  <si>
    <t>Charles BinamÃ©</t>
  </si>
  <si>
    <t>Roy Dupuis</t>
  </si>
  <si>
    <t>The Rocket: The Legend of Rocket RichardÂ </t>
  </si>
  <si>
    <t>Julie LeBreton</t>
  </si>
  <si>
    <t>Keith Parmer</t>
  </si>
  <si>
    <t>Rachel Ann Mullins</t>
  </si>
  <si>
    <t>SwelterÂ </t>
  </si>
  <si>
    <t>Ruby Lin</t>
  </si>
  <si>
    <t>Leehom Wang</t>
  </si>
  <si>
    <t>My Lucky StarÂ </t>
  </si>
  <si>
    <t>Jack Kao</t>
  </si>
  <si>
    <t>Ol Parker</t>
  </si>
  <si>
    <t>Imagine Me &amp; YouÂ </t>
  </si>
  <si>
    <t>Darren Boyd</t>
  </si>
  <si>
    <t>Lucy Fry</t>
  </si>
  <si>
    <t>Mckenna Grace</t>
  </si>
  <si>
    <t>Mr. ChurchÂ </t>
  </si>
  <si>
    <t>Natalie Coughlin</t>
  </si>
  <si>
    <t>Swimming PoolÂ </t>
  </si>
  <si>
    <t>Jean-Claude Lecas</t>
  </si>
  <si>
    <t>James Nunn</t>
  </si>
  <si>
    <t>Mark Wingett</t>
  </si>
  <si>
    <t>Green Street 3: Never Back DownÂ </t>
  </si>
  <si>
    <t>Kacey Clarke</t>
  </si>
  <si>
    <t>David Webb Peoples</t>
  </si>
  <si>
    <t>The Blood of HeroesÂ </t>
  </si>
  <si>
    <t>Anna Katarina</t>
  </si>
  <si>
    <t>Michael Winnick</t>
  </si>
  <si>
    <t>Helena Mattsson</t>
  </si>
  <si>
    <t>Scott Takeda</t>
  </si>
  <si>
    <t>Code of HonorÂ </t>
  </si>
  <si>
    <t>Craig Sheffer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</si>
  <si>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</si>
  <si>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</si>
  <si>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</si>
  <si>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</si>
  <si>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</si>
  <si>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</si>
  <si>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</si>
  <si>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</si>
  <si>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Garvin Cross</t>
  </si>
  <si>
    <t>David Oelhoffen</t>
  </si>
  <si>
    <t>Reda Kateb</t>
  </si>
  <si>
    <t>Drama|War|Western</t>
  </si>
  <si>
    <t>Far from MenÂ </t>
  </si>
  <si>
    <t>Ãngela Molina</t>
  </si>
  <si>
    <t>Thank You for SmokingÂ </t>
  </si>
  <si>
    <t>Todd Louiso</t>
  </si>
  <si>
    <t>Eli Roth</t>
  </si>
  <si>
    <t>Hostel: Part IIÂ </t>
  </si>
  <si>
    <t>Stanislav Ianevski</t>
  </si>
  <si>
    <t>An EducationÂ </t>
  </si>
  <si>
    <t>Ellie Kendrick</t>
  </si>
  <si>
    <t>ShopgirlÂ </t>
  </si>
  <si>
    <t>Tony Richardson</t>
  </si>
  <si>
    <t>The Hotel New HampshireÂ </t>
  </si>
  <si>
    <t>Nastassja Kinski</t>
  </si>
  <si>
    <t>NarcÂ </t>
  </si>
  <si>
    <t>Molly Parker</t>
  </si>
  <si>
    <t>Men with BroomsÂ </t>
  </si>
  <si>
    <t>Charles Robert Carner</t>
  </si>
  <si>
    <t>Witless ProtectionÂ </t>
  </si>
  <si>
    <t>Richard Bull</t>
  </si>
  <si>
    <t>Russell Holt</t>
  </si>
  <si>
    <t>Eric Johnson</t>
  </si>
  <si>
    <t>The Work and the GloryÂ </t>
  </si>
  <si>
    <t>ExtractÂ </t>
  </si>
  <si>
    <t>Masked and AnonymousÂ </t>
  </si>
  <si>
    <t>Claude Miller</t>
  </si>
  <si>
    <t>Alias BettyÂ </t>
  </si>
  <si>
    <t>Roschdy Zem</t>
  </si>
  <si>
    <t>Drama|Romance|Sci-Fi|Thriller</t>
  </si>
  <si>
    <t>Code 46Â </t>
  </si>
  <si>
    <t>Natalie Mendoza</t>
  </si>
  <si>
    <t>Sacha Bennett</t>
  </si>
  <si>
    <t>Outside BetÂ </t>
  </si>
  <si>
    <t>Rodrigo GarcÃ­a</t>
  </si>
  <si>
    <t>Albert NobbsÂ </t>
  </si>
  <si>
    <t>Jeta Amata</t>
  </si>
  <si>
    <t>Nathin Butler</t>
  </si>
  <si>
    <t>Black NovemberÂ </t>
  </si>
  <si>
    <t>Razaaq Adoti</t>
  </si>
  <si>
    <t>Nigeria</t>
  </si>
  <si>
    <t>Siddharth Anand</t>
  </si>
  <si>
    <t>Mary Goggin</t>
  </si>
  <si>
    <t>Saif Ali Khan</t>
  </si>
  <si>
    <t>Ta Ra Rum PumÂ </t>
  </si>
  <si>
    <t>Vic Aviles</t>
  </si>
  <si>
    <t>Vincent Paronnaud</t>
  </si>
  <si>
    <t>Animation|Biography|Drama|War</t>
  </si>
  <si>
    <t>PersepolisÂ </t>
  </si>
  <si>
    <t>Danielle Darrieux</t>
  </si>
  <si>
    <t>Adventure|Fantasy|Thriller</t>
  </si>
  <si>
    <t>The HoleÂ </t>
  </si>
  <si>
    <t>Dennis Gansel</t>
  </si>
  <si>
    <t>Elyas M'Barek</t>
  </si>
  <si>
    <t>Max Riemelt</t>
  </si>
  <si>
    <t>The WaveÂ </t>
  </si>
  <si>
    <t>Jennifer Ulrich</t>
  </si>
  <si>
    <t>The Neon DemonÂ </t>
  </si>
  <si>
    <t>Charles Baker</t>
  </si>
  <si>
    <t>Daniel Barber</t>
  </si>
  <si>
    <t>Harry BrownÂ </t>
  </si>
  <si>
    <t>Robert Marcarelli</t>
  </si>
  <si>
    <t>George Coe</t>
  </si>
  <si>
    <t>The Omega CodeÂ </t>
  </si>
  <si>
    <t>Ayla Kell</t>
  </si>
  <si>
    <t>JunoÂ </t>
  </si>
  <si>
    <t>Ernie Barbarash</t>
  </si>
  <si>
    <t>Aki Aleong</t>
  </si>
  <si>
    <t>Pound of FleshÂ </t>
  </si>
  <si>
    <t>Brahim Achabbakhe</t>
  </si>
  <si>
    <t>Guy Hamilton</t>
  </si>
  <si>
    <t>Diamonds Are ForeverÂ </t>
  </si>
  <si>
    <t>Jill St. John</t>
  </si>
  <si>
    <t>The GodfatherÂ </t>
  </si>
  <si>
    <t>Cynthia Rhodes</t>
  </si>
  <si>
    <t>FlashdanceÂ </t>
  </si>
  <si>
    <t>Lee Ving</t>
  </si>
  <si>
    <t>500 Days of SummerÂ </t>
  </si>
  <si>
    <t>Ian Mune</t>
  </si>
  <si>
    <t>The PianoÂ </t>
  </si>
  <si>
    <t>GeneviÃ¨ve Lemon</t>
  </si>
  <si>
    <t>Magic MikeÂ </t>
  </si>
  <si>
    <t>Emma Caulfield</t>
  </si>
  <si>
    <t>Darkness FallsÂ </t>
  </si>
  <si>
    <t>Angus Sampson</t>
  </si>
  <si>
    <t>Live and Let DieÂ </t>
  </si>
  <si>
    <t>Clifton James</t>
  </si>
  <si>
    <t>My Dog SkipÂ </t>
  </si>
  <si>
    <t>Cody Linley</t>
  </si>
  <si>
    <t>Adam Brooks</t>
  </si>
  <si>
    <t>Sakina Jaffrey</t>
  </si>
  <si>
    <t>Definitely, MaybeÂ </t>
  </si>
  <si>
    <t>Paulina Gerzon</t>
  </si>
  <si>
    <t>Jumping the BroomÂ </t>
  </si>
  <si>
    <t>Good Night, and Good Luck.Â </t>
  </si>
  <si>
    <t>Michael J. Burg</t>
  </si>
  <si>
    <t>CapoteÂ </t>
  </si>
  <si>
    <t>Kwesi Ameyaw</t>
  </si>
  <si>
    <t>DesperadoÂ </t>
  </si>
  <si>
    <t>Michael Anderson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</si>
  <si>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</si>
  <si>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</si>
  <si>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</si>
  <si>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</si>
  <si>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</si>
  <si>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</si>
  <si>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</si>
  <si>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Craig Conway</t>
  </si>
  <si>
    <t>Don Kempf</t>
  </si>
  <si>
    <t>Documentary|Sport</t>
  </si>
  <si>
    <t>Michael Jordan to the MaxÂ </t>
  </si>
  <si>
    <t>Bob Costas</t>
  </si>
  <si>
    <t>Matt Bettinelli-Olpin</t>
  </si>
  <si>
    <t>Allison Miller</t>
  </si>
  <si>
    <t>Devil's DueÂ </t>
  </si>
  <si>
    <t>Vanessa Ray</t>
  </si>
  <si>
    <t>Mary Tyler Moore</t>
  </si>
  <si>
    <t>Flirting with DisasterÂ </t>
  </si>
  <si>
    <t>Ken Foree</t>
  </si>
  <si>
    <t>Crime|Horror</t>
  </si>
  <si>
    <t>The Devil's RejectsÂ </t>
  </si>
  <si>
    <t>Rick Fox</t>
  </si>
  <si>
    <t>DopeÂ </t>
  </si>
  <si>
    <t>In Too DeepÂ </t>
  </si>
  <si>
    <t>Matthew McGrory</t>
  </si>
  <si>
    <t>House of 1000 CorpsesÂ </t>
  </si>
  <si>
    <t>Erin Daniels</t>
  </si>
  <si>
    <t>Sharron Miller</t>
  </si>
  <si>
    <t>Elizabeth MacRae</t>
  </si>
  <si>
    <t>Bernard Fox</t>
  </si>
  <si>
    <t>Alien ZoneÂ </t>
  </si>
  <si>
    <t>Charles Aidman</t>
  </si>
  <si>
    <t>Fred Melamed</t>
  </si>
  <si>
    <t>A Serious ManÂ </t>
  </si>
  <si>
    <t>Peter Breitmayer</t>
  </si>
  <si>
    <t>Aaron Schneider</t>
  </si>
  <si>
    <t>Get LowÂ </t>
  </si>
  <si>
    <t>WarlockÂ </t>
  </si>
  <si>
    <t>Beyond the LightsÂ </t>
  </si>
  <si>
    <t>Darryl Stephens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</si>
  <si>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</si>
  <si>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</si>
  <si>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</si>
  <si>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</si>
  <si>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</si>
  <si>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</si>
  <si>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</si>
  <si>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</si>
  <si>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</si>
  <si>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</si>
  <si>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</si>
  <si>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</si>
  <si>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</si>
  <si>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</si>
  <si>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</si>
  <si>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Lil' Wayne</t>
  </si>
  <si>
    <t>Tony Maylam</t>
  </si>
  <si>
    <t>Action|Crime|Horror|Sci-Fi|Thriller</t>
  </si>
  <si>
    <t>Michael J. Pollard</t>
  </si>
  <si>
    <t>Split SecondÂ </t>
  </si>
  <si>
    <t>Alastair Duncan</t>
  </si>
  <si>
    <t>Mitch Davis</t>
  </si>
  <si>
    <t>Nathaniel Lees</t>
  </si>
  <si>
    <t>The Other Side of HeavenÂ </t>
  </si>
  <si>
    <t>Miriama Smith</t>
  </si>
  <si>
    <t>Veer-ZaaraÂ </t>
  </si>
  <si>
    <t>Randy Couture</t>
  </si>
  <si>
    <t>RedbeltÂ </t>
  </si>
  <si>
    <t>CyrusÂ </t>
  </si>
  <si>
    <t>Katie Aselton</t>
  </si>
  <si>
    <t>Kevin Brodie</t>
  </si>
  <si>
    <t>Cheryl Ladd</t>
  </si>
  <si>
    <t>A Dog of FlandersÂ </t>
  </si>
  <si>
    <t>Auto FocusÂ </t>
  </si>
  <si>
    <t>Factory GirlÂ </t>
  </si>
  <si>
    <t>Lynne Ramsay</t>
  </si>
  <si>
    <t>We Need to Talk About KevinÂ </t>
  </si>
  <si>
    <t>Ashley Gerasimovich</t>
  </si>
  <si>
    <t>John Stephenson</t>
  </si>
  <si>
    <t>Samantha Barks</t>
  </si>
  <si>
    <t>The Christmas CandleÂ </t>
  </si>
  <si>
    <t>Tim Chambers</t>
  </si>
  <si>
    <t>The Mighty MacsÂ </t>
  </si>
  <si>
    <t>Jennifer Butler</t>
  </si>
  <si>
    <t>Losin' ItÂ </t>
  </si>
  <si>
    <t>Rick Rossovich</t>
  </si>
  <si>
    <t>Mother and ChildÂ </t>
  </si>
  <si>
    <t>Dick Richards</t>
  </si>
  <si>
    <t>Terence Hill</t>
  </si>
  <si>
    <t>March or DieÂ </t>
  </si>
  <si>
    <t>Jack O'Halloran</t>
  </si>
  <si>
    <t>Les visiteursÂ </t>
  </si>
  <si>
    <t>ValÃ©rie Lemercier</t>
  </si>
  <si>
    <t>Nathalie Fay</t>
  </si>
  <si>
    <t>SomewhereÂ </t>
  </si>
  <si>
    <t>Erin Wasson</t>
  </si>
  <si>
    <t>Bob Gosse</t>
  </si>
  <si>
    <t>Susie Abromeit</t>
  </si>
  <si>
    <t>I Hope They Serve Beer in HellÂ </t>
  </si>
  <si>
    <t>Derek Wayne Johnson</t>
  </si>
  <si>
    <t>Alex Zamm</t>
  </si>
  <si>
    <t>Chairman of the BoardÂ </t>
  </si>
  <si>
    <t>Spencer Susser</t>
  </si>
  <si>
    <t>HesherÂ </t>
  </si>
  <si>
    <t>Dom HemingwayÂ </t>
  </si>
  <si>
    <t>Richard Graham</t>
  </si>
  <si>
    <t>Casey Affleck</t>
  </si>
  <si>
    <t>GerryÂ </t>
  </si>
  <si>
    <t>Thaddeus O'Sullivan</t>
  </si>
  <si>
    <t>The Heart of MeÂ </t>
  </si>
  <si>
    <t>Eleanor Bron</t>
  </si>
  <si>
    <t>FreeheldÂ </t>
  </si>
  <si>
    <t>Shari Springer Berman</t>
  </si>
  <si>
    <t>The Extra ManÂ </t>
  </si>
  <si>
    <t>Aleksey German</t>
  </si>
  <si>
    <t>Yuriy Tsurilo</t>
  </si>
  <si>
    <t>Leonid Yarmolnik</t>
  </si>
  <si>
    <t>Hard to Be a GodÂ </t>
  </si>
  <si>
    <t>Valentin Golubenko</t>
  </si>
  <si>
    <t>Stephen Milburn Anderson</t>
  </si>
  <si>
    <t>Ca$hÂ </t>
  </si>
  <si>
    <t>Wah-WahÂ </t>
  </si>
  <si>
    <t>David Della Rocco</t>
  </si>
  <si>
    <t>The Boondock SaintsÂ </t>
  </si>
  <si>
    <t>Bob Marley</t>
  </si>
  <si>
    <t>David Lam</t>
  </si>
  <si>
    <t>Z StormÂ </t>
  </si>
  <si>
    <t>Stephen Au</t>
  </si>
  <si>
    <t>Comedy|Fantasy|Horror|Mystery</t>
  </si>
  <si>
    <t>TwixtÂ </t>
  </si>
  <si>
    <t>Vladlen Barbe</t>
  </si>
  <si>
    <t>Wendee Lee</t>
  </si>
  <si>
    <t>Erin Fitzgerald</t>
  </si>
  <si>
    <t>Snow QueenÂ </t>
  </si>
  <si>
    <t>Ivan Okhlobystin</t>
  </si>
  <si>
    <t>Pale RiderÂ </t>
  </si>
  <si>
    <t>Sydney Penny</t>
  </si>
  <si>
    <t>Robert C. Cooper</t>
  </si>
  <si>
    <t>Action|Adventure|Drama|Fantasy|Sci-Fi</t>
  </si>
  <si>
    <t>Ben Browder</t>
  </si>
  <si>
    <t>Stargate: The Ark of TruthÂ </t>
  </si>
  <si>
    <t>Dazed and ConfusedÂ </t>
  </si>
  <si>
    <t>High School Musical 2Â </t>
  </si>
  <si>
    <t>Olesya Rulin</t>
  </si>
  <si>
    <t>Kim Nguyen</t>
  </si>
  <si>
    <t>Justin Edward Seale</t>
  </si>
  <si>
    <t>Gordon Pinsent</t>
  </si>
  <si>
    <t>Two Lovers and a BearÂ </t>
  </si>
  <si>
    <t>John Ralston</t>
  </si>
  <si>
    <t>Jackie Earle Haley</t>
  </si>
  <si>
    <t>Rex Baker</t>
  </si>
  <si>
    <t>Criminal ActivitiesÂ </t>
  </si>
  <si>
    <t>Travis Aaron Wade</t>
  </si>
  <si>
    <t>Max FÃ¤rberbÃ¶ck</t>
  </si>
  <si>
    <t>Johanna Wokalek</t>
  </si>
  <si>
    <t>Heike Makatsch</t>
  </si>
  <si>
    <t>Aimee &amp; JaguarÂ </t>
  </si>
  <si>
    <t>Maria Schrader</t>
  </si>
  <si>
    <t>Arie Posin</t>
  </si>
  <si>
    <t>The ChumscrubberÂ </t>
  </si>
  <si>
    <t>Damian Nieman</t>
  </si>
  <si>
    <t>Jason Cerbone</t>
  </si>
  <si>
    <t>ShadeÂ </t>
  </si>
  <si>
    <t>Mark De Alessandro</t>
  </si>
  <si>
    <t>Mark Tonderai</t>
  </si>
  <si>
    <t>House at the End of the StreetÂ </t>
  </si>
  <si>
    <t>Gil Bellows</t>
  </si>
  <si>
    <t>MÃ©lissa DÃ©sormeaux-Poulin</t>
  </si>
  <si>
    <t>Drama|Mystery|War</t>
  </si>
  <si>
    <t>IncendiesÂ </t>
  </si>
  <si>
    <t>Ahmad Massad</t>
  </si>
  <si>
    <t>Silvio Muccino</t>
  </si>
  <si>
    <t>Laura Morante</t>
  </si>
  <si>
    <t>Remember Me, My LoveÂ </t>
  </si>
  <si>
    <t>Giulia Michelini</t>
  </si>
  <si>
    <t>Ian Fitzgibbon</t>
  </si>
  <si>
    <t>Action|Comedy|Crime|Drama|Romance|Thriller</t>
  </si>
  <si>
    <t>Perrier's BountyÂ </t>
  </si>
  <si>
    <t>Fernanda Machado</t>
  </si>
  <si>
    <t>Elite SquadÂ </t>
  </si>
  <si>
    <t>AndrÃ© Ramiro</t>
  </si>
  <si>
    <t>Brazil</t>
  </si>
  <si>
    <t>Annabelle Wallis</t>
  </si>
  <si>
    <t>AnnabelleÂ </t>
  </si>
  <si>
    <t>Gabriel Bateman</t>
  </si>
  <si>
    <t>Rachel Perkins</t>
  </si>
  <si>
    <t>Magda Szubanski</t>
  </si>
  <si>
    <t>Comedy|Drama|Musical</t>
  </si>
  <si>
    <t>Bran Nue DaeÂ </t>
  </si>
  <si>
    <t>Jessica Mauboy</t>
  </si>
  <si>
    <t>Lloyd Avery II</t>
  </si>
  <si>
    <t>John Cothran</t>
  </si>
  <si>
    <t>Boyz n the HoodÂ </t>
  </si>
  <si>
    <t>Na'Blonka Durden</t>
  </si>
  <si>
    <t>Luis Valdez</t>
  </si>
  <si>
    <t>Rosanna DeSoto</t>
  </si>
  <si>
    <t>La BambaÂ </t>
  </si>
  <si>
    <t>Danielle von Zerneck</t>
  </si>
  <si>
    <t>Alan Alda</t>
  </si>
  <si>
    <t>Len Cariou</t>
  </si>
  <si>
    <t>Rita Moreno</t>
  </si>
  <si>
    <t>The Four SeasonsÂ </t>
  </si>
  <si>
    <t>Sandy Dennis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</si>
  <si>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</si>
  <si>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</si>
  <si>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</si>
  <si>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</si>
  <si>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</si>
  <si>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</si>
  <si>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</si>
  <si>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Jake Cherry</t>
  </si>
  <si>
    <t>Paula Kelly</t>
  </si>
  <si>
    <t>David Wayne</t>
  </si>
  <si>
    <t>The Andromeda StrainÂ </t>
  </si>
  <si>
    <t>Eric Christmas</t>
  </si>
  <si>
    <t>Louis Morneau</t>
  </si>
  <si>
    <t>BatsÂ </t>
  </si>
  <si>
    <t>Caroline Link</t>
  </si>
  <si>
    <t>Juliane KÃ¶hler</t>
  </si>
  <si>
    <t>Merab Ninidze</t>
  </si>
  <si>
    <t>Nowhere in AfricaÂ </t>
  </si>
  <si>
    <t>Matthias Habich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</si>
  <si>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</si>
  <si>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</si>
  <si>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</si>
  <si>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</si>
  <si>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</si>
  <si>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</si>
  <si>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</si>
  <si>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</si>
  <si>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</si>
  <si>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Sara-Marie Maltha</t>
  </si>
  <si>
    <t>AberdeenÂ </t>
  </si>
  <si>
    <t>Stellan SkarsgÃ¥rd</t>
  </si>
  <si>
    <t>Oren Moverman</t>
  </si>
  <si>
    <t>The MessengerÂ </t>
  </si>
  <si>
    <t>Ian Sharp</t>
  </si>
  <si>
    <t>Action|Adventure|Drama|Western</t>
  </si>
  <si>
    <t>TrackerÂ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</si>
  <si>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</si>
  <si>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</si>
  <si>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</si>
  <si>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</si>
  <si>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</si>
  <si>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</si>
  <si>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</si>
  <si>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</si>
  <si>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Maurice RoÃ«ves</t>
  </si>
  <si>
    <t>Dan O'Bannon</t>
  </si>
  <si>
    <t>Clu Gulager</t>
  </si>
  <si>
    <t>Linnea Quigley</t>
  </si>
  <si>
    <t>The Return of the Living DeadÂ </t>
  </si>
  <si>
    <t>Beverly Randolph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</si>
  <si>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</si>
  <si>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</si>
  <si>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</si>
  <si>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</si>
  <si>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</si>
  <si>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</si>
  <si>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</si>
  <si>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</si>
  <si>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</si>
  <si>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Ricky Martin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</si>
  <si>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</si>
  <si>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</si>
  <si>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</si>
  <si>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</si>
  <si>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</si>
  <si>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</si>
  <si>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</si>
  <si>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</si>
  <si>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</si>
  <si>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</si>
  <si>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</si>
  <si>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</si>
  <si>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Ordinary PeopleÂ </t>
  </si>
  <si>
    <t>Jerome Robbins</t>
  </si>
  <si>
    <t>George Chakiris</t>
  </si>
  <si>
    <t>Crime|Drama|Musical|Romance|Thriller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</si>
  <si>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</si>
  <si>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</si>
  <si>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</si>
  <si>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</si>
  <si>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</si>
  <si>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</si>
  <si>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</si>
  <si>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</si>
  <si>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</si>
  <si>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</si>
  <si>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</si>
  <si>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</si>
  <si>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Van Wilder: Party LiaisonÂ </t>
  </si>
  <si>
    <t>Erik Estrada</t>
  </si>
  <si>
    <t>John D'Leo</t>
  </si>
  <si>
    <t>The WrestlerÂ </t>
  </si>
  <si>
    <t>Ajay Naidu</t>
  </si>
  <si>
    <t>King Vidor</t>
  </si>
  <si>
    <t>Lillian Gish</t>
  </si>
  <si>
    <t>Duel in the SunÂ </t>
  </si>
  <si>
    <t>Jennifer Jones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</si>
  <si>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</si>
  <si>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</si>
  <si>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</si>
  <si>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</si>
  <si>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</si>
  <si>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</si>
  <si>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</si>
  <si>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Richard Norton</t>
  </si>
  <si>
    <t>Mr. Nice GuyÂ </t>
  </si>
  <si>
    <t>Rachel Blakely</t>
  </si>
  <si>
    <t>A Mighty WindÂ </t>
  </si>
  <si>
    <t>Mystic PizzaÂ </t>
  </si>
  <si>
    <t>Sliding DoorsÂ </t>
  </si>
  <si>
    <t>John Lynch</t>
  </si>
  <si>
    <t>Rusty Cundieff</t>
  </si>
  <si>
    <t>Tales from the HoodÂ </t>
  </si>
  <si>
    <t>David Alan Grier</t>
  </si>
  <si>
    <t>The Last King of ScotlandÂ </t>
  </si>
  <si>
    <t>Abby Mukiibi Nkaaga</t>
  </si>
  <si>
    <t>Dominique Othenin-Girard</t>
  </si>
  <si>
    <t>Tamara Glynn</t>
  </si>
  <si>
    <t>Halloween 5Â </t>
  </si>
  <si>
    <t>Brandon Smith</t>
  </si>
  <si>
    <t>BernieÂ </t>
  </si>
  <si>
    <t>Rick Dial</t>
  </si>
  <si>
    <t>Jean-Jacques Mantello</t>
  </si>
  <si>
    <t>Daryl Hannah</t>
  </si>
  <si>
    <t>Adventure|Documentary|Short</t>
  </si>
  <si>
    <t>Dolphins and Whales 3D: Tribes of the OceanÂ </t>
  </si>
  <si>
    <t>PollockÂ </t>
  </si>
  <si>
    <t>Amy Madigan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</si>
  <si>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</si>
  <si>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</si>
  <si>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</si>
  <si>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</si>
  <si>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</si>
  <si>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</si>
  <si>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Luis E. Carazo</t>
  </si>
  <si>
    <t>Raymond De Felitta</t>
  </si>
  <si>
    <t>City IslandÂ </t>
  </si>
  <si>
    <t>Dominik GarcÃ­a-Lorido</t>
  </si>
  <si>
    <t>John Michael McDonagh</t>
  </si>
  <si>
    <t>The GuardÂ </t>
  </si>
  <si>
    <t>Wale Ojo</t>
  </si>
  <si>
    <t>Deb Hagan</t>
  </si>
  <si>
    <t>CollegeÂ </t>
  </si>
  <si>
    <t>The Virgin SuicidesÂ </t>
  </si>
  <si>
    <t>Annette Badland</t>
  </si>
  <si>
    <t>Little VoiceÂ </t>
  </si>
  <si>
    <t>Zach Cregger</t>
  </si>
  <si>
    <t>Windell Middlebrooks</t>
  </si>
  <si>
    <t>Hugh M. Hefner</t>
  </si>
  <si>
    <t>Miss MarchÂ </t>
  </si>
  <si>
    <t>Raquel Alessi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</si>
  <si>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</si>
  <si>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</si>
  <si>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</si>
  <si>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</si>
  <si>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</si>
  <si>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</si>
  <si>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Miriam Shor</t>
  </si>
  <si>
    <t>Hedwig and the Angry InchÂ </t>
  </si>
  <si>
    <t>Ryan Bollman</t>
  </si>
  <si>
    <t>Only the StrongÂ </t>
  </si>
  <si>
    <t>Todd Susman</t>
  </si>
  <si>
    <t>Jon Knautz</t>
  </si>
  <si>
    <t>Monda Scott</t>
  </si>
  <si>
    <t>Rachel Alig</t>
  </si>
  <si>
    <t>Goddess of LoveÂ </t>
  </si>
  <si>
    <t>Alexis Kendra</t>
  </si>
  <si>
    <t>Shattered GlassÂ </t>
  </si>
  <si>
    <t>David Atkins</t>
  </si>
  <si>
    <t>Lynne Thigpen</t>
  </si>
  <si>
    <t>NovocaineÂ </t>
  </si>
  <si>
    <t>Polly Noonan</t>
  </si>
  <si>
    <t>Patrick Stettner</t>
  </si>
  <si>
    <t>The Business of StrangersÂ </t>
  </si>
  <si>
    <t>Frederick Weller</t>
  </si>
  <si>
    <t>Sam Peckinpah</t>
  </si>
  <si>
    <t>Warren Oates</t>
  </si>
  <si>
    <t>William Holden</t>
  </si>
  <si>
    <t>The Wild BunchÂ </t>
  </si>
  <si>
    <t>L.Q. Jones</t>
  </si>
  <si>
    <t>The WacknessÂ 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</si>
  <si>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</si>
  <si>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</si>
  <si>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</si>
  <si>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</si>
  <si>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</si>
  <si>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</si>
  <si>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Bryan Dick</t>
  </si>
  <si>
    <t>Morvern CallarÂ </t>
  </si>
  <si>
    <t>Paul Popplewell</t>
  </si>
  <si>
    <t>Sylvio Tabet</t>
  </si>
  <si>
    <t>Michael Berryman</t>
  </si>
  <si>
    <t>Beastmaster 2: Through the Portal of TimeÂ </t>
  </si>
  <si>
    <t>Marc Singer</t>
  </si>
  <si>
    <t>Rick Bieber</t>
  </si>
  <si>
    <t>Kendrick Cross</t>
  </si>
  <si>
    <t>The 5th QuarterÂ </t>
  </si>
  <si>
    <t>Sammy Nagi Njuguna</t>
  </si>
  <si>
    <t>Nathalie Baye</t>
  </si>
  <si>
    <t>The Flower of EvilÂ </t>
  </si>
  <si>
    <t>MÃ©lanie Doutey</t>
  </si>
  <si>
    <t>The GreatestÂ </t>
  </si>
  <si>
    <t>Cara Seymour</t>
  </si>
  <si>
    <t>Diane Ladd</t>
  </si>
  <si>
    <t>Come Early MorningÂ </t>
  </si>
  <si>
    <t>Ritchie Montgomery</t>
  </si>
  <si>
    <t>Lucky BreakÂ </t>
  </si>
  <si>
    <t>Peter McNamara</t>
  </si>
  <si>
    <t>Fred Zinnemann</t>
  </si>
  <si>
    <t>JuliaÂ </t>
  </si>
  <si>
    <t>S.R. Bindler</t>
  </si>
  <si>
    <t>Surfer, DudeÂ </t>
  </si>
  <si>
    <t>Pat Buchanan</t>
  </si>
  <si>
    <t>Noam Chomsky</t>
  </si>
  <si>
    <t>Lake of FireÂ </t>
  </si>
  <si>
    <t>Bill Baird</t>
  </si>
  <si>
    <t>Greg Marcks</t>
  </si>
  <si>
    <t>11:14Â </t>
  </si>
  <si>
    <t>Perry Lang</t>
  </si>
  <si>
    <t>Catherine Bell</t>
  </si>
  <si>
    <t>Men of WarÂ </t>
  </si>
  <si>
    <t>Jake Goldberger</t>
  </si>
  <si>
    <t>Don McKayÂ </t>
  </si>
  <si>
    <t>Robert Wahlberg</t>
  </si>
  <si>
    <t>DeadfallÂ </t>
  </si>
  <si>
    <t>A Shine of RainbowsÂ </t>
  </si>
  <si>
    <t>John Bell</t>
  </si>
  <si>
    <t>William Kaufman</t>
  </si>
  <si>
    <t>Sean Cook</t>
  </si>
  <si>
    <t>The Hit ListÂ </t>
  </si>
  <si>
    <t>Leslie Carlson</t>
  </si>
  <si>
    <t>Debbie Harry</t>
  </si>
  <si>
    <t>VideodromeÂ </t>
  </si>
  <si>
    <t>Reiner Schwarz</t>
  </si>
  <si>
    <t>CÃ©dric Klapisch</t>
  </si>
  <si>
    <t>L'auberge espagnoleÂ </t>
  </si>
  <si>
    <t>Kate Barker-Froyland</t>
  </si>
  <si>
    <t>Shawn Parsons</t>
  </si>
  <si>
    <t>Song OneÂ </t>
  </si>
  <si>
    <t>Li Jun Li</t>
  </si>
  <si>
    <t>Martin Koolhoven</t>
  </si>
  <si>
    <t>Tygo Gernandt</t>
  </si>
  <si>
    <t>Yorick van Wageningen</t>
  </si>
  <si>
    <t>Winter in WartimeÂ </t>
  </si>
  <si>
    <t>Martijn Lakemeier</t>
  </si>
  <si>
    <t>Paul Scofield</t>
  </si>
  <si>
    <t>Thriller|War</t>
  </si>
  <si>
    <t>The TrainÂ </t>
  </si>
  <si>
    <t>Michel Simon</t>
  </si>
  <si>
    <t>Christopher M. Bessette</t>
  </si>
  <si>
    <t>Trade of InnocentsÂ </t>
  </si>
  <si>
    <t>Trieu Tran</t>
  </si>
  <si>
    <t>Prachya Pinkaew</t>
  </si>
  <si>
    <t>Nathan Jones</t>
  </si>
  <si>
    <t>The ProtectorÂ </t>
  </si>
  <si>
    <t>Johnny Nguyen</t>
  </si>
  <si>
    <t>Gary Sinyor</t>
  </si>
  <si>
    <t>Stiff Upper LipsÂ 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</si>
  <si>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</si>
  <si>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</si>
  <si>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</si>
  <si>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</si>
  <si>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</si>
  <si>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</si>
  <si>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</si>
  <si>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</si>
  <si>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Eva Marcille</t>
  </si>
  <si>
    <t>Ashish R. Mohan</t>
  </si>
  <si>
    <t>Mithun Chakraborty</t>
  </si>
  <si>
    <t>Asin</t>
  </si>
  <si>
    <t>Khiladi 786Â </t>
  </si>
  <si>
    <t>Johnny Lever</t>
  </si>
  <si>
    <t>Pablo Rosso</t>
  </si>
  <si>
    <t>Jonathan D. Mellor</t>
  </si>
  <si>
    <t>[Rec] 2Â </t>
  </si>
  <si>
    <t>Andrea Ros</t>
  </si>
  <si>
    <t>Alexis Biesiada</t>
  </si>
  <si>
    <t>Musical</t>
  </si>
  <si>
    <t>Kayla Jackson</t>
  </si>
  <si>
    <t>Standing OvationÂ </t>
  </si>
  <si>
    <t>Kayla Raparelli</t>
  </si>
  <si>
    <t>The StingÂ </t>
  </si>
  <si>
    <t>Chariots of FireÂ </t>
  </si>
  <si>
    <t>Darren Grant</t>
  </si>
  <si>
    <t>Diary of a Mad Black WomanÂ </t>
  </si>
  <si>
    <t>ShineÂ </t>
  </si>
  <si>
    <t>Nicholas Bell</t>
  </si>
  <si>
    <t>Don JonÂ </t>
  </si>
  <si>
    <t>Tony Danza</t>
  </si>
  <si>
    <t>Mystery|Western</t>
  </si>
  <si>
    <t>High Plains DrifterÂ </t>
  </si>
  <si>
    <t>John Hillerman</t>
  </si>
  <si>
    <t>Ghost WorldÂ </t>
  </si>
  <si>
    <t>IrisÂ </t>
  </si>
  <si>
    <t>William Sachs</t>
  </si>
  <si>
    <t>Avery Schreiber</t>
  </si>
  <si>
    <t>Stephen Macht</t>
  </si>
  <si>
    <t>GalaxinaÂ </t>
  </si>
  <si>
    <t>Christophe Barratier</t>
  </si>
  <si>
    <t>FranÃ§ois BerlÃ©and</t>
  </si>
  <si>
    <t>Jean-Baptiste Maunier</t>
  </si>
  <si>
    <t>The ChorusÂ </t>
  </si>
  <si>
    <t>GÃ©rard Jugnot</t>
  </si>
  <si>
    <t>Ã‰mile Gaudreault</t>
  </si>
  <si>
    <t>Luke Kirby</t>
  </si>
  <si>
    <t>Mambo ItalianoÂ </t>
  </si>
  <si>
    <t>Claudia Ferri</t>
  </si>
  <si>
    <t>James Cox</t>
  </si>
  <si>
    <t>WonderlandÂ </t>
  </si>
  <si>
    <t>Franky G</t>
  </si>
  <si>
    <t>Do the Right ThingÂ </t>
  </si>
  <si>
    <t>Danny Aiello</t>
  </si>
  <si>
    <t>James Toback</t>
  </si>
  <si>
    <t>Harvard ManÂ </t>
  </si>
  <si>
    <t>Aki KaurismÃ¤ki</t>
  </si>
  <si>
    <t>Kati Outinen</t>
  </si>
  <si>
    <t>Jean-Pierre LÃ©aud</t>
  </si>
  <si>
    <t>Le HavreÂ </t>
  </si>
  <si>
    <t>Jean-Pierre Darroussin</t>
  </si>
  <si>
    <t>Finland</t>
  </si>
  <si>
    <t>IrreversibleÂ </t>
  </si>
  <si>
    <t>Jo Prestia</t>
  </si>
  <si>
    <t>Hitoshi Matsumoto</t>
  </si>
  <si>
    <t>Lindsay Kay Hayward</t>
  </si>
  <si>
    <t>R100Â </t>
  </si>
  <si>
    <t>Shinobu Terajima</t>
  </si>
  <si>
    <t>Rakeysh Omprakash Mehra</t>
  </si>
  <si>
    <t>Comedy|Drama|History|Romance</t>
  </si>
  <si>
    <t>Rang De BasantiÂ </t>
  </si>
  <si>
    <t>Madhavan</t>
  </si>
  <si>
    <t>Collin Schiffli</t>
  </si>
  <si>
    <t>AnimalsÂ </t>
  </si>
  <si>
    <t>David Dastmalchian</t>
  </si>
  <si>
    <t>George Ratliff</t>
  </si>
  <si>
    <t>Cree Kelly</t>
  </si>
  <si>
    <t>Salvation BoulevardÂ </t>
  </si>
  <si>
    <t>Mike Eshaq</t>
  </si>
  <si>
    <t>The TenÂ </t>
  </si>
  <si>
    <t>Ron Silver</t>
  </si>
  <si>
    <t>Shane Meadows</t>
  </si>
  <si>
    <t>A Room for Romeo BrassÂ </t>
  </si>
  <si>
    <t>SynnÃ¸ve Macody Lund</t>
  </si>
  <si>
    <t>Aksel Hennie</t>
  </si>
  <si>
    <t>HeadhuntersÂ </t>
  </si>
  <si>
    <t>Julie R. Ã˜lgaard</t>
  </si>
  <si>
    <t>Norwegian</t>
  </si>
  <si>
    <t>Jon Wright</t>
  </si>
  <si>
    <t>Comedy|Horror|Sci-Fi|Thriller</t>
  </si>
  <si>
    <t>GrabbersÂ </t>
  </si>
  <si>
    <t>Michael McGowan</t>
  </si>
  <si>
    <t>Adam Butcher</t>
  </si>
  <si>
    <t>Saint RalphÂ </t>
  </si>
  <si>
    <t>Liv Ullmann</t>
  </si>
  <si>
    <t>Jessica Chastain</t>
  </si>
  <si>
    <t>Miss JulieÂ </t>
  </si>
  <si>
    <t>Colin Farrell</t>
  </si>
  <si>
    <t>Teresa Wright</t>
  </si>
  <si>
    <t>Somewhere in TimeÂ </t>
  </si>
  <si>
    <t>George Voskovec</t>
  </si>
  <si>
    <t>Rohan Sippy</t>
  </si>
  <si>
    <t>Abhishek Bachchan</t>
  </si>
  <si>
    <t>Dum Maaro DumÂ </t>
  </si>
  <si>
    <t>Prateik</t>
  </si>
  <si>
    <t>Insidious: Chapter 2Â </t>
  </si>
  <si>
    <t>Saw IIÂ </t>
  </si>
  <si>
    <t>Dan Trachtenberg</t>
  </si>
  <si>
    <t>Drama|Horror|Mystery|Sci-Fi|Thriller</t>
  </si>
  <si>
    <t>10 Cloverfield LaneÂ </t>
  </si>
  <si>
    <t>Sumalee Montano</t>
  </si>
  <si>
    <t>Comedy|Documentary</t>
  </si>
  <si>
    <t>Jackass: The MovieÂ </t>
  </si>
  <si>
    <t>David F. Sandberg</t>
  </si>
  <si>
    <t>Amiah Miller</t>
  </si>
  <si>
    <t>Lights OutÂ </t>
  </si>
  <si>
    <t>Sprague Grayden</t>
  </si>
  <si>
    <t>Paranormal Activity 3Â </t>
  </si>
  <si>
    <t>Stiles White</t>
  </si>
  <si>
    <t>Shelley Hennig</t>
  </si>
  <si>
    <t>OuijaÂ </t>
  </si>
  <si>
    <t>Daren Kagasoff</t>
  </si>
  <si>
    <t>John Saxon</t>
  </si>
  <si>
    <t>A Nightmare on Elm Street 3: Dream WarriorsÂ </t>
  </si>
  <si>
    <t>Jennifer Rubin</t>
  </si>
  <si>
    <t>Eugenio Derbez</t>
  </si>
  <si>
    <t>Jessica Lindsey</t>
  </si>
  <si>
    <t>Instructions Not IncludedÂ </t>
  </si>
  <si>
    <t>Hugo Stiglitz</t>
  </si>
  <si>
    <t>Brendon Eggertsen</t>
  </si>
  <si>
    <t>Matt Shively</t>
  </si>
  <si>
    <t>Paranormal Activity 4Â </t>
  </si>
  <si>
    <t>Alisha Boe</t>
  </si>
  <si>
    <t>Henry Koster</t>
  </si>
  <si>
    <t>The RobeÂ </t>
  </si>
  <si>
    <t>Victor Mature</t>
  </si>
  <si>
    <t>The Return of the Pink PantherÂ </t>
  </si>
  <si>
    <t>Catherine Schell</t>
  </si>
  <si>
    <t>Freddy's Dead: The Final NightmareÂ </t>
  </si>
  <si>
    <t>Patty Jenkins</t>
  </si>
  <si>
    <t>MonsterÂ </t>
  </si>
  <si>
    <t>Robert J. Wilke</t>
  </si>
  <si>
    <t>Adventure|Drama|Family|Fantasy|Sci-Fi</t>
  </si>
  <si>
    <t>20,000 Leagues Under the SeaÂ </t>
  </si>
  <si>
    <t>Paul Lukas</t>
  </si>
  <si>
    <t>Christopher Landon</t>
  </si>
  <si>
    <t>Gloria Sandoval</t>
  </si>
  <si>
    <t>Richard Cabral</t>
  </si>
  <si>
    <t>Paranormal Activity: The Marked OnesÂ </t>
  </si>
  <si>
    <t>Molly Ephraim</t>
  </si>
  <si>
    <t>The Elephant ManÂ </t>
  </si>
  <si>
    <t>Dallas Buyers ClubÂ </t>
  </si>
  <si>
    <t>David Gelb</t>
  </si>
  <si>
    <t>The Lazarus EffectÂ </t>
  </si>
  <si>
    <t>MementoÂ </t>
  </si>
  <si>
    <t>Jorja Fox</t>
  </si>
  <si>
    <t>Mike Flanagan</t>
  </si>
  <si>
    <t>James Lafferty</t>
  </si>
  <si>
    <t>OculusÂ </t>
  </si>
  <si>
    <t>Garrett Ryan</t>
  </si>
  <si>
    <t>Clerks IIÂ </t>
  </si>
  <si>
    <t>Brian O'Halloran</t>
  </si>
  <si>
    <t>Billy ElliotÂ </t>
  </si>
  <si>
    <t>Jamie Draven</t>
  </si>
  <si>
    <t>The Way Way BackÂ </t>
  </si>
  <si>
    <t>George Jackson</t>
  </si>
  <si>
    <t>William Schallert</t>
  </si>
  <si>
    <t>House Party 2Â </t>
  </si>
  <si>
    <t>Helen Martin</t>
  </si>
  <si>
    <t>Adventure|Drama|Family|Romance|Western</t>
  </si>
  <si>
    <t>Tony Bonner</t>
  </si>
  <si>
    <t>The Man from Snowy RiverÂ </t>
  </si>
  <si>
    <t>Tom Burlinson</t>
  </si>
  <si>
    <t>Maurice Joyce</t>
  </si>
  <si>
    <t>Constance Shulman</t>
  </si>
  <si>
    <t>Doug's 1st MovieÂ </t>
  </si>
  <si>
    <t>Alice Playten</t>
  </si>
  <si>
    <t>John Beasley</t>
  </si>
  <si>
    <t>The ApostleÂ </t>
  </si>
  <si>
    <t>June Carter Cash</t>
  </si>
  <si>
    <t>Frank Perry</t>
  </si>
  <si>
    <t>Mommie DearestÂ </t>
  </si>
  <si>
    <t>Diana Scarwid</t>
  </si>
  <si>
    <t>Jesse Peretz</t>
  </si>
  <si>
    <t>Our Idiot BrotherÂ </t>
  </si>
  <si>
    <t>RaceÂ </t>
  </si>
  <si>
    <t>Ice Cube</t>
  </si>
  <si>
    <t>Monica Calhoun</t>
  </si>
  <si>
    <t>The Players ClubÂ </t>
  </si>
  <si>
    <t>Chrystale Wilson</t>
  </si>
  <si>
    <t>Edwin Hodge</t>
  </si>
  <si>
    <t>As Above, So BelowÂ </t>
  </si>
  <si>
    <t>Perdita Weeks</t>
  </si>
  <si>
    <t>Cameron Mills</t>
  </si>
  <si>
    <t>AddictedÂ </t>
  </si>
  <si>
    <t>Eve's BayouÂ </t>
  </si>
  <si>
    <t>Richard Glatzer</t>
  </si>
  <si>
    <t>Still AliceÂ </t>
  </si>
  <si>
    <t>Michael Curtiz</t>
  </si>
  <si>
    <t>Gene Tierney</t>
  </si>
  <si>
    <t>The EgyptianÂ </t>
  </si>
  <si>
    <t>Bruce Malmuth</t>
  </si>
  <si>
    <t>Lindsay Wagner</t>
  </si>
  <si>
    <t>NighthawksÂ </t>
  </si>
  <si>
    <t>Persis Khambatta</t>
  </si>
  <si>
    <t>Rob Hedden</t>
  </si>
  <si>
    <t>Peter Mark Richman</t>
  </si>
  <si>
    <t>Adventure|Horror</t>
  </si>
  <si>
    <t>Friday the 13th Part VIII: Jason Takes ManhattanÂ </t>
  </si>
  <si>
    <t>Scott Reeves</t>
  </si>
  <si>
    <t>My Big Fat Greek WeddingÂ </t>
  </si>
  <si>
    <t>Spring BreakersÂ </t>
  </si>
  <si>
    <t>Rachel Korine</t>
  </si>
  <si>
    <t>Joe Chappelle</t>
  </si>
  <si>
    <t>Kim Darby</t>
  </si>
  <si>
    <t>Halloween: The Curse of Michael MyersÂ </t>
  </si>
  <si>
    <t>Daniel GimÃ©nez Cacho</t>
  </si>
  <si>
    <t>Y Tu MamÃ¡ TambiÃ©nÂ </t>
  </si>
  <si>
    <t>MarÃ­a Aura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</si>
  <si>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</si>
  <si>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</si>
  <si>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</si>
  <si>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</si>
  <si>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</si>
  <si>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</si>
  <si>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Miriam Colon</t>
  </si>
  <si>
    <t>Kathleen Kinmont</t>
  </si>
  <si>
    <t>Halloween 4: The Return of Michael MyersÂ </t>
  </si>
  <si>
    <t>Ellie Cornell</t>
  </si>
  <si>
    <t>Fred Walton</t>
  </si>
  <si>
    <t>Deborah Foreman</t>
  </si>
  <si>
    <t>April Fool's DayÂ </t>
  </si>
  <si>
    <t>Clayton Rohner</t>
  </si>
  <si>
    <t>DinerÂ </t>
  </si>
  <si>
    <t>Steve Carver</t>
  </si>
  <si>
    <t>William Sanderson</t>
  </si>
  <si>
    <t>Lone Wolf McQuadeÂ </t>
  </si>
  <si>
    <t>Robert Beltran</t>
  </si>
  <si>
    <t>Gonzalo LÃ³pez-Gallego</t>
  </si>
  <si>
    <t>Ryan Robbins</t>
  </si>
  <si>
    <t>Apollo 18Â </t>
  </si>
  <si>
    <t>Andrew Airlie</t>
  </si>
  <si>
    <t>Christine Jeffs</t>
  </si>
  <si>
    <t>Sunshine CleaningÂ </t>
  </si>
  <si>
    <t>Claire Geare</t>
  </si>
  <si>
    <t>Sterling Jerins</t>
  </si>
  <si>
    <t>No EscapeÂ </t>
  </si>
  <si>
    <t>Sahajak Boonthanakit</t>
  </si>
  <si>
    <t>Don Coscarelli</t>
  </si>
  <si>
    <t>Vanna Bonta</t>
  </si>
  <si>
    <t>The BeastmasterÂ </t>
  </si>
  <si>
    <t>George Sanders</t>
  </si>
  <si>
    <t>Gina Lollobrigida</t>
  </si>
  <si>
    <t>Solomon and ShebaÂ </t>
  </si>
  <si>
    <t>Finlay Currie</t>
  </si>
  <si>
    <t>Michael Tiddes</t>
  </si>
  <si>
    <t>Fifty Shades of BlackÂ </t>
  </si>
  <si>
    <t>Not Easily BrokenÂ </t>
  </si>
  <si>
    <t>Frank Borzage</t>
  </si>
  <si>
    <t>Helen Hayes</t>
  </si>
  <si>
    <t>Gary Cooper</t>
  </si>
  <si>
    <t>A Farewell to ArmsÂ </t>
  </si>
  <si>
    <t>Adolphe Menjou</t>
  </si>
  <si>
    <t>The Perfect MatchÂ </t>
  </si>
  <si>
    <t>Lauren London</t>
  </si>
  <si>
    <t>Mamoru Hosoda</t>
  </si>
  <si>
    <t>Colleen O'Shaughnessey</t>
  </si>
  <si>
    <t>Lara Jill Miller</t>
  </si>
  <si>
    <t>Digimon: The MovieÂ </t>
  </si>
  <si>
    <t>Mona Marshall</t>
  </si>
  <si>
    <t>Brian Dannelly</t>
  </si>
  <si>
    <t>Saved!Â </t>
  </si>
  <si>
    <t>Denys Arcand</t>
  </si>
  <si>
    <t>StÃ©phane Rousseau</t>
  </si>
  <si>
    <t>The Barbarian InvasionsÂ </t>
  </si>
  <si>
    <t>Marina Hands</t>
  </si>
  <si>
    <t>Robin and MarianÂ </t>
  </si>
  <si>
    <t>Nicol Williamson</t>
  </si>
  <si>
    <t>J.S. Cardone</t>
  </si>
  <si>
    <t>The ForsakenÂ </t>
  </si>
  <si>
    <t>Force 10 from NavaroneÂ </t>
  </si>
  <si>
    <t>Jay Levey</t>
  </si>
  <si>
    <t>UHFÂ </t>
  </si>
  <si>
    <t>Michael Richards</t>
  </si>
  <si>
    <t>Nicholaus Goossen</t>
  </si>
  <si>
    <t>Grandma's BoyÂ </t>
  </si>
  <si>
    <t>Shirley Jones</t>
  </si>
  <si>
    <t>Slums of Beverly HillsÂ </t>
  </si>
  <si>
    <t>Jessica Walter</t>
  </si>
  <si>
    <t>Woody Strode</t>
  </si>
  <si>
    <t>Claudia Cardinale</t>
  </si>
  <si>
    <t>Once Upon a Time in the WestÂ </t>
  </si>
  <si>
    <t>Jack Elam</t>
  </si>
  <si>
    <t>MadeÂ </t>
  </si>
  <si>
    <t>Jonathan Silverman</t>
  </si>
  <si>
    <t>Matt Berry</t>
  </si>
  <si>
    <t>MoonÂ </t>
  </si>
  <si>
    <t>Keeping Up with the SteinsÂ </t>
  </si>
  <si>
    <t>Ronan Chapalain</t>
  </si>
  <si>
    <t>Guillaume Denaiffe</t>
  </si>
  <si>
    <t>Norbert Ferrer</t>
  </si>
  <si>
    <t>Sea Rex 3D: Journey to a Prehistoric WorldÂ </t>
  </si>
  <si>
    <t>Chloe Hollings</t>
  </si>
  <si>
    <t>The Sweet HereafterÂ </t>
  </si>
  <si>
    <t>Simon Baker</t>
  </si>
  <si>
    <t>Xavier Beauvois</t>
  </si>
  <si>
    <t>Of Gods and MenÂ </t>
  </si>
  <si>
    <t>Olivier Rabourdin</t>
  </si>
  <si>
    <t>Randall Miller</t>
  </si>
  <si>
    <t>Bottle ShockÂ 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</si>
  <si>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</si>
  <si>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</si>
  <si>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</si>
  <si>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</si>
  <si>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</si>
  <si>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</si>
  <si>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Biography|Crime|Drama|Romance|Thriller</t>
  </si>
  <si>
    <t>Heavenly CreaturesÂ </t>
  </si>
  <si>
    <t>Liz Mullane</t>
  </si>
  <si>
    <t>Bobby Batson</t>
  </si>
  <si>
    <t>90 Minutes in HeavenÂ </t>
  </si>
  <si>
    <t>Cynthia Barrett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</si>
  <si>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</si>
  <si>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</si>
  <si>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</si>
  <si>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</si>
  <si>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</si>
  <si>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</si>
  <si>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</si>
  <si>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</si>
  <si>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</si>
  <si>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</si>
  <si>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</si>
  <si>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</si>
  <si>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Marilyn Manson</t>
  </si>
  <si>
    <t>Jeremy Saulnier</t>
  </si>
  <si>
    <t>Crime|Horror|Music|Thriller</t>
  </si>
  <si>
    <t>Green RoomÂ </t>
  </si>
  <si>
    <t>Billy Kent</t>
  </si>
  <si>
    <t>Tim Russ</t>
  </si>
  <si>
    <t>The Oh in OhioÂ </t>
  </si>
  <si>
    <t>Winter Ave Zoli</t>
  </si>
  <si>
    <t>James Manera</t>
  </si>
  <si>
    <t>Atlas Shrugged: Who Is John Galt?Â </t>
  </si>
  <si>
    <t>Kristoffer Polaha</t>
  </si>
  <si>
    <t>Darryl Cox</t>
  </si>
  <si>
    <t>Bottle RocketÂ </t>
  </si>
  <si>
    <t>Lumi Cavazos</t>
  </si>
  <si>
    <t>Albino AlligatorÂ </t>
  </si>
  <si>
    <t>Feroz Abbas Khan</t>
  </si>
  <si>
    <t>Bhoomika Chawla</t>
  </si>
  <si>
    <t>Akshaye Khanna</t>
  </si>
  <si>
    <t>Gandhi, My FatherÂ </t>
  </si>
  <si>
    <t>Darshan Jariwala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</si>
  <si>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</si>
  <si>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</si>
  <si>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</si>
  <si>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</si>
  <si>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</si>
  <si>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</si>
  <si>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Dennis Hopper</t>
  </si>
  <si>
    <t>Don Gordon</t>
  </si>
  <si>
    <t>Raymond Burr</t>
  </si>
  <si>
    <t>Out of the BlueÂ </t>
  </si>
  <si>
    <t>Jim Byrnes</t>
  </si>
  <si>
    <t>Eli Craig</t>
  </si>
  <si>
    <t>Tucker and Dale vs EvilÂ </t>
  </si>
  <si>
    <t>Nicholas Fackler</t>
  </si>
  <si>
    <t>Lovely, StillÂ </t>
  </si>
  <si>
    <t>Richard Wallace</t>
  </si>
  <si>
    <t>Paul Fix</t>
  </si>
  <si>
    <t>Judith Anderson</t>
  </si>
  <si>
    <t>TycoonÂ </t>
  </si>
  <si>
    <t>Laraine Day</t>
  </si>
  <si>
    <t>Morgan J. Freeman</t>
  </si>
  <si>
    <t>Desert BlueÂ </t>
  </si>
  <si>
    <t>Sara Gilbert</t>
  </si>
  <si>
    <t>Matthew Hastings</t>
  </si>
  <si>
    <t>Marc Trottier</t>
  </si>
  <si>
    <t>Meghan Ory</t>
  </si>
  <si>
    <t>DecoysÂ </t>
  </si>
  <si>
    <t>Corey Sevier</t>
  </si>
  <si>
    <t>Patch Darragh</t>
  </si>
  <si>
    <t>Ocean James</t>
  </si>
  <si>
    <t>The VisitÂ </t>
  </si>
  <si>
    <t>Olivia DeJonge</t>
  </si>
  <si>
    <t>Daniel Stewart Sherman</t>
  </si>
  <si>
    <t>Crime|Thriller|War</t>
  </si>
  <si>
    <t>Mike Figueroa</t>
  </si>
  <si>
    <t>RedactedÂ </t>
  </si>
  <si>
    <t>Kel O'Neill</t>
  </si>
  <si>
    <t>Klaus Menzel</t>
  </si>
  <si>
    <t>FascinationÂ </t>
  </si>
  <si>
    <t>Alice Evans</t>
  </si>
  <si>
    <t>Oren Peli</t>
  </si>
  <si>
    <t>Sandra Staggs</t>
  </si>
  <si>
    <t>Glenn Campbell</t>
  </si>
  <si>
    <t>Area 51Â </t>
  </si>
  <si>
    <t>Jelena Nik</t>
  </si>
  <si>
    <t>Tony Corvillo</t>
  </si>
  <si>
    <t>Luis Tosar</t>
  </si>
  <si>
    <t>Sleep TightÂ </t>
  </si>
  <si>
    <t>Marta Etura</t>
  </si>
  <si>
    <t>Paul Andrew Williams</t>
  </si>
  <si>
    <t>Doug Bradley</t>
  </si>
  <si>
    <t>Comedy|Crime|Horror|Thriller</t>
  </si>
  <si>
    <t>The CottageÂ </t>
  </si>
  <si>
    <t>Georgia Groome</t>
  </si>
  <si>
    <t>Dead Like Me: Life After DeathÂ </t>
  </si>
  <si>
    <t>John Stamos</t>
  </si>
  <si>
    <t>Animation|Comedy</t>
  </si>
  <si>
    <t>Farce of the PenguinsÂ </t>
  </si>
  <si>
    <t>Jim Amatulli</t>
  </si>
  <si>
    <t>Patricia Neal</t>
  </si>
  <si>
    <t>Flying ByÂ </t>
  </si>
  <si>
    <t>Katie Leclerc</t>
  </si>
  <si>
    <t>William H. Macy</t>
  </si>
  <si>
    <t>RudderlessÂ </t>
  </si>
  <si>
    <t>David Adam Flannery</t>
  </si>
  <si>
    <t>Barrett Esposito</t>
  </si>
  <si>
    <t>Cyndi Lauper</t>
  </si>
  <si>
    <t>Henry &amp; MeÂ </t>
  </si>
  <si>
    <t>Christmas EveÂ </t>
  </si>
  <si>
    <t>We Have Your HusbandÂ </t>
  </si>
  <si>
    <t>IrÃ¨ne Jacob</t>
  </si>
  <si>
    <t>Dying of the LightÂ </t>
  </si>
  <si>
    <t>Tomiwa Edun</t>
  </si>
  <si>
    <t>Bahamas</t>
  </si>
  <si>
    <t>Vicky Jewson</t>
  </si>
  <si>
    <t>Born of WarÂ </t>
  </si>
  <si>
    <t>Lisa Kay</t>
  </si>
  <si>
    <t>David Huddleston</t>
  </si>
  <si>
    <t>Capricorn OneÂ </t>
  </si>
  <si>
    <t>Mike Mayhall</t>
  </si>
  <si>
    <t>Cody Howard</t>
  </si>
  <si>
    <t>Family</t>
  </si>
  <si>
    <t>David Raizor</t>
  </si>
  <si>
    <t>Running ForeverÂ </t>
  </si>
  <si>
    <t>Yoga HosersÂ </t>
  </si>
  <si>
    <t>Stanton Barrett</t>
  </si>
  <si>
    <t>Michael Dudikoff</t>
  </si>
  <si>
    <t>Mikal Vega</t>
  </si>
  <si>
    <t>Navy Seals vs. ZombiesÂ </t>
  </si>
  <si>
    <t>Ed Quinn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</si>
  <si>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</si>
  <si>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</si>
  <si>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</si>
  <si>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</si>
  <si>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</si>
  <si>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</si>
  <si>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Czech</t>
  </si>
  <si>
    <t>Fatih Akin</t>
  </si>
  <si>
    <t>Soul KitchenÂ </t>
  </si>
  <si>
    <t>Birol Ãœnel</t>
  </si>
  <si>
    <t>Sling BladeÂ </t>
  </si>
  <si>
    <t>Nick Murphy</t>
  </si>
  <si>
    <t>The AwakeningÂ </t>
  </si>
  <si>
    <t>Joseph Mawle</t>
  </si>
  <si>
    <t>Takashi Miike</t>
  </si>
  <si>
    <t>HostelÂ </t>
  </si>
  <si>
    <t>Tristram Shandy: A Cock and Bull StoryÂ </t>
  </si>
  <si>
    <t>Take ShelterÂ </t>
  </si>
  <si>
    <t>Robert Longstreet</t>
  </si>
  <si>
    <t>Frank LaLoggia</t>
  </si>
  <si>
    <t>Lady in WhiteÂ </t>
  </si>
  <si>
    <t>Katherine Helmond</t>
  </si>
  <si>
    <t>Jeremy Brock</t>
  </si>
  <si>
    <t>Driving LessonsÂ </t>
  </si>
  <si>
    <t>Scott Foley</t>
  </si>
  <si>
    <t>Let's Kill Ward's WifeÂ </t>
  </si>
  <si>
    <t>Lou Perryman</t>
  </si>
  <si>
    <t>Bill Johnson</t>
  </si>
  <si>
    <t>The Texas Chainsaw Massacre 2Â </t>
  </si>
  <si>
    <t>Jim Siedow</t>
  </si>
  <si>
    <t>Bob Dylan</t>
  </si>
  <si>
    <t>Biography|Drama|Romance|Western</t>
  </si>
  <si>
    <t>Pat Garrett &amp; Billy the KidÂ </t>
  </si>
  <si>
    <t>Only God ForgivesÂ </t>
  </si>
  <si>
    <t>Yayaying Rhatha Phongam</t>
  </si>
  <si>
    <t>Christophe Ali</t>
  </si>
  <si>
    <t>Isild Le Besco</t>
  </si>
  <si>
    <t>Camping sauvageÂ </t>
  </si>
  <si>
    <t>Emmanuelle Bercot</t>
  </si>
  <si>
    <t>Gabriela Tagliavini</t>
  </si>
  <si>
    <t>Without MenÂ </t>
  </si>
  <si>
    <t>Shona Auerbach</t>
  </si>
  <si>
    <t>Dear FrankieÂ </t>
  </si>
  <si>
    <t>Jack McElhone</t>
  </si>
  <si>
    <t>Leonard Farlinger</t>
  </si>
  <si>
    <t>Keith Carradine</t>
  </si>
  <si>
    <t>All HatÂ </t>
  </si>
  <si>
    <t>Michel Leclerc</t>
  </si>
  <si>
    <t>Jacques Gamblin</t>
  </si>
  <si>
    <t>The Names of LoveÂ </t>
  </si>
  <si>
    <t>Zinedine Soualem</t>
  </si>
  <si>
    <t>Analeine Cal y Mayor</t>
  </si>
  <si>
    <t>Treading WaterÂ </t>
  </si>
  <si>
    <t>Kim Ly</t>
  </si>
  <si>
    <t>Tom Kalin</t>
  </si>
  <si>
    <t>Savage GraceÂ </t>
  </si>
  <si>
    <t>Robert Sarkies</t>
  </si>
  <si>
    <t>Matthew Sunderland</t>
  </si>
  <si>
    <t>William Kircher</t>
  </si>
  <si>
    <t>Paul Glover</t>
  </si>
  <si>
    <t>Bubba Smith</t>
  </si>
  <si>
    <t>Police AcademyÂ </t>
  </si>
  <si>
    <t>Christopher Atkins</t>
  </si>
  <si>
    <t>The Blue LagoonÂ </t>
  </si>
  <si>
    <t>James Fleet</t>
  </si>
  <si>
    <t>Four Weddings and a FuneralÂ </t>
  </si>
  <si>
    <t>Fast Times at Ridgemont HighÂ </t>
  </si>
  <si>
    <t>John Huston</t>
  </si>
  <si>
    <t>Richard Basehart</t>
  </si>
  <si>
    <t>Royal Dano</t>
  </si>
  <si>
    <t>Moby DickÂ </t>
  </si>
  <si>
    <t>James Robertson Justice</t>
  </si>
  <si>
    <t>25th HourÂ </t>
  </si>
  <si>
    <t>Kevin Michael Richardson</t>
  </si>
  <si>
    <t>BoundÂ </t>
  </si>
  <si>
    <t>Peter Spellos</t>
  </si>
  <si>
    <t>Requiem for a DreamÂ </t>
  </si>
  <si>
    <t>Louise Lasser</t>
  </si>
  <si>
    <t>Walter Lang</t>
  </si>
  <si>
    <t>Jeanne Crain</t>
  </si>
  <si>
    <t>Dana Andrews</t>
  </si>
  <si>
    <t>State FairÂ </t>
  </si>
  <si>
    <t>Frank McHugh</t>
  </si>
  <si>
    <t>Carlos Saura</t>
  </si>
  <si>
    <t>Juan Luis Galiardo</t>
  </si>
  <si>
    <t>Drama|Musical</t>
  </si>
  <si>
    <t>MÃ­a Maestro</t>
  </si>
  <si>
    <t>TangoÂ </t>
  </si>
  <si>
    <t>Miguel Ãngel SolÃ¡</t>
  </si>
  <si>
    <t>SalvadorÂ </t>
  </si>
  <si>
    <t>Juan FernÃ¡ndez</t>
  </si>
  <si>
    <t>Andrew Erwin</t>
  </si>
  <si>
    <t>Sarah Drew</t>
  </si>
  <si>
    <t>Alex Kendrick</t>
  </si>
  <si>
    <t>Moms' Night OutÂ </t>
  </si>
  <si>
    <t>Donnie DarkoÂ </t>
  </si>
  <si>
    <t>James Duval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</si>
  <si>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</si>
  <si>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</si>
  <si>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</si>
  <si>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</si>
  <si>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</si>
  <si>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</si>
  <si>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Mike van Diem</t>
  </si>
  <si>
    <t>Fedja van HuÃªt</t>
  </si>
  <si>
    <t>Jan Decleir</t>
  </si>
  <si>
    <t>CharacterÂ </t>
  </si>
  <si>
    <t>Hans Kesting</t>
  </si>
  <si>
    <t>Jonas Ã…kerlund</t>
  </si>
  <si>
    <t>SpunÂ </t>
  </si>
  <si>
    <t>Todd Solondz</t>
  </si>
  <si>
    <t>Rich Pecci</t>
  </si>
  <si>
    <t>Life During WartimeÂ </t>
  </si>
  <si>
    <t>Yeong-ae Lee</t>
  </si>
  <si>
    <t>Lady VengeanceÂ </t>
  </si>
  <si>
    <t>Hye-jeong Kang</t>
  </si>
  <si>
    <t>RenÃ© FÃ©ret</t>
  </si>
  <si>
    <t>Clovis Fouin</t>
  </si>
  <si>
    <t>Nicolas Giraud</t>
  </si>
  <si>
    <t>Mozart's SisterÂ </t>
  </si>
  <si>
    <t>Marie FÃ©ret</t>
  </si>
  <si>
    <t>Barry Skolnick</t>
  </si>
  <si>
    <t>Mean MachineÂ </t>
  </si>
  <si>
    <t>Johnnie To</t>
  </si>
  <si>
    <t>ExiledÂ </t>
  </si>
  <si>
    <t>Mateo Gil</t>
  </si>
  <si>
    <t>BlackthornÂ </t>
  </si>
  <si>
    <t>Lukas Moodysson</t>
  </si>
  <si>
    <t>Artyom Bogucharskiy</t>
  </si>
  <si>
    <t>Lilya 4-EverÂ </t>
  </si>
  <si>
    <t>Lyubov Agapova</t>
  </si>
  <si>
    <t>Agnieszka Wojtowicz-Vosloo</t>
  </si>
  <si>
    <t>After.LifeÂ </t>
  </si>
  <si>
    <t>Kabir Sadanand</t>
  </si>
  <si>
    <t>Sana Saeed</t>
  </si>
  <si>
    <t>FuglyÂ </t>
  </si>
  <si>
    <t>Dimple Kapadia</t>
  </si>
  <si>
    <t>One Flew Over the Cuckoo's NestÂ </t>
  </si>
  <si>
    <t>Peter DeLuise</t>
  </si>
  <si>
    <t>Dove Cameron</t>
  </si>
  <si>
    <t>Katherine McNamara</t>
  </si>
  <si>
    <t>R.L. Stine's Monsterville: The Cabinet of SoulsÂ </t>
  </si>
  <si>
    <t>Braeden Lemasters</t>
  </si>
  <si>
    <t>Silent MovieÂ </t>
  </si>
  <si>
    <t>Raja Menon</t>
  </si>
  <si>
    <t>Sameer Ali Khan</t>
  </si>
  <si>
    <t>Action|Drama|History|Thriller|War</t>
  </si>
  <si>
    <t>AirliftÂ </t>
  </si>
  <si>
    <t>Purab Kohli</t>
  </si>
  <si>
    <t>Michael J. Morris</t>
  </si>
  <si>
    <t>Falcon RisingÂ </t>
  </si>
  <si>
    <t>Lateef Crowder</t>
  </si>
  <si>
    <t>Nick Love</t>
  </si>
  <si>
    <t>The SweeneyÂ </t>
  </si>
  <si>
    <t>James Fox</t>
  </si>
  <si>
    <t>Sexy BeastÂ </t>
  </si>
  <si>
    <t>Amanda Redman</t>
  </si>
  <si>
    <t>Fabian Bolin</t>
  </si>
  <si>
    <t>Easy MoneyÂ </t>
  </si>
  <si>
    <t>Matias Varela</t>
  </si>
  <si>
    <t>Rawiri Paratene</t>
  </si>
  <si>
    <t>Whale RiderÂ </t>
  </si>
  <si>
    <t>Tammy Davis</t>
  </si>
  <si>
    <t>R. Balki</t>
  </si>
  <si>
    <t>Vidya Balan</t>
  </si>
  <si>
    <t>PaaÂ </t>
  </si>
  <si>
    <t>Paresh Rawal</t>
  </si>
  <si>
    <t>Ivan Engler</t>
  </si>
  <si>
    <t>Claude-Oliver Rudolph</t>
  </si>
  <si>
    <t>Yangzom Brauen</t>
  </si>
  <si>
    <t>CargoÂ </t>
  </si>
  <si>
    <t>Anna Katharina Schwabroh</t>
  </si>
  <si>
    <t>High School MusicalÂ </t>
  </si>
  <si>
    <t>Love and Death on Long IslandÂ </t>
  </si>
  <si>
    <t>Aleksey Chadov</t>
  </si>
  <si>
    <t>Fantasy|Thriller</t>
  </si>
  <si>
    <t>Night WatchÂ </t>
  </si>
  <si>
    <t>Zhanna Friske</t>
  </si>
  <si>
    <t>The Crying GameÂ </t>
  </si>
  <si>
    <t>Susan Clark</t>
  </si>
  <si>
    <t>Art Hindle</t>
  </si>
  <si>
    <t>Porky'sÂ </t>
  </si>
  <si>
    <t>Tony Ganios</t>
  </si>
  <si>
    <t>Survival of the DeadÂ </t>
  </si>
  <si>
    <t>Kathleen Munroe</t>
  </si>
  <si>
    <t>Duane Jones</t>
  </si>
  <si>
    <t>Drama|Horror|Mystery</t>
  </si>
  <si>
    <t>Judith O'Dea</t>
  </si>
  <si>
    <t>Night of the Living DeadÂ </t>
  </si>
  <si>
    <t>S. William Hinzman</t>
  </si>
  <si>
    <t>Lost in TranslationÂ </t>
  </si>
  <si>
    <t>Catherine Lambert</t>
  </si>
  <si>
    <t>Annie HallÂ </t>
  </si>
  <si>
    <t>Cecil B. DeMille</t>
  </si>
  <si>
    <t>Dorothy Lamour</t>
  </si>
  <si>
    <t>Gloria Grahame</t>
  </si>
  <si>
    <t>The Greatest Show on EarthÂ </t>
  </si>
  <si>
    <t>Cornel Wilde</t>
  </si>
  <si>
    <t>Monster's BallÂ </t>
  </si>
  <si>
    <t>Marcus Lyle Brown</t>
  </si>
  <si>
    <t>Henry Hobson</t>
  </si>
  <si>
    <t>MaggieÂ </t>
  </si>
  <si>
    <t>David A Cole</t>
  </si>
  <si>
    <t>Mike Figgis</t>
  </si>
  <si>
    <t>Leaving Las VegasÂ </t>
  </si>
  <si>
    <t>Duane Journey</t>
  </si>
  <si>
    <t>Hansel &amp; Gretel Get BakedÂ </t>
  </si>
  <si>
    <t>Billy Wilder</t>
  </si>
  <si>
    <t>Harold Gould</t>
  </si>
  <si>
    <t>The Front PageÂ </t>
  </si>
  <si>
    <t>The Boy Next DoorÂ </t>
  </si>
  <si>
    <t>Adam Hicks</t>
  </si>
  <si>
    <t>Katy Jurado</t>
  </si>
  <si>
    <t>TrapezeÂ </t>
  </si>
  <si>
    <t>Sidney James</t>
  </si>
  <si>
    <t>Lisa Cholodenko</t>
  </si>
  <si>
    <t>The Kids Are All RightÂ </t>
  </si>
  <si>
    <t>Meg Foster</t>
  </si>
  <si>
    <t>They LiveÂ </t>
  </si>
  <si>
    <t>George 'Buck' Flower</t>
  </si>
  <si>
    <t>John Sturges</t>
  </si>
  <si>
    <t>Adventure|Drama|History|Thriller|War</t>
  </si>
  <si>
    <t>The Great EscapeÂ </t>
  </si>
  <si>
    <t>Gordon Jackson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</si>
  <si>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</si>
  <si>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</si>
  <si>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</si>
  <si>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</si>
  <si>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</si>
  <si>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</si>
  <si>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</si>
  <si>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</si>
  <si>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</si>
  <si>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</si>
  <si>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</si>
  <si>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Libby Villari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</si>
  <si>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</si>
  <si>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</si>
  <si>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</si>
  <si>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</si>
  <si>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</si>
  <si>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</si>
  <si>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</si>
  <si>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Kevin McCarthy</t>
  </si>
  <si>
    <t>Montgomery Clift</t>
  </si>
  <si>
    <t>The MisfitsÂ </t>
  </si>
  <si>
    <t>Thelma Ritter</t>
  </si>
  <si>
    <t>The Night ListenerÂ </t>
  </si>
  <si>
    <t>James Melkonian</t>
  </si>
  <si>
    <t>William Hickey</t>
  </si>
  <si>
    <t>The Jerky BoysÂ </t>
  </si>
  <si>
    <t>Peter Appel</t>
  </si>
  <si>
    <t>The OrphanageÂ </t>
  </si>
  <si>
    <t>Fernando Cayo</t>
  </si>
  <si>
    <t>Ashley Rickards</t>
  </si>
  <si>
    <t>A Haunted House 2Â </t>
  </si>
  <si>
    <t>Gabriel Iglesias</t>
  </si>
  <si>
    <t>Roger Avary</t>
  </si>
  <si>
    <t>The Rules of AttractionÂ </t>
  </si>
  <si>
    <t>TopazÂ </t>
  </si>
  <si>
    <t>Philippe Noiret</t>
  </si>
  <si>
    <t>Let's Go to PrisonÂ </t>
  </si>
  <si>
    <t>Amy Hill</t>
  </si>
  <si>
    <t>Allison Anders</t>
  </si>
  <si>
    <t>Four RoomsÂ </t>
  </si>
  <si>
    <t>SecretaryÂ </t>
  </si>
  <si>
    <t>Rick de Oliveira</t>
  </si>
  <si>
    <t>The Real CancunÂ </t>
  </si>
  <si>
    <t>Benjamin Fletcher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</si>
  <si>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</si>
  <si>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</si>
  <si>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</si>
  <si>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</si>
  <si>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</si>
  <si>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</si>
  <si>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</si>
  <si>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</si>
  <si>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Action|Crime|Horror|Thriller</t>
  </si>
  <si>
    <t>Anna Gunn</t>
  </si>
  <si>
    <t>Red StateÂ </t>
  </si>
  <si>
    <t>Dave McKean</t>
  </si>
  <si>
    <t>Stephanie Leonidas</t>
  </si>
  <si>
    <t>MirrormaskÂ </t>
  </si>
  <si>
    <t>Rob Brydon</t>
  </si>
  <si>
    <t>Ron Fricke</t>
  </si>
  <si>
    <t>Balinese Tari Legong Dancers</t>
  </si>
  <si>
    <t>Collin Alfredo St. Dic</t>
  </si>
  <si>
    <t>SamsaraÂ </t>
  </si>
  <si>
    <t>Puti Sri Candra Dewi</t>
  </si>
  <si>
    <t>Ruggero Deodato</t>
  </si>
  <si>
    <t>Eva LaRue</t>
  </si>
  <si>
    <t>The BarbariansÂ </t>
  </si>
  <si>
    <t>Gavin Wiesen</t>
  </si>
  <si>
    <t>The Art of Getting ByÂ </t>
  </si>
  <si>
    <t>Mora Stephens</t>
  </si>
  <si>
    <t>ZipperÂ </t>
  </si>
  <si>
    <t>Elena Satine</t>
  </si>
  <si>
    <t>Mars Callahan</t>
  </si>
  <si>
    <t>Poolhall JunkiesÂ </t>
  </si>
  <si>
    <t>The Loss of Sexual InnocenceÂ </t>
  </si>
  <si>
    <t>Leos Carax</t>
  </si>
  <si>
    <t>Holy MotorsÂ </t>
  </si>
  <si>
    <t>JoeÂ </t>
  </si>
  <si>
    <t>Ronnie Gene Blevins</t>
  </si>
  <si>
    <t>Stefan Schwartz</t>
  </si>
  <si>
    <t>Shooting FishÂ </t>
  </si>
  <si>
    <t>PrisonÂ </t>
  </si>
  <si>
    <t>Hal Landon Jr.</t>
  </si>
  <si>
    <t>Robert Lee King</t>
  </si>
  <si>
    <t>Kathleen Robertson</t>
  </si>
  <si>
    <t>Comedy|Horror|Mystery</t>
  </si>
  <si>
    <t>Psycho Beach PartyÂ </t>
  </si>
  <si>
    <t>Beth Broderick</t>
  </si>
  <si>
    <t>The Big TeaseÂ </t>
  </si>
  <si>
    <t>Jorge RamÃ­rez SuÃ¡rez</t>
  </si>
  <si>
    <t>Adriana Barraza</t>
  </si>
  <si>
    <t>Hector Kotsifakis</t>
  </si>
  <si>
    <t>Buen DÃ­a, RamÃ³nÂ </t>
  </si>
  <si>
    <t>Arcelia RamÃ­rez</t>
  </si>
  <si>
    <t>Jordan Trovillion</t>
  </si>
  <si>
    <t>TrustÂ </t>
  </si>
  <si>
    <t>Zoe Levin</t>
  </si>
  <si>
    <t>An Everlasting PieceÂ </t>
  </si>
  <si>
    <t>Alan Williams</t>
  </si>
  <si>
    <t>Rachel Griffiths</t>
  </si>
  <si>
    <t>Among GiantsÂ </t>
  </si>
  <si>
    <t>Rob Jarvis</t>
  </si>
  <si>
    <t>AdoreÂ </t>
  </si>
  <si>
    <t>Dan Ireland</t>
  </si>
  <si>
    <t>Danny Arroyo</t>
  </si>
  <si>
    <t>The Velocity of GaryÂ </t>
  </si>
  <si>
    <t>Fernando LeÃ³n de Aranoa</t>
  </si>
  <si>
    <t>Enrique VillÃ©n</t>
  </si>
  <si>
    <t>Mondays in the SunÂ </t>
  </si>
  <si>
    <t>Aida Folch</t>
  </si>
  <si>
    <t>Jim Mickle</t>
  </si>
  <si>
    <t>Michael Cerveris</t>
  </si>
  <si>
    <t>Connor Paolo</t>
  </si>
  <si>
    <t>Stake LandÂ </t>
  </si>
  <si>
    <t>The Last Time I Committed SuicideÂ </t>
  </si>
  <si>
    <t>Karim AÃ¯nouz</t>
  </si>
  <si>
    <t>Futuro BeachÂ </t>
  </si>
  <si>
    <t>JesuÃ­ta Barbosa</t>
  </si>
  <si>
    <t>Sam Levinson</t>
  </si>
  <si>
    <t>Another Happy DayÂ </t>
  </si>
  <si>
    <t>A Lonely Place to DieÂ </t>
  </si>
  <si>
    <t>Angelo Tsarouchas</t>
  </si>
  <si>
    <t>NothingÂ </t>
  </si>
  <si>
    <t>Aleksandr Veledinskiy</t>
  </si>
  <si>
    <t>Elena Lyadova</t>
  </si>
  <si>
    <t>The Geographer Drank His Globe AwayÂ </t>
  </si>
  <si>
    <t>Eugenia Khirivskaya</t>
  </si>
  <si>
    <t>Peter H. Hunt</t>
  </si>
  <si>
    <t>Drama|Family|History|Musical</t>
  </si>
  <si>
    <t>1776Â </t>
  </si>
  <si>
    <t>Howard Caine</t>
  </si>
  <si>
    <t>Ruba Nadda</t>
  </si>
  <si>
    <t>Bonnie Lee Bouman</t>
  </si>
  <si>
    <t>Saad Siddiqui</t>
  </si>
  <si>
    <t>InescapableÂ </t>
  </si>
  <si>
    <t>Fadia Nadda</t>
  </si>
  <si>
    <t>Howard Hughes</t>
  </si>
  <si>
    <t>Marian Marsh</t>
  </si>
  <si>
    <t>Jean Harlow</t>
  </si>
  <si>
    <t>Hell's AngelsÂ </t>
  </si>
  <si>
    <t>James Hall</t>
  </si>
  <si>
    <t>Edward Burns</t>
  </si>
  <si>
    <t>Purple VioletsÂ </t>
  </si>
  <si>
    <t>Peter Jacobson</t>
  </si>
  <si>
    <t>Shannon Woodward</t>
  </si>
  <si>
    <t>The VeilÂ </t>
  </si>
  <si>
    <t>Kira McLean</t>
  </si>
  <si>
    <t>Sean Byrne</t>
  </si>
  <si>
    <t>Jessica McNamee</t>
  </si>
  <si>
    <t>Robin McLeavy</t>
  </si>
  <si>
    <t>The Loved OnesÂ </t>
  </si>
  <si>
    <t>Victoria Thaine</t>
  </si>
  <si>
    <t>Rachel Sterling</t>
  </si>
  <si>
    <t>Kristen Quintrall</t>
  </si>
  <si>
    <t>No VacancyÂ </t>
  </si>
  <si>
    <t>Black Thomas</t>
  </si>
  <si>
    <t>Mark Griffiths</t>
  </si>
  <si>
    <t>How to Fall in LoveÂ </t>
  </si>
  <si>
    <t>Brooke D'Orsay</t>
  </si>
  <si>
    <t>Bruce Macdonald</t>
  </si>
  <si>
    <t>Adventure|Biography|Drama|Romance</t>
  </si>
  <si>
    <t>Rachel Hendrix</t>
  </si>
  <si>
    <t>The Perfect WaveÂ </t>
  </si>
  <si>
    <t>Diana Vickers</t>
  </si>
  <si>
    <t>Susannah York</t>
  </si>
  <si>
    <t>A Man for All SeasonsÂ </t>
  </si>
  <si>
    <t>NetworkÂ </t>
  </si>
  <si>
    <t>Victor Fleming</t>
  </si>
  <si>
    <t>George Reeves</t>
  </si>
  <si>
    <t>Hattie McDaniel</t>
  </si>
  <si>
    <t>Gone with the WindÂ </t>
  </si>
  <si>
    <t>Thomas Mitchell</t>
  </si>
  <si>
    <t>Richard Raymond</t>
  </si>
  <si>
    <t>Desert DancerÂ </t>
  </si>
  <si>
    <t>Marama Corlett</t>
  </si>
  <si>
    <t>Slim Pickens</t>
  </si>
  <si>
    <t>Adventure|War|Western</t>
  </si>
  <si>
    <t>Major DundeeÂ </t>
  </si>
  <si>
    <t>Alan Jacobs</t>
  </si>
  <si>
    <t>Down for LifeÂ 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</si>
  <si>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</si>
  <si>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</si>
  <si>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</si>
  <si>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</si>
  <si>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</si>
  <si>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</si>
  <si>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Christopher Morris</t>
  </si>
  <si>
    <t>Four LionsÂ </t>
  </si>
  <si>
    <t>Alex Macqueen</t>
  </si>
  <si>
    <t>Andrucha Waddington</t>
  </si>
  <si>
    <t>Seu Jorge</t>
  </si>
  <si>
    <t>Fernanda Montenegro</t>
  </si>
  <si>
    <t>House of SandÂ </t>
  </si>
  <si>
    <t>Fernanda Torres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</si>
  <si>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</si>
  <si>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</si>
  <si>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</si>
  <si>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</si>
  <si>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</si>
  <si>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</si>
  <si>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</si>
  <si>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</si>
  <si>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Dagur KÃ¡ri</t>
  </si>
  <si>
    <t>Alice Olivia Clarke</t>
  </si>
  <si>
    <t>The Good HeartÂ </t>
  </si>
  <si>
    <t>The History BoysÂ </t>
  </si>
  <si>
    <t>Barnard Hughes</t>
  </si>
  <si>
    <t>Brenda Vaccaro</t>
  </si>
  <si>
    <t>Midnight CowboyÂ </t>
  </si>
  <si>
    <t>John McGiver</t>
  </si>
  <si>
    <t>The Full MontyÂ </t>
  </si>
  <si>
    <t>Lesley Sharp</t>
  </si>
  <si>
    <t>Jim Abrahams</t>
  </si>
  <si>
    <t>Lloyd Bridges</t>
  </si>
  <si>
    <t>Peter Graves</t>
  </si>
  <si>
    <t>Airplane!Â </t>
  </si>
  <si>
    <t>Barbara Billingsley</t>
  </si>
  <si>
    <t>Kevin Carraway</t>
  </si>
  <si>
    <t>Chain of CommandÂ </t>
  </si>
  <si>
    <t>Jon Osbeck</t>
  </si>
  <si>
    <t>FridayÂ </t>
  </si>
  <si>
    <t>Menace II SocietyÂ </t>
  </si>
  <si>
    <t>Michael Gornick</t>
  </si>
  <si>
    <t>Creepshow 2Â </t>
  </si>
  <si>
    <t>Comedy|Drama|Romance|Western</t>
  </si>
  <si>
    <t>The Ballad of Cable HogueÂ </t>
  </si>
  <si>
    <t>Richard Brooks</t>
  </si>
  <si>
    <t>John Forsythe</t>
  </si>
  <si>
    <t>In Cold BloodÂ </t>
  </si>
  <si>
    <t>Will Geer</t>
  </si>
  <si>
    <t>Peter Finch</t>
  </si>
  <si>
    <t>Colleen Dewhurst</t>
  </si>
  <si>
    <t>The Nun's StoryÂ </t>
  </si>
  <si>
    <t>Beatrice Straight</t>
  </si>
  <si>
    <t>HarperÂ </t>
  </si>
  <si>
    <t>Bernard Cribbins</t>
  </si>
  <si>
    <t>FrenzyÂ </t>
  </si>
  <si>
    <t>Clive Swift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</si>
  <si>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</si>
  <si>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</si>
  <si>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</si>
  <si>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</si>
  <si>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</si>
  <si>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</si>
  <si>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</si>
  <si>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Anthony Johnson</t>
  </si>
  <si>
    <t>She's the OneÂ </t>
  </si>
  <si>
    <t>Michael McGlone</t>
  </si>
  <si>
    <t>Gods and MonstersÂ </t>
  </si>
  <si>
    <t>Soledad Villamil</t>
  </si>
  <si>
    <t>Ricardo DarÃ­n</t>
  </si>
  <si>
    <t>The Secret in Their EyesÂ </t>
  </si>
  <si>
    <t>Guillermo Francella</t>
  </si>
  <si>
    <t>Argentina</t>
  </si>
  <si>
    <t>Gideon Raff</t>
  </si>
  <si>
    <t>Gloria Votsis</t>
  </si>
  <si>
    <t>Gideon Emery</t>
  </si>
  <si>
    <t>TrainÂ </t>
  </si>
  <si>
    <t>Derek Magyar</t>
  </si>
  <si>
    <t>Dan Hicks</t>
  </si>
  <si>
    <t>Evil Dead IIÂ </t>
  </si>
  <si>
    <t>Kassie Wesley DePaiva</t>
  </si>
  <si>
    <t>Louis C.K.</t>
  </si>
  <si>
    <t>Action|Adventure|Comedy|Musical</t>
  </si>
  <si>
    <t>Pootie TangÂ </t>
  </si>
  <si>
    <t>Anthony C. Ferrante</t>
  </si>
  <si>
    <t>SharknadoÂ </t>
  </si>
  <si>
    <t>Cassandra Scerbo</t>
  </si>
  <si>
    <t>Salvador Carrasco</t>
  </si>
  <si>
    <t>Zaide Silvia GutiÃ©rrez</t>
  </si>
  <si>
    <t>Elpidia Carrillo</t>
  </si>
  <si>
    <t>La otra conquistaÂ </t>
  </si>
  <si>
    <t>DamiÃ¡n Delgado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</si>
  <si>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</si>
  <si>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</si>
  <si>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</si>
  <si>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</si>
  <si>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</si>
  <si>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</si>
  <si>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Robert Cary</t>
  </si>
  <si>
    <t>Ira &amp; AbbyÂ </t>
  </si>
  <si>
    <t>Adam Rapp</t>
  </si>
  <si>
    <t>Winter PassingÂ </t>
  </si>
  <si>
    <t>D.E.B.S.Â 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</si>
  <si>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</si>
  <si>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</si>
  <si>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</si>
  <si>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</si>
  <si>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</si>
  <si>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Amanda Gusack</t>
  </si>
  <si>
    <t>The BetrayedÂ </t>
  </si>
  <si>
    <t>Blaine Anderson</t>
  </si>
  <si>
    <t>Avi Nesher</t>
  </si>
  <si>
    <t>TaxmanÂ </t>
  </si>
  <si>
    <t>Robert Townsend</t>
  </si>
  <si>
    <t>Charles Adelman</t>
  </si>
  <si>
    <t>2:13Â </t>
  </si>
  <si>
    <t>Jay Oliva</t>
  </si>
  <si>
    <t>Action|Animation|Crime|Sci-Fi|Thriller</t>
  </si>
  <si>
    <t>Batman: The Dark Knight Returns, Part 2Â </t>
  </si>
  <si>
    <t>Grey Griffin</t>
  </si>
  <si>
    <t>Charles Ferguson</t>
  </si>
  <si>
    <t>Jerry Brown</t>
  </si>
  <si>
    <t>Jane Goodall</t>
  </si>
  <si>
    <t>Time to ChooseÂ </t>
  </si>
  <si>
    <t>Peter Agnefjall</t>
  </si>
  <si>
    <t>Shelly Varod</t>
  </si>
  <si>
    <t>In the Name of the King: The Last JobÂ </t>
  </si>
  <si>
    <t>Ralitsa Paskaleva</t>
  </si>
  <si>
    <t>Mark Young</t>
  </si>
  <si>
    <t>Wicked BloodÂ </t>
  </si>
  <si>
    <t>Daniel Petrie Jr.</t>
  </si>
  <si>
    <t>Dawn PatrolÂ </t>
  </si>
  <si>
    <t>Antonio Simoncini</t>
  </si>
  <si>
    <t>Joe Egan</t>
  </si>
  <si>
    <t>Lords of LondonÂ </t>
  </si>
  <si>
    <t>Glen Murphy</t>
  </si>
  <si>
    <t>High AnxietyÂ </t>
  </si>
  <si>
    <t>Luc Jacquet</t>
  </si>
  <si>
    <t>Sofie GrÃ¥bÃ¸l</t>
  </si>
  <si>
    <t>March of the PenguinsÂ </t>
  </si>
  <si>
    <t>Margin CallÂ </t>
  </si>
  <si>
    <t>Eldar Rapaport</t>
  </si>
  <si>
    <t>Adrian Gonzalez</t>
  </si>
  <si>
    <t>Murray Bartlett</t>
  </si>
  <si>
    <t>AugustÂ </t>
  </si>
  <si>
    <t>Edward Conna</t>
  </si>
  <si>
    <t>Clark Gregg</t>
  </si>
  <si>
    <t>ChokeÂ </t>
  </si>
  <si>
    <t>Damien Chazelle</t>
  </si>
  <si>
    <t>WhiplashÂ </t>
  </si>
  <si>
    <t>City of GodÂ </t>
  </si>
  <si>
    <t>Alexandre Rodrigues</t>
  </si>
  <si>
    <t>Justin Kerrigan</t>
  </si>
  <si>
    <t>John Simm</t>
  </si>
  <si>
    <t>Human TrafficÂ </t>
  </si>
  <si>
    <t>Nathan Frankowski</t>
  </si>
  <si>
    <t>Rus Blackwell</t>
  </si>
  <si>
    <t>Day OneÂ </t>
  </si>
  <si>
    <t>Luis Antonio</t>
  </si>
  <si>
    <t>Karen Moncrieff</t>
  </si>
  <si>
    <t>The Dead GirlÂ </t>
  </si>
  <si>
    <t>Alexandra Rapaport</t>
  </si>
  <si>
    <t>Thomas Bo Larsen</t>
  </si>
  <si>
    <t>The HuntÂ </t>
  </si>
  <si>
    <t>Hana Shuan</t>
  </si>
  <si>
    <t>Darren McGavin</t>
  </si>
  <si>
    <t>A Christmas StoryÂ </t>
  </si>
  <si>
    <t>Scott Schwartz</t>
  </si>
  <si>
    <t>BellaÂ </t>
  </si>
  <si>
    <t>Perry King</t>
  </si>
  <si>
    <t>Class of 1984Â </t>
  </si>
  <si>
    <t>Timothy Van Patten</t>
  </si>
  <si>
    <t>Jennifer Finnigan</t>
  </si>
  <si>
    <t>The Opposite SexÂ </t>
  </si>
  <si>
    <t>Eric Styles</t>
  </si>
  <si>
    <t>Dreaming of Joseph LeesÂ </t>
  </si>
  <si>
    <t>Laurent Cantet</t>
  </si>
  <si>
    <t>Agame Malembo-Emene</t>
  </si>
  <si>
    <t>FranÃ§ois BÃ©gaudeau</t>
  </si>
  <si>
    <t>The ClassÂ </t>
  </si>
  <si>
    <t>AngÃ©lica Sancio</t>
  </si>
  <si>
    <t>Rosemary's BabyÂ </t>
  </si>
  <si>
    <t>Charles Grodin</t>
  </si>
  <si>
    <t>John Ford</t>
  </si>
  <si>
    <t>The Man Who Shot Liberty ValanceÂ </t>
  </si>
  <si>
    <t>Max Mayer</t>
  </si>
  <si>
    <t>Terry Walters</t>
  </si>
  <si>
    <t>AdamÂ </t>
  </si>
  <si>
    <t>Joshua Marston</t>
  </si>
  <si>
    <t>Wilson Guerrero</t>
  </si>
  <si>
    <t>Maria Full of GraceÂ </t>
  </si>
  <si>
    <t>Yenny Paola Vega</t>
  </si>
  <si>
    <t>Colombia</t>
  </si>
  <si>
    <t>BeginnersÂ </t>
  </si>
  <si>
    <t>Mary Page Keller</t>
  </si>
  <si>
    <t>John Gulager</t>
  </si>
  <si>
    <t>Action|Comedy|Horror|Thriller</t>
  </si>
  <si>
    <t>FeastÂ </t>
  </si>
  <si>
    <t>Animal HouseÂ </t>
  </si>
  <si>
    <t>Gert FrÃ¶be</t>
  </si>
  <si>
    <t>Honor Blackman</t>
  </si>
  <si>
    <t>GoldfingerÂ </t>
  </si>
  <si>
    <t>Brandon Cronenberg</t>
  </si>
  <si>
    <t>AntiviralÂ </t>
  </si>
  <si>
    <t>Caleb Landry Jones</t>
  </si>
  <si>
    <t>Frank Capra</t>
  </si>
  <si>
    <t>Lionel Barrymore</t>
  </si>
  <si>
    <t>Donna Reed</t>
  </si>
  <si>
    <t>It's a Wonderful LifeÂ 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</si>
  <si>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</si>
  <si>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</si>
  <si>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</si>
  <si>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</si>
  <si>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</si>
  <si>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</si>
  <si>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</si>
  <si>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</si>
  <si>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Daoming Chen</t>
  </si>
  <si>
    <t>Coming HomeÂ </t>
  </si>
  <si>
    <t>Jack Sholder</t>
  </si>
  <si>
    <t>Robert Rusler</t>
  </si>
  <si>
    <t>A Nightmare on Elm Street 2: Freddy's RevengeÂ </t>
  </si>
  <si>
    <t>A Room with a ViewÂ 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</si>
  <si>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</si>
  <si>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</si>
  <si>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</si>
  <si>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</si>
  <si>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</si>
  <si>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</si>
  <si>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</si>
  <si>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</si>
  <si>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Dayna Devon</t>
  </si>
  <si>
    <t>Burl Ives</t>
  </si>
  <si>
    <t>Cat on a Hot Tin RoofÂ </t>
  </si>
  <si>
    <t>Jack Carson</t>
  </si>
  <si>
    <t>Ted Post</t>
  </si>
  <si>
    <t>Gregory Sierra</t>
  </si>
  <si>
    <t>Linda Harrison</t>
  </si>
  <si>
    <t>Beneath the Planet of the ApesÂ </t>
  </si>
  <si>
    <t>Victor Buono</t>
  </si>
  <si>
    <t>Air BudÂ </t>
  </si>
  <si>
    <t>Kunihiko Yuyama</t>
  </si>
  <si>
    <t>Eric Stuart</t>
  </si>
  <si>
    <t>Veronica Taylor</t>
  </si>
  <si>
    <t>PokÃ©mon 3: The MovieÂ </t>
  </si>
  <si>
    <t>Lisa Ortiz</t>
  </si>
  <si>
    <t>Tom McLoughlin</t>
  </si>
  <si>
    <t>Ron Palillo</t>
  </si>
  <si>
    <t>Jason Lives: Friday the 13th Part VIÂ </t>
  </si>
  <si>
    <t>Vincent Guastaferro</t>
  </si>
  <si>
    <t>Sessue Hayakawa</t>
  </si>
  <si>
    <t>The Bridge on the River KwaiÂ </t>
  </si>
  <si>
    <t>Spaced InvadersÂ </t>
  </si>
  <si>
    <t>Tonya Lee Williams</t>
  </si>
  <si>
    <t>Comedy|Thriller</t>
  </si>
  <si>
    <t>Family PlotÂ </t>
  </si>
  <si>
    <t>Fred MacMurray</t>
  </si>
  <si>
    <t>The ApartmentÂ </t>
  </si>
  <si>
    <t>David White</t>
  </si>
  <si>
    <t>Adam Marcus</t>
  </si>
  <si>
    <t>Leslie Jordan</t>
  </si>
  <si>
    <t>Jason Goes to Hell: The Final FridayÂ </t>
  </si>
  <si>
    <t>Erin Gray</t>
  </si>
  <si>
    <t>Lila Kedrova</t>
  </si>
  <si>
    <t>Tamara Toumanova</t>
  </si>
  <si>
    <t>Torn CurtainÂ </t>
  </si>
  <si>
    <t>David Opatoshu</t>
  </si>
  <si>
    <t>Comedy|Documentary|Music</t>
  </si>
  <si>
    <t>Dave Chappelle's Block PartyÂ </t>
  </si>
  <si>
    <t>Lauryn Hill</t>
  </si>
  <si>
    <t>John Maclean</t>
  </si>
  <si>
    <t>Slow WestÂ </t>
  </si>
  <si>
    <t>LisaGay Hamilton</t>
  </si>
  <si>
    <t>Krush GrooveÂ </t>
  </si>
  <si>
    <t>Bobby Brown</t>
  </si>
  <si>
    <t>Benny Boom</t>
  </si>
  <si>
    <t>Next Day AirÂ </t>
  </si>
  <si>
    <t>Elmer GantryÂ </t>
  </si>
  <si>
    <t>Edward Andrews</t>
  </si>
  <si>
    <t>Judgment at NurembergÂ </t>
  </si>
  <si>
    <t>Deon Richmond</t>
  </si>
  <si>
    <t>Trippin'Â </t>
  </si>
  <si>
    <t>Countess Vaughn</t>
  </si>
  <si>
    <t>Howard Hawks</t>
  </si>
  <si>
    <t>Walter Brennan</t>
  </si>
  <si>
    <t>Action|Adventure|Romance|Western</t>
  </si>
  <si>
    <t>Red RiverÂ </t>
  </si>
  <si>
    <t>Nnegest LikkÃ©</t>
  </si>
  <si>
    <t>Phat GirlzÂ </t>
  </si>
  <si>
    <t>Joyful Drake</t>
  </si>
  <si>
    <t>Ariane Labed</t>
  </si>
  <si>
    <t>Seamus Davey-Fitzpatrick</t>
  </si>
  <si>
    <t>Before MidnightÂ </t>
  </si>
  <si>
    <t>Athina Rachel Tsangari</t>
  </si>
  <si>
    <t>Christopher Leitch</t>
  </si>
  <si>
    <t>Robert Neary</t>
  </si>
  <si>
    <t>John Astin</t>
  </si>
  <si>
    <t>Teen Wolf TooÂ </t>
  </si>
  <si>
    <t>A. Michael Baldwin</t>
  </si>
  <si>
    <t>Angus Scrimm</t>
  </si>
  <si>
    <t>Phantasm IIÂ </t>
  </si>
  <si>
    <t>James Le Gros</t>
  </si>
  <si>
    <t>Woman Thou Art LoosedÂ </t>
  </si>
  <si>
    <t>Clifton Powell</t>
  </si>
  <si>
    <t>Patricia Cardoso</t>
  </si>
  <si>
    <t>Real Women Have CurvesÂ </t>
  </si>
  <si>
    <t>Lisa Ray</t>
  </si>
  <si>
    <t>WaterÂ </t>
  </si>
  <si>
    <t>Seema Biswas</t>
  </si>
  <si>
    <t>Damien O'Donnell</t>
  </si>
  <si>
    <t>East Is EastÂ </t>
  </si>
  <si>
    <t>Peter M. Cohen</t>
  </si>
  <si>
    <t>Callie Thorne</t>
  </si>
  <si>
    <t>WhippedÂ </t>
  </si>
  <si>
    <t>David Heyman</t>
  </si>
  <si>
    <t>Crime|Drama|History|Romance</t>
  </si>
  <si>
    <t>Kama Sutra: A Tale of LoveÂ </t>
  </si>
  <si>
    <t>Please GiveÂ </t>
  </si>
  <si>
    <t>Ann Morgan Guilbert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</si>
  <si>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</si>
  <si>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</si>
  <si>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</si>
  <si>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</si>
  <si>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</si>
  <si>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</si>
  <si>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Anthony Hickox</t>
  </si>
  <si>
    <t>Warlock: The ArmageddonÂ </t>
  </si>
  <si>
    <t>Paula Marshall</t>
  </si>
  <si>
    <t>Tom Schulman</t>
  </si>
  <si>
    <t>George Hamilton</t>
  </si>
  <si>
    <t>8 Heads in a Duffel BagÂ </t>
  </si>
  <si>
    <t>Stuart Margolin</t>
  </si>
  <si>
    <t>Days of HeavenÂ </t>
  </si>
  <si>
    <t>Richard Libertini</t>
  </si>
  <si>
    <t>Jill Sprecher</t>
  </si>
  <si>
    <t>Thirteen Conversations About One ThingÂ </t>
  </si>
  <si>
    <t>Darren Stein</t>
  </si>
  <si>
    <t>JawbreakerÂ </t>
  </si>
  <si>
    <t>Jeff Conaway</t>
  </si>
  <si>
    <t>BasquiatÂ </t>
  </si>
  <si>
    <t>Courtney Love</t>
  </si>
  <si>
    <t>Grace Gummer</t>
  </si>
  <si>
    <t>Frances HaÂ </t>
  </si>
  <si>
    <t>Nambitha Mpumlwana</t>
  </si>
  <si>
    <t>TsotsiÂ </t>
  </si>
  <si>
    <t>Rapulana Seiphemo</t>
  </si>
  <si>
    <t>Zulu</t>
  </si>
  <si>
    <t>HappinessÂ </t>
  </si>
  <si>
    <t>Joe Howard</t>
  </si>
  <si>
    <t>DysFunktional FamilyÂ </t>
  </si>
  <si>
    <t>Robert Noble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</si>
  <si>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</si>
  <si>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</si>
  <si>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</si>
  <si>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</si>
  <si>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</si>
  <si>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</si>
  <si>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</si>
  <si>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</si>
  <si>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Christopher Schmidt</t>
  </si>
  <si>
    <t>Jason Eisener</t>
  </si>
  <si>
    <t>Robb Wells</t>
  </si>
  <si>
    <t>Hobo with a ShotgunÂ </t>
  </si>
  <si>
    <t>Molly Dunsworth</t>
  </si>
  <si>
    <t>Enrique Begne</t>
  </si>
  <si>
    <t>CompadresÂ </t>
  </si>
  <si>
    <t>Erick Elias</t>
  </si>
  <si>
    <t>Matthew Bright</t>
  </si>
  <si>
    <t>FreewayÂ </t>
  </si>
  <si>
    <t>Michael Landon Jr.</t>
  </si>
  <si>
    <t>Drama|Family|Western</t>
  </si>
  <si>
    <t>Love's Abiding JoyÂ </t>
  </si>
  <si>
    <t>Brianna Brown</t>
  </si>
  <si>
    <t>Andrea Arnold</t>
  </si>
  <si>
    <t>Fish TankÂ </t>
  </si>
  <si>
    <t>Jason Maza</t>
  </si>
  <si>
    <t>Whit Stillman</t>
  </si>
  <si>
    <t>Damsels in DistressÂ </t>
  </si>
  <si>
    <t>Leslye Headland</t>
  </si>
  <si>
    <t>BacheloretteÂ </t>
  </si>
  <si>
    <t>Andrew Rannells</t>
  </si>
  <si>
    <t>Bobby Roth</t>
  </si>
  <si>
    <t>Brave New GirlÂ </t>
  </si>
  <si>
    <t>Lindsey Haun</t>
  </si>
  <si>
    <t>Tim and Eric's Billion Dollar MovieÂ </t>
  </si>
  <si>
    <t>Bob Ross</t>
  </si>
  <si>
    <t>Kostja Ullmann</t>
  </si>
  <si>
    <t>Summer StormÂ </t>
  </si>
  <si>
    <t>Robert Stadlober</t>
  </si>
  <si>
    <t>Kate Connor</t>
  </si>
  <si>
    <t>Johnny Pacar</t>
  </si>
  <si>
    <t>Fort McCoyÂ </t>
  </si>
  <si>
    <t>Deon Taylor</t>
  </si>
  <si>
    <t>Matt Cohen</t>
  </si>
  <si>
    <t>Chain LetterÂ </t>
  </si>
  <si>
    <t>Noah Segan</t>
  </si>
  <si>
    <t>Just LookingÂ </t>
  </si>
  <si>
    <t>Peter Onorati</t>
  </si>
  <si>
    <t>The DivideÂ </t>
  </si>
  <si>
    <t>Conor McPherson</t>
  </si>
  <si>
    <t>Drama|Horror|Romance</t>
  </si>
  <si>
    <t>The EclipseÂ </t>
  </si>
  <si>
    <t>Jim Norton</t>
  </si>
  <si>
    <t>Will Canon</t>
  </si>
  <si>
    <t>DemonicÂ </t>
  </si>
  <si>
    <t>Philip Zlotorynski</t>
  </si>
  <si>
    <t>Darren Keefe Reiher</t>
  </si>
  <si>
    <t>Neil Hopkins</t>
  </si>
  <si>
    <t>My Big Fat Independent MovieÂ </t>
  </si>
  <si>
    <t>David Douglas</t>
  </si>
  <si>
    <t>Lance Kawas</t>
  </si>
  <si>
    <t>The DeportedÂ </t>
  </si>
  <si>
    <t>Francesca Gregorini</t>
  </si>
  <si>
    <t>Tanner HallÂ </t>
  </si>
  <si>
    <t>Marcio Garcia</t>
  </si>
  <si>
    <t>Kristi Clainos</t>
  </si>
  <si>
    <t>Open RoadÂ </t>
  </si>
  <si>
    <t>Emily Nelson</t>
  </si>
  <si>
    <t>They Came TogetherÂ 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</si>
  <si>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</si>
  <si>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</si>
  <si>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</si>
  <si>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</si>
  <si>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</si>
  <si>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Alex Meraz</t>
  </si>
  <si>
    <t>Never Back Down 2: The BeatdownÂ </t>
  </si>
  <si>
    <t>Jillian Murray</t>
  </si>
  <si>
    <t>Point BlankÂ </t>
  </si>
  <si>
    <t>Carroll O'Connor</t>
  </si>
  <si>
    <t>Paolo Monico</t>
  </si>
  <si>
    <t>Sarah Rafferty</t>
  </si>
  <si>
    <t>Four Single FathersÂ </t>
  </si>
  <si>
    <t>Salvatore Santone</t>
  </si>
  <si>
    <t>Youssef Delara</t>
  </si>
  <si>
    <t>David Bianchi</t>
  </si>
  <si>
    <t>Enter the Dangerous MindÂ </t>
  </si>
  <si>
    <t>John Robinson</t>
  </si>
  <si>
    <t>Christian Sesma</t>
  </si>
  <si>
    <t>Brooke Newton</t>
  </si>
  <si>
    <t>AWOL-72Â </t>
  </si>
  <si>
    <t>Brett Wagner</t>
  </si>
  <si>
    <t>Monte Hellman</t>
  </si>
  <si>
    <t>Jack Taylor</t>
  </si>
  <si>
    <t>Adventure|Crime|Drama</t>
  </si>
  <si>
    <t>IguanaÂ </t>
  </si>
  <si>
    <t>Fabio Testi</t>
  </si>
  <si>
    <t>Brian Caunter</t>
  </si>
  <si>
    <t>Action|Adventure|Crime|Drama</t>
  </si>
  <si>
    <t>Chicago OvercoatÂ </t>
  </si>
  <si>
    <t>Chris D'Arienzo</t>
  </si>
  <si>
    <t>Cybill Shepherd</t>
  </si>
  <si>
    <t>Barry MundayÂ </t>
  </si>
  <si>
    <t>Matheus Nachtergaele</t>
  </si>
  <si>
    <t>Central StationÂ </t>
  </si>
  <si>
    <t>Othon Bastos</t>
  </si>
  <si>
    <t>Glenn Ford</t>
  </si>
  <si>
    <t>Pocketful of MiraclesÂ </t>
  </si>
  <si>
    <t>Isaac Florentine</t>
  </si>
  <si>
    <t>Anthony L. Fernandez</t>
  </si>
  <si>
    <t>Close RangeÂ </t>
  </si>
  <si>
    <t>Scott Evans</t>
  </si>
  <si>
    <t>Susan Seidelman</t>
  </si>
  <si>
    <t>Boynton Beach ClubÂ </t>
  </si>
  <si>
    <t>Patrick Bauchau</t>
  </si>
  <si>
    <t>Olivia Rose Keegan</t>
  </si>
  <si>
    <t>AmnesiacÂ </t>
  </si>
  <si>
    <t>Mia Barron</t>
  </si>
  <si>
    <t>Heidi Ewing</t>
  </si>
  <si>
    <t>Greg Crowe</t>
  </si>
  <si>
    <t>FreakonomicsÂ </t>
  </si>
  <si>
    <t>Tempestt Bledsoe</t>
  </si>
  <si>
    <t>High TensionÂ </t>
  </si>
  <si>
    <t>Oana Pellea</t>
  </si>
  <si>
    <t>Leon Ford</t>
  </si>
  <si>
    <t>Patrick Brammall</t>
  </si>
  <si>
    <t>Maeve Dermody</t>
  </si>
  <si>
    <t>Griff the InvisibleÂ </t>
  </si>
  <si>
    <t>Kelly Paterniti</t>
  </si>
  <si>
    <t>Hank Braxtan</t>
  </si>
  <si>
    <t>Gregory Cruz</t>
  </si>
  <si>
    <t>UnnaturalÂ </t>
  </si>
  <si>
    <t>Allegra Carpenter</t>
  </si>
  <si>
    <t>Paula Jai Parker</t>
  </si>
  <si>
    <t>Isaac Hayes</t>
  </si>
  <si>
    <t>Hustle &amp; FlowÂ </t>
  </si>
  <si>
    <t>Elise Neal</t>
  </si>
  <si>
    <t>Joe E. Brown</t>
  </si>
  <si>
    <t>Nehemiah Persoff</t>
  </si>
  <si>
    <t>Some Like It HotÂ </t>
  </si>
  <si>
    <t>George Raft</t>
  </si>
  <si>
    <t>John Carl Buechler</t>
  </si>
  <si>
    <t>Terry Kiser</t>
  </si>
  <si>
    <t>Friday the 13th Part VII: The New BloodÂ </t>
  </si>
  <si>
    <t>William Butler</t>
  </si>
  <si>
    <t>Terry</t>
  </si>
  <si>
    <t>Margaret Hamilton</t>
  </si>
  <si>
    <t>The Wizard of OzÂ </t>
  </si>
  <si>
    <t>Billie Burke</t>
  </si>
  <si>
    <t>Young FrankensteinÂ </t>
  </si>
  <si>
    <t>Diary of the DeadÂ </t>
  </si>
  <si>
    <t>Joe Dinicol</t>
  </si>
  <si>
    <t>Rajkumar Hirani</t>
  </si>
  <si>
    <t>Sanjay Dutt</t>
  </si>
  <si>
    <t>Lage Raho Munna BhaiÂ </t>
  </si>
  <si>
    <t>Victor Nunez</t>
  </si>
  <si>
    <t>Patricia Richardson</t>
  </si>
  <si>
    <t>Ulee's GoldÂ </t>
  </si>
  <si>
    <t>Vanessa Zima</t>
  </si>
  <si>
    <t>Kelly Reno</t>
  </si>
  <si>
    <t>Adventure|Family|Sport</t>
  </si>
  <si>
    <t>The Black StallionÂ </t>
  </si>
  <si>
    <t>Hoyt Axton</t>
  </si>
  <si>
    <t>Rohit Jugraj</t>
  </si>
  <si>
    <t>Neeru Bajwa</t>
  </si>
  <si>
    <t>Romance</t>
  </si>
  <si>
    <t>Bhavkhandan Singh Rakhra</t>
  </si>
  <si>
    <t>Sardaar JiÂ </t>
  </si>
  <si>
    <t>Diljit Dosanjh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</si>
  <si>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</si>
  <si>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</si>
  <si>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</si>
  <si>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</si>
  <si>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</si>
  <si>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</si>
  <si>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Cesar Romero</t>
  </si>
  <si>
    <t>Donovan's ReefÂ </t>
  </si>
  <si>
    <t>Alex van Warmerdam</t>
  </si>
  <si>
    <t>Ariane Schluter</t>
  </si>
  <si>
    <t>Rijk de Gooyer</t>
  </si>
  <si>
    <t>The DressÂ </t>
  </si>
  <si>
    <t>Henri Garcin</t>
  </si>
  <si>
    <t>Esther Williams</t>
  </si>
  <si>
    <t>Drama|Fantasy|Romance|War</t>
  </si>
  <si>
    <t>A Guy Named JoeÂ </t>
  </si>
  <si>
    <t>Irene Dunne</t>
  </si>
  <si>
    <t>Blazing SaddlesÂ </t>
  </si>
  <si>
    <t>Tom Everett</t>
  </si>
  <si>
    <t>Judie Aronson</t>
  </si>
  <si>
    <t>Friday the 13th: The Final ChapterÂ </t>
  </si>
  <si>
    <t>Kimberly Beck</t>
  </si>
  <si>
    <t>Pawel Pawlikowski</t>
  </si>
  <si>
    <t>Agata Trzebuchowska</t>
  </si>
  <si>
    <t>Joanna Kulig</t>
  </si>
  <si>
    <t>IdaÂ </t>
  </si>
  <si>
    <t>Agata Kulesza</t>
  </si>
  <si>
    <t>MauriceÂ </t>
  </si>
  <si>
    <t>Frank Sebastiano</t>
  </si>
  <si>
    <t>Laurie Metcalf</t>
  </si>
  <si>
    <t>Beer LeagueÂ 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</si>
  <si>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</si>
  <si>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</si>
  <si>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</si>
  <si>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</si>
  <si>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</si>
  <si>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</si>
  <si>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Nacho Vigalondo</t>
  </si>
  <si>
    <t>Karra Elejalde</t>
  </si>
  <si>
    <t>TimecrimesÂ </t>
  </si>
  <si>
    <t>BÃ¡rbara Goenaga</t>
  </si>
  <si>
    <t>Hao Ning</t>
  </si>
  <si>
    <t>Bo Huang</t>
  </si>
  <si>
    <t>Silver MedallistÂ </t>
  </si>
  <si>
    <t>Zheng Xu</t>
  </si>
  <si>
    <t>Tony Giglio</t>
  </si>
  <si>
    <t>Timber FallsÂ </t>
  </si>
  <si>
    <t>Stanley Donen</t>
  </si>
  <si>
    <t>Singin' in the RainÂ </t>
  </si>
  <si>
    <t>Cyd Charisse</t>
  </si>
  <si>
    <t>Joe Cross</t>
  </si>
  <si>
    <t>Joel Fuhrman</t>
  </si>
  <si>
    <t>Fat, Sick &amp; Nearly DeadÂ </t>
  </si>
  <si>
    <t>Amy Badberg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</si>
  <si>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</si>
  <si>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</si>
  <si>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</si>
  <si>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</si>
  <si>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</si>
  <si>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</si>
  <si>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</si>
  <si>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Halloween III: Season of the WitchÂ </t>
  </si>
  <si>
    <t>Nancy Kyes</t>
  </si>
  <si>
    <t>Don Taylor</t>
  </si>
  <si>
    <t>Escape from the Planet of the ApesÂ </t>
  </si>
  <si>
    <t>Sal Mineo</t>
  </si>
  <si>
    <t>Melvyn Douglas</t>
  </si>
  <si>
    <t>HudÂ </t>
  </si>
  <si>
    <t>Whit Bissell</t>
  </si>
  <si>
    <t>Leslie Small</t>
  </si>
  <si>
    <t>La'Princess Jackson</t>
  </si>
  <si>
    <t>David Jason Perez</t>
  </si>
  <si>
    <t>Kevin Hart: Let Me ExplainÂ </t>
  </si>
  <si>
    <t>Dana Hanna</t>
  </si>
  <si>
    <t>My Own Private IdahoÂ </t>
  </si>
  <si>
    <t>Garden StateÂ </t>
  </si>
  <si>
    <t>Jill Flint</t>
  </si>
  <si>
    <t>Hans Weingartner</t>
  </si>
  <si>
    <t>Hanno PÃ¶schl</t>
  </si>
  <si>
    <t>Before SunriseÂ </t>
  </si>
  <si>
    <t>Dominik Castell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</si>
  <si>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</si>
  <si>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</si>
  <si>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</si>
  <si>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</si>
  <si>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</si>
  <si>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</si>
  <si>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Alison Maclean</t>
  </si>
  <si>
    <t>Jesus' SonÂ </t>
  </si>
  <si>
    <t>Alice Wu</t>
  </si>
  <si>
    <t>Saving FaceÂ </t>
  </si>
  <si>
    <t>Jessica Hecht</t>
  </si>
  <si>
    <t>Sarah Gavron</t>
  </si>
  <si>
    <t>Christopher Simpson</t>
  </si>
  <si>
    <t>Satish Kaushik</t>
  </si>
  <si>
    <t>Brick LaneÂ </t>
  </si>
  <si>
    <t>Tannishtha Chatterjee</t>
  </si>
  <si>
    <t>Joshua Ormond</t>
  </si>
  <si>
    <t>Comedy|Crime|Drama|Sci-Fi</t>
  </si>
  <si>
    <t>Robot &amp; FrankÂ </t>
  </si>
  <si>
    <t>Ana Gasteyer</t>
  </si>
  <si>
    <t>Isabel Coixet</t>
  </si>
  <si>
    <t>My Life Without MeÂ </t>
  </si>
  <si>
    <t>Amanda Plummer</t>
  </si>
  <si>
    <t>James Ponsoldt</t>
  </si>
  <si>
    <t>The Spectacular NowÂ </t>
  </si>
  <si>
    <t>Dayo Okeniyi</t>
  </si>
  <si>
    <t>Comedy|Family|Musical|Romance|Short</t>
  </si>
  <si>
    <t>Marilyn Hotchkiss' Ballroom Dancing and Charm SchoolÂ </t>
  </si>
  <si>
    <t>Michael Bower</t>
  </si>
  <si>
    <t>Tal Bachman</t>
  </si>
  <si>
    <t>Comedy|Documentary|War</t>
  </si>
  <si>
    <t>Bill Maher</t>
  </si>
  <si>
    <t>ReligulousÂ </t>
  </si>
  <si>
    <t>Steve Burg</t>
  </si>
  <si>
    <t>Joshua Tickell</t>
  </si>
  <si>
    <t>Sheryl Crow</t>
  </si>
  <si>
    <t>FuelÂ </t>
  </si>
  <si>
    <t>George W. Bush</t>
  </si>
  <si>
    <t>Tim Boxell</t>
  </si>
  <si>
    <t>Valley of the Heart's DelightÂ 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</si>
  <si>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</si>
  <si>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</si>
  <si>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</si>
  <si>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</si>
  <si>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</si>
  <si>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</si>
  <si>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Gavin Newsom</t>
  </si>
  <si>
    <t>James Dodson</t>
  </si>
  <si>
    <t>The Other End of the LineÂ </t>
  </si>
  <si>
    <t>Shriya Saran</t>
  </si>
  <si>
    <t>RÃ¼diger Vogler</t>
  </si>
  <si>
    <t>AnatomyÂ </t>
  </si>
  <si>
    <t>Sebastian Blomberg</t>
  </si>
  <si>
    <t>Alex Rivera</t>
  </si>
  <si>
    <t>Sleep DealerÂ </t>
  </si>
  <si>
    <t>Tenoch Huerta</t>
  </si>
  <si>
    <t>SuperÂ </t>
  </si>
  <si>
    <t>Paul T. Taylor</t>
  </si>
  <si>
    <t>John Murlowski</t>
  </si>
  <si>
    <t>Christmas MailÂ </t>
  </si>
  <si>
    <t>Benni Diez</t>
  </si>
  <si>
    <t>Cecilia Pillado</t>
  </si>
  <si>
    <t>StungÂ </t>
  </si>
  <si>
    <t>Danny Perez</t>
  </si>
  <si>
    <t>Emmanuel Kabongo</t>
  </si>
  <si>
    <t>AntibirthÂ </t>
  </si>
  <si>
    <t>Get on the BusÂ </t>
  </si>
  <si>
    <t>Robby Henson</t>
  </si>
  <si>
    <t>Thr3eÂ </t>
  </si>
  <si>
    <t>Justine Waddell</t>
  </si>
  <si>
    <t>Anthony 'Citric' Campos</t>
  </si>
  <si>
    <t>IdiocracyÂ </t>
  </si>
  <si>
    <t>This Is EnglandÂ </t>
  </si>
  <si>
    <t>Dominic Burns</t>
  </si>
  <si>
    <t>Alien UprisingÂ </t>
  </si>
  <si>
    <t>Bianca Brigitte VanDamme</t>
  </si>
  <si>
    <t>Basil Rathbone</t>
  </si>
  <si>
    <t>Bathing BeautyÂ </t>
  </si>
  <si>
    <t>Red Skelton</t>
  </si>
  <si>
    <t>Carmen Marron</t>
  </si>
  <si>
    <t>Jossara Jinaro</t>
  </si>
  <si>
    <t>Go for It!Â </t>
  </si>
  <si>
    <t>Rene Rosado</t>
  </si>
  <si>
    <t>Dancer, Texas Pop. 81Â </t>
  </si>
  <si>
    <t>Show BoatÂ </t>
  </si>
  <si>
    <t>Redemption RoadÂ </t>
  </si>
  <si>
    <t>Jason Stone</t>
  </si>
  <si>
    <t>The CallingÂ </t>
  </si>
  <si>
    <t>Jerry Rees</t>
  </si>
  <si>
    <t>The Brave Little ToasterÂ </t>
  </si>
  <si>
    <t>Mindy Sterling</t>
  </si>
  <si>
    <t>Deems Taylor</t>
  </si>
  <si>
    <t>Leopold Stokowski</t>
  </si>
  <si>
    <t>FantasiaÂ </t>
  </si>
  <si>
    <t>Jaco Booyens</t>
  </si>
  <si>
    <t>Sebastian Aguilar</t>
  </si>
  <si>
    <t>Nicole Smolen</t>
  </si>
  <si>
    <t>8 DaysÂ </t>
  </si>
  <si>
    <t>Ivette Alvarez</t>
  </si>
  <si>
    <t>Dana Kimmell</t>
  </si>
  <si>
    <t>Richard Brooker</t>
  </si>
  <si>
    <t>Friday the 13th Part IIIÂ </t>
  </si>
  <si>
    <t>Catherine Parks</t>
  </si>
  <si>
    <t>Danny Steinmann</t>
  </si>
  <si>
    <t>Melanie Kinnaman</t>
  </si>
  <si>
    <t>Tiffany Helm</t>
  </si>
  <si>
    <t>Friday the 13th: A New BeginningÂ </t>
  </si>
  <si>
    <t>Dominick Brascia</t>
  </si>
  <si>
    <t>The Last Sin EaterÂ </t>
  </si>
  <si>
    <t>Jon Gunn</t>
  </si>
  <si>
    <t>Do You Believe?Â </t>
  </si>
  <si>
    <t>Hayley Cloake</t>
  </si>
  <si>
    <t>Kayla Ewell</t>
  </si>
  <si>
    <t>Impact PointÂ </t>
  </si>
  <si>
    <t>Linden Ashby</t>
  </si>
  <si>
    <t>Tay Garnett</t>
  </si>
  <si>
    <t>Greer Garson</t>
  </si>
  <si>
    <t>The Valley of DecisionÂ </t>
  </si>
  <si>
    <t>Shyam Madiraju</t>
  </si>
  <si>
    <t>Ethan Peck</t>
  </si>
  <si>
    <t>EdenÂ </t>
  </si>
  <si>
    <t>Brad Schmidt</t>
  </si>
  <si>
    <t>Harmage Singh Kalirai</t>
  </si>
  <si>
    <t>Zohra Segal</t>
  </si>
  <si>
    <t>Saeed Jaffrey</t>
  </si>
  <si>
    <t>Chicken Tikka MasalaÂ </t>
  </si>
  <si>
    <t>Shobu Kapoor</t>
  </si>
  <si>
    <t>Rita Merson</t>
  </si>
  <si>
    <t>Always WoodstockÂ </t>
  </si>
  <si>
    <t>Daniel Kash</t>
  </si>
  <si>
    <t>Rachel Skarsten</t>
  </si>
  <si>
    <t>Jack Brooks: Monster SlayerÂ </t>
  </si>
  <si>
    <t>Stefanie Drummond</t>
  </si>
  <si>
    <t>William Wyler</t>
  </si>
  <si>
    <t>Myrna Loy</t>
  </si>
  <si>
    <t>The Best Years of Our LivesÂ </t>
  </si>
  <si>
    <t>Larry Clark</t>
  </si>
  <si>
    <t>BullyÂ </t>
  </si>
  <si>
    <t>Petter NÃ¦ss</t>
  </si>
  <si>
    <t>Per Christian Ellefsen</t>
  </si>
  <si>
    <t>JÃ¸rgen Langhelle</t>
  </si>
  <si>
    <t>EllingÂ </t>
  </si>
  <si>
    <t>Sven Nordin</t>
  </si>
  <si>
    <t>Robert Fontaine</t>
  </si>
  <si>
    <t>Arturo Castro</t>
  </si>
  <si>
    <t>Michael Derek</t>
  </si>
  <si>
    <t>Mi AmericaÂ </t>
  </si>
  <si>
    <t>Brad Lee Wind</t>
  </si>
  <si>
    <t>Manuela Velasco</t>
  </si>
  <si>
    <t>[Rec]Â </t>
  </si>
  <si>
    <t>Carlos Lasarte</t>
  </si>
  <si>
    <t>Martha Higareda</t>
  </si>
  <si>
    <t>Lies in Plain SightÂ </t>
  </si>
  <si>
    <t>Cheyenne Haynes</t>
  </si>
  <si>
    <t>Dan Perri</t>
  </si>
  <si>
    <t>Comedy|Drama|Mystery|Romance|Thriller</t>
  </si>
  <si>
    <t>Travis Myers</t>
  </si>
  <si>
    <t>SharkskinÂ </t>
  </si>
  <si>
    <t>Carmen Argenziano</t>
  </si>
  <si>
    <t>Neil Mcenery-West</t>
  </si>
  <si>
    <t>Walter Hendrix III</t>
  </si>
  <si>
    <t>ContainmentÂ </t>
  </si>
  <si>
    <t>Louise Brealey</t>
  </si>
  <si>
    <t>Anthony O'Brien</t>
  </si>
  <si>
    <t>Maria Doyle Kennedy</t>
  </si>
  <si>
    <t>The TimberÂ </t>
  </si>
  <si>
    <t>Shaun O'Hagan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</si>
  <si>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</si>
  <si>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</si>
  <si>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</si>
  <si>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</si>
  <si>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</si>
  <si>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</si>
  <si>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</si>
  <si>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</si>
  <si>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John Beck</t>
  </si>
  <si>
    <t>SleeperÂ </t>
  </si>
  <si>
    <t>Mews Small</t>
  </si>
  <si>
    <t>David Robert Mitchell</t>
  </si>
  <si>
    <t>Ruby Harris</t>
  </si>
  <si>
    <t>Maika Monroe</t>
  </si>
  <si>
    <t>It FollowsÂ </t>
  </si>
  <si>
    <t>Jake Weary</t>
  </si>
  <si>
    <t>Everything You Always Wanted to Know About Sex * But Were Afraid to AskÂ </t>
  </si>
  <si>
    <t>Robert Mulligan</t>
  </si>
  <si>
    <t>Brock Peters</t>
  </si>
  <si>
    <t>To Kill a MockingbirdÂ </t>
  </si>
  <si>
    <t>William Windom</t>
  </si>
  <si>
    <t>Mad Max 2: The Road WarriorÂ </t>
  </si>
  <si>
    <t>Kjell Nilsson</t>
  </si>
  <si>
    <t>Chia-Liang Liu</t>
  </si>
  <si>
    <t>The Legend of Drunken MasterÂ </t>
  </si>
  <si>
    <t>Ho-Sung Pak</t>
  </si>
  <si>
    <t>Alicia Goranson</t>
  </si>
  <si>
    <t>Boys Don't CryÂ </t>
  </si>
  <si>
    <t>Jeannetta Arnette</t>
  </si>
  <si>
    <t>Chris Kentis</t>
  </si>
  <si>
    <t>Julia Taylor Ross</t>
  </si>
  <si>
    <t>Eric Sheffer Stevens</t>
  </si>
  <si>
    <t>Silent HouseÂ </t>
  </si>
  <si>
    <t>Adam Trese</t>
  </si>
  <si>
    <t>The Lives of OthersÂ </t>
  </si>
  <si>
    <t>Ben Davies</t>
  </si>
  <si>
    <t>CourageousÂ </t>
  </si>
  <si>
    <t>T.C. Stallings</t>
  </si>
  <si>
    <t>Robert Rossen</t>
  </si>
  <si>
    <t>The HustlerÂ </t>
  </si>
  <si>
    <t>Jack Conway</t>
  </si>
  <si>
    <t>Adventure|Drama|Romance|Western</t>
  </si>
  <si>
    <t>Hedy Lamarr</t>
  </si>
  <si>
    <t>Boom TownÂ </t>
  </si>
  <si>
    <t>Claudette Colbert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</si>
  <si>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</si>
  <si>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</si>
  <si>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</si>
  <si>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</si>
  <si>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</si>
  <si>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</si>
  <si>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Chris Eyre</t>
  </si>
  <si>
    <t>Smoke SignalsÂ </t>
  </si>
  <si>
    <t>James Urbaniak</t>
  </si>
  <si>
    <t>American SplendorÂ </t>
  </si>
  <si>
    <t>Daniel Tay</t>
  </si>
  <si>
    <t>Albert Delpy</t>
  </si>
  <si>
    <t>Before SunsetÂ </t>
  </si>
  <si>
    <t>Marie Pillet</t>
  </si>
  <si>
    <t>Jorge Salinas</t>
  </si>
  <si>
    <t>Amores PerrosÂ </t>
  </si>
  <si>
    <t>Goya Toledo</t>
  </si>
  <si>
    <t>Sarah Clarke</t>
  </si>
  <si>
    <t>ThirteenÂ </t>
  </si>
  <si>
    <t>Elia Kazan</t>
  </si>
  <si>
    <t>Celeste Holm</t>
  </si>
  <si>
    <t>Gentleman's AgreementÂ </t>
  </si>
  <si>
    <t>John Garfield</t>
  </si>
  <si>
    <t>Debra Granik</t>
  </si>
  <si>
    <t>Shelley Waggener</t>
  </si>
  <si>
    <t>Winter's BoneÂ </t>
  </si>
  <si>
    <t>Lauren Sweetser</t>
  </si>
  <si>
    <t>Brendan Mackey</t>
  </si>
  <si>
    <t>Adventure|Documentary|Drama|Sport</t>
  </si>
  <si>
    <t>Nicholas Aaron</t>
  </si>
  <si>
    <t>Touching the VoidÂ </t>
  </si>
  <si>
    <t>Joe Simpson</t>
  </si>
  <si>
    <t>Henry King</t>
  </si>
  <si>
    <t>Tyrone Power</t>
  </si>
  <si>
    <t>Alexander's Ragtime BandÂ </t>
  </si>
  <si>
    <t>Miranda July</t>
  </si>
  <si>
    <t>Najarra Townsend</t>
  </si>
  <si>
    <t>Me and You and Everyone We KnowÂ </t>
  </si>
  <si>
    <t>Crime|Documentary</t>
  </si>
  <si>
    <t>Inside JobÂ </t>
  </si>
  <si>
    <t>Barney Frank</t>
  </si>
  <si>
    <t>Max Joseph</t>
  </si>
  <si>
    <t>We Are Your FriendsÂ </t>
  </si>
  <si>
    <t>Jim Jarmusch</t>
  </si>
  <si>
    <t>Gano Grills</t>
  </si>
  <si>
    <t>Ghost Dog: The Way of the SamuraiÂ </t>
  </si>
  <si>
    <t>Richard Portnow</t>
  </si>
  <si>
    <t>Harsh TimesÂ </t>
  </si>
  <si>
    <t>CaptiveÂ </t>
  </si>
  <si>
    <t>Sydelle Noel</t>
  </si>
  <si>
    <t>Full FrontalÂ </t>
  </si>
  <si>
    <t>Kevin Tenney</t>
  </si>
  <si>
    <t>Tawny Kitaen</t>
  </si>
  <si>
    <t>WitchboardÂ </t>
  </si>
  <si>
    <t>Rose Marie</t>
  </si>
  <si>
    <t>Peter Stickles</t>
  </si>
  <si>
    <t>Sook-Yin Lee</t>
  </si>
  <si>
    <t>ShortbusÂ </t>
  </si>
  <si>
    <t>Raphael Barker</t>
  </si>
  <si>
    <t>Ari Folman</t>
  </si>
  <si>
    <t>Ronny Dayag</t>
  </si>
  <si>
    <t>Animation|Biography|Documentary|Drama|History|War</t>
  </si>
  <si>
    <t>Waltz with BashirÂ </t>
  </si>
  <si>
    <t>Zahava Solomon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</si>
  <si>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</si>
  <si>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</si>
  <si>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</si>
  <si>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</si>
  <si>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</si>
  <si>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</si>
  <si>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Dick Cheney</t>
  </si>
  <si>
    <t>Documentary|War</t>
  </si>
  <si>
    <t>No End in SightÂ </t>
  </si>
  <si>
    <t>Donald Rumsfeld</t>
  </si>
  <si>
    <t>Marielle Heller</t>
  </si>
  <si>
    <t>The Diary of a Teenage GirlÂ </t>
  </si>
  <si>
    <t>Austin Lyon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</si>
  <si>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</si>
  <si>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</si>
  <si>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</si>
  <si>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</si>
  <si>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</si>
  <si>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</si>
  <si>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Kelly Reichardt</t>
  </si>
  <si>
    <t>Meek's CutoffÂ </t>
  </si>
  <si>
    <t>Biography|Documentary|History</t>
  </si>
  <si>
    <t>Inside Deep ThroatÂ </t>
  </si>
  <si>
    <t>Linda Lovelace</t>
  </si>
  <si>
    <t>Bob Giraldi</t>
  </si>
  <si>
    <t>Manny Perez</t>
  </si>
  <si>
    <t>Dinner RushÂ </t>
  </si>
  <si>
    <t>ClockwatchersÂ </t>
  </si>
  <si>
    <t>Huck Botko</t>
  </si>
  <si>
    <t>Krysta Rodriguez</t>
  </si>
  <si>
    <t>Matt Bennett</t>
  </si>
  <si>
    <t>The Virginity HitÂ </t>
  </si>
  <si>
    <t>Zack Pearlman</t>
  </si>
  <si>
    <t>SubwayÂ </t>
  </si>
  <si>
    <t>Jean-Hugues Anglade</t>
  </si>
  <si>
    <t>David Duchovny</t>
  </si>
  <si>
    <t>House of DÂ </t>
  </si>
  <si>
    <t>Mitchell Lichtenstein</t>
  </si>
  <si>
    <t>Nathan Parsons</t>
  </si>
  <si>
    <t>Jess Weixler</t>
  </si>
  <si>
    <t>TeethÂ </t>
  </si>
  <si>
    <t>John Hensley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</si>
  <si>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</si>
  <si>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</si>
  <si>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</si>
  <si>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</si>
  <si>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</si>
  <si>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</si>
  <si>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Karisma Kapoor</t>
  </si>
  <si>
    <t>Biography|Comedy|Drama|Music</t>
  </si>
  <si>
    <t>Paul Kaye</t>
  </si>
  <si>
    <t>It's All Gone Pete TongÂ </t>
  </si>
  <si>
    <t>Kate Magowan</t>
  </si>
  <si>
    <t>Hue Rhodes</t>
  </si>
  <si>
    <t>Saint John of Las VegasÂ </t>
  </si>
  <si>
    <t>24 7: Twenty Four SevenÂ </t>
  </si>
  <si>
    <t>Karl Collins</t>
  </si>
  <si>
    <t>StonewallÂ </t>
  </si>
  <si>
    <t>Jugal Hansraj</t>
  </si>
  <si>
    <t>Sanjay Mishra</t>
  </si>
  <si>
    <t>Animation|Comedy|Family|Romance</t>
  </si>
  <si>
    <t>Roadside RomeoÂ </t>
  </si>
  <si>
    <t>Javed Jaffrey</t>
  </si>
  <si>
    <t>Danny Provenzano</t>
  </si>
  <si>
    <t>This Thing of OursÂ </t>
  </si>
  <si>
    <t>Chuck Zito</t>
  </si>
  <si>
    <t>Bill Muir</t>
  </si>
  <si>
    <t>Jansen Panettiere</t>
  </si>
  <si>
    <t>The Lost Medallion: The Adventures of Billy StoneÂ </t>
  </si>
  <si>
    <t>The Last Five YearsÂ </t>
  </si>
  <si>
    <t>Charly Bivona</t>
  </si>
  <si>
    <t>Noah Buschel</t>
  </si>
  <si>
    <t>The Missing PersonÂ </t>
  </si>
  <si>
    <t>Brian Yuzna</t>
  </si>
  <si>
    <t>Kent McCord</t>
  </si>
  <si>
    <t>Horror|Romance|Sci-Fi</t>
  </si>
  <si>
    <t>Return of the Living Dead IIIÂ </t>
  </si>
  <si>
    <t>Sarah Douglas</t>
  </si>
  <si>
    <t>Hunter Richards</t>
  </si>
  <si>
    <t>LondonÂ </t>
  </si>
  <si>
    <t>Laurie Collyer</t>
  </si>
  <si>
    <t>SherrybabyÂ </t>
  </si>
  <si>
    <t>Michelle Hurst</t>
  </si>
  <si>
    <t>Aaron Hann</t>
  </si>
  <si>
    <t>Michael McLafferty</t>
  </si>
  <si>
    <t>Jordi Vilasuso</t>
  </si>
  <si>
    <t>CircleÂ </t>
  </si>
  <si>
    <t>Kaiwi Lyman-Mersereau</t>
  </si>
  <si>
    <t>Eden LakeÂ </t>
  </si>
  <si>
    <t>Lorraine Stanley</t>
  </si>
  <si>
    <t>PlushÂ </t>
  </si>
  <si>
    <t>Marlene Forte</t>
  </si>
  <si>
    <t>Phil Claydon</t>
  </si>
  <si>
    <t>Action|Comedy|Fantasy|Horror</t>
  </si>
  <si>
    <t>Vampire KillersÂ </t>
  </si>
  <si>
    <t>Silvia Colloca</t>
  </si>
  <si>
    <t>Ralph Ziman</t>
  </si>
  <si>
    <t>Kenneth Nkosi</t>
  </si>
  <si>
    <t>Gangster's Paradise: JerusalemaÂ </t>
  </si>
  <si>
    <t>Robert Hobbs</t>
  </si>
  <si>
    <t>John Simpson</t>
  </si>
  <si>
    <t>Freeze FrameÂ </t>
  </si>
  <si>
    <t>Colin Minihan</t>
  </si>
  <si>
    <t>Sean Rogerson</t>
  </si>
  <si>
    <t>Grave EncountersÂ </t>
  </si>
  <si>
    <t>Ashleigh Gryzko</t>
  </si>
  <si>
    <t>Conor McMahon</t>
  </si>
  <si>
    <t>Tommy Knight</t>
  </si>
  <si>
    <t>Peter McQuinn</t>
  </si>
  <si>
    <t>StitchesÂ </t>
  </si>
  <si>
    <t>Jemma Curran</t>
  </si>
  <si>
    <t>Chris Shadley</t>
  </si>
  <si>
    <t>William Lee Scott</t>
  </si>
  <si>
    <t>Daniel Baldwin</t>
  </si>
  <si>
    <t>Nine DeadÂ </t>
  </si>
  <si>
    <t>Simon Napier-Bell</t>
  </si>
  <si>
    <t>Tim Rice</t>
  </si>
  <si>
    <t>Alice Cooper</t>
  </si>
  <si>
    <t>To Be Frank, Sinatra at 100Â </t>
  </si>
  <si>
    <t>Louis Walsh</t>
  </si>
  <si>
    <t>Charlotte Rae</t>
  </si>
  <si>
    <t>BananasÂ </t>
  </si>
  <si>
    <t>Simon Yin</t>
  </si>
  <si>
    <t>Paul Sheehan</t>
  </si>
  <si>
    <t>SupercapitalistÂ </t>
  </si>
  <si>
    <t>Kathy Uyen</t>
  </si>
  <si>
    <t>Jeff Crook</t>
  </si>
  <si>
    <t>Mario Cimarro</t>
  </si>
  <si>
    <t>RockawayÂ </t>
  </si>
  <si>
    <t>Ricardo Chavira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</si>
  <si>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</si>
  <si>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</si>
  <si>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</si>
  <si>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</si>
  <si>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</si>
  <si>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</si>
  <si>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Dave Payne</t>
  </si>
  <si>
    <t>No Man's Land: The Rise of ReekerÂ </t>
  </si>
  <si>
    <t>HighwayÂ </t>
  </si>
  <si>
    <t>Mark Rolston</t>
  </si>
  <si>
    <t>Brad Copeland</t>
  </si>
  <si>
    <t>Sunil Narkar</t>
  </si>
  <si>
    <t>Coffee TownÂ </t>
  </si>
  <si>
    <t>Paul Bunnell</t>
  </si>
  <si>
    <t>Comedy|Fantasy|Musical|Sci-Fi</t>
  </si>
  <si>
    <t>Kate Maberly</t>
  </si>
  <si>
    <t>The Ghastly Love of Johnny XÂ </t>
  </si>
  <si>
    <t>Paul Williams</t>
  </si>
  <si>
    <t>Phil Morrison</t>
  </si>
  <si>
    <t>All Is BrightÂ </t>
  </si>
  <si>
    <t>Harald Reinl</t>
  </si>
  <si>
    <t>Lex Barker</t>
  </si>
  <si>
    <t>The Torture Chamber of Dr. SadismÂ </t>
  </si>
  <si>
    <t>Karin Dor</t>
  </si>
  <si>
    <t>Jon Mack</t>
  </si>
  <si>
    <t>Straight A'sÂ </t>
  </si>
  <si>
    <t>Josh Meyers</t>
  </si>
  <si>
    <t>Zero Mostel</t>
  </si>
  <si>
    <t>Buster Keaton</t>
  </si>
  <si>
    <t>A Funny Thing Happened on the Way to the ForumÂ </t>
  </si>
  <si>
    <t>Phil Silvers</t>
  </si>
  <si>
    <t>Eddie Vedder</t>
  </si>
  <si>
    <t>Slacker UprisingÂ </t>
  </si>
  <si>
    <t>Steve Earle</t>
  </si>
  <si>
    <t>Tanner Beard</t>
  </si>
  <si>
    <t>Action|Adventure|History|Western</t>
  </si>
  <si>
    <t>The Legend of Hell's Gate: An American ConspiracyÂ </t>
  </si>
  <si>
    <t>Scott Dow</t>
  </si>
  <si>
    <t>Wray Crawford</t>
  </si>
  <si>
    <t>Trenton Rostedt</t>
  </si>
  <si>
    <t>The Walking DeceasedÂ </t>
  </si>
  <si>
    <t>Dave Sheridan</t>
  </si>
  <si>
    <t>Derick Martini</t>
  </si>
  <si>
    <t>The Curse of Downers GroveÂ </t>
  </si>
  <si>
    <t>Jerry Dugan</t>
  </si>
  <si>
    <t>Michael Aaron Milligan</t>
  </si>
  <si>
    <t>Melissa Bolona</t>
  </si>
  <si>
    <t>Shark LakeÂ </t>
  </si>
  <si>
    <t>James Chalke</t>
  </si>
  <si>
    <t>Tim Hunter</t>
  </si>
  <si>
    <t>River's EdgeÂ </t>
  </si>
  <si>
    <t>NorthforkÂ </t>
  </si>
  <si>
    <t>Mike 'The Miz' Mizanin</t>
  </si>
  <si>
    <t>Paul McGillion</t>
  </si>
  <si>
    <t>The Marine 4: Moving TargetÂ </t>
  </si>
  <si>
    <t>David Lewis</t>
  </si>
  <si>
    <t>BuriedÂ </t>
  </si>
  <si>
    <t>Erik Palladino</t>
  </si>
  <si>
    <t>Richard Ayoade</t>
  </si>
  <si>
    <t>SubmarineÂ </t>
  </si>
  <si>
    <t>Jehane Noujaim</t>
  </si>
  <si>
    <t>Ahmed Hassan</t>
  </si>
  <si>
    <t>Documentary|Drama|History|News</t>
  </si>
  <si>
    <t>The SquareÂ </t>
  </si>
  <si>
    <t>Aida Elkashef</t>
  </si>
  <si>
    <t>Egypt</t>
  </si>
  <si>
    <t>Pascal Arnold</t>
  </si>
  <si>
    <t>Lizzie BrocherÃ©</t>
  </si>
  <si>
    <t>Karl E. Landler</t>
  </si>
  <si>
    <t>One to AnotherÂ </t>
  </si>
  <si>
    <t>Remo</t>
  </si>
  <si>
    <t>ABCD (Any Body Can Dance)Â </t>
  </si>
  <si>
    <t>Prabhudheva</t>
  </si>
  <si>
    <t>Philippe Petit</t>
  </si>
  <si>
    <t>Biography|Crime|Documentary|History|Thriller</t>
  </si>
  <si>
    <t>Paul McGill</t>
  </si>
  <si>
    <t>Man on WireÂ </t>
  </si>
  <si>
    <t>Jean-Louis Blondeau</t>
  </si>
  <si>
    <t>John Laing</t>
  </si>
  <si>
    <t>Peter Feeney</t>
  </si>
  <si>
    <t>Siobhan Marshall</t>
  </si>
  <si>
    <t>AbandonedÂ </t>
  </si>
  <si>
    <t>Rachel Nash</t>
  </si>
  <si>
    <t>Jamal Hill</t>
  </si>
  <si>
    <t>Adam Ratcliffe</t>
  </si>
  <si>
    <t>Brotherly LoveÂ </t>
  </si>
  <si>
    <t>Daniel Stamm</t>
  </si>
  <si>
    <t>The Last ExorcismÂ </t>
  </si>
  <si>
    <t>Patrick Fabian</t>
  </si>
  <si>
    <t>Nowhere BoyÂ </t>
  </si>
  <si>
    <t>A Streetcar Named DesireÂ </t>
  </si>
  <si>
    <t>Kim Hunter</t>
  </si>
  <si>
    <t>Dr. Strangelove or: How I Learned to Stop Worrying and Love the BombÂ 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</si>
  <si>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</si>
  <si>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</si>
  <si>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</si>
  <si>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</si>
  <si>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</si>
  <si>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</si>
  <si>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Dwight Henry</t>
  </si>
  <si>
    <t>J. Lee Thompson</t>
  </si>
  <si>
    <t>Battle for the Planet of the ApesÂ </t>
  </si>
  <si>
    <t>Claude Akins</t>
  </si>
  <si>
    <t>Maggie Greenwald</t>
  </si>
  <si>
    <t>SongcatcherÂ </t>
  </si>
  <si>
    <t>Vera Farmiga</t>
  </si>
  <si>
    <t>Higher GroundÂ </t>
  </si>
  <si>
    <t>Vijay Chandar</t>
  </si>
  <si>
    <t>T.R. Silambarasan</t>
  </si>
  <si>
    <t>Hansika Motwani</t>
  </si>
  <si>
    <t>VaaluÂ </t>
  </si>
  <si>
    <t>Brahmanandam</t>
  </si>
  <si>
    <t>Tamil</t>
  </si>
  <si>
    <t>The Greatest Movie Ever SoldÂ </t>
  </si>
  <si>
    <t>Donald Trump</t>
  </si>
  <si>
    <t>Jonathan Wacks</t>
  </si>
  <si>
    <t>Ed and His Dead MotherÂ </t>
  </si>
  <si>
    <t>Khyentse Norbu</t>
  </si>
  <si>
    <t>Lhakpa Dorji</t>
  </si>
  <si>
    <t>Tshewang Dendup</t>
  </si>
  <si>
    <t>Travelers and MagiciansÂ </t>
  </si>
  <si>
    <t>Sonam Kinga</t>
  </si>
  <si>
    <t>Dzongkha</t>
  </si>
  <si>
    <t>Hang 'Em HighÂ </t>
  </si>
  <si>
    <t>Alan Hale Jr.</t>
  </si>
  <si>
    <t>Jim Backus</t>
  </si>
  <si>
    <t>Crime|Drama|Film-Noir</t>
  </si>
  <si>
    <t>Humphrey Bogart</t>
  </si>
  <si>
    <t>Deadline - U.S.A.Â </t>
  </si>
  <si>
    <t>Tony Krantz</t>
  </si>
  <si>
    <t>SublimeÂ </t>
  </si>
  <si>
    <t>Mitchell Altieri</t>
  </si>
  <si>
    <t>Luke Edwards</t>
  </si>
  <si>
    <t>Kimberley Crossman</t>
  </si>
  <si>
    <t>A Beginner's Guide to SnuffÂ </t>
  </si>
  <si>
    <t>Bree Williamson</t>
  </si>
  <si>
    <t>W.D. Hogan</t>
  </si>
  <si>
    <t>Keenan Tracey</t>
  </si>
  <si>
    <t>Independence DaysasterÂ </t>
  </si>
  <si>
    <t>Nicholas Carella</t>
  </si>
  <si>
    <t>Corey Grant</t>
  </si>
  <si>
    <t>Christian Keyes</t>
  </si>
  <si>
    <t>Dysfunctional FriendsÂ </t>
  </si>
  <si>
    <t>Ludger Pistor</t>
  </si>
  <si>
    <t>Run Lola RunÂ </t>
  </si>
  <si>
    <t>Armin Rohde</t>
  </si>
  <si>
    <t>Lucky McKee</t>
  </si>
  <si>
    <t>Will Estes</t>
  </si>
  <si>
    <t>MayÂ </t>
  </si>
  <si>
    <t>Richard Boddington</t>
  </si>
  <si>
    <t>CJ Adams</t>
  </si>
  <si>
    <t>Against the WildÂ </t>
  </si>
  <si>
    <t>Erin Pitt</t>
  </si>
  <si>
    <t>David Hunt</t>
  </si>
  <si>
    <t>Chris Cleveland</t>
  </si>
  <si>
    <t>Matthew Alan</t>
  </si>
  <si>
    <t>Living Dark: The Story of Ted the CaverÂ </t>
  </si>
  <si>
    <t>Circus-Szalewski</t>
  </si>
  <si>
    <t>Under the Same MoonÂ </t>
  </si>
  <si>
    <t>Gordon Jump</t>
  </si>
  <si>
    <t>Conquest of the Planet of the ApesÂ </t>
  </si>
  <si>
    <t>John Randolph</t>
  </si>
  <si>
    <t>In the BedroomÂ </t>
  </si>
  <si>
    <t>Steven R. Monroe</t>
  </si>
  <si>
    <t>Sarah Butler</t>
  </si>
  <si>
    <t>I Spit on Your GraveÂ </t>
  </si>
  <si>
    <t>Daniel Franzese</t>
  </si>
  <si>
    <t>Mark Illsley</t>
  </si>
  <si>
    <t>Ally Walker</t>
  </si>
  <si>
    <t>Happy, TexasÂ </t>
  </si>
  <si>
    <t>Natalie Press</t>
  </si>
  <si>
    <t>My Summer of LoveÂ </t>
  </si>
  <si>
    <t>Dean Andrews</t>
  </si>
  <si>
    <t>Ritesh Batra</t>
  </si>
  <si>
    <t>Nawazuddin Siddiqui</t>
  </si>
  <si>
    <t>The LunchboxÂ </t>
  </si>
  <si>
    <t>Sally Potter</t>
  </si>
  <si>
    <t>YesÂ </t>
  </si>
  <si>
    <t>Ann Miller</t>
  </si>
  <si>
    <t>Jean Arthur</t>
  </si>
  <si>
    <t>You Can't Take It with YouÂ </t>
  </si>
  <si>
    <t>From Here to EternityÂ </t>
  </si>
  <si>
    <t>Ben Johnson</t>
  </si>
  <si>
    <t>She Wore a Yellow RibbonÂ </t>
  </si>
  <si>
    <t>Victor McLaglen</t>
  </si>
  <si>
    <t>Brad J. Silverman</t>
  </si>
  <si>
    <t>Michael Welch</t>
  </si>
  <si>
    <t>Grace UnpluggedÂ </t>
  </si>
  <si>
    <t>Dave Meyers</t>
  </si>
  <si>
    <t>FoolishÂ </t>
  </si>
  <si>
    <t>Marla Gibbs</t>
  </si>
  <si>
    <t>Nadine Labaki</t>
  </si>
  <si>
    <t>Adel Karam</t>
  </si>
  <si>
    <t>Yasmine Al Massri</t>
  </si>
  <si>
    <t>CaramelÂ </t>
  </si>
  <si>
    <t>LluÃ­s QuÃ­lez</t>
  </si>
  <si>
    <t>Pixie Davies</t>
  </si>
  <si>
    <t>Out of the DarkÂ </t>
  </si>
  <si>
    <t>Alejandro Furth</t>
  </si>
  <si>
    <t>Eytan Fox</t>
  </si>
  <si>
    <t>Lior Ashkenazi</t>
  </si>
  <si>
    <t>Ohad Knoller</t>
  </si>
  <si>
    <t>The BubbleÂ </t>
  </si>
  <si>
    <t>Yousef 'Joe' Sweid</t>
  </si>
  <si>
    <t>The ConversationÂ </t>
  </si>
  <si>
    <t>Cindy Williams</t>
  </si>
  <si>
    <t>FranÃ§ois Truffaut</t>
  </si>
  <si>
    <t>Jean-Paul Belmondo</t>
  </si>
  <si>
    <t>Mississippi MermaidÂ </t>
  </si>
  <si>
    <t>Michel Bouquet</t>
  </si>
  <si>
    <t>Marisa Coughlan</t>
  </si>
  <si>
    <t>I Love Your WorkÂ </t>
  </si>
  <si>
    <t>Travis Zariwny</t>
  </si>
  <si>
    <t>Gage Golightly</t>
  </si>
  <si>
    <t>Dustin Ingram</t>
  </si>
  <si>
    <t>Cabin FeverÂ </t>
  </si>
  <si>
    <t>Samuel Davis</t>
  </si>
  <si>
    <t>Adrienne Shelly</t>
  </si>
  <si>
    <t>WaitressÂ </t>
  </si>
  <si>
    <t>Newt Arnold</t>
  </si>
  <si>
    <t>Donald Gibb</t>
  </si>
  <si>
    <t>BloodsportÂ </t>
  </si>
  <si>
    <t>Ken Siu</t>
  </si>
  <si>
    <t>Mr. Smith Goes to WashingtonÂ </t>
  </si>
  <si>
    <t>Leo Fitzpatrick</t>
  </si>
  <si>
    <t>KidsÂ </t>
  </si>
  <si>
    <t>Justin Pierce</t>
  </si>
  <si>
    <t>Elizabeth Meriwether</t>
  </si>
  <si>
    <t>William Baldwin</t>
  </si>
  <si>
    <t>The Squid and the WhaleÂ </t>
  </si>
  <si>
    <t>Owen Kline</t>
  </si>
  <si>
    <t>Jennifer Westfeldt</t>
  </si>
  <si>
    <t>Scott Cohen</t>
  </si>
  <si>
    <t>Kissing Jessica SteinÂ </t>
  </si>
  <si>
    <t>Brian Stepanek</t>
  </si>
  <si>
    <t>Matthew Ziff</t>
  </si>
  <si>
    <t>Rhonda Fleming</t>
  </si>
  <si>
    <t>Film-Noir|Mystery|Romance|Thriller</t>
  </si>
  <si>
    <t>Norman Lloyd</t>
  </si>
  <si>
    <t>SpellboundÂ </t>
  </si>
  <si>
    <t>Leo G. Carroll</t>
  </si>
  <si>
    <t>ExoticaÂ </t>
  </si>
  <si>
    <t>Buffalo '66Â </t>
  </si>
  <si>
    <t>InsidiousÂ </t>
  </si>
  <si>
    <t>Philip Friedman</t>
  </si>
  <si>
    <t>Alex Cox</t>
  </si>
  <si>
    <t>Comedy|Crime|Sci-Fi|Thriller</t>
  </si>
  <si>
    <t>Repo ManÂ </t>
  </si>
  <si>
    <t>Miguel Sandoval</t>
  </si>
  <si>
    <t>FabiÃ¡n Bielinsky</t>
  </si>
  <si>
    <t>GastÃ³n Pauls</t>
  </si>
  <si>
    <t>Nine QueensÂ </t>
  </si>
  <si>
    <t>Leticia BrÃ©dice</t>
  </si>
  <si>
    <t>Dror Moreh</t>
  </si>
  <si>
    <t>Yuval Diskin</t>
  </si>
  <si>
    <t>Ami Ayalon</t>
  </si>
  <si>
    <t>The GatekeepersÂ </t>
  </si>
  <si>
    <t>Yaakov Peri</t>
  </si>
  <si>
    <t>Rebecca Miller</t>
  </si>
  <si>
    <t>The Ballad of Jack and RoseÂ </t>
  </si>
  <si>
    <t>Ryan McDonald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</si>
  <si>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</si>
  <si>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</si>
  <si>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</si>
  <si>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</si>
  <si>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</si>
  <si>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</si>
  <si>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</si>
  <si>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Summer Phoenix</t>
  </si>
  <si>
    <t>Snow AngelsÂ </t>
  </si>
  <si>
    <t>Simeon Rice</t>
  </si>
  <si>
    <t>Lisa Brave</t>
  </si>
  <si>
    <t>Ward G. Smith</t>
  </si>
  <si>
    <t>UnsulliedÂ </t>
  </si>
  <si>
    <t>Malone Thomas</t>
  </si>
  <si>
    <t>Session 9Â </t>
  </si>
  <si>
    <t>Jessy Schram</t>
  </si>
  <si>
    <t>I Want Someone to Eat Cheese WithÂ </t>
  </si>
  <si>
    <t>Qasim Basir</t>
  </si>
  <si>
    <t>Mooz-LumÂ </t>
  </si>
  <si>
    <t>Adam Green</t>
  </si>
  <si>
    <t>HatchetÂ </t>
  </si>
  <si>
    <t>Joel Murray</t>
  </si>
  <si>
    <t>Charles Chaplin</t>
  </si>
  <si>
    <t>Stanley Blystone</t>
  </si>
  <si>
    <t>Paulette Goddard</t>
  </si>
  <si>
    <t>Modern TimesÂ </t>
  </si>
  <si>
    <t>Fred Malatesta</t>
  </si>
  <si>
    <t>Pete Jones</t>
  </si>
  <si>
    <t>Stolen SummerÂ </t>
  </si>
  <si>
    <t>My Name Is BruceÂ </t>
  </si>
  <si>
    <t>Timothy Patrick Quill</t>
  </si>
  <si>
    <t>The SalonÂ </t>
  </si>
  <si>
    <t>Adam Carolla</t>
  </si>
  <si>
    <t>Jim O'Heir</t>
  </si>
  <si>
    <t>Road HardÂ </t>
  </si>
  <si>
    <t>Jenny O'Hara</t>
  </si>
  <si>
    <t>Forty Shades of BlueÂ </t>
  </si>
  <si>
    <t>Darren E. Burrows</t>
  </si>
  <si>
    <t>John Arcilla</t>
  </si>
  <si>
    <t>Brian Lee Franklin</t>
  </si>
  <si>
    <t>AmigoÂ </t>
  </si>
  <si>
    <t>Ronnie Lazaro</t>
  </si>
  <si>
    <t>Bruce McDonald</t>
  </si>
  <si>
    <t>Georgina Reilly</t>
  </si>
  <si>
    <t>PontypoolÂ </t>
  </si>
  <si>
    <t>Boyd Banks</t>
  </si>
  <si>
    <t>James Mottern</t>
  </si>
  <si>
    <t>TruckerÂ </t>
  </si>
  <si>
    <t>Jaime Zevallos</t>
  </si>
  <si>
    <t>Me You and Five BucksÂ </t>
  </si>
  <si>
    <t>Michael Elian</t>
  </si>
  <si>
    <t>The Lords of SalemÂ </t>
  </si>
  <si>
    <t>Gerard Johnstone</t>
  </si>
  <si>
    <t>Bruce Hopkins</t>
  </si>
  <si>
    <t>Morgana O'Reilly</t>
  </si>
  <si>
    <t>HouseboundÂ </t>
  </si>
  <si>
    <t>Cameron Rhodes</t>
  </si>
  <si>
    <t>Robert Greenwald</t>
  </si>
  <si>
    <t>Jon Hunter</t>
  </si>
  <si>
    <t>Lee Scott</t>
  </si>
  <si>
    <t>Wal-Mart: The High Cost of Low PriceÂ </t>
  </si>
  <si>
    <t>Matt Hunter</t>
  </si>
  <si>
    <t>David Ray</t>
  </si>
  <si>
    <t>Sarah Lind</t>
  </si>
  <si>
    <t>Nicole MuÃ±oz</t>
  </si>
  <si>
    <t>Fetching CodyÂ </t>
  </si>
  <si>
    <t>Kyla Wise</t>
  </si>
  <si>
    <t>Nae Caranfil</t>
  </si>
  <si>
    <t>Joe Armstrong</t>
  </si>
  <si>
    <t>Monica Barladeanu</t>
  </si>
  <si>
    <t>Closer to the MoonÂ </t>
  </si>
  <si>
    <t>Martin Hancock</t>
  </si>
  <si>
    <t>David Winning</t>
  </si>
  <si>
    <t>Amber Marshall</t>
  </si>
  <si>
    <t>Ashanti</t>
  </si>
  <si>
    <t>Mutant WorldÂ </t>
  </si>
  <si>
    <t>John DeSantis</t>
  </si>
  <si>
    <t>Frank Lotito</t>
  </si>
  <si>
    <t>Growing Up SmithÂ </t>
  </si>
  <si>
    <t>Timothy Woodward Jr.</t>
  </si>
  <si>
    <t>Katrina Law</t>
  </si>
  <si>
    <t>CheckmateÂ </t>
  </si>
  <si>
    <t>Tara Subkoff</t>
  </si>
  <si>
    <t>Balthazar Getty</t>
  </si>
  <si>
    <t>#HorrorÂ </t>
  </si>
  <si>
    <t>Lydia Hearst</t>
  </si>
  <si>
    <t>Russell Friedenberg</t>
  </si>
  <si>
    <t>Wind WalkersÂ </t>
  </si>
  <si>
    <t>Kiowa Gordon</t>
  </si>
  <si>
    <t>William Cottrell</t>
  </si>
  <si>
    <t>Billy Gilbert</t>
  </si>
  <si>
    <t>Adriana Caselotti</t>
  </si>
  <si>
    <t>Snow White and the Seven DwarfsÂ </t>
  </si>
  <si>
    <t>Lucille La Verne</t>
  </si>
  <si>
    <t>Lucrecia Martel</t>
  </si>
  <si>
    <t>Mercedes MorÃ¡n</t>
  </si>
  <si>
    <t>The Holy GirlÂ </t>
  </si>
  <si>
    <t>MarÃ­a Alche</t>
  </si>
  <si>
    <t>Edward Dmytryk</t>
  </si>
  <si>
    <t>Brigitte Bardot</t>
  </si>
  <si>
    <t>ShalakoÂ </t>
  </si>
  <si>
    <t>Zak Penn</t>
  </si>
  <si>
    <t>Gabriel Beristain</t>
  </si>
  <si>
    <t>Adventure|Comedy|Horror</t>
  </si>
  <si>
    <t>Incident at Loch NessÂ </t>
  </si>
  <si>
    <t>John Bailey</t>
  </si>
  <si>
    <t>Alex Ranarivelo</t>
  </si>
  <si>
    <t>Christina Moore</t>
  </si>
  <si>
    <t>The Dog LoverÂ </t>
  </si>
  <si>
    <t>Cullen Douglas</t>
  </si>
  <si>
    <t>Adam DiMarco</t>
  </si>
  <si>
    <t>Camren Bicondova</t>
  </si>
  <si>
    <t>Girl HouseÂ </t>
  </si>
  <si>
    <t>Chasty Ballesteros</t>
  </si>
  <si>
    <t>LÃ©a Drucker</t>
  </si>
  <si>
    <t>The Blue RoomÂ </t>
  </si>
  <si>
    <t>Laurent Poitrenaux</t>
  </si>
  <si>
    <t>David Worth</t>
  </si>
  <si>
    <t>Jonathan Mangum</t>
  </si>
  <si>
    <t>House at the End of the DriveÂ </t>
  </si>
  <si>
    <t>Angela Jones</t>
  </si>
  <si>
    <t>Leslie H. Martinson</t>
  </si>
  <si>
    <t>Burgess Meredith</t>
  </si>
  <si>
    <t>Batman: The MovieÂ </t>
  </si>
  <si>
    <t>Burt Ward</t>
  </si>
  <si>
    <t>Lock, Stock and Two Smoking BarrelsÂ </t>
  </si>
  <si>
    <t>Robert M. Young</t>
  </si>
  <si>
    <t>The Ballad of Gregorio CortezÂ </t>
  </si>
  <si>
    <t>Paprika Steen</t>
  </si>
  <si>
    <t>The CelebrationÂ </t>
  </si>
  <si>
    <t>Trine Dyrholm</t>
  </si>
  <si>
    <t>Trees LoungeÂ </t>
  </si>
  <si>
    <t>Ham Tran</t>
  </si>
  <si>
    <t>Kieu Chinh</t>
  </si>
  <si>
    <t>Long Nguyen</t>
  </si>
  <si>
    <t>Journey from the FallÂ </t>
  </si>
  <si>
    <t>Cat Ly</t>
  </si>
  <si>
    <t>Vietnamese</t>
  </si>
  <si>
    <t>Rich Cowan</t>
  </si>
  <si>
    <t>The BasketÂ </t>
  </si>
  <si>
    <t>Boris Rodriguez</t>
  </si>
  <si>
    <t>Eddie: The Sleepwalking CannibalÂ </t>
  </si>
  <si>
    <t>Sadyk Sher-Niyaz</t>
  </si>
  <si>
    <t>Aziz Muradillayev</t>
  </si>
  <si>
    <t>Elina Abai Kyzy</t>
  </si>
  <si>
    <t>Queen of the MountainsÂ </t>
  </si>
  <si>
    <t>Mirlan Abdulayev</t>
  </si>
  <si>
    <t>Kyrgyzstan</t>
  </si>
  <si>
    <t>Paul Donovan</t>
  </si>
  <si>
    <t>Lenore Zann</t>
  </si>
  <si>
    <t>Def-Con 4Â </t>
  </si>
  <si>
    <t>Tim Choate</t>
  </si>
  <si>
    <t>Jonathan Kesselman</t>
  </si>
  <si>
    <t>The Hebrew HammerÂ </t>
  </si>
  <si>
    <t>Arjun Sablok</t>
  </si>
  <si>
    <t>Uday Chopra</t>
  </si>
  <si>
    <t>Neal 'N' NikkiÂ </t>
  </si>
  <si>
    <t>Samantha McLeod</t>
  </si>
  <si>
    <t>The 41-Year-Old Virgin Who Knocked Up Sarah Marshall and Felt Superbad About ItÂ </t>
  </si>
  <si>
    <t>Matt Crabtree</t>
  </si>
  <si>
    <t>Tyler Oliver</t>
  </si>
  <si>
    <t>Chloe Bridges</t>
  </si>
  <si>
    <t>Horror|Romance|Thriller</t>
  </si>
  <si>
    <t>Forget Me NotÂ </t>
  </si>
  <si>
    <t>Joan Fontaine</t>
  </si>
  <si>
    <t>Drama|Film-Noir|Mystery|Thriller</t>
  </si>
  <si>
    <t>RebeccaÂ </t>
  </si>
  <si>
    <t>Adrienne King</t>
  </si>
  <si>
    <t>Betsy Palmer</t>
  </si>
  <si>
    <t>Friday the 13th Part 2Â </t>
  </si>
  <si>
    <t>Amy Steel</t>
  </si>
  <si>
    <t>Jane Wyman</t>
  </si>
  <si>
    <t>Drama|Film-Noir</t>
  </si>
  <si>
    <t>Ray Milland</t>
  </si>
  <si>
    <t>The Lost WeekendÂ </t>
  </si>
  <si>
    <t>Frank Faylen</t>
  </si>
  <si>
    <t>Douglas Cheek</t>
  </si>
  <si>
    <t>C.H.U.D.Â </t>
  </si>
  <si>
    <t>Jenni Rivera</t>
  </si>
  <si>
    <t>Filly BrownÂ </t>
  </si>
  <si>
    <t>Jorge Diaz</t>
  </si>
  <si>
    <t>Deryck Broom</t>
  </si>
  <si>
    <t>Vic Mignogna</t>
  </si>
  <si>
    <t>The Lion of JudahÂ </t>
  </si>
  <si>
    <t>Henry Hathaway</t>
  </si>
  <si>
    <t>Jean Peters</t>
  </si>
  <si>
    <t>Crime|Film-Noir|Thriller</t>
  </si>
  <si>
    <t>NiagaraÂ </t>
  </si>
  <si>
    <t>Will Wright</t>
  </si>
  <si>
    <t>Walter Pidgeon</t>
  </si>
  <si>
    <t>How Green Was My ValleyÂ </t>
  </si>
  <si>
    <t>Barry Fitzgerald</t>
  </si>
  <si>
    <t>Elvis Nolasco</t>
  </si>
  <si>
    <t>Da Sweet Blood of JesusÂ </t>
  </si>
  <si>
    <t>Felicia Pearson</t>
  </si>
  <si>
    <t>Laura San Giacomo</t>
  </si>
  <si>
    <t>Sex, Lies, and VideotapeÂ </t>
  </si>
  <si>
    <t>SawÂ </t>
  </si>
  <si>
    <t>Super TroopersÂ </t>
  </si>
  <si>
    <t>Giovanni Zelko</t>
  </si>
  <si>
    <t>Zuhair Haddad</t>
  </si>
  <si>
    <t>The AlgerianÂ </t>
  </si>
  <si>
    <t>Ben Youcef</t>
  </si>
  <si>
    <t>Claudia Sainte-Luce</t>
  </si>
  <si>
    <t>Vera Wilson</t>
  </si>
  <si>
    <t>Ximena Ayala</t>
  </si>
  <si>
    <t>The Amazing CatfishÂ </t>
  </si>
  <si>
    <t>JosÃ© Manuel Orozco Angulo</t>
  </si>
  <si>
    <t>Randeep Hooda</t>
  </si>
  <si>
    <t>Monsoon WeddingÂ </t>
  </si>
  <si>
    <t>You Can Count on MeÂ </t>
  </si>
  <si>
    <t>Jerry Mathers</t>
  </si>
  <si>
    <t>The Trouble with HarryÂ </t>
  </si>
  <si>
    <t>Jamie Babbit</t>
  </si>
  <si>
    <t>But I'm a CheerleaderÂ </t>
  </si>
  <si>
    <t>David Boyd</t>
  </si>
  <si>
    <t>Home RunÂ </t>
  </si>
  <si>
    <t>Reservoir DogsÂ </t>
  </si>
  <si>
    <t>Nigel Bruce</t>
  </si>
  <si>
    <t>Spring Byington</t>
  </si>
  <si>
    <t>The Blue BirdÂ </t>
  </si>
  <si>
    <t>Gale Sondergaard</t>
  </si>
  <si>
    <t>Luigi Pistilli</t>
  </si>
  <si>
    <t>The Good, the Bad and the UglyÂ </t>
  </si>
  <si>
    <t>Enzo Petito</t>
  </si>
  <si>
    <t>Anna Muylaert</t>
  </si>
  <si>
    <t>Regina CasÃ©</t>
  </si>
  <si>
    <t>Alex Huszar</t>
  </si>
  <si>
    <t>The Second MotherÂ </t>
  </si>
  <si>
    <t>Luis Miranda</t>
  </si>
  <si>
    <t>Steve Taylor</t>
  </si>
  <si>
    <t>Marshall Allman</t>
  </si>
  <si>
    <t>Blue Like JazzÂ </t>
  </si>
  <si>
    <t>Eric Lange</t>
  </si>
  <si>
    <t>Kurt Voss</t>
  </si>
  <si>
    <t>Coyote Shivers</t>
  </si>
  <si>
    <t>Lemmy</t>
  </si>
  <si>
    <t>Down and Out with the DollsÂ </t>
  </si>
  <si>
    <t>ZoÃ« Poledouris</t>
  </si>
  <si>
    <t>James David Pasternak</t>
  </si>
  <si>
    <t>Certifiably JonathanÂ </t>
  </si>
  <si>
    <t>Laurent Bouhnik</t>
  </si>
  <si>
    <t>Johnny Amaro</t>
  </si>
  <si>
    <t>DÃ©borah RÃ©vy</t>
  </si>
  <si>
    <t>QÂ </t>
  </si>
  <si>
    <t>Yassine Azzouz</t>
  </si>
  <si>
    <t>Tom Sanchez</t>
  </si>
  <si>
    <t>Antonio ArruÃ©</t>
  </si>
  <si>
    <t>Nataniel SÃ¡nchez</t>
  </si>
  <si>
    <t>The Knife of Don JuanÂ </t>
  </si>
  <si>
    <t>Juan Carlos Montoya</t>
  </si>
  <si>
    <t>David Caffrey</t>
  </si>
  <si>
    <t>Grand Theft ParsonsÂ </t>
  </si>
  <si>
    <t>Jim Cody Williams</t>
  </si>
  <si>
    <t>Adam Jay Epstein</t>
  </si>
  <si>
    <t>Rich Ceraulo</t>
  </si>
  <si>
    <t>Extreme MovieÂ </t>
  </si>
  <si>
    <t>Action|Adventure|Romance|War</t>
  </si>
  <si>
    <t>Errol Flynn</t>
  </si>
  <si>
    <t>The Charge of the Light BrigadeÂ </t>
  </si>
  <si>
    <t>Justin Thomas Ostensen</t>
  </si>
  <si>
    <t>Kristin Booth</t>
  </si>
  <si>
    <t>Below ZeroÂ </t>
  </si>
  <si>
    <t>Michael Eisner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</si>
  <si>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</si>
  <si>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</si>
  <si>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</si>
  <si>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</si>
  <si>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</si>
  <si>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</si>
  <si>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Adventure|Comedy|Sport</t>
  </si>
  <si>
    <t>AirborneÂ </t>
  </si>
  <si>
    <t>Brittney Powell</t>
  </si>
  <si>
    <t>Cleavon Little</t>
  </si>
  <si>
    <t>Redd Foxx</t>
  </si>
  <si>
    <t>Cotton Comes to HarlemÂ </t>
  </si>
  <si>
    <t>Calvin Lockhart</t>
  </si>
  <si>
    <t>Jay Alaimo</t>
  </si>
  <si>
    <t>Sabrina Carmichael</t>
  </si>
  <si>
    <t>The Wicked WithinÂ </t>
  </si>
  <si>
    <t>Dylan Bank</t>
  </si>
  <si>
    <t>Deirdre Lorenz</t>
  </si>
  <si>
    <t>Seregon O'Dassey</t>
  </si>
  <si>
    <t>Bleeding HeartsÂ </t>
  </si>
  <si>
    <t>Dustin Diamond</t>
  </si>
  <si>
    <t>Rob McKittrick</t>
  </si>
  <si>
    <t>Waiting...Â </t>
  </si>
  <si>
    <t>Dead Man's ShoesÂ </t>
  </si>
  <si>
    <t>George Newton</t>
  </si>
  <si>
    <t>Jeff Burr</t>
  </si>
  <si>
    <t>From a Whisper to a ScreamÂ </t>
  </si>
  <si>
    <t>Susan Tyrrell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</si>
  <si>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</si>
  <si>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</si>
  <si>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</si>
  <si>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</si>
  <si>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</si>
  <si>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</si>
  <si>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Regardt van den Bergh</t>
  </si>
  <si>
    <t>Frank Rautenbach</t>
  </si>
  <si>
    <t>Sean Cameron Michael</t>
  </si>
  <si>
    <t>Faith Like PotatoesÂ </t>
  </si>
  <si>
    <t>Jeanne Neilson</t>
  </si>
  <si>
    <t>Panos Cosmatos</t>
  </si>
  <si>
    <t>Marilyn Norry</t>
  </si>
  <si>
    <t>Beyond the Black RainbowÂ </t>
  </si>
  <si>
    <t>Eva Bourne</t>
  </si>
  <si>
    <t>Gareth Evans</t>
  </si>
  <si>
    <t>Yayan Ruhian</t>
  </si>
  <si>
    <t>Iko Uwais</t>
  </si>
  <si>
    <t>The Raid: RedemptionÂ </t>
  </si>
  <si>
    <t>Donny Alamsyah</t>
  </si>
  <si>
    <t>Indonesian</t>
  </si>
  <si>
    <t>Indonesia</t>
  </si>
  <si>
    <t>Matthew R. Anderson</t>
  </si>
  <si>
    <t>The Dead UndeadÂ </t>
  </si>
  <si>
    <t>Joe Marino</t>
  </si>
  <si>
    <t>Anella Vastola</t>
  </si>
  <si>
    <t>Piero MaggiÃ²</t>
  </si>
  <si>
    <t>The Vatican ExorcismsÂ </t>
  </si>
  <si>
    <t>CasablancaÂ </t>
  </si>
  <si>
    <t>Conrad Veidt</t>
  </si>
  <si>
    <t>Joel Anderson</t>
  </si>
  <si>
    <t>Rosie Traynor</t>
  </si>
  <si>
    <t>Talia Zucker</t>
  </si>
  <si>
    <t>Lake MungoÂ </t>
  </si>
  <si>
    <t>Martin Sharpe</t>
  </si>
  <si>
    <t>Shimit Amin</t>
  </si>
  <si>
    <t>Shazahn Padamsee</t>
  </si>
  <si>
    <t>Rocket Singh: Salesman of the YearÂ </t>
  </si>
  <si>
    <t>Gauhar Khan</t>
  </si>
  <si>
    <t>Douglas Trumbull</t>
  </si>
  <si>
    <t>Silent RunningÂ </t>
  </si>
  <si>
    <t>Jesse Vint</t>
  </si>
  <si>
    <t>RockyÂ </t>
  </si>
  <si>
    <t>Mona Fastvold</t>
  </si>
  <si>
    <t>Christopher Abbott</t>
  </si>
  <si>
    <t>The SleepwalkerÂ </t>
  </si>
  <si>
    <t>Gitte Witt</t>
  </si>
  <si>
    <t>Adventure|Comedy|History</t>
  </si>
  <si>
    <t>Tom JonesÂ </t>
  </si>
  <si>
    <t>Hugh Griffith</t>
  </si>
  <si>
    <t>Levan Gabriadze</t>
  </si>
  <si>
    <t>Renee Olstead</t>
  </si>
  <si>
    <t>UnfriendedÂ </t>
  </si>
  <si>
    <t>Heather Sossaman</t>
  </si>
  <si>
    <t>Taxi DriverÂ 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</si>
  <si>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</si>
  <si>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</si>
  <si>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</si>
  <si>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</si>
  <si>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</si>
  <si>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</si>
  <si>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</si>
  <si>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</si>
  <si>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</si>
  <si>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</si>
  <si>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Clare Higgins</t>
  </si>
  <si>
    <t>Harold Cronk</t>
  </si>
  <si>
    <t>Robin Givens</t>
  </si>
  <si>
    <t>Benjamin A. Onyango</t>
  </si>
  <si>
    <t>God's Not Dead 2Â </t>
  </si>
  <si>
    <t>Maria Canals-Barrera</t>
  </si>
  <si>
    <t>Cry_WolfÂ </t>
  </si>
  <si>
    <t>Takao Okawara</t>
  </si>
  <si>
    <t>Naomi Nishida</t>
  </si>
  <si>
    <t>Hiroshi Abe</t>
  </si>
  <si>
    <t>Godzilla 2000Â </t>
  </si>
  <si>
    <t>Sakae Kimura</t>
  </si>
  <si>
    <t>Blue ValentineÂ </t>
  </si>
  <si>
    <t>Duncan Tucker</t>
  </si>
  <si>
    <t>TransamericaÂ </t>
  </si>
  <si>
    <t>Paul Borghese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</si>
  <si>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</si>
  <si>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</si>
  <si>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</si>
  <si>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</si>
  <si>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</si>
  <si>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</si>
  <si>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Harrison Page</t>
  </si>
  <si>
    <t>Robert D. Webb</t>
  </si>
  <si>
    <t>Neville Brand</t>
  </si>
  <si>
    <t>James Drury</t>
  </si>
  <si>
    <t>Love Me TenderÂ </t>
  </si>
  <si>
    <t>Debra Paget</t>
  </si>
  <si>
    <t>Al Gore</t>
  </si>
  <si>
    <t>An Inconvenient TruthÂ 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</si>
  <si>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</si>
  <si>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</si>
  <si>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</si>
  <si>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</si>
  <si>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</si>
  <si>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</si>
  <si>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Keith Richards</t>
  </si>
  <si>
    <t>Biography|Documentary|Music</t>
  </si>
  <si>
    <t>Mick Jagger</t>
  </si>
  <si>
    <t>Shine a LightÂ </t>
  </si>
  <si>
    <t>Albert Maysles</t>
  </si>
  <si>
    <t>The Green InfernoÂ </t>
  </si>
  <si>
    <t>Magda Apanowicz</t>
  </si>
  <si>
    <t>Andrew Steggall</t>
  </si>
  <si>
    <t>Alex Lawther</t>
  </si>
  <si>
    <t>DepartureÂ </t>
  </si>
  <si>
    <t>Niamh Cusack</t>
  </si>
  <si>
    <t>Ben Lewin</t>
  </si>
  <si>
    <t>The SessionsÂ </t>
  </si>
  <si>
    <t>Rhea Perlman</t>
  </si>
  <si>
    <t>Robert Kenner</t>
  </si>
  <si>
    <t>Eric Schlosser</t>
  </si>
  <si>
    <t>Michael Pollan</t>
  </si>
  <si>
    <t>Food, Inc.Â </t>
  </si>
  <si>
    <t>Barbara Kowalcyk</t>
  </si>
  <si>
    <t>Robert Amaya</t>
  </si>
  <si>
    <t>October BabyÂ </t>
  </si>
  <si>
    <t>Jason Burkey</t>
  </si>
  <si>
    <t>Next Stop WonderlandÂ </t>
  </si>
  <si>
    <t>Craig Johnson</t>
  </si>
  <si>
    <t>The Skeleton TwinsÂ </t>
  </si>
  <si>
    <t>Kathleen Rose Perkins</t>
  </si>
  <si>
    <t>Sean Durkin</t>
  </si>
  <si>
    <t>Julia Garner</t>
  </si>
  <si>
    <t>Martha Marcy May MarleneÂ </t>
  </si>
  <si>
    <t>Gillian Robespierre</t>
  </si>
  <si>
    <t>Jenny Slate</t>
  </si>
  <si>
    <t>Obvious ChildÂ </t>
  </si>
  <si>
    <t>Jake Lacy</t>
  </si>
  <si>
    <t>Courtney Hunt</t>
  </si>
  <si>
    <t>Michael O'Keefe</t>
  </si>
  <si>
    <t>Frozen RiverÂ </t>
  </si>
  <si>
    <t>Misty Upham</t>
  </si>
  <si>
    <t>Morgan Neville</t>
  </si>
  <si>
    <t>Lou Adler</t>
  </si>
  <si>
    <t>20 Feet from StardomÂ </t>
  </si>
  <si>
    <t>Merry Clayton</t>
  </si>
  <si>
    <t>Natasha Gregson Wagner</t>
  </si>
  <si>
    <t>Two Girls and a GuyÂ </t>
  </si>
  <si>
    <t>Angel David</t>
  </si>
  <si>
    <t>Walking and TalkingÂ </t>
  </si>
  <si>
    <t>Chris Paine</t>
  </si>
  <si>
    <t>Phyllis Diller</t>
  </si>
  <si>
    <t>Who Killed the Electric Car?Â </t>
  </si>
  <si>
    <t>Colette Divine</t>
  </si>
  <si>
    <t>Greg Berlanti</t>
  </si>
  <si>
    <t>The Broken Hearts Club: A Romantic ComedyÂ </t>
  </si>
  <si>
    <t>Comedy|Fantasy|Mystery</t>
  </si>
  <si>
    <t>Bubba Ho-TepÂ </t>
  </si>
  <si>
    <t>Ella Joyce</t>
  </si>
  <si>
    <t>Marc Levin</t>
  </si>
  <si>
    <t>Saul Williams</t>
  </si>
  <si>
    <t>SlamÂ </t>
  </si>
  <si>
    <t>Bonz Malone</t>
  </si>
  <si>
    <t>Richard Dutcher</t>
  </si>
  <si>
    <t>Frank Gerrish</t>
  </si>
  <si>
    <t>Brigham CityÂ </t>
  </si>
  <si>
    <t>Rick Macy</t>
  </si>
  <si>
    <t>Khalid Mohamed</t>
  </si>
  <si>
    <t>Manoj Bajpayee</t>
  </si>
  <si>
    <t>FizaÂ </t>
  </si>
  <si>
    <t>Jaya Bhaduri</t>
  </si>
  <si>
    <t>Dian Bachar</t>
  </si>
  <si>
    <t>OrgazmoÂ </t>
  </si>
  <si>
    <t>Matt Stone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</si>
  <si>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</si>
  <si>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</si>
  <si>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</si>
  <si>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</si>
  <si>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</si>
  <si>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</si>
  <si>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Gia Coppola</t>
  </si>
  <si>
    <t>Palo AltoÂ </t>
  </si>
  <si>
    <t>Olivia Crocicchia</t>
  </si>
  <si>
    <t>Scandar Copti</t>
  </si>
  <si>
    <t>Shahir Kabaha</t>
  </si>
  <si>
    <t>AjamiÂ </t>
  </si>
  <si>
    <t>Ranin Karim</t>
  </si>
  <si>
    <t>Goran Dukic</t>
  </si>
  <si>
    <t>Wristcutters: A Love StoryÂ </t>
  </si>
  <si>
    <t>Mike Cahill</t>
  </si>
  <si>
    <t>Steven Yeun</t>
  </si>
  <si>
    <t>I OriginsÂ </t>
  </si>
  <si>
    <t>Venida Evans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</si>
  <si>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</si>
  <si>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</si>
  <si>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</si>
  <si>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</si>
  <si>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</si>
  <si>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</si>
  <si>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</si>
  <si>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</si>
  <si>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Alex Gibney</t>
  </si>
  <si>
    <t>Taxi to the Dark SideÂ </t>
  </si>
  <si>
    <t>Greg D'Agostino</t>
  </si>
  <si>
    <t>Paul Crowder</t>
  </si>
  <si>
    <t>Marv Albert</t>
  </si>
  <si>
    <t>PelÃ©</t>
  </si>
  <si>
    <t>Once in a Lifetime: The Extraordinary Story of the New York CosmosÂ </t>
  </si>
  <si>
    <t>Ahmet Ertegun</t>
  </si>
  <si>
    <t>Rohit Jagessar</t>
  </si>
  <si>
    <t>Rufus Graham</t>
  </si>
  <si>
    <t>Kumar Gaurav</t>
  </si>
  <si>
    <t>Guiana 1838Â </t>
  </si>
  <si>
    <t>Aasheekaa Bathija</t>
  </si>
  <si>
    <t>Lisa Picard Is FamousÂ </t>
  </si>
  <si>
    <t>Melissa Gilbert</t>
  </si>
  <si>
    <t>Anthony Powell</t>
  </si>
  <si>
    <t>Tom Hamann</t>
  </si>
  <si>
    <t>Adventure|Biography|Documentary|Drama</t>
  </si>
  <si>
    <t>Josh Swanson</t>
  </si>
  <si>
    <t>Antarctica: A Year on IceÂ </t>
  </si>
  <si>
    <t>Kief Davidson</t>
  </si>
  <si>
    <t>Brian Whitaker</t>
  </si>
  <si>
    <t>G.W. Krauss</t>
  </si>
  <si>
    <t>A Lego BrickumentaryÂ </t>
  </si>
  <si>
    <t>Johnny Remo</t>
  </si>
  <si>
    <t>HardflipÂ </t>
  </si>
  <si>
    <t>Raquel Elizabeth Ames</t>
  </si>
  <si>
    <t>Vivek Agnihotri</t>
  </si>
  <si>
    <t>Emraan Hashmi</t>
  </si>
  <si>
    <t>Chocolate: Deep Dark SecretsÂ </t>
  </si>
  <si>
    <t>Sunil Shetty</t>
  </si>
  <si>
    <t>Ti West</t>
  </si>
  <si>
    <t>Lena Dunham</t>
  </si>
  <si>
    <t>The House of the DevilÂ </t>
  </si>
  <si>
    <t>Nick Tomnay</t>
  </si>
  <si>
    <t>The Perfect HostÂ </t>
  </si>
  <si>
    <t>Safe MenÂ </t>
  </si>
  <si>
    <t>Nickolas Perry</t>
  </si>
  <si>
    <t>Patsy Kensit</t>
  </si>
  <si>
    <t>Patrick Renna</t>
  </si>
  <si>
    <t>Speedway JunkyÂ </t>
  </si>
  <si>
    <t>Adrienne Frantz</t>
  </si>
  <si>
    <t>Dan Zukovic</t>
  </si>
  <si>
    <t>Louis Mustillo</t>
  </si>
  <si>
    <t>Yul Vazquez</t>
  </si>
  <si>
    <t>The Last Big ThingÂ </t>
  </si>
  <si>
    <t>James Lorinz</t>
  </si>
  <si>
    <t>The SpecialsÂ </t>
  </si>
  <si>
    <t>Becky Smith</t>
  </si>
  <si>
    <t>Emily Baldoni</t>
  </si>
  <si>
    <t>Will Rothhaar</t>
  </si>
  <si>
    <t>16 to LifeÂ </t>
  </si>
  <si>
    <t>Hallee Hirsh</t>
  </si>
  <si>
    <t>Eric Nicholas</t>
  </si>
  <si>
    <t>Jordana Spiro</t>
  </si>
  <si>
    <t>Alone with HerÂ </t>
  </si>
  <si>
    <t>Jonathon Trent</t>
  </si>
  <si>
    <t>Benjamin Dickinson</t>
  </si>
  <si>
    <t>Alexia Rasmussen</t>
  </si>
  <si>
    <t>Creative ControlÂ </t>
  </si>
  <si>
    <t>Meredith Hagner</t>
  </si>
  <si>
    <t>Hal Haberman</t>
  </si>
  <si>
    <t>Paul Blackthorne</t>
  </si>
  <si>
    <t>SpecialÂ </t>
  </si>
  <si>
    <t>Ian Bohen</t>
  </si>
  <si>
    <t>SparklerÂ 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</si>
  <si>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</si>
  <si>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</si>
  <si>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</si>
  <si>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</si>
  <si>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</si>
  <si>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</si>
  <si>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Mariel Hemingway</t>
  </si>
  <si>
    <t>In Her Line of FireÂ </t>
  </si>
  <si>
    <t>Jesse Hutch</t>
  </si>
  <si>
    <t>The Jimmy ShowÂ </t>
  </si>
  <si>
    <t>Heather Bucha</t>
  </si>
  <si>
    <t>Amat Escalante</t>
  </si>
  <si>
    <t>Andrea Vergara</t>
  </si>
  <si>
    <t>Kenny Johnston</t>
  </si>
  <si>
    <t>HeliÂ </t>
  </si>
  <si>
    <t>Gabriel Reyes</t>
  </si>
  <si>
    <t>Katherine Brooks</t>
  </si>
  <si>
    <t>Ilene Graff</t>
  </si>
  <si>
    <t>Loving AnnabelleÂ </t>
  </si>
  <si>
    <t>Laura Breckenridge</t>
  </si>
  <si>
    <t>David Cross</t>
  </si>
  <si>
    <t>HitsÂ </t>
  </si>
  <si>
    <t>Randall Rubin</t>
  </si>
  <si>
    <t>Nicole Randall Johnson</t>
  </si>
  <si>
    <t>Jimmy and JudyÂ </t>
  </si>
  <si>
    <t>James Eckhouse</t>
  </si>
  <si>
    <t>Robert Bennett</t>
  </si>
  <si>
    <t>Lauren C. Mayhew</t>
  </si>
  <si>
    <t>Frat PartyÂ </t>
  </si>
  <si>
    <t>Alicia Ziegler</t>
  </si>
  <si>
    <t>The Party's OverÂ </t>
  </si>
  <si>
    <t>Louise Sorel</t>
  </si>
  <si>
    <t>Mary Pat Kelly</t>
  </si>
  <si>
    <t>ProudÂ </t>
  </si>
  <si>
    <t>Janet Hubert</t>
  </si>
  <si>
    <t>The Poker HouseÂ </t>
  </si>
  <si>
    <t>Charlie Levi</t>
  </si>
  <si>
    <t>ChildlessÂ </t>
  </si>
  <si>
    <t>Diane Venora</t>
  </si>
  <si>
    <t>Kevin Hamedani</t>
  </si>
  <si>
    <t>Janette Armand</t>
  </si>
  <si>
    <t>Russell Hodgkinson</t>
  </si>
  <si>
    <t>ZMD: Zombies of Mass DestructionÂ </t>
  </si>
  <si>
    <t>David DeCoteau</t>
  </si>
  <si>
    <t>Maureen McCormick</t>
  </si>
  <si>
    <t>Snow White: A Deadly SummerÂ </t>
  </si>
  <si>
    <t>Tim Abell</t>
  </si>
  <si>
    <t>Mikel Rueda</t>
  </si>
  <si>
    <t>GermÃ¡n Alcarazu</t>
  </si>
  <si>
    <t>Ãlex Angulo</t>
  </si>
  <si>
    <t>Hidden AwayÂ </t>
  </si>
  <si>
    <t>Joseba Ugalde</t>
  </si>
  <si>
    <t>Stefan C. Schaefer</t>
  </si>
  <si>
    <t>My Last Day Without YouÂ </t>
  </si>
  <si>
    <t>Michael Taliferro</t>
  </si>
  <si>
    <t>Sticky Fingaz</t>
  </si>
  <si>
    <t>Steppin: The MovieÂ </t>
  </si>
  <si>
    <t>Chrystee Pharris</t>
  </si>
  <si>
    <t>Doc Holliday's RevengeÂ </t>
  </si>
  <si>
    <t>Randy Jay Burrell</t>
  </si>
  <si>
    <t>Anslem Richardson</t>
  </si>
  <si>
    <t>Black RockÂ </t>
  </si>
  <si>
    <t>Jay Paulson</t>
  </si>
  <si>
    <t>Robert Heath</t>
  </si>
  <si>
    <t>Alexander Vlahos</t>
  </si>
  <si>
    <t>David Oakes</t>
  </si>
  <si>
    <t>Truth or DieÂ </t>
  </si>
  <si>
    <t>Jennie Jacques</t>
  </si>
  <si>
    <t>D. Stevens</t>
  </si>
  <si>
    <t>Pierre Dulat</t>
  </si>
  <si>
    <t>Magi Avila</t>
  </si>
  <si>
    <t>The PetÂ </t>
  </si>
  <si>
    <t>Summer Napoles</t>
  </si>
  <si>
    <t>Jeffrey St. Jules</t>
  </si>
  <si>
    <t>Chloe Rose</t>
  </si>
  <si>
    <t>Drama|Musical|Sci-Fi</t>
  </si>
  <si>
    <t>Bang Bang BabyÂ </t>
  </si>
  <si>
    <t>Kristian Bruun</t>
  </si>
  <si>
    <t>Robert Hall</t>
  </si>
  <si>
    <t>Angelina Armani</t>
  </si>
  <si>
    <t>Fear ClinicÂ </t>
  </si>
  <si>
    <t>Fiona Dourif</t>
  </si>
  <si>
    <t>K. King</t>
  </si>
  <si>
    <t>Shona Kay</t>
  </si>
  <si>
    <t>Jason K. Wixom</t>
  </si>
  <si>
    <t>Zombie HunterÂ </t>
  </si>
  <si>
    <t>Jarrod Phillips</t>
  </si>
  <si>
    <t>Ralph Nelson</t>
  </si>
  <si>
    <t>CharlyÂ </t>
  </si>
  <si>
    <t>Claire Bloom</t>
  </si>
  <si>
    <t>Blair Erickson</t>
  </si>
  <si>
    <t>Monique Candelaria</t>
  </si>
  <si>
    <t>Banshee ChapterÂ </t>
  </si>
  <si>
    <t>Michael McMillian</t>
  </si>
  <si>
    <t>Allison Burnett</t>
  </si>
  <si>
    <t>Gia Mantegna</t>
  </si>
  <si>
    <t>Ask Me AnythingÂ </t>
  </si>
  <si>
    <t>Richard Schenkman</t>
  </si>
  <si>
    <t>And Then Came LoveÂ </t>
  </si>
  <si>
    <t>Sanjay Rawal</t>
  </si>
  <si>
    <t>Robert Kennedy Jr.</t>
  </si>
  <si>
    <t>Documentary|News</t>
  </si>
  <si>
    <t>Alma Martinez</t>
  </si>
  <si>
    <t>Food ChainsÂ </t>
  </si>
  <si>
    <t>Eve Ensler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</si>
  <si>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</si>
  <si>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</si>
  <si>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</si>
  <si>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</si>
  <si>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</si>
  <si>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</si>
  <si>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</si>
  <si>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Alexandru Potocean</t>
  </si>
  <si>
    <t>Romanian</t>
  </si>
  <si>
    <t>Brian Dorton</t>
  </si>
  <si>
    <t>The Horror Network Vol. 1Â </t>
  </si>
  <si>
    <t>G.J. Echternkamp</t>
  </si>
  <si>
    <t>Odessa Rae</t>
  </si>
  <si>
    <t>Hard CandyÂ </t>
  </si>
  <si>
    <t>Patrick Wilson</t>
  </si>
  <si>
    <t>The QuietÂ </t>
  </si>
  <si>
    <t>Maryam Keshavarz</t>
  </si>
  <si>
    <t>Reza Sixo Safai</t>
  </si>
  <si>
    <t>Sarah Kazemy</t>
  </si>
  <si>
    <t>CircumstanceÂ </t>
  </si>
  <si>
    <t>Sina Amedson</t>
  </si>
  <si>
    <t>Persian</t>
  </si>
  <si>
    <t>Ahna O'Reilly</t>
  </si>
  <si>
    <t>Fruitvale StationÂ </t>
  </si>
  <si>
    <t>Ariana Neal</t>
  </si>
  <si>
    <t>Ramaa Mosley</t>
  </si>
  <si>
    <t>Comedy|Fantasy|Thriller</t>
  </si>
  <si>
    <t>The Brass TeapotÂ </t>
  </si>
  <si>
    <t>Donnie Dunagan</t>
  </si>
  <si>
    <t>Animation|Drama|Family</t>
  </si>
  <si>
    <t>Sam Edwards</t>
  </si>
  <si>
    <t>BambiÂ </t>
  </si>
  <si>
    <t>Ann Gillis</t>
  </si>
  <si>
    <t>Rian Bishop</t>
  </si>
  <si>
    <t>The HammerÂ </t>
  </si>
  <si>
    <t>C. Jay Cox</t>
  </si>
  <si>
    <t>Latter DaysÂ </t>
  </si>
  <si>
    <t>Mariette Monpierre</t>
  </si>
  <si>
    <t>Christophe Cherki</t>
  </si>
  <si>
    <t>Stana Roumillac</t>
  </si>
  <si>
    <t>ElzaÂ </t>
  </si>
  <si>
    <t>Teddy Doloir</t>
  </si>
  <si>
    <t>Tommy Oliver</t>
  </si>
  <si>
    <t>1982Â </t>
  </si>
  <si>
    <t>Jamie Travis</t>
  </si>
  <si>
    <t>For a Good Time, Call...Â </t>
  </si>
  <si>
    <t>Janel Parrish</t>
  </si>
  <si>
    <t>Celeste &amp; Jesse ForeverÂ </t>
  </si>
  <si>
    <t>Rich Christiano</t>
  </si>
  <si>
    <t>D. David Morin</t>
  </si>
  <si>
    <t>Drama|Fantasy|Sci-Fi</t>
  </si>
  <si>
    <t>Time ChangerÂ </t>
  </si>
  <si>
    <t>Hal Linden</t>
  </si>
  <si>
    <t>Johnny Harris</t>
  </si>
  <si>
    <t>London to BrightonÂ </t>
  </si>
  <si>
    <t>Christopher Berry</t>
  </si>
  <si>
    <t>Action|Comedy|Drama|Sci-Fi</t>
  </si>
  <si>
    <t>American HeroÂ </t>
  </si>
  <si>
    <t>Michelle Tabora</t>
  </si>
  <si>
    <t>Natalie Bible'</t>
  </si>
  <si>
    <t>Tommy O'Reilly</t>
  </si>
  <si>
    <t>Windsor DriveÂ </t>
  </si>
  <si>
    <t>Asghar Farhadi</t>
  </si>
  <si>
    <t>Leila Hatami</t>
  </si>
  <si>
    <t>Shahab Hosseini</t>
  </si>
  <si>
    <t>A SeparationÂ </t>
  </si>
  <si>
    <t>Peyman Moaadi</t>
  </si>
  <si>
    <t>Justin Molotnikov</t>
  </si>
  <si>
    <t>Stephen McCole</t>
  </si>
  <si>
    <t>Jo Hartley</t>
  </si>
  <si>
    <t>Crying with LaughterÂ </t>
  </si>
  <si>
    <t>Joe Cassidy</t>
  </si>
  <si>
    <t>Ken Leung</t>
  </si>
  <si>
    <t>Welcome to the DollhouseÂ </t>
  </si>
  <si>
    <t>Christina Vidal</t>
  </si>
  <si>
    <t>Allison Dean</t>
  </si>
  <si>
    <t>Ruby in ParadiseÂ </t>
  </si>
  <si>
    <t>Dorothy Lyman</t>
  </si>
  <si>
    <t>Victor Rasuk</t>
  </si>
  <si>
    <t>Raising Victor VargasÂ </t>
  </si>
  <si>
    <t>Judy Marte</t>
  </si>
  <si>
    <t>Georg Wilhelm Pabst</t>
  </si>
  <si>
    <t>Francis Lederer</t>
  </si>
  <si>
    <t>Louise Brooks</t>
  </si>
  <si>
    <t>Pandora's BoxÂ </t>
  </si>
  <si>
    <t>Fritz Kortner</t>
  </si>
  <si>
    <t>Daniel Davila</t>
  </si>
  <si>
    <t>Melora Walters</t>
  </si>
  <si>
    <t>Harrison MontgomeryÂ </t>
  </si>
  <si>
    <t>Diane Baker</t>
  </si>
  <si>
    <t>Jorge Gaggero</t>
  </si>
  <si>
    <t>Hilda Bernard</t>
  </si>
  <si>
    <t>Norma Aleandro</t>
  </si>
  <si>
    <t>Live-In MaidÂ </t>
  </si>
  <si>
    <t>Claudia LapacÃ³</t>
  </si>
  <si>
    <t>DeterrenceÂ </t>
  </si>
  <si>
    <t>Michael Burke</t>
  </si>
  <si>
    <t>Zachary Knighton</t>
  </si>
  <si>
    <t>The Mudge BoyÂ </t>
  </si>
  <si>
    <t>Catherine Jelski</t>
  </si>
  <si>
    <t>The Young UnknownsÂ </t>
  </si>
  <si>
    <t>Arly Jover</t>
  </si>
  <si>
    <t>Shane Dawson</t>
  </si>
  <si>
    <t>Kurt Angle</t>
  </si>
  <si>
    <t>Not CoolÂ </t>
  </si>
  <si>
    <t>Cherami Leigh</t>
  </si>
  <si>
    <t>Stig Frode Henriksen</t>
  </si>
  <si>
    <t>Dead SnowÂ </t>
  </si>
  <si>
    <t>Ane Dahl Torp</t>
  </si>
  <si>
    <t>Ryan Little</t>
  </si>
  <si>
    <t>Action|Adventure|Drama|War</t>
  </si>
  <si>
    <t>Corbin Allred</t>
  </si>
  <si>
    <t>Saints and SoldiersÂ 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</si>
  <si>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</si>
  <si>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</si>
  <si>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</si>
  <si>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</si>
  <si>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</si>
  <si>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</si>
  <si>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American GraffitiÂ </t>
  </si>
  <si>
    <t>Mackenzie Phillips</t>
  </si>
  <si>
    <t>Katy Helvenston-Wettengal</t>
  </si>
  <si>
    <t>Scott Helvenston</t>
  </si>
  <si>
    <t>Iraq for Sale: The War ProfiteersÂ </t>
  </si>
  <si>
    <t>Donna Zovko</t>
  </si>
  <si>
    <t>Matt Maiellaro</t>
  </si>
  <si>
    <t>Action|Adventure|Animation|Comedy|Fantasy|Sci-Fi</t>
  </si>
  <si>
    <t>Aqua Teen Hunger Force Colon Movie Film for TheatersÂ </t>
  </si>
  <si>
    <t>Safety Not GuaranteedÂ </t>
  </si>
  <si>
    <t>Isaac C. Singleton Jr.</t>
  </si>
  <si>
    <t>Kevin Hart: Laugh at My PainÂ </t>
  </si>
  <si>
    <t>Jeanette Branch</t>
  </si>
  <si>
    <t>Ben Wheatley</t>
  </si>
  <si>
    <t>Kill ListÂ </t>
  </si>
  <si>
    <t>Jake Ryan</t>
  </si>
  <si>
    <t>The InnkeepersÂ </t>
  </si>
  <si>
    <t>Pat Healy</t>
  </si>
  <si>
    <t>Stefania Sandrelli</t>
  </si>
  <si>
    <t>The ConformistÂ </t>
  </si>
  <si>
    <t>Dominique Sanda</t>
  </si>
  <si>
    <t>Christel Khalil</t>
  </si>
  <si>
    <t>Raymond J. Barry</t>
  </si>
  <si>
    <t>Interview with the AssassinÂ </t>
  </si>
  <si>
    <t>Renee Faia</t>
  </si>
  <si>
    <t>Oliver Blackburn</t>
  </si>
  <si>
    <t>Nichola Burley</t>
  </si>
  <si>
    <t>Donkey PunchÂ </t>
  </si>
  <si>
    <t>All the Boys Love Mandy LaneÂ </t>
  </si>
  <si>
    <t>Whitney Able</t>
  </si>
  <si>
    <t>Christopher Hutson</t>
  </si>
  <si>
    <t>Jennifer Lee Wiggins</t>
  </si>
  <si>
    <t>BledÂ </t>
  </si>
  <si>
    <t>Michele Morrow</t>
  </si>
  <si>
    <t>Thriller|Western</t>
  </si>
  <si>
    <t>High NoonÂ </t>
  </si>
  <si>
    <t>Lon Chaney Jr.</t>
  </si>
  <si>
    <t>Arthur Agee</t>
  </si>
  <si>
    <t>Documentary|Drama|Sport</t>
  </si>
  <si>
    <t>William Gates</t>
  </si>
  <si>
    <t>Hoop DreamsÂ </t>
  </si>
  <si>
    <t>Isiah Thomas</t>
  </si>
  <si>
    <t>David LaChapelle</t>
  </si>
  <si>
    <t>Christopher Toler</t>
  </si>
  <si>
    <t>Kevin Scott Richardson</t>
  </si>
  <si>
    <t>RizeÂ </t>
  </si>
  <si>
    <t>Tommy the Clown</t>
  </si>
  <si>
    <t>L.I.E.Â </t>
  </si>
  <si>
    <t>Walter Masterson</t>
  </si>
  <si>
    <t>Caryn Waechter</t>
  </si>
  <si>
    <t>Kara Hayward</t>
  </si>
  <si>
    <t>Laura Fraser</t>
  </si>
  <si>
    <t>The Sisterhood of NightÂ </t>
  </si>
  <si>
    <t>Louis Ozawa Changchien</t>
  </si>
  <si>
    <t>Emily Dell</t>
  </si>
  <si>
    <t>B-GirlÂ </t>
  </si>
  <si>
    <t>Ryan Fleck</t>
  </si>
  <si>
    <t>Half NelsonÂ </t>
  </si>
  <si>
    <t>Jeff Lima</t>
  </si>
  <si>
    <t>Jennifer Wynne Farmer</t>
  </si>
  <si>
    <t>Akima</t>
  </si>
  <si>
    <t>Naturally NativeÂ </t>
  </si>
  <si>
    <t>Max Gail</t>
  </si>
  <si>
    <t>Christopher Scott Cherot</t>
  </si>
  <si>
    <t>Robinne Lee</t>
  </si>
  <si>
    <t>Hav PlentyÂ </t>
  </si>
  <si>
    <t>Chenoa Maxwell</t>
  </si>
  <si>
    <t>H.M. Coakley</t>
  </si>
  <si>
    <t>Steffinnie Phrommany</t>
  </si>
  <si>
    <t>AdulterersÂ </t>
  </si>
  <si>
    <t>Danielle Savre</t>
  </si>
  <si>
    <t>Randy Moore</t>
  </si>
  <si>
    <t>Lee Armstrong</t>
  </si>
  <si>
    <t>Trey Loney</t>
  </si>
  <si>
    <t>Escape from TomorrowÂ </t>
  </si>
  <si>
    <t>Amy Lucas</t>
  </si>
  <si>
    <t>Chris Atkins</t>
  </si>
  <si>
    <t>StarsuckersÂ </t>
  </si>
  <si>
    <t>Bill Benenson</t>
  </si>
  <si>
    <t>Dave Fennoy</t>
  </si>
  <si>
    <t>The Hadza: Last of the FirstÂ </t>
  </si>
  <si>
    <t>Ryan Smith</t>
  </si>
  <si>
    <t>Madison Lintz</t>
  </si>
  <si>
    <t>AfterÂ </t>
  </si>
  <si>
    <t>Karolina Wydra</t>
  </si>
  <si>
    <t>Travis Romero</t>
  </si>
  <si>
    <t>Lorraine Ziff</t>
  </si>
  <si>
    <t>TreacheryÂ </t>
  </si>
  <si>
    <t>Anna Mastro</t>
  </si>
  <si>
    <t>WalterÂ </t>
  </si>
  <si>
    <t>Mark Sandrich</t>
  </si>
  <si>
    <t>Edward Everett Horton</t>
  </si>
  <si>
    <t>Ginger Rogers</t>
  </si>
  <si>
    <t>Top HatÂ </t>
  </si>
  <si>
    <t>Eric Blore</t>
  </si>
  <si>
    <t>Daniel Myrick</t>
  </si>
  <si>
    <t>Joshua Leonard</t>
  </si>
  <si>
    <t>Heather Donahue</t>
  </si>
  <si>
    <t>The Blair Witch ProjectÂ </t>
  </si>
  <si>
    <t>Michael C. Williams</t>
  </si>
  <si>
    <t>Michael Wadleigh</t>
  </si>
  <si>
    <t>Jimi Hendrix</t>
  </si>
  <si>
    <t>Documentary|History|Music</t>
  </si>
  <si>
    <t>Joe Cocker</t>
  </si>
  <si>
    <t>WoodstockÂ </t>
  </si>
  <si>
    <t>Joan Baez</t>
  </si>
  <si>
    <t>Barry Dennen</t>
  </si>
  <si>
    <t>The Kentucky Fried MovieÂ </t>
  </si>
  <si>
    <t>Tara Strohmeier</t>
  </si>
  <si>
    <t>David A.R. White</t>
  </si>
  <si>
    <t>Mercy StreetsÂ </t>
  </si>
  <si>
    <t>Cynthia Watros</t>
  </si>
  <si>
    <t>Gene Teigland</t>
  </si>
  <si>
    <t>Matthew Feeney</t>
  </si>
  <si>
    <t>Kendyl Joi</t>
  </si>
  <si>
    <t>Arnolds ParkÂ </t>
  </si>
  <si>
    <t>Tac Fitzgerald</t>
  </si>
  <si>
    <t>Scott Ziehl</t>
  </si>
  <si>
    <t>Broken VesselsÂ </t>
  </si>
  <si>
    <t>Brent David Fraser</t>
  </si>
  <si>
    <t>Richard Montoya</t>
  </si>
  <si>
    <t>Angela Nordeng</t>
  </si>
  <si>
    <t>Water &amp; PowerÂ </t>
  </si>
  <si>
    <t>Exie Booker</t>
  </si>
  <si>
    <t>Johanna Schwartz</t>
  </si>
  <si>
    <t>Garba TourÃ©</t>
  </si>
  <si>
    <t>Aliou TourÃ©</t>
  </si>
  <si>
    <t>They Will Have to Kill Us FirstÂ </t>
  </si>
  <si>
    <t>Khaira Arby</t>
  </si>
  <si>
    <t>William Gazecki</t>
  </si>
  <si>
    <t>Colin Andrews</t>
  </si>
  <si>
    <t>Karen Alexander</t>
  </si>
  <si>
    <t>Crop Circles: Quest for TruthÂ </t>
  </si>
  <si>
    <t>Francine Blake</t>
  </si>
  <si>
    <t>Lance McDaniel</t>
  </si>
  <si>
    <t>Light from the DarkroomÂ </t>
  </si>
  <si>
    <t>Lymari Nadal</t>
  </si>
  <si>
    <t>Thomas Lilti</t>
  </si>
  <si>
    <t>FÃ©lix Moati</t>
  </si>
  <si>
    <t>IrreplaceableÂ </t>
  </si>
  <si>
    <t>Marianne Denicourt</t>
  </si>
  <si>
    <t>Michael Walker</t>
  </si>
  <si>
    <t>The Maid's RoomÂ </t>
  </si>
  <si>
    <t>John Brodsky</t>
  </si>
  <si>
    <t>Ringo Starr</t>
  </si>
  <si>
    <t>Paul McCartney</t>
  </si>
  <si>
    <t>A Hard Day's NightÂ </t>
  </si>
  <si>
    <t>George Harrison</t>
  </si>
  <si>
    <t>Amy Holden Jones</t>
  </si>
  <si>
    <t>Love LettersÂ </t>
  </si>
  <si>
    <t>Blaz Zavrsnik</t>
  </si>
  <si>
    <t>Spela Colja</t>
  </si>
  <si>
    <t>Dario Nozic Serini</t>
  </si>
  <si>
    <t>Julija in alfa RomeoÂ </t>
  </si>
  <si>
    <t>Andrej Nahtigal</t>
  </si>
  <si>
    <t>Slovenian</t>
  </si>
  <si>
    <t>Slovenia</t>
  </si>
  <si>
    <t>Ken Bevel</t>
  </si>
  <si>
    <t>Kirk Cameron</t>
  </si>
  <si>
    <t>FireproofÂ </t>
  </si>
  <si>
    <t>Erin Bethea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</si>
  <si>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</si>
  <si>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</si>
  <si>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</si>
  <si>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</si>
  <si>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</si>
  <si>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</si>
  <si>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Joe Camp</t>
  </si>
  <si>
    <t>Peter Breck</t>
  </si>
  <si>
    <t>Adventure|Family|Romance</t>
  </si>
  <si>
    <t>Frances Bavier</t>
  </si>
  <si>
    <t>BenjiÂ </t>
  </si>
  <si>
    <t>Edgar Buchanan</t>
  </si>
  <si>
    <t>Saul Stein</t>
  </si>
  <si>
    <t>Adventure|Biography|Drama|Horror|Thriller</t>
  </si>
  <si>
    <t>Blanchard Ryan</t>
  </si>
  <si>
    <t>Open WaterÂ </t>
  </si>
  <si>
    <t>Daniel Travis</t>
  </si>
  <si>
    <t>High RoadÂ </t>
  </si>
  <si>
    <t>Abby Elliott</t>
  </si>
  <si>
    <t>John 'Bud' Cardos</t>
  </si>
  <si>
    <t>Hoke Howell</t>
  </si>
  <si>
    <t>Kingdom of the SpidersÂ </t>
  </si>
  <si>
    <t>Tiffany Bolling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</si>
  <si>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</si>
  <si>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</si>
  <si>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</si>
  <si>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</si>
  <si>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</si>
  <si>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</si>
  <si>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The Station AgentÂ </t>
  </si>
  <si>
    <t>Brian Baugh</t>
  </si>
  <si>
    <t>To Save a LifeÂ </t>
  </si>
  <si>
    <t>Patrick Creadon</t>
  </si>
  <si>
    <t>Ken Burns</t>
  </si>
  <si>
    <t>WordplayÂ </t>
  </si>
  <si>
    <t>Bob Dole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</si>
  <si>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</si>
  <si>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</si>
  <si>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</si>
  <si>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</si>
  <si>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</si>
  <si>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</si>
  <si>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Kurt Hale</t>
  </si>
  <si>
    <t>Lincoln Hoppe</t>
  </si>
  <si>
    <t>The Singles WardÂ </t>
  </si>
  <si>
    <t>Daryn Tufts</t>
  </si>
  <si>
    <t>Siddiq Barmak</t>
  </si>
  <si>
    <t>Zubaida Sahar</t>
  </si>
  <si>
    <t>Marina Golbahari</t>
  </si>
  <si>
    <t>OsamaÂ </t>
  </si>
  <si>
    <t>Mohamad Haref Harati</t>
  </si>
  <si>
    <t>Afghanistan</t>
  </si>
  <si>
    <t>Joseph Dorman</t>
  </si>
  <si>
    <t>Peter Riegert</t>
  </si>
  <si>
    <t>Sholem Aleichem: Laughing in the DarknessÂ </t>
  </si>
  <si>
    <t>Jason Kravits</t>
  </si>
  <si>
    <t>Greg Harrison</t>
  </si>
  <si>
    <t>Ari Gold</t>
  </si>
  <si>
    <t>GrooveÂ </t>
  </si>
  <si>
    <t>Denny Kirkwood</t>
  </si>
  <si>
    <t>Big Budah</t>
  </si>
  <si>
    <t>The R.M.Â </t>
  </si>
  <si>
    <t>Curt Doussett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</si>
  <si>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</si>
  <si>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</si>
  <si>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</si>
  <si>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</si>
  <si>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</si>
  <si>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</si>
  <si>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</si>
  <si>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</si>
  <si>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</si>
  <si>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</si>
  <si>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</si>
  <si>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Drinking BuddiesÂ </t>
  </si>
  <si>
    <t>Molly Bernstein</t>
  </si>
  <si>
    <t>Ricky Jay</t>
  </si>
  <si>
    <t>Deceptive Practice: The Mysteries and Mentors of Ricky JayÂ </t>
  </si>
  <si>
    <t>Dick Cavett</t>
  </si>
  <si>
    <t>Minoru Chiaki</t>
  </si>
  <si>
    <t>Takashi Shimura</t>
  </si>
  <si>
    <t>Seven SamuraiÂ </t>
  </si>
  <si>
    <t>Kamatari Fujiwara</t>
  </si>
  <si>
    <t>Marius A. Markevicius</t>
  </si>
  <si>
    <t>Greg Speirs</t>
  </si>
  <si>
    <t>Tommy Sheppard</t>
  </si>
  <si>
    <t>The Other Dream TeamÂ </t>
  </si>
  <si>
    <t>Mickey Hart</t>
  </si>
  <si>
    <t>Tom DiCillo</t>
  </si>
  <si>
    <t>Tina Louise</t>
  </si>
  <si>
    <t>Johnny SuedeÂ </t>
  </si>
  <si>
    <t>Nick Cave</t>
  </si>
  <si>
    <t>Jake Sandvig</t>
  </si>
  <si>
    <t>Finishing the Game: The Search for a New Bruce LeeÂ </t>
  </si>
  <si>
    <t>Joe McQueen</t>
  </si>
  <si>
    <t>Quentin Dupieux</t>
  </si>
  <si>
    <t>RubberÂ </t>
  </si>
  <si>
    <t>Cecelia Antoinette</t>
  </si>
  <si>
    <t>Amber Benson</t>
  </si>
  <si>
    <t>Tori Spelling</t>
  </si>
  <si>
    <t>Kiss the BrideÂ </t>
  </si>
  <si>
    <t>Garrett M. Brown</t>
  </si>
  <si>
    <t>Alex Smith</t>
  </si>
  <si>
    <t>The Slaughter RuleÂ </t>
  </si>
  <si>
    <t>Eddie Spears</t>
  </si>
  <si>
    <t>Gareth Edwards</t>
  </si>
  <si>
    <t>MonstersÂ </t>
  </si>
  <si>
    <t>Ricky Catter</t>
  </si>
  <si>
    <t>Jonathan Parker</t>
  </si>
  <si>
    <t>The CaliforniansÂ </t>
  </si>
  <si>
    <t>Sol Tryon</t>
  </si>
  <si>
    <t>Ann Dowd</t>
  </si>
  <si>
    <t>The Living WakeÂ </t>
  </si>
  <si>
    <t>Matthew Cowles</t>
  </si>
  <si>
    <t>Alex Craig Mann</t>
  </si>
  <si>
    <t>Detention of the DeadÂ </t>
  </si>
  <si>
    <t>Max Adler</t>
  </si>
  <si>
    <t>Crazy StoneÂ </t>
  </si>
  <si>
    <t>Zhonghua Chen</t>
  </si>
  <si>
    <t>Stephen Kijak</t>
  </si>
  <si>
    <t>Jacques Brel</t>
  </si>
  <si>
    <t>Brian Eno</t>
  </si>
  <si>
    <t>Scott Walker: 30 Century ManÂ </t>
  </si>
  <si>
    <t>Damon Albarn</t>
  </si>
  <si>
    <t>Everything Put TogetherÂ </t>
  </si>
  <si>
    <t>Good KillÂ </t>
  </si>
  <si>
    <t>Stafford Douglas</t>
  </si>
  <si>
    <t>Daston Kalili</t>
  </si>
  <si>
    <t>Rai Alexandra</t>
  </si>
  <si>
    <t>Insomnia ManicaÂ </t>
  </si>
  <si>
    <t>Chin-Chien Chang</t>
  </si>
  <si>
    <t>Bruce Vilanch</t>
  </si>
  <si>
    <t>Carol Channing</t>
  </si>
  <si>
    <t>The Outrageous Sophie TuckerÂ </t>
  </si>
  <si>
    <t>Tony Bennett</t>
  </si>
  <si>
    <t>Now Is GoodÂ </t>
  </si>
  <si>
    <t>Michael Hoffman Jr.</t>
  </si>
  <si>
    <t>John McGlothlin</t>
  </si>
  <si>
    <t>Vincent Chimato</t>
  </si>
  <si>
    <t>Girls Gone DeadÂ </t>
  </si>
  <si>
    <t>Al Sapienza</t>
  </si>
  <si>
    <t>Patrick Gilles</t>
  </si>
  <si>
    <t>History</t>
  </si>
  <si>
    <t>America Is Still the PlaceÂ </t>
  </si>
  <si>
    <t>Georgia Hilton</t>
  </si>
  <si>
    <t>Mike Beckingham</t>
  </si>
  <si>
    <t>SubconsciousÂ </t>
  </si>
  <si>
    <t>Tom Stedham</t>
  </si>
  <si>
    <t>Jack Heller</t>
  </si>
  <si>
    <t>Enter NowhereÂ </t>
  </si>
  <si>
    <t>Christopher Denham</t>
  </si>
  <si>
    <t>Fernando Baez Mella</t>
  </si>
  <si>
    <t>Christian Alvarez</t>
  </si>
  <si>
    <t>The King of NajayoÂ </t>
  </si>
  <si>
    <t>Claudette LalÃ­</t>
  </si>
  <si>
    <t>Dominican Republic</t>
  </si>
  <si>
    <t>Warren Sheppard</t>
  </si>
  <si>
    <t>Action|Romance|Sport</t>
  </si>
  <si>
    <t>Fight to the FinishÂ </t>
  </si>
  <si>
    <t>Vincent De Paul</t>
  </si>
  <si>
    <t>Horror|Musical</t>
  </si>
  <si>
    <t>Alleluia! The Devil's CarnivalÂ </t>
  </si>
  <si>
    <t>Terrance Zdunich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</si>
  <si>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</si>
  <si>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</si>
  <si>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</si>
  <si>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</si>
  <si>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</si>
  <si>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</si>
  <si>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Joel Paul Reisig</t>
  </si>
  <si>
    <t>Carrie Bradstreet</t>
  </si>
  <si>
    <t>Rodeo GirlÂ </t>
  </si>
  <si>
    <t>Yassie Hawkes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</si>
  <si>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</si>
  <si>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</si>
  <si>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</si>
  <si>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</si>
  <si>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</si>
  <si>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</si>
  <si>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Luke Dye</t>
  </si>
  <si>
    <t>Jeff Delaney</t>
  </si>
  <si>
    <t>Mike Stanley</t>
  </si>
  <si>
    <t>The Little Ponderosa ZooÂ </t>
  </si>
  <si>
    <t>Jamison Stalsworth</t>
  </si>
  <si>
    <t>Mark Torgl</t>
  </si>
  <si>
    <t>The Toxic AvengerÂ </t>
  </si>
  <si>
    <t>Pat Ryan</t>
  </si>
  <si>
    <t>George T. Odom</t>
  </si>
  <si>
    <t>Straight Out of BrooklynÂ </t>
  </si>
  <si>
    <t>Nicholas Farrell</t>
  </si>
  <si>
    <t>Bloody SundayÂ </t>
  </si>
  <si>
    <t>Tim Pigott-Smith</t>
  </si>
  <si>
    <t>Alec Asten</t>
  </si>
  <si>
    <t>Dennis L.A. White</t>
  </si>
  <si>
    <t>Luis Sanchez</t>
  </si>
  <si>
    <t>Diamond RuffÂ </t>
  </si>
  <si>
    <t>Hans Canosa</t>
  </si>
  <si>
    <t>Conversations with Other WomenÂ </t>
  </si>
  <si>
    <t>Lloyd Kaufman</t>
  </si>
  <si>
    <t>John Karyus</t>
  </si>
  <si>
    <t>Poultrygeist: Night of the Chicken DeadÂ </t>
  </si>
  <si>
    <t>Kate Graham</t>
  </si>
  <si>
    <t>Matthew Watts</t>
  </si>
  <si>
    <t>Cheyenne Jackson</t>
  </si>
  <si>
    <t>Jennifer Lafleur</t>
  </si>
  <si>
    <t>Mutual FriendsÂ </t>
  </si>
  <si>
    <t>Michael Stahl-David</t>
  </si>
  <si>
    <t>Lloyd Bacon</t>
  </si>
  <si>
    <t>Dick Powell</t>
  </si>
  <si>
    <t>42nd StreetÂ </t>
  </si>
  <si>
    <t>George Brent</t>
  </si>
  <si>
    <t>Joe Kenemore</t>
  </si>
  <si>
    <t>Jack Canfield</t>
  </si>
  <si>
    <t>Bob Proctor</t>
  </si>
  <si>
    <t>Rise of the Entrepreneur: The Search for a Better WayÂ </t>
  </si>
  <si>
    <t>Eric Worre</t>
  </si>
  <si>
    <t>Taylor Nichols</t>
  </si>
  <si>
    <t>Chris Eigeman</t>
  </si>
  <si>
    <t>MetropolitanÂ </t>
  </si>
  <si>
    <t>Ellia Thompson</t>
  </si>
  <si>
    <t>Kay Pollak</t>
  </si>
  <si>
    <t>Frida Hallgren</t>
  </si>
  <si>
    <t>As It Is in HeavenÂ </t>
  </si>
  <si>
    <t>Nils-Anders VallgÃ¥rda</t>
  </si>
  <si>
    <t>Eric England</t>
  </si>
  <si>
    <t>Ace Marrero</t>
  </si>
  <si>
    <t>Jack E. Curenton</t>
  </si>
  <si>
    <t>RoadsideÂ </t>
  </si>
  <si>
    <t>Napoleon DynamiteÂ </t>
  </si>
  <si>
    <t>Eve Plumb</t>
  </si>
  <si>
    <t>Blue RuinÂ </t>
  </si>
  <si>
    <t>Amy Hargreaves</t>
  </si>
  <si>
    <t>Ashley Palmer</t>
  </si>
  <si>
    <t>Paranormal ActivityÂ </t>
  </si>
  <si>
    <t>Amber Armstrong</t>
  </si>
  <si>
    <t>Jay Adams</t>
  </si>
  <si>
    <t>Tony Alva</t>
  </si>
  <si>
    <t>Dogtown and Z-BoysÂ </t>
  </si>
  <si>
    <t>Jeff Ament</t>
  </si>
  <si>
    <t>Monty Python and the Holy GrailÂ </t>
  </si>
  <si>
    <t>Terry Jones</t>
  </si>
  <si>
    <t>Emily Rios</t>
  </si>
  <si>
    <t>QuinceaÃ±eraÂ </t>
  </si>
  <si>
    <t>Alicia Sixtos</t>
  </si>
  <si>
    <t>Sue Corcoran</t>
  </si>
  <si>
    <t>Comedy|Fantasy|Horror|Musical</t>
  </si>
  <si>
    <t>Tony Doupe</t>
  </si>
  <si>
    <t>Gory Gory HallelujahÂ </t>
  </si>
  <si>
    <t>David Frederick White</t>
  </si>
  <si>
    <t>Jonathan Caouette</t>
  </si>
  <si>
    <t>Biography|Documentary</t>
  </si>
  <si>
    <t>Greg Ayres</t>
  </si>
  <si>
    <t>TarnationÂ </t>
  </si>
  <si>
    <t>Renee Leblanc</t>
  </si>
  <si>
    <t>Ray Griggs</t>
  </si>
  <si>
    <t>Chris Cox</t>
  </si>
  <si>
    <t>Bill Farmer</t>
  </si>
  <si>
    <t>I Want Your MoneyÂ </t>
  </si>
  <si>
    <t>Mike Huckabee</t>
  </si>
  <si>
    <t>Matt Jackson</t>
  </si>
  <si>
    <t>Paul Elia</t>
  </si>
  <si>
    <t>Love in the Time of MonstersÂ </t>
  </si>
  <si>
    <t>Alex Sanborn</t>
  </si>
  <si>
    <t>Lucio Fulci</t>
  </si>
  <si>
    <t>David Warbeck</t>
  </si>
  <si>
    <t>Catriona MacColl</t>
  </si>
  <si>
    <t>The BeyondÂ </t>
  </si>
  <si>
    <t>Al Cliver</t>
  </si>
  <si>
    <t>What Happens in VegasÂ </t>
  </si>
  <si>
    <t>Michelle Krusiec</t>
  </si>
  <si>
    <t>Paul Fox</t>
  </si>
  <si>
    <t>Jeff Seymour</t>
  </si>
  <si>
    <t>Dov Tiefenbach</t>
  </si>
  <si>
    <t>The Dark HoursÂ </t>
  </si>
  <si>
    <t>Gordon Currie</t>
  </si>
  <si>
    <t>Roshan Seth</t>
  </si>
  <si>
    <t>My Beautiful LaundretteÂ </t>
  </si>
  <si>
    <t>Garry Cooper</t>
  </si>
  <si>
    <t>Ari Kirschenbaum</t>
  </si>
  <si>
    <t>R. Brandon Johnson</t>
  </si>
  <si>
    <t>FabledÂ </t>
  </si>
  <si>
    <t>Desmond Askew</t>
  </si>
  <si>
    <t>Cassandra Nicolaou</t>
  </si>
  <si>
    <t>Show MeÂ </t>
  </si>
  <si>
    <t>Gabriel Hogan</t>
  </si>
  <si>
    <t>Ingmar Bergman</t>
  </si>
  <si>
    <t>Ingrid Thulin</t>
  </si>
  <si>
    <t>Cries &amp; WhispersÂ </t>
  </si>
  <si>
    <t>Erland Josephson</t>
  </si>
  <si>
    <t>D.W. Griffith</t>
  </si>
  <si>
    <t>Mae Marsh</t>
  </si>
  <si>
    <t>Intolerance: Love's Struggle Throughout the AgesÂ </t>
  </si>
  <si>
    <t>Walter Long</t>
  </si>
  <si>
    <t>Roger Nygard</t>
  </si>
  <si>
    <t>DeForest Kelley</t>
  </si>
  <si>
    <t>TrekkiesÂ </t>
  </si>
  <si>
    <t>James Doohan</t>
  </si>
  <si>
    <t>Harry Beaumont</t>
  </si>
  <si>
    <t>Bessie Love</t>
  </si>
  <si>
    <t>Anita Page</t>
  </si>
  <si>
    <t>The Broadway MelodyÂ </t>
  </si>
  <si>
    <t>Charles King</t>
  </si>
  <si>
    <t>Betsy Baker</t>
  </si>
  <si>
    <t>The Evil DeadÂ </t>
  </si>
  <si>
    <t>Franck Khalfoun</t>
  </si>
  <si>
    <t>Nora Arnezeder</t>
  </si>
  <si>
    <t>America Olivo</t>
  </si>
  <si>
    <t>ManiacÂ </t>
  </si>
  <si>
    <t>Liane Balaban</t>
  </si>
  <si>
    <t>Mor Loushy</t>
  </si>
  <si>
    <t>Amos Oz</t>
  </si>
  <si>
    <t>Censored VoicesÂ </t>
  </si>
  <si>
    <t>Henry Alex Rubin</t>
  </si>
  <si>
    <t>Joe Bishop</t>
  </si>
  <si>
    <t>Mark Zupan</t>
  </si>
  <si>
    <t>MurderballÂ </t>
  </si>
  <si>
    <t>Andy Cohn</t>
  </si>
  <si>
    <t>Sam Firstenberg</t>
  </si>
  <si>
    <t>American Ninja 2: The ConfrontationÂ </t>
  </si>
  <si>
    <t>Larry Poindexter</t>
  </si>
  <si>
    <t>Doug Block</t>
  </si>
  <si>
    <t>Ellen Block</t>
  </si>
  <si>
    <t>Carol Block</t>
  </si>
  <si>
    <t>51 Birch StreetÂ </t>
  </si>
  <si>
    <t>Mike Block</t>
  </si>
  <si>
    <t>Chad Kapper</t>
  </si>
  <si>
    <t>Natalie Welch</t>
  </si>
  <si>
    <t>Tom E. Nicholson</t>
  </si>
  <si>
    <t>Rotor DR1Â </t>
  </si>
  <si>
    <t>Christian Kapper</t>
  </si>
  <si>
    <t>12 Angry MenÂ </t>
  </si>
  <si>
    <t>Paul Fierlinger</t>
  </si>
  <si>
    <t>Animation|Drama</t>
  </si>
  <si>
    <t>My Dog TulipÂ </t>
  </si>
  <si>
    <t>Alan Hale</t>
  </si>
  <si>
    <t>It Happened One NightÂ </t>
  </si>
  <si>
    <t>Walter Connolly</t>
  </si>
  <si>
    <t>Yorgos Lanthimos</t>
  </si>
  <si>
    <t>Mary Tsoni</t>
  </si>
  <si>
    <t>Angeliki Papoulia</t>
  </si>
  <si>
    <t>DogtoothÂ </t>
  </si>
  <si>
    <t>Sissy Petropoulou</t>
  </si>
  <si>
    <t>Greek</t>
  </si>
  <si>
    <t>Lauren Lazin</t>
  </si>
  <si>
    <t>James Cagney</t>
  </si>
  <si>
    <t>Tupac: ResurrectionÂ </t>
  </si>
  <si>
    <t>Todd Bridges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</si>
  <si>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</si>
  <si>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</si>
  <si>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</si>
  <si>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</si>
  <si>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</si>
  <si>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</si>
  <si>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Jane Bradbury</t>
  </si>
  <si>
    <t>Pieces of AprilÂ </t>
  </si>
  <si>
    <t>Niall Johnson</t>
  </si>
  <si>
    <t>Mark Caven</t>
  </si>
  <si>
    <t>Kevin Howarth</t>
  </si>
  <si>
    <t>The Big SwapÂ </t>
  </si>
  <si>
    <t>Thierry Harcourt</t>
  </si>
  <si>
    <t>Lucy</t>
  </si>
  <si>
    <t>Daniel London</t>
  </si>
  <si>
    <t>Old JoyÂ </t>
  </si>
  <si>
    <t>Will Oldham</t>
  </si>
  <si>
    <t>Wendy and LucyÂ </t>
  </si>
  <si>
    <t>Eric Mendelsohn</t>
  </si>
  <si>
    <t>3 BackyardsÂ </t>
  </si>
  <si>
    <t>Jean-Luc Godard</t>
  </si>
  <si>
    <t>Anna Karina</t>
  </si>
  <si>
    <t>Pierrot le FouÂ </t>
  </si>
  <si>
    <t>Graziella Galvani</t>
  </si>
  <si>
    <t>Florence Ayisi</t>
  </si>
  <si>
    <t>Beatrice Ntuba</t>
  </si>
  <si>
    <t>Vera Ngassa</t>
  </si>
  <si>
    <t>Sisters in LawÂ </t>
  </si>
  <si>
    <t>Cameroon</t>
  </si>
  <si>
    <t>Michael Roemer</t>
  </si>
  <si>
    <t>Nothing But a ManÂ </t>
  </si>
  <si>
    <t>Ivan Dixon</t>
  </si>
  <si>
    <t>Eli Marienthal</t>
  </si>
  <si>
    <t>First Love, Last RitesÂ </t>
  </si>
  <si>
    <t>Eddie O'Flaherty</t>
  </si>
  <si>
    <t>Don Wallace</t>
  </si>
  <si>
    <t>Fighting Tommy RileyÂ </t>
  </si>
  <si>
    <t>Christina Chambers</t>
  </si>
  <si>
    <t>Babar Ahmed</t>
  </si>
  <si>
    <t>Alexander Wraith</t>
  </si>
  <si>
    <t>Lalaine</t>
  </si>
  <si>
    <t>Royal KillÂ </t>
  </si>
  <si>
    <t>Darren Kendrick</t>
  </si>
  <si>
    <t>John D. Hancock</t>
  </si>
  <si>
    <t>Elizabeth Stenholt</t>
  </si>
  <si>
    <t>Trish Basinger</t>
  </si>
  <si>
    <t>The Looking GlassÂ </t>
  </si>
  <si>
    <t>Mary Norwood</t>
  </si>
  <si>
    <t>Paul Bartel</t>
  </si>
  <si>
    <t>Action|Comedy|Sci-Fi|Sport</t>
  </si>
  <si>
    <t>Death Race 2000Â </t>
  </si>
  <si>
    <t>Bruce Dellis</t>
  </si>
  <si>
    <t>Locker 13Â </t>
  </si>
  <si>
    <t>Jerome Elston Scott</t>
  </si>
  <si>
    <t>Joanna Cassidy</t>
  </si>
  <si>
    <t>Anderson's CrossÂ </t>
  </si>
  <si>
    <t>Ryan Carnes</t>
  </si>
  <si>
    <t>Ã‰tienne Faure</t>
  </si>
  <si>
    <t>Pierre Prieur</t>
  </si>
  <si>
    <t>Rumi Missabu</t>
  </si>
  <si>
    <t>BizarreÂ </t>
  </si>
  <si>
    <t>Raquel Nave</t>
  </si>
  <si>
    <t>Herb Freed</t>
  </si>
  <si>
    <t>Graduation DayÂ </t>
  </si>
  <si>
    <t>Vanna White</t>
  </si>
  <si>
    <t>Jack Perez</t>
  </si>
  <si>
    <t>Comedy|Crime|Drama|Horror|Mystery|Thriller</t>
  </si>
  <si>
    <t>Some Guy Who Kills PeopleÂ </t>
  </si>
  <si>
    <t>Ahmed Best</t>
  </si>
  <si>
    <t>Craig Zobel</t>
  </si>
  <si>
    <t>ComplianceÂ </t>
  </si>
  <si>
    <t>James McCaffrey</t>
  </si>
  <si>
    <t>Chasing AmyÂ </t>
  </si>
  <si>
    <t>Lovely &amp; AmazingÂ </t>
  </si>
  <si>
    <t>Raven Goodwin</t>
  </si>
  <si>
    <t>Ken Del Conte</t>
  </si>
  <si>
    <t>Action|Adventure|Mystery|Romance|Thriller</t>
  </si>
  <si>
    <t>Hector Echavarria</t>
  </si>
  <si>
    <t>Death CallsÂ </t>
  </si>
  <si>
    <t>Ron RoggÃ©</t>
  </si>
  <si>
    <t>Jason Tobin</t>
  </si>
  <si>
    <t>Parry Shen</t>
  </si>
  <si>
    <t>Better Luck TomorrowÂ </t>
  </si>
  <si>
    <t>Collin Kahey</t>
  </si>
  <si>
    <t>Maria Maggenti</t>
  </si>
  <si>
    <t>The Incredibly True Adventure of Two Girls in LoveÂ </t>
  </si>
  <si>
    <t>Stephanie Berry</t>
  </si>
  <si>
    <t>Chuck &amp; BuckÂ </t>
  </si>
  <si>
    <t>Piyush Dinker Pandya</t>
  </si>
  <si>
    <t>Rizwan Manji</t>
  </si>
  <si>
    <t>Purva Bedi</t>
  </si>
  <si>
    <t>American DesiÂ </t>
  </si>
  <si>
    <t>Anil Kumar</t>
  </si>
  <si>
    <t>Daniel Columbie</t>
  </si>
  <si>
    <t>Nicholas Simmons</t>
  </si>
  <si>
    <t>Keri Maletto</t>
  </si>
  <si>
    <t>Amidst the Devil's WingsÂ </t>
  </si>
  <si>
    <t>Barbie Castro</t>
  </si>
  <si>
    <t>CubeÂ </t>
  </si>
  <si>
    <t>Emma-Kate Croghan</t>
  </si>
  <si>
    <t>Love and Other CatastrophesÂ </t>
  </si>
  <si>
    <t>Matt Day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</si>
  <si>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</si>
  <si>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</si>
  <si>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</si>
  <si>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</si>
  <si>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</si>
  <si>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</si>
  <si>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Amir Talai</t>
  </si>
  <si>
    <t>NovemberÂ </t>
  </si>
  <si>
    <t>Drake Doremus</t>
  </si>
  <si>
    <t>Charlie Bewley</t>
  </si>
  <si>
    <t>Like CrazyÂ </t>
  </si>
  <si>
    <t>Finola Hughes</t>
  </si>
  <si>
    <t>Al Franklin</t>
  </si>
  <si>
    <t>Marshal Hilton</t>
  </si>
  <si>
    <t>Teeth and BloodÂ </t>
  </si>
  <si>
    <t>Clint Jung</t>
  </si>
  <si>
    <t>Sugar TownÂ </t>
  </si>
  <si>
    <t>Michael Kang</t>
  </si>
  <si>
    <t>Clint Jordan</t>
  </si>
  <si>
    <t>Samantha Futerman</t>
  </si>
  <si>
    <t>The MotelÂ </t>
  </si>
  <si>
    <t>Jackie Nova</t>
  </si>
  <si>
    <t>The CanyonsÂ </t>
  </si>
  <si>
    <t>James Deen</t>
  </si>
  <si>
    <t>Lori Silverbush</t>
  </si>
  <si>
    <t>Flaco Navaja</t>
  </si>
  <si>
    <t>On the OutsÂ </t>
  </si>
  <si>
    <t>Dominic ColÃ³n</t>
  </si>
  <si>
    <t>Natalie Canerday</t>
  </si>
  <si>
    <t>Michael Abbott Jr.</t>
  </si>
  <si>
    <t>Shotgun StoriesÂ </t>
  </si>
  <si>
    <t>Travis Smith</t>
  </si>
  <si>
    <t>Stuart Hazeldine</t>
  </si>
  <si>
    <t>ExamÂ </t>
  </si>
  <si>
    <t>Pollyanna McIntosh</t>
  </si>
  <si>
    <t>Hilary Brougher</t>
  </si>
  <si>
    <t>Samantha Buck</t>
  </si>
  <si>
    <t>The Sticky Fingers of TimeÂ </t>
  </si>
  <si>
    <t>Terumi Matthews</t>
  </si>
  <si>
    <t>Rachel Goldenberg</t>
  </si>
  <si>
    <t>Mark Hengst</t>
  </si>
  <si>
    <t>Sunday School MusicalÂ </t>
  </si>
  <si>
    <t>Debra Lynn Hull</t>
  </si>
  <si>
    <t>Lorne Cardinal</t>
  </si>
  <si>
    <t>RustÂ </t>
  </si>
  <si>
    <t>Kirsten Collins</t>
  </si>
  <si>
    <t>Jamin Winans</t>
  </si>
  <si>
    <t>Marty Lindsey</t>
  </si>
  <si>
    <t>Action|Drama|Fantasy|Sci-Fi</t>
  </si>
  <si>
    <t>Eme Ikwuakor</t>
  </si>
  <si>
    <t>InkÂ </t>
  </si>
  <si>
    <t>Jessica Duffy</t>
  </si>
  <si>
    <t>Tom Seidman</t>
  </si>
  <si>
    <t>Derek Brandon</t>
  </si>
  <si>
    <t>Florence Henderson</t>
  </si>
  <si>
    <t>The Christmas BunnyÂ </t>
  </si>
  <si>
    <t>Charles Irving Beale</t>
  </si>
  <si>
    <t>Jason Naumann</t>
  </si>
  <si>
    <t>Kate Flannery</t>
  </si>
  <si>
    <t>Comedy|Short</t>
  </si>
  <si>
    <t>Victoria Jackson</t>
  </si>
  <si>
    <t>Jesus PeopleÂ </t>
  </si>
  <si>
    <t>Tim Bagley</t>
  </si>
  <si>
    <t>Matt Cimber</t>
  </si>
  <si>
    <t>ButterflyÂ </t>
  </si>
  <si>
    <t>Stuart Whitman</t>
  </si>
  <si>
    <t>Sam Martin</t>
  </si>
  <si>
    <t>Steve Duin</t>
  </si>
  <si>
    <t>Sam Adams</t>
  </si>
  <si>
    <t>UnDividedÂ </t>
  </si>
  <si>
    <t>Jeff Jacob</t>
  </si>
  <si>
    <t>Andrew Hyatt</t>
  </si>
  <si>
    <t>Brit Morgan</t>
  </si>
  <si>
    <t>The FrozenÂ </t>
  </si>
  <si>
    <t>Sedona James</t>
  </si>
  <si>
    <t>Dana Blackstone</t>
  </si>
  <si>
    <t>Joshua Ray Bell</t>
  </si>
  <si>
    <t>Horse CampÂ </t>
  </si>
  <si>
    <t>Annelyse Ahmad</t>
  </si>
  <si>
    <t>Kristin Rizzo</t>
  </si>
  <si>
    <t>Give Me ShelterÂ </t>
  </si>
  <si>
    <t>RenÃ©e AdorÃ©e</t>
  </si>
  <si>
    <t>John Gilbert</t>
  </si>
  <si>
    <t>The Big ParadeÂ </t>
  </si>
  <si>
    <t>Claire Adams</t>
  </si>
  <si>
    <t>Ward Roberts</t>
  </si>
  <si>
    <t>Jacob Zachar</t>
  </si>
  <si>
    <t>Little Big TopÂ </t>
  </si>
  <si>
    <t>Travis Betz</t>
  </si>
  <si>
    <t>Zoran Lisinac</t>
  </si>
  <si>
    <t>Brock Baker</t>
  </si>
  <si>
    <t>Matthew Emerick</t>
  </si>
  <si>
    <t>Along the RoadsideÂ </t>
  </si>
  <si>
    <t>Sheldon Bailey</t>
  </si>
  <si>
    <t>James Lance</t>
  </si>
  <si>
    <t>BronsonÂ </t>
  </si>
  <si>
    <t>Matt King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</si>
  <si>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</si>
  <si>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</si>
  <si>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</si>
  <si>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</si>
  <si>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</si>
  <si>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</si>
  <si>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Tom Putnam</t>
  </si>
  <si>
    <t>Donald Austin</t>
  </si>
  <si>
    <t>Brendan Doogie Milewski</t>
  </si>
  <si>
    <t>BurnÂ </t>
  </si>
  <si>
    <t>Craig Dougherty</t>
  </si>
  <si>
    <t>Jon Shear</t>
  </si>
  <si>
    <t>UrbaniaÂ </t>
  </si>
  <si>
    <t>Matt Keeslar</t>
  </si>
  <si>
    <t>Al Silliman Jr.</t>
  </si>
  <si>
    <t>Nancy Ison</t>
  </si>
  <si>
    <t>Christina Hart</t>
  </si>
  <si>
    <t>The StewardessesÂ </t>
  </si>
  <si>
    <t>William Condos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</si>
  <si>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</si>
  <si>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</si>
  <si>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</si>
  <si>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</si>
  <si>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</si>
  <si>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</si>
  <si>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Hugh Keays-Byrne</t>
  </si>
  <si>
    <t>Mad MaxÂ </t>
  </si>
  <si>
    <t>Joanne Samuel</t>
  </si>
  <si>
    <t>Alex DÃ©sert</t>
  </si>
  <si>
    <t>SwingersÂ </t>
  </si>
  <si>
    <t>Blake Lindsley</t>
  </si>
  <si>
    <t>Gian Maria VolontÃ¨</t>
  </si>
  <si>
    <t>A Fistful of DollarsÂ </t>
  </si>
  <si>
    <t>Aldo Sambrell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</si>
  <si>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</si>
  <si>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</si>
  <si>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</si>
  <si>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</si>
  <si>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</si>
  <si>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</si>
  <si>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Maurizio Benazzo</t>
  </si>
  <si>
    <t>Jasper Johal</t>
  </si>
  <si>
    <t>The Dalai Lama</t>
  </si>
  <si>
    <t>Short Cut to Nirvana: Kumbh MelaÂ </t>
  </si>
  <si>
    <t>Swami Krishnanad</t>
  </si>
  <si>
    <t>David G. Evans</t>
  </si>
  <si>
    <t>Chris Thomas</t>
  </si>
  <si>
    <t>Michael Joiner</t>
  </si>
  <si>
    <t>The Grace CardÂ </t>
  </si>
  <si>
    <t>Michael Higgenbottom</t>
  </si>
  <si>
    <t>Middle of NowhereÂ </t>
  </si>
  <si>
    <t>Lorraine Toussaint</t>
  </si>
  <si>
    <t>Sebastian Schipper</t>
  </si>
  <si>
    <t>Devid Striesow</t>
  </si>
  <si>
    <t>3Â </t>
  </si>
  <si>
    <t>Sophie Rois</t>
  </si>
  <si>
    <t>Sherman Alexie</t>
  </si>
  <si>
    <t>Leo Rossi</t>
  </si>
  <si>
    <t>William Joseph Elk III</t>
  </si>
  <si>
    <t>The Business of FancydancingÂ </t>
  </si>
  <si>
    <t>Cynthia Geary</t>
  </si>
  <si>
    <t>Justin Dillon</t>
  </si>
  <si>
    <t>Natasha Bedingfield</t>
  </si>
  <si>
    <t>Matisyahu</t>
  </si>
  <si>
    <t>Call + ResponseÂ </t>
  </si>
  <si>
    <t>Madeleine Albright</t>
  </si>
  <si>
    <t>Stevan Mena</t>
  </si>
  <si>
    <t>MalevolenceÂ </t>
  </si>
  <si>
    <t>Richard Glover</t>
  </si>
  <si>
    <t>Marri Savinar</t>
  </si>
  <si>
    <t>Shooting the WarwicksÂ </t>
  </si>
  <si>
    <t>Bethany Blakey</t>
  </si>
  <si>
    <t>Ryan Kennedy</t>
  </si>
  <si>
    <t>Melanie Papalia</t>
  </si>
  <si>
    <t>Super HybridÂ </t>
  </si>
  <si>
    <t>John Reardon</t>
  </si>
  <si>
    <t>BagheadÂ </t>
  </si>
  <si>
    <t>Elise Muller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</si>
  <si>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</si>
  <si>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</si>
  <si>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</si>
  <si>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</si>
  <si>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</si>
  <si>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</si>
  <si>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Chris Marker</t>
  </si>
  <si>
    <t>Bertrand Cantat</t>
  </si>
  <si>
    <t>Marina Vlady</t>
  </si>
  <si>
    <t>The Case of the Grinning CatÂ </t>
  </si>
  <si>
    <t>LÃ©on Schwartzenberg</t>
  </si>
  <si>
    <t>Carl Theodor Dreyer</t>
  </si>
  <si>
    <t>Sylvia Eckhausen</t>
  </si>
  <si>
    <t>Hanne Aagesen</t>
  </si>
  <si>
    <t>OrdetÂ </t>
  </si>
  <si>
    <t>Ejner Federspiel</t>
  </si>
  <si>
    <t>Marianna Palka</t>
  </si>
  <si>
    <t>Good DickÂ </t>
  </si>
  <si>
    <t>The Man from EarthÂ </t>
  </si>
  <si>
    <t>David Lee Smith</t>
  </si>
  <si>
    <t>Ricki Stern</t>
  </si>
  <si>
    <t>Evelyn Jefferson</t>
  </si>
  <si>
    <t>Darryl Hunt</t>
  </si>
  <si>
    <t>The Trials of Darryl HuntÂ </t>
  </si>
  <si>
    <t>John Reeves</t>
  </si>
  <si>
    <t>Nadia Tass</t>
  </si>
  <si>
    <t>Jordan Bridges</t>
  </si>
  <si>
    <t>An American Girl HolidayÂ </t>
  </si>
  <si>
    <t>Bruce Gooch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</si>
  <si>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</si>
  <si>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</si>
  <si>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</si>
  <si>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</si>
  <si>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</si>
  <si>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</si>
  <si>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C. Fraser Press</t>
  </si>
  <si>
    <t>Robert Turano</t>
  </si>
  <si>
    <t>Elaine Bromka</t>
  </si>
  <si>
    <t>Theresa Is a MotherÂ </t>
  </si>
  <si>
    <t>Matthew Gumley</t>
  </si>
  <si>
    <t>Rania Attieh</t>
  </si>
  <si>
    <t>Robin Bartlett</t>
  </si>
  <si>
    <t>Paul Hickert</t>
  </si>
  <si>
    <t>H.Â </t>
  </si>
  <si>
    <t>Sharon Greytak</t>
  </si>
  <si>
    <t>Alex Emanuel</t>
  </si>
  <si>
    <t>Archaeology of a WomanÂ </t>
  </si>
  <si>
    <t>Majid Majidi</t>
  </si>
  <si>
    <t>Amir Farrokh Hashemian</t>
  </si>
  <si>
    <t>Bahare Seddiqi</t>
  </si>
  <si>
    <t>Children of HeavenÂ </t>
  </si>
  <si>
    <t>Mohammad Amir Naji</t>
  </si>
  <si>
    <t>Andrew Haigh</t>
  </si>
  <si>
    <t>Chris New</t>
  </si>
  <si>
    <t>WeekendÂ </t>
  </si>
  <si>
    <t>Vauxhall Jermaine</t>
  </si>
  <si>
    <t>Joie Lee</t>
  </si>
  <si>
    <t>She's Gotta Have ItÂ </t>
  </si>
  <si>
    <t>Tracy Camilla Johns</t>
  </si>
  <si>
    <t>Cary Bell</t>
  </si>
  <si>
    <t>Stacie Evans</t>
  </si>
  <si>
    <t>Abigail Evans</t>
  </si>
  <si>
    <t>Butterfly GirlÂ </t>
  </si>
  <si>
    <t>Emily Gorell</t>
  </si>
  <si>
    <t>Nicolae Constantin Tanase</t>
  </si>
  <si>
    <t>Ana Maria Guran</t>
  </si>
  <si>
    <t>Iulia Ciochina</t>
  </si>
  <si>
    <t>The World Is MineÂ </t>
  </si>
  <si>
    <t>Ana Vatamanu</t>
  </si>
  <si>
    <t>Robin Lord Taylor</t>
  </si>
  <si>
    <t>Another EarthÂ </t>
  </si>
  <si>
    <t>Flint Beverage</t>
  </si>
  <si>
    <t>Melvin Van Peebles</t>
  </si>
  <si>
    <t>Sweet Sweetback's Baadasssss SongÂ </t>
  </si>
  <si>
    <t>Ken Roht</t>
  </si>
  <si>
    <t>Joe Lev</t>
  </si>
  <si>
    <t>Charla Cochran</t>
  </si>
  <si>
    <t>Perfect CowboyÂ </t>
  </si>
  <si>
    <t>Sienna Beckman</t>
  </si>
  <si>
    <t>TadpoleÂ </t>
  </si>
  <si>
    <t>MarkÃ©ta IrglovÃ¡</t>
  </si>
  <si>
    <t>Glen Hansard</t>
  </si>
  <si>
    <t>OnceÂ </t>
  </si>
  <si>
    <t>Darren Healy</t>
  </si>
  <si>
    <t>Robinson Devor</t>
  </si>
  <si>
    <t>Eugene Roche</t>
  </si>
  <si>
    <t>Marilyn Rising</t>
  </si>
  <si>
    <t>The Woman ChaserÂ </t>
  </si>
  <si>
    <t>Max Kerstein</t>
  </si>
  <si>
    <t>Michel Orion Scott</t>
  </si>
  <si>
    <t>Rowan Isaacson</t>
  </si>
  <si>
    <t>Temple Grandin</t>
  </si>
  <si>
    <t>The Horse BoyÂ </t>
  </si>
  <si>
    <t>Simon Baron-Cohen</t>
  </si>
  <si>
    <t>Pat Holden</t>
  </si>
  <si>
    <t>Martin Compston</t>
  </si>
  <si>
    <t>Alan Brent</t>
  </si>
  <si>
    <t>When the Lights Went OutÂ </t>
  </si>
  <si>
    <t>Kate Ashfield</t>
  </si>
  <si>
    <t>Eric Bugbee</t>
  </si>
  <si>
    <t>Bill Allen</t>
  </si>
  <si>
    <t>Joel Moody</t>
  </si>
  <si>
    <t>Heroes of DirtÂ </t>
  </si>
  <si>
    <t>Lia Tucker</t>
  </si>
  <si>
    <t>Peter Robbins</t>
  </si>
  <si>
    <t>A Charlie Brown ChristmasÂ </t>
  </si>
  <si>
    <t>Christopher Shea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</si>
  <si>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</si>
  <si>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</si>
  <si>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</si>
  <si>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</si>
  <si>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</si>
  <si>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</si>
  <si>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Deborah Anderson</t>
  </si>
  <si>
    <t>Jesse Jane</t>
  </si>
  <si>
    <t>Lisa Ann</t>
  </si>
  <si>
    <t>ArousedÂ </t>
  </si>
  <si>
    <t>Kayden Kross</t>
  </si>
  <si>
    <t>Sara Newens</t>
  </si>
  <si>
    <t>Xinhua Jiang</t>
  </si>
  <si>
    <t>Ariel Hsing</t>
  </si>
  <si>
    <t>Top SpinÂ </t>
  </si>
  <si>
    <t>Michael Landers</t>
  </si>
  <si>
    <t>Pat Boone</t>
  </si>
  <si>
    <t>Roger &amp; MeÂ </t>
  </si>
  <si>
    <t>Bob Eubanks</t>
  </si>
  <si>
    <t>Sai Varadan</t>
  </si>
  <si>
    <t>Hassan Johnson</t>
  </si>
  <si>
    <t>J.D. Williams</t>
  </si>
  <si>
    <t>An American in HollywoodÂ </t>
  </si>
  <si>
    <t>Samantha Esteban</t>
  </si>
  <si>
    <t>Sound of My VoiceÂ </t>
  </si>
  <si>
    <t>Constance Wu</t>
  </si>
  <si>
    <t>Lynn Shelton</t>
  </si>
  <si>
    <t>Mike Birbiglia</t>
  </si>
  <si>
    <t>Your Sister's SisterÂ </t>
  </si>
  <si>
    <t>Mel Eslyn</t>
  </si>
  <si>
    <t>A Dog's BreakfastÂ </t>
  </si>
  <si>
    <t>Macha MÃ©ril</t>
  </si>
  <si>
    <t>Philippe Leroy</t>
  </si>
  <si>
    <t>Une Femme MariÃ©eÂ </t>
  </si>
  <si>
    <t>Rita Maiden</t>
  </si>
  <si>
    <t>Jason Stuart</t>
  </si>
  <si>
    <t>The Birth of a NationÂ </t>
  </si>
  <si>
    <t>Nathan Smith Jones</t>
  </si>
  <si>
    <t>Richard Moll</t>
  </si>
  <si>
    <t>The Work and the StoryÂ </t>
  </si>
  <si>
    <t>Christopher Robin Miller</t>
  </si>
  <si>
    <t>Facing the GiantsÂ </t>
  </si>
  <si>
    <t>Shannen Fields</t>
  </si>
  <si>
    <t>Travis Cluff</t>
  </si>
  <si>
    <t>Cassidy Gifford</t>
  </si>
  <si>
    <t>Pfeifer Brown</t>
  </si>
  <si>
    <t>The GallowsÂ </t>
  </si>
  <si>
    <t>Reese Mishler</t>
  </si>
  <si>
    <t>Jack Nance</t>
  </si>
  <si>
    <t>EraserheadÂ </t>
  </si>
  <si>
    <t>Charlotte Stewart</t>
  </si>
  <si>
    <t>Harry F. Millarde</t>
  </si>
  <si>
    <t>Johnnie Walker</t>
  </si>
  <si>
    <t>Stephen Carr</t>
  </si>
  <si>
    <t>Over the Hill to the PoorhouseÂ </t>
  </si>
  <si>
    <t>Mary Carr</t>
  </si>
  <si>
    <t>Hollywood ShuffleÂ </t>
  </si>
  <si>
    <t>The MightyÂ </t>
  </si>
  <si>
    <t>Jamaa Fanaka</t>
  </si>
  <si>
    <t>Chuck Mitchell</t>
  </si>
  <si>
    <t>Leon Isaac Kennedy</t>
  </si>
  <si>
    <t>PenitentiaryÂ </t>
  </si>
  <si>
    <t>Wilbur 'Hi-Fi' White</t>
  </si>
  <si>
    <t>Larry Blamire</t>
  </si>
  <si>
    <t>Brian Howe</t>
  </si>
  <si>
    <t>Fay Masterson</t>
  </si>
  <si>
    <t>The Lost Skeleton of CadavraÂ </t>
  </si>
  <si>
    <t>Stephen Langford</t>
  </si>
  <si>
    <t>Gabriela Castillo</t>
  </si>
  <si>
    <t>Kevin P. Farley</t>
  </si>
  <si>
    <t>Dude, Where's My Dog?!Â </t>
  </si>
  <si>
    <t>Brandon Middleton</t>
  </si>
  <si>
    <t>E.L. Katz</t>
  </si>
  <si>
    <t>Comedy|Crime|Drama|Horror|Thriller</t>
  </si>
  <si>
    <t>Cheap ThrillsÂ </t>
  </si>
  <si>
    <t>Elissa Dowling</t>
  </si>
  <si>
    <t>Lisanne Pajot</t>
  </si>
  <si>
    <t>Edmund McMillen</t>
  </si>
  <si>
    <t>Jonathan Blow</t>
  </si>
  <si>
    <t>Indie Game: The MovieÂ </t>
  </si>
  <si>
    <t>Phil Fish</t>
  </si>
  <si>
    <t>Dan Reed</t>
  </si>
  <si>
    <t>Adam Rayner</t>
  </si>
  <si>
    <t>ClosureÂ </t>
  </si>
  <si>
    <t>John Reinhardt</t>
  </si>
  <si>
    <t>Sheldon Leonard</t>
  </si>
  <si>
    <t>Open SecretÂ </t>
  </si>
  <si>
    <t>Arthur O'Connell</t>
  </si>
  <si>
    <t>Patrick Ryan Sims</t>
  </si>
  <si>
    <t>Hugh Mun</t>
  </si>
  <si>
    <t>Claire Gordon-Harper</t>
  </si>
  <si>
    <t>Echo Dr.Â </t>
  </si>
  <si>
    <t>Johnathan Hurley</t>
  </si>
  <si>
    <t>Laslo Benedek</t>
  </si>
  <si>
    <t>Trevor Howard</t>
  </si>
  <si>
    <t>The Night VisitorÂ </t>
  </si>
  <si>
    <t>Andrew Keir</t>
  </si>
  <si>
    <t>Jason Miller</t>
  </si>
  <si>
    <t>Dottie Alexander</t>
  </si>
  <si>
    <t>Jon Brion</t>
  </si>
  <si>
    <t>The Past is a Grotesque AnimalÂ </t>
  </si>
  <si>
    <t>David Barnes</t>
  </si>
  <si>
    <t>Sut Jhally</t>
  </si>
  <si>
    <t>Seth Ackerman</t>
  </si>
  <si>
    <t>Peace, Propaganda &amp; the Promised LandÂ </t>
  </si>
  <si>
    <t>Arik Ascherman</t>
  </si>
  <si>
    <t>Clint Mansell</t>
  </si>
  <si>
    <t>PiÂ </t>
  </si>
  <si>
    <t>Stanley B. Herman</t>
  </si>
  <si>
    <t>Julie Davis</t>
  </si>
  <si>
    <t>Meredith Scott Lynn</t>
  </si>
  <si>
    <t>I Love You, Don't Touch Me!Â </t>
  </si>
  <si>
    <t>Tim DeZarn</t>
  </si>
  <si>
    <t>Myles Berkowitz</t>
  </si>
  <si>
    <t>Tom Ardavany</t>
  </si>
  <si>
    <t>20 DatesÂ </t>
  </si>
  <si>
    <t>Robert McKee</t>
  </si>
  <si>
    <t>Brett Piper</t>
  </si>
  <si>
    <t>Steve Diasparra</t>
  </si>
  <si>
    <t>Michelle Simone Miller</t>
  </si>
  <si>
    <t>Queen CrabÂ </t>
  </si>
  <si>
    <t>A.J. DeLucia</t>
  </si>
  <si>
    <t>Amanda Kearsan</t>
  </si>
  <si>
    <t>Comedy|Documentary|Drama</t>
  </si>
  <si>
    <t>Chemeeka Walker</t>
  </si>
  <si>
    <t>Super Size MeÂ </t>
  </si>
  <si>
    <t>Amelia Giancarlo</t>
  </si>
  <si>
    <t>Brandon Trost</t>
  </si>
  <si>
    <t>Sean Whalen</t>
  </si>
  <si>
    <t>The FPÂ </t>
  </si>
  <si>
    <t>James DeBello</t>
  </si>
  <si>
    <t>Happy ChristmasÂ </t>
  </si>
  <si>
    <t>Joseph Green</t>
  </si>
  <si>
    <t>Jason Evers</t>
  </si>
  <si>
    <t>Virginia Leith</t>
  </si>
  <si>
    <t>The Brain That Wouldn't DieÂ </t>
  </si>
  <si>
    <t>Bruce Kerr</t>
  </si>
  <si>
    <t>Wade Gasque</t>
  </si>
  <si>
    <t>Vincent Duvall</t>
  </si>
  <si>
    <t>Ty Parker</t>
  </si>
  <si>
    <t>Tiger OrangeÂ </t>
  </si>
  <si>
    <t>Loanne Bishop</t>
  </si>
  <si>
    <t>Daniel Schechter</t>
  </si>
  <si>
    <t>Supporting CharactersÂ </t>
  </si>
  <si>
    <t>Courtney Bell</t>
  </si>
  <si>
    <t>Justin Gordon</t>
  </si>
  <si>
    <t>AbsentiaÂ </t>
  </si>
  <si>
    <t>Erin Cipolletti</t>
  </si>
  <si>
    <t>Shari Albert</t>
  </si>
  <si>
    <t>The Brothers McMullenÂ </t>
  </si>
  <si>
    <t>Maxine Bahns</t>
  </si>
  <si>
    <t>Matt Johnson</t>
  </si>
  <si>
    <t>Shailene Garnett</t>
  </si>
  <si>
    <t>Paul Daniel Ayotte</t>
  </si>
  <si>
    <t>The DirtiesÂ </t>
  </si>
  <si>
    <t>Bruno Barreto</t>
  </si>
  <si>
    <t>Marcello Mastroianni</t>
  </si>
  <si>
    <t>GabrielaÂ </t>
  </si>
  <si>
    <t>Joffre Soares</t>
  </si>
  <si>
    <t>Tiny FurnitureÂ </t>
  </si>
  <si>
    <t>Jemima Kirke</t>
  </si>
  <si>
    <t>Terron R. Parsons</t>
  </si>
  <si>
    <t>Jeremy Sande</t>
  </si>
  <si>
    <t>Crime|Drama|Horror</t>
  </si>
  <si>
    <t>HayrideÂ </t>
  </si>
  <si>
    <t>Corlandos Scott</t>
  </si>
  <si>
    <t>Andrew Leman</t>
  </si>
  <si>
    <t>David Mersault</t>
  </si>
  <si>
    <t>Dan Novy</t>
  </si>
  <si>
    <t>The Call of CthulhuÂ </t>
  </si>
  <si>
    <t>Barry Lynch</t>
  </si>
  <si>
    <t>Dave Carroll</t>
  </si>
  <si>
    <t>Chris 'Wonder' Schoeck</t>
  </si>
  <si>
    <t>Bending SteelÂ </t>
  </si>
  <si>
    <t>William Eubank</t>
  </si>
  <si>
    <t>Olivia Cooke</t>
  </si>
  <si>
    <t>The SignalÂ </t>
  </si>
  <si>
    <t>Beau Knapp</t>
  </si>
  <si>
    <t>Patrick Meaney</t>
  </si>
  <si>
    <t>Greg Aronowitz</t>
  </si>
  <si>
    <t>Taliesin Jaffe</t>
  </si>
  <si>
    <t>The Image RevolutionÂ </t>
  </si>
  <si>
    <t>Jeff Dowd</t>
  </si>
  <si>
    <t>Chad Hartigan</t>
  </si>
  <si>
    <t>Paul Eenhoorn</t>
  </si>
  <si>
    <t>Jan Haley</t>
  </si>
  <si>
    <t>This Is Martin BonnerÂ </t>
  </si>
  <si>
    <t>Demetrius Grosse</t>
  </si>
  <si>
    <t>A True StoryÂ </t>
  </si>
  <si>
    <t>Kelen Coleman</t>
  </si>
  <si>
    <t>George WashingtonÂ </t>
  </si>
  <si>
    <t>Damian Jewan Lee</t>
  </si>
  <si>
    <t>Kevin Jordan</t>
  </si>
  <si>
    <t>Christa Miller</t>
  </si>
  <si>
    <t>Smiling Fish &amp; Goat on FireÂ </t>
  </si>
  <si>
    <t>Ion Overman</t>
  </si>
  <si>
    <t>Kirk Loudon</t>
  </si>
  <si>
    <t>Johnny Walter</t>
  </si>
  <si>
    <t>Dawn of the Crescent MoonÂ </t>
  </si>
  <si>
    <t>Shiree Nelson</t>
  </si>
  <si>
    <t>Travis Legge</t>
  </si>
  <si>
    <t>Patricia Raven</t>
  </si>
  <si>
    <t>Raymond Did ItÂ </t>
  </si>
  <si>
    <t>Lindsay Felton</t>
  </si>
  <si>
    <t>The Last WaltzÂ </t>
  </si>
  <si>
    <t>Collin Joseph Neal</t>
  </si>
  <si>
    <t>Thomas Brophy</t>
  </si>
  <si>
    <t>Julianne Gabert</t>
  </si>
  <si>
    <t>Run, Hide, DieÂ </t>
  </si>
  <si>
    <t>Ronee Collins</t>
  </si>
  <si>
    <t>Bradley Rust Gray</t>
  </si>
  <si>
    <t>The Exploding GirlÂ </t>
  </si>
  <si>
    <t>Jordan Scovel</t>
  </si>
  <si>
    <t>Mike Bruce</t>
  </si>
  <si>
    <t>Kirpatrick Thomas</t>
  </si>
  <si>
    <t>Joseph Campanella</t>
  </si>
  <si>
    <t>The Legend of God's GunÂ </t>
  </si>
  <si>
    <t>Christian Anderson</t>
  </si>
  <si>
    <t>Andrew Bujalski</t>
  </si>
  <si>
    <t>Kate Dollenmayer</t>
  </si>
  <si>
    <t>Mutual AppreciationÂ </t>
  </si>
  <si>
    <t>Justin Rice</t>
  </si>
  <si>
    <t>Damir Catic</t>
  </si>
  <si>
    <t>Ron Gelner</t>
  </si>
  <si>
    <t>Nichole Ceballos</t>
  </si>
  <si>
    <t>Her Cry: La Llorona InvestigationÂ </t>
  </si>
  <si>
    <t>Parker Riggs</t>
  </si>
  <si>
    <t>Tony Way</t>
  </si>
  <si>
    <t>Down TerraceÂ </t>
  </si>
  <si>
    <t>David Schaal</t>
  </si>
  <si>
    <t>ClerksÂ </t>
  </si>
  <si>
    <t>James Bidgood</t>
  </si>
  <si>
    <t>Bobby Kendall</t>
  </si>
  <si>
    <t>Don Brooks</t>
  </si>
  <si>
    <t>Pink NarcissusÂ </t>
  </si>
  <si>
    <t>Funny Ha HaÂ </t>
  </si>
  <si>
    <t>Stacy Edwards</t>
  </si>
  <si>
    <t>In the Company of MenÂ </t>
  </si>
  <si>
    <t>Jason Dixie</t>
  </si>
  <si>
    <t>Eric Eason</t>
  </si>
  <si>
    <t>Panchito GÃ³mez</t>
  </si>
  <si>
    <t>ManitoÂ </t>
  </si>
  <si>
    <t>Casper Martinez</t>
  </si>
  <si>
    <t>RampageÂ </t>
  </si>
  <si>
    <t>Tommy Pallotta</t>
  </si>
  <si>
    <t>SlackerÂ </t>
  </si>
  <si>
    <t>Jean Caffeine</t>
  </si>
  <si>
    <t>Joseph Mazzella</t>
  </si>
  <si>
    <t>Mikaal Bates</t>
  </si>
  <si>
    <t>Tjasa Ferme</t>
  </si>
  <si>
    <t>Dutch KillsÂ </t>
  </si>
  <si>
    <t>Damon Owlia</t>
  </si>
  <si>
    <t>Suzi Lorraine</t>
  </si>
  <si>
    <t>Kristen Seavey</t>
  </si>
  <si>
    <t>Dry SpellÂ </t>
  </si>
  <si>
    <t>Lisa Arnold</t>
  </si>
  <si>
    <t>FlywheelÂ </t>
  </si>
  <si>
    <t>Janet Lee Dapper</t>
  </si>
  <si>
    <t>Marcus Nispel</t>
  </si>
  <si>
    <t>Ashley Tramonte</t>
  </si>
  <si>
    <t>ExeterÂ </t>
  </si>
  <si>
    <t>Lindsay MacDonald</t>
  </si>
  <si>
    <t>The Puffy ChairÂ </t>
  </si>
  <si>
    <t>Bari Hyman</t>
  </si>
  <si>
    <t>Jim Chuchu</t>
  </si>
  <si>
    <t>Olwenya Maina</t>
  </si>
  <si>
    <t>Paul Ogola</t>
  </si>
  <si>
    <t>Stories of Our LivesÂ </t>
  </si>
  <si>
    <t>Mugambi Nthiga</t>
  </si>
  <si>
    <t>Swahili</t>
  </si>
  <si>
    <t>Kenya</t>
  </si>
  <si>
    <t>Daryl Wein</t>
  </si>
  <si>
    <t>Zoe Lister-Jones</t>
  </si>
  <si>
    <t>Breaking UpwardsÂ </t>
  </si>
  <si>
    <t>Jason Trost</t>
  </si>
  <si>
    <t>All Superheroes Must DieÂ </t>
  </si>
  <si>
    <t>Nick Principe</t>
  </si>
  <si>
    <t>Mink Stole</t>
  </si>
  <si>
    <t>Comedy|Crime|Horror</t>
  </si>
  <si>
    <t>Divine</t>
  </si>
  <si>
    <t>Pink FlamingosÂ </t>
  </si>
  <si>
    <t>Edith Massey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</si>
  <si>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</si>
  <si>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</si>
  <si>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</si>
  <si>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</si>
  <si>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</si>
  <si>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</si>
  <si>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Mojgan Faramarzi</t>
  </si>
  <si>
    <t>Ivan Kavanagh</t>
  </si>
  <si>
    <t>Michael Parle</t>
  </si>
  <si>
    <t>Patrick O'Donnell</t>
  </si>
  <si>
    <t>Tin Can ManÂ </t>
  </si>
  <si>
    <t>Emma Eliza Regan</t>
  </si>
  <si>
    <t>Kiyoshi Kurosawa</t>
  </si>
  <si>
    <t>Anna Nakagawa</t>
  </si>
  <si>
    <t>KÃ´ji Yakusho</t>
  </si>
  <si>
    <t>The CureÂ </t>
  </si>
  <si>
    <t>Denden</t>
  </si>
  <si>
    <t>Tadeo Garcia</t>
  </si>
  <si>
    <t>Michael Cortez</t>
  </si>
  <si>
    <t>Tatiana Suarez-Pico</t>
  </si>
  <si>
    <t>On the DownlowÂ </t>
  </si>
  <si>
    <t>Eric Ambriz</t>
  </si>
  <si>
    <t>Thomas L. Phillips</t>
  </si>
  <si>
    <t>Joe Coffey</t>
  </si>
  <si>
    <t>Julianna Pitt</t>
  </si>
  <si>
    <t>Sanctuary; Quite a ConundrumÂ </t>
  </si>
  <si>
    <t>John Lucas</t>
  </si>
  <si>
    <t>Ash Baron-Cohen</t>
  </si>
  <si>
    <t>BangÂ </t>
  </si>
  <si>
    <t>James Noble</t>
  </si>
  <si>
    <t>Shane Carruth</t>
  </si>
  <si>
    <t>David Sullivan</t>
  </si>
  <si>
    <t>PrimerÂ </t>
  </si>
  <si>
    <t>Casey Gooden</t>
  </si>
  <si>
    <t>Neill Dela Llana</t>
  </si>
  <si>
    <t>Edgar Tancangco</t>
  </si>
  <si>
    <t>Ian Gamazon</t>
  </si>
  <si>
    <t>CaviteÂ </t>
  </si>
  <si>
    <t>Quynn Ton</t>
  </si>
  <si>
    <t>Philippines</t>
  </si>
  <si>
    <t>Peter Marquardt</t>
  </si>
  <si>
    <t>Carlos Gallardo</t>
  </si>
  <si>
    <t>El MariachiÂ </t>
  </si>
  <si>
    <t>Consuelo GÃ³mez</t>
  </si>
  <si>
    <t>Anthony Vallone</t>
  </si>
  <si>
    <t>John Considine</t>
  </si>
  <si>
    <t>Richard Jewell</t>
  </si>
  <si>
    <t>The Mongol KingÂ </t>
  </si>
  <si>
    <t>Sara Stepnicka</t>
  </si>
  <si>
    <t>Caitlin FitzGerald</t>
  </si>
  <si>
    <t>Kerry BishÃ©</t>
  </si>
  <si>
    <t>NewlywedsÂ </t>
  </si>
  <si>
    <t>Daniella Pineda</t>
  </si>
  <si>
    <t>Scott Smith</t>
  </si>
  <si>
    <t>Daphne Zuniga</t>
  </si>
  <si>
    <t>Signed Sealed DeliveredÂ </t>
  </si>
  <si>
    <t>Benjamin Roberds</t>
  </si>
  <si>
    <t>Maxwell Moody</t>
  </si>
  <si>
    <t>Eva Boehnke</t>
  </si>
  <si>
    <t>A Plague So PleasantÂ </t>
  </si>
  <si>
    <t>David Chandler</t>
  </si>
  <si>
    <t>Daniel Hsia</t>
  </si>
  <si>
    <t>Shanghai CallingÂ </t>
  </si>
  <si>
    <t>Brian Herzlinger</t>
  </si>
  <si>
    <t>John August</t>
  </si>
  <si>
    <t>My Date with DrewÂ </t>
  </si>
  <si>
    <t>NIL</t>
  </si>
  <si>
    <t>Mystery</t>
  </si>
  <si>
    <t>Sport</t>
  </si>
  <si>
    <t>Crime</t>
  </si>
  <si>
    <t>War</t>
  </si>
  <si>
    <t>News</t>
  </si>
  <si>
    <t>Short</t>
  </si>
  <si>
    <t>Film-Noir</t>
  </si>
  <si>
    <t>Column1</t>
  </si>
  <si>
    <t>Column2</t>
  </si>
  <si>
    <t>Column3</t>
  </si>
  <si>
    <t>Column4</t>
  </si>
  <si>
    <t>Column5</t>
  </si>
  <si>
    <t>Column6</t>
  </si>
  <si>
    <t>Genres</t>
  </si>
  <si>
    <t>Count of Genres</t>
  </si>
  <si>
    <t>Count of movies</t>
  </si>
  <si>
    <t>Grand Total</t>
  </si>
  <si>
    <t>Average of imdb_score</t>
  </si>
  <si>
    <t>Median(IMDB SCORE)</t>
  </si>
  <si>
    <t>MODE(IMDB SCORE)</t>
  </si>
  <si>
    <t>STANDARD DEVIATION(IMDB SCORE)</t>
  </si>
  <si>
    <t>VARIANCE(IMDB SCORE)</t>
  </si>
  <si>
    <t>AVERAGE(duration)</t>
  </si>
  <si>
    <t>MEDIAN(duration)</t>
  </si>
  <si>
    <t>STANDARD DEVIATION(duration)</t>
  </si>
  <si>
    <t>Count of movie_title</t>
  </si>
  <si>
    <t>Language</t>
  </si>
  <si>
    <t>Mean</t>
  </si>
  <si>
    <t>percentile of imdb_score</t>
  </si>
  <si>
    <t>Director Name</t>
  </si>
  <si>
    <t>Median(Budget)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</si>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</sst>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3" fillId="33" borderId="10" xfId="0" applyFont="1" applyFill="1" applyBorder="1"/>
    <xf numFmtId="0" fontId="0" fillId="0" borderId="10" xfId="0" applyBorder="1"/>
    <xf numFmtId="0" fontId="0" fillId="0" borderId="11" xfId="0" applyBorder="1"/>
    <xf numFmtId="0" fontId="0" fillId="0" borderId="0" xfId="0" applyAlignment="1">
      <alignment horizontal="left"/>
    </xf>
    <xf numFmtId="0" fontId="13" fillId="33" borderId="0" xfId="0" applyFont="1" applyFill="1"/>
    <xf numFmtId="0" fontId="0" fillId="0" borderId="0" xfId="0" pivotButton="1"/>
    <xf numFmtId="0" fontId="16" fillId="0" borderId="0" xfId="0" applyFont="1"/>
    <xf numFmtId="0" fontId="16" fillId="0" borderId="12" xfId="0" applyFont="1" applyBorder="1"/>
    <xf numFmtId="0" fontId="16" fillId="0" borderId="13" xfId="0" applyFont="1" applyBorder="1" applyAlignment="1">
      <alignment horizontal="left"/>
    </xf>
    <xf numFmtId="10" fontId="0" fillId="0" borderId="0" xfId="0" applyNumberFormat="1"/>
    <xf numFmtId="10" fontId="0" fillId="0" borderId="14" xfId="0" applyNumberFormat="1" applyBorder="1"/>
    <xf numFmtId="0" fontId="16" fillId="0" borderId="15" xfId="0" applyFont="1" applyBorder="1"/>
    <xf numFmtId="0" fontId="16" fillId="0" borderId="16" xfId="0" applyFont="1" applyBorder="1"/>
    <xf numFmtId="0" fontId="0" fillId="34" borderId="18" xfId="0" applyFont="1" applyFill="1" applyBorder="1"/>
    <xf numFmtId="0" fontId="0" fillId="0" borderId="18" xfId="0" applyFont="1" applyBorder="1"/>
    <xf numFmtId="0" fontId="13" fillId="33" borderId="17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13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 style="thin">
          <color theme="1" tint="0.499984740745262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1" tint="0.499984740745262"/>
        </right>
        <top/>
        <bottom/>
        <vertical/>
        <horizontal/>
      </border>
    </dxf>
    <dxf>
      <border outline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</border>
    </dxf>
    <dxf>
      <border outline="0">
        <bottom style="thin">
          <color theme="1" tint="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1" tint="0.499984740745262"/>
        </right>
        <top/>
        <bottom/>
        <vertical/>
        <horizontal/>
      </border>
    </dxf>
    <dxf>
      <border outline="0">
        <left style="thin">
          <color theme="1" tint="0.499984740745262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1'!$J$1</c:f>
              <c:strCache>
                <c:ptCount val="1"/>
                <c:pt idx="0">
                  <c:v>Count of Genres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 1'!$I$2:$I$20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Fantasy</c:v>
                </c:pt>
                <c:pt idx="8">
                  <c:v>Film-Noir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Musical</c:v>
                </c:pt>
                <c:pt idx="13">
                  <c:v>Mystery</c:v>
                </c:pt>
                <c:pt idx="14">
                  <c:v>Romance</c:v>
                </c:pt>
                <c:pt idx="15">
                  <c:v>Sci-Fi</c:v>
                </c:pt>
                <c:pt idx="16">
                  <c:v>Thriller</c:v>
                </c:pt>
              </c:strCache>
            </c:strRef>
          </c:cat>
          <c:val>
            <c:numRef>
              <c:f>'Question 1'!$J$2:$J$20</c:f>
              <c:numCache>
                <c:formatCode>General</c:formatCode>
                <c:ptCount val="17"/>
                <c:pt idx="0">
                  <c:v>1126</c:v>
                </c:pt>
                <c:pt idx="1">
                  <c:v>911</c:v>
                </c:pt>
                <c:pt idx="2">
                  <c:v>234</c:v>
                </c:pt>
                <c:pt idx="3">
                  <c:v>291</c:v>
                </c:pt>
                <c:pt idx="4">
                  <c:v>1826</c:v>
                </c:pt>
                <c:pt idx="5">
                  <c:v>851</c:v>
                </c:pt>
                <c:pt idx="6">
                  <c:v>2503</c:v>
                </c:pt>
                <c:pt idx="7">
                  <c:v>591</c:v>
                </c:pt>
                <c:pt idx="8">
                  <c:v>6</c:v>
                </c:pt>
                <c:pt idx="9">
                  <c:v>203</c:v>
                </c:pt>
                <c:pt idx="10">
                  <c:v>554</c:v>
                </c:pt>
                <c:pt idx="11">
                  <c:v>213</c:v>
                </c:pt>
                <c:pt idx="12">
                  <c:v>132</c:v>
                </c:pt>
                <c:pt idx="13">
                  <c:v>474</c:v>
                </c:pt>
                <c:pt idx="14">
                  <c:v>1084</c:v>
                </c:pt>
                <c:pt idx="15">
                  <c:v>598</c:v>
                </c:pt>
                <c:pt idx="16">
                  <c:v>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6-4895-8442-991B3D169C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3140480"/>
        <c:axId val="756798096"/>
      </c:barChart>
      <c:catAx>
        <c:axId val="78314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98096"/>
        <c:crosses val="autoZero"/>
        <c:auto val="1"/>
        <c:lblAlgn val="ctr"/>
        <c:lblOffset val="100"/>
        <c:noMultiLvlLbl val="0"/>
      </c:catAx>
      <c:valAx>
        <c:axId val="756798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314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[IMDB_Movies.xlsx]Question 1B!PivotTable5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1B'!$F$7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1B'!$E$8:$E$905</c:f>
              <c:strCache>
                <c:ptCount val="897"/>
                <c:pt idx="0">
                  <c:v>Action</c:v>
                </c:pt>
                <c:pt idx="1">
                  <c:v>Action|Adventure</c:v>
                </c:pt>
                <c:pt idx="2">
                  <c:v>Action|Adventure|Animation|Comedy|Crime|Family|Fantasy</c:v>
                </c:pt>
                <c:pt idx="3">
                  <c:v>Action|Adventure|Animation|Comedy|Drama|Family|Sci-Fi</c:v>
                </c:pt>
                <c:pt idx="4">
                  <c:v>Action|Adventure|Animation|Comedy|Family</c:v>
                </c:pt>
                <c:pt idx="5">
                  <c:v>Action|Adventure|Animation|Comedy|Family|Fantasy</c:v>
                </c:pt>
                <c:pt idx="6">
                  <c:v>Action|Adventure|Animation|Comedy|Family|Fantasy|Sci-Fi</c:v>
                </c:pt>
                <c:pt idx="7">
                  <c:v>Action|Adventure|Animation|Comedy|Family|Sci-Fi</c:v>
                </c:pt>
                <c:pt idx="8">
                  <c:v>Action|Adventure|Animation|Comedy|Fantasy</c:v>
                </c:pt>
                <c:pt idx="9">
                  <c:v>Action|Adventure|Animation|Comedy|Fantasy|Sci-Fi</c:v>
                </c:pt>
                <c:pt idx="10">
                  <c:v>Action|Adventure|Animation|Comedy|Sci-Fi</c:v>
                </c:pt>
                <c:pt idx="11">
                  <c:v>Action|Adventure|Animation|Drama|Mystery|Sci-Fi|Thriller</c:v>
                </c:pt>
                <c:pt idx="12">
                  <c:v>Action|Adventure|Animation|Family</c:v>
                </c:pt>
                <c:pt idx="13">
                  <c:v>Action|Adventure|Animation|Family|Fantasy</c:v>
                </c:pt>
                <c:pt idx="14">
                  <c:v>Action|Adventure|Animation|Family|Fantasy|Sci-Fi</c:v>
                </c:pt>
                <c:pt idx="15">
                  <c:v>Action|Adventure|Animation|Family|Sci-Fi</c:v>
                </c:pt>
                <c:pt idx="16">
                  <c:v>Action|Adventure|Animation|Family|Sci-Fi|Thriller</c:v>
                </c:pt>
                <c:pt idx="17">
                  <c:v>Action|Adventure|Animation|Fantasy</c:v>
                </c:pt>
                <c:pt idx="18">
                  <c:v>Action|Adventure|Animation|Fantasy|Romance|Sci-Fi</c:v>
                </c:pt>
                <c:pt idx="19">
                  <c:v>Action|Adventure|Biography|Drama|History|Romance|War</c:v>
                </c:pt>
                <c:pt idx="20">
                  <c:v>Action|Adventure|Biography|Drama|History|Thriller</c:v>
                </c:pt>
                <c:pt idx="21">
                  <c:v>Action|Adventure|Comedy</c:v>
                </c:pt>
                <c:pt idx="22">
                  <c:v>Action|Adventure|Comedy|Crime</c:v>
                </c:pt>
                <c:pt idx="23">
                  <c:v>Action|Adventure|Comedy|Crime|Family|Romance|Thriller</c:v>
                </c:pt>
                <c:pt idx="24">
                  <c:v>Action|Adventure|Comedy|Crime|Music|Mystery</c:v>
                </c:pt>
                <c:pt idx="25">
                  <c:v>Action|Adventure|Comedy|Crime|Mystery|Thriller</c:v>
                </c:pt>
                <c:pt idx="26">
                  <c:v>Action|Adventure|Comedy|Crime|Thriller</c:v>
                </c:pt>
                <c:pt idx="27">
                  <c:v>Action|Adventure|Comedy|Drama|Music|Sci-Fi</c:v>
                </c:pt>
                <c:pt idx="28">
                  <c:v>Action|Adventure|Comedy|Drama|Thriller</c:v>
                </c:pt>
                <c:pt idx="29">
                  <c:v>Action|Adventure|Comedy|Drama|War</c:v>
                </c:pt>
                <c:pt idx="30">
                  <c:v>Action|Adventure|Comedy|Family</c:v>
                </c:pt>
                <c:pt idx="31">
                  <c:v>Action|Adventure|Comedy|Family|Fantasy</c:v>
                </c:pt>
                <c:pt idx="32">
                  <c:v>Action|Adventure|Comedy|Family|Fantasy|Mystery|Sci-Fi</c:v>
                </c:pt>
                <c:pt idx="33">
                  <c:v>Action|Adventure|Comedy|Family|Fantasy|Sci-Fi</c:v>
                </c:pt>
                <c:pt idx="34">
                  <c:v>Action|Adventure|Comedy|Family|Mystery</c:v>
                </c:pt>
                <c:pt idx="35">
                  <c:v>Action|Adventure|Comedy|Family|Romance</c:v>
                </c:pt>
                <c:pt idx="36">
                  <c:v>Action|Adventure|Comedy|Family|Romance|Sci-Fi</c:v>
                </c:pt>
                <c:pt idx="37">
                  <c:v>Action|Adventure|Comedy|Family|Sci-Fi</c:v>
                </c:pt>
                <c:pt idx="38">
                  <c:v>Action|Adventure|Comedy|Fantasy</c:v>
                </c:pt>
                <c:pt idx="39">
                  <c:v>Action|Adventure|Comedy|Fantasy|Mystery</c:v>
                </c:pt>
                <c:pt idx="40">
                  <c:v>Action|Adventure|Comedy|Fantasy|Romance</c:v>
                </c:pt>
                <c:pt idx="41">
                  <c:v>Action|Adventure|Comedy|Fantasy|Sci-Fi</c:v>
                </c:pt>
                <c:pt idx="42">
                  <c:v>Action|Adventure|Comedy|Fantasy|Thriller</c:v>
                </c:pt>
                <c:pt idx="43">
                  <c:v>Action|Adventure|Comedy|Music|Thriller</c:v>
                </c:pt>
                <c:pt idx="44">
                  <c:v>Action|Adventure|Comedy|Musical</c:v>
                </c:pt>
                <c:pt idx="45">
                  <c:v>Action|Adventure|Comedy|Romance</c:v>
                </c:pt>
                <c:pt idx="46">
                  <c:v>Action|Adventure|Comedy|Romance|Sci-Fi</c:v>
                </c:pt>
                <c:pt idx="47">
                  <c:v>Action|Adventure|Comedy|Romance|Thriller</c:v>
                </c:pt>
                <c:pt idx="48">
                  <c:v>Action|Adventure|Comedy|Romance|Thriller|Western</c:v>
                </c:pt>
                <c:pt idx="49">
                  <c:v>Action|Adventure|Comedy|Sci-Fi</c:v>
                </c:pt>
                <c:pt idx="50">
                  <c:v>Action|Adventure|Comedy|Sci-Fi|Thriller</c:v>
                </c:pt>
                <c:pt idx="51">
                  <c:v>Action|Adventure|Comedy|Thriller</c:v>
                </c:pt>
                <c:pt idx="52">
                  <c:v>Action|Adventure|Comedy|Western</c:v>
                </c:pt>
                <c:pt idx="53">
                  <c:v>Action|Adventure|Crime|Drama</c:v>
                </c:pt>
                <c:pt idx="54">
                  <c:v>Action|Adventure|Crime|Drama|Family|Fantasy|Romance|Thriller</c:v>
                </c:pt>
                <c:pt idx="55">
                  <c:v>Action|Adventure|Crime|Drama|Mystery|Thriller</c:v>
                </c:pt>
                <c:pt idx="56">
                  <c:v>Action|Adventure|Crime|Drama|Romance</c:v>
                </c:pt>
                <c:pt idx="57">
                  <c:v>Action|Adventure|Crime|Drama|Thriller</c:v>
                </c:pt>
                <c:pt idx="58">
                  <c:v>Action|Adventure|Crime|Fantasy|Mystery|Thriller</c:v>
                </c:pt>
                <c:pt idx="59">
                  <c:v>Action|Adventure|Crime|Mystery|Thriller</c:v>
                </c:pt>
                <c:pt idx="60">
                  <c:v>Action|Adventure|Crime|Thriller</c:v>
                </c:pt>
                <c:pt idx="61">
                  <c:v>Action|Adventure|Drama</c:v>
                </c:pt>
                <c:pt idx="62">
                  <c:v>Action|Adventure|Drama|Family</c:v>
                </c:pt>
                <c:pt idx="63">
                  <c:v>Action|Adventure|Drama|Fantasy</c:v>
                </c:pt>
                <c:pt idx="64">
                  <c:v>Action|Adventure|Drama|Fantasy|Sci-Fi</c:v>
                </c:pt>
                <c:pt idx="65">
                  <c:v>Action|Adventure|Drama|Fantasy|War</c:v>
                </c:pt>
                <c:pt idx="66">
                  <c:v>Action|Adventure|Drama|History</c:v>
                </c:pt>
                <c:pt idx="67">
                  <c:v>Action|Adventure|Drama|History|Romance</c:v>
                </c:pt>
                <c:pt idx="68">
                  <c:v>Action|Adventure|Drama|History|Romance|War</c:v>
                </c:pt>
                <c:pt idx="69">
                  <c:v>Action|Adventure|Drama|History|Thriller|War</c:v>
                </c:pt>
                <c:pt idx="70">
                  <c:v>Action|Adventure|Drama|History|War</c:v>
                </c:pt>
                <c:pt idx="71">
                  <c:v>Action|Adventure|Drama|Horror|Sci-Fi</c:v>
                </c:pt>
                <c:pt idx="72">
                  <c:v>Action|Adventure|Drama|Mystery</c:v>
                </c:pt>
                <c:pt idx="73">
                  <c:v>Action|Adventure|Drama|Romance</c:v>
                </c:pt>
                <c:pt idx="74">
                  <c:v>Action|Adventure|Drama|Romance|Sci-Fi</c:v>
                </c:pt>
                <c:pt idx="75">
                  <c:v>Action|Adventure|Drama|Romance|Thriller</c:v>
                </c:pt>
                <c:pt idx="76">
                  <c:v>Action|Adventure|Drama|Romance|War</c:v>
                </c:pt>
                <c:pt idx="77">
                  <c:v>Action|Adventure|Drama|Romance|Western</c:v>
                </c:pt>
                <c:pt idx="78">
                  <c:v>Action|Adventure|Drama|Sci-Fi</c:v>
                </c:pt>
                <c:pt idx="79">
                  <c:v>Action|Adventure|Drama|Sci-Fi|Thriller</c:v>
                </c:pt>
                <c:pt idx="80">
                  <c:v>Action|Adventure|Drama|Thriller</c:v>
                </c:pt>
                <c:pt idx="81">
                  <c:v>Action|Adventure|Drama|Thriller|War</c:v>
                </c:pt>
                <c:pt idx="82">
                  <c:v>Action|Adventure|Drama|Thriller|Western</c:v>
                </c:pt>
                <c:pt idx="83">
                  <c:v>Action|Adventure|Drama|War</c:v>
                </c:pt>
                <c:pt idx="84">
                  <c:v>Action|Adventure|Drama|Western</c:v>
                </c:pt>
                <c:pt idx="85">
                  <c:v>Action|Adventure|Family|Fantasy</c:v>
                </c:pt>
                <c:pt idx="86">
                  <c:v>Action|Adventure|Family|Fantasy|Romance</c:v>
                </c:pt>
                <c:pt idx="87">
                  <c:v>Action|Adventure|Family|Fantasy|Sci-Fi</c:v>
                </c:pt>
                <c:pt idx="88">
                  <c:v>Action|Adventure|Family|Fantasy|Sci-Fi|Thriller</c:v>
                </c:pt>
                <c:pt idx="89">
                  <c:v>Action|Adventure|Family|Fantasy|Thriller</c:v>
                </c:pt>
                <c:pt idx="90">
                  <c:v>Action|Adventure|Family|Mystery</c:v>
                </c:pt>
                <c:pt idx="91">
                  <c:v>Action|Adventure|Family|Mystery|Sci-Fi</c:v>
                </c:pt>
                <c:pt idx="92">
                  <c:v>Action|Adventure|Family|Sci-Fi</c:v>
                </c:pt>
                <c:pt idx="93">
                  <c:v>Action|Adventure|Family|Sci-Fi|Thriller</c:v>
                </c:pt>
                <c:pt idx="94">
                  <c:v>Action|Adventure|Family|Thriller</c:v>
                </c:pt>
                <c:pt idx="95">
                  <c:v>Action|Adventure|Fantasy</c:v>
                </c:pt>
                <c:pt idx="96">
                  <c:v>Action|Adventure|Fantasy|Horror</c:v>
                </c:pt>
                <c:pt idx="97">
                  <c:v>Action|Adventure|Fantasy|Horror|Sci-Fi</c:v>
                </c:pt>
                <c:pt idx="98">
                  <c:v>Action|Adventure|Fantasy|Horror|Sci-Fi|Thriller</c:v>
                </c:pt>
                <c:pt idx="99">
                  <c:v>Action|Adventure|Fantasy|Horror|Thriller</c:v>
                </c:pt>
                <c:pt idx="100">
                  <c:v>Action|Adventure|Fantasy|Romance</c:v>
                </c:pt>
                <c:pt idx="101">
                  <c:v>Action|Adventure|Fantasy|Sci-Fi</c:v>
                </c:pt>
                <c:pt idx="102">
                  <c:v>Action|Adventure|Fantasy|Sci-Fi|Thriller</c:v>
                </c:pt>
                <c:pt idx="103">
                  <c:v>Action|Adventure|Fantasy|Thriller</c:v>
                </c:pt>
                <c:pt idx="104">
                  <c:v>Action|Adventure|Fantasy|War</c:v>
                </c:pt>
                <c:pt idx="105">
                  <c:v>Action|Adventure|History</c:v>
                </c:pt>
                <c:pt idx="106">
                  <c:v>Action|Adventure|History|Romance</c:v>
                </c:pt>
                <c:pt idx="107">
                  <c:v>Action|Adventure|History|Western</c:v>
                </c:pt>
                <c:pt idx="108">
                  <c:v>Action|Adventure|Horror|Sci-Fi</c:v>
                </c:pt>
                <c:pt idx="109">
                  <c:v>Action|Adventure|Horror|Sci-Fi|Thriller</c:v>
                </c:pt>
                <c:pt idx="110">
                  <c:v>Action|Adventure|Horror|Thriller</c:v>
                </c:pt>
                <c:pt idx="111">
                  <c:v>Action|Adventure|Mystery|Romance|Thriller</c:v>
                </c:pt>
                <c:pt idx="112">
                  <c:v>Action|Adventure|Mystery|Sci-Fi</c:v>
                </c:pt>
                <c:pt idx="113">
                  <c:v>Action|Adventure|Mystery|Sci-Fi|Thriller</c:v>
                </c:pt>
                <c:pt idx="114">
                  <c:v>Action|Adventure|Romance</c:v>
                </c:pt>
                <c:pt idx="115">
                  <c:v>Action|Adventure|Romance|Sci-Fi</c:v>
                </c:pt>
                <c:pt idx="116">
                  <c:v>Action|Adventure|Romance|Sci-Fi|Thriller</c:v>
                </c:pt>
                <c:pt idx="117">
                  <c:v>Action|Adventure|Romance|Thriller</c:v>
                </c:pt>
                <c:pt idx="118">
                  <c:v>Action|Adventure|Romance|War</c:v>
                </c:pt>
                <c:pt idx="119">
                  <c:v>Action|Adventure|Romance|Western</c:v>
                </c:pt>
                <c:pt idx="120">
                  <c:v>Action|Adventure|Sci-Fi</c:v>
                </c:pt>
                <c:pt idx="121">
                  <c:v>Action|Adventure|Sci-Fi|Thriller</c:v>
                </c:pt>
                <c:pt idx="122">
                  <c:v>Action|Adventure|Thriller</c:v>
                </c:pt>
                <c:pt idx="123">
                  <c:v>Action|Adventure|Thriller|War</c:v>
                </c:pt>
                <c:pt idx="124">
                  <c:v>Action|Adventure|Western</c:v>
                </c:pt>
                <c:pt idx="125">
                  <c:v>Action|Animation|Comedy|Crime|Family</c:v>
                </c:pt>
                <c:pt idx="126">
                  <c:v>Action|Animation|Comedy|Family</c:v>
                </c:pt>
                <c:pt idx="127">
                  <c:v>Action|Animation|Comedy|Family|Fantasy</c:v>
                </c:pt>
                <c:pt idx="128">
                  <c:v>Action|Animation|Comedy|Family|Sci-Fi</c:v>
                </c:pt>
                <c:pt idx="129">
                  <c:v>Action|Animation|Comedy|Sci-Fi</c:v>
                </c:pt>
                <c:pt idx="130">
                  <c:v>Action|Animation|Crime|Sci-Fi|Thriller</c:v>
                </c:pt>
                <c:pt idx="131">
                  <c:v>Action|Animation|Fantasy|Horror|Mystery|Sci-Fi|Thriller</c:v>
                </c:pt>
                <c:pt idx="132">
                  <c:v>Action|Animation|Sci-Fi</c:v>
                </c:pt>
                <c:pt idx="133">
                  <c:v>Action|Animation|Sci-Fi|Thriller</c:v>
                </c:pt>
                <c:pt idx="134">
                  <c:v>Action|Biography|Crime|Drama</c:v>
                </c:pt>
                <c:pt idx="135">
                  <c:v>Action|Biography|Crime|Drama|Family|Fantasy</c:v>
                </c:pt>
                <c:pt idx="136">
                  <c:v>Action|Biography|Crime|Drama|Thriller</c:v>
                </c:pt>
                <c:pt idx="137">
                  <c:v>Action|Biography|Documentary|Sport</c:v>
                </c:pt>
                <c:pt idx="138">
                  <c:v>Action|Biography|Drama</c:v>
                </c:pt>
                <c:pt idx="139">
                  <c:v>Action|Biography|Drama|History</c:v>
                </c:pt>
                <c:pt idx="140">
                  <c:v>Action|Biography|Drama|History|Romance|War</c:v>
                </c:pt>
                <c:pt idx="141">
                  <c:v>Action|Biography|Drama|History|Romance|Western</c:v>
                </c:pt>
                <c:pt idx="142">
                  <c:v>Action|Biography|Drama|History|Thriller|War</c:v>
                </c:pt>
                <c:pt idx="143">
                  <c:v>Action|Biography|Drama|History|War</c:v>
                </c:pt>
                <c:pt idx="144">
                  <c:v>Action|Biography|Drama|Sport</c:v>
                </c:pt>
                <c:pt idx="145">
                  <c:v>Action|Biography|Drama|Thriller|War</c:v>
                </c:pt>
                <c:pt idx="146">
                  <c:v>Action|Comedy</c:v>
                </c:pt>
                <c:pt idx="147">
                  <c:v>Action|Comedy|Crime</c:v>
                </c:pt>
                <c:pt idx="148">
                  <c:v>Action|Comedy|Crime|Drama</c:v>
                </c:pt>
                <c:pt idx="149">
                  <c:v>Action|Comedy|Crime|Drama|Romance|Thriller</c:v>
                </c:pt>
                <c:pt idx="150">
                  <c:v>Action|Comedy|Crime|Drama|Thriller</c:v>
                </c:pt>
                <c:pt idx="151">
                  <c:v>Action|Comedy|Crime|Family</c:v>
                </c:pt>
                <c:pt idx="152">
                  <c:v>Action|Comedy|Crime|Fantasy</c:v>
                </c:pt>
                <c:pt idx="153">
                  <c:v>Action|Comedy|Crime|Fantasy|Horror|Mystery|Sci-Fi|Thriller</c:v>
                </c:pt>
                <c:pt idx="154">
                  <c:v>Action|Comedy|Crime|Music</c:v>
                </c:pt>
                <c:pt idx="155">
                  <c:v>Action|Comedy|Crime|Music|Romance|Thriller</c:v>
                </c:pt>
                <c:pt idx="156">
                  <c:v>Action|Comedy|Crime|Romance</c:v>
                </c:pt>
                <c:pt idx="157">
                  <c:v>Action|Comedy|Crime|Romance|Thriller</c:v>
                </c:pt>
                <c:pt idx="158">
                  <c:v>Action|Comedy|Crime|Sci-Fi|Thriller</c:v>
                </c:pt>
                <c:pt idx="159">
                  <c:v>Action|Comedy|Crime|Thriller</c:v>
                </c:pt>
                <c:pt idx="160">
                  <c:v>Action|Comedy|Crime|Western</c:v>
                </c:pt>
                <c:pt idx="161">
                  <c:v>Action|Comedy|Documentary</c:v>
                </c:pt>
                <c:pt idx="162">
                  <c:v>Action|Comedy|Drama</c:v>
                </c:pt>
                <c:pt idx="163">
                  <c:v>Action|Comedy|Drama|Family|Thriller</c:v>
                </c:pt>
                <c:pt idx="164">
                  <c:v>Action|Comedy|Drama|Music</c:v>
                </c:pt>
                <c:pt idx="165">
                  <c:v>Action|Comedy|Drama|Sci-Fi</c:v>
                </c:pt>
                <c:pt idx="166">
                  <c:v>Action|Comedy|Drama|Thriller</c:v>
                </c:pt>
                <c:pt idx="167">
                  <c:v>Action|Comedy|Drama|War</c:v>
                </c:pt>
                <c:pt idx="168">
                  <c:v>Action|Comedy|Drama|Western</c:v>
                </c:pt>
                <c:pt idx="169">
                  <c:v>Action|Comedy|Family</c:v>
                </c:pt>
                <c:pt idx="170">
                  <c:v>Action|Comedy|Family|Fantasy</c:v>
                </c:pt>
                <c:pt idx="171">
                  <c:v>Action|Comedy|Fantasy</c:v>
                </c:pt>
                <c:pt idx="172">
                  <c:v>Action|Comedy|Fantasy|Horror</c:v>
                </c:pt>
                <c:pt idx="173">
                  <c:v>Action|Comedy|Fantasy|Romance</c:v>
                </c:pt>
                <c:pt idx="174">
                  <c:v>Action|Comedy|Fantasy|Sci-Fi</c:v>
                </c:pt>
                <c:pt idx="175">
                  <c:v>Action|Comedy|Horror</c:v>
                </c:pt>
                <c:pt idx="176">
                  <c:v>Action|Comedy|Horror|Sci-Fi</c:v>
                </c:pt>
                <c:pt idx="177">
                  <c:v>Action|Comedy|Horror|Thriller</c:v>
                </c:pt>
                <c:pt idx="178">
                  <c:v>Action|Comedy|Music</c:v>
                </c:pt>
                <c:pt idx="179">
                  <c:v>Action|Comedy|Mystery</c:v>
                </c:pt>
                <c:pt idx="180">
                  <c:v>Action|Comedy|Mystery|Romance</c:v>
                </c:pt>
                <c:pt idx="181">
                  <c:v>Action|Comedy|Romance</c:v>
                </c:pt>
                <c:pt idx="182">
                  <c:v>Action|Comedy|Romance|Thriller</c:v>
                </c:pt>
                <c:pt idx="183">
                  <c:v>Action|Comedy|Sci-Fi</c:v>
                </c:pt>
                <c:pt idx="184">
                  <c:v>Action|Comedy|Sci-Fi|Sport</c:v>
                </c:pt>
                <c:pt idx="185">
                  <c:v>Action|Comedy|Sci-Fi|Thriller</c:v>
                </c:pt>
                <c:pt idx="186">
                  <c:v>Action|Comedy|Sci-Fi|Western</c:v>
                </c:pt>
                <c:pt idx="187">
                  <c:v>Action|Comedy|Sport</c:v>
                </c:pt>
                <c:pt idx="188">
                  <c:v>Action|Comedy|Thriller</c:v>
                </c:pt>
                <c:pt idx="189">
                  <c:v>Action|Comedy|War</c:v>
                </c:pt>
                <c:pt idx="190">
                  <c:v>Action|Crime</c:v>
                </c:pt>
                <c:pt idx="191">
                  <c:v>Action|Crime|Drama</c:v>
                </c:pt>
                <c:pt idx="192">
                  <c:v>Action|Crime|Drama|History|Western</c:v>
                </c:pt>
                <c:pt idx="193">
                  <c:v>Action|Crime|Drama|Mystery|Sci-Fi|Thriller</c:v>
                </c:pt>
                <c:pt idx="194">
                  <c:v>Action|Crime|Drama|Mystery|Thriller</c:v>
                </c:pt>
                <c:pt idx="195">
                  <c:v>Action|Crime|Drama|Romance|Thriller</c:v>
                </c:pt>
                <c:pt idx="196">
                  <c:v>Action|Crime|Drama|Sci-Fi|Thriller</c:v>
                </c:pt>
                <c:pt idx="197">
                  <c:v>Action|Crime|Drama|Sport</c:v>
                </c:pt>
                <c:pt idx="198">
                  <c:v>Action|Crime|Drama|Thriller</c:v>
                </c:pt>
                <c:pt idx="199">
                  <c:v>Action|Crime|Drama|Thriller|War</c:v>
                </c:pt>
                <c:pt idx="200">
                  <c:v>Action|Crime|Drama|Thriller|Western</c:v>
                </c:pt>
                <c:pt idx="201">
                  <c:v>Action|Crime|Drama|Western</c:v>
                </c:pt>
                <c:pt idx="202">
                  <c:v>Action|Crime|Fantasy|Romance|Thriller</c:v>
                </c:pt>
                <c:pt idx="203">
                  <c:v>Action|Crime|Fantasy|Thriller</c:v>
                </c:pt>
                <c:pt idx="204">
                  <c:v>Action|Crime|Horror|Sci-Fi|Thriller</c:v>
                </c:pt>
                <c:pt idx="205">
                  <c:v>Action|Crime|Horror|Thriller</c:v>
                </c:pt>
                <c:pt idx="206">
                  <c:v>Action|Crime|Mystery|Romance|Thriller</c:v>
                </c:pt>
                <c:pt idx="207">
                  <c:v>Action|Crime|Mystery|Sci-Fi|Thriller</c:v>
                </c:pt>
                <c:pt idx="208">
                  <c:v>Action|Crime|Mystery|Thriller</c:v>
                </c:pt>
                <c:pt idx="209">
                  <c:v>Action|Crime|Romance|Thriller</c:v>
                </c:pt>
                <c:pt idx="210">
                  <c:v>Action|Crime|Sci-Fi</c:v>
                </c:pt>
                <c:pt idx="211">
                  <c:v>Action|Crime|Sci-Fi|Thriller</c:v>
                </c:pt>
                <c:pt idx="212">
                  <c:v>Action|Crime|Sport|Thriller</c:v>
                </c:pt>
                <c:pt idx="213">
                  <c:v>Action|Crime|Thriller</c:v>
                </c:pt>
                <c:pt idx="214">
                  <c:v>Action|Drama</c:v>
                </c:pt>
                <c:pt idx="215">
                  <c:v>Action|Drama|Family|Sport</c:v>
                </c:pt>
                <c:pt idx="216">
                  <c:v>Action|Drama|Fantasy</c:v>
                </c:pt>
                <c:pt idx="217">
                  <c:v>Action|Drama|Fantasy|Horror|Thriller</c:v>
                </c:pt>
                <c:pt idx="218">
                  <c:v>Action|Drama|Fantasy|Horror|War</c:v>
                </c:pt>
                <c:pt idx="219">
                  <c:v>Action|Drama|Fantasy|Mystery|Sci-Fi|Thriller</c:v>
                </c:pt>
                <c:pt idx="220">
                  <c:v>Action|Drama|Fantasy|Mystery|Thriller</c:v>
                </c:pt>
                <c:pt idx="221">
                  <c:v>Action|Drama|Fantasy|Romance</c:v>
                </c:pt>
                <c:pt idx="222">
                  <c:v>Action|Drama|Fantasy|Sci-Fi</c:v>
                </c:pt>
                <c:pt idx="223">
                  <c:v>Action|Drama|Fantasy|Thriller|Western</c:v>
                </c:pt>
                <c:pt idx="224">
                  <c:v>Action|Drama|Fantasy|War</c:v>
                </c:pt>
                <c:pt idx="225">
                  <c:v>Action|Drama|History</c:v>
                </c:pt>
                <c:pt idx="226">
                  <c:v>Action|Drama|History|Romance|War</c:v>
                </c:pt>
                <c:pt idx="227">
                  <c:v>Action|Drama|History|Romance|War|Western</c:v>
                </c:pt>
                <c:pt idx="228">
                  <c:v>Action|Drama|History|Thriller</c:v>
                </c:pt>
                <c:pt idx="229">
                  <c:v>Action|Drama|History|Thriller|War</c:v>
                </c:pt>
                <c:pt idx="230">
                  <c:v>Action|Drama|History|War</c:v>
                </c:pt>
                <c:pt idx="231">
                  <c:v>Action|Drama|Horror|Thriller</c:v>
                </c:pt>
                <c:pt idx="232">
                  <c:v>Action|Drama|Music|Romance</c:v>
                </c:pt>
                <c:pt idx="233">
                  <c:v>Action|Drama|Mystery|Sci-Fi</c:v>
                </c:pt>
                <c:pt idx="234">
                  <c:v>Action|Drama|Mystery|Thriller</c:v>
                </c:pt>
                <c:pt idx="235">
                  <c:v>Action|Drama|Mystery|Thriller|War</c:v>
                </c:pt>
                <c:pt idx="236">
                  <c:v>Action|Drama|Romance</c:v>
                </c:pt>
                <c:pt idx="237">
                  <c:v>Action|Drama|Romance|Sci-Fi|Thriller</c:v>
                </c:pt>
                <c:pt idx="238">
                  <c:v>Action|Drama|Romance|Sport</c:v>
                </c:pt>
                <c:pt idx="239">
                  <c:v>Action|Drama|Romance|Thriller</c:v>
                </c:pt>
                <c:pt idx="240">
                  <c:v>Action|Drama|Romance|War</c:v>
                </c:pt>
                <c:pt idx="241">
                  <c:v>Action|Drama|Sci-Fi</c:v>
                </c:pt>
                <c:pt idx="242">
                  <c:v>Action|Drama|Sci-Fi|Sport</c:v>
                </c:pt>
                <c:pt idx="243">
                  <c:v>Action|Drama|Sci-Fi|Thriller</c:v>
                </c:pt>
                <c:pt idx="244">
                  <c:v>Action|Drama|Sport</c:v>
                </c:pt>
                <c:pt idx="245">
                  <c:v>Action|Drama|Sport|Thriller</c:v>
                </c:pt>
                <c:pt idx="246">
                  <c:v>Action|Drama|Thriller</c:v>
                </c:pt>
                <c:pt idx="247">
                  <c:v>Action|Drama|Thriller|War</c:v>
                </c:pt>
                <c:pt idx="248">
                  <c:v>Action|Drama|War</c:v>
                </c:pt>
                <c:pt idx="249">
                  <c:v>Action|Drama|Western</c:v>
                </c:pt>
                <c:pt idx="250">
                  <c:v>Action|Family|Fantasy|Musical</c:v>
                </c:pt>
                <c:pt idx="251">
                  <c:v>Action|Family|Sport</c:v>
                </c:pt>
                <c:pt idx="252">
                  <c:v>Action|Fantasy</c:v>
                </c:pt>
                <c:pt idx="253">
                  <c:v>Action|Fantasy|Horror</c:v>
                </c:pt>
                <c:pt idx="254">
                  <c:v>Action|Fantasy|Horror|Mystery</c:v>
                </c:pt>
                <c:pt idx="255">
                  <c:v>Action|Fantasy|Horror|Mystery|Thriller</c:v>
                </c:pt>
                <c:pt idx="256">
                  <c:v>Action|Fantasy|Horror|Sci-Fi</c:v>
                </c:pt>
                <c:pt idx="257">
                  <c:v>Action|Fantasy|Horror|Sci-Fi|Thriller</c:v>
                </c:pt>
                <c:pt idx="258">
                  <c:v>Action|Fantasy|Horror|Thriller</c:v>
                </c:pt>
                <c:pt idx="259">
                  <c:v>Action|Fantasy|Romance|Sci-Fi</c:v>
                </c:pt>
                <c:pt idx="260">
                  <c:v>Action|Fantasy|Sci-Fi|Thriller</c:v>
                </c:pt>
                <c:pt idx="261">
                  <c:v>Action|Fantasy|Thriller</c:v>
                </c:pt>
                <c:pt idx="262">
                  <c:v>Action|Fantasy|Western</c:v>
                </c:pt>
                <c:pt idx="263">
                  <c:v>Action|Horror</c:v>
                </c:pt>
                <c:pt idx="264">
                  <c:v>Action|Horror|Mystery|Sci-Fi|Thriller</c:v>
                </c:pt>
                <c:pt idx="265">
                  <c:v>Action|Horror|Mystery|Thriller</c:v>
                </c:pt>
                <c:pt idx="266">
                  <c:v>Action|Horror|Romance</c:v>
                </c:pt>
                <c:pt idx="267">
                  <c:v>Action|Horror|Romance|Sci-Fi|Thriller</c:v>
                </c:pt>
                <c:pt idx="268">
                  <c:v>Action|Horror|Sci-Fi</c:v>
                </c:pt>
                <c:pt idx="269">
                  <c:v>Action|Horror|Sci-Fi|Thriller</c:v>
                </c:pt>
                <c:pt idx="270">
                  <c:v>Action|Horror|Thriller</c:v>
                </c:pt>
                <c:pt idx="271">
                  <c:v>Action|Mystery|Sci-Fi|Thriller</c:v>
                </c:pt>
                <c:pt idx="272">
                  <c:v>Action|Mystery|Thriller</c:v>
                </c:pt>
                <c:pt idx="273">
                  <c:v>Action|Romance|Sport</c:v>
                </c:pt>
                <c:pt idx="274">
                  <c:v>Action|Romance|Thriller</c:v>
                </c:pt>
                <c:pt idx="275">
                  <c:v>Action|Sci-Fi</c:v>
                </c:pt>
                <c:pt idx="276">
                  <c:v>Action|Sci-Fi|Sport</c:v>
                </c:pt>
                <c:pt idx="277">
                  <c:v>Action|Sci-Fi|Thriller</c:v>
                </c:pt>
                <c:pt idx="278">
                  <c:v>Action|Sci-Fi|War</c:v>
                </c:pt>
                <c:pt idx="279">
                  <c:v>Action|Sport</c:v>
                </c:pt>
                <c:pt idx="280">
                  <c:v>Action|Thriller</c:v>
                </c:pt>
                <c:pt idx="281">
                  <c:v>Action|Thriller|Western</c:v>
                </c:pt>
                <c:pt idx="282">
                  <c:v>Action|War</c:v>
                </c:pt>
                <c:pt idx="283">
                  <c:v>Action|Western</c:v>
                </c:pt>
                <c:pt idx="284">
                  <c:v>Adventure</c:v>
                </c:pt>
                <c:pt idx="285">
                  <c:v>Adventure|Animation</c:v>
                </c:pt>
                <c:pt idx="286">
                  <c:v>Adventure|Animation|Biography|Drama|Family|Fantasy|Musical</c:v>
                </c:pt>
                <c:pt idx="287">
                  <c:v>Adventure|Animation|Comedy</c:v>
                </c:pt>
                <c:pt idx="288">
                  <c:v>Adventure|Animation|Comedy|Crime</c:v>
                </c:pt>
                <c:pt idx="289">
                  <c:v>Adventure|Animation|Comedy|Crime|Family</c:v>
                </c:pt>
                <c:pt idx="290">
                  <c:v>Adventure|Animation|Comedy|Drama|Family</c:v>
                </c:pt>
                <c:pt idx="291">
                  <c:v>Adventure|Animation|Comedy|Drama|Family|Fantasy</c:v>
                </c:pt>
                <c:pt idx="292">
                  <c:v>Adventure|Animation|Comedy|Drama|Family|Fantasy|Musical</c:v>
                </c:pt>
                <c:pt idx="293">
                  <c:v>Adventure|Animation|Comedy|Drama|Family|Fantasy|Romance</c:v>
                </c:pt>
                <c:pt idx="294">
                  <c:v>Adventure|Animation|Comedy|Drama|Family|Fantasy|Sci-Fi</c:v>
                </c:pt>
                <c:pt idx="295">
                  <c:v>Adventure|Animation|Comedy|Drama|Family|Musical</c:v>
                </c:pt>
                <c:pt idx="296">
                  <c:v>Adventure|Animation|Comedy|Family</c:v>
                </c:pt>
                <c:pt idx="297">
                  <c:v>Adventure|Animation|Comedy|Family|Fantasy</c:v>
                </c:pt>
                <c:pt idx="298">
                  <c:v>Adventure|Animation|Comedy|Family|Fantasy|Music</c:v>
                </c:pt>
                <c:pt idx="299">
                  <c:v>Adventure|Animation|Comedy|Family|Fantasy|Musical</c:v>
                </c:pt>
                <c:pt idx="300">
                  <c:v>Adventure|Animation|Comedy|Family|Fantasy|Musical|Romance</c:v>
                </c:pt>
                <c:pt idx="301">
                  <c:v>Adventure|Animation|Comedy|Family|Fantasy|Romance</c:v>
                </c:pt>
                <c:pt idx="302">
                  <c:v>Adventure|Animation|Comedy|Family|Fantasy|Sci-Fi</c:v>
                </c:pt>
                <c:pt idx="303">
                  <c:v>Adventure|Animation|Comedy|Family|Fantasy|Sci-Fi|Sport</c:v>
                </c:pt>
                <c:pt idx="304">
                  <c:v>Adventure|Animation|Comedy|Family|Musical</c:v>
                </c:pt>
                <c:pt idx="305">
                  <c:v>Adventure|Animation|Comedy|Family|Romance</c:v>
                </c:pt>
                <c:pt idx="306">
                  <c:v>Adventure|Animation|Comedy|Family|Sci-Fi</c:v>
                </c:pt>
                <c:pt idx="307">
                  <c:v>Adventure|Animation|Comedy|Family|Sport</c:v>
                </c:pt>
                <c:pt idx="308">
                  <c:v>Adventure|Animation|Comedy|Family|War</c:v>
                </c:pt>
                <c:pt idx="309">
                  <c:v>Adventure|Animation|Comedy|Family|Western</c:v>
                </c:pt>
                <c:pt idx="310">
                  <c:v>Adventure|Animation|Comedy|Fantasy</c:v>
                </c:pt>
                <c:pt idx="311">
                  <c:v>Adventure|Animation|Comedy|Fantasy|Music|Romance</c:v>
                </c:pt>
                <c:pt idx="312">
                  <c:v>Adventure|Animation|Comedy|Fantasy|Romance</c:v>
                </c:pt>
                <c:pt idx="313">
                  <c:v>Adventure|Animation|Drama|Family|Fantasy</c:v>
                </c:pt>
                <c:pt idx="314">
                  <c:v>Adventure|Animation|Drama|Family|Fantasy|Musical|Mystery|Romance</c:v>
                </c:pt>
                <c:pt idx="315">
                  <c:v>Adventure|Animation|Drama|Family|History|Musical|Romance</c:v>
                </c:pt>
                <c:pt idx="316">
                  <c:v>Adventure|Animation|Drama|Family|Musical</c:v>
                </c:pt>
                <c:pt idx="317">
                  <c:v>Adventure|Animation|Family</c:v>
                </c:pt>
                <c:pt idx="318">
                  <c:v>Adventure|Animation|Family|Fantasy</c:v>
                </c:pt>
                <c:pt idx="319">
                  <c:v>Adventure|Animation|Family|Fantasy|Musical</c:v>
                </c:pt>
                <c:pt idx="320">
                  <c:v>Adventure|Animation|Family|Fantasy|Musical|War</c:v>
                </c:pt>
                <c:pt idx="321">
                  <c:v>Adventure|Animation|Family|Musical</c:v>
                </c:pt>
                <c:pt idx="322">
                  <c:v>Adventure|Animation|Family|Sci-Fi</c:v>
                </c:pt>
                <c:pt idx="323">
                  <c:v>Adventure|Animation|Family|Sport</c:v>
                </c:pt>
                <c:pt idx="324">
                  <c:v>Adventure|Animation|Family|Thriller</c:v>
                </c:pt>
                <c:pt idx="325">
                  <c:v>Adventure|Animation|Family|Western</c:v>
                </c:pt>
                <c:pt idx="326">
                  <c:v>Adventure|Animation|Fantasy</c:v>
                </c:pt>
                <c:pt idx="327">
                  <c:v>Adventure|Animation|Fantasy|Horror|Sci-Fi</c:v>
                </c:pt>
                <c:pt idx="328">
                  <c:v>Adventure|Animation|Sci-Fi</c:v>
                </c:pt>
                <c:pt idx="329">
                  <c:v>Adventure|Biography</c:v>
                </c:pt>
                <c:pt idx="330">
                  <c:v>Adventure|Biography|Crime|Drama|Western</c:v>
                </c:pt>
                <c:pt idx="331">
                  <c:v>Adventure|Biography|Documentary|Drama</c:v>
                </c:pt>
                <c:pt idx="332">
                  <c:v>Adventure|Biography|Drama</c:v>
                </c:pt>
                <c:pt idx="333">
                  <c:v>Adventure|Biography|Drama|History</c:v>
                </c:pt>
                <c:pt idx="334">
                  <c:v>Adventure|Biography|Drama|History|Sport|Thriller</c:v>
                </c:pt>
                <c:pt idx="335">
                  <c:v>Adventure|Biography|Drama|History|War</c:v>
                </c:pt>
                <c:pt idx="336">
                  <c:v>Adventure|Biography|Drama|Horror|Thriller</c:v>
                </c:pt>
                <c:pt idx="337">
                  <c:v>Adventure|Biography|Drama|Romance</c:v>
                </c:pt>
                <c:pt idx="338">
                  <c:v>Adventure|Biography|Drama|Thriller</c:v>
                </c:pt>
                <c:pt idx="339">
                  <c:v>Adventure|Biography|Drama|War</c:v>
                </c:pt>
                <c:pt idx="340">
                  <c:v>Adventure|Comedy</c:v>
                </c:pt>
                <c:pt idx="341">
                  <c:v>Adventure|Comedy|Crime</c:v>
                </c:pt>
                <c:pt idx="342">
                  <c:v>Adventure|Comedy|Crime|Drama</c:v>
                </c:pt>
                <c:pt idx="343">
                  <c:v>Adventure|Comedy|Crime|Drama|Family</c:v>
                </c:pt>
                <c:pt idx="344">
                  <c:v>Adventure|Comedy|Crime|Family|Musical</c:v>
                </c:pt>
                <c:pt idx="345">
                  <c:v>Adventure|Comedy|Crime|Family|Mystery</c:v>
                </c:pt>
                <c:pt idx="346">
                  <c:v>Adventure|Comedy|Crime|Music</c:v>
                </c:pt>
                <c:pt idx="347">
                  <c:v>Adventure|Comedy|Crime|Romance</c:v>
                </c:pt>
                <c:pt idx="348">
                  <c:v>Adventure|Comedy|Drama</c:v>
                </c:pt>
                <c:pt idx="349">
                  <c:v>Adventure|Comedy|Drama|Family</c:v>
                </c:pt>
                <c:pt idx="350">
                  <c:v>Adventure|Comedy|Drama|Family|Fantasy</c:v>
                </c:pt>
                <c:pt idx="351">
                  <c:v>Adventure|Comedy|Drama|Family|Mystery</c:v>
                </c:pt>
                <c:pt idx="352">
                  <c:v>Adventure|Comedy|Drama|Family|Romance</c:v>
                </c:pt>
                <c:pt idx="353">
                  <c:v>Adventure|Comedy|Drama|Family|Sport</c:v>
                </c:pt>
                <c:pt idx="354">
                  <c:v>Adventure|Comedy|Drama|Fantasy</c:v>
                </c:pt>
                <c:pt idx="355">
                  <c:v>Adventure|Comedy|Drama|Fantasy|Musical</c:v>
                </c:pt>
                <c:pt idx="356">
                  <c:v>Adventure|Comedy|Drama|Fantasy|Romance</c:v>
                </c:pt>
                <c:pt idx="357">
                  <c:v>Adventure|Comedy|Drama|Music</c:v>
                </c:pt>
                <c:pt idx="358">
                  <c:v>Adventure|Comedy|Drama|Romance</c:v>
                </c:pt>
                <c:pt idx="359">
                  <c:v>Adventure|Comedy|Drama|Romance|Sci-Fi</c:v>
                </c:pt>
                <c:pt idx="360">
                  <c:v>Adventure|Comedy|Drama|Romance|Thriller|War</c:v>
                </c:pt>
                <c:pt idx="361">
                  <c:v>Adventure|Comedy|Family</c:v>
                </c:pt>
                <c:pt idx="362">
                  <c:v>Adventure|Comedy|Family|Fantasy</c:v>
                </c:pt>
                <c:pt idx="363">
                  <c:v>Adventure|Comedy|Family|Fantasy|Horror</c:v>
                </c:pt>
                <c:pt idx="364">
                  <c:v>Adventure|Comedy|Family|Fantasy|Horror|Mystery</c:v>
                </c:pt>
                <c:pt idx="365">
                  <c:v>Adventure|Comedy|Family|Fantasy|Music|Sci-Fi</c:v>
                </c:pt>
                <c:pt idx="366">
                  <c:v>Adventure|Comedy|Family|Fantasy|Musical</c:v>
                </c:pt>
                <c:pt idx="367">
                  <c:v>Adventure|Comedy|Family|Fantasy|Romance|Sport</c:v>
                </c:pt>
                <c:pt idx="368">
                  <c:v>Adventure|Comedy|Family|Fantasy|Sci-Fi</c:v>
                </c:pt>
                <c:pt idx="369">
                  <c:v>Adventure|Comedy|Family|Music|Romance</c:v>
                </c:pt>
                <c:pt idx="370">
                  <c:v>Adventure|Comedy|Family|Musical</c:v>
                </c:pt>
                <c:pt idx="371">
                  <c:v>Adventure|Comedy|Family|Mystery|Sci-Fi</c:v>
                </c:pt>
                <c:pt idx="372">
                  <c:v>Adventure|Comedy|Family|Romance</c:v>
                </c:pt>
                <c:pt idx="373">
                  <c:v>Adventure|Comedy|Family|Romance|Sci-Fi</c:v>
                </c:pt>
                <c:pt idx="374">
                  <c:v>Adventure|Comedy|Family|Sci-Fi</c:v>
                </c:pt>
                <c:pt idx="375">
                  <c:v>Adventure|Comedy|Family|Sport</c:v>
                </c:pt>
                <c:pt idx="376">
                  <c:v>Adventure|Comedy|Fantasy</c:v>
                </c:pt>
                <c:pt idx="377">
                  <c:v>Adventure|Comedy|Fantasy|Music|Sci-Fi</c:v>
                </c:pt>
                <c:pt idx="378">
                  <c:v>Adventure|Comedy|Fantasy|Sci-Fi</c:v>
                </c:pt>
                <c:pt idx="379">
                  <c:v>Adventure|Comedy|History</c:v>
                </c:pt>
                <c:pt idx="380">
                  <c:v>Adventure|Comedy|History|Romance</c:v>
                </c:pt>
                <c:pt idx="381">
                  <c:v>Adventure|Comedy|Horror</c:v>
                </c:pt>
                <c:pt idx="382">
                  <c:v>Adventure|Comedy|Horror|Sci-Fi</c:v>
                </c:pt>
                <c:pt idx="383">
                  <c:v>Adventure|Comedy|Music|Sci-Fi</c:v>
                </c:pt>
                <c:pt idx="384">
                  <c:v>Adventure|Comedy|Musical|Romance</c:v>
                </c:pt>
                <c:pt idx="385">
                  <c:v>Adventure|Comedy|Mystery</c:v>
                </c:pt>
                <c:pt idx="386">
                  <c:v>Adventure|Comedy|Romance</c:v>
                </c:pt>
                <c:pt idx="387">
                  <c:v>Adventure|Comedy|Romance|Sci-Fi</c:v>
                </c:pt>
                <c:pt idx="388">
                  <c:v>Adventure|Comedy|Sci-Fi</c:v>
                </c:pt>
                <c:pt idx="389">
                  <c:v>Adventure|Comedy|Sci-Fi|Western</c:v>
                </c:pt>
                <c:pt idx="390">
                  <c:v>Adventure|Comedy|Sport</c:v>
                </c:pt>
                <c:pt idx="391">
                  <c:v>Adventure|Comedy|Western</c:v>
                </c:pt>
                <c:pt idx="392">
                  <c:v>Adventure|Crime|Drama</c:v>
                </c:pt>
                <c:pt idx="393">
                  <c:v>Adventure|Crime|Drama|Mystery|Thriller</c:v>
                </c:pt>
                <c:pt idx="394">
                  <c:v>Adventure|Crime|Drama|Mystery|Western</c:v>
                </c:pt>
                <c:pt idx="395">
                  <c:v>Adventure|Crime|Drama|Romance</c:v>
                </c:pt>
                <c:pt idx="396">
                  <c:v>Adventure|Crime|Drama|Thriller</c:v>
                </c:pt>
                <c:pt idx="397">
                  <c:v>Adventure|Crime|Drama|Western</c:v>
                </c:pt>
                <c:pt idx="398">
                  <c:v>Adventure|Crime|Mystery|Sci-Fi|Thriller</c:v>
                </c:pt>
                <c:pt idx="399">
                  <c:v>Adventure|Crime|Thriller</c:v>
                </c:pt>
                <c:pt idx="400">
                  <c:v>Adventure|Documentary</c:v>
                </c:pt>
                <c:pt idx="401">
                  <c:v>Adventure|Documentary|Drama|Sport</c:v>
                </c:pt>
                <c:pt idx="402">
                  <c:v>Adventure|Documentary|Short</c:v>
                </c:pt>
                <c:pt idx="403">
                  <c:v>Adventure|Drama</c:v>
                </c:pt>
                <c:pt idx="404">
                  <c:v>Adventure|Drama|Family</c:v>
                </c:pt>
                <c:pt idx="405">
                  <c:v>Adventure|Drama|Family|Fantasy</c:v>
                </c:pt>
                <c:pt idx="406">
                  <c:v>Adventure|Drama|Family|Fantasy|Sci-Fi</c:v>
                </c:pt>
                <c:pt idx="407">
                  <c:v>Adventure|Drama|Family|Mystery</c:v>
                </c:pt>
                <c:pt idx="408">
                  <c:v>Adventure|Drama|Family|Romance|Western</c:v>
                </c:pt>
                <c:pt idx="409">
                  <c:v>Adventure|Drama|Fantasy</c:v>
                </c:pt>
                <c:pt idx="410">
                  <c:v>Adventure|Drama|Fantasy|Romance</c:v>
                </c:pt>
                <c:pt idx="411">
                  <c:v>Adventure|Drama|Fantasy|Thriller|Western</c:v>
                </c:pt>
                <c:pt idx="412">
                  <c:v>Adventure|Drama|History</c:v>
                </c:pt>
                <c:pt idx="413">
                  <c:v>Adventure|Drama|History|Romance</c:v>
                </c:pt>
                <c:pt idx="414">
                  <c:v>Adventure|Drama|History|Romance|Thriller|War</c:v>
                </c:pt>
                <c:pt idx="415">
                  <c:v>Adventure|Drama|History|Romance|War</c:v>
                </c:pt>
                <c:pt idx="416">
                  <c:v>Adventure|Drama|History|Thriller|War</c:v>
                </c:pt>
                <c:pt idx="417">
                  <c:v>Adventure|Drama|History|War</c:v>
                </c:pt>
                <c:pt idx="418">
                  <c:v>Adventure|Drama|Horror|Mystery|Thriller</c:v>
                </c:pt>
                <c:pt idx="419">
                  <c:v>Adventure|Drama|Horror|Thriller</c:v>
                </c:pt>
                <c:pt idx="420">
                  <c:v>Adventure|Drama|Mystery</c:v>
                </c:pt>
                <c:pt idx="421">
                  <c:v>Adventure|Drama|Romance</c:v>
                </c:pt>
                <c:pt idx="422">
                  <c:v>Adventure|Drama|Romance|War</c:v>
                </c:pt>
                <c:pt idx="423">
                  <c:v>Adventure|Drama|Romance|Western</c:v>
                </c:pt>
                <c:pt idx="424">
                  <c:v>Adventure|Drama|Sci-Fi</c:v>
                </c:pt>
                <c:pt idx="425">
                  <c:v>Adventure|Drama|Sci-Fi|Thriller</c:v>
                </c:pt>
                <c:pt idx="426">
                  <c:v>Adventure|Drama|Thriller</c:v>
                </c:pt>
                <c:pt idx="427">
                  <c:v>Adventure|Drama|Thriller|War</c:v>
                </c:pt>
                <c:pt idx="428">
                  <c:v>Adventure|Drama|Thriller|Western</c:v>
                </c:pt>
                <c:pt idx="429">
                  <c:v>Adventure|Drama|War</c:v>
                </c:pt>
                <c:pt idx="430">
                  <c:v>Adventure|Drama|Western</c:v>
                </c:pt>
                <c:pt idx="431">
                  <c:v>Adventure|Family</c:v>
                </c:pt>
                <c:pt idx="432">
                  <c:v>Adventure|Family|Fantasy</c:v>
                </c:pt>
                <c:pt idx="433">
                  <c:v>Adventure|Family|Fantasy|Horror|Mystery</c:v>
                </c:pt>
                <c:pt idx="434">
                  <c:v>Adventure|Family|Fantasy|Music|Musical</c:v>
                </c:pt>
                <c:pt idx="435">
                  <c:v>Adventure|Family|Fantasy|Musical</c:v>
                </c:pt>
                <c:pt idx="436">
                  <c:v>Adventure|Family|Fantasy|Mystery</c:v>
                </c:pt>
                <c:pt idx="437">
                  <c:v>Adventure|Family|Fantasy|Romance</c:v>
                </c:pt>
                <c:pt idx="438">
                  <c:v>Adventure|Family|Fantasy|Sci-Fi</c:v>
                </c:pt>
                <c:pt idx="439">
                  <c:v>Adventure|Family|Romance</c:v>
                </c:pt>
                <c:pt idx="440">
                  <c:v>Adventure|Family|Sci-Fi</c:v>
                </c:pt>
                <c:pt idx="441">
                  <c:v>Adventure|Family|Sport</c:v>
                </c:pt>
                <c:pt idx="442">
                  <c:v>Adventure|Fantasy</c:v>
                </c:pt>
                <c:pt idx="443">
                  <c:v>Adventure|Fantasy|Horror|Mystery|Thriller</c:v>
                </c:pt>
                <c:pt idx="444">
                  <c:v>Adventure|Fantasy|Mystery</c:v>
                </c:pt>
                <c:pt idx="445">
                  <c:v>Adventure|Fantasy|Mystery|Thriller</c:v>
                </c:pt>
                <c:pt idx="446">
                  <c:v>Adventure|Fantasy|Thriller</c:v>
                </c:pt>
                <c:pt idx="447">
                  <c:v>Adventure|Horror</c:v>
                </c:pt>
                <c:pt idx="448">
                  <c:v>Adventure|Horror|Mystery</c:v>
                </c:pt>
                <c:pt idx="449">
                  <c:v>Adventure|Horror|Sci-Fi</c:v>
                </c:pt>
                <c:pt idx="450">
                  <c:v>Adventure|Horror|Thriller</c:v>
                </c:pt>
                <c:pt idx="451">
                  <c:v>Adventure|Mystery|Sci-Fi</c:v>
                </c:pt>
                <c:pt idx="452">
                  <c:v>Adventure|Mystery|Thriller</c:v>
                </c:pt>
                <c:pt idx="453">
                  <c:v>Adventure|Sci-Fi</c:v>
                </c:pt>
                <c:pt idx="454">
                  <c:v>Adventure|Sci-Fi|Thriller</c:v>
                </c:pt>
                <c:pt idx="455">
                  <c:v>Adventure|War|Western</c:v>
                </c:pt>
                <c:pt idx="456">
                  <c:v>Animation</c:v>
                </c:pt>
                <c:pt idx="457">
                  <c:v>Animation|Biography|Documentary|Drama|History|War</c:v>
                </c:pt>
                <c:pt idx="458">
                  <c:v>Animation|Biography|Drama|War</c:v>
                </c:pt>
                <c:pt idx="459">
                  <c:v>Animation|Comedy</c:v>
                </c:pt>
                <c:pt idx="460">
                  <c:v>Animation|Comedy|Crime|Drama|Family</c:v>
                </c:pt>
                <c:pt idx="461">
                  <c:v>Animation|Comedy|Drama</c:v>
                </c:pt>
                <c:pt idx="462">
                  <c:v>Animation|Comedy|Drama|Family|Musical</c:v>
                </c:pt>
                <c:pt idx="463">
                  <c:v>Animation|Comedy|Drama|Fantasy|Sci-Fi</c:v>
                </c:pt>
                <c:pt idx="464">
                  <c:v>Animation|Comedy|Drama|Romance</c:v>
                </c:pt>
                <c:pt idx="465">
                  <c:v>Animation|Comedy|Family</c:v>
                </c:pt>
                <c:pt idx="466">
                  <c:v>Animation|Comedy|Family|Fantasy</c:v>
                </c:pt>
                <c:pt idx="467">
                  <c:v>Animation|Comedy|Family|Fantasy|Music</c:v>
                </c:pt>
                <c:pt idx="468">
                  <c:v>Animation|Comedy|Family|Fantasy|Musical</c:v>
                </c:pt>
                <c:pt idx="469">
                  <c:v>Animation|Comedy|Family|Fantasy|Musical|Romance</c:v>
                </c:pt>
                <c:pt idx="470">
                  <c:v>Animation|Comedy|Family|Fantasy|Mystery</c:v>
                </c:pt>
                <c:pt idx="471">
                  <c:v>Animation|Comedy|Family|Fantasy|Sci-Fi</c:v>
                </c:pt>
                <c:pt idx="472">
                  <c:v>Animation|Comedy|Family|Horror|Sci-Fi</c:v>
                </c:pt>
                <c:pt idx="473">
                  <c:v>Animation|Comedy|Family|Music|Romance</c:v>
                </c:pt>
                <c:pt idx="474">
                  <c:v>Animation|Comedy|Family|Music|Western</c:v>
                </c:pt>
                <c:pt idx="475">
                  <c:v>Animation|Comedy|Family|Musical</c:v>
                </c:pt>
                <c:pt idx="476">
                  <c:v>Animation|Comedy|Family|Mystery|Sci-Fi</c:v>
                </c:pt>
                <c:pt idx="477">
                  <c:v>Animation|Comedy|Family|Romance</c:v>
                </c:pt>
                <c:pt idx="478">
                  <c:v>Animation|Comedy|Family|Sci-Fi</c:v>
                </c:pt>
                <c:pt idx="479">
                  <c:v>Animation|Comedy|Family|Sport</c:v>
                </c:pt>
                <c:pt idx="480">
                  <c:v>Animation|Comedy|Fantasy</c:v>
                </c:pt>
                <c:pt idx="481">
                  <c:v>Animation|Comedy|Fantasy|Musical</c:v>
                </c:pt>
                <c:pt idx="482">
                  <c:v>Animation|Drama</c:v>
                </c:pt>
                <c:pt idx="483">
                  <c:v>Animation|Drama|Family</c:v>
                </c:pt>
                <c:pt idx="484">
                  <c:v>Animation|Drama|Family|Fantasy</c:v>
                </c:pt>
                <c:pt idx="485">
                  <c:v>Animation|Drama|Family|Fantasy|Musical|Romance</c:v>
                </c:pt>
                <c:pt idx="486">
                  <c:v>Animation|Drama|Family|Musical|Romance</c:v>
                </c:pt>
                <c:pt idx="487">
                  <c:v>Animation|Drama|Mystery|Sci-Fi|Thriller</c:v>
                </c:pt>
                <c:pt idx="488">
                  <c:v>Animation|Family</c:v>
                </c:pt>
                <c:pt idx="489">
                  <c:v>Animation|Family|Fantasy</c:v>
                </c:pt>
                <c:pt idx="490">
                  <c:v>Animation|Family|Fantasy|Music</c:v>
                </c:pt>
                <c:pt idx="491">
                  <c:v>Animation|Family|Fantasy|Musical</c:v>
                </c:pt>
                <c:pt idx="492">
                  <c:v>Animation|Family|Fantasy|Musical|Romance</c:v>
                </c:pt>
                <c:pt idx="493">
                  <c:v>Animation|Family|Fantasy|Mystery</c:v>
                </c:pt>
                <c:pt idx="494">
                  <c:v>Biography</c:v>
                </c:pt>
                <c:pt idx="495">
                  <c:v>Biography|Comedy|Crime|Drama</c:v>
                </c:pt>
                <c:pt idx="496">
                  <c:v>Biography|Comedy|Crime|Drama|Romance</c:v>
                </c:pt>
                <c:pt idx="497">
                  <c:v>Biography|Comedy|Crime|Drama|Romance|Thriller</c:v>
                </c:pt>
                <c:pt idx="498">
                  <c:v>Biography|Comedy|Documentary</c:v>
                </c:pt>
                <c:pt idx="499">
                  <c:v>Biography|Comedy|Drama</c:v>
                </c:pt>
                <c:pt idx="500">
                  <c:v>Biography|Comedy|Drama|Family|Romance</c:v>
                </c:pt>
                <c:pt idx="501">
                  <c:v>Biography|Comedy|Drama|Family|Sport</c:v>
                </c:pt>
                <c:pt idx="502">
                  <c:v>Biography|Comedy|Drama|History</c:v>
                </c:pt>
                <c:pt idx="503">
                  <c:v>Biography|Comedy|Drama|History|Music</c:v>
                </c:pt>
                <c:pt idx="504">
                  <c:v>Biography|Comedy|Drama|History|Music|Musical</c:v>
                </c:pt>
                <c:pt idx="505">
                  <c:v>Biography|Comedy|Drama|Music</c:v>
                </c:pt>
                <c:pt idx="506">
                  <c:v>Biography|Comedy|Drama|Music|Romance</c:v>
                </c:pt>
                <c:pt idx="507">
                  <c:v>Biography|Comedy|Drama|Romance</c:v>
                </c:pt>
                <c:pt idx="508">
                  <c:v>Biography|Comedy|Drama|Sport</c:v>
                </c:pt>
                <c:pt idx="509">
                  <c:v>Biography|Comedy|Drama|War</c:v>
                </c:pt>
                <c:pt idx="510">
                  <c:v>Biography|Comedy|Musical</c:v>
                </c:pt>
                <c:pt idx="511">
                  <c:v>Biography|Comedy|Musical|Romance|Western</c:v>
                </c:pt>
                <c:pt idx="512">
                  <c:v>Biography|Comedy|Romance</c:v>
                </c:pt>
                <c:pt idx="513">
                  <c:v>Biography|Crime|Documentary|History</c:v>
                </c:pt>
                <c:pt idx="514">
                  <c:v>Biography|Crime|Documentary|History|Thriller</c:v>
                </c:pt>
                <c:pt idx="515">
                  <c:v>Biography|Crime|Drama</c:v>
                </c:pt>
                <c:pt idx="516">
                  <c:v>Biography|Crime|Drama|History</c:v>
                </c:pt>
                <c:pt idx="517">
                  <c:v>Biography|Crime|Drama|History|Music</c:v>
                </c:pt>
                <c:pt idx="518">
                  <c:v>Biography|Crime|Drama|History|Romance</c:v>
                </c:pt>
                <c:pt idx="519">
                  <c:v>Biography|Crime|Drama|History|Thriller</c:v>
                </c:pt>
                <c:pt idx="520">
                  <c:v>Biography|Crime|Drama|History|Western</c:v>
                </c:pt>
                <c:pt idx="521">
                  <c:v>Biography|Crime|Drama|Music</c:v>
                </c:pt>
                <c:pt idx="522">
                  <c:v>Biography|Crime|Drama|Mystery|Thriller</c:v>
                </c:pt>
                <c:pt idx="523">
                  <c:v>Biography|Crime|Drama|Romance</c:v>
                </c:pt>
                <c:pt idx="524">
                  <c:v>Biography|Crime|Drama|Romance|Thriller</c:v>
                </c:pt>
                <c:pt idx="525">
                  <c:v>Biography|Crime|Drama|Thriller</c:v>
                </c:pt>
                <c:pt idx="526">
                  <c:v>Biography|Crime|Drama|War</c:v>
                </c:pt>
                <c:pt idx="527">
                  <c:v>Biography|Crime|Drama|Western</c:v>
                </c:pt>
                <c:pt idx="528">
                  <c:v>Biography|Documentary</c:v>
                </c:pt>
                <c:pt idx="529">
                  <c:v>Biography|Documentary|Drama</c:v>
                </c:pt>
                <c:pt idx="530">
                  <c:v>Biography|Documentary|History</c:v>
                </c:pt>
                <c:pt idx="531">
                  <c:v>Biography|Documentary|Music</c:v>
                </c:pt>
                <c:pt idx="532">
                  <c:v>Biography|Documentary|Sport</c:v>
                </c:pt>
                <c:pt idx="533">
                  <c:v>Biography|Drama</c:v>
                </c:pt>
                <c:pt idx="534">
                  <c:v>Biography|Drama|Family</c:v>
                </c:pt>
                <c:pt idx="535">
                  <c:v>Biography|Drama|Family|History|Sport</c:v>
                </c:pt>
                <c:pt idx="536">
                  <c:v>Biography|Drama|Family|Musical|Romance</c:v>
                </c:pt>
                <c:pt idx="537">
                  <c:v>Biography|Drama|Family|Sport</c:v>
                </c:pt>
                <c:pt idx="538">
                  <c:v>Biography|Drama|Fantasy|History</c:v>
                </c:pt>
                <c:pt idx="539">
                  <c:v>Biography|Drama|History</c:v>
                </c:pt>
                <c:pt idx="540">
                  <c:v>Biography|Drama|History|Music</c:v>
                </c:pt>
                <c:pt idx="541">
                  <c:v>Biography|Drama|History|Musical</c:v>
                </c:pt>
                <c:pt idx="542">
                  <c:v>Biography|Drama|History|Romance</c:v>
                </c:pt>
                <c:pt idx="543">
                  <c:v>Biography|Drama|History|Sport</c:v>
                </c:pt>
                <c:pt idx="544">
                  <c:v>Biography|Drama|History|Thriller</c:v>
                </c:pt>
                <c:pt idx="545">
                  <c:v>Biography|Drama|History|Thriller|War</c:v>
                </c:pt>
                <c:pt idx="546">
                  <c:v>Biography|Drama|History|War</c:v>
                </c:pt>
                <c:pt idx="547">
                  <c:v>Biography|Drama|Music</c:v>
                </c:pt>
                <c:pt idx="548">
                  <c:v>Biography|Drama|Music|Musical</c:v>
                </c:pt>
                <c:pt idx="549">
                  <c:v>Biography|Drama|Music|Romance</c:v>
                </c:pt>
                <c:pt idx="550">
                  <c:v>Biography|Drama|Romance</c:v>
                </c:pt>
                <c:pt idx="551">
                  <c:v>Biography|Drama|Romance|Sport</c:v>
                </c:pt>
                <c:pt idx="552">
                  <c:v>Biography|Drama|Romance|War</c:v>
                </c:pt>
                <c:pt idx="553">
                  <c:v>Biography|Drama|Romance|Western</c:v>
                </c:pt>
                <c:pt idx="554">
                  <c:v>Biography|Drama|Sport</c:v>
                </c:pt>
                <c:pt idx="555">
                  <c:v>Biography|Drama|Sport|War</c:v>
                </c:pt>
                <c:pt idx="556">
                  <c:v>Biography|Drama|Thriller</c:v>
                </c:pt>
                <c:pt idx="557">
                  <c:v>Biography|Drama|Thriller|War</c:v>
                </c:pt>
                <c:pt idx="558">
                  <c:v>Biography|Drama|War</c:v>
                </c:pt>
                <c:pt idx="559">
                  <c:v>Comedy</c:v>
                </c:pt>
                <c:pt idx="560">
                  <c:v>Comedy|Crime</c:v>
                </c:pt>
                <c:pt idx="561">
                  <c:v>Comedy|Crime|Drama</c:v>
                </c:pt>
                <c:pt idx="562">
                  <c:v>Comedy|Crime|Drama|Horror|Mystery|Thriller</c:v>
                </c:pt>
                <c:pt idx="563">
                  <c:v>Comedy|Crime|Drama|Horror|Thriller</c:v>
                </c:pt>
                <c:pt idx="564">
                  <c:v>Comedy|Crime|Drama|Music|Romance</c:v>
                </c:pt>
                <c:pt idx="565">
                  <c:v>Comedy|Crime|Drama|Mystery</c:v>
                </c:pt>
                <c:pt idx="566">
                  <c:v>Comedy|Crime|Drama|Mystery|Romance</c:v>
                </c:pt>
                <c:pt idx="567">
                  <c:v>Comedy|Crime|Drama|Mystery|Thriller</c:v>
                </c:pt>
                <c:pt idx="568">
                  <c:v>Comedy|Crime|Drama|Romance</c:v>
                </c:pt>
                <c:pt idx="569">
                  <c:v>Comedy|Crime|Drama|Romance|Thriller</c:v>
                </c:pt>
                <c:pt idx="570">
                  <c:v>Comedy|Crime|Drama|Sci-Fi</c:v>
                </c:pt>
                <c:pt idx="571">
                  <c:v>Comedy|Crime|Drama|Thriller</c:v>
                </c:pt>
                <c:pt idx="572">
                  <c:v>Comedy|Crime|Drama|Thriller|War</c:v>
                </c:pt>
                <c:pt idx="573">
                  <c:v>Comedy|Crime|Family</c:v>
                </c:pt>
                <c:pt idx="574">
                  <c:v>Comedy|Crime|Family|Mystery|Romance|Thriller</c:v>
                </c:pt>
                <c:pt idx="575">
                  <c:v>Comedy|Crime|Family|Romance</c:v>
                </c:pt>
                <c:pt idx="576">
                  <c:v>Comedy|Crime|Family|Sci-Fi</c:v>
                </c:pt>
                <c:pt idx="577">
                  <c:v>Comedy|Crime|Horror</c:v>
                </c:pt>
                <c:pt idx="578">
                  <c:v>Comedy|Crime|Horror|Thriller</c:v>
                </c:pt>
                <c:pt idx="579">
                  <c:v>Comedy|Crime|Music</c:v>
                </c:pt>
                <c:pt idx="580">
                  <c:v>Comedy|Crime|Musical</c:v>
                </c:pt>
                <c:pt idx="581">
                  <c:v>Comedy|Crime|Musical|Mystery</c:v>
                </c:pt>
                <c:pt idx="582">
                  <c:v>Comedy|Crime|Musical|Romance</c:v>
                </c:pt>
                <c:pt idx="583">
                  <c:v>Comedy|Crime|Mystery</c:v>
                </c:pt>
                <c:pt idx="584">
                  <c:v>Comedy|Crime|Mystery|Romance</c:v>
                </c:pt>
                <c:pt idx="585">
                  <c:v>Comedy|Crime|Romance</c:v>
                </c:pt>
                <c:pt idx="586">
                  <c:v>Comedy|Crime|Romance|Thriller</c:v>
                </c:pt>
                <c:pt idx="587">
                  <c:v>Comedy|Crime|Sci-Fi|Thriller</c:v>
                </c:pt>
                <c:pt idx="588">
                  <c:v>Comedy|Crime|Sport</c:v>
                </c:pt>
                <c:pt idx="589">
                  <c:v>Comedy|Crime|Thriller</c:v>
                </c:pt>
                <c:pt idx="590">
                  <c:v>Comedy|Documentary</c:v>
                </c:pt>
                <c:pt idx="591">
                  <c:v>Comedy|Documentary|Drama</c:v>
                </c:pt>
                <c:pt idx="592">
                  <c:v>Comedy|Documentary|Drama|Fantasy|Mystery|Sci-Fi</c:v>
                </c:pt>
                <c:pt idx="593">
                  <c:v>Comedy|Documentary|Music</c:v>
                </c:pt>
                <c:pt idx="594">
                  <c:v>Comedy|Documentary|War</c:v>
                </c:pt>
                <c:pt idx="595">
                  <c:v>Comedy|Drama</c:v>
                </c:pt>
                <c:pt idx="596">
                  <c:v>Comedy|Drama|Family</c:v>
                </c:pt>
                <c:pt idx="597">
                  <c:v>Comedy|Drama|Family|Fantasy</c:v>
                </c:pt>
                <c:pt idx="598">
                  <c:v>Comedy|Drama|Family|Fantasy|Musical</c:v>
                </c:pt>
                <c:pt idx="599">
                  <c:v>Comedy|Drama|Family|Fantasy|Romance</c:v>
                </c:pt>
                <c:pt idx="600">
                  <c:v>Comedy|Drama|Family|Fantasy|Sci-Fi</c:v>
                </c:pt>
                <c:pt idx="601">
                  <c:v>Comedy|Drama|Family|Music|Musical|Romance</c:v>
                </c:pt>
                <c:pt idx="602">
                  <c:v>Comedy|Drama|Family|Music|Romance</c:v>
                </c:pt>
                <c:pt idx="603">
                  <c:v>Comedy|Drama|Family|Musical</c:v>
                </c:pt>
                <c:pt idx="604">
                  <c:v>Comedy|Drama|Family|Romance</c:v>
                </c:pt>
                <c:pt idx="605">
                  <c:v>Comedy|Drama|Family|Sport</c:v>
                </c:pt>
                <c:pt idx="606">
                  <c:v>Comedy|Drama|Fantasy</c:v>
                </c:pt>
                <c:pt idx="607">
                  <c:v>Comedy|Drama|Fantasy|Horror</c:v>
                </c:pt>
                <c:pt idx="608">
                  <c:v>Comedy|Drama|Fantasy|Music|Romance</c:v>
                </c:pt>
                <c:pt idx="609">
                  <c:v>Comedy|Drama|Fantasy|Romance</c:v>
                </c:pt>
                <c:pt idx="610">
                  <c:v>Comedy|Drama|History|Musical|Romance</c:v>
                </c:pt>
                <c:pt idx="611">
                  <c:v>Comedy|Drama|History|Romance</c:v>
                </c:pt>
                <c:pt idx="612">
                  <c:v>Comedy|Drama|Horror</c:v>
                </c:pt>
                <c:pt idx="613">
                  <c:v>Comedy|Drama|Horror|Romance</c:v>
                </c:pt>
                <c:pt idx="614">
                  <c:v>Comedy|Drama|Horror|Sci-Fi</c:v>
                </c:pt>
                <c:pt idx="615">
                  <c:v>Comedy|Drama|Music</c:v>
                </c:pt>
                <c:pt idx="616">
                  <c:v>Comedy|Drama|Music|Musical</c:v>
                </c:pt>
                <c:pt idx="617">
                  <c:v>Comedy|Drama|Music|Musical|Romance</c:v>
                </c:pt>
                <c:pt idx="618">
                  <c:v>Comedy|Drama|Music|Romance</c:v>
                </c:pt>
                <c:pt idx="619">
                  <c:v>Comedy|Drama|Music|War</c:v>
                </c:pt>
                <c:pt idx="620">
                  <c:v>Comedy|Drama|Musical</c:v>
                </c:pt>
                <c:pt idx="621">
                  <c:v>Comedy|Drama|Musical|Romance</c:v>
                </c:pt>
                <c:pt idx="622">
                  <c:v>Comedy|Drama|Musical|Romance|War</c:v>
                </c:pt>
                <c:pt idx="623">
                  <c:v>Comedy|Drama|Musical|Romance|Western</c:v>
                </c:pt>
                <c:pt idx="624">
                  <c:v>Comedy|Drama|Mystery|Romance|Thriller</c:v>
                </c:pt>
                <c:pt idx="625">
                  <c:v>Comedy|Drama|Mystery|Romance|Thriller|War</c:v>
                </c:pt>
                <c:pt idx="626">
                  <c:v>Comedy|Drama|Romance</c:v>
                </c:pt>
                <c:pt idx="627">
                  <c:v>Comedy|Drama|Romance|Sci-Fi</c:v>
                </c:pt>
                <c:pt idx="628">
                  <c:v>Comedy|Drama|Romance|Sport</c:v>
                </c:pt>
                <c:pt idx="629">
                  <c:v>Comedy|Drama|Romance|Thriller</c:v>
                </c:pt>
                <c:pt idx="630">
                  <c:v>Comedy|Drama|Romance|War</c:v>
                </c:pt>
                <c:pt idx="631">
                  <c:v>Comedy|Drama|Romance|Western</c:v>
                </c:pt>
                <c:pt idx="632">
                  <c:v>Comedy|Drama|Sci-Fi</c:v>
                </c:pt>
                <c:pt idx="633">
                  <c:v>Comedy|Drama|Sport</c:v>
                </c:pt>
                <c:pt idx="634">
                  <c:v>Comedy|Drama|Thriller</c:v>
                </c:pt>
                <c:pt idx="635">
                  <c:v>Comedy|Drama|War</c:v>
                </c:pt>
                <c:pt idx="636">
                  <c:v>Comedy|Family</c:v>
                </c:pt>
                <c:pt idx="637">
                  <c:v>Comedy|Family|Fantasy</c:v>
                </c:pt>
                <c:pt idx="638">
                  <c:v>Comedy|Family|Fantasy|Horror|Mystery</c:v>
                </c:pt>
                <c:pt idx="639">
                  <c:v>Comedy|Family|Fantasy|Music|Romance</c:v>
                </c:pt>
                <c:pt idx="640">
                  <c:v>Comedy|Family|Fantasy|Musical</c:v>
                </c:pt>
                <c:pt idx="641">
                  <c:v>Comedy|Family|Fantasy|Romance</c:v>
                </c:pt>
                <c:pt idx="642">
                  <c:v>Comedy|Family|Fantasy|Sci-Fi</c:v>
                </c:pt>
                <c:pt idx="643">
                  <c:v>Comedy|Family|Fantasy|Sport</c:v>
                </c:pt>
                <c:pt idx="644">
                  <c:v>Comedy|Family|Music</c:v>
                </c:pt>
                <c:pt idx="645">
                  <c:v>Comedy|Family|Music|Musical</c:v>
                </c:pt>
                <c:pt idx="646">
                  <c:v>Comedy|Family|Music|Romance</c:v>
                </c:pt>
                <c:pt idx="647">
                  <c:v>Comedy|Family|Musical|Romance</c:v>
                </c:pt>
                <c:pt idx="648">
                  <c:v>Comedy|Family|Musical|Romance|Short</c:v>
                </c:pt>
                <c:pt idx="649">
                  <c:v>Comedy|Family|Romance</c:v>
                </c:pt>
                <c:pt idx="650">
                  <c:v>Comedy|Family|Romance|Sci-Fi</c:v>
                </c:pt>
                <c:pt idx="651">
                  <c:v>Comedy|Family|Romance|Sport</c:v>
                </c:pt>
                <c:pt idx="652">
                  <c:v>Comedy|Family|Sci-Fi</c:v>
                </c:pt>
                <c:pt idx="653">
                  <c:v>Comedy|Family|Sport</c:v>
                </c:pt>
                <c:pt idx="654">
                  <c:v>Comedy|Fantasy</c:v>
                </c:pt>
                <c:pt idx="655">
                  <c:v>Comedy|Fantasy|Horror</c:v>
                </c:pt>
                <c:pt idx="656">
                  <c:v>Comedy|Fantasy|Horror|Musical</c:v>
                </c:pt>
                <c:pt idx="657">
                  <c:v>Comedy|Fantasy|Horror|Mystery</c:v>
                </c:pt>
                <c:pt idx="658">
                  <c:v>Comedy|Fantasy|Horror|Romance</c:v>
                </c:pt>
                <c:pt idx="659">
                  <c:v>Comedy|Fantasy|Horror|Thriller</c:v>
                </c:pt>
                <c:pt idx="660">
                  <c:v>Comedy|Fantasy|Musical|Sci-Fi</c:v>
                </c:pt>
                <c:pt idx="661">
                  <c:v>Comedy|Fantasy|Mystery</c:v>
                </c:pt>
                <c:pt idx="662">
                  <c:v>Comedy|Fantasy|Romance</c:v>
                </c:pt>
                <c:pt idx="663">
                  <c:v>Comedy|Fantasy|Sci-Fi</c:v>
                </c:pt>
                <c:pt idx="664">
                  <c:v>Comedy|Fantasy|Thriller</c:v>
                </c:pt>
                <c:pt idx="665">
                  <c:v>Comedy|History</c:v>
                </c:pt>
                <c:pt idx="666">
                  <c:v>Comedy|Horror</c:v>
                </c:pt>
                <c:pt idx="667">
                  <c:v>Comedy|Horror|Musical</c:v>
                </c:pt>
                <c:pt idx="668">
                  <c:v>Comedy|Horror|Musical|Sci-Fi</c:v>
                </c:pt>
                <c:pt idx="669">
                  <c:v>Comedy|Horror|Mystery</c:v>
                </c:pt>
                <c:pt idx="670">
                  <c:v>Comedy|Horror|Mystery|Thriller</c:v>
                </c:pt>
                <c:pt idx="671">
                  <c:v>Comedy|Horror|Romance</c:v>
                </c:pt>
                <c:pt idx="672">
                  <c:v>Comedy|Horror|Sci-Fi</c:v>
                </c:pt>
                <c:pt idx="673">
                  <c:v>Comedy|Horror|Sci-Fi|Thriller</c:v>
                </c:pt>
                <c:pt idx="674">
                  <c:v>Comedy|Horror|Thriller</c:v>
                </c:pt>
                <c:pt idx="675">
                  <c:v>Comedy|Music</c:v>
                </c:pt>
                <c:pt idx="676">
                  <c:v>Comedy|Music|Romance</c:v>
                </c:pt>
                <c:pt idx="677">
                  <c:v>Comedy|Music|Sci-Fi</c:v>
                </c:pt>
                <c:pt idx="678">
                  <c:v>Comedy|Musical</c:v>
                </c:pt>
                <c:pt idx="679">
                  <c:v>Comedy|Musical|Romance</c:v>
                </c:pt>
                <c:pt idx="680">
                  <c:v>Comedy|Mystery</c:v>
                </c:pt>
                <c:pt idx="681">
                  <c:v>Comedy|Mystery|Romance</c:v>
                </c:pt>
                <c:pt idx="682">
                  <c:v>Comedy|Mystery|Sci-Fi|Thriller</c:v>
                </c:pt>
                <c:pt idx="683">
                  <c:v>Comedy|Mystery|Thriller</c:v>
                </c:pt>
                <c:pt idx="684">
                  <c:v>Comedy|Romance</c:v>
                </c:pt>
                <c:pt idx="685">
                  <c:v>Comedy|Romance|Sci-Fi</c:v>
                </c:pt>
                <c:pt idx="686">
                  <c:v>Comedy|Romance|Sci-Fi|Thriller</c:v>
                </c:pt>
                <c:pt idx="687">
                  <c:v>Comedy|Romance|Sport</c:v>
                </c:pt>
                <c:pt idx="688">
                  <c:v>Comedy|Romance|Thriller</c:v>
                </c:pt>
                <c:pt idx="689">
                  <c:v>Comedy|Sci-Fi</c:v>
                </c:pt>
                <c:pt idx="690">
                  <c:v>Comedy|Sci-Fi|Thriller</c:v>
                </c:pt>
                <c:pt idx="691">
                  <c:v>Comedy|Short</c:v>
                </c:pt>
                <c:pt idx="692">
                  <c:v>Comedy|Sport</c:v>
                </c:pt>
                <c:pt idx="693">
                  <c:v>Comedy|Thriller</c:v>
                </c:pt>
                <c:pt idx="694">
                  <c:v>Comedy|War</c:v>
                </c:pt>
                <c:pt idx="695">
                  <c:v>Comedy|Western</c:v>
                </c:pt>
                <c:pt idx="696">
                  <c:v>Crime|Documentary</c:v>
                </c:pt>
                <c:pt idx="697">
                  <c:v>Crime|Documentary|Drama</c:v>
                </c:pt>
                <c:pt idx="698">
                  <c:v>Crime|Documentary|News</c:v>
                </c:pt>
                <c:pt idx="699">
                  <c:v>Crime|Documentary|War</c:v>
                </c:pt>
                <c:pt idx="700">
                  <c:v>Crime|Drama</c:v>
                </c:pt>
                <c:pt idx="701">
                  <c:v>Crime|Drama|Fantasy</c:v>
                </c:pt>
                <c:pt idx="702">
                  <c:v>Crime|Drama|Fantasy|Mystery</c:v>
                </c:pt>
                <c:pt idx="703">
                  <c:v>Crime|Drama|Fantasy|Romance</c:v>
                </c:pt>
                <c:pt idx="704">
                  <c:v>Crime|Drama|Film-Noir</c:v>
                </c:pt>
                <c:pt idx="705">
                  <c:v>Crime|Drama|Film-Noir|Mystery|Thriller</c:v>
                </c:pt>
                <c:pt idx="706">
                  <c:v>Crime|Drama|History</c:v>
                </c:pt>
                <c:pt idx="707">
                  <c:v>Crime|Drama|History|Mystery|Thriller</c:v>
                </c:pt>
                <c:pt idx="708">
                  <c:v>Crime|Drama|History|Romance</c:v>
                </c:pt>
                <c:pt idx="709">
                  <c:v>Crime|Drama|Horror</c:v>
                </c:pt>
                <c:pt idx="710">
                  <c:v>Crime|Drama|Horror|Mystery|Thriller</c:v>
                </c:pt>
                <c:pt idx="711">
                  <c:v>Crime|Drama|Horror|Thriller</c:v>
                </c:pt>
                <c:pt idx="712">
                  <c:v>Crime|Drama|Music</c:v>
                </c:pt>
                <c:pt idx="713">
                  <c:v>Crime|Drama|Music|Mystery|Thriller</c:v>
                </c:pt>
                <c:pt idx="714">
                  <c:v>Crime|Drama|Music|Romance</c:v>
                </c:pt>
                <c:pt idx="715">
                  <c:v>Crime|Drama|Music|Thriller</c:v>
                </c:pt>
                <c:pt idx="716">
                  <c:v>Crime|Drama|Musical</c:v>
                </c:pt>
                <c:pt idx="717">
                  <c:v>Crime|Drama|Musical|Romance</c:v>
                </c:pt>
                <c:pt idx="718">
                  <c:v>Crime|Drama|Musical|Romance|Thriller</c:v>
                </c:pt>
                <c:pt idx="719">
                  <c:v>Crime|Drama|Mystery</c:v>
                </c:pt>
                <c:pt idx="720">
                  <c:v>Crime|Drama|Mystery|Romance</c:v>
                </c:pt>
                <c:pt idx="721">
                  <c:v>Crime|Drama|Mystery|Romance|Thriller</c:v>
                </c:pt>
                <c:pt idx="722">
                  <c:v>Crime|Drama|Mystery|Sci-Fi|Thriller</c:v>
                </c:pt>
                <c:pt idx="723">
                  <c:v>Crime|Drama|Mystery|Thriller</c:v>
                </c:pt>
                <c:pt idx="724">
                  <c:v>Crime|Drama|Mystery|Thriller|Western</c:v>
                </c:pt>
                <c:pt idx="725">
                  <c:v>Crime|Drama|Romance</c:v>
                </c:pt>
                <c:pt idx="726">
                  <c:v>Crime|Drama|Romance|Thriller</c:v>
                </c:pt>
                <c:pt idx="727">
                  <c:v>Crime|Drama|Sport</c:v>
                </c:pt>
                <c:pt idx="728">
                  <c:v>Crime|Drama|Thriller</c:v>
                </c:pt>
                <c:pt idx="729">
                  <c:v>Crime|Drama|Western</c:v>
                </c:pt>
                <c:pt idx="730">
                  <c:v>Crime|Fantasy|Horror</c:v>
                </c:pt>
                <c:pt idx="731">
                  <c:v>Crime|Film-Noir|Thriller</c:v>
                </c:pt>
                <c:pt idx="732">
                  <c:v>Crime|Horror</c:v>
                </c:pt>
                <c:pt idx="733">
                  <c:v>Crime|Horror|Music|Thriller</c:v>
                </c:pt>
                <c:pt idx="734">
                  <c:v>Crime|Horror|Mystery|Thriller</c:v>
                </c:pt>
                <c:pt idx="735">
                  <c:v>Crime|Horror|Thriller</c:v>
                </c:pt>
                <c:pt idx="736">
                  <c:v>Crime|Mystery|Thriller</c:v>
                </c:pt>
                <c:pt idx="737">
                  <c:v>Crime|Romance|Thriller</c:v>
                </c:pt>
                <c:pt idx="738">
                  <c:v>Crime|Thriller</c:v>
                </c:pt>
                <c:pt idx="739">
                  <c:v>Crime|Thriller|War</c:v>
                </c:pt>
                <c:pt idx="740">
                  <c:v>Documentary</c:v>
                </c:pt>
                <c:pt idx="741">
                  <c:v>Documentary|Drama</c:v>
                </c:pt>
                <c:pt idx="742">
                  <c:v>Documentary|Drama|History|News</c:v>
                </c:pt>
                <c:pt idx="743">
                  <c:v>Documentary|Drama|Sport</c:v>
                </c:pt>
                <c:pt idx="744">
                  <c:v>Documentary|Drama|War</c:v>
                </c:pt>
                <c:pt idx="745">
                  <c:v>Documentary|Family|Music</c:v>
                </c:pt>
                <c:pt idx="746">
                  <c:v>Documentary|History</c:v>
                </c:pt>
                <c:pt idx="747">
                  <c:v>Documentary|History|Music</c:v>
                </c:pt>
                <c:pt idx="748">
                  <c:v>Documentary|History|Sport</c:v>
                </c:pt>
                <c:pt idx="749">
                  <c:v>Documentary|Music</c:v>
                </c:pt>
                <c:pt idx="750">
                  <c:v>Documentary|News</c:v>
                </c:pt>
                <c:pt idx="751">
                  <c:v>Documentary|Sport</c:v>
                </c:pt>
                <c:pt idx="752">
                  <c:v>Documentary|War</c:v>
                </c:pt>
                <c:pt idx="753">
                  <c:v>Drama</c:v>
                </c:pt>
                <c:pt idx="754">
                  <c:v>Drama|Family</c:v>
                </c:pt>
                <c:pt idx="755">
                  <c:v>Drama|Family|Fantasy</c:v>
                </c:pt>
                <c:pt idx="756">
                  <c:v>Drama|Family|Fantasy|Romance</c:v>
                </c:pt>
                <c:pt idx="757">
                  <c:v>Drama|Family|History|Musical</c:v>
                </c:pt>
                <c:pt idx="758">
                  <c:v>Drama|Family|Music</c:v>
                </c:pt>
                <c:pt idx="759">
                  <c:v>Drama|Family|Music|Musical</c:v>
                </c:pt>
                <c:pt idx="760">
                  <c:v>Drama|Family|Music|Romance</c:v>
                </c:pt>
                <c:pt idx="761">
                  <c:v>Drama|Family|Musical</c:v>
                </c:pt>
                <c:pt idx="762">
                  <c:v>Drama|Family|Musical|Romance</c:v>
                </c:pt>
                <c:pt idx="763">
                  <c:v>Drama|Family|Romance</c:v>
                </c:pt>
                <c:pt idx="764">
                  <c:v>Drama|Family|Sport</c:v>
                </c:pt>
                <c:pt idx="765">
                  <c:v>Drama|Family|Western</c:v>
                </c:pt>
                <c:pt idx="766">
                  <c:v>Drama|Fantasy</c:v>
                </c:pt>
                <c:pt idx="767">
                  <c:v>Drama|Fantasy|Horror</c:v>
                </c:pt>
                <c:pt idx="768">
                  <c:v>Drama|Fantasy|Horror|Mystery</c:v>
                </c:pt>
                <c:pt idx="769">
                  <c:v>Drama|Fantasy|Horror|Mystery|Thriller</c:v>
                </c:pt>
                <c:pt idx="770">
                  <c:v>Drama|Fantasy|Horror|Romance</c:v>
                </c:pt>
                <c:pt idx="771">
                  <c:v>Drama|Fantasy|Horror|Thriller</c:v>
                </c:pt>
                <c:pt idx="772">
                  <c:v>Drama|Fantasy|Music|Romance</c:v>
                </c:pt>
                <c:pt idx="773">
                  <c:v>Drama|Fantasy|Musical|Romance</c:v>
                </c:pt>
                <c:pt idx="774">
                  <c:v>Drama|Fantasy|Mystery|Romance</c:v>
                </c:pt>
                <c:pt idx="775">
                  <c:v>Drama|Fantasy|Mystery|Romance|Thriller</c:v>
                </c:pt>
                <c:pt idx="776">
                  <c:v>Drama|Fantasy|Mystery|Thriller</c:v>
                </c:pt>
                <c:pt idx="777">
                  <c:v>Drama|Fantasy|Romance</c:v>
                </c:pt>
                <c:pt idx="778">
                  <c:v>Drama|Fantasy|Romance|Sci-Fi</c:v>
                </c:pt>
                <c:pt idx="779">
                  <c:v>Drama|Fantasy|Romance|Thriller</c:v>
                </c:pt>
                <c:pt idx="780">
                  <c:v>Drama|Fantasy|Romance|War</c:v>
                </c:pt>
                <c:pt idx="781">
                  <c:v>Drama|Fantasy|Sci-Fi</c:v>
                </c:pt>
                <c:pt idx="782">
                  <c:v>Drama|Fantasy|Sport</c:v>
                </c:pt>
                <c:pt idx="783">
                  <c:v>Drama|Fantasy|Thriller</c:v>
                </c:pt>
                <c:pt idx="784">
                  <c:v>Drama|Fantasy|War</c:v>
                </c:pt>
                <c:pt idx="785">
                  <c:v>Drama|Film-Noir</c:v>
                </c:pt>
                <c:pt idx="786">
                  <c:v>Drama|Film-Noir|Mystery|Thriller</c:v>
                </c:pt>
                <c:pt idx="787">
                  <c:v>Drama|History</c:v>
                </c:pt>
                <c:pt idx="788">
                  <c:v>Drama|History|Horror</c:v>
                </c:pt>
                <c:pt idx="789">
                  <c:v>Drama|History|Music|Romance|War</c:v>
                </c:pt>
                <c:pt idx="790">
                  <c:v>Drama|History|Romance</c:v>
                </c:pt>
                <c:pt idx="791">
                  <c:v>Drama|History|Romance|War</c:v>
                </c:pt>
                <c:pt idx="792">
                  <c:v>Drama|History|Romance|Western</c:v>
                </c:pt>
                <c:pt idx="793">
                  <c:v>Drama|History|Sport</c:v>
                </c:pt>
                <c:pt idx="794">
                  <c:v>Drama|History|Thriller</c:v>
                </c:pt>
                <c:pt idx="795">
                  <c:v>Drama|History|Thriller|War</c:v>
                </c:pt>
                <c:pt idx="796">
                  <c:v>Drama|History|War</c:v>
                </c:pt>
                <c:pt idx="797">
                  <c:v>Drama|History|War|Western</c:v>
                </c:pt>
                <c:pt idx="798">
                  <c:v>Drama|Horror</c:v>
                </c:pt>
                <c:pt idx="799">
                  <c:v>Drama|Horror|Mystery</c:v>
                </c:pt>
                <c:pt idx="800">
                  <c:v>Drama|Horror|Mystery|Sci-Fi</c:v>
                </c:pt>
                <c:pt idx="801">
                  <c:v>Drama|Horror|Mystery|Sci-Fi|Thriller</c:v>
                </c:pt>
                <c:pt idx="802">
                  <c:v>Drama|Horror|Mystery|Thriller</c:v>
                </c:pt>
                <c:pt idx="803">
                  <c:v>Drama|Horror|Romance</c:v>
                </c:pt>
                <c:pt idx="804">
                  <c:v>Drama|Horror|Romance|Thriller</c:v>
                </c:pt>
                <c:pt idx="805">
                  <c:v>Drama|Horror|Sci-Fi</c:v>
                </c:pt>
                <c:pt idx="806">
                  <c:v>Drama|Horror|Sci-Fi|Thriller</c:v>
                </c:pt>
                <c:pt idx="807">
                  <c:v>Drama|Horror|Thriller</c:v>
                </c:pt>
                <c:pt idx="808">
                  <c:v>Drama|Music</c:v>
                </c:pt>
                <c:pt idx="809">
                  <c:v>Drama|Music|Musical</c:v>
                </c:pt>
                <c:pt idx="810">
                  <c:v>Drama|Music|Musical|Romance</c:v>
                </c:pt>
                <c:pt idx="811">
                  <c:v>Drama|Music|Mystery|Romance</c:v>
                </c:pt>
                <c:pt idx="812">
                  <c:v>Drama|Music|Mystery|Romance|Sci-Fi</c:v>
                </c:pt>
                <c:pt idx="813">
                  <c:v>Drama|Music|Mystery|Romance|Thriller</c:v>
                </c:pt>
                <c:pt idx="814">
                  <c:v>Drama|Music|Romance</c:v>
                </c:pt>
                <c:pt idx="815">
                  <c:v>Drama|Music|Romance|War</c:v>
                </c:pt>
                <c:pt idx="816">
                  <c:v>Drama|Musical</c:v>
                </c:pt>
                <c:pt idx="817">
                  <c:v>Drama|Musical|Romance</c:v>
                </c:pt>
                <c:pt idx="818">
                  <c:v>Drama|Musical|Romance|Thriller</c:v>
                </c:pt>
                <c:pt idx="819">
                  <c:v>Drama|Musical|Sci-Fi</c:v>
                </c:pt>
                <c:pt idx="820">
                  <c:v>Drama|Mystery</c:v>
                </c:pt>
                <c:pt idx="821">
                  <c:v>Drama|Mystery|Romance</c:v>
                </c:pt>
                <c:pt idx="822">
                  <c:v>Drama|Mystery|Romance|Sci-Fi|Thriller</c:v>
                </c:pt>
                <c:pt idx="823">
                  <c:v>Drama|Mystery|Romance|Thriller</c:v>
                </c:pt>
                <c:pt idx="824">
                  <c:v>Drama|Mystery|Romance|Thriller|War</c:v>
                </c:pt>
                <c:pt idx="825">
                  <c:v>Drama|Mystery|Romance|War</c:v>
                </c:pt>
                <c:pt idx="826">
                  <c:v>Drama|Mystery|Sci-Fi</c:v>
                </c:pt>
                <c:pt idx="827">
                  <c:v>Drama|Mystery|Sci-Fi|Thriller</c:v>
                </c:pt>
                <c:pt idx="828">
                  <c:v>Drama|Mystery|Thriller</c:v>
                </c:pt>
                <c:pt idx="829">
                  <c:v>Drama|Mystery|War</c:v>
                </c:pt>
                <c:pt idx="830">
                  <c:v>Drama|Romance</c:v>
                </c:pt>
                <c:pt idx="831">
                  <c:v>Drama|Romance|Sci-Fi</c:v>
                </c:pt>
                <c:pt idx="832">
                  <c:v>Drama|Romance|Sci-Fi|Thriller</c:v>
                </c:pt>
                <c:pt idx="833">
                  <c:v>Drama|Romance|Sport</c:v>
                </c:pt>
                <c:pt idx="834">
                  <c:v>Drama|Romance|Thriller</c:v>
                </c:pt>
                <c:pt idx="835">
                  <c:v>Drama|Romance|War</c:v>
                </c:pt>
                <c:pt idx="836">
                  <c:v>Drama|Romance|War|Western</c:v>
                </c:pt>
                <c:pt idx="837">
                  <c:v>Drama|Romance|Western</c:v>
                </c:pt>
                <c:pt idx="838">
                  <c:v>Drama|Sci-Fi</c:v>
                </c:pt>
                <c:pt idx="839">
                  <c:v>Drama|Sci-Fi|Thriller</c:v>
                </c:pt>
                <c:pt idx="840">
                  <c:v>Drama|Sport</c:v>
                </c:pt>
                <c:pt idx="841">
                  <c:v>Drama|Thriller</c:v>
                </c:pt>
                <c:pt idx="842">
                  <c:v>Drama|Thriller|War</c:v>
                </c:pt>
                <c:pt idx="843">
                  <c:v>Drama|War</c:v>
                </c:pt>
                <c:pt idx="844">
                  <c:v>Drama|War|Western</c:v>
                </c:pt>
                <c:pt idx="845">
                  <c:v>Drama|Western</c:v>
                </c:pt>
                <c:pt idx="846">
                  <c:v>Family</c:v>
                </c:pt>
                <c:pt idx="847">
                  <c:v>Family|Fantasy|Music</c:v>
                </c:pt>
                <c:pt idx="848">
                  <c:v>Family|Fantasy|Musical</c:v>
                </c:pt>
                <c:pt idx="849">
                  <c:v>Family|Music|Romance</c:v>
                </c:pt>
                <c:pt idx="850">
                  <c:v>Family|Musical</c:v>
                </c:pt>
                <c:pt idx="851">
                  <c:v>Family|Sci-Fi</c:v>
                </c:pt>
                <c:pt idx="852">
                  <c:v>Fantasy</c:v>
                </c:pt>
                <c:pt idx="853">
                  <c:v>Fantasy|Horror</c:v>
                </c:pt>
                <c:pt idx="854">
                  <c:v>Fantasy|Horror|Mystery</c:v>
                </c:pt>
                <c:pt idx="855">
                  <c:v>Fantasy|Horror|Mystery|Romance</c:v>
                </c:pt>
                <c:pt idx="856">
                  <c:v>Fantasy|Horror|Mystery|Thriller</c:v>
                </c:pt>
                <c:pt idx="857">
                  <c:v>Fantasy|Horror|Romance</c:v>
                </c:pt>
                <c:pt idx="858">
                  <c:v>Fantasy|Horror|Romance|Thriller</c:v>
                </c:pt>
                <c:pt idx="859">
                  <c:v>Fantasy|Horror|Sci-Fi</c:v>
                </c:pt>
                <c:pt idx="860">
                  <c:v>Fantasy|Horror|Thriller</c:v>
                </c:pt>
                <c:pt idx="861">
                  <c:v>Fantasy|Mystery|Romance|Sci-Fi|Thriller</c:v>
                </c:pt>
                <c:pt idx="862">
                  <c:v>Fantasy|Mystery|Thriller</c:v>
                </c:pt>
                <c:pt idx="863">
                  <c:v>Fantasy|Romance</c:v>
                </c:pt>
                <c:pt idx="864">
                  <c:v>Fantasy|Thriller</c:v>
                </c:pt>
                <c:pt idx="865">
                  <c:v>Film-Noir|Mystery|Romance|Thriller</c:v>
                </c:pt>
                <c:pt idx="866">
                  <c:v>History</c:v>
                </c:pt>
                <c:pt idx="867">
                  <c:v>Horror</c:v>
                </c:pt>
                <c:pt idx="868">
                  <c:v>Horror|Musical</c:v>
                </c:pt>
                <c:pt idx="869">
                  <c:v>Horror|Musical|Sci-Fi</c:v>
                </c:pt>
                <c:pt idx="870">
                  <c:v>Horror|Mystery</c:v>
                </c:pt>
                <c:pt idx="871">
                  <c:v>Horror|Mystery|Sci-Fi</c:v>
                </c:pt>
                <c:pt idx="872">
                  <c:v>Horror|Mystery|Sci-Fi|Thriller</c:v>
                </c:pt>
                <c:pt idx="873">
                  <c:v>Horror|Mystery|Thriller</c:v>
                </c:pt>
                <c:pt idx="874">
                  <c:v>Horror|Romance|Sci-Fi</c:v>
                </c:pt>
                <c:pt idx="875">
                  <c:v>Horror|Romance|Thriller</c:v>
                </c:pt>
                <c:pt idx="876">
                  <c:v>Horror|Sci-Fi</c:v>
                </c:pt>
                <c:pt idx="877">
                  <c:v>Horror|Sci-Fi|Short|Thriller</c:v>
                </c:pt>
                <c:pt idx="878">
                  <c:v>Horror|Sci-Fi|Thriller</c:v>
                </c:pt>
                <c:pt idx="879">
                  <c:v>Horror|Thriller</c:v>
                </c:pt>
                <c:pt idx="880">
                  <c:v>Music</c:v>
                </c:pt>
                <c:pt idx="881">
                  <c:v>Musical</c:v>
                </c:pt>
                <c:pt idx="882">
                  <c:v>Musical|Romance</c:v>
                </c:pt>
                <c:pt idx="883">
                  <c:v>Mystery|Romance|Sci-Fi|Thriller</c:v>
                </c:pt>
                <c:pt idx="884">
                  <c:v>Mystery|Romance|Thriller</c:v>
                </c:pt>
                <c:pt idx="885">
                  <c:v>Mystery|Sci-Fi|Thriller</c:v>
                </c:pt>
                <c:pt idx="886">
                  <c:v>Mystery|Thriller</c:v>
                </c:pt>
                <c:pt idx="887">
                  <c:v>Mystery|Western</c:v>
                </c:pt>
                <c:pt idx="888">
                  <c:v>Romance</c:v>
                </c:pt>
                <c:pt idx="889">
                  <c:v>Romance|Sci-Fi|Thriller</c:v>
                </c:pt>
                <c:pt idx="890">
                  <c:v>Romance|Short</c:v>
                </c:pt>
                <c:pt idx="891">
                  <c:v>Sci-Fi</c:v>
                </c:pt>
                <c:pt idx="892">
                  <c:v>Sci-Fi|Thriller</c:v>
                </c:pt>
                <c:pt idx="893">
                  <c:v>Thriller</c:v>
                </c:pt>
                <c:pt idx="894">
                  <c:v>Thriller|War</c:v>
                </c:pt>
                <c:pt idx="895">
                  <c:v>Thriller|Western</c:v>
                </c:pt>
                <c:pt idx="896">
                  <c:v>Western</c:v>
                </c:pt>
              </c:strCache>
            </c:strRef>
          </c:cat>
          <c:val>
            <c:numRef>
              <c:f>'Question 1B'!$F$8:$F$905</c:f>
              <c:numCache>
                <c:formatCode>General</c:formatCode>
                <c:ptCount val="897"/>
                <c:pt idx="0">
                  <c:v>5.66</c:v>
                </c:pt>
                <c:pt idx="1">
                  <c:v>6.7</c:v>
                </c:pt>
                <c:pt idx="2">
                  <c:v>6.2</c:v>
                </c:pt>
                <c:pt idx="3">
                  <c:v>7.95</c:v>
                </c:pt>
                <c:pt idx="4">
                  <c:v>6.5</c:v>
                </c:pt>
                <c:pt idx="5">
                  <c:v>7.3250000000000002</c:v>
                </c:pt>
                <c:pt idx="6">
                  <c:v>5.6999999999999993</c:v>
                </c:pt>
                <c:pt idx="7">
                  <c:v>5.9666666666666659</c:v>
                </c:pt>
                <c:pt idx="8">
                  <c:v>7.2</c:v>
                </c:pt>
                <c:pt idx="9">
                  <c:v>6.9</c:v>
                </c:pt>
                <c:pt idx="10">
                  <c:v>5.7</c:v>
                </c:pt>
                <c:pt idx="11">
                  <c:v>7.1</c:v>
                </c:pt>
                <c:pt idx="12">
                  <c:v>8</c:v>
                </c:pt>
                <c:pt idx="13">
                  <c:v>7</c:v>
                </c:pt>
                <c:pt idx="14">
                  <c:v>6.1999999999999993</c:v>
                </c:pt>
                <c:pt idx="15">
                  <c:v>6.25</c:v>
                </c:pt>
                <c:pt idx="16">
                  <c:v>6.9</c:v>
                </c:pt>
                <c:pt idx="17">
                  <c:v>6.3</c:v>
                </c:pt>
                <c:pt idx="18">
                  <c:v>6.4</c:v>
                </c:pt>
                <c:pt idx="19">
                  <c:v>5.5</c:v>
                </c:pt>
                <c:pt idx="20">
                  <c:v>7</c:v>
                </c:pt>
                <c:pt idx="21">
                  <c:v>6.0750000000000002</c:v>
                </c:pt>
                <c:pt idx="22">
                  <c:v>6.0666666666666664</c:v>
                </c:pt>
                <c:pt idx="23">
                  <c:v>5</c:v>
                </c:pt>
                <c:pt idx="24">
                  <c:v>6.3</c:v>
                </c:pt>
                <c:pt idx="25">
                  <c:v>6.9</c:v>
                </c:pt>
                <c:pt idx="26">
                  <c:v>5.5</c:v>
                </c:pt>
                <c:pt idx="27">
                  <c:v>6.7</c:v>
                </c:pt>
                <c:pt idx="28">
                  <c:v>5.2</c:v>
                </c:pt>
                <c:pt idx="29">
                  <c:v>7.1</c:v>
                </c:pt>
                <c:pt idx="30">
                  <c:v>5.4</c:v>
                </c:pt>
                <c:pt idx="31">
                  <c:v>6.4</c:v>
                </c:pt>
                <c:pt idx="32">
                  <c:v>6.1</c:v>
                </c:pt>
                <c:pt idx="33">
                  <c:v>5.875</c:v>
                </c:pt>
                <c:pt idx="34">
                  <c:v>6.9</c:v>
                </c:pt>
                <c:pt idx="35">
                  <c:v>5.4</c:v>
                </c:pt>
                <c:pt idx="36">
                  <c:v>4.5</c:v>
                </c:pt>
                <c:pt idx="37">
                  <c:v>4.8250000000000002</c:v>
                </c:pt>
                <c:pt idx="38">
                  <c:v>6.1333333333333337</c:v>
                </c:pt>
                <c:pt idx="39">
                  <c:v>5.9</c:v>
                </c:pt>
                <c:pt idx="40">
                  <c:v>5.7</c:v>
                </c:pt>
                <c:pt idx="41">
                  <c:v>1.9</c:v>
                </c:pt>
                <c:pt idx="42">
                  <c:v>5.9</c:v>
                </c:pt>
                <c:pt idx="43">
                  <c:v>4.2</c:v>
                </c:pt>
                <c:pt idx="44">
                  <c:v>5.2</c:v>
                </c:pt>
                <c:pt idx="45">
                  <c:v>5.4</c:v>
                </c:pt>
                <c:pt idx="46">
                  <c:v>6.1333333333333329</c:v>
                </c:pt>
                <c:pt idx="47">
                  <c:v>5.6</c:v>
                </c:pt>
                <c:pt idx="48">
                  <c:v>6.7</c:v>
                </c:pt>
                <c:pt idx="49">
                  <c:v>6.4800000000000013</c:v>
                </c:pt>
                <c:pt idx="50">
                  <c:v>5.2</c:v>
                </c:pt>
                <c:pt idx="51">
                  <c:v>5.4999999999999991</c:v>
                </c:pt>
                <c:pt idx="52">
                  <c:v>6.9499999999999993</c:v>
                </c:pt>
                <c:pt idx="53">
                  <c:v>6.2</c:v>
                </c:pt>
                <c:pt idx="54">
                  <c:v>5.7</c:v>
                </c:pt>
                <c:pt idx="55">
                  <c:v>7.8</c:v>
                </c:pt>
                <c:pt idx="56">
                  <c:v>5.3</c:v>
                </c:pt>
                <c:pt idx="57">
                  <c:v>5.6</c:v>
                </c:pt>
                <c:pt idx="58">
                  <c:v>6</c:v>
                </c:pt>
                <c:pt idx="59">
                  <c:v>7.55</c:v>
                </c:pt>
                <c:pt idx="60">
                  <c:v>6.1333333333333337</c:v>
                </c:pt>
                <c:pt idx="61">
                  <c:v>7</c:v>
                </c:pt>
                <c:pt idx="62">
                  <c:v>7.1</c:v>
                </c:pt>
                <c:pt idx="63">
                  <c:v>7.4833333333333343</c:v>
                </c:pt>
                <c:pt idx="64">
                  <c:v>7.4</c:v>
                </c:pt>
                <c:pt idx="65">
                  <c:v>8.4</c:v>
                </c:pt>
                <c:pt idx="66">
                  <c:v>6.4</c:v>
                </c:pt>
                <c:pt idx="67">
                  <c:v>6.333333333333333</c:v>
                </c:pt>
                <c:pt idx="68">
                  <c:v>6.6</c:v>
                </c:pt>
                <c:pt idx="69">
                  <c:v>6.4</c:v>
                </c:pt>
                <c:pt idx="70">
                  <c:v>6.7571428571428571</c:v>
                </c:pt>
                <c:pt idx="71">
                  <c:v>8.1999999999999993</c:v>
                </c:pt>
                <c:pt idx="72">
                  <c:v>6.3</c:v>
                </c:pt>
                <c:pt idx="73">
                  <c:v>7.0428571428571436</c:v>
                </c:pt>
                <c:pt idx="74">
                  <c:v>7.3</c:v>
                </c:pt>
                <c:pt idx="75">
                  <c:v>7.7</c:v>
                </c:pt>
                <c:pt idx="76">
                  <c:v>7.1999999999999993</c:v>
                </c:pt>
                <c:pt idx="77">
                  <c:v>6.8</c:v>
                </c:pt>
                <c:pt idx="78">
                  <c:v>6.5666666666666664</c:v>
                </c:pt>
                <c:pt idx="79">
                  <c:v>6.8</c:v>
                </c:pt>
                <c:pt idx="80">
                  <c:v>6.2846153846153845</c:v>
                </c:pt>
                <c:pt idx="81">
                  <c:v>6.5</c:v>
                </c:pt>
                <c:pt idx="82">
                  <c:v>5.2</c:v>
                </c:pt>
                <c:pt idx="83">
                  <c:v>6.8</c:v>
                </c:pt>
                <c:pt idx="84">
                  <c:v>6.5</c:v>
                </c:pt>
                <c:pt idx="85">
                  <c:v>5.0999999999999996</c:v>
                </c:pt>
                <c:pt idx="86">
                  <c:v>7</c:v>
                </c:pt>
                <c:pt idx="87">
                  <c:v>5.8</c:v>
                </c:pt>
                <c:pt idx="88">
                  <c:v>5.7</c:v>
                </c:pt>
                <c:pt idx="89">
                  <c:v>5.6</c:v>
                </c:pt>
                <c:pt idx="90">
                  <c:v>7.4</c:v>
                </c:pt>
                <c:pt idx="91">
                  <c:v>6.5</c:v>
                </c:pt>
                <c:pt idx="92">
                  <c:v>3.9000000000000004</c:v>
                </c:pt>
                <c:pt idx="93">
                  <c:v>5.0999999999999996</c:v>
                </c:pt>
                <c:pt idx="94">
                  <c:v>5.0999999999999996</c:v>
                </c:pt>
                <c:pt idx="95">
                  <c:v>6.2333333333333334</c:v>
                </c:pt>
                <c:pt idx="96">
                  <c:v>2.9</c:v>
                </c:pt>
                <c:pt idx="97">
                  <c:v>7</c:v>
                </c:pt>
                <c:pt idx="98">
                  <c:v>5.9</c:v>
                </c:pt>
                <c:pt idx="99">
                  <c:v>5.2</c:v>
                </c:pt>
                <c:pt idx="100">
                  <c:v>7.0666666666666664</c:v>
                </c:pt>
                <c:pt idx="101">
                  <c:v>6.8916666666666657</c:v>
                </c:pt>
                <c:pt idx="102">
                  <c:v>5.7</c:v>
                </c:pt>
                <c:pt idx="103">
                  <c:v>5.0833333333333339</c:v>
                </c:pt>
                <c:pt idx="104">
                  <c:v>5.4</c:v>
                </c:pt>
                <c:pt idx="105">
                  <c:v>7.2249999999999996</c:v>
                </c:pt>
                <c:pt idx="106">
                  <c:v>6.2</c:v>
                </c:pt>
                <c:pt idx="107">
                  <c:v>4.4000000000000004</c:v>
                </c:pt>
                <c:pt idx="108">
                  <c:v>6.0250000000000004</c:v>
                </c:pt>
                <c:pt idx="109">
                  <c:v>5.3666666666666671</c:v>
                </c:pt>
                <c:pt idx="110">
                  <c:v>4.5999999999999996</c:v>
                </c:pt>
                <c:pt idx="111">
                  <c:v>4.3</c:v>
                </c:pt>
                <c:pt idx="112">
                  <c:v>6</c:v>
                </c:pt>
                <c:pt idx="113">
                  <c:v>6.166666666666667</c:v>
                </c:pt>
                <c:pt idx="114">
                  <c:v>5.9599999999999991</c:v>
                </c:pt>
                <c:pt idx="115">
                  <c:v>5.5250000000000004</c:v>
                </c:pt>
                <c:pt idx="116">
                  <c:v>6.4749999999999996</c:v>
                </c:pt>
                <c:pt idx="117">
                  <c:v>5.9</c:v>
                </c:pt>
                <c:pt idx="118">
                  <c:v>7.1</c:v>
                </c:pt>
                <c:pt idx="119">
                  <c:v>7.8</c:v>
                </c:pt>
                <c:pt idx="120">
                  <c:v>6.6098039215686297</c:v>
                </c:pt>
                <c:pt idx="121">
                  <c:v>6.3857142857142852</c:v>
                </c:pt>
                <c:pt idx="122">
                  <c:v>6.7478260869565228</c:v>
                </c:pt>
                <c:pt idx="123">
                  <c:v>6.0500000000000007</c:v>
                </c:pt>
                <c:pt idx="124">
                  <c:v>6.45</c:v>
                </c:pt>
                <c:pt idx="125">
                  <c:v>6.5</c:v>
                </c:pt>
                <c:pt idx="126">
                  <c:v>6.3</c:v>
                </c:pt>
                <c:pt idx="127">
                  <c:v>1.7</c:v>
                </c:pt>
                <c:pt idx="128">
                  <c:v>6.666666666666667</c:v>
                </c:pt>
                <c:pt idx="129">
                  <c:v>5.6</c:v>
                </c:pt>
                <c:pt idx="130">
                  <c:v>8.4</c:v>
                </c:pt>
                <c:pt idx="131">
                  <c:v>5.7</c:v>
                </c:pt>
                <c:pt idx="132">
                  <c:v>8.1</c:v>
                </c:pt>
                <c:pt idx="133">
                  <c:v>6.7</c:v>
                </c:pt>
                <c:pt idx="134">
                  <c:v>7.0999999999999988</c:v>
                </c:pt>
                <c:pt idx="135">
                  <c:v>4.7</c:v>
                </c:pt>
                <c:pt idx="136">
                  <c:v>6</c:v>
                </c:pt>
                <c:pt idx="137">
                  <c:v>6.8</c:v>
                </c:pt>
                <c:pt idx="138">
                  <c:v>6.5</c:v>
                </c:pt>
                <c:pt idx="139">
                  <c:v>7.9499999999999993</c:v>
                </c:pt>
                <c:pt idx="140">
                  <c:v>7.7</c:v>
                </c:pt>
                <c:pt idx="141">
                  <c:v>7.8</c:v>
                </c:pt>
                <c:pt idx="142">
                  <c:v>7.3</c:v>
                </c:pt>
                <c:pt idx="143">
                  <c:v>6.7</c:v>
                </c:pt>
                <c:pt idx="144">
                  <c:v>7.3666666666666671</c:v>
                </c:pt>
                <c:pt idx="145">
                  <c:v>7.6</c:v>
                </c:pt>
                <c:pt idx="146">
                  <c:v>6.173333333333332</c:v>
                </c:pt>
                <c:pt idx="147">
                  <c:v>5.8896551724137947</c:v>
                </c:pt>
                <c:pt idx="148">
                  <c:v>6.15</c:v>
                </c:pt>
                <c:pt idx="149">
                  <c:v>6.4</c:v>
                </c:pt>
                <c:pt idx="150">
                  <c:v>5.8</c:v>
                </c:pt>
                <c:pt idx="151">
                  <c:v>5.4</c:v>
                </c:pt>
                <c:pt idx="152">
                  <c:v>7.35</c:v>
                </c:pt>
                <c:pt idx="153">
                  <c:v>5.0999999999999996</c:v>
                </c:pt>
                <c:pt idx="154">
                  <c:v>7.9</c:v>
                </c:pt>
                <c:pt idx="155">
                  <c:v>6.1</c:v>
                </c:pt>
                <c:pt idx="156">
                  <c:v>6.2</c:v>
                </c:pt>
                <c:pt idx="157">
                  <c:v>6.4000000000000012</c:v>
                </c:pt>
                <c:pt idx="158">
                  <c:v>5.8</c:v>
                </c:pt>
                <c:pt idx="159">
                  <c:v>6.1695652173913036</c:v>
                </c:pt>
                <c:pt idx="160">
                  <c:v>5.7</c:v>
                </c:pt>
                <c:pt idx="161">
                  <c:v>7.1</c:v>
                </c:pt>
                <c:pt idx="162">
                  <c:v>6.2</c:v>
                </c:pt>
                <c:pt idx="163">
                  <c:v>5.5</c:v>
                </c:pt>
                <c:pt idx="164">
                  <c:v>6.9</c:v>
                </c:pt>
                <c:pt idx="165">
                  <c:v>4.9000000000000004</c:v>
                </c:pt>
                <c:pt idx="166">
                  <c:v>5.5</c:v>
                </c:pt>
                <c:pt idx="167">
                  <c:v>4.5</c:v>
                </c:pt>
                <c:pt idx="168">
                  <c:v>6.5</c:v>
                </c:pt>
                <c:pt idx="169">
                  <c:v>4.8499999999999996</c:v>
                </c:pt>
                <c:pt idx="170">
                  <c:v>4.75</c:v>
                </c:pt>
                <c:pt idx="171">
                  <c:v>5.4333333333333336</c:v>
                </c:pt>
                <c:pt idx="172">
                  <c:v>5.2</c:v>
                </c:pt>
                <c:pt idx="173">
                  <c:v>7.5</c:v>
                </c:pt>
                <c:pt idx="174">
                  <c:v>5.75</c:v>
                </c:pt>
                <c:pt idx="175">
                  <c:v>5.125</c:v>
                </c:pt>
                <c:pt idx="176">
                  <c:v>5.65</c:v>
                </c:pt>
                <c:pt idx="177">
                  <c:v>6.4</c:v>
                </c:pt>
                <c:pt idx="178">
                  <c:v>3.5</c:v>
                </c:pt>
                <c:pt idx="179">
                  <c:v>7.9</c:v>
                </c:pt>
                <c:pt idx="180">
                  <c:v>5.5</c:v>
                </c:pt>
                <c:pt idx="181">
                  <c:v>5.833333333333333</c:v>
                </c:pt>
                <c:pt idx="182">
                  <c:v>5.4</c:v>
                </c:pt>
                <c:pt idx="183">
                  <c:v>5.4875000000000007</c:v>
                </c:pt>
                <c:pt idx="184">
                  <c:v>6.2</c:v>
                </c:pt>
                <c:pt idx="185">
                  <c:v>5.55</c:v>
                </c:pt>
                <c:pt idx="186">
                  <c:v>4.8</c:v>
                </c:pt>
                <c:pt idx="187">
                  <c:v>6.8</c:v>
                </c:pt>
                <c:pt idx="188">
                  <c:v>5.9499999999999993</c:v>
                </c:pt>
                <c:pt idx="189">
                  <c:v>6.4</c:v>
                </c:pt>
                <c:pt idx="190">
                  <c:v>5.4749999999999996</c:v>
                </c:pt>
                <c:pt idx="191">
                  <c:v>5.8800000000000008</c:v>
                </c:pt>
                <c:pt idx="192">
                  <c:v>6</c:v>
                </c:pt>
                <c:pt idx="193">
                  <c:v>6.3</c:v>
                </c:pt>
                <c:pt idx="194">
                  <c:v>6.3380952380952396</c:v>
                </c:pt>
                <c:pt idx="195">
                  <c:v>6.5333333333333323</c:v>
                </c:pt>
                <c:pt idx="196">
                  <c:v>7.15</c:v>
                </c:pt>
                <c:pt idx="197">
                  <c:v>6.1</c:v>
                </c:pt>
                <c:pt idx="198">
                  <c:v>6.4079365079365092</c:v>
                </c:pt>
                <c:pt idx="199">
                  <c:v>6</c:v>
                </c:pt>
                <c:pt idx="200">
                  <c:v>6.3666666666666671</c:v>
                </c:pt>
                <c:pt idx="201">
                  <c:v>7.2</c:v>
                </c:pt>
                <c:pt idx="202">
                  <c:v>3.3</c:v>
                </c:pt>
                <c:pt idx="203">
                  <c:v>5.4333333333333336</c:v>
                </c:pt>
                <c:pt idx="204">
                  <c:v>6.2</c:v>
                </c:pt>
                <c:pt idx="205">
                  <c:v>6.2</c:v>
                </c:pt>
                <c:pt idx="206">
                  <c:v>6.0500000000000007</c:v>
                </c:pt>
                <c:pt idx="207">
                  <c:v>6.7</c:v>
                </c:pt>
                <c:pt idx="208">
                  <c:v>6.3</c:v>
                </c:pt>
                <c:pt idx="209">
                  <c:v>5.3666666666666671</c:v>
                </c:pt>
                <c:pt idx="210">
                  <c:v>2.8</c:v>
                </c:pt>
                <c:pt idx="211">
                  <c:v>5.7727272727272725</c:v>
                </c:pt>
                <c:pt idx="212">
                  <c:v>5.3</c:v>
                </c:pt>
                <c:pt idx="213">
                  <c:v>6.3507692307692318</c:v>
                </c:pt>
                <c:pt idx="214">
                  <c:v>5.8000000000000007</c:v>
                </c:pt>
                <c:pt idx="215">
                  <c:v>7.2</c:v>
                </c:pt>
                <c:pt idx="216">
                  <c:v>6.6</c:v>
                </c:pt>
                <c:pt idx="217">
                  <c:v>3.6</c:v>
                </c:pt>
                <c:pt idx="218">
                  <c:v>6.3</c:v>
                </c:pt>
                <c:pt idx="219">
                  <c:v>7.7</c:v>
                </c:pt>
                <c:pt idx="220">
                  <c:v>3.1</c:v>
                </c:pt>
                <c:pt idx="221">
                  <c:v>6.1</c:v>
                </c:pt>
                <c:pt idx="222">
                  <c:v>7</c:v>
                </c:pt>
                <c:pt idx="223">
                  <c:v>4.7</c:v>
                </c:pt>
                <c:pt idx="224">
                  <c:v>6.95</c:v>
                </c:pt>
                <c:pt idx="225">
                  <c:v>6.9</c:v>
                </c:pt>
                <c:pt idx="226">
                  <c:v>6.6</c:v>
                </c:pt>
                <c:pt idx="227">
                  <c:v>6.2</c:v>
                </c:pt>
                <c:pt idx="228">
                  <c:v>6.8</c:v>
                </c:pt>
                <c:pt idx="229">
                  <c:v>8.5</c:v>
                </c:pt>
                <c:pt idx="230">
                  <c:v>7.1874999999999991</c:v>
                </c:pt>
                <c:pt idx="231">
                  <c:v>6.25</c:v>
                </c:pt>
                <c:pt idx="232">
                  <c:v>6.1</c:v>
                </c:pt>
                <c:pt idx="233">
                  <c:v>7.7</c:v>
                </c:pt>
                <c:pt idx="234">
                  <c:v>6.1</c:v>
                </c:pt>
                <c:pt idx="235">
                  <c:v>6.6</c:v>
                </c:pt>
                <c:pt idx="236">
                  <c:v>7.7666666666666666</c:v>
                </c:pt>
                <c:pt idx="237">
                  <c:v>6.1</c:v>
                </c:pt>
                <c:pt idx="238">
                  <c:v>4</c:v>
                </c:pt>
                <c:pt idx="239">
                  <c:v>6</c:v>
                </c:pt>
                <c:pt idx="240">
                  <c:v>7.2</c:v>
                </c:pt>
                <c:pt idx="241">
                  <c:v>6</c:v>
                </c:pt>
                <c:pt idx="242">
                  <c:v>7.1</c:v>
                </c:pt>
                <c:pt idx="243">
                  <c:v>6.0666666666666664</c:v>
                </c:pt>
                <c:pt idx="244">
                  <c:v>5.9799999999999995</c:v>
                </c:pt>
                <c:pt idx="245">
                  <c:v>5.8</c:v>
                </c:pt>
                <c:pt idx="246">
                  <c:v>6.3681818181818182</c:v>
                </c:pt>
                <c:pt idx="247">
                  <c:v>6.3857142857142861</c:v>
                </c:pt>
                <c:pt idx="248">
                  <c:v>6.82</c:v>
                </c:pt>
                <c:pt idx="249">
                  <c:v>6.9</c:v>
                </c:pt>
                <c:pt idx="250">
                  <c:v>4.4000000000000004</c:v>
                </c:pt>
                <c:pt idx="251">
                  <c:v>6.1</c:v>
                </c:pt>
                <c:pt idx="252">
                  <c:v>6.1</c:v>
                </c:pt>
                <c:pt idx="253">
                  <c:v>5.8999999999999995</c:v>
                </c:pt>
                <c:pt idx="254">
                  <c:v>5.7</c:v>
                </c:pt>
                <c:pt idx="255">
                  <c:v>6.6</c:v>
                </c:pt>
                <c:pt idx="256">
                  <c:v>6.8</c:v>
                </c:pt>
                <c:pt idx="257">
                  <c:v>6.1</c:v>
                </c:pt>
                <c:pt idx="258">
                  <c:v>5.9399999999999995</c:v>
                </c:pt>
                <c:pt idx="259">
                  <c:v>4.3</c:v>
                </c:pt>
                <c:pt idx="260">
                  <c:v>5.0999999999999996</c:v>
                </c:pt>
                <c:pt idx="261">
                  <c:v>5.5</c:v>
                </c:pt>
                <c:pt idx="262">
                  <c:v>6.3</c:v>
                </c:pt>
                <c:pt idx="263">
                  <c:v>5.2200000000000006</c:v>
                </c:pt>
                <c:pt idx="264">
                  <c:v>6.8</c:v>
                </c:pt>
                <c:pt idx="265">
                  <c:v>3.8</c:v>
                </c:pt>
                <c:pt idx="266">
                  <c:v>5.8</c:v>
                </c:pt>
                <c:pt idx="267">
                  <c:v>5.9</c:v>
                </c:pt>
                <c:pt idx="268">
                  <c:v>5.5888888888888877</c:v>
                </c:pt>
                <c:pt idx="269">
                  <c:v>5.7600000000000007</c:v>
                </c:pt>
                <c:pt idx="270">
                  <c:v>5.9444444444444446</c:v>
                </c:pt>
                <c:pt idx="271">
                  <c:v>6.7166666666666677</c:v>
                </c:pt>
                <c:pt idx="272">
                  <c:v>6.35</c:v>
                </c:pt>
                <c:pt idx="273">
                  <c:v>4</c:v>
                </c:pt>
                <c:pt idx="274">
                  <c:v>6.5333333333333341</c:v>
                </c:pt>
                <c:pt idx="275">
                  <c:v>6.2956521739130435</c:v>
                </c:pt>
                <c:pt idx="276">
                  <c:v>4.75</c:v>
                </c:pt>
                <c:pt idx="277">
                  <c:v>6.1</c:v>
                </c:pt>
                <c:pt idx="278">
                  <c:v>7.2</c:v>
                </c:pt>
                <c:pt idx="279">
                  <c:v>2.1</c:v>
                </c:pt>
                <c:pt idx="280">
                  <c:v>5.9241379310344842</c:v>
                </c:pt>
                <c:pt idx="281">
                  <c:v>6.4</c:v>
                </c:pt>
                <c:pt idx="282">
                  <c:v>6.6</c:v>
                </c:pt>
                <c:pt idx="283">
                  <c:v>6</c:v>
                </c:pt>
                <c:pt idx="284">
                  <c:v>6.1000000000000005</c:v>
                </c:pt>
                <c:pt idx="285">
                  <c:v>4.8</c:v>
                </c:pt>
                <c:pt idx="286">
                  <c:v>7</c:v>
                </c:pt>
                <c:pt idx="287">
                  <c:v>5.15</c:v>
                </c:pt>
                <c:pt idx="288">
                  <c:v>6.8</c:v>
                </c:pt>
                <c:pt idx="289">
                  <c:v>7.8</c:v>
                </c:pt>
                <c:pt idx="290">
                  <c:v>6.95</c:v>
                </c:pt>
                <c:pt idx="291">
                  <c:v>8.3000000000000007</c:v>
                </c:pt>
                <c:pt idx="292">
                  <c:v>6.2</c:v>
                </c:pt>
                <c:pt idx="293">
                  <c:v>6.7</c:v>
                </c:pt>
                <c:pt idx="294">
                  <c:v>7.2</c:v>
                </c:pt>
                <c:pt idx="295">
                  <c:v>6.25</c:v>
                </c:pt>
                <c:pt idx="296">
                  <c:v>6.416666666666667</c:v>
                </c:pt>
                <c:pt idx="297">
                  <c:v>6.4379310344827596</c:v>
                </c:pt>
                <c:pt idx="298">
                  <c:v>4.7</c:v>
                </c:pt>
                <c:pt idx="299">
                  <c:v>6.833333333333333</c:v>
                </c:pt>
                <c:pt idx="300">
                  <c:v>7.9</c:v>
                </c:pt>
                <c:pt idx="301">
                  <c:v>7.25</c:v>
                </c:pt>
                <c:pt idx="302">
                  <c:v>6.45</c:v>
                </c:pt>
                <c:pt idx="303">
                  <c:v>6.3</c:v>
                </c:pt>
                <c:pt idx="304">
                  <c:v>6.8999999999999995</c:v>
                </c:pt>
                <c:pt idx="305">
                  <c:v>6.1000000000000005</c:v>
                </c:pt>
                <c:pt idx="306">
                  <c:v>6.1857142857142851</c:v>
                </c:pt>
                <c:pt idx="307">
                  <c:v>6.666666666666667</c:v>
                </c:pt>
                <c:pt idx="308">
                  <c:v>5.6</c:v>
                </c:pt>
                <c:pt idx="309">
                  <c:v>7.2</c:v>
                </c:pt>
                <c:pt idx="310">
                  <c:v>7.5</c:v>
                </c:pt>
                <c:pt idx="311">
                  <c:v>6.8</c:v>
                </c:pt>
                <c:pt idx="312">
                  <c:v>4.4000000000000004</c:v>
                </c:pt>
                <c:pt idx="313">
                  <c:v>7.8</c:v>
                </c:pt>
                <c:pt idx="314">
                  <c:v>7.1</c:v>
                </c:pt>
                <c:pt idx="315">
                  <c:v>6.6</c:v>
                </c:pt>
                <c:pt idx="316">
                  <c:v>8.5</c:v>
                </c:pt>
                <c:pt idx="317">
                  <c:v>5.94</c:v>
                </c:pt>
                <c:pt idx="318">
                  <c:v>7.1499999999999986</c:v>
                </c:pt>
                <c:pt idx="319">
                  <c:v>5.6</c:v>
                </c:pt>
                <c:pt idx="320">
                  <c:v>7.5</c:v>
                </c:pt>
                <c:pt idx="321">
                  <c:v>5.4</c:v>
                </c:pt>
                <c:pt idx="322">
                  <c:v>7.75</c:v>
                </c:pt>
                <c:pt idx="323">
                  <c:v>6.7</c:v>
                </c:pt>
                <c:pt idx="324">
                  <c:v>6.5</c:v>
                </c:pt>
                <c:pt idx="325">
                  <c:v>7</c:v>
                </c:pt>
                <c:pt idx="326">
                  <c:v>6.25</c:v>
                </c:pt>
                <c:pt idx="327">
                  <c:v>6.7</c:v>
                </c:pt>
                <c:pt idx="328">
                  <c:v>6.5</c:v>
                </c:pt>
                <c:pt idx="329">
                  <c:v>6.9</c:v>
                </c:pt>
                <c:pt idx="330">
                  <c:v>6.6</c:v>
                </c:pt>
                <c:pt idx="331">
                  <c:v>7.6</c:v>
                </c:pt>
                <c:pt idx="332">
                  <c:v>7.2666666666666657</c:v>
                </c:pt>
                <c:pt idx="333">
                  <c:v>7.5</c:v>
                </c:pt>
                <c:pt idx="334">
                  <c:v>7.1</c:v>
                </c:pt>
                <c:pt idx="335">
                  <c:v>7.2750000000000004</c:v>
                </c:pt>
                <c:pt idx="336">
                  <c:v>5.7</c:v>
                </c:pt>
                <c:pt idx="337">
                  <c:v>4.7</c:v>
                </c:pt>
                <c:pt idx="338">
                  <c:v>7.3666666666666671</c:v>
                </c:pt>
                <c:pt idx="339">
                  <c:v>7.3</c:v>
                </c:pt>
                <c:pt idx="340">
                  <c:v>5.8999999999999986</c:v>
                </c:pt>
                <c:pt idx="341">
                  <c:v>4.8</c:v>
                </c:pt>
                <c:pt idx="342">
                  <c:v>8.1</c:v>
                </c:pt>
                <c:pt idx="343">
                  <c:v>5.9</c:v>
                </c:pt>
                <c:pt idx="344">
                  <c:v>6.4</c:v>
                </c:pt>
                <c:pt idx="345">
                  <c:v>5.6</c:v>
                </c:pt>
                <c:pt idx="346">
                  <c:v>7.8</c:v>
                </c:pt>
                <c:pt idx="347">
                  <c:v>6.1</c:v>
                </c:pt>
                <c:pt idx="348">
                  <c:v>7</c:v>
                </c:pt>
                <c:pt idx="349">
                  <c:v>6.2</c:v>
                </c:pt>
                <c:pt idx="350">
                  <c:v>4.9999999999999991</c:v>
                </c:pt>
                <c:pt idx="351">
                  <c:v>7.1</c:v>
                </c:pt>
                <c:pt idx="352">
                  <c:v>3.7</c:v>
                </c:pt>
                <c:pt idx="353">
                  <c:v>5.2</c:v>
                </c:pt>
                <c:pt idx="354">
                  <c:v>7.2</c:v>
                </c:pt>
                <c:pt idx="355">
                  <c:v>6</c:v>
                </c:pt>
                <c:pt idx="356">
                  <c:v>7.3</c:v>
                </c:pt>
                <c:pt idx="357">
                  <c:v>7.9</c:v>
                </c:pt>
                <c:pt idx="358">
                  <c:v>7.4749999999999996</c:v>
                </c:pt>
                <c:pt idx="359">
                  <c:v>6.7</c:v>
                </c:pt>
                <c:pt idx="360">
                  <c:v>6.9</c:v>
                </c:pt>
                <c:pt idx="361">
                  <c:v>5.5749999999999993</c:v>
                </c:pt>
                <c:pt idx="362">
                  <c:v>5.7833333333333323</c:v>
                </c:pt>
                <c:pt idx="363">
                  <c:v>6.4</c:v>
                </c:pt>
                <c:pt idx="364">
                  <c:v>4.9000000000000004</c:v>
                </c:pt>
                <c:pt idx="365">
                  <c:v>6.2</c:v>
                </c:pt>
                <c:pt idx="366">
                  <c:v>5.8</c:v>
                </c:pt>
                <c:pt idx="367">
                  <c:v>4.7</c:v>
                </c:pt>
                <c:pt idx="368">
                  <c:v>4.7</c:v>
                </c:pt>
                <c:pt idx="369">
                  <c:v>5.3</c:v>
                </c:pt>
                <c:pt idx="370">
                  <c:v>7.4</c:v>
                </c:pt>
                <c:pt idx="371">
                  <c:v>7.3</c:v>
                </c:pt>
                <c:pt idx="372">
                  <c:v>5.166666666666667</c:v>
                </c:pt>
                <c:pt idx="373">
                  <c:v>4.9000000000000004</c:v>
                </c:pt>
                <c:pt idx="374">
                  <c:v>6.2</c:v>
                </c:pt>
                <c:pt idx="375">
                  <c:v>6</c:v>
                </c:pt>
                <c:pt idx="376">
                  <c:v>6.2333333333333334</c:v>
                </c:pt>
                <c:pt idx="377">
                  <c:v>6.2</c:v>
                </c:pt>
                <c:pt idx="378">
                  <c:v>6.45</c:v>
                </c:pt>
                <c:pt idx="379">
                  <c:v>6.8</c:v>
                </c:pt>
                <c:pt idx="380">
                  <c:v>4.8</c:v>
                </c:pt>
                <c:pt idx="381">
                  <c:v>6.6</c:v>
                </c:pt>
                <c:pt idx="382">
                  <c:v>7.7</c:v>
                </c:pt>
                <c:pt idx="383">
                  <c:v>6.9</c:v>
                </c:pt>
                <c:pt idx="384">
                  <c:v>7.1</c:v>
                </c:pt>
                <c:pt idx="385">
                  <c:v>5.4</c:v>
                </c:pt>
                <c:pt idx="386">
                  <c:v>6.7</c:v>
                </c:pt>
                <c:pt idx="387">
                  <c:v>5.6</c:v>
                </c:pt>
                <c:pt idx="388">
                  <c:v>6.8363636363636351</c:v>
                </c:pt>
                <c:pt idx="389">
                  <c:v>7.4</c:v>
                </c:pt>
                <c:pt idx="390">
                  <c:v>6.2</c:v>
                </c:pt>
                <c:pt idx="391">
                  <c:v>6</c:v>
                </c:pt>
                <c:pt idx="392">
                  <c:v>6.2</c:v>
                </c:pt>
                <c:pt idx="393">
                  <c:v>7.2</c:v>
                </c:pt>
                <c:pt idx="394">
                  <c:v>7.5</c:v>
                </c:pt>
                <c:pt idx="395">
                  <c:v>3</c:v>
                </c:pt>
                <c:pt idx="396">
                  <c:v>7</c:v>
                </c:pt>
                <c:pt idx="397">
                  <c:v>7.8</c:v>
                </c:pt>
                <c:pt idx="398">
                  <c:v>7.1</c:v>
                </c:pt>
                <c:pt idx="399">
                  <c:v>5.7</c:v>
                </c:pt>
                <c:pt idx="400">
                  <c:v>7</c:v>
                </c:pt>
                <c:pt idx="401">
                  <c:v>8.1</c:v>
                </c:pt>
                <c:pt idx="402">
                  <c:v>6.5</c:v>
                </c:pt>
                <c:pt idx="403">
                  <c:v>6.8538461538461544</c:v>
                </c:pt>
                <c:pt idx="404">
                  <c:v>6.9749999999999996</c:v>
                </c:pt>
                <c:pt idx="405">
                  <c:v>7.4</c:v>
                </c:pt>
                <c:pt idx="406">
                  <c:v>7.2</c:v>
                </c:pt>
                <c:pt idx="407">
                  <c:v>7.5</c:v>
                </c:pt>
                <c:pt idx="408">
                  <c:v>7.3</c:v>
                </c:pt>
                <c:pt idx="409">
                  <c:v>7.1000000000000005</c:v>
                </c:pt>
                <c:pt idx="410">
                  <c:v>5.125</c:v>
                </c:pt>
                <c:pt idx="411">
                  <c:v>4</c:v>
                </c:pt>
                <c:pt idx="412">
                  <c:v>6.9285714285714288</c:v>
                </c:pt>
                <c:pt idx="413">
                  <c:v>7.2</c:v>
                </c:pt>
                <c:pt idx="414">
                  <c:v>6.1</c:v>
                </c:pt>
                <c:pt idx="415">
                  <c:v>7.2</c:v>
                </c:pt>
                <c:pt idx="416">
                  <c:v>8.3000000000000007</c:v>
                </c:pt>
                <c:pt idx="417">
                  <c:v>8.1</c:v>
                </c:pt>
                <c:pt idx="418">
                  <c:v>5</c:v>
                </c:pt>
                <c:pt idx="419">
                  <c:v>6.8</c:v>
                </c:pt>
                <c:pt idx="420">
                  <c:v>6.5500000000000007</c:v>
                </c:pt>
                <c:pt idx="421">
                  <c:v>6.3375000000000004</c:v>
                </c:pt>
                <c:pt idx="422">
                  <c:v>6.6</c:v>
                </c:pt>
                <c:pt idx="423">
                  <c:v>7.1</c:v>
                </c:pt>
                <c:pt idx="424">
                  <c:v>7.5249999999999995</c:v>
                </c:pt>
                <c:pt idx="425">
                  <c:v>7.35</c:v>
                </c:pt>
                <c:pt idx="426">
                  <c:v>7.3285714285714292</c:v>
                </c:pt>
                <c:pt idx="427">
                  <c:v>8.4</c:v>
                </c:pt>
                <c:pt idx="428">
                  <c:v>8.1</c:v>
                </c:pt>
                <c:pt idx="429">
                  <c:v>8.25</c:v>
                </c:pt>
                <c:pt idx="430">
                  <c:v>7</c:v>
                </c:pt>
                <c:pt idx="431">
                  <c:v>5.24</c:v>
                </c:pt>
                <c:pt idx="432">
                  <c:v>6.26</c:v>
                </c:pt>
                <c:pt idx="433">
                  <c:v>6.7</c:v>
                </c:pt>
                <c:pt idx="434">
                  <c:v>5.2</c:v>
                </c:pt>
                <c:pt idx="435">
                  <c:v>6.7</c:v>
                </c:pt>
                <c:pt idx="436">
                  <c:v>7.5600000000000005</c:v>
                </c:pt>
                <c:pt idx="437">
                  <c:v>7.9</c:v>
                </c:pt>
                <c:pt idx="438">
                  <c:v>6.5</c:v>
                </c:pt>
                <c:pt idx="439">
                  <c:v>6.1</c:v>
                </c:pt>
                <c:pt idx="440">
                  <c:v>5.8</c:v>
                </c:pt>
                <c:pt idx="441">
                  <c:v>7.4</c:v>
                </c:pt>
                <c:pt idx="442">
                  <c:v>6.655555555555555</c:v>
                </c:pt>
                <c:pt idx="443">
                  <c:v>4</c:v>
                </c:pt>
                <c:pt idx="444">
                  <c:v>6.8</c:v>
                </c:pt>
                <c:pt idx="445">
                  <c:v>6.1</c:v>
                </c:pt>
                <c:pt idx="446">
                  <c:v>5.7</c:v>
                </c:pt>
                <c:pt idx="447">
                  <c:v>4.95</c:v>
                </c:pt>
                <c:pt idx="448">
                  <c:v>6.6</c:v>
                </c:pt>
                <c:pt idx="449">
                  <c:v>6.7</c:v>
                </c:pt>
                <c:pt idx="450">
                  <c:v>5.4399999999999995</c:v>
                </c:pt>
                <c:pt idx="451">
                  <c:v>7.1000000000000005</c:v>
                </c:pt>
                <c:pt idx="452">
                  <c:v>5.85</c:v>
                </c:pt>
                <c:pt idx="453">
                  <c:v>6.6</c:v>
                </c:pt>
                <c:pt idx="454">
                  <c:v>6.8714285714285719</c:v>
                </c:pt>
                <c:pt idx="455">
                  <c:v>6.8</c:v>
                </c:pt>
                <c:pt idx="456">
                  <c:v>4.25</c:v>
                </c:pt>
                <c:pt idx="457">
                  <c:v>8</c:v>
                </c:pt>
                <c:pt idx="458">
                  <c:v>8</c:v>
                </c:pt>
                <c:pt idx="459">
                  <c:v>4.2</c:v>
                </c:pt>
                <c:pt idx="460">
                  <c:v>7.9</c:v>
                </c:pt>
                <c:pt idx="461">
                  <c:v>7.8</c:v>
                </c:pt>
                <c:pt idx="462">
                  <c:v>6.3</c:v>
                </c:pt>
                <c:pt idx="463">
                  <c:v>7</c:v>
                </c:pt>
                <c:pt idx="464">
                  <c:v>7.3</c:v>
                </c:pt>
                <c:pt idx="465">
                  <c:v>6.1714285714285717</c:v>
                </c:pt>
                <c:pt idx="466">
                  <c:v>6.5</c:v>
                </c:pt>
                <c:pt idx="467">
                  <c:v>4.8499999999999996</c:v>
                </c:pt>
                <c:pt idx="468">
                  <c:v>6.35</c:v>
                </c:pt>
                <c:pt idx="469">
                  <c:v>7.1</c:v>
                </c:pt>
                <c:pt idx="470">
                  <c:v>6.6</c:v>
                </c:pt>
                <c:pt idx="471">
                  <c:v>6.5</c:v>
                </c:pt>
                <c:pt idx="472">
                  <c:v>7</c:v>
                </c:pt>
                <c:pt idx="473">
                  <c:v>6.5</c:v>
                </c:pt>
                <c:pt idx="474">
                  <c:v>5.4</c:v>
                </c:pt>
                <c:pt idx="475">
                  <c:v>5.9</c:v>
                </c:pt>
                <c:pt idx="476">
                  <c:v>7</c:v>
                </c:pt>
                <c:pt idx="477">
                  <c:v>5.3</c:v>
                </c:pt>
                <c:pt idx="478">
                  <c:v>7.25</c:v>
                </c:pt>
                <c:pt idx="479">
                  <c:v>6.8</c:v>
                </c:pt>
                <c:pt idx="480">
                  <c:v>4.7</c:v>
                </c:pt>
                <c:pt idx="481">
                  <c:v>7.8</c:v>
                </c:pt>
                <c:pt idx="482">
                  <c:v>6.9</c:v>
                </c:pt>
                <c:pt idx="483">
                  <c:v>7.4</c:v>
                </c:pt>
                <c:pt idx="484">
                  <c:v>6.8</c:v>
                </c:pt>
                <c:pt idx="485">
                  <c:v>7.4</c:v>
                </c:pt>
                <c:pt idx="486">
                  <c:v>6.9</c:v>
                </c:pt>
                <c:pt idx="487">
                  <c:v>7.1</c:v>
                </c:pt>
                <c:pt idx="488">
                  <c:v>5.5500000000000007</c:v>
                </c:pt>
                <c:pt idx="489">
                  <c:v>7.7</c:v>
                </c:pt>
                <c:pt idx="490">
                  <c:v>7.55</c:v>
                </c:pt>
                <c:pt idx="491">
                  <c:v>7.6</c:v>
                </c:pt>
                <c:pt idx="492">
                  <c:v>7.1</c:v>
                </c:pt>
                <c:pt idx="493">
                  <c:v>6.4</c:v>
                </c:pt>
                <c:pt idx="494">
                  <c:v>5.7</c:v>
                </c:pt>
                <c:pt idx="495">
                  <c:v>7.166666666666667</c:v>
                </c:pt>
                <c:pt idx="496">
                  <c:v>6.6</c:v>
                </c:pt>
                <c:pt idx="497">
                  <c:v>7.1</c:v>
                </c:pt>
                <c:pt idx="498">
                  <c:v>5.4</c:v>
                </c:pt>
                <c:pt idx="499">
                  <c:v>7.1599999999999993</c:v>
                </c:pt>
                <c:pt idx="500">
                  <c:v>7.5</c:v>
                </c:pt>
                <c:pt idx="501">
                  <c:v>5.0999999999999996</c:v>
                </c:pt>
                <c:pt idx="502">
                  <c:v>7.3666666666666663</c:v>
                </c:pt>
                <c:pt idx="503">
                  <c:v>7.5</c:v>
                </c:pt>
                <c:pt idx="504">
                  <c:v>7.4</c:v>
                </c:pt>
                <c:pt idx="505">
                  <c:v>7.4</c:v>
                </c:pt>
                <c:pt idx="506">
                  <c:v>7.1</c:v>
                </c:pt>
                <c:pt idx="507">
                  <c:v>6.95</c:v>
                </c:pt>
                <c:pt idx="508">
                  <c:v>7.5</c:v>
                </c:pt>
                <c:pt idx="509">
                  <c:v>7.3</c:v>
                </c:pt>
                <c:pt idx="510">
                  <c:v>4.5</c:v>
                </c:pt>
                <c:pt idx="511">
                  <c:v>7</c:v>
                </c:pt>
                <c:pt idx="512">
                  <c:v>5.3</c:v>
                </c:pt>
                <c:pt idx="513">
                  <c:v>8.1999999999999993</c:v>
                </c:pt>
                <c:pt idx="514">
                  <c:v>7.8</c:v>
                </c:pt>
                <c:pt idx="515">
                  <c:v>7.3999999999999995</c:v>
                </c:pt>
                <c:pt idx="516">
                  <c:v>8.0500000000000007</c:v>
                </c:pt>
                <c:pt idx="517">
                  <c:v>7.9</c:v>
                </c:pt>
                <c:pt idx="518">
                  <c:v>7</c:v>
                </c:pt>
                <c:pt idx="519">
                  <c:v>7</c:v>
                </c:pt>
                <c:pt idx="520">
                  <c:v>7.5</c:v>
                </c:pt>
                <c:pt idx="521">
                  <c:v>5</c:v>
                </c:pt>
                <c:pt idx="522">
                  <c:v>7</c:v>
                </c:pt>
                <c:pt idx="523">
                  <c:v>7.3</c:v>
                </c:pt>
                <c:pt idx="524">
                  <c:v>7.4</c:v>
                </c:pt>
                <c:pt idx="525">
                  <c:v>6.8400000000000007</c:v>
                </c:pt>
                <c:pt idx="526">
                  <c:v>7.3</c:v>
                </c:pt>
                <c:pt idx="527">
                  <c:v>8.1</c:v>
                </c:pt>
                <c:pt idx="528">
                  <c:v>7.3000000000000007</c:v>
                </c:pt>
                <c:pt idx="529">
                  <c:v>7</c:v>
                </c:pt>
                <c:pt idx="530">
                  <c:v>6.8</c:v>
                </c:pt>
                <c:pt idx="531">
                  <c:v>7.5250000000000004</c:v>
                </c:pt>
                <c:pt idx="532">
                  <c:v>7.6</c:v>
                </c:pt>
                <c:pt idx="533">
                  <c:v>7.1457142857142859</c:v>
                </c:pt>
                <c:pt idx="534">
                  <c:v>7.8</c:v>
                </c:pt>
                <c:pt idx="535">
                  <c:v>7.2</c:v>
                </c:pt>
                <c:pt idx="536">
                  <c:v>8</c:v>
                </c:pt>
                <c:pt idx="537">
                  <c:v>7.1</c:v>
                </c:pt>
                <c:pt idx="538">
                  <c:v>6</c:v>
                </c:pt>
                <c:pt idx="539">
                  <c:v>7.184615384615384</c:v>
                </c:pt>
                <c:pt idx="540">
                  <c:v>8.3000000000000007</c:v>
                </c:pt>
                <c:pt idx="541">
                  <c:v>6.3</c:v>
                </c:pt>
                <c:pt idx="542">
                  <c:v>7.0090909090909097</c:v>
                </c:pt>
                <c:pt idx="543">
                  <c:v>7.45</c:v>
                </c:pt>
                <c:pt idx="544">
                  <c:v>7.7</c:v>
                </c:pt>
                <c:pt idx="545">
                  <c:v>6.7</c:v>
                </c:pt>
                <c:pt idx="546">
                  <c:v>7.7333333333333343</c:v>
                </c:pt>
                <c:pt idx="547">
                  <c:v>6.9923076923076923</c:v>
                </c:pt>
                <c:pt idx="548">
                  <c:v>6.9799999999999995</c:v>
                </c:pt>
                <c:pt idx="549">
                  <c:v>7.35</c:v>
                </c:pt>
                <c:pt idx="550">
                  <c:v>7.0411764705882343</c:v>
                </c:pt>
                <c:pt idx="551">
                  <c:v>6.2666666666666666</c:v>
                </c:pt>
                <c:pt idx="552">
                  <c:v>7.1999999999999993</c:v>
                </c:pt>
                <c:pt idx="553">
                  <c:v>7.4</c:v>
                </c:pt>
                <c:pt idx="554">
                  <c:v>7.3076923076923066</c:v>
                </c:pt>
                <c:pt idx="555">
                  <c:v>7.2</c:v>
                </c:pt>
                <c:pt idx="556">
                  <c:v>7.0714285714285712</c:v>
                </c:pt>
                <c:pt idx="557">
                  <c:v>7.6</c:v>
                </c:pt>
                <c:pt idx="558">
                  <c:v>7.4</c:v>
                </c:pt>
                <c:pt idx="559">
                  <c:v>5.7949999999999982</c:v>
                </c:pt>
                <c:pt idx="560">
                  <c:v>6.0549019607843126</c:v>
                </c:pt>
                <c:pt idx="561">
                  <c:v>6.5954545454545448</c:v>
                </c:pt>
                <c:pt idx="562">
                  <c:v>6.4</c:v>
                </c:pt>
                <c:pt idx="563">
                  <c:v>6.8</c:v>
                </c:pt>
                <c:pt idx="564">
                  <c:v>6</c:v>
                </c:pt>
                <c:pt idx="565">
                  <c:v>7.6</c:v>
                </c:pt>
                <c:pt idx="566">
                  <c:v>7.2</c:v>
                </c:pt>
                <c:pt idx="567">
                  <c:v>7</c:v>
                </c:pt>
                <c:pt idx="568">
                  <c:v>6.8249999999999993</c:v>
                </c:pt>
                <c:pt idx="569">
                  <c:v>5.8</c:v>
                </c:pt>
                <c:pt idx="570">
                  <c:v>7.1</c:v>
                </c:pt>
                <c:pt idx="571">
                  <c:v>6.1624999999999996</c:v>
                </c:pt>
                <c:pt idx="572">
                  <c:v>6.9</c:v>
                </c:pt>
                <c:pt idx="573">
                  <c:v>5.65</c:v>
                </c:pt>
                <c:pt idx="574">
                  <c:v>5.9</c:v>
                </c:pt>
                <c:pt idx="575">
                  <c:v>4.8</c:v>
                </c:pt>
                <c:pt idx="576">
                  <c:v>2.5</c:v>
                </c:pt>
                <c:pt idx="577">
                  <c:v>6.1</c:v>
                </c:pt>
                <c:pt idx="578">
                  <c:v>6.2</c:v>
                </c:pt>
                <c:pt idx="579">
                  <c:v>5.7333333333333334</c:v>
                </c:pt>
                <c:pt idx="580">
                  <c:v>7.2</c:v>
                </c:pt>
                <c:pt idx="581">
                  <c:v>5.6</c:v>
                </c:pt>
                <c:pt idx="582">
                  <c:v>7.1</c:v>
                </c:pt>
                <c:pt idx="583">
                  <c:v>6.8199999999999985</c:v>
                </c:pt>
                <c:pt idx="584">
                  <c:v>6.8</c:v>
                </c:pt>
                <c:pt idx="585">
                  <c:v>5.7727272727272734</c:v>
                </c:pt>
                <c:pt idx="586">
                  <c:v>6.333333333333333</c:v>
                </c:pt>
                <c:pt idx="587">
                  <c:v>6.9</c:v>
                </c:pt>
                <c:pt idx="588">
                  <c:v>6.4</c:v>
                </c:pt>
                <c:pt idx="589">
                  <c:v>6.3071428571428578</c:v>
                </c:pt>
                <c:pt idx="590">
                  <c:v>6.6857142857142851</c:v>
                </c:pt>
                <c:pt idx="591">
                  <c:v>7.3</c:v>
                </c:pt>
                <c:pt idx="592">
                  <c:v>5.4</c:v>
                </c:pt>
                <c:pt idx="593">
                  <c:v>7.2</c:v>
                </c:pt>
                <c:pt idx="594">
                  <c:v>7.7</c:v>
                </c:pt>
                <c:pt idx="595">
                  <c:v>6.5650537634408588</c:v>
                </c:pt>
                <c:pt idx="596">
                  <c:v>6.7999999999999989</c:v>
                </c:pt>
                <c:pt idx="597">
                  <c:v>6.2</c:v>
                </c:pt>
                <c:pt idx="598">
                  <c:v>7.7</c:v>
                </c:pt>
                <c:pt idx="599">
                  <c:v>6.85</c:v>
                </c:pt>
                <c:pt idx="600">
                  <c:v>5.0999999999999996</c:v>
                </c:pt>
                <c:pt idx="601">
                  <c:v>5.3</c:v>
                </c:pt>
                <c:pt idx="602">
                  <c:v>5.3000000000000007</c:v>
                </c:pt>
                <c:pt idx="603">
                  <c:v>5.2</c:v>
                </c:pt>
                <c:pt idx="604">
                  <c:v>6.3500000000000005</c:v>
                </c:pt>
                <c:pt idx="605">
                  <c:v>6.3600000000000012</c:v>
                </c:pt>
                <c:pt idx="606">
                  <c:v>7.125</c:v>
                </c:pt>
                <c:pt idx="607">
                  <c:v>7</c:v>
                </c:pt>
                <c:pt idx="608">
                  <c:v>5.9</c:v>
                </c:pt>
                <c:pt idx="609">
                  <c:v>6.418181818181818</c:v>
                </c:pt>
                <c:pt idx="610">
                  <c:v>6.5</c:v>
                </c:pt>
                <c:pt idx="611">
                  <c:v>8.4</c:v>
                </c:pt>
                <c:pt idx="612">
                  <c:v>5.4</c:v>
                </c:pt>
                <c:pt idx="613">
                  <c:v>5.7</c:v>
                </c:pt>
                <c:pt idx="614">
                  <c:v>6.9</c:v>
                </c:pt>
                <c:pt idx="615">
                  <c:v>6.7444444444444445</c:v>
                </c:pt>
                <c:pt idx="616">
                  <c:v>7.8</c:v>
                </c:pt>
                <c:pt idx="617">
                  <c:v>7</c:v>
                </c:pt>
                <c:pt idx="618">
                  <c:v>6.4222222222222216</c:v>
                </c:pt>
                <c:pt idx="619">
                  <c:v>7.1</c:v>
                </c:pt>
                <c:pt idx="620">
                  <c:v>6.05</c:v>
                </c:pt>
                <c:pt idx="621">
                  <c:v>5.9799999999999995</c:v>
                </c:pt>
                <c:pt idx="622">
                  <c:v>6.2</c:v>
                </c:pt>
                <c:pt idx="623">
                  <c:v>6.7</c:v>
                </c:pt>
                <c:pt idx="624">
                  <c:v>6.7</c:v>
                </c:pt>
                <c:pt idx="625">
                  <c:v>6.9</c:v>
                </c:pt>
                <c:pt idx="626">
                  <c:v>6.5081521739130448</c:v>
                </c:pt>
                <c:pt idx="627">
                  <c:v>6.35</c:v>
                </c:pt>
                <c:pt idx="628">
                  <c:v>6.2142857142857144</c:v>
                </c:pt>
                <c:pt idx="629">
                  <c:v>6.75</c:v>
                </c:pt>
                <c:pt idx="630">
                  <c:v>7.4</c:v>
                </c:pt>
                <c:pt idx="631">
                  <c:v>7.3</c:v>
                </c:pt>
                <c:pt idx="632">
                  <c:v>7.2666666666666657</c:v>
                </c:pt>
                <c:pt idx="633">
                  <c:v>6.6333333333333337</c:v>
                </c:pt>
                <c:pt idx="634">
                  <c:v>6.25</c:v>
                </c:pt>
                <c:pt idx="635">
                  <c:v>7.0333333333333341</c:v>
                </c:pt>
                <c:pt idx="636">
                  <c:v>5.6166666666666671</c:v>
                </c:pt>
                <c:pt idx="637">
                  <c:v>5.427777777777778</c:v>
                </c:pt>
                <c:pt idx="638">
                  <c:v>4.9000000000000004</c:v>
                </c:pt>
                <c:pt idx="639">
                  <c:v>6.1</c:v>
                </c:pt>
                <c:pt idx="640">
                  <c:v>7.8</c:v>
                </c:pt>
                <c:pt idx="641">
                  <c:v>5.78</c:v>
                </c:pt>
                <c:pt idx="642">
                  <c:v>6</c:v>
                </c:pt>
                <c:pt idx="643">
                  <c:v>5.0999999999999996</c:v>
                </c:pt>
                <c:pt idx="644">
                  <c:v>3.3</c:v>
                </c:pt>
                <c:pt idx="645">
                  <c:v>4</c:v>
                </c:pt>
                <c:pt idx="646">
                  <c:v>4.5999999999999996</c:v>
                </c:pt>
                <c:pt idx="647">
                  <c:v>6.3</c:v>
                </c:pt>
                <c:pt idx="648">
                  <c:v>7.1</c:v>
                </c:pt>
                <c:pt idx="649">
                  <c:v>5.5166666666666666</c:v>
                </c:pt>
                <c:pt idx="650">
                  <c:v>3.6</c:v>
                </c:pt>
                <c:pt idx="651">
                  <c:v>5.6</c:v>
                </c:pt>
                <c:pt idx="652">
                  <c:v>4.625</c:v>
                </c:pt>
                <c:pt idx="653">
                  <c:v>5.95</c:v>
                </c:pt>
                <c:pt idx="654">
                  <c:v>5.9499999999999993</c:v>
                </c:pt>
                <c:pt idx="655">
                  <c:v>6.5272727272727282</c:v>
                </c:pt>
                <c:pt idx="656">
                  <c:v>4.7</c:v>
                </c:pt>
                <c:pt idx="657">
                  <c:v>4.8</c:v>
                </c:pt>
                <c:pt idx="658">
                  <c:v>4.9000000000000004</c:v>
                </c:pt>
                <c:pt idx="659">
                  <c:v>5.7874999999999988</c:v>
                </c:pt>
                <c:pt idx="660">
                  <c:v>5.7</c:v>
                </c:pt>
                <c:pt idx="661">
                  <c:v>7.2</c:v>
                </c:pt>
                <c:pt idx="662">
                  <c:v>6.3538461538461535</c:v>
                </c:pt>
                <c:pt idx="663">
                  <c:v>5.9333333333333336</c:v>
                </c:pt>
                <c:pt idx="664">
                  <c:v>6.4</c:v>
                </c:pt>
                <c:pt idx="665">
                  <c:v>7.3</c:v>
                </c:pt>
                <c:pt idx="666">
                  <c:v>5.4111111111111114</c:v>
                </c:pt>
                <c:pt idx="667">
                  <c:v>6.6</c:v>
                </c:pt>
                <c:pt idx="668">
                  <c:v>6.9</c:v>
                </c:pt>
                <c:pt idx="669">
                  <c:v>6.55</c:v>
                </c:pt>
                <c:pt idx="670">
                  <c:v>6.8</c:v>
                </c:pt>
                <c:pt idx="671">
                  <c:v>6</c:v>
                </c:pt>
                <c:pt idx="672">
                  <c:v>6.3374999999999995</c:v>
                </c:pt>
                <c:pt idx="673">
                  <c:v>6.3</c:v>
                </c:pt>
                <c:pt idx="674">
                  <c:v>6.083333333333333</c:v>
                </c:pt>
                <c:pt idx="675">
                  <c:v>6.0235294117647058</c:v>
                </c:pt>
                <c:pt idx="676">
                  <c:v>6.2222222222222214</c:v>
                </c:pt>
                <c:pt idx="677">
                  <c:v>6.2</c:v>
                </c:pt>
                <c:pt idx="678">
                  <c:v>6.68</c:v>
                </c:pt>
                <c:pt idx="679">
                  <c:v>6.0428571428571436</c:v>
                </c:pt>
                <c:pt idx="680">
                  <c:v>5.95</c:v>
                </c:pt>
                <c:pt idx="681">
                  <c:v>6.3000000000000007</c:v>
                </c:pt>
                <c:pt idx="682">
                  <c:v>5.5</c:v>
                </c:pt>
                <c:pt idx="683">
                  <c:v>8.3000000000000007</c:v>
                </c:pt>
                <c:pt idx="684">
                  <c:v>5.8816993464052274</c:v>
                </c:pt>
                <c:pt idx="685">
                  <c:v>5.24</c:v>
                </c:pt>
                <c:pt idx="686">
                  <c:v>5.9</c:v>
                </c:pt>
                <c:pt idx="687">
                  <c:v>5.871428571428571</c:v>
                </c:pt>
                <c:pt idx="688">
                  <c:v>5.3</c:v>
                </c:pt>
                <c:pt idx="689">
                  <c:v>5.1222222222222218</c:v>
                </c:pt>
                <c:pt idx="690">
                  <c:v>5.2</c:v>
                </c:pt>
                <c:pt idx="691">
                  <c:v>6.9</c:v>
                </c:pt>
                <c:pt idx="692">
                  <c:v>6.1562500000000009</c:v>
                </c:pt>
                <c:pt idx="693">
                  <c:v>6.8</c:v>
                </c:pt>
                <c:pt idx="694">
                  <c:v>6.15</c:v>
                </c:pt>
                <c:pt idx="695">
                  <c:v>6.0750000000000002</c:v>
                </c:pt>
                <c:pt idx="696">
                  <c:v>8</c:v>
                </c:pt>
                <c:pt idx="697">
                  <c:v>8</c:v>
                </c:pt>
                <c:pt idx="698">
                  <c:v>7.4</c:v>
                </c:pt>
                <c:pt idx="699">
                  <c:v>7.6</c:v>
                </c:pt>
                <c:pt idx="700">
                  <c:v>7.3385964912280697</c:v>
                </c:pt>
                <c:pt idx="701">
                  <c:v>7.5</c:v>
                </c:pt>
                <c:pt idx="702">
                  <c:v>8.5</c:v>
                </c:pt>
                <c:pt idx="703">
                  <c:v>7</c:v>
                </c:pt>
                <c:pt idx="704">
                  <c:v>7.2</c:v>
                </c:pt>
                <c:pt idx="705">
                  <c:v>7.7</c:v>
                </c:pt>
                <c:pt idx="706">
                  <c:v>7</c:v>
                </c:pt>
                <c:pt idx="707">
                  <c:v>7.7</c:v>
                </c:pt>
                <c:pt idx="708">
                  <c:v>6</c:v>
                </c:pt>
                <c:pt idx="709">
                  <c:v>3.4</c:v>
                </c:pt>
                <c:pt idx="710">
                  <c:v>5.5</c:v>
                </c:pt>
                <c:pt idx="711">
                  <c:v>6.26</c:v>
                </c:pt>
                <c:pt idx="712">
                  <c:v>6.95</c:v>
                </c:pt>
                <c:pt idx="713">
                  <c:v>6</c:v>
                </c:pt>
                <c:pt idx="714">
                  <c:v>6.5</c:v>
                </c:pt>
                <c:pt idx="715">
                  <c:v>6.3</c:v>
                </c:pt>
                <c:pt idx="716">
                  <c:v>8</c:v>
                </c:pt>
                <c:pt idx="717">
                  <c:v>6.2</c:v>
                </c:pt>
                <c:pt idx="718">
                  <c:v>7.6</c:v>
                </c:pt>
                <c:pt idx="719">
                  <c:v>7</c:v>
                </c:pt>
                <c:pt idx="720">
                  <c:v>7.8</c:v>
                </c:pt>
                <c:pt idx="721">
                  <c:v>6.3</c:v>
                </c:pt>
                <c:pt idx="722">
                  <c:v>7.3</c:v>
                </c:pt>
                <c:pt idx="723">
                  <c:v>6.8865384615384624</c:v>
                </c:pt>
                <c:pt idx="724">
                  <c:v>7.9</c:v>
                </c:pt>
                <c:pt idx="725">
                  <c:v>7.1538461538461551</c:v>
                </c:pt>
                <c:pt idx="726">
                  <c:v>6.9375</c:v>
                </c:pt>
                <c:pt idx="727">
                  <c:v>6.35</c:v>
                </c:pt>
                <c:pt idx="728">
                  <c:v>6.7422680412371134</c:v>
                </c:pt>
                <c:pt idx="729">
                  <c:v>7.1</c:v>
                </c:pt>
                <c:pt idx="730">
                  <c:v>7.3</c:v>
                </c:pt>
                <c:pt idx="731">
                  <c:v>7.1</c:v>
                </c:pt>
                <c:pt idx="732">
                  <c:v>6.9</c:v>
                </c:pt>
                <c:pt idx="733">
                  <c:v>7.1</c:v>
                </c:pt>
                <c:pt idx="734">
                  <c:v>5.9</c:v>
                </c:pt>
                <c:pt idx="735">
                  <c:v>5.9333333333333336</c:v>
                </c:pt>
                <c:pt idx="736">
                  <c:v>5.9999999999999991</c:v>
                </c:pt>
                <c:pt idx="737">
                  <c:v>6.55</c:v>
                </c:pt>
                <c:pt idx="738">
                  <c:v>6.7222222222222223</c:v>
                </c:pt>
                <c:pt idx="739">
                  <c:v>6.2</c:v>
                </c:pt>
                <c:pt idx="740">
                  <c:v>7.1422222222222214</c:v>
                </c:pt>
                <c:pt idx="741">
                  <c:v>7.9</c:v>
                </c:pt>
                <c:pt idx="742">
                  <c:v>8.1</c:v>
                </c:pt>
                <c:pt idx="743">
                  <c:v>8.3000000000000007</c:v>
                </c:pt>
                <c:pt idx="744">
                  <c:v>7.5</c:v>
                </c:pt>
                <c:pt idx="745">
                  <c:v>7.5</c:v>
                </c:pt>
                <c:pt idx="746">
                  <c:v>7.65</c:v>
                </c:pt>
                <c:pt idx="747">
                  <c:v>7.8</c:v>
                </c:pt>
                <c:pt idx="748">
                  <c:v>7.9</c:v>
                </c:pt>
                <c:pt idx="749">
                  <c:v>6.3900000000000006</c:v>
                </c:pt>
                <c:pt idx="750">
                  <c:v>7.1</c:v>
                </c:pt>
                <c:pt idx="751">
                  <c:v>7.74</c:v>
                </c:pt>
                <c:pt idx="752">
                  <c:v>7.8666666666666671</c:v>
                </c:pt>
                <c:pt idx="753">
                  <c:v>6.9099567099567105</c:v>
                </c:pt>
                <c:pt idx="754">
                  <c:v>6.9562499999999998</c:v>
                </c:pt>
                <c:pt idx="755">
                  <c:v>6.3999999999999995</c:v>
                </c:pt>
                <c:pt idx="756">
                  <c:v>7.3249999999999993</c:v>
                </c:pt>
                <c:pt idx="757">
                  <c:v>7.6</c:v>
                </c:pt>
                <c:pt idx="758">
                  <c:v>5.2333333333333334</c:v>
                </c:pt>
                <c:pt idx="759">
                  <c:v>4.4000000000000004</c:v>
                </c:pt>
                <c:pt idx="760">
                  <c:v>5.8</c:v>
                </c:pt>
                <c:pt idx="761">
                  <c:v>7.5</c:v>
                </c:pt>
                <c:pt idx="762">
                  <c:v>7.6333333333333329</c:v>
                </c:pt>
                <c:pt idx="763">
                  <c:v>7.1</c:v>
                </c:pt>
                <c:pt idx="764">
                  <c:v>6.9</c:v>
                </c:pt>
                <c:pt idx="765">
                  <c:v>7.2</c:v>
                </c:pt>
                <c:pt idx="766">
                  <c:v>7.0125000000000002</c:v>
                </c:pt>
                <c:pt idx="767">
                  <c:v>6.15</c:v>
                </c:pt>
                <c:pt idx="768">
                  <c:v>7.2</c:v>
                </c:pt>
                <c:pt idx="769">
                  <c:v>5.3999999999999995</c:v>
                </c:pt>
                <c:pt idx="770">
                  <c:v>5.5</c:v>
                </c:pt>
                <c:pt idx="771">
                  <c:v>5.839999999999999</c:v>
                </c:pt>
                <c:pt idx="772">
                  <c:v>6.8</c:v>
                </c:pt>
                <c:pt idx="773">
                  <c:v>7.4</c:v>
                </c:pt>
                <c:pt idx="774">
                  <c:v>6.2</c:v>
                </c:pt>
                <c:pt idx="775">
                  <c:v>6.1</c:v>
                </c:pt>
                <c:pt idx="776">
                  <c:v>5.6</c:v>
                </c:pt>
                <c:pt idx="777">
                  <c:v>6.6571428571428566</c:v>
                </c:pt>
                <c:pt idx="778">
                  <c:v>7.2666666666666666</c:v>
                </c:pt>
                <c:pt idx="779">
                  <c:v>7</c:v>
                </c:pt>
                <c:pt idx="780">
                  <c:v>7</c:v>
                </c:pt>
                <c:pt idx="781">
                  <c:v>5.6</c:v>
                </c:pt>
                <c:pt idx="782">
                  <c:v>6.7</c:v>
                </c:pt>
                <c:pt idx="783">
                  <c:v>6.3</c:v>
                </c:pt>
                <c:pt idx="784">
                  <c:v>8.1999999999999993</c:v>
                </c:pt>
                <c:pt idx="785">
                  <c:v>8</c:v>
                </c:pt>
                <c:pt idx="786">
                  <c:v>8.1999999999999993</c:v>
                </c:pt>
                <c:pt idx="787">
                  <c:v>6.8888888888888884</c:v>
                </c:pt>
                <c:pt idx="788">
                  <c:v>5.9</c:v>
                </c:pt>
                <c:pt idx="789">
                  <c:v>7.8</c:v>
                </c:pt>
                <c:pt idx="790">
                  <c:v>6.7</c:v>
                </c:pt>
                <c:pt idx="791">
                  <c:v>7.0400000000000009</c:v>
                </c:pt>
                <c:pt idx="792">
                  <c:v>5.8</c:v>
                </c:pt>
                <c:pt idx="793">
                  <c:v>5.75</c:v>
                </c:pt>
                <c:pt idx="794">
                  <c:v>7.3</c:v>
                </c:pt>
                <c:pt idx="795">
                  <c:v>7.24</c:v>
                </c:pt>
                <c:pt idx="796">
                  <c:v>7.0142857142857133</c:v>
                </c:pt>
                <c:pt idx="797">
                  <c:v>6</c:v>
                </c:pt>
                <c:pt idx="798">
                  <c:v>7.12</c:v>
                </c:pt>
                <c:pt idx="799">
                  <c:v>7.2666666666666666</c:v>
                </c:pt>
                <c:pt idx="800">
                  <c:v>6.4</c:v>
                </c:pt>
                <c:pt idx="801">
                  <c:v>6.65</c:v>
                </c:pt>
                <c:pt idx="802">
                  <c:v>5.254999999999999</c:v>
                </c:pt>
                <c:pt idx="803">
                  <c:v>6.2</c:v>
                </c:pt>
                <c:pt idx="804">
                  <c:v>6</c:v>
                </c:pt>
                <c:pt idx="805">
                  <c:v>6.625</c:v>
                </c:pt>
                <c:pt idx="806">
                  <c:v>5.9727272727272727</c:v>
                </c:pt>
                <c:pt idx="807">
                  <c:v>5.5636363636363635</c:v>
                </c:pt>
                <c:pt idx="808">
                  <c:v>6.5461538461538469</c:v>
                </c:pt>
                <c:pt idx="809">
                  <c:v>6.5</c:v>
                </c:pt>
                <c:pt idx="810">
                  <c:v>6.4333333333333336</c:v>
                </c:pt>
                <c:pt idx="811">
                  <c:v>7.7</c:v>
                </c:pt>
                <c:pt idx="812">
                  <c:v>5.4</c:v>
                </c:pt>
                <c:pt idx="813">
                  <c:v>4.9000000000000004</c:v>
                </c:pt>
                <c:pt idx="814">
                  <c:v>6.1263157894736837</c:v>
                </c:pt>
                <c:pt idx="815">
                  <c:v>5.9</c:v>
                </c:pt>
                <c:pt idx="816">
                  <c:v>5</c:v>
                </c:pt>
                <c:pt idx="817">
                  <c:v>6.7111111111111112</c:v>
                </c:pt>
                <c:pt idx="818">
                  <c:v>7.4</c:v>
                </c:pt>
                <c:pt idx="819">
                  <c:v>5.4</c:v>
                </c:pt>
                <c:pt idx="820">
                  <c:v>7.25</c:v>
                </c:pt>
                <c:pt idx="821">
                  <c:v>6.375</c:v>
                </c:pt>
                <c:pt idx="822">
                  <c:v>6.3</c:v>
                </c:pt>
                <c:pt idx="823">
                  <c:v>6.7250000000000005</c:v>
                </c:pt>
                <c:pt idx="824">
                  <c:v>7.1</c:v>
                </c:pt>
                <c:pt idx="825">
                  <c:v>7.75</c:v>
                </c:pt>
                <c:pt idx="826">
                  <c:v>6.6599999999999993</c:v>
                </c:pt>
                <c:pt idx="827">
                  <c:v>6.8538461538461544</c:v>
                </c:pt>
                <c:pt idx="828">
                  <c:v>6.7472222222222236</c:v>
                </c:pt>
                <c:pt idx="829">
                  <c:v>8.1999999999999993</c:v>
                </c:pt>
                <c:pt idx="830">
                  <c:v>6.9577181208053709</c:v>
                </c:pt>
                <c:pt idx="831">
                  <c:v>7.2222222222222223</c:v>
                </c:pt>
                <c:pt idx="832">
                  <c:v>6.1</c:v>
                </c:pt>
                <c:pt idx="833">
                  <c:v>6.55</c:v>
                </c:pt>
                <c:pt idx="834">
                  <c:v>6.7</c:v>
                </c:pt>
                <c:pt idx="835">
                  <c:v>7.207692307692307</c:v>
                </c:pt>
                <c:pt idx="836">
                  <c:v>7.15</c:v>
                </c:pt>
                <c:pt idx="837">
                  <c:v>6.6624999999999996</c:v>
                </c:pt>
                <c:pt idx="838">
                  <c:v>7.2000000000000011</c:v>
                </c:pt>
                <c:pt idx="839">
                  <c:v>6.3533333333333344</c:v>
                </c:pt>
                <c:pt idx="840">
                  <c:v>7.0599999999999987</c:v>
                </c:pt>
                <c:pt idx="841">
                  <c:v>6.4015873015872993</c:v>
                </c:pt>
                <c:pt idx="842">
                  <c:v>6.7333333333333334</c:v>
                </c:pt>
                <c:pt idx="843">
                  <c:v>7.240909090909093</c:v>
                </c:pt>
                <c:pt idx="844">
                  <c:v>7.3</c:v>
                </c:pt>
                <c:pt idx="845">
                  <c:v>7.15</c:v>
                </c:pt>
                <c:pt idx="846">
                  <c:v>5.86</c:v>
                </c:pt>
                <c:pt idx="847">
                  <c:v>5.7</c:v>
                </c:pt>
                <c:pt idx="848">
                  <c:v>7.8</c:v>
                </c:pt>
                <c:pt idx="849">
                  <c:v>5.9</c:v>
                </c:pt>
                <c:pt idx="850">
                  <c:v>2.8</c:v>
                </c:pt>
                <c:pt idx="851">
                  <c:v>5.65</c:v>
                </c:pt>
                <c:pt idx="852">
                  <c:v>6.8</c:v>
                </c:pt>
                <c:pt idx="853">
                  <c:v>6.3222222222222229</c:v>
                </c:pt>
                <c:pt idx="854">
                  <c:v>7.0999999999999988</c:v>
                </c:pt>
                <c:pt idx="855">
                  <c:v>6</c:v>
                </c:pt>
                <c:pt idx="856">
                  <c:v>6.3999999999999995</c:v>
                </c:pt>
                <c:pt idx="857">
                  <c:v>7.5</c:v>
                </c:pt>
                <c:pt idx="858">
                  <c:v>5.0999999999999996</c:v>
                </c:pt>
                <c:pt idx="859">
                  <c:v>6.95</c:v>
                </c:pt>
                <c:pt idx="860">
                  <c:v>6.0200000000000005</c:v>
                </c:pt>
                <c:pt idx="861">
                  <c:v>6.9</c:v>
                </c:pt>
                <c:pt idx="862">
                  <c:v>6.9</c:v>
                </c:pt>
                <c:pt idx="863">
                  <c:v>7.5666666666666673</c:v>
                </c:pt>
                <c:pt idx="864">
                  <c:v>6.5</c:v>
                </c:pt>
                <c:pt idx="865">
                  <c:v>7.6</c:v>
                </c:pt>
                <c:pt idx="866">
                  <c:v>7.5</c:v>
                </c:pt>
                <c:pt idx="867">
                  <c:v>5.5571428571428569</c:v>
                </c:pt>
                <c:pt idx="868">
                  <c:v>7.4</c:v>
                </c:pt>
                <c:pt idx="869">
                  <c:v>6.7</c:v>
                </c:pt>
                <c:pt idx="870">
                  <c:v>5.7551724137931046</c:v>
                </c:pt>
                <c:pt idx="871">
                  <c:v>6.3999999999999995</c:v>
                </c:pt>
                <c:pt idx="872">
                  <c:v>5.9833333333333334</c:v>
                </c:pt>
                <c:pt idx="873">
                  <c:v>5.8571428571428559</c:v>
                </c:pt>
                <c:pt idx="874">
                  <c:v>5.9</c:v>
                </c:pt>
                <c:pt idx="875">
                  <c:v>5.2</c:v>
                </c:pt>
                <c:pt idx="876">
                  <c:v>5.5222222222222221</c:v>
                </c:pt>
                <c:pt idx="877">
                  <c:v>6.2</c:v>
                </c:pt>
                <c:pt idx="878">
                  <c:v>5.4529411764705884</c:v>
                </c:pt>
                <c:pt idx="879">
                  <c:v>5.6517857142857135</c:v>
                </c:pt>
                <c:pt idx="880">
                  <c:v>7.2</c:v>
                </c:pt>
                <c:pt idx="881">
                  <c:v>3.4</c:v>
                </c:pt>
                <c:pt idx="882">
                  <c:v>6.8666666666666671</c:v>
                </c:pt>
                <c:pt idx="883">
                  <c:v>6.8</c:v>
                </c:pt>
                <c:pt idx="884">
                  <c:v>5.1999999999999993</c:v>
                </c:pt>
                <c:pt idx="885">
                  <c:v>6.7285714285714286</c:v>
                </c:pt>
                <c:pt idx="886">
                  <c:v>6.5590909090909086</c:v>
                </c:pt>
                <c:pt idx="887">
                  <c:v>7.6</c:v>
                </c:pt>
                <c:pt idx="888">
                  <c:v>6.4</c:v>
                </c:pt>
                <c:pt idx="889">
                  <c:v>7.1</c:v>
                </c:pt>
                <c:pt idx="890">
                  <c:v>5.2</c:v>
                </c:pt>
                <c:pt idx="891">
                  <c:v>4.7666666666666666</c:v>
                </c:pt>
                <c:pt idx="892">
                  <c:v>6.37</c:v>
                </c:pt>
                <c:pt idx="893">
                  <c:v>5.3499999999999988</c:v>
                </c:pt>
                <c:pt idx="894">
                  <c:v>7.9</c:v>
                </c:pt>
                <c:pt idx="895">
                  <c:v>8.1</c:v>
                </c:pt>
                <c:pt idx="896">
                  <c:v>6.583333333333333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2-451D-8CCD-2C55D9600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2073792"/>
        <c:axId val="9921936"/>
      </c:barChart>
      <c:catAx>
        <c:axId val="50207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1936"/>
        <c:crosses val="autoZero"/>
        <c:auto val="1"/>
        <c:lblAlgn val="ctr"/>
        <c:lblOffset val="100"/>
        <c:noMultiLvlLbl val="0"/>
      </c:catAx>
      <c:valAx>
        <c:axId val="992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7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'Question 2'!$B$1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'Question 2'!$A$2:$A$4902</c:f>
              <c:numCache>
                <c:formatCode>General</c:formatCode>
                <c:ptCount val="4901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117</c:v>
                </c:pt>
                <c:pt idx="177">
                  <c:v>156</c:v>
                </c:pt>
                <c:pt idx="178">
                  <c:v>96</c:v>
                </c:pt>
                <c:pt idx="179">
                  <c:v>107</c:v>
                </c:pt>
                <c:pt idx="180">
                  <c:v>92</c:v>
                </c:pt>
                <c:pt idx="181">
                  <c:v>115</c:v>
                </c:pt>
                <c:pt idx="182">
                  <c:v>92</c:v>
                </c:pt>
                <c:pt idx="183">
                  <c:v>117</c:v>
                </c:pt>
                <c:pt idx="184">
                  <c:v>146</c:v>
                </c:pt>
                <c:pt idx="185">
                  <c:v>115</c:v>
                </c:pt>
                <c:pt idx="186">
                  <c:v>94</c:v>
                </c:pt>
                <c:pt idx="187">
                  <c:v>116</c:v>
                </c:pt>
                <c:pt idx="188">
                  <c:v>147</c:v>
                </c:pt>
                <c:pt idx="189">
                  <c:v>90</c:v>
                </c:pt>
                <c:pt idx="190">
                  <c:v>101</c:v>
                </c:pt>
                <c:pt idx="191">
                  <c:v>138</c:v>
                </c:pt>
                <c:pt idx="192">
                  <c:v>107</c:v>
                </c:pt>
                <c:pt idx="193">
                  <c:v>142</c:v>
                </c:pt>
                <c:pt idx="194">
                  <c:v>165</c:v>
                </c:pt>
                <c:pt idx="195">
                  <c:v>100</c:v>
                </c:pt>
                <c:pt idx="196">
                  <c:v>82</c:v>
                </c:pt>
                <c:pt idx="197">
                  <c:v>98</c:v>
                </c:pt>
                <c:pt idx="198">
                  <c:v>95</c:v>
                </c:pt>
                <c:pt idx="199">
                  <c:v>159</c:v>
                </c:pt>
                <c:pt idx="200">
                  <c:v>96</c:v>
                </c:pt>
                <c:pt idx="201">
                  <c:v>120</c:v>
                </c:pt>
                <c:pt idx="202">
                  <c:v>143</c:v>
                </c:pt>
                <c:pt idx="203">
                  <c:v>123</c:v>
                </c:pt>
                <c:pt idx="204">
                  <c:v>174</c:v>
                </c:pt>
                <c:pt idx="205">
                  <c:v>101</c:v>
                </c:pt>
                <c:pt idx="206">
                  <c:v>134</c:v>
                </c:pt>
                <c:pt idx="207">
                  <c:v>132</c:v>
                </c:pt>
                <c:pt idx="208">
                  <c:v>129</c:v>
                </c:pt>
                <c:pt idx="209">
                  <c:v>106</c:v>
                </c:pt>
                <c:pt idx="210">
                  <c:v>113</c:v>
                </c:pt>
                <c:pt idx="211">
                  <c:v>102</c:v>
                </c:pt>
                <c:pt idx="212">
                  <c:v>135</c:v>
                </c:pt>
                <c:pt idx="213">
                  <c:v>125</c:v>
                </c:pt>
                <c:pt idx="214">
                  <c:v>110</c:v>
                </c:pt>
                <c:pt idx="215">
                  <c:v>124</c:v>
                </c:pt>
                <c:pt idx="216">
                  <c:v>123</c:v>
                </c:pt>
                <c:pt idx="217">
                  <c:v>130</c:v>
                </c:pt>
                <c:pt idx="218">
                  <c:v>92</c:v>
                </c:pt>
                <c:pt idx="219">
                  <c:v>127</c:v>
                </c:pt>
                <c:pt idx="220">
                  <c:v>123</c:v>
                </c:pt>
                <c:pt idx="221">
                  <c:v>123</c:v>
                </c:pt>
                <c:pt idx="222">
                  <c:v>107</c:v>
                </c:pt>
                <c:pt idx="223">
                  <c:v>124</c:v>
                </c:pt>
                <c:pt idx="224">
                  <c:v>77</c:v>
                </c:pt>
                <c:pt idx="225">
                  <c:v>109</c:v>
                </c:pt>
                <c:pt idx="226">
                  <c:v>134</c:v>
                </c:pt>
                <c:pt idx="227">
                  <c:v>117</c:v>
                </c:pt>
                <c:pt idx="228">
                  <c:v>135</c:v>
                </c:pt>
                <c:pt idx="229">
                  <c:v>121</c:v>
                </c:pt>
                <c:pt idx="230">
                  <c:v>117</c:v>
                </c:pt>
                <c:pt idx="231">
                  <c:v>124</c:v>
                </c:pt>
                <c:pt idx="232">
                  <c:v>140</c:v>
                </c:pt>
                <c:pt idx="233">
                  <c:v>142</c:v>
                </c:pt>
                <c:pt idx="234">
                  <c:v>92</c:v>
                </c:pt>
                <c:pt idx="235">
                  <c:v>138</c:v>
                </c:pt>
                <c:pt idx="236">
                  <c:v>136</c:v>
                </c:pt>
                <c:pt idx="237">
                  <c:v>98</c:v>
                </c:pt>
                <c:pt idx="238">
                  <c:v>116</c:v>
                </c:pt>
                <c:pt idx="239">
                  <c:v>153</c:v>
                </c:pt>
                <c:pt idx="240">
                  <c:v>120</c:v>
                </c:pt>
                <c:pt idx="241">
                  <c:v>101</c:v>
                </c:pt>
                <c:pt idx="242">
                  <c:v>91</c:v>
                </c:pt>
                <c:pt idx="243">
                  <c:v>108</c:v>
                </c:pt>
                <c:pt idx="244">
                  <c:v>112</c:v>
                </c:pt>
                <c:pt idx="245">
                  <c:v>100</c:v>
                </c:pt>
                <c:pt idx="246">
                  <c:v>108</c:v>
                </c:pt>
                <c:pt idx="247">
                  <c:v>114</c:v>
                </c:pt>
                <c:pt idx="248">
                  <c:v>119</c:v>
                </c:pt>
                <c:pt idx="249">
                  <c:v>142</c:v>
                </c:pt>
                <c:pt idx="250">
                  <c:v>125</c:v>
                </c:pt>
                <c:pt idx="251">
                  <c:v>126</c:v>
                </c:pt>
                <c:pt idx="252">
                  <c:v>119</c:v>
                </c:pt>
                <c:pt idx="253">
                  <c:v>170</c:v>
                </c:pt>
                <c:pt idx="254">
                  <c:v>85</c:v>
                </c:pt>
                <c:pt idx="255">
                  <c:v>119</c:v>
                </c:pt>
                <c:pt idx="256">
                  <c:v>102</c:v>
                </c:pt>
                <c:pt idx="257">
                  <c:v>103</c:v>
                </c:pt>
                <c:pt idx="258">
                  <c:v>76</c:v>
                </c:pt>
                <c:pt idx="259">
                  <c:v>120</c:v>
                </c:pt>
                <c:pt idx="260">
                  <c:v>127</c:v>
                </c:pt>
                <c:pt idx="261">
                  <c:v>105</c:v>
                </c:pt>
                <c:pt idx="262">
                  <c:v>121</c:v>
                </c:pt>
                <c:pt idx="263">
                  <c:v>114</c:v>
                </c:pt>
                <c:pt idx="264">
                  <c:v>129</c:v>
                </c:pt>
                <c:pt idx="265">
                  <c:v>171</c:v>
                </c:pt>
                <c:pt idx="266">
                  <c:v>120</c:v>
                </c:pt>
                <c:pt idx="267">
                  <c:v>165</c:v>
                </c:pt>
                <c:pt idx="268">
                  <c:v>82</c:v>
                </c:pt>
                <c:pt idx="269">
                  <c:v>115</c:v>
                </c:pt>
                <c:pt idx="270">
                  <c:v>194</c:v>
                </c:pt>
                <c:pt idx="271">
                  <c:v>84</c:v>
                </c:pt>
                <c:pt idx="272">
                  <c:v>97</c:v>
                </c:pt>
                <c:pt idx="273">
                  <c:v>151</c:v>
                </c:pt>
                <c:pt idx="274">
                  <c:v>136</c:v>
                </c:pt>
                <c:pt idx="275">
                  <c:v>104</c:v>
                </c:pt>
                <c:pt idx="276">
                  <c:v>127</c:v>
                </c:pt>
                <c:pt idx="277">
                  <c:v>171</c:v>
                </c:pt>
                <c:pt idx="278">
                  <c:v>145</c:v>
                </c:pt>
                <c:pt idx="279">
                  <c:v>174</c:v>
                </c:pt>
                <c:pt idx="280">
                  <c:v>144</c:v>
                </c:pt>
                <c:pt idx="281">
                  <c:v>119</c:v>
                </c:pt>
                <c:pt idx="282">
                  <c:v>153</c:v>
                </c:pt>
                <c:pt idx="283">
                  <c:v>140</c:v>
                </c:pt>
                <c:pt idx="284">
                  <c:v>176</c:v>
                </c:pt>
                <c:pt idx="285">
                  <c:v>141</c:v>
                </c:pt>
                <c:pt idx="286">
                  <c:v>106</c:v>
                </c:pt>
                <c:pt idx="287">
                  <c:v>98</c:v>
                </c:pt>
                <c:pt idx="288">
                  <c:v>116</c:v>
                </c:pt>
                <c:pt idx="289">
                  <c:v>115</c:v>
                </c:pt>
                <c:pt idx="290">
                  <c:v>165</c:v>
                </c:pt>
                <c:pt idx="291">
                  <c:v>91</c:v>
                </c:pt>
                <c:pt idx="292">
                  <c:v>78</c:v>
                </c:pt>
                <c:pt idx="293">
                  <c:v>103</c:v>
                </c:pt>
                <c:pt idx="294">
                  <c:v>131</c:v>
                </c:pt>
                <c:pt idx="295">
                  <c:v>104</c:v>
                </c:pt>
                <c:pt idx="296">
                  <c:v>101</c:v>
                </c:pt>
                <c:pt idx="297">
                  <c:v>111</c:v>
                </c:pt>
                <c:pt idx="298">
                  <c:v>102</c:v>
                </c:pt>
                <c:pt idx="299">
                  <c:v>103</c:v>
                </c:pt>
                <c:pt idx="300">
                  <c:v>121</c:v>
                </c:pt>
                <c:pt idx="301">
                  <c:v>143</c:v>
                </c:pt>
                <c:pt idx="302">
                  <c:v>240</c:v>
                </c:pt>
                <c:pt idx="303">
                  <c:v>121</c:v>
                </c:pt>
                <c:pt idx="304">
                  <c:v>129</c:v>
                </c:pt>
                <c:pt idx="305">
                  <c:v>172</c:v>
                </c:pt>
                <c:pt idx="306">
                  <c:v>101</c:v>
                </c:pt>
                <c:pt idx="307">
                  <c:v>87</c:v>
                </c:pt>
                <c:pt idx="308">
                  <c:v>101</c:v>
                </c:pt>
                <c:pt idx="309">
                  <c:v>95</c:v>
                </c:pt>
                <c:pt idx="310">
                  <c:v>102</c:v>
                </c:pt>
                <c:pt idx="311">
                  <c:v>131</c:v>
                </c:pt>
                <c:pt idx="312">
                  <c:v>114</c:v>
                </c:pt>
                <c:pt idx="313">
                  <c:v>94</c:v>
                </c:pt>
                <c:pt idx="314">
                  <c:v>122</c:v>
                </c:pt>
                <c:pt idx="315">
                  <c:v>95</c:v>
                </c:pt>
                <c:pt idx="316">
                  <c:v>115</c:v>
                </c:pt>
                <c:pt idx="317">
                  <c:v>88</c:v>
                </c:pt>
                <c:pt idx="318">
                  <c:v>110</c:v>
                </c:pt>
                <c:pt idx="319">
                  <c:v>130</c:v>
                </c:pt>
                <c:pt idx="320">
                  <c:v>216</c:v>
                </c:pt>
                <c:pt idx="321">
                  <c:v>146</c:v>
                </c:pt>
                <c:pt idx="322">
                  <c:v>85</c:v>
                </c:pt>
                <c:pt idx="323">
                  <c:v>93</c:v>
                </c:pt>
                <c:pt idx="324">
                  <c:v>152</c:v>
                </c:pt>
                <c:pt idx="325">
                  <c:v>85</c:v>
                </c:pt>
                <c:pt idx="326">
                  <c:v>126</c:v>
                </c:pt>
                <c:pt idx="327">
                  <c:v>146</c:v>
                </c:pt>
                <c:pt idx="328">
                  <c:v>89</c:v>
                </c:pt>
                <c:pt idx="329">
                  <c:v>88</c:v>
                </c:pt>
                <c:pt idx="330">
                  <c:v>105</c:v>
                </c:pt>
                <c:pt idx="331">
                  <c:v>135</c:v>
                </c:pt>
                <c:pt idx="332">
                  <c:v>100</c:v>
                </c:pt>
                <c:pt idx="333">
                  <c:v>192</c:v>
                </c:pt>
                <c:pt idx="334">
                  <c:v>172</c:v>
                </c:pt>
                <c:pt idx="335">
                  <c:v>102</c:v>
                </c:pt>
                <c:pt idx="336">
                  <c:v>100</c:v>
                </c:pt>
                <c:pt idx="337">
                  <c:v>119</c:v>
                </c:pt>
                <c:pt idx="338">
                  <c:v>92</c:v>
                </c:pt>
                <c:pt idx="339">
                  <c:v>105</c:v>
                </c:pt>
                <c:pt idx="340">
                  <c:v>107</c:v>
                </c:pt>
                <c:pt idx="341">
                  <c:v>101</c:v>
                </c:pt>
                <c:pt idx="342">
                  <c:v>137</c:v>
                </c:pt>
                <c:pt idx="343">
                  <c:v>115</c:v>
                </c:pt>
                <c:pt idx="344">
                  <c:v>124</c:v>
                </c:pt>
                <c:pt idx="345">
                  <c:v>118</c:v>
                </c:pt>
                <c:pt idx="346">
                  <c:v>98</c:v>
                </c:pt>
                <c:pt idx="347">
                  <c:v>82</c:v>
                </c:pt>
                <c:pt idx="348">
                  <c:v>98</c:v>
                </c:pt>
                <c:pt idx="349">
                  <c:v>90</c:v>
                </c:pt>
                <c:pt idx="350">
                  <c:v>130</c:v>
                </c:pt>
                <c:pt idx="351">
                  <c:v>90</c:v>
                </c:pt>
                <c:pt idx="352">
                  <c:v>94</c:v>
                </c:pt>
                <c:pt idx="353">
                  <c:v>114</c:v>
                </c:pt>
                <c:pt idx="354">
                  <c:v>94</c:v>
                </c:pt>
                <c:pt idx="355">
                  <c:v>151</c:v>
                </c:pt>
                <c:pt idx="356">
                  <c:v>88</c:v>
                </c:pt>
                <c:pt idx="357">
                  <c:v>121</c:v>
                </c:pt>
                <c:pt idx="358">
                  <c:v>158</c:v>
                </c:pt>
                <c:pt idx="359">
                  <c:v>128</c:v>
                </c:pt>
                <c:pt idx="360">
                  <c:v>128</c:v>
                </c:pt>
                <c:pt idx="361">
                  <c:v>141</c:v>
                </c:pt>
                <c:pt idx="362">
                  <c:v>95</c:v>
                </c:pt>
                <c:pt idx="363">
                  <c:v>92</c:v>
                </c:pt>
                <c:pt idx="364">
                  <c:v>121</c:v>
                </c:pt>
                <c:pt idx="365">
                  <c:v>113</c:v>
                </c:pt>
                <c:pt idx="366">
                  <c:v>106</c:v>
                </c:pt>
                <c:pt idx="367">
                  <c:v>146</c:v>
                </c:pt>
                <c:pt idx="368">
                  <c:v>88</c:v>
                </c:pt>
                <c:pt idx="369">
                  <c:v>150</c:v>
                </c:pt>
                <c:pt idx="370">
                  <c:v>119</c:v>
                </c:pt>
                <c:pt idx="371">
                  <c:v>128</c:v>
                </c:pt>
                <c:pt idx="372">
                  <c:v>106</c:v>
                </c:pt>
                <c:pt idx="373">
                  <c:v>117</c:v>
                </c:pt>
                <c:pt idx="374">
                  <c:v>129</c:v>
                </c:pt>
                <c:pt idx="375">
                  <c:v>116</c:v>
                </c:pt>
                <c:pt idx="376">
                  <c:v>114</c:v>
                </c:pt>
                <c:pt idx="377">
                  <c:v>114</c:v>
                </c:pt>
                <c:pt idx="378">
                  <c:v>96</c:v>
                </c:pt>
                <c:pt idx="379">
                  <c:v>132</c:v>
                </c:pt>
                <c:pt idx="380">
                  <c:v>104</c:v>
                </c:pt>
                <c:pt idx="381">
                  <c:v>111</c:v>
                </c:pt>
                <c:pt idx="382">
                  <c:v>138</c:v>
                </c:pt>
                <c:pt idx="383">
                  <c:v>100</c:v>
                </c:pt>
                <c:pt idx="384">
                  <c:v>129</c:v>
                </c:pt>
                <c:pt idx="385">
                  <c:v>144</c:v>
                </c:pt>
                <c:pt idx="386">
                  <c:v>110</c:v>
                </c:pt>
                <c:pt idx="387">
                  <c:v>140</c:v>
                </c:pt>
                <c:pt idx="388">
                  <c:v>113</c:v>
                </c:pt>
                <c:pt idx="389">
                  <c:v>106</c:v>
                </c:pt>
                <c:pt idx="390">
                  <c:v>143</c:v>
                </c:pt>
                <c:pt idx="391">
                  <c:v>108</c:v>
                </c:pt>
                <c:pt idx="392">
                  <c:v>108</c:v>
                </c:pt>
                <c:pt idx="393">
                  <c:v>124</c:v>
                </c:pt>
                <c:pt idx="394">
                  <c:v>116</c:v>
                </c:pt>
                <c:pt idx="395">
                  <c:v>110</c:v>
                </c:pt>
                <c:pt idx="396">
                  <c:v>91</c:v>
                </c:pt>
                <c:pt idx="397">
                  <c:v>107</c:v>
                </c:pt>
                <c:pt idx="398">
                  <c:v>115</c:v>
                </c:pt>
                <c:pt idx="399">
                  <c:v>100</c:v>
                </c:pt>
                <c:pt idx="400">
                  <c:v>104</c:v>
                </c:pt>
                <c:pt idx="401">
                  <c:v>138</c:v>
                </c:pt>
                <c:pt idx="402">
                  <c:v>140</c:v>
                </c:pt>
                <c:pt idx="403">
                  <c:v>120</c:v>
                </c:pt>
                <c:pt idx="404">
                  <c:v>122</c:v>
                </c:pt>
                <c:pt idx="405">
                  <c:v>83</c:v>
                </c:pt>
                <c:pt idx="406">
                  <c:v>139</c:v>
                </c:pt>
                <c:pt idx="407">
                  <c:v>131</c:v>
                </c:pt>
                <c:pt idx="408">
                  <c:v>104</c:v>
                </c:pt>
                <c:pt idx="409">
                  <c:v>130</c:v>
                </c:pt>
                <c:pt idx="410">
                  <c:v>145</c:v>
                </c:pt>
                <c:pt idx="411">
                  <c:v>104</c:v>
                </c:pt>
                <c:pt idx="412">
                  <c:v>97</c:v>
                </c:pt>
                <c:pt idx="413">
                  <c:v>178</c:v>
                </c:pt>
                <c:pt idx="414">
                  <c:v>108</c:v>
                </c:pt>
                <c:pt idx="415">
                  <c:v>123</c:v>
                </c:pt>
                <c:pt idx="416">
                  <c:v>106</c:v>
                </c:pt>
                <c:pt idx="417">
                  <c:v>112</c:v>
                </c:pt>
                <c:pt idx="418">
                  <c:v>135</c:v>
                </c:pt>
                <c:pt idx="419">
                  <c:v>109</c:v>
                </c:pt>
                <c:pt idx="420">
                  <c:v>86</c:v>
                </c:pt>
                <c:pt idx="421">
                  <c:v>95</c:v>
                </c:pt>
                <c:pt idx="422">
                  <c:v>107</c:v>
                </c:pt>
                <c:pt idx="423">
                  <c:v>130</c:v>
                </c:pt>
                <c:pt idx="424">
                  <c:v>82</c:v>
                </c:pt>
                <c:pt idx="425">
                  <c:v>88</c:v>
                </c:pt>
                <c:pt idx="426">
                  <c:v>120</c:v>
                </c:pt>
                <c:pt idx="427">
                  <c:v>162</c:v>
                </c:pt>
                <c:pt idx="428">
                  <c:v>123</c:v>
                </c:pt>
                <c:pt idx="429">
                  <c:v>101</c:v>
                </c:pt>
                <c:pt idx="430">
                  <c:v>113</c:v>
                </c:pt>
                <c:pt idx="431">
                  <c:v>110</c:v>
                </c:pt>
                <c:pt idx="432">
                  <c:v>142</c:v>
                </c:pt>
                <c:pt idx="433">
                  <c:v>102</c:v>
                </c:pt>
                <c:pt idx="434">
                  <c:v>126</c:v>
                </c:pt>
                <c:pt idx="435">
                  <c:v>83</c:v>
                </c:pt>
                <c:pt idx="436">
                  <c:v>85</c:v>
                </c:pt>
                <c:pt idx="437">
                  <c:v>97</c:v>
                </c:pt>
                <c:pt idx="438">
                  <c:v>120</c:v>
                </c:pt>
                <c:pt idx="439">
                  <c:v>116</c:v>
                </c:pt>
                <c:pt idx="440">
                  <c:v>113</c:v>
                </c:pt>
                <c:pt idx="441">
                  <c:v>87</c:v>
                </c:pt>
                <c:pt idx="442">
                  <c:v>101</c:v>
                </c:pt>
                <c:pt idx="443">
                  <c:v>110</c:v>
                </c:pt>
                <c:pt idx="444">
                  <c:v>128</c:v>
                </c:pt>
                <c:pt idx="445">
                  <c:v>138</c:v>
                </c:pt>
                <c:pt idx="446">
                  <c:v>88</c:v>
                </c:pt>
                <c:pt idx="447">
                  <c:v>91</c:v>
                </c:pt>
                <c:pt idx="448">
                  <c:v>138</c:v>
                </c:pt>
                <c:pt idx="449">
                  <c:v>99</c:v>
                </c:pt>
                <c:pt idx="450">
                  <c:v>117</c:v>
                </c:pt>
                <c:pt idx="451">
                  <c:v>117</c:v>
                </c:pt>
                <c:pt idx="452">
                  <c:v>123</c:v>
                </c:pt>
                <c:pt idx="453">
                  <c:v>118</c:v>
                </c:pt>
                <c:pt idx="454">
                  <c:v>154</c:v>
                </c:pt>
                <c:pt idx="455">
                  <c:v>118</c:v>
                </c:pt>
                <c:pt idx="456">
                  <c:v>90</c:v>
                </c:pt>
                <c:pt idx="457">
                  <c:v>113</c:v>
                </c:pt>
                <c:pt idx="458">
                  <c:v>88</c:v>
                </c:pt>
                <c:pt idx="459">
                  <c:v>93</c:v>
                </c:pt>
                <c:pt idx="460">
                  <c:v>104</c:v>
                </c:pt>
                <c:pt idx="461">
                  <c:v>135</c:v>
                </c:pt>
                <c:pt idx="462">
                  <c:v>134</c:v>
                </c:pt>
                <c:pt idx="463">
                  <c:v>98</c:v>
                </c:pt>
                <c:pt idx="464">
                  <c:v>80</c:v>
                </c:pt>
                <c:pt idx="465">
                  <c:v>83</c:v>
                </c:pt>
                <c:pt idx="466">
                  <c:v>102</c:v>
                </c:pt>
                <c:pt idx="467">
                  <c:v>130</c:v>
                </c:pt>
                <c:pt idx="468">
                  <c:v>129</c:v>
                </c:pt>
                <c:pt idx="469">
                  <c:v>117</c:v>
                </c:pt>
                <c:pt idx="470">
                  <c:v>89</c:v>
                </c:pt>
                <c:pt idx="471">
                  <c:v>74</c:v>
                </c:pt>
                <c:pt idx="472">
                  <c:v>96</c:v>
                </c:pt>
                <c:pt idx="473">
                  <c:v>114</c:v>
                </c:pt>
                <c:pt idx="474">
                  <c:v>99</c:v>
                </c:pt>
                <c:pt idx="475">
                  <c:v>129</c:v>
                </c:pt>
                <c:pt idx="476">
                  <c:v>113</c:v>
                </c:pt>
                <c:pt idx="477">
                  <c:v>90</c:v>
                </c:pt>
                <c:pt idx="478">
                  <c:v>118</c:v>
                </c:pt>
                <c:pt idx="479">
                  <c:v>106</c:v>
                </c:pt>
                <c:pt idx="480">
                  <c:v>81</c:v>
                </c:pt>
                <c:pt idx="481">
                  <c:v>117</c:v>
                </c:pt>
                <c:pt idx="482">
                  <c:v>89</c:v>
                </c:pt>
                <c:pt idx="483">
                  <c:v>145</c:v>
                </c:pt>
                <c:pt idx="484">
                  <c:v>114</c:v>
                </c:pt>
                <c:pt idx="485">
                  <c:v>87</c:v>
                </c:pt>
                <c:pt idx="486">
                  <c:v>119</c:v>
                </c:pt>
                <c:pt idx="487">
                  <c:v>91</c:v>
                </c:pt>
                <c:pt idx="488">
                  <c:v>118</c:v>
                </c:pt>
                <c:pt idx="489">
                  <c:v>116</c:v>
                </c:pt>
                <c:pt idx="490">
                  <c:v>177</c:v>
                </c:pt>
                <c:pt idx="491">
                  <c:v>97</c:v>
                </c:pt>
                <c:pt idx="492">
                  <c:v>106</c:v>
                </c:pt>
                <c:pt idx="493">
                  <c:v>106</c:v>
                </c:pt>
                <c:pt idx="494">
                  <c:v>94</c:v>
                </c:pt>
                <c:pt idx="495">
                  <c:v>104</c:v>
                </c:pt>
                <c:pt idx="496">
                  <c:v>102</c:v>
                </c:pt>
                <c:pt idx="497">
                  <c:v>105</c:v>
                </c:pt>
                <c:pt idx="498">
                  <c:v>89</c:v>
                </c:pt>
                <c:pt idx="499">
                  <c:v>135</c:v>
                </c:pt>
                <c:pt idx="500">
                  <c:v>73</c:v>
                </c:pt>
                <c:pt idx="501">
                  <c:v>94</c:v>
                </c:pt>
                <c:pt idx="502">
                  <c:v>95</c:v>
                </c:pt>
                <c:pt idx="503">
                  <c:v>124</c:v>
                </c:pt>
                <c:pt idx="504">
                  <c:v>136</c:v>
                </c:pt>
                <c:pt idx="505">
                  <c:v>91</c:v>
                </c:pt>
                <c:pt idx="506">
                  <c:v>107</c:v>
                </c:pt>
                <c:pt idx="507">
                  <c:v>108</c:v>
                </c:pt>
                <c:pt idx="508">
                  <c:v>99</c:v>
                </c:pt>
                <c:pt idx="509">
                  <c:v>92</c:v>
                </c:pt>
                <c:pt idx="510">
                  <c:v>87</c:v>
                </c:pt>
                <c:pt idx="511">
                  <c:v>110</c:v>
                </c:pt>
                <c:pt idx="512">
                  <c:v>98</c:v>
                </c:pt>
                <c:pt idx="513">
                  <c:v>154</c:v>
                </c:pt>
                <c:pt idx="514">
                  <c:v>129</c:v>
                </c:pt>
                <c:pt idx="515">
                  <c:v>86</c:v>
                </c:pt>
                <c:pt idx="516">
                  <c:v>109</c:v>
                </c:pt>
                <c:pt idx="517">
                  <c:v>104</c:v>
                </c:pt>
                <c:pt idx="518">
                  <c:v>110</c:v>
                </c:pt>
                <c:pt idx="519">
                  <c:v>136</c:v>
                </c:pt>
                <c:pt idx="520">
                  <c:v>115</c:v>
                </c:pt>
                <c:pt idx="521">
                  <c:v>99</c:v>
                </c:pt>
                <c:pt idx="522">
                  <c:v>117</c:v>
                </c:pt>
                <c:pt idx="523">
                  <c:v>125</c:v>
                </c:pt>
                <c:pt idx="524">
                  <c:v>110</c:v>
                </c:pt>
                <c:pt idx="525">
                  <c:v>125</c:v>
                </c:pt>
                <c:pt idx="526">
                  <c:v>102</c:v>
                </c:pt>
                <c:pt idx="527">
                  <c:v>128</c:v>
                </c:pt>
                <c:pt idx="528">
                  <c:v>100</c:v>
                </c:pt>
                <c:pt idx="529">
                  <c:v>124</c:v>
                </c:pt>
                <c:pt idx="530">
                  <c:v>102</c:v>
                </c:pt>
                <c:pt idx="531">
                  <c:v>90</c:v>
                </c:pt>
                <c:pt idx="532">
                  <c:v>130</c:v>
                </c:pt>
                <c:pt idx="533">
                  <c:v>118</c:v>
                </c:pt>
                <c:pt idx="534">
                  <c:v>163</c:v>
                </c:pt>
                <c:pt idx="535">
                  <c:v>142</c:v>
                </c:pt>
                <c:pt idx="536">
                  <c:v>100</c:v>
                </c:pt>
                <c:pt idx="537">
                  <c:v>116</c:v>
                </c:pt>
                <c:pt idx="538">
                  <c:v>131</c:v>
                </c:pt>
                <c:pt idx="539">
                  <c:v>91</c:v>
                </c:pt>
                <c:pt idx="540">
                  <c:v>123</c:v>
                </c:pt>
                <c:pt idx="541">
                  <c:v>134</c:v>
                </c:pt>
                <c:pt idx="542">
                  <c:v>148</c:v>
                </c:pt>
                <c:pt idx="543">
                  <c:v>110</c:v>
                </c:pt>
                <c:pt idx="544">
                  <c:v>113</c:v>
                </c:pt>
                <c:pt idx="545">
                  <c:v>94</c:v>
                </c:pt>
                <c:pt idx="546">
                  <c:v>116</c:v>
                </c:pt>
                <c:pt idx="547">
                  <c:v>99</c:v>
                </c:pt>
                <c:pt idx="548">
                  <c:v>84</c:v>
                </c:pt>
                <c:pt idx="549">
                  <c:v>93</c:v>
                </c:pt>
                <c:pt idx="550">
                  <c:v>113</c:v>
                </c:pt>
                <c:pt idx="551">
                  <c:v>106</c:v>
                </c:pt>
                <c:pt idx="552">
                  <c:v>91</c:v>
                </c:pt>
                <c:pt idx="553">
                  <c:v>128</c:v>
                </c:pt>
                <c:pt idx="554">
                  <c:v>98</c:v>
                </c:pt>
                <c:pt idx="555">
                  <c:v>134</c:v>
                </c:pt>
                <c:pt idx="556">
                  <c:v>97</c:v>
                </c:pt>
                <c:pt idx="557">
                  <c:v>112</c:v>
                </c:pt>
                <c:pt idx="558">
                  <c:v>153</c:v>
                </c:pt>
                <c:pt idx="559">
                  <c:v>110</c:v>
                </c:pt>
                <c:pt idx="560">
                  <c:v>122</c:v>
                </c:pt>
                <c:pt idx="561">
                  <c:v>87</c:v>
                </c:pt>
                <c:pt idx="562">
                  <c:v>178</c:v>
                </c:pt>
                <c:pt idx="563">
                  <c:v>125</c:v>
                </c:pt>
                <c:pt idx="564">
                  <c:v>87</c:v>
                </c:pt>
                <c:pt idx="565">
                  <c:v>152</c:v>
                </c:pt>
                <c:pt idx="566">
                  <c:v>116</c:v>
                </c:pt>
                <c:pt idx="567">
                  <c:v>109</c:v>
                </c:pt>
                <c:pt idx="568">
                  <c:v>108</c:v>
                </c:pt>
                <c:pt idx="569">
                  <c:v>85</c:v>
                </c:pt>
                <c:pt idx="570">
                  <c:v>106</c:v>
                </c:pt>
                <c:pt idx="571">
                  <c:v>93</c:v>
                </c:pt>
                <c:pt idx="572">
                  <c:v>117</c:v>
                </c:pt>
                <c:pt idx="573">
                  <c:v>116</c:v>
                </c:pt>
                <c:pt idx="574">
                  <c:v>132</c:v>
                </c:pt>
                <c:pt idx="575">
                  <c:v>92</c:v>
                </c:pt>
                <c:pt idx="576">
                  <c:v>139</c:v>
                </c:pt>
                <c:pt idx="577">
                  <c:v>153</c:v>
                </c:pt>
                <c:pt idx="578">
                  <c:v>142</c:v>
                </c:pt>
                <c:pt idx="579">
                  <c:v>101</c:v>
                </c:pt>
                <c:pt idx="580">
                  <c:v>124</c:v>
                </c:pt>
                <c:pt idx="581">
                  <c:v>117</c:v>
                </c:pt>
                <c:pt idx="582">
                  <c:v>141</c:v>
                </c:pt>
                <c:pt idx="583">
                  <c:v>110</c:v>
                </c:pt>
                <c:pt idx="584">
                  <c:v>109</c:v>
                </c:pt>
                <c:pt idx="585">
                  <c:v>88</c:v>
                </c:pt>
                <c:pt idx="586">
                  <c:v>124</c:v>
                </c:pt>
                <c:pt idx="587">
                  <c:v>119</c:v>
                </c:pt>
                <c:pt idx="588">
                  <c:v>103</c:v>
                </c:pt>
                <c:pt idx="589">
                  <c:v>116</c:v>
                </c:pt>
                <c:pt idx="590">
                  <c:v>125</c:v>
                </c:pt>
                <c:pt idx="591">
                  <c:v>125</c:v>
                </c:pt>
                <c:pt idx="592">
                  <c:v>146</c:v>
                </c:pt>
                <c:pt idx="593">
                  <c:v>118</c:v>
                </c:pt>
                <c:pt idx="594">
                  <c:v>171</c:v>
                </c:pt>
                <c:pt idx="595">
                  <c:v>136</c:v>
                </c:pt>
                <c:pt idx="596">
                  <c:v>92</c:v>
                </c:pt>
                <c:pt idx="597">
                  <c:v>116</c:v>
                </c:pt>
                <c:pt idx="598">
                  <c:v>127</c:v>
                </c:pt>
                <c:pt idx="599">
                  <c:v>136</c:v>
                </c:pt>
                <c:pt idx="600">
                  <c:v>111</c:v>
                </c:pt>
                <c:pt idx="601">
                  <c:v>116</c:v>
                </c:pt>
                <c:pt idx="602">
                  <c:v>113</c:v>
                </c:pt>
                <c:pt idx="603">
                  <c:v>97</c:v>
                </c:pt>
                <c:pt idx="604">
                  <c:v>88</c:v>
                </c:pt>
                <c:pt idx="605">
                  <c:v>136</c:v>
                </c:pt>
                <c:pt idx="606">
                  <c:v>125</c:v>
                </c:pt>
                <c:pt idx="607">
                  <c:v>116</c:v>
                </c:pt>
                <c:pt idx="608">
                  <c:v>98</c:v>
                </c:pt>
                <c:pt idx="609">
                  <c:v>91</c:v>
                </c:pt>
                <c:pt idx="610">
                  <c:v>97</c:v>
                </c:pt>
                <c:pt idx="611">
                  <c:v>95</c:v>
                </c:pt>
                <c:pt idx="612">
                  <c:v>88</c:v>
                </c:pt>
                <c:pt idx="613">
                  <c:v>133</c:v>
                </c:pt>
                <c:pt idx="614">
                  <c:v>106</c:v>
                </c:pt>
                <c:pt idx="615">
                  <c:v>116</c:v>
                </c:pt>
                <c:pt idx="616">
                  <c:v>115</c:v>
                </c:pt>
                <c:pt idx="617">
                  <c:v>99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87</c:v>
                </c:pt>
                <c:pt idx="622">
                  <c:v>105</c:v>
                </c:pt>
                <c:pt idx="623">
                  <c:v>125</c:v>
                </c:pt>
                <c:pt idx="624">
                  <c:v>141</c:v>
                </c:pt>
                <c:pt idx="625">
                  <c:v>121</c:v>
                </c:pt>
                <c:pt idx="626">
                  <c:v>111</c:v>
                </c:pt>
                <c:pt idx="627">
                  <c:v>157</c:v>
                </c:pt>
                <c:pt idx="628">
                  <c:v>117</c:v>
                </c:pt>
                <c:pt idx="629">
                  <c:v>128</c:v>
                </c:pt>
                <c:pt idx="630">
                  <c:v>114</c:v>
                </c:pt>
                <c:pt idx="631">
                  <c:v>105</c:v>
                </c:pt>
                <c:pt idx="632">
                  <c:v>113</c:v>
                </c:pt>
                <c:pt idx="633">
                  <c:v>121</c:v>
                </c:pt>
                <c:pt idx="634">
                  <c:v>102</c:v>
                </c:pt>
                <c:pt idx="635">
                  <c:v>169</c:v>
                </c:pt>
                <c:pt idx="636">
                  <c:v>132</c:v>
                </c:pt>
                <c:pt idx="637">
                  <c:v>127</c:v>
                </c:pt>
                <c:pt idx="638">
                  <c:v>103</c:v>
                </c:pt>
                <c:pt idx="639">
                  <c:v>136</c:v>
                </c:pt>
                <c:pt idx="640">
                  <c:v>150</c:v>
                </c:pt>
                <c:pt idx="641">
                  <c:v>136</c:v>
                </c:pt>
                <c:pt idx="642">
                  <c:v>140</c:v>
                </c:pt>
                <c:pt idx="643">
                  <c:v>113</c:v>
                </c:pt>
                <c:pt idx="644">
                  <c:v>104</c:v>
                </c:pt>
                <c:pt idx="645">
                  <c:v>158</c:v>
                </c:pt>
                <c:pt idx="646">
                  <c:v>119</c:v>
                </c:pt>
                <c:pt idx="647">
                  <c:v>106</c:v>
                </c:pt>
                <c:pt idx="648">
                  <c:v>136</c:v>
                </c:pt>
                <c:pt idx="649">
                  <c:v>95</c:v>
                </c:pt>
                <c:pt idx="650">
                  <c:v>137</c:v>
                </c:pt>
                <c:pt idx="651">
                  <c:v>130</c:v>
                </c:pt>
                <c:pt idx="652">
                  <c:v>124</c:v>
                </c:pt>
                <c:pt idx="653">
                  <c:v>108</c:v>
                </c:pt>
                <c:pt idx="654">
                  <c:v>104</c:v>
                </c:pt>
                <c:pt idx="655">
                  <c:v>129</c:v>
                </c:pt>
                <c:pt idx="656">
                  <c:v>117</c:v>
                </c:pt>
                <c:pt idx="657">
                  <c:v>99</c:v>
                </c:pt>
                <c:pt idx="658">
                  <c:v>159</c:v>
                </c:pt>
                <c:pt idx="659">
                  <c:v>118</c:v>
                </c:pt>
                <c:pt idx="660">
                  <c:v>105</c:v>
                </c:pt>
                <c:pt idx="661">
                  <c:v>103</c:v>
                </c:pt>
                <c:pt idx="662">
                  <c:v>122</c:v>
                </c:pt>
                <c:pt idx="663">
                  <c:v>114</c:v>
                </c:pt>
                <c:pt idx="664">
                  <c:v>143</c:v>
                </c:pt>
                <c:pt idx="665">
                  <c:v>96</c:v>
                </c:pt>
                <c:pt idx="666">
                  <c:v>111</c:v>
                </c:pt>
                <c:pt idx="667">
                  <c:v>121</c:v>
                </c:pt>
                <c:pt idx="668">
                  <c:v>135</c:v>
                </c:pt>
                <c:pt idx="669">
                  <c:v>101</c:v>
                </c:pt>
                <c:pt idx="670">
                  <c:v>151</c:v>
                </c:pt>
                <c:pt idx="671">
                  <c:v>131</c:v>
                </c:pt>
                <c:pt idx="672">
                  <c:v>100</c:v>
                </c:pt>
                <c:pt idx="673">
                  <c:v>105</c:v>
                </c:pt>
                <c:pt idx="674">
                  <c:v>92</c:v>
                </c:pt>
                <c:pt idx="675">
                  <c:v>130</c:v>
                </c:pt>
                <c:pt idx="676">
                  <c:v>100</c:v>
                </c:pt>
                <c:pt idx="677">
                  <c:v>102</c:v>
                </c:pt>
                <c:pt idx="678">
                  <c:v>133</c:v>
                </c:pt>
                <c:pt idx="679">
                  <c:v>121</c:v>
                </c:pt>
                <c:pt idx="680">
                  <c:v>147</c:v>
                </c:pt>
                <c:pt idx="681">
                  <c:v>94</c:v>
                </c:pt>
                <c:pt idx="682">
                  <c:v>94</c:v>
                </c:pt>
                <c:pt idx="683">
                  <c:v>127</c:v>
                </c:pt>
                <c:pt idx="684">
                  <c:v>212</c:v>
                </c:pt>
                <c:pt idx="685">
                  <c:v>141</c:v>
                </c:pt>
                <c:pt idx="686">
                  <c:v>103</c:v>
                </c:pt>
                <c:pt idx="687">
                  <c:v>98</c:v>
                </c:pt>
                <c:pt idx="688">
                  <c:v>116</c:v>
                </c:pt>
                <c:pt idx="689">
                  <c:v>114</c:v>
                </c:pt>
                <c:pt idx="690">
                  <c:v>87</c:v>
                </c:pt>
                <c:pt idx="691">
                  <c:v>125</c:v>
                </c:pt>
                <c:pt idx="692">
                  <c:v>187</c:v>
                </c:pt>
                <c:pt idx="693">
                  <c:v>93</c:v>
                </c:pt>
                <c:pt idx="694">
                  <c:v>95</c:v>
                </c:pt>
                <c:pt idx="695">
                  <c:v>117</c:v>
                </c:pt>
                <c:pt idx="696">
                  <c:v>106</c:v>
                </c:pt>
                <c:pt idx="697">
                  <c:v>115</c:v>
                </c:pt>
                <c:pt idx="698">
                  <c:v>189</c:v>
                </c:pt>
                <c:pt idx="699">
                  <c:v>100</c:v>
                </c:pt>
                <c:pt idx="700">
                  <c:v>81</c:v>
                </c:pt>
                <c:pt idx="701">
                  <c:v>149</c:v>
                </c:pt>
                <c:pt idx="702">
                  <c:v>119</c:v>
                </c:pt>
                <c:pt idx="703">
                  <c:v>130</c:v>
                </c:pt>
                <c:pt idx="704">
                  <c:v>116</c:v>
                </c:pt>
                <c:pt idx="705">
                  <c:v>103</c:v>
                </c:pt>
                <c:pt idx="706">
                  <c:v>99</c:v>
                </c:pt>
                <c:pt idx="707">
                  <c:v>92</c:v>
                </c:pt>
                <c:pt idx="708">
                  <c:v>109</c:v>
                </c:pt>
                <c:pt idx="709">
                  <c:v>87</c:v>
                </c:pt>
                <c:pt idx="710">
                  <c:v>111</c:v>
                </c:pt>
                <c:pt idx="711">
                  <c:v>101</c:v>
                </c:pt>
                <c:pt idx="712">
                  <c:v>83</c:v>
                </c:pt>
                <c:pt idx="713">
                  <c:v>113</c:v>
                </c:pt>
                <c:pt idx="714">
                  <c:v>107</c:v>
                </c:pt>
                <c:pt idx="715">
                  <c:v>94</c:v>
                </c:pt>
                <c:pt idx="716">
                  <c:v>132</c:v>
                </c:pt>
                <c:pt idx="717">
                  <c:v>140</c:v>
                </c:pt>
                <c:pt idx="718">
                  <c:v>125</c:v>
                </c:pt>
                <c:pt idx="719">
                  <c:v>111</c:v>
                </c:pt>
                <c:pt idx="720">
                  <c:v>156</c:v>
                </c:pt>
                <c:pt idx="721">
                  <c:v>170</c:v>
                </c:pt>
                <c:pt idx="722">
                  <c:v>120</c:v>
                </c:pt>
                <c:pt idx="723">
                  <c:v>100</c:v>
                </c:pt>
                <c:pt idx="724">
                  <c:v>115</c:v>
                </c:pt>
                <c:pt idx="725">
                  <c:v>130</c:v>
                </c:pt>
                <c:pt idx="726">
                  <c:v>105</c:v>
                </c:pt>
                <c:pt idx="727">
                  <c:v>111</c:v>
                </c:pt>
                <c:pt idx="728">
                  <c:v>106</c:v>
                </c:pt>
                <c:pt idx="729">
                  <c:v>89</c:v>
                </c:pt>
                <c:pt idx="730">
                  <c:v>100</c:v>
                </c:pt>
                <c:pt idx="731">
                  <c:v>91</c:v>
                </c:pt>
                <c:pt idx="732">
                  <c:v>146</c:v>
                </c:pt>
                <c:pt idx="733">
                  <c:v>98</c:v>
                </c:pt>
                <c:pt idx="734">
                  <c:v>101</c:v>
                </c:pt>
                <c:pt idx="735">
                  <c:v>94</c:v>
                </c:pt>
                <c:pt idx="736">
                  <c:v>132</c:v>
                </c:pt>
                <c:pt idx="737">
                  <c:v>115</c:v>
                </c:pt>
                <c:pt idx="738">
                  <c:v>92</c:v>
                </c:pt>
                <c:pt idx="739">
                  <c:v>124</c:v>
                </c:pt>
                <c:pt idx="740">
                  <c:v>119</c:v>
                </c:pt>
                <c:pt idx="741">
                  <c:v>124</c:v>
                </c:pt>
                <c:pt idx="742">
                  <c:v>93</c:v>
                </c:pt>
                <c:pt idx="743">
                  <c:v>98</c:v>
                </c:pt>
                <c:pt idx="744">
                  <c:v>92</c:v>
                </c:pt>
                <c:pt idx="745">
                  <c:v>105</c:v>
                </c:pt>
                <c:pt idx="746">
                  <c:v>124</c:v>
                </c:pt>
                <c:pt idx="747">
                  <c:v>99</c:v>
                </c:pt>
                <c:pt idx="748">
                  <c:v>116</c:v>
                </c:pt>
                <c:pt idx="749">
                  <c:v>124</c:v>
                </c:pt>
                <c:pt idx="750">
                  <c:v>96</c:v>
                </c:pt>
                <c:pt idx="751">
                  <c:v>104</c:v>
                </c:pt>
                <c:pt idx="752">
                  <c:v>100</c:v>
                </c:pt>
                <c:pt idx="753">
                  <c:v>115</c:v>
                </c:pt>
                <c:pt idx="754">
                  <c:v>101</c:v>
                </c:pt>
                <c:pt idx="755">
                  <c:v>113</c:v>
                </c:pt>
                <c:pt idx="756">
                  <c:v>100</c:v>
                </c:pt>
                <c:pt idx="757">
                  <c:v>134</c:v>
                </c:pt>
                <c:pt idx="758">
                  <c:v>127</c:v>
                </c:pt>
                <c:pt idx="759">
                  <c:v>125</c:v>
                </c:pt>
                <c:pt idx="760">
                  <c:v>94</c:v>
                </c:pt>
                <c:pt idx="761">
                  <c:v>107</c:v>
                </c:pt>
                <c:pt idx="762">
                  <c:v>91</c:v>
                </c:pt>
                <c:pt idx="763">
                  <c:v>116</c:v>
                </c:pt>
                <c:pt idx="764">
                  <c:v>100</c:v>
                </c:pt>
                <c:pt idx="765">
                  <c:v>111</c:v>
                </c:pt>
                <c:pt idx="766">
                  <c:v>117</c:v>
                </c:pt>
                <c:pt idx="767">
                  <c:v>110</c:v>
                </c:pt>
                <c:pt idx="768">
                  <c:v>96</c:v>
                </c:pt>
                <c:pt idx="769">
                  <c:v>101</c:v>
                </c:pt>
                <c:pt idx="770">
                  <c:v>111</c:v>
                </c:pt>
                <c:pt idx="771">
                  <c:v>117</c:v>
                </c:pt>
                <c:pt idx="772">
                  <c:v>126</c:v>
                </c:pt>
                <c:pt idx="773">
                  <c:v>152</c:v>
                </c:pt>
                <c:pt idx="774">
                  <c:v>86</c:v>
                </c:pt>
                <c:pt idx="775">
                  <c:v>101</c:v>
                </c:pt>
                <c:pt idx="776">
                  <c:v>87</c:v>
                </c:pt>
                <c:pt idx="777">
                  <c:v>85</c:v>
                </c:pt>
                <c:pt idx="778">
                  <c:v>130</c:v>
                </c:pt>
                <c:pt idx="779">
                  <c:v>173</c:v>
                </c:pt>
                <c:pt idx="780">
                  <c:v>104</c:v>
                </c:pt>
                <c:pt idx="781">
                  <c:v>121</c:v>
                </c:pt>
                <c:pt idx="782">
                  <c:v>140</c:v>
                </c:pt>
                <c:pt idx="783">
                  <c:v>131</c:v>
                </c:pt>
                <c:pt idx="784">
                  <c:v>91</c:v>
                </c:pt>
                <c:pt idx="785">
                  <c:v>118</c:v>
                </c:pt>
                <c:pt idx="786">
                  <c:v>130</c:v>
                </c:pt>
                <c:pt idx="787">
                  <c:v>90</c:v>
                </c:pt>
                <c:pt idx="788">
                  <c:v>103</c:v>
                </c:pt>
                <c:pt idx="789">
                  <c:v>122</c:v>
                </c:pt>
                <c:pt idx="790">
                  <c:v>106</c:v>
                </c:pt>
                <c:pt idx="791">
                  <c:v>103</c:v>
                </c:pt>
                <c:pt idx="792">
                  <c:v>107</c:v>
                </c:pt>
                <c:pt idx="793">
                  <c:v>156</c:v>
                </c:pt>
                <c:pt idx="794">
                  <c:v>127</c:v>
                </c:pt>
                <c:pt idx="795">
                  <c:v>119</c:v>
                </c:pt>
                <c:pt idx="796">
                  <c:v>132</c:v>
                </c:pt>
                <c:pt idx="797">
                  <c:v>108</c:v>
                </c:pt>
                <c:pt idx="798">
                  <c:v>114</c:v>
                </c:pt>
                <c:pt idx="799">
                  <c:v>133</c:v>
                </c:pt>
                <c:pt idx="800">
                  <c:v>103</c:v>
                </c:pt>
                <c:pt idx="801">
                  <c:v>95</c:v>
                </c:pt>
                <c:pt idx="802">
                  <c:v>90</c:v>
                </c:pt>
                <c:pt idx="803">
                  <c:v>87</c:v>
                </c:pt>
                <c:pt idx="804">
                  <c:v>114</c:v>
                </c:pt>
                <c:pt idx="805">
                  <c:v>119</c:v>
                </c:pt>
                <c:pt idx="806">
                  <c:v>103</c:v>
                </c:pt>
                <c:pt idx="807">
                  <c:v>125</c:v>
                </c:pt>
                <c:pt idx="808">
                  <c:v>97</c:v>
                </c:pt>
                <c:pt idx="809">
                  <c:v>125</c:v>
                </c:pt>
                <c:pt idx="810">
                  <c:v>136</c:v>
                </c:pt>
                <c:pt idx="811">
                  <c:v>116</c:v>
                </c:pt>
                <c:pt idx="812">
                  <c:v>103</c:v>
                </c:pt>
                <c:pt idx="813">
                  <c:v>97</c:v>
                </c:pt>
                <c:pt idx="814">
                  <c:v>96</c:v>
                </c:pt>
                <c:pt idx="815">
                  <c:v>131</c:v>
                </c:pt>
                <c:pt idx="816">
                  <c:v>95</c:v>
                </c:pt>
                <c:pt idx="817">
                  <c:v>86</c:v>
                </c:pt>
                <c:pt idx="818">
                  <c:v>142</c:v>
                </c:pt>
                <c:pt idx="819">
                  <c:v>92</c:v>
                </c:pt>
                <c:pt idx="820">
                  <c:v>108</c:v>
                </c:pt>
                <c:pt idx="821">
                  <c:v>84</c:v>
                </c:pt>
                <c:pt idx="822">
                  <c:v>188</c:v>
                </c:pt>
                <c:pt idx="823">
                  <c:v>95</c:v>
                </c:pt>
                <c:pt idx="824">
                  <c:v>118</c:v>
                </c:pt>
                <c:pt idx="825">
                  <c:v>92</c:v>
                </c:pt>
                <c:pt idx="826">
                  <c:v>74</c:v>
                </c:pt>
                <c:pt idx="827">
                  <c:v>134</c:v>
                </c:pt>
                <c:pt idx="828">
                  <c:v>101</c:v>
                </c:pt>
                <c:pt idx="829">
                  <c:v>100</c:v>
                </c:pt>
                <c:pt idx="830">
                  <c:v>132</c:v>
                </c:pt>
                <c:pt idx="831">
                  <c:v>105</c:v>
                </c:pt>
                <c:pt idx="832">
                  <c:v>123</c:v>
                </c:pt>
                <c:pt idx="833">
                  <c:v>117</c:v>
                </c:pt>
                <c:pt idx="834">
                  <c:v>98</c:v>
                </c:pt>
                <c:pt idx="835">
                  <c:v>128</c:v>
                </c:pt>
                <c:pt idx="836">
                  <c:v>114</c:v>
                </c:pt>
                <c:pt idx="837">
                  <c:v>111</c:v>
                </c:pt>
                <c:pt idx="838">
                  <c:v>85</c:v>
                </c:pt>
                <c:pt idx="839">
                  <c:v>137</c:v>
                </c:pt>
                <c:pt idx="840">
                  <c:v>97</c:v>
                </c:pt>
                <c:pt idx="841">
                  <c:v>104</c:v>
                </c:pt>
                <c:pt idx="842">
                  <c:v>110</c:v>
                </c:pt>
                <c:pt idx="843">
                  <c:v>133</c:v>
                </c:pt>
                <c:pt idx="844">
                  <c:v>94</c:v>
                </c:pt>
                <c:pt idx="845">
                  <c:v>104</c:v>
                </c:pt>
                <c:pt idx="846">
                  <c:v>91</c:v>
                </c:pt>
                <c:pt idx="847">
                  <c:v>145</c:v>
                </c:pt>
                <c:pt idx="848">
                  <c:v>135</c:v>
                </c:pt>
                <c:pt idx="849">
                  <c:v>122</c:v>
                </c:pt>
                <c:pt idx="850">
                  <c:v>110</c:v>
                </c:pt>
                <c:pt idx="851">
                  <c:v>95</c:v>
                </c:pt>
                <c:pt idx="852">
                  <c:v>102</c:v>
                </c:pt>
                <c:pt idx="853">
                  <c:v>94</c:v>
                </c:pt>
                <c:pt idx="854">
                  <c:v>126</c:v>
                </c:pt>
                <c:pt idx="855">
                  <c:v>118</c:v>
                </c:pt>
                <c:pt idx="856">
                  <c:v>99</c:v>
                </c:pt>
                <c:pt idx="857">
                  <c:v>88</c:v>
                </c:pt>
                <c:pt idx="858">
                  <c:v>141</c:v>
                </c:pt>
                <c:pt idx="859">
                  <c:v>107</c:v>
                </c:pt>
                <c:pt idx="860">
                  <c:v>116</c:v>
                </c:pt>
                <c:pt idx="861">
                  <c:v>143</c:v>
                </c:pt>
                <c:pt idx="862">
                  <c:v>114</c:v>
                </c:pt>
                <c:pt idx="863">
                  <c:v>93</c:v>
                </c:pt>
                <c:pt idx="864">
                  <c:v>280</c:v>
                </c:pt>
                <c:pt idx="865">
                  <c:v>100</c:v>
                </c:pt>
                <c:pt idx="866">
                  <c:v>107</c:v>
                </c:pt>
                <c:pt idx="867">
                  <c:v>119</c:v>
                </c:pt>
                <c:pt idx="868">
                  <c:v>95</c:v>
                </c:pt>
                <c:pt idx="869">
                  <c:v>119</c:v>
                </c:pt>
                <c:pt idx="870">
                  <c:v>133</c:v>
                </c:pt>
                <c:pt idx="871">
                  <c:v>152</c:v>
                </c:pt>
                <c:pt idx="872">
                  <c:v>96</c:v>
                </c:pt>
                <c:pt idx="873">
                  <c:v>117</c:v>
                </c:pt>
                <c:pt idx="874">
                  <c:v>123</c:v>
                </c:pt>
                <c:pt idx="875">
                  <c:v>92</c:v>
                </c:pt>
                <c:pt idx="876">
                  <c:v>170</c:v>
                </c:pt>
                <c:pt idx="877">
                  <c:v>123</c:v>
                </c:pt>
                <c:pt idx="878">
                  <c:v>110</c:v>
                </c:pt>
                <c:pt idx="879">
                  <c:v>116</c:v>
                </c:pt>
                <c:pt idx="880">
                  <c:v>121</c:v>
                </c:pt>
                <c:pt idx="881">
                  <c:v>128</c:v>
                </c:pt>
                <c:pt idx="882">
                  <c:v>99</c:v>
                </c:pt>
                <c:pt idx="883">
                  <c:v>94</c:v>
                </c:pt>
                <c:pt idx="884">
                  <c:v>127</c:v>
                </c:pt>
                <c:pt idx="885">
                  <c:v>89</c:v>
                </c:pt>
                <c:pt idx="886">
                  <c:v>123</c:v>
                </c:pt>
                <c:pt idx="887">
                  <c:v>135</c:v>
                </c:pt>
                <c:pt idx="888">
                  <c:v>118</c:v>
                </c:pt>
                <c:pt idx="889">
                  <c:v>189</c:v>
                </c:pt>
                <c:pt idx="890">
                  <c:v>172</c:v>
                </c:pt>
                <c:pt idx="891">
                  <c:v>124</c:v>
                </c:pt>
                <c:pt idx="892">
                  <c:v>141</c:v>
                </c:pt>
                <c:pt idx="893">
                  <c:v>157</c:v>
                </c:pt>
                <c:pt idx="894">
                  <c:v>106</c:v>
                </c:pt>
                <c:pt idx="895">
                  <c:v>108</c:v>
                </c:pt>
                <c:pt idx="896">
                  <c:v>125</c:v>
                </c:pt>
                <c:pt idx="897">
                  <c:v>107</c:v>
                </c:pt>
                <c:pt idx="898">
                  <c:v>215</c:v>
                </c:pt>
                <c:pt idx="899">
                  <c:v>118</c:v>
                </c:pt>
                <c:pt idx="900">
                  <c:v>118</c:v>
                </c:pt>
                <c:pt idx="901">
                  <c:v>178</c:v>
                </c:pt>
                <c:pt idx="902">
                  <c:v>92</c:v>
                </c:pt>
                <c:pt idx="903">
                  <c:v>104</c:v>
                </c:pt>
                <c:pt idx="904">
                  <c:v>116</c:v>
                </c:pt>
                <c:pt idx="905">
                  <c:v>90</c:v>
                </c:pt>
                <c:pt idx="906">
                  <c:v>93</c:v>
                </c:pt>
                <c:pt idx="907">
                  <c:v>130</c:v>
                </c:pt>
                <c:pt idx="908">
                  <c:v>90</c:v>
                </c:pt>
                <c:pt idx="909">
                  <c:v>106</c:v>
                </c:pt>
                <c:pt idx="910">
                  <c:v>155</c:v>
                </c:pt>
                <c:pt idx="911">
                  <c:v>139</c:v>
                </c:pt>
                <c:pt idx="912">
                  <c:v>112</c:v>
                </c:pt>
                <c:pt idx="913">
                  <c:v>139</c:v>
                </c:pt>
                <c:pt idx="914">
                  <c:v>115</c:v>
                </c:pt>
                <c:pt idx="915">
                  <c:v>143</c:v>
                </c:pt>
                <c:pt idx="916">
                  <c:v>96</c:v>
                </c:pt>
                <c:pt idx="917">
                  <c:v>112</c:v>
                </c:pt>
                <c:pt idx="918">
                  <c:v>131</c:v>
                </c:pt>
                <c:pt idx="919">
                  <c:v>116</c:v>
                </c:pt>
                <c:pt idx="920">
                  <c:v>112</c:v>
                </c:pt>
                <c:pt idx="921">
                  <c:v>123</c:v>
                </c:pt>
                <c:pt idx="922">
                  <c:v>104</c:v>
                </c:pt>
                <c:pt idx="923">
                  <c:v>107</c:v>
                </c:pt>
                <c:pt idx="924">
                  <c:v>124</c:v>
                </c:pt>
                <c:pt idx="925">
                  <c:v>96</c:v>
                </c:pt>
                <c:pt idx="926">
                  <c:v>125</c:v>
                </c:pt>
                <c:pt idx="927">
                  <c:v>129</c:v>
                </c:pt>
                <c:pt idx="928">
                  <c:v>90</c:v>
                </c:pt>
                <c:pt idx="929">
                  <c:v>109</c:v>
                </c:pt>
                <c:pt idx="930">
                  <c:v>124</c:v>
                </c:pt>
                <c:pt idx="931">
                  <c:v>121</c:v>
                </c:pt>
                <c:pt idx="932">
                  <c:v>95</c:v>
                </c:pt>
                <c:pt idx="933">
                  <c:v>128</c:v>
                </c:pt>
                <c:pt idx="934">
                  <c:v>118</c:v>
                </c:pt>
                <c:pt idx="935">
                  <c:v>80</c:v>
                </c:pt>
                <c:pt idx="936">
                  <c:v>99</c:v>
                </c:pt>
                <c:pt idx="937">
                  <c:v>133</c:v>
                </c:pt>
                <c:pt idx="938">
                  <c:v>127</c:v>
                </c:pt>
                <c:pt idx="939">
                  <c:v>106</c:v>
                </c:pt>
                <c:pt idx="940">
                  <c:v>98</c:v>
                </c:pt>
                <c:pt idx="941">
                  <c:v>132</c:v>
                </c:pt>
                <c:pt idx="942">
                  <c:v>114</c:v>
                </c:pt>
                <c:pt idx="943">
                  <c:v>78</c:v>
                </c:pt>
                <c:pt idx="944">
                  <c:v>101</c:v>
                </c:pt>
                <c:pt idx="945">
                  <c:v>113</c:v>
                </c:pt>
                <c:pt idx="946">
                  <c:v>98</c:v>
                </c:pt>
                <c:pt idx="947">
                  <c:v>124</c:v>
                </c:pt>
                <c:pt idx="948">
                  <c:v>109</c:v>
                </c:pt>
                <c:pt idx="949">
                  <c:v>128</c:v>
                </c:pt>
                <c:pt idx="950">
                  <c:v>144</c:v>
                </c:pt>
                <c:pt idx="951">
                  <c:v>95</c:v>
                </c:pt>
                <c:pt idx="952">
                  <c:v>105</c:v>
                </c:pt>
                <c:pt idx="953">
                  <c:v>121</c:v>
                </c:pt>
                <c:pt idx="954">
                  <c:v>125</c:v>
                </c:pt>
                <c:pt idx="955">
                  <c:v>129</c:v>
                </c:pt>
                <c:pt idx="956">
                  <c:v>132</c:v>
                </c:pt>
                <c:pt idx="957">
                  <c:v>118</c:v>
                </c:pt>
                <c:pt idx="958">
                  <c:v>113</c:v>
                </c:pt>
                <c:pt idx="959">
                  <c:v>140</c:v>
                </c:pt>
                <c:pt idx="960">
                  <c:v>89</c:v>
                </c:pt>
                <c:pt idx="961">
                  <c:v>104</c:v>
                </c:pt>
                <c:pt idx="962">
                  <c:v>106</c:v>
                </c:pt>
                <c:pt idx="963">
                  <c:v>141</c:v>
                </c:pt>
                <c:pt idx="964">
                  <c:v>124</c:v>
                </c:pt>
                <c:pt idx="965">
                  <c:v>98</c:v>
                </c:pt>
                <c:pt idx="966">
                  <c:v>108</c:v>
                </c:pt>
                <c:pt idx="967">
                  <c:v>114</c:v>
                </c:pt>
                <c:pt idx="968">
                  <c:v>101</c:v>
                </c:pt>
                <c:pt idx="969">
                  <c:v>93</c:v>
                </c:pt>
                <c:pt idx="970">
                  <c:v>119</c:v>
                </c:pt>
                <c:pt idx="971">
                  <c:v>119</c:v>
                </c:pt>
                <c:pt idx="972">
                  <c:v>99</c:v>
                </c:pt>
                <c:pt idx="973">
                  <c:v>137</c:v>
                </c:pt>
                <c:pt idx="974">
                  <c:v>117</c:v>
                </c:pt>
                <c:pt idx="975">
                  <c:v>87</c:v>
                </c:pt>
                <c:pt idx="976">
                  <c:v>129</c:v>
                </c:pt>
                <c:pt idx="977">
                  <c:v>115</c:v>
                </c:pt>
                <c:pt idx="978">
                  <c:v>132</c:v>
                </c:pt>
                <c:pt idx="979">
                  <c:v>131</c:v>
                </c:pt>
                <c:pt idx="980">
                  <c:v>95</c:v>
                </c:pt>
                <c:pt idx="981">
                  <c:v>125</c:v>
                </c:pt>
                <c:pt idx="982">
                  <c:v>98</c:v>
                </c:pt>
                <c:pt idx="983">
                  <c:v>110</c:v>
                </c:pt>
                <c:pt idx="984">
                  <c:v>118</c:v>
                </c:pt>
                <c:pt idx="985">
                  <c:v>101</c:v>
                </c:pt>
                <c:pt idx="986">
                  <c:v>90</c:v>
                </c:pt>
                <c:pt idx="987">
                  <c:v>119</c:v>
                </c:pt>
                <c:pt idx="988">
                  <c:v>139</c:v>
                </c:pt>
                <c:pt idx="989">
                  <c:v>130</c:v>
                </c:pt>
                <c:pt idx="990">
                  <c:v>100</c:v>
                </c:pt>
                <c:pt idx="991">
                  <c:v>114</c:v>
                </c:pt>
                <c:pt idx="992">
                  <c:v>96</c:v>
                </c:pt>
                <c:pt idx="993">
                  <c:v>110</c:v>
                </c:pt>
                <c:pt idx="994">
                  <c:v>158</c:v>
                </c:pt>
                <c:pt idx="995">
                  <c:v>102</c:v>
                </c:pt>
                <c:pt idx="996">
                  <c:v>84</c:v>
                </c:pt>
                <c:pt idx="997">
                  <c:v>115</c:v>
                </c:pt>
                <c:pt idx="998">
                  <c:v>99</c:v>
                </c:pt>
                <c:pt idx="999">
                  <c:v>135</c:v>
                </c:pt>
                <c:pt idx="1000">
                  <c:v>108</c:v>
                </c:pt>
                <c:pt idx="1001">
                  <c:v>127</c:v>
                </c:pt>
                <c:pt idx="1002">
                  <c:v>107</c:v>
                </c:pt>
                <c:pt idx="1003">
                  <c:v>95</c:v>
                </c:pt>
                <c:pt idx="1004">
                  <c:v>124</c:v>
                </c:pt>
                <c:pt idx="1005">
                  <c:v>109</c:v>
                </c:pt>
                <c:pt idx="1006">
                  <c:v>102</c:v>
                </c:pt>
                <c:pt idx="1007">
                  <c:v>88</c:v>
                </c:pt>
                <c:pt idx="1008">
                  <c:v>87</c:v>
                </c:pt>
                <c:pt idx="1009">
                  <c:v>104</c:v>
                </c:pt>
                <c:pt idx="1010">
                  <c:v>96</c:v>
                </c:pt>
                <c:pt idx="1011">
                  <c:v>85</c:v>
                </c:pt>
                <c:pt idx="1012">
                  <c:v>104</c:v>
                </c:pt>
                <c:pt idx="1013">
                  <c:v>135</c:v>
                </c:pt>
                <c:pt idx="1014">
                  <c:v>190</c:v>
                </c:pt>
                <c:pt idx="1015">
                  <c:v>127</c:v>
                </c:pt>
                <c:pt idx="1016">
                  <c:v>129</c:v>
                </c:pt>
                <c:pt idx="1017">
                  <c:v>120</c:v>
                </c:pt>
                <c:pt idx="1018">
                  <c:v>118</c:v>
                </c:pt>
                <c:pt idx="1019">
                  <c:v>112</c:v>
                </c:pt>
                <c:pt idx="1020">
                  <c:v>89</c:v>
                </c:pt>
                <c:pt idx="1021">
                  <c:v>114</c:v>
                </c:pt>
                <c:pt idx="1022">
                  <c:v>137</c:v>
                </c:pt>
                <c:pt idx="1023">
                  <c:v>112</c:v>
                </c:pt>
                <c:pt idx="1024">
                  <c:v>120</c:v>
                </c:pt>
                <c:pt idx="1025">
                  <c:v>123</c:v>
                </c:pt>
                <c:pt idx="1026">
                  <c:v>93</c:v>
                </c:pt>
                <c:pt idx="1027">
                  <c:v>123</c:v>
                </c:pt>
                <c:pt idx="1028">
                  <c:v>122</c:v>
                </c:pt>
                <c:pt idx="1029">
                  <c:v>115</c:v>
                </c:pt>
                <c:pt idx="1030">
                  <c:v>123</c:v>
                </c:pt>
                <c:pt idx="1031">
                  <c:v>96</c:v>
                </c:pt>
                <c:pt idx="1032">
                  <c:v>110</c:v>
                </c:pt>
                <c:pt idx="1033">
                  <c:v>105</c:v>
                </c:pt>
                <c:pt idx="1034">
                  <c:v>113</c:v>
                </c:pt>
                <c:pt idx="1035">
                  <c:v>132</c:v>
                </c:pt>
                <c:pt idx="1036">
                  <c:v>93</c:v>
                </c:pt>
                <c:pt idx="1037">
                  <c:v>115</c:v>
                </c:pt>
                <c:pt idx="1038">
                  <c:v>75</c:v>
                </c:pt>
                <c:pt idx="1039">
                  <c:v>108</c:v>
                </c:pt>
                <c:pt idx="1040">
                  <c:v>105</c:v>
                </c:pt>
                <c:pt idx="1041">
                  <c:v>102</c:v>
                </c:pt>
                <c:pt idx="1042">
                  <c:v>118</c:v>
                </c:pt>
                <c:pt idx="1043">
                  <c:v>111</c:v>
                </c:pt>
                <c:pt idx="1044">
                  <c:v>81</c:v>
                </c:pt>
                <c:pt idx="1045">
                  <c:v>116</c:v>
                </c:pt>
                <c:pt idx="1046">
                  <c:v>86</c:v>
                </c:pt>
                <c:pt idx="1047">
                  <c:v>127</c:v>
                </c:pt>
                <c:pt idx="1048">
                  <c:v>140</c:v>
                </c:pt>
                <c:pt idx="1049">
                  <c:v>91</c:v>
                </c:pt>
                <c:pt idx="1050">
                  <c:v>98</c:v>
                </c:pt>
                <c:pt idx="1051">
                  <c:v>84</c:v>
                </c:pt>
                <c:pt idx="1052">
                  <c:v>109</c:v>
                </c:pt>
                <c:pt idx="1053">
                  <c:v>93</c:v>
                </c:pt>
                <c:pt idx="1054">
                  <c:v>113</c:v>
                </c:pt>
                <c:pt idx="1055">
                  <c:v>141</c:v>
                </c:pt>
                <c:pt idx="1056">
                  <c:v>119</c:v>
                </c:pt>
                <c:pt idx="1057">
                  <c:v>97</c:v>
                </c:pt>
                <c:pt idx="1058">
                  <c:v>117</c:v>
                </c:pt>
                <c:pt idx="1059">
                  <c:v>101</c:v>
                </c:pt>
                <c:pt idx="1060">
                  <c:v>153</c:v>
                </c:pt>
                <c:pt idx="1061">
                  <c:v>122</c:v>
                </c:pt>
                <c:pt idx="1062">
                  <c:v>102</c:v>
                </c:pt>
                <c:pt idx="1063">
                  <c:v>83</c:v>
                </c:pt>
                <c:pt idx="1064">
                  <c:v>103</c:v>
                </c:pt>
                <c:pt idx="1065">
                  <c:v>110</c:v>
                </c:pt>
                <c:pt idx="1066">
                  <c:v>136</c:v>
                </c:pt>
                <c:pt idx="1067">
                  <c:v>91</c:v>
                </c:pt>
                <c:pt idx="1068">
                  <c:v>89</c:v>
                </c:pt>
                <c:pt idx="1069">
                  <c:v>107</c:v>
                </c:pt>
                <c:pt idx="1070">
                  <c:v>129</c:v>
                </c:pt>
                <c:pt idx="1071">
                  <c:v>95</c:v>
                </c:pt>
                <c:pt idx="1072">
                  <c:v>122</c:v>
                </c:pt>
                <c:pt idx="1073">
                  <c:v>110</c:v>
                </c:pt>
                <c:pt idx="1074">
                  <c:v>135</c:v>
                </c:pt>
                <c:pt idx="1075">
                  <c:v>111</c:v>
                </c:pt>
                <c:pt idx="1076">
                  <c:v>95</c:v>
                </c:pt>
                <c:pt idx="1077">
                  <c:v>109</c:v>
                </c:pt>
                <c:pt idx="1078">
                  <c:v>93</c:v>
                </c:pt>
                <c:pt idx="1079">
                  <c:v>94</c:v>
                </c:pt>
                <c:pt idx="1080">
                  <c:v>117</c:v>
                </c:pt>
                <c:pt idx="1081">
                  <c:v>112</c:v>
                </c:pt>
                <c:pt idx="1082">
                  <c:v>111</c:v>
                </c:pt>
                <c:pt idx="1083">
                  <c:v>96</c:v>
                </c:pt>
                <c:pt idx="1084">
                  <c:v>141</c:v>
                </c:pt>
                <c:pt idx="1085">
                  <c:v>94</c:v>
                </c:pt>
                <c:pt idx="1086">
                  <c:v>87</c:v>
                </c:pt>
                <c:pt idx="1087">
                  <c:v>88</c:v>
                </c:pt>
                <c:pt idx="1088">
                  <c:v>177</c:v>
                </c:pt>
                <c:pt idx="1089">
                  <c:v>133</c:v>
                </c:pt>
                <c:pt idx="1090">
                  <c:v>119</c:v>
                </c:pt>
                <c:pt idx="1091">
                  <c:v>102</c:v>
                </c:pt>
                <c:pt idx="1092">
                  <c:v>101</c:v>
                </c:pt>
                <c:pt idx="1093">
                  <c:v>91</c:v>
                </c:pt>
                <c:pt idx="1094">
                  <c:v>117</c:v>
                </c:pt>
                <c:pt idx="1095">
                  <c:v>86</c:v>
                </c:pt>
                <c:pt idx="1096">
                  <c:v>124</c:v>
                </c:pt>
                <c:pt idx="1097">
                  <c:v>134</c:v>
                </c:pt>
                <c:pt idx="1098">
                  <c:v>95</c:v>
                </c:pt>
                <c:pt idx="1099">
                  <c:v>100</c:v>
                </c:pt>
                <c:pt idx="1100">
                  <c:v>220</c:v>
                </c:pt>
                <c:pt idx="1101">
                  <c:v>212</c:v>
                </c:pt>
                <c:pt idx="1102">
                  <c:v>128</c:v>
                </c:pt>
                <c:pt idx="1103">
                  <c:v>106</c:v>
                </c:pt>
                <c:pt idx="1104">
                  <c:v>160</c:v>
                </c:pt>
                <c:pt idx="1105">
                  <c:v>114</c:v>
                </c:pt>
                <c:pt idx="1106">
                  <c:v>99</c:v>
                </c:pt>
                <c:pt idx="1107">
                  <c:v>74</c:v>
                </c:pt>
                <c:pt idx="1108">
                  <c:v>139</c:v>
                </c:pt>
                <c:pt idx="1109">
                  <c:v>103</c:v>
                </c:pt>
                <c:pt idx="1110">
                  <c:v>101</c:v>
                </c:pt>
                <c:pt idx="1111">
                  <c:v>91</c:v>
                </c:pt>
                <c:pt idx="1112">
                  <c:v>130</c:v>
                </c:pt>
                <c:pt idx="1113">
                  <c:v>130</c:v>
                </c:pt>
                <c:pt idx="1114">
                  <c:v>110</c:v>
                </c:pt>
                <c:pt idx="1115">
                  <c:v>147</c:v>
                </c:pt>
                <c:pt idx="1116">
                  <c:v>96</c:v>
                </c:pt>
                <c:pt idx="1117">
                  <c:v>118</c:v>
                </c:pt>
                <c:pt idx="1118">
                  <c:v>88</c:v>
                </c:pt>
                <c:pt idx="1119">
                  <c:v>325</c:v>
                </c:pt>
                <c:pt idx="1120">
                  <c:v>102</c:v>
                </c:pt>
                <c:pt idx="1121">
                  <c:v>110</c:v>
                </c:pt>
                <c:pt idx="1122">
                  <c:v>136</c:v>
                </c:pt>
                <c:pt idx="1123">
                  <c:v>103</c:v>
                </c:pt>
                <c:pt idx="1124">
                  <c:v>103</c:v>
                </c:pt>
                <c:pt idx="1125">
                  <c:v>90</c:v>
                </c:pt>
                <c:pt idx="1126">
                  <c:v>154</c:v>
                </c:pt>
                <c:pt idx="1127">
                  <c:v>99</c:v>
                </c:pt>
                <c:pt idx="1128">
                  <c:v>93</c:v>
                </c:pt>
                <c:pt idx="1129">
                  <c:v>109</c:v>
                </c:pt>
                <c:pt idx="1130">
                  <c:v>124</c:v>
                </c:pt>
                <c:pt idx="1131">
                  <c:v>84</c:v>
                </c:pt>
                <c:pt idx="1132">
                  <c:v>90</c:v>
                </c:pt>
                <c:pt idx="1133">
                  <c:v>117</c:v>
                </c:pt>
                <c:pt idx="1134">
                  <c:v>123</c:v>
                </c:pt>
                <c:pt idx="1135">
                  <c:v>251</c:v>
                </c:pt>
                <c:pt idx="1136">
                  <c:v>105</c:v>
                </c:pt>
                <c:pt idx="1137">
                  <c:v>115</c:v>
                </c:pt>
                <c:pt idx="1138">
                  <c:v>122</c:v>
                </c:pt>
                <c:pt idx="1139">
                  <c:v>119</c:v>
                </c:pt>
                <c:pt idx="1140">
                  <c:v>81</c:v>
                </c:pt>
                <c:pt idx="1141">
                  <c:v>133</c:v>
                </c:pt>
                <c:pt idx="1142">
                  <c:v>100</c:v>
                </c:pt>
                <c:pt idx="1143">
                  <c:v>120</c:v>
                </c:pt>
                <c:pt idx="1144">
                  <c:v>104</c:v>
                </c:pt>
                <c:pt idx="1145">
                  <c:v>122</c:v>
                </c:pt>
                <c:pt idx="1146">
                  <c:v>80</c:v>
                </c:pt>
                <c:pt idx="1147">
                  <c:v>91</c:v>
                </c:pt>
                <c:pt idx="1148">
                  <c:v>112</c:v>
                </c:pt>
                <c:pt idx="1149">
                  <c:v>100</c:v>
                </c:pt>
                <c:pt idx="1150">
                  <c:v>105</c:v>
                </c:pt>
                <c:pt idx="1151">
                  <c:v>110</c:v>
                </c:pt>
                <c:pt idx="1152">
                  <c:v>101</c:v>
                </c:pt>
                <c:pt idx="1153">
                  <c:v>144</c:v>
                </c:pt>
                <c:pt idx="1154">
                  <c:v>108</c:v>
                </c:pt>
                <c:pt idx="1155">
                  <c:v>107</c:v>
                </c:pt>
                <c:pt idx="1156">
                  <c:v>102</c:v>
                </c:pt>
                <c:pt idx="1157">
                  <c:v>100</c:v>
                </c:pt>
                <c:pt idx="1158">
                  <c:v>126</c:v>
                </c:pt>
                <c:pt idx="1159">
                  <c:v>138</c:v>
                </c:pt>
                <c:pt idx="1160">
                  <c:v>108</c:v>
                </c:pt>
                <c:pt idx="1161">
                  <c:v>105</c:v>
                </c:pt>
                <c:pt idx="1162">
                  <c:v>108</c:v>
                </c:pt>
                <c:pt idx="1163">
                  <c:v>89</c:v>
                </c:pt>
                <c:pt idx="1164">
                  <c:v>129</c:v>
                </c:pt>
                <c:pt idx="1165">
                  <c:v>84</c:v>
                </c:pt>
                <c:pt idx="1166">
                  <c:v>149</c:v>
                </c:pt>
                <c:pt idx="1167">
                  <c:v>94</c:v>
                </c:pt>
                <c:pt idx="1168">
                  <c:v>121</c:v>
                </c:pt>
                <c:pt idx="1169">
                  <c:v>128</c:v>
                </c:pt>
                <c:pt idx="1170">
                  <c:v>134</c:v>
                </c:pt>
                <c:pt idx="1171">
                  <c:v>120</c:v>
                </c:pt>
                <c:pt idx="1172">
                  <c:v>129</c:v>
                </c:pt>
                <c:pt idx="1173">
                  <c:v>89</c:v>
                </c:pt>
                <c:pt idx="1174">
                  <c:v>116</c:v>
                </c:pt>
                <c:pt idx="1175">
                  <c:v>118</c:v>
                </c:pt>
                <c:pt idx="1176">
                  <c:v>107</c:v>
                </c:pt>
                <c:pt idx="1177">
                  <c:v>155</c:v>
                </c:pt>
                <c:pt idx="1178">
                  <c:v>123</c:v>
                </c:pt>
                <c:pt idx="1179">
                  <c:v>128</c:v>
                </c:pt>
                <c:pt idx="1180">
                  <c:v>139</c:v>
                </c:pt>
                <c:pt idx="1181">
                  <c:v>109</c:v>
                </c:pt>
                <c:pt idx="1182">
                  <c:v>120</c:v>
                </c:pt>
                <c:pt idx="1183">
                  <c:v>121</c:v>
                </c:pt>
                <c:pt idx="1184">
                  <c:v>102</c:v>
                </c:pt>
                <c:pt idx="1185">
                  <c:v>117</c:v>
                </c:pt>
                <c:pt idx="1186">
                  <c:v>178</c:v>
                </c:pt>
                <c:pt idx="1187">
                  <c:v>147</c:v>
                </c:pt>
                <c:pt idx="1188">
                  <c:v>90</c:v>
                </c:pt>
                <c:pt idx="1189">
                  <c:v>105</c:v>
                </c:pt>
                <c:pt idx="1190">
                  <c:v>114</c:v>
                </c:pt>
                <c:pt idx="1191">
                  <c:v>206</c:v>
                </c:pt>
                <c:pt idx="1192">
                  <c:v>99</c:v>
                </c:pt>
                <c:pt idx="1193">
                  <c:v>123</c:v>
                </c:pt>
                <c:pt idx="1194">
                  <c:v>137</c:v>
                </c:pt>
                <c:pt idx="1195">
                  <c:v>102</c:v>
                </c:pt>
                <c:pt idx="1196">
                  <c:v>109</c:v>
                </c:pt>
                <c:pt idx="1197">
                  <c:v>82</c:v>
                </c:pt>
                <c:pt idx="1198">
                  <c:v>142</c:v>
                </c:pt>
                <c:pt idx="1199">
                  <c:v>106</c:v>
                </c:pt>
                <c:pt idx="1200">
                  <c:v>114</c:v>
                </c:pt>
                <c:pt idx="1201">
                  <c:v>106</c:v>
                </c:pt>
                <c:pt idx="1202">
                  <c:v>108</c:v>
                </c:pt>
                <c:pt idx="1203">
                  <c:v>98</c:v>
                </c:pt>
                <c:pt idx="1204">
                  <c:v>131</c:v>
                </c:pt>
                <c:pt idx="1205">
                  <c:v>118</c:v>
                </c:pt>
                <c:pt idx="1206">
                  <c:v>113</c:v>
                </c:pt>
                <c:pt idx="1207">
                  <c:v>130</c:v>
                </c:pt>
                <c:pt idx="1208">
                  <c:v>116</c:v>
                </c:pt>
                <c:pt idx="1209">
                  <c:v>89</c:v>
                </c:pt>
                <c:pt idx="1210">
                  <c:v>139</c:v>
                </c:pt>
                <c:pt idx="1211">
                  <c:v>130</c:v>
                </c:pt>
                <c:pt idx="1212">
                  <c:v>107</c:v>
                </c:pt>
                <c:pt idx="1213">
                  <c:v>116</c:v>
                </c:pt>
                <c:pt idx="1214">
                  <c:v>96</c:v>
                </c:pt>
                <c:pt idx="1215">
                  <c:v>99</c:v>
                </c:pt>
                <c:pt idx="1216">
                  <c:v>104</c:v>
                </c:pt>
                <c:pt idx="1217">
                  <c:v>105</c:v>
                </c:pt>
                <c:pt idx="1218">
                  <c:v>101</c:v>
                </c:pt>
                <c:pt idx="1219">
                  <c:v>134</c:v>
                </c:pt>
                <c:pt idx="1220">
                  <c:v>135</c:v>
                </c:pt>
                <c:pt idx="1221">
                  <c:v>98</c:v>
                </c:pt>
                <c:pt idx="1222">
                  <c:v>155</c:v>
                </c:pt>
                <c:pt idx="1223">
                  <c:v>106</c:v>
                </c:pt>
                <c:pt idx="1224">
                  <c:v>102</c:v>
                </c:pt>
                <c:pt idx="1225">
                  <c:v>95</c:v>
                </c:pt>
                <c:pt idx="1226">
                  <c:v>103</c:v>
                </c:pt>
                <c:pt idx="1227">
                  <c:v>95</c:v>
                </c:pt>
                <c:pt idx="1228">
                  <c:v>109</c:v>
                </c:pt>
                <c:pt idx="1229">
                  <c:v>95</c:v>
                </c:pt>
                <c:pt idx="1230">
                  <c:v>111</c:v>
                </c:pt>
                <c:pt idx="1231">
                  <c:v>123</c:v>
                </c:pt>
                <c:pt idx="1232">
                  <c:v>140</c:v>
                </c:pt>
                <c:pt idx="1233">
                  <c:v>94</c:v>
                </c:pt>
                <c:pt idx="1234">
                  <c:v>94</c:v>
                </c:pt>
                <c:pt idx="1235">
                  <c:v>92</c:v>
                </c:pt>
                <c:pt idx="1236">
                  <c:v>102</c:v>
                </c:pt>
                <c:pt idx="1237">
                  <c:v>123</c:v>
                </c:pt>
                <c:pt idx="1238">
                  <c:v>104</c:v>
                </c:pt>
                <c:pt idx="1239">
                  <c:v>102</c:v>
                </c:pt>
                <c:pt idx="1240">
                  <c:v>136</c:v>
                </c:pt>
                <c:pt idx="1241">
                  <c:v>93</c:v>
                </c:pt>
                <c:pt idx="1242">
                  <c:v>129</c:v>
                </c:pt>
                <c:pt idx="1243">
                  <c:v>107</c:v>
                </c:pt>
                <c:pt idx="1244">
                  <c:v>117</c:v>
                </c:pt>
                <c:pt idx="1245">
                  <c:v>116</c:v>
                </c:pt>
                <c:pt idx="1246">
                  <c:v>135</c:v>
                </c:pt>
                <c:pt idx="1247">
                  <c:v>107</c:v>
                </c:pt>
                <c:pt idx="1248">
                  <c:v>90</c:v>
                </c:pt>
                <c:pt idx="1249">
                  <c:v>99</c:v>
                </c:pt>
                <c:pt idx="1250">
                  <c:v>104</c:v>
                </c:pt>
                <c:pt idx="1251">
                  <c:v>115</c:v>
                </c:pt>
                <c:pt idx="1252">
                  <c:v>119</c:v>
                </c:pt>
                <c:pt idx="1253">
                  <c:v>99</c:v>
                </c:pt>
                <c:pt idx="1254">
                  <c:v>112</c:v>
                </c:pt>
                <c:pt idx="1255">
                  <c:v>128</c:v>
                </c:pt>
                <c:pt idx="1256">
                  <c:v>112</c:v>
                </c:pt>
                <c:pt idx="1257">
                  <c:v>86</c:v>
                </c:pt>
                <c:pt idx="1258">
                  <c:v>108</c:v>
                </c:pt>
                <c:pt idx="1259">
                  <c:v>128</c:v>
                </c:pt>
                <c:pt idx="1260">
                  <c:v>84</c:v>
                </c:pt>
                <c:pt idx="1261">
                  <c:v>111</c:v>
                </c:pt>
                <c:pt idx="1262">
                  <c:v>131</c:v>
                </c:pt>
                <c:pt idx="1263">
                  <c:v>123</c:v>
                </c:pt>
                <c:pt idx="1264">
                  <c:v>101</c:v>
                </c:pt>
                <c:pt idx="1265">
                  <c:v>102</c:v>
                </c:pt>
                <c:pt idx="1266">
                  <c:v>114</c:v>
                </c:pt>
                <c:pt idx="1267">
                  <c:v>107</c:v>
                </c:pt>
                <c:pt idx="1268">
                  <c:v>87</c:v>
                </c:pt>
                <c:pt idx="1269">
                  <c:v>103</c:v>
                </c:pt>
                <c:pt idx="1270">
                  <c:v>99</c:v>
                </c:pt>
                <c:pt idx="1271">
                  <c:v>122</c:v>
                </c:pt>
                <c:pt idx="1272">
                  <c:v>91</c:v>
                </c:pt>
                <c:pt idx="1273">
                  <c:v>103</c:v>
                </c:pt>
                <c:pt idx="1274">
                  <c:v>107</c:v>
                </c:pt>
                <c:pt idx="1275">
                  <c:v>106</c:v>
                </c:pt>
                <c:pt idx="1276">
                  <c:v>101</c:v>
                </c:pt>
                <c:pt idx="1277">
                  <c:v>109</c:v>
                </c:pt>
                <c:pt idx="1278">
                  <c:v>110</c:v>
                </c:pt>
                <c:pt idx="1279">
                  <c:v>89</c:v>
                </c:pt>
                <c:pt idx="1280">
                  <c:v>100</c:v>
                </c:pt>
                <c:pt idx="1281">
                  <c:v>119</c:v>
                </c:pt>
                <c:pt idx="1282">
                  <c:v>83</c:v>
                </c:pt>
                <c:pt idx="1283">
                  <c:v>108</c:v>
                </c:pt>
                <c:pt idx="1284">
                  <c:v>102</c:v>
                </c:pt>
                <c:pt idx="1285">
                  <c:v>93</c:v>
                </c:pt>
                <c:pt idx="1286">
                  <c:v>84</c:v>
                </c:pt>
                <c:pt idx="1287">
                  <c:v>107</c:v>
                </c:pt>
                <c:pt idx="1288">
                  <c:v>91</c:v>
                </c:pt>
                <c:pt idx="1289">
                  <c:v>94</c:v>
                </c:pt>
                <c:pt idx="1290">
                  <c:v>115</c:v>
                </c:pt>
                <c:pt idx="1291">
                  <c:v>93</c:v>
                </c:pt>
                <c:pt idx="1292">
                  <c:v>105</c:v>
                </c:pt>
                <c:pt idx="1293">
                  <c:v>107</c:v>
                </c:pt>
                <c:pt idx="1294">
                  <c:v>101</c:v>
                </c:pt>
                <c:pt idx="1295">
                  <c:v>111</c:v>
                </c:pt>
                <c:pt idx="1296">
                  <c:v>113</c:v>
                </c:pt>
                <c:pt idx="1297">
                  <c:v>112</c:v>
                </c:pt>
                <c:pt idx="1298">
                  <c:v>126</c:v>
                </c:pt>
                <c:pt idx="1299">
                  <c:v>90</c:v>
                </c:pt>
                <c:pt idx="1300">
                  <c:v>93</c:v>
                </c:pt>
                <c:pt idx="1301">
                  <c:v>98</c:v>
                </c:pt>
                <c:pt idx="1302">
                  <c:v>159</c:v>
                </c:pt>
                <c:pt idx="1303">
                  <c:v>107</c:v>
                </c:pt>
                <c:pt idx="1304">
                  <c:v>102</c:v>
                </c:pt>
                <c:pt idx="1305">
                  <c:v>106</c:v>
                </c:pt>
                <c:pt idx="1306">
                  <c:v>87</c:v>
                </c:pt>
                <c:pt idx="1307">
                  <c:v>119</c:v>
                </c:pt>
                <c:pt idx="1308">
                  <c:v>110</c:v>
                </c:pt>
                <c:pt idx="1309">
                  <c:v>125</c:v>
                </c:pt>
                <c:pt idx="1310">
                  <c:v>113</c:v>
                </c:pt>
                <c:pt idx="1311">
                  <c:v>150</c:v>
                </c:pt>
                <c:pt idx="1312">
                  <c:v>108</c:v>
                </c:pt>
                <c:pt idx="1313">
                  <c:v>96</c:v>
                </c:pt>
                <c:pt idx="1314">
                  <c:v>93</c:v>
                </c:pt>
                <c:pt idx="1315">
                  <c:v>100</c:v>
                </c:pt>
                <c:pt idx="1316">
                  <c:v>118</c:v>
                </c:pt>
                <c:pt idx="1317">
                  <c:v>122</c:v>
                </c:pt>
                <c:pt idx="1318">
                  <c:v>120</c:v>
                </c:pt>
                <c:pt idx="1319">
                  <c:v>88</c:v>
                </c:pt>
                <c:pt idx="1320">
                  <c:v>146</c:v>
                </c:pt>
                <c:pt idx="1321">
                  <c:v>115</c:v>
                </c:pt>
                <c:pt idx="1322">
                  <c:v>123</c:v>
                </c:pt>
                <c:pt idx="1323">
                  <c:v>94</c:v>
                </c:pt>
                <c:pt idx="1324">
                  <c:v>102</c:v>
                </c:pt>
                <c:pt idx="1325">
                  <c:v>98</c:v>
                </c:pt>
                <c:pt idx="1326">
                  <c:v>133</c:v>
                </c:pt>
                <c:pt idx="1327">
                  <c:v>118</c:v>
                </c:pt>
                <c:pt idx="1328">
                  <c:v>105</c:v>
                </c:pt>
                <c:pt idx="1329">
                  <c:v>109</c:v>
                </c:pt>
                <c:pt idx="1330">
                  <c:v>129</c:v>
                </c:pt>
                <c:pt idx="1331">
                  <c:v>109</c:v>
                </c:pt>
                <c:pt idx="1332">
                  <c:v>127</c:v>
                </c:pt>
                <c:pt idx="1333">
                  <c:v>118</c:v>
                </c:pt>
                <c:pt idx="1334">
                  <c:v>110</c:v>
                </c:pt>
                <c:pt idx="1335">
                  <c:v>90</c:v>
                </c:pt>
                <c:pt idx="1336">
                  <c:v>144</c:v>
                </c:pt>
                <c:pt idx="1337">
                  <c:v>97</c:v>
                </c:pt>
                <c:pt idx="1338">
                  <c:v>130</c:v>
                </c:pt>
                <c:pt idx="1339">
                  <c:v>112</c:v>
                </c:pt>
                <c:pt idx="1340">
                  <c:v>133</c:v>
                </c:pt>
                <c:pt idx="1341">
                  <c:v>150</c:v>
                </c:pt>
                <c:pt idx="1342">
                  <c:v>110</c:v>
                </c:pt>
                <c:pt idx="1343">
                  <c:v>96</c:v>
                </c:pt>
                <c:pt idx="1344">
                  <c:v>96</c:v>
                </c:pt>
                <c:pt idx="1345">
                  <c:v>123</c:v>
                </c:pt>
                <c:pt idx="1346">
                  <c:v>188</c:v>
                </c:pt>
                <c:pt idx="1347">
                  <c:v>107</c:v>
                </c:pt>
                <c:pt idx="1348">
                  <c:v>110</c:v>
                </c:pt>
                <c:pt idx="1349">
                  <c:v>113</c:v>
                </c:pt>
                <c:pt idx="1350">
                  <c:v>122</c:v>
                </c:pt>
                <c:pt idx="1351">
                  <c:v>116</c:v>
                </c:pt>
                <c:pt idx="1352">
                  <c:v>93</c:v>
                </c:pt>
                <c:pt idx="1353">
                  <c:v>118</c:v>
                </c:pt>
                <c:pt idx="1354">
                  <c:v>115</c:v>
                </c:pt>
                <c:pt idx="1355">
                  <c:v>93</c:v>
                </c:pt>
                <c:pt idx="1356">
                  <c:v>121</c:v>
                </c:pt>
                <c:pt idx="1357">
                  <c:v>101</c:v>
                </c:pt>
                <c:pt idx="1358">
                  <c:v>107</c:v>
                </c:pt>
                <c:pt idx="1359">
                  <c:v>124</c:v>
                </c:pt>
                <c:pt idx="1360">
                  <c:v>109</c:v>
                </c:pt>
                <c:pt idx="1361">
                  <c:v>105</c:v>
                </c:pt>
                <c:pt idx="1362">
                  <c:v>130</c:v>
                </c:pt>
                <c:pt idx="1363">
                  <c:v>127</c:v>
                </c:pt>
                <c:pt idx="1364">
                  <c:v>114</c:v>
                </c:pt>
                <c:pt idx="1365">
                  <c:v>106</c:v>
                </c:pt>
                <c:pt idx="1366">
                  <c:v>95</c:v>
                </c:pt>
                <c:pt idx="1367">
                  <c:v>81</c:v>
                </c:pt>
                <c:pt idx="1368">
                  <c:v>95</c:v>
                </c:pt>
                <c:pt idx="1369">
                  <c:v>108</c:v>
                </c:pt>
                <c:pt idx="1370">
                  <c:v>105</c:v>
                </c:pt>
                <c:pt idx="1371">
                  <c:v>95</c:v>
                </c:pt>
                <c:pt idx="1372">
                  <c:v>126</c:v>
                </c:pt>
                <c:pt idx="1373">
                  <c:v>102</c:v>
                </c:pt>
                <c:pt idx="1374">
                  <c:v>121</c:v>
                </c:pt>
                <c:pt idx="1375">
                  <c:v>129</c:v>
                </c:pt>
                <c:pt idx="1376">
                  <c:v>88</c:v>
                </c:pt>
                <c:pt idx="1377">
                  <c:v>106</c:v>
                </c:pt>
                <c:pt idx="1378">
                  <c:v>110</c:v>
                </c:pt>
                <c:pt idx="1379">
                  <c:v>109</c:v>
                </c:pt>
                <c:pt idx="1380">
                  <c:v>143</c:v>
                </c:pt>
                <c:pt idx="1381">
                  <c:v>120</c:v>
                </c:pt>
                <c:pt idx="1382">
                  <c:v>128</c:v>
                </c:pt>
                <c:pt idx="1383">
                  <c:v>123</c:v>
                </c:pt>
                <c:pt idx="1384">
                  <c:v>129</c:v>
                </c:pt>
                <c:pt idx="1385">
                  <c:v>105</c:v>
                </c:pt>
                <c:pt idx="1386">
                  <c:v>162</c:v>
                </c:pt>
                <c:pt idx="1387">
                  <c:v>138</c:v>
                </c:pt>
                <c:pt idx="1388">
                  <c:v>100</c:v>
                </c:pt>
                <c:pt idx="1389">
                  <c:v>90</c:v>
                </c:pt>
                <c:pt idx="1390">
                  <c:v>108</c:v>
                </c:pt>
                <c:pt idx="1391">
                  <c:v>101</c:v>
                </c:pt>
                <c:pt idx="1392">
                  <c:v>109</c:v>
                </c:pt>
                <c:pt idx="1393">
                  <c:v>132</c:v>
                </c:pt>
                <c:pt idx="1394">
                  <c:v>123</c:v>
                </c:pt>
                <c:pt idx="1395">
                  <c:v>87</c:v>
                </c:pt>
                <c:pt idx="1396">
                  <c:v>109</c:v>
                </c:pt>
                <c:pt idx="1397">
                  <c:v>109</c:v>
                </c:pt>
                <c:pt idx="1398">
                  <c:v>92</c:v>
                </c:pt>
                <c:pt idx="1399">
                  <c:v>125</c:v>
                </c:pt>
                <c:pt idx="1400">
                  <c:v>202</c:v>
                </c:pt>
                <c:pt idx="1401">
                  <c:v>134</c:v>
                </c:pt>
                <c:pt idx="1402">
                  <c:v>88</c:v>
                </c:pt>
                <c:pt idx="1403">
                  <c:v>92</c:v>
                </c:pt>
                <c:pt idx="1404">
                  <c:v>91</c:v>
                </c:pt>
                <c:pt idx="1405">
                  <c:v>75</c:v>
                </c:pt>
                <c:pt idx="1406">
                  <c:v>98</c:v>
                </c:pt>
                <c:pt idx="1407">
                  <c:v>147</c:v>
                </c:pt>
                <c:pt idx="1408">
                  <c:v>100</c:v>
                </c:pt>
                <c:pt idx="1409">
                  <c:v>120</c:v>
                </c:pt>
                <c:pt idx="1410">
                  <c:v>104</c:v>
                </c:pt>
                <c:pt idx="1411">
                  <c:v>103</c:v>
                </c:pt>
                <c:pt idx="1412">
                  <c:v>109</c:v>
                </c:pt>
                <c:pt idx="1413">
                  <c:v>104</c:v>
                </c:pt>
                <c:pt idx="1414">
                  <c:v>112</c:v>
                </c:pt>
                <c:pt idx="1415">
                  <c:v>95</c:v>
                </c:pt>
                <c:pt idx="1416">
                  <c:v>102</c:v>
                </c:pt>
                <c:pt idx="1417">
                  <c:v>102</c:v>
                </c:pt>
                <c:pt idx="1418">
                  <c:v>150</c:v>
                </c:pt>
                <c:pt idx="1419">
                  <c:v>122</c:v>
                </c:pt>
                <c:pt idx="1420">
                  <c:v>101</c:v>
                </c:pt>
                <c:pt idx="1421">
                  <c:v>108</c:v>
                </c:pt>
                <c:pt idx="1422">
                  <c:v>98</c:v>
                </c:pt>
                <c:pt idx="1423">
                  <c:v>137</c:v>
                </c:pt>
                <c:pt idx="1424">
                  <c:v>112</c:v>
                </c:pt>
                <c:pt idx="1425">
                  <c:v>101</c:v>
                </c:pt>
                <c:pt idx="1426">
                  <c:v>103</c:v>
                </c:pt>
                <c:pt idx="1427">
                  <c:v>101</c:v>
                </c:pt>
                <c:pt idx="1428">
                  <c:v>112</c:v>
                </c:pt>
                <c:pt idx="1429">
                  <c:v>111</c:v>
                </c:pt>
                <c:pt idx="1430">
                  <c:v>102</c:v>
                </c:pt>
                <c:pt idx="1431">
                  <c:v>101</c:v>
                </c:pt>
                <c:pt idx="1432">
                  <c:v>155</c:v>
                </c:pt>
                <c:pt idx="1433">
                  <c:v>93</c:v>
                </c:pt>
                <c:pt idx="1434">
                  <c:v>109</c:v>
                </c:pt>
                <c:pt idx="1435">
                  <c:v>140</c:v>
                </c:pt>
                <c:pt idx="1436">
                  <c:v>108</c:v>
                </c:pt>
                <c:pt idx="1437">
                  <c:v>96</c:v>
                </c:pt>
                <c:pt idx="1438">
                  <c:v>123</c:v>
                </c:pt>
                <c:pt idx="1439">
                  <c:v>106</c:v>
                </c:pt>
                <c:pt idx="1440">
                  <c:v>76</c:v>
                </c:pt>
                <c:pt idx="1441">
                  <c:v>107</c:v>
                </c:pt>
                <c:pt idx="1442">
                  <c:v>82</c:v>
                </c:pt>
                <c:pt idx="1443">
                  <c:v>109</c:v>
                </c:pt>
                <c:pt idx="1444">
                  <c:v>99</c:v>
                </c:pt>
                <c:pt idx="1445">
                  <c:v>91</c:v>
                </c:pt>
                <c:pt idx="1446">
                  <c:v>87</c:v>
                </c:pt>
                <c:pt idx="1447">
                  <c:v>125</c:v>
                </c:pt>
                <c:pt idx="1448">
                  <c:v>118</c:v>
                </c:pt>
                <c:pt idx="1449">
                  <c:v>98</c:v>
                </c:pt>
                <c:pt idx="1450">
                  <c:v>92</c:v>
                </c:pt>
                <c:pt idx="1451">
                  <c:v>93</c:v>
                </c:pt>
                <c:pt idx="1452">
                  <c:v>116</c:v>
                </c:pt>
                <c:pt idx="1453">
                  <c:v>92</c:v>
                </c:pt>
                <c:pt idx="1454">
                  <c:v>115</c:v>
                </c:pt>
                <c:pt idx="1455">
                  <c:v>120</c:v>
                </c:pt>
                <c:pt idx="1456">
                  <c:v>111</c:v>
                </c:pt>
                <c:pt idx="1457">
                  <c:v>94</c:v>
                </c:pt>
                <c:pt idx="1458">
                  <c:v>100</c:v>
                </c:pt>
                <c:pt idx="1459">
                  <c:v>101</c:v>
                </c:pt>
                <c:pt idx="1460">
                  <c:v>139</c:v>
                </c:pt>
                <c:pt idx="1461">
                  <c:v>91</c:v>
                </c:pt>
                <c:pt idx="1462">
                  <c:v>109</c:v>
                </c:pt>
                <c:pt idx="1463">
                  <c:v>102</c:v>
                </c:pt>
                <c:pt idx="1464">
                  <c:v>103</c:v>
                </c:pt>
                <c:pt idx="1465">
                  <c:v>83</c:v>
                </c:pt>
                <c:pt idx="1466">
                  <c:v>123</c:v>
                </c:pt>
                <c:pt idx="1467">
                  <c:v>101</c:v>
                </c:pt>
                <c:pt idx="1468">
                  <c:v>117</c:v>
                </c:pt>
                <c:pt idx="1469">
                  <c:v>114</c:v>
                </c:pt>
                <c:pt idx="1470">
                  <c:v>330</c:v>
                </c:pt>
                <c:pt idx="1471">
                  <c:v>121</c:v>
                </c:pt>
                <c:pt idx="1472">
                  <c:v>114</c:v>
                </c:pt>
                <c:pt idx="1473">
                  <c:v>156</c:v>
                </c:pt>
                <c:pt idx="1474">
                  <c:v>135</c:v>
                </c:pt>
                <c:pt idx="1475">
                  <c:v>148</c:v>
                </c:pt>
                <c:pt idx="1476">
                  <c:v>148</c:v>
                </c:pt>
                <c:pt idx="1477">
                  <c:v>109</c:v>
                </c:pt>
                <c:pt idx="1478">
                  <c:v>93</c:v>
                </c:pt>
                <c:pt idx="1479">
                  <c:v>113</c:v>
                </c:pt>
                <c:pt idx="1480">
                  <c:v>91</c:v>
                </c:pt>
                <c:pt idx="1481">
                  <c:v>139</c:v>
                </c:pt>
                <c:pt idx="1482">
                  <c:v>96</c:v>
                </c:pt>
                <c:pt idx="1483">
                  <c:v>102</c:v>
                </c:pt>
                <c:pt idx="1484">
                  <c:v>96</c:v>
                </c:pt>
                <c:pt idx="1485">
                  <c:v>101</c:v>
                </c:pt>
                <c:pt idx="1486">
                  <c:v>128</c:v>
                </c:pt>
                <c:pt idx="1487">
                  <c:v>109</c:v>
                </c:pt>
                <c:pt idx="1488">
                  <c:v>114</c:v>
                </c:pt>
                <c:pt idx="1489">
                  <c:v>105</c:v>
                </c:pt>
                <c:pt idx="1490">
                  <c:v>141</c:v>
                </c:pt>
                <c:pt idx="1491">
                  <c:v>195</c:v>
                </c:pt>
                <c:pt idx="1492">
                  <c:v>138</c:v>
                </c:pt>
                <c:pt idx="1493">
                  <c:v>101</c:v>
                </c:pt>
                <c:pt idx="1494">
                  <c:v>99</c:v>
                </c:pt>
                <c:pt idx="1495">
                  <c:v>85</c:v>
                </c:pt>
                <c:pt idx="1496">
                  <c:v>89</c:v>
                </c:pt>
                <c:pt idx="1497">
                  <c:v>99</c:v>
                </c:pt>
                <c:pt idx="1498">
                  <c:v>105</c:v>
                </c:pt>
                <c:pt idx="1499">
                  <c:v>97</c:v>
                </c:pt>
                <c:pt idx="1500">
                  <c:v>140</c:v>
                </c:pt>
                <c:pt idx="1501">
                  <c:v>118</c:v>
                </c:pt>
                <c:pt idx="1502">
                  <c:v>94</c:v>
                </c:pt>
                <c:pt idx="1503">
                  <c:v>124</c:v>
                </c:pt>
                <c:pt idx="1504">
                  <c:v>134</c:v>
                </c:pt>
                <c:pt idx="1505">
                  <c:v>113</c:v>
                </c:pt>
                <c:pt idx="1506">
                  <c:v>124</c:v>
                </c:pt>
                <c:pt idx="1507">
                  <c:v>98</c:v>
                </c:pt>
                <c:pt idx="1508">
                  <c:v>97</c:v>
                </c:pt>
                <c:pt idx="1509">
                  <c:v>123</c:v>
                </c:pt>
                <c:pt idx="1510">
                  <c:v>99</c:v>
                </c:pt>
                <c:pt idx="1511">
                  <c:v>101</c:v>
                </c:pt>
                <c:pt idx="1512">
                  <c:v>92</c:v>
                </c:pt>
                <c:pt idx="1513">
                  <c:v>131</c:v>
                </c:pt>
                <c:pt idx="1514">
                  <c:v>107</c:v>
                </c:pt>
                <c:pt idx="1515">
                  <c:v>103</c:v>
                </c:pt>
                <c:pt idx="1516">
                  <c:v>129</c:v>
                </c:pt>
                <c:pt idx="1517">
                  <c:v>107</c:v>
                </c:pt>
                <c:pt idx="1518">
                  <c:v>89</c:v>
                </c:pt>
                <c:pt idx="1519">
                  <c:v>113</c:v>
                </c:pt>
                <c:pt idx="1520">
                  <c:v>93</c:v>
                </c:pt>
                <c:pt idx="1521">
                  <c:v>120</c:v>
                </c:pt>
                <c:pt idx="1522">
                  <c:v>98</c:v>
                </c:pt>
                <c:pt idx="1523">
                  <c:v>105</c:v>
                </c:pt>
                <c:pt idx="1524">
                  <c:v>142</c:v>
                </c:pt>
                <c:pt idx="1525">
                  <c:v>98</c:v>
                </c:pt>
                <c:pt idx="1526">
                  <c:v>96</c:v>
                </c:pt>
                <c:pt idx="1527">
                  <c:v>87</c:v>
                </c:pt>
                <c:pt idx="1528">
                  <c:v>107</c:v>
                </c:pt>
                <c:pt idx="1529">
                  <c:v>90</c:v>
                </c:pt>
                <c:pt idx="1530">
                  <c:v>121</c:v>
                </c:pt>
                <c:pt idx="1531">
                  <c:v>119</c:v>
                </c:pt>
                <c:pt idx="1532">
                  <c:v>107</c:v>
                </c:pt>
                <c:pt idx="1533">
                  <c:v>110</c:v>
                </c:pt>
                <c:pt idx="1534">
                  <c:v>100</c:v>
                </c:pt>
                <c:pt idx="1535">
                  <c:v>75</c:v>
                </c:pt>
                <c:pt idx="1536">
                  <c:v>132</c:v>
                </c:pt>
                <c:pt idx="1537">
                  <c:v>105</c:v>
                </c:pt>
                <c:pt idx="1538">
                  <c:v>93</c:v>
                </c:pt>
                <c:pt idx="1539">
                  <c:v>289</c:v>
                </c:pt>
                <c:pt idx="1540">
                  <c:v>102</c:v>
                </c:pt>
                <c:pt idx="1541">
                  <c:v>143</c:v>
                </c:pt>
                <c:pt idx="1542">
                  <c:v>113</c:v>
                </c:pt>
                <c:pt idx="1543">
                  <c:v>161</c:v>
                </c:pt>
                <c:pt idx="1544">
                  <c:v>138</c:v>
                </c:pt>
                <c:pt idx="1545">
                  <c:v>126</c:v>
                </c:pt>
                <c:pt idx="1546">
                  <c:v>99</c:v>
                </c:pt>
                <c:pt idx="1547">
                  <c:v>101</c:v>
                </c:pt>
                <c:pt idx="1548">
                  <c:v>103</c:v>
                </c:pt>
                <c:pt idx="1549">
                  <c:v>118</c:v>
                </c:pt>
                <c:pt idx="1550">
                  <c:v>116</c:v>
                </c:pt>
                <c:pt idx="1551">
                  <c:v>99</c:v>
                </c:pt>
                <c:pt idx="1552">
                  <c:v>105</c:v>
                </c:pt>
                <c:pt idx="1553">
                  <c:v>113</c:v>
                </c:pt>
                <c:pt idx="1554">
                  <c:v>93</c:v>
                </c:pt>
                <c:pt idx="1555">
                  <c:v>108</c:v>
                </c:pt>
                <c:pt idx="1556">
                  <c:v>74</c:v>
                </c:pt>
                <c:pt idx="1557">
                  <c:v>116</c:v>
                </c:pt>
                <c:pt idx="1558">
                  <c:v>104</c:v>
                </c:pt>
                <c:pt idx="1559">
                  <c:v>106</c:v>
                </c:pt>
                <c:pt idx="1560">
                  <c:v>120</c:v>
                </c:pt>
                <c:pt idx="1561">
                  <c:v>135</c:v>
                </c:pt>
                <c:pt idx="1562">
                  <c:v>132</c:v>
                </c:pt>
                <c:pt idx="1563">
                  <c:v>92</c:v>
                </c:pt>
                <c:pt idx="1564">
                  <c:v>99</c:v>
                </c:pt>
                <c:pt idx="1565">
                  <c:v>90</c:v>
                </c:pt>
                <c:pt idx="1566">
                  <c:v>111</c:v>
                </c:pt>
                <c:pt idx="1567">
                  <c:v>103</c:v>
                </c:pt>
                <c:pt idx="1568">
                  <c:v>127</c:v>
                </c:pt>
                <c:pt idx="1569">
                  <c:v>112</c:v>
                </c:pt>
                <c:pt idx="1570">
                  <c:v>87</c:v>
                </c:pt>
                <c:pt idx="1571">
                  <c:v>138</c:v>
                </c:pt>
                <c:pt idx="1572">
                  <c:v>132</c:v>
                </c:pt>
                <c:pt idx="1573">
                  <c:v>103</c:v>
                </c:pt>
                <c:pt idx="1574">
                  <c:v>123</c:v>
                </c:pt>
                <c:pt idx="1575">
                  <c:v>111</c:v>
                </c:pt>
                <c:pt idx="1576">
                  <c:v>102</c:v>
                </c:pt>
                <c:pt idx="1577">
                  <c:v>78</c:v>
                </c:pt>
                <c:pt idx="1578">
                  <c:v>132</c:v>
                </c:pt>
                <c:pt idx="1579">
                  <c:v>133</c:v>
                </c:pt>
                <c:pt idx="1580">
                  <c:v>108</c:v>
                </c:pt>
                <c:pt idx="1581">
                  <c:v>125</c:v>
                </c:pt>
                <c:pt idx="1582">
                  <c:v>98</c:v>
                </c:pt>
                <c:pt idx="1583">
                  <c:v>119</c:v>
                </c:pt>
                <c:pt idx="1584">
                  <c:v>87</c:v>
                </c:pt>
                <c:pt idx="1585">
                  <c:v>91</c:v>
                </c:pt>
                <c:pt idx="1586">
                  <c:v>100</c:v>
                </c:pt>
                <c:pt idx="1587">
                  <c:v>118</c:v>
                </c:pt>
                <c:pt idx="1588">
                  <c:v>109</c:v>
                </c:pt>
                <c:pt idx="1589">
                  <c:v>99</c:v>
                </c:pt>
                <c:pt idx="1590">
                  <c:v>114</c:v>
                </c:pt>
                <c:pt idx="1591">
                  <c:v>89</c:v>
                </c:pt>
                <c:pt idx="1592">
                  <c:v>95</c:v>
                </c:pt>
                <c:pt idx="1593">
                  <c:v>98</c:v>
                </c:pt>
                <c:pt idx="1594">
                  <c:v>94</c:v>
                </c:pt>
                <c:pt idx="1595">
                  <c:v>85</c:v>
                </c:pt>
                <c:pt idx="1596">
                  <c:v>124</c:v>
                </c:pt>
                <c:pt idx="1597">
                  <c:v>131</c:v>
                </c:pt>
                <c:pt idx="1598">
                  <c:v>107</c:v>
                </c:pt>
                <c:pt idx="1599">
                  <c:v>99</c:v>
                </c:pt>
                <c:pt idx="1600">
                  <c:v>83</c:v>
                </c:pt>
                <c:pt idx="1601">
                  <c:v>131</c:v>
                </c:pt>
                <c:pt idx="1602">
                  <c:v>85</c:v>
                </c:pt>
                <c:pt idx="1603">
                  <c:v>126</c:v>
                </c:pt>
                <c:pt idx="1604">
                  <c:v>102</c:v>
                </c:pt>
                <c:pt idx="1605">
                  <c:v>123</c:v>
                </c:pt>
                <c:pt idx="1606">
                  <c:v>105</c:v>
                </c:pt>
                <c:pt idx="1607">
                  <c:v>125</c:v>
                </c:pt>
                <c:pt idx="1608">
                  <c:v>92</c:v>
                </c:pt>
                <c:pt idx="1609">
                  <c:v>77</c:v>
                </c:pt>
                <c:pt idx="1610">
                  <c:v>118</c:v>
                </c:pt>
                <c:pt idx="1611">
                  <c:v>121</c:v>
                </c:pt>
                <c:pt idx="1612">
                  <c:v>124</c:v>
                </c:pt>
                <c:pt idx="1613">
                  <c:v>99</c:v>
                </c:pt>
                <c:pt idx="1614">
                  <c:v>112</c:v>
                </c:pt>
                <c:pt idx="1615">
                  <c:v>111</c:v>
                </c:pt>
                <c:pt idx="1616">
                  <c:v>107</c:v>
                </c:pt>
                <c:pt idx="1617">
                  <c:v>104</c:v>
                </c:pt>
                <c:pt idx="1618">
                  <c:v>113</c:v>
                </c:pt>
                <c:pt idx="1619">
                  <c:v>113</c:v>
                </c:pt>
                <c:pt idx="1620">
                  <c:v>95</c:v>
                </c:pt>
                <c:pt idx="1621">
                  <c:v>86</c:v>
                </c:pt>
                <c:pt idx="1622">
                  <c:v>126</c:v>
                </c:pt>
                <c:pt idx="1623">
                  <c:v>101</c:v>
                </c:pt>
                <c:pt idx="1624">
                  <c:v>102</c:v>
                </c:pt>
                <c:pt idx="1625">
                  <c:v>111</c:v>
                </c:pt>
                <c:pt idx="1626">
                  <c:v>95</c:v>
                </c:pt>
                <c:pt idx="1627">
                  <c:v>98</c:v>
                </c:pt>
                <c:pt idx="1628">
                  <c:v>100</c:v>
                </c:pt>
                <c:pt idx="1629">
                  <c:v>118</c:v>
                </c:pt>
                <c:pt idx="1630">
                  <c:v>125</c:v>
                </c:pt>
                <c:pt idx="1631">
                  <c:v>94</c:v>
                </c:pt>
                <c:pt idx="1632">
                  <c:v>79</c:v>
                </c:pt>
                <c:pt idx="1633">
                  <c:v>106</c:v>
                </c:pt>
                <c:pt idx="1634">
                  <c:v>111</c:v>
                </c:pt>
                <c:pt idx="1635">
                  <c:v>63</c:v>
                </c:pt>
                <c:pt idx="1636">
                  <c:v>85</c:v>
                </c:pt>
                <c:pt idx="1637">
                  <c:v>108</c:v>
                </c:pt>
                <c:pt idx="1638">
                  <c:v>139</c:v>
                </c:pt>
                <c:pt idx="1639">
                  <c:v>127</c:v>
                </c:pt>
                <c:pt idx="1640">
                  <c:v>106</c:v>
                </c:pt>
                <c:pt idx="1641">
                  <c:v>95</c:v>
                </c:pt>
                <c:pt idx="1642">
                  <c:v>118</c:v>
                </c:pt>
                <c:pt idx="1643">
                  <c:v>108</c:v>
                </c:pt>
                <c:pt idx="1644">
                  <c:v>105</c:v>
                </c:pt>
                <c:pt idx="1645">
                  <c:v>131</c:v>
                </c:pt>
                <c:pt idx="1646">
                  <c:v>104</c:v>
                </c:pt>
                <c:pt idx="1647">
                  <c:v>133</c:v>
                </c:pt>
                <c:pt idx="1648">
                  <c:v>94</c:v>
                </c:pt>
                <c:pt idx="1649">
                  <c:v>109</c:v>
                </c:pt>
                <c:pt idx="1650">
                  <c:v>96</c:v>
                </c:pt>
                <c:pt idx="1651">
                  <c:v>105</c:v>
                </c:pt>
                <c:pt idx="1652">
                  <c:v>99</c:v>
                </c:pt>
                <c:pt idx="1653">
                  <c:v>112</c:v>
                </c:pt>
                <c:pt idx="1654">
                  <c:v>108</c:v>
                </c:pt>
                <c:pt idx="1655">
                  <c:v>126</c:v>
                </c:pt>
                <c:pt idx="1656">
                  <c:v>98</c:v>
                </c:pt>
                <c:pt idx="1657">
                  <c:v>104</c:v>
                </c:pt>
                <c:pt idx="1658">
                  <c:v>110</c:v>
                </c:pt>
                <c:pt idx="1659">
                  <c:v>130</c:v>
                </c:pt>
                <c:pt idx="1660">
                  <c:v>93</c:v>
                </c:pt>
                <c:pt idx="1661">
                  <c:v>96</c:v>
                </c:pt>
                <c:pt idx="1662">
                  <c:v>114</c:v>
                </c:pt>
                <c:pt idx="1663">
                  <c:v>106</c:v>
                </c:pt>
                <c:pt idx="1664">
                  <c:v>150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107</c:v>
                </c:pt>
                <c:pt idx="1669">
                  <c:v>102</c:v>
                </c:pt>
                <c:pt idx="1670">
                  <c:v>101</c:v>
                </c:pt>
                <c:pt idx="1671">
                  <c:v>86</c:v>
                </c:pt>
                <c:pt idx="1672">
                  <c:v>108</c:v>
                </c:pt>
                <c:pt idx="1673">
                  <c:v>123</c:v>
                </c:pt>
                <c:pt idx="1674">
                  <c:v>134</c:v>
                </c:pt>
                <c:pt idx="1675">
                  <c:v>88</c:v>
                </c:pt>
                <c:pt idx="1676">
                  <c:v>109</c:v>
                </c:pt>
                <c:pt idx="1677">
                  <c:v>122</c:v>
                </c:pt>
                <c:pt idx="1678">
                  <c:v>251</c:v>
                </c:pt>
                <c:pt idx="1679">
                  <c:v>118</c:v>
                </c:pt>
                <c:pt idx="1680">
                  <c:v>131</c:v>
                </c:pt>
                <c:pt idx="1681">
                  <c:v>109</c:v>
                </c:pt>
                <c:pt idx="1682">
                  <c:v>80</c:v>
                </c:pt>
                <c:pt idx="1683">
                  <c:v>88</c:v>
                </c:pt>
                <c:pt idx="1684">
                  <c:v>103</c:v>
                </c:pt>
                <c:pt idx="1685">
                  <c:v>87</c:v>
                </c:pt>
                <c:pt idx="1686">
                  <c:v>160</c:v>
                </c:pt>
                <c:pt idx="1687">
                  <c:v>121</c:v>
                </c:pt>
                <c:pt idx="1688">
                  <c:v>91</c:v>
                </c:pt>
                <c:pt idx="1689">
                  <c:v>92</c:v>
                </c:pt>
                <c:pt idx="1690">
                  <c:v>129</c:v>
                </c:pt>
                <c:pt idx="1691">
                  <c:v>93</c:v>
                </c:pt>
                <c:pt idx="1692">
                  <c:v>118</c:v>
                </c:pt>
                <c:pt idx="1693">
                  <c:v>110</c:v>
                </c:pt>
                <c:pt idx="1694">
                  <c:v>103</c:v>
                </c:pt>
                <c:pt idx="1695">
                  <c:v>85</c:v>
                </c:pt>
                <c:pt idx="1696">
                  <c:v>110</c:v>
                </c:pt>
                <c:pt idx="1697">
                  <c:v>89</c:v>
                </c:pt>
                <c:pt idx="1698">
                  <c:v>115</c:v>
                </c:pt>
                <c:pt idx="1699">
                  <c:v>153</c:v>
                </c:pt>
                <c:pt idx="1700">
                  <c:v>128</c:v>
                </c:pt>
                <c:pt idx="1701">
                  <c:v>89</c:v>
                </c:pt>
                <c:pt idx="1702">
                  <c:v>122</c:v>
                </c:pt>
                <c:pt idx="1703">
                  <c:v>113</c:v>
                </c:pt>
                <c:pt idx="1704">
                  <c:v>99</c:v>
                </c:pt>
                <c:pt idx="1705">
                  <c:v>99</c:v>
                </c:pt>
                <c:pt idx="1706">
                  <c:v>147</c:v>
                </c:pt>
                <c:pt idx="1707">
                  <c:v>112</c:v>
                </c:pt>
                <c:pt idx="1708">
                  <c:v>88</c:v>
                </c:pt>
                <c:pt idx="1709">
                  <c:v>94</c:v>
                </c:pt>
                <c:pt idx="1710">
                  <c:v>90</c:v>
                </c:pt>
                <c:pt idx="1711">
                  <c:v>167</c:v>
                </c:pt>
                <c:pt idx="1712">
                  <c:v>118</c:v>
                </c:pt>
                <c:pt idx="1713">
                  <c:v>83</c:v>
                </c:pt>
                <c:pt idx="1714">
                  <c:v>104</c:v>
                </c:pt>
                <c:pt idx="1715">
                  <c:v>110</c:v>
                </c:pt>
                <c:pt idx="1716">
                  <c:v>102</c:v>
                </c:pt>
                <c:pt idx="1717">
                  <c:v>131</c:v>
                </c:pt>
                <c:pt idx="1718">
                  <c:v>101</c:v>
                </c:pt>
                <c:pt idx="1719">
                  <c:v>130</c:v>
                </c:pt>
                <c:pt idx="1720">
                  <c:v>120</c:v>
                </c:pt>
                <c:pt idx="1721">
                  <c:v>135</c:v>
                </c:pt>
                <c:pt idx="1722">
                  <c:v>110</c:v>
                </c:pt>
                <c:pt idx="1723">
                  <c:v>103</c:v>
                </c:pt>
                <c:pt idx="1724">
                  <c:v>115</c:v>
                </c:pt>
                <c:pt idx="1725">
                  <c:v>110</c:v>
                </c:pt>
                <c:pt idx="1726">
                  <c:v>91</c:v>
                </c:pt>
                <c:pt idx="1727">
                  <c:v>105</c:v>
                </c:pt>
                <c:pt idx="1728">
                  <c:v>127</c:v>
                </c:pt>
                <c:pt idx="1729">
                  <c:v>82</c:v>
                </c:pt>
                <c:pt idx="1730">
                  <c:v>99</c:v>
                </c:pt>
                <c:pt idx="1731">
                  <c:v>90</c:v>
                </c:pt>
                <c:pt idx="1732">
                  <c:v>115</c:v>
                </c:pt>
                <c:pt idx="1733">
                  <c:v>96</c:v>
                </c:pt>
                <c:pt idx="1734">
                  <c:v>104</c:v>
                </c:pt>
                <c:pt idx="1735">
                  <c:v>117</c:v>
                </c:pt>
                <c:pt idx="1736">
                  <c:v>83</c:v>
                </c:pt>
                <c:pt idx="1737">
                  <c:v>99</c:v>
                </c:pt>
                <c:pt idx="1738">
                  <c:v>81</c:v>
                </c:pt>
                <c:pt idx="1739">
                  <c:v>135</c:v>
                </c:pt>
                <c:pt idx="1740">
                  <c:v>117</c:v>
                </c:pt>
                <c:pt idx="1741">
                  <c:v>139</c:v>
                </c:pt>
                <c:pt idx="1742">
                  <c:v>123</c:v>
                </c:pt>
                <c:pt idx="1743">
                  <c:v>117</c:v>
                </c:pt>
                <c:pt idx="1744">
                  <c:v>97</c:v>
                </c:pt>
                <c:pt idx="1745">
                  <c:v>81</c:v>
                </c:pt>
                <c:pt idx="1746">
                  <c:v>103</c:v>
                </c:pt>
                <c:pt idx="1747">
                  <c:v>119</c:v>
                </c:pt>
                <c:pt idx="1748">
                  <c:v>94</c:v>
                </c:pt>
                <c:pt idx="1749">
                  <c:v>89</c:v>
                </c:pt>
                <c:pt idx="1750">
                  <c:v>98</c:v>
                </c:pt>
                <c:pt idx="1751">
                  <c:v>107</c:v>
                </c:pt>
                <c:pt idx="1752">
                  <c:v>108</c:v>
                </c:pt>
                <c:pt idx="1753">
                  <c:v>134</c:v>
                </c:pt>
                <c:pt idx="1754">
                  <c:v>110</c:v>
                </c:pt>
                <c:pt idx="1755">
                  <c:v>103</c:v>
                </c:pt>
                <c:pt idx="1756">
                  <c:v>145</c:v>
                </c:pt>
                <c:pt idx="1757">
                  <c:v>100</c:v>
                </c:pt>
                <c:pt idx="1758">
                  <c:v>131</c:v>
                </c:pt>
                <c:pt idx="1759">
                  <c:v>133</c:v>
                </c:pt>
                <c:pt idx="1760">
                  <c:v>109</c:v>
                </c:pt>
                <c:pt idx="1761">
                  <c:v>114</c:v>
                </c:pt>
                <c:pt idx="1762">
                  <c:v>164</c:v>
                </c:pt>
                <c:pt idx="1763">
                  <c:v>92</c:v>
                </c:pt>
                <c:pt idx="1764">
                  <c:v>122</c:v>
                </c:pt>
                <c:pt idx="1765">
                  <c:v>110</c:v>
                </c:pt>
                <c:pt idx="1766">
                  <c:v>116</c:v>
                </c:pt>
                <c:pt idx="1767">
                  <c:v>106</c:v>
                </c:pt>
                <c:pt idx="1768">
                  <c:v>115</c:v>
                </c:pt>
                <c:pt idx="1769">
                  <c:v>148</c:v>
                </c:pt>
                <c:pt idx="1770">
                  <c:v>119</c:v>
                </c:pt>
                <c:pt idx="1771">
                  <c:v>118</c:v>
                </c:pt>
                <c:pt idx="1772">
                  <c:v>101</c:v>
                </c:pt>
                <c:pt idx="1773">
                  <c:v>82</c:v>
                </c:pt>
                <c:pt idx="1774">
                  <c:v>110</c:v>
                </c:pt>
                <c:pt idx="1775">
                  <c:v>193</c:v>
                </c:pt>
                <c:pt idx="1776">
                  <c:v>130</c:v>
                </c:pt>
                <c:pt idx="1777">
                  <c:v>94</c:v>
                </c:pt>
                <c:pt idx="1778">
                  <c:v>111</c:v>
                </c:pt>
                <c:pt idx="1779">
                  <c:v>110</c:v>
                </c:pt>
                <c:pt idx="1780">
                  <c:v>109</c:v>
                </c:pt>
                <c:pt idx="1781">
                  <c:v>123</c:v>
                </c:pt>
                <c:pt idx="1782">
                  <c:v>109</c:v>
                </c:pt>
                <c:pt idx="1783">
                  <c:v>99</c:v>
                </c:pt>
                <c:pt idx="1784">
                  <c:v>106</c:v>
                </c:pt>
                <c:pt idx="1785">
                  <c:v>89</c:v>
                </c:pt>
                <c:pt idx="1786">
                  <c:v>98</c:v>
                </c:pt>
                <c:pt idx="1787">
                  <c:v>93</c:v>
                </c:pt>
                <c:pt idx="1788">
                  <c:v>112</c:v>
                </c:pt>
                <c:pt idx="1789">
                  <c:v>101</c:v>
                </c:pt>
                <c:pt idx="1790">
                  <c:v>104</c:v>
                </c:pt>
                <c:pt idx="1791">
                  <c:v>120</c:v>
                </c:pt>
                <c:pt idx="1792">
                  <c:v>135</c:v>
                </c:pt>
                <c:pt idx="1793">
                  <c:v>91</c:v>
                </c:pt>
                <c:pt idx="1794">
                  <c:v>97</c:v>
                </c:pt>
                <c:pt idx="1795">
                  <c:v>133</c:v>
                </c:pt>
                <c:pt idx="1796">
                  <c:v>123</c:v>
                </c:pt>
                <c:pt idx="1797">
                  <c:v>114</c:v>
                </c:pt>
                <c:pt idx="1798">
                  <c:v>111</c:v>
                </c:pt>
                <c:pt idx="1799">
                  <c:v>117</c:v>
                </c:pt>
                <c:pt idx="1800">
                  <c:v>121</c:v>
                </c:pt>
                <c:pt idx="1801">
                  <c:v>139</c:v>
                </c:pt>
                <c:pt idx="1802">
                  <c:v>115</c:v>
                </c:pt>
                <c:pt idx="1803">
                  <c:v>175</c:v>
                </c:pt>
                <c:pt idx="1804">
                  <c:v>85</c:v>
                </c:pt>
                <c:pt idx="1805">
                  <c:v>90</c:v>
                </c:pt>
                <c:pt idx="1806">
                  <c:v>107</c:v>
                </c:pt>
                <c:pt idx="1807">
                  <c:v>100</c:v>
                </c:pt>
                <c:pt idx="1808">
                  <c:v>129</c:v>
                </c:pt>
                <c:pt idx="1809">
                  <c:v>109</c:v>
                </c:pt>
                <c:pt idx="1810">
                  <c:v>94</c:v>
                </c:pt>
                <c:pt idx="1811">
                  <c:v>133</c:v>
                </c:pt>
                <c:pt idx="1812">
                  <c:v>105</c:v>
                </c:pt>
                <c:pt idx="1813">
                  <c:v>100</c:v>
                </c:pt>
                <c:pt idx="1814">
                  <c:v>113</c:v>
                </c:pt>
                <c:pt idx="1815">
                  <c:v>118</c:v>
                </c:pt>
                <c:pt idx="1816">
                  <c:v>110</c:v>
                </c:pt>
                <c:pt idx="1817">
                  <c:v>110</c:v>
                </c:pt>
                <c:pt idx="1818">
                  <c:v>99</c:v>
                </c:pt>
                <c:pt idx="1819">
                  <c:v>101</c:v>
                </c:pt>
                <c:pt idx="1820">
                  <c:v>100</c:v>
                </c:pt>
                <c:pt idx="1821">
                  <c:v>103</c:v>
                </c:pt>
                <c:pt idx="1822">
                  <c:v>100</c:v>
                </c:pt>
                <c:pt idx="1823">
                  <c:v>95</c:v>
                </c:pt>
                <c:pt idx="1824">
                  <c:v>117</c:v>
                </c:pt>
                <c:pt idx="1825">
                  <c:v>129</c:v>
                </c:pt>
                <c:pt idx="1826">
                  <c:v>120</c:v>
                </c:pt>
                <c:pt idx="1827">
                  <c:v>125</c:v>
                </c:pt>
                <c:pt idx="1828">
                  <c:v>133</c:v>
                </c:pt>
                <c:pt idx="1829">
                  <c:v>116</c:v>
                </c:pt>
                <c:pt idx="1830">
                  <c:v>129</c:v>
                </c:pt>
                <c:pt idx="1831">
                  <c:v>93</c:v>
                </c:pt>
                <c:pt idx="1832">
                  <c:v>118</c:v>
                </c:pt>
                <c:pt idx="1833">
                  <c:v>129</c:v>
                </c:pt>
                <c:pt idx="1834">
                  <c:v>185</c:v>
                </c:pt>
                <c:pt idx="1835">
                  <c:v>146</c:v>
                </c:pt>
                <c:pt idx="1836">
                  <c:v>128</c:v>
                </c:pt>
                <c:pt idx="1837">
                  <c:v>93</c:v>
                </c:pt>
                <c:pt idx="1838">
                  <c:v>107</c:v>
                </c:pt>
                <c:pt idx="1839">
                  <c:v>97</c:v>
                </c:pt>
                <c:pt idx="1840">
                  <c:v>101</c:v>
                </c:pt>
                <c:pt idx="1841">
                  <c:v>82</c:v>
                </c:pt>
                <c:pt idx="1842">
                  <c:v>85</c:v>
                </c:pt>
                <c:pt idx="1843">
                  <c:v>88</c:v>
                </c:pt>
                <c:pt idx="1844">
                  <c:v>119</c:v>
                </c:pt>
                <c:pt idx="1845">
                  <c:v>122</c:v>
                </c:pt>
                <c:pt idx="1846">
                  <c:v>99</c:v>
                </c:pt>
                <c:pt idx="1847">
                  <c:v>97</c:v>
                </c:pt>
                <c:pt idx="1848">
                  <c:v>121</c:v>
                </c:pt>
                <c:pt idx="1849">
                  <c:v>95</c:v>
                </c:pt>
                <c:pt idx="1850">
                  <c:v>105</c:v>
                </c:pt>
                <c:pt idx="1851">
                  <c:v>108</c:v>
                </c:pt>
                <c:pt idx="1852">
                  <c:v>134</c:v>
                </c:pt>
                <c:pt idx="1853">
                  <c:v>115</c:v>
                </c:pt>
                <c:pt idx="1854">
                  <c:v>107</c:v>
                </c:pt>
                <c:pt idx="1855">
                  <c:v>86</c:v>
                </c:pt>
                <c:pt idx="1856">
                  <c:v>101</c:v>
                </c:pt>
                <c:pt idx="1857">
                  <c:v>96</c:v>
                </c:pt>
                <c:pt idx="1858">
                  <c:v>101</c:v>
                </c:pt>
                <c:pt idx="1859">
                  <c:v>100</c:v>
                </c:pt>
                <c:pt idx="1860">
                  <c:v>117</c:v>
                </c:pt>
                <c:pt idx="1861">
                  <c:v>101</c:v>
                </c:pt>
                <c:pt idx="1862">
                  <c:v>98</c:v>
                </c:pt>
                <c:pt idx="1863">
                  <c:v>146</c:v>
                </c:pt>
                <c:pt idx="1864">
                  <c:v>102</c:v>
                </c:pt>
                <c:pt idx="1865">
                  <c:v>97</c:v>
                </c:pt>
                <c:pt idx="1866">
                  <c:v>142</c:v>
                </c:pt>
                <c:pt idx="1867">
                  <c:v>98</c:v>
                </c:pt>
                <c:pt idx="1868">
                  <c:v>219</c:v>
                </c:pt>
                <c:pt idx="1869">
                  <c:v>109</c:v>
                </c:pt>
                <c:pt idx="1870">
                  <c:v>97</c:v>
                </c:pt>
                <c:pt idx="1871">
                  <c:v>158</c:v>
                </c:pt>
                <c:pt idx="1872">
                  <c:v>85</c:v>
                </c:pt>
                <c:pt idx="1873">
                  <c:v>80</c:v>
                </c:pt>
                <c:pt idx="1874">
                  <c:v>86</c:v>
                </c:pt>
                <c:pt idx="1875">
                  <c:v>119</c:v>
                </c:pt>
                <c:pt idx="1876">
                  <c:v>98</c:v>
                </c:pt>
                <c:pt idx="1877">
                  <c:v>97</c:v>
                </c:pt>
                <c:pt idx="1878">
                  <c:v>105</c:v>
                </c:pt>
                <c:pt idx="1879">
                  <c:v>124</c:v>
                </c:pt>
                <c:pt idx="1880">
                  <c:v>97</c:v>
                </c:pt>
                <c:pt idx="1881">
                  <c:v>105</c:v>
                </c:pt>
                <c:pt idx="1882">
                  <c:v>104</c:v>
                </c:pt>
                <c:pt idx="1883">
                  <c:v>101</c:v>
                </c:pt>
                <c:pt idx="1884">
                  <c:v>101</c:v>
                </c:pt>
                <c:pt idx="1885">
                  <c:v>114</c:v>
                </c:pt>
                <c:pt idx="1886">
                  <c:v>105</c:v>
                </c:pt>
                <c:pt idx="1887">
                  <c:v>90</c:v>
                </c:pt>
                <c:pt idx="1888">
                  <c:v>97</c:v>
                </c:pt>
                <c:pt idx="1889">
                  <c:v>144</c:v>
                </c:pt>
                <c:pt idx="1890">
                  <c:v>114</c:v>
                </c:pt>
                <c:pt idx="1891">
                  <c:v>124</c:v>
                </c:pt>
                <c:pt idx="1892">
                  <c:v>89</c:v>
                </c:pt>
                <c:pt idx="1893">
                  <c:v>160</c:v>
                </c:pt>
                <c:pt idx="1894">
                  <c:v>93</c:v>
                </c:pt>
                <c:pt idx="1895">
                  <c:v>87</c:v>
                </c:pt>
                <c:pt idx="1896">
                  <c:v>88</c:v>
                </c:pt>
                <c:pt idx="1897">
                  <c:v>142</c:v>
                </c:pt>
                <c:pt idx="1898">
                  <c:v>92</c:v>
                </c:pt>
                <c:pt idx="1899">
                  <c:v>117</c:v>
                </c:pt>
                <c:pt idx="1900">
                  <c:v>111</c:v>
                </c:pt>
                <c:pt idx="1901">
                  <c:v>121</c:v>
                </c:pt>
                <c:pt idx="1902">
                  <c:v>98</c:v>
                </c:pt>
                <c:pt idx="1903">
                  <c:v>107</c:v>
                </c:pt>
                <c:pt idx="1904">
                  <c:v>106</c:v>
                </c:pt>
                <c:pt idx="1905">
                  <c:v>136</c:v>
                </c:pt>
                <c:pt idx="1906">
                  <c:v>97</c:v>
                </c:pt>
                <c:pt idx="1907">
                  <c:v>97</c:v>
                </c:pt>
                <c:pt idx="1908">
                  <c:v>99</c:v>
                </c:pt>
                <c:pt idx="1909">
                  <c:v>103</c:v>
                </c:pt>
                <c:pt idx="1910">
                  <c:v>95</c:v>
                </c:pt>
                <c:pt idx="1911">
                  <c:v>93</c:v>
                </c:pt>
                <c:pt idx="1912">
                  <c:v>98</c:v>
                </c:pt>
                <c:pt idx="1913">
                  <c:v>90</c:v>
                </c:pt>
                <c:pt idx="1914">
                  <c:v>107</c:v>
                </c:pt>
                <c:pt idx="1915">
                  <c:v>90</c:v>
                </c:pt>
                <c:pt idx="1916">
                  <c:v>120</c:v>
                </c:pt>
                <c:pt idx="1917">
                  <c:v>115</c:v>
                </c:pt>
                <c:pt idx="1918">
                  <c:v>93</c:v>
                </c:pt>
                <c:pt idx="1919">
                  <c:v>99</c:v>
                </c:pt>
                <c:pt idx="1920">
                  <c:v>107</c:v>
                </c:pt>
                <c:pt idx="1921">
                  <c:v>110</c:v>
                </c:pt>
                <c:pt idx="1922">
                  <c:v>101</c:v>
                </c:pt>
                <c:pt idx="1923">
                  <c:v>85</c:v>
                </c:pt>
                <c:pt idx="1924">
                  <c:v>132</c:v>
                </c:pt>
                <c:pt idx="1925">
                  <c:v>88</c:v>
                </c:pt>
                <c:pt idx="1926">
                  <c:v>90</c:v>
                </c:pt>
                <c:pt idx="1927">
                  <c:v>145</c:v>
                </c:pt>
                <c:pt idx="1928">
                  <c:v>110</c:v>
                </c:pt>
                <c:pt idx="1929">
                  <c:v>101</c:v>
                </c:pt>
                <c:pt idx="1930">
                  <c:v>122</c:v>
                </c:pt>
                <c:pt idx="1931">
                  <c:v>107</c:v>
                </c:pt>
                <c:pt idx="1932">
                  <c:v>127</c:v>
                </c:pt>
                <c:pt idx="1933">
                  <c:v>99</c:v>
                </c:pt>
                <c:pt idx="1934">
                  <c:v>104</c:v>
                </c:pt>
                <c:pt idx="1935">
                  <c:v>140</c:v>
                </c:pt>
                <c:pt idx="1936">
                  <c:v>133</c:v>
                </c:pt>
                <c:pt idx="1937">
                  <c:v>271</c:v>
                </c:pt>
                <c:pt idx="1938">
                  <c:v>112</c:v>
                </c:pt>
                <c:pt idx="1939">
                  <c:v>99</c:v>
                </c:pt>
                <c:pt idx="1940">
                  <c:v>100</c:v>
                </c:pt>
                <c:pt idx="1941">
                  <c:v>92</c:v>
                </c:pt>
                <c:pt idx="1942">
                  <c:v>105</c:v>
                </c:pt>
                <c:pt idx="1943">
                  <c:v>110</c:v>
                </c:pt>
                <c:pt idx="1944">
                  <c:v>116</c:v>
                </c:pt>
                <c:pt idx="1945">
                  <c:v>88</c:v>
                </c:pt>
                <c:pt idx="1946">
                  <c:v>111</c:v>
                </c:pt>
                <c:pt idx="1947">
                  <c:v>117</c:v>
                </c:pt>
                <c:pt idx="1948">
                  <c:v>95</c:v>
                </c:pt>
                <c:pt idx="1949">
                  <c:v>95</c:v>
                </c:pt>
                <c:pt idx="1950">
                  <c:v>127</c:v>
                </c:pt>
                <c:pt idx="1951">
                  <c:v>105</c:v>
                </c:pt>
                <c:pt idx="1952">
                  <c:v>104</c:v>
                </c:pt>
                <c:pt idx="1953">
                  <c:v>95</c:v>
                </c:pt>
                <c:pt idx="1954">
                  <c:v>121</c:v>
                </c:pt>
                <c:pt idx="1955">
                  <c:v>92</c:v>
                </c:pt>
                <c:pt idx="1956">
                  <c:v>80</c:v>
                </c:pt>
                <c:pt idx="1957">
                  <c:v>107</c:v>
                </c:pt>
                <c:pt idx="1958">
                  <c:v>91</c:v>
                </c:pt>
                <c:pt idx="1959">
                  <c:v>117</c:v>
                </c:pt>
                <c:pt idx="1960">
                  <c:v>107</c:v>
                </c:pt>
                <c:pt idx="1961">
                  <c:v>131</c:v>
                </c:pt>
                <c:pt idx="1962">
                  <c:v>122</c:v>
                </c:pt>
                <c:pt idx="1963">
                  <c:v>88</c:v>
                </c:pt>
                <c:pt idx="1964">
                  <c:v>134</c:v>
                </c:pt>
                <c:pt idx="1965">
                  <c:v>117</c:v>
                </c:pt>
                <c:pt idx="1966">
                  <c:v>80</c:v>
                </c:pt>
                <c:pt idx="1967">
                  <c:v>85</c:v>
                </c:pt>
                <c:pt idx="1968">
                  <c:v>138</c:v>
                </c:pt>
                <c:pt idx="1969">
                  <c:v>121</c:v>
                </c:pt>
                <c:pt idx="1970">
                  <c:v>134</c:v>
                </c:pt>
                <c:pt idx="1971">
                  <c:v>100</c:v>
                </c:pt>
                <c:pt idx="1972">
                  <c:v>119</c:v>
                </c:pt>
                <c:pt idx="1973">
                  <c:v>137</c:v>
                </c:pt>
                <c:pt idx="1974">
                  <c:v>119</c:v>
                </c:pt>
                <c:pt idx="1975">
                  <c:v>139</c:v>
                </c:pt>
                <c:pt idx="1976">
                  <c:v>114</c:v>
                </c:pt>
                <c:pt idx="1977">
                  <c:v>120</c:v>
                </c:pt>
                <c:pt idx="1978">
                  <c:v>98</c:v>
                </c:pt>
                <c:pt idx="1979">
                  <c:v>106</c:v>
                </c:pt>
                <c:pt idx="1980">
                  <c:v>98</c:v>
                </c:pt>
                <c:pt idx="1981">
                  <c:v>107</c:v>
                </c:pt>
                <c:pt idx="1982">
                  <c:v>88</c:v>
                </c:pt>
                <c:pt idx="1983">
                  <c:v>137</c:v>
                </c:pt>
                <c:pt idx="1984">
                  <c:v>100</c:v>
                </c:pt>
                <c:pt idx="1985">
                  <c:v>115</c:v>
                </c:pt>
                <c:pt idx="1986">
                  <c:v>101</c:v>
                </c:pt>
                <c:pt idx="1987">
                  <c:v>110</c:v>
                </c:pt>
                <c:pt idx="1988">
                  <c:v>94</c:v>
                </c:pt>
                <c:pt idx="1989">
                  <c:v>88</c:v>
                </c:pt>
                <c:pt idx="1990">
                  <c:v>127</c:v>
                </c:pt>
                <c:pt idx="1991">
                  <c:v>95</c:v>
                </c:pt>
                <c:pt idx="1992">
                  <c:v>87</c:v>
                </c:pt>
                <c:pt idx="1993">
                  <c:v>118</c:v>
                </c:pt>
                <c:pt idx="1994">
                  <c:v>107</c:v>
                </c:pt>
                <c:pt idx="1995">
                  <c:v>124</c:v>
                </c:pt>
                <c:pt idx="1996">
                  <c:v>89</c:v>
                </c:pt>
                <c:pt idx="1997">
                  <c:v>88</c:v>
                </c:pt>
                <c:pt idx="1998">
                  <c:v>118</c:v>
                </c:pt>
                <c:pt idx="1999">
                  <c:v>93</c:v>
                </c:pt>
                <c:pt idx="2000">
                  <c:v>80</c:v>
                </c:pt>
                <c:pt idx="2001">
                  <c:v>120</c:v>
                </c:pt>
                <c:pt idx="2002">
                  <c:v>98</c:v>
                </c:pt>
                <c:pt idx="2003">
                  <c:v>119</c:v>
                </c:pt>
                <c:pt idx="2004">
                  <c:v>88</c:v>
                </c:pt>
                <c:pt idx="2005">
                  <c:v>201</c:v>
                </c:pt>
                <c:pt idx="2006">
                  <c:v>90</c:v>
                </c:pt>
                <c:pt idx="2007">
                  <c:v>127</c:v>
                </c:pt>
                <c:pt idx="2008">
                  <c:v>119</c:v>
                </c:pt>
                <c:pt idx="2009">
                  <c:v>85</c:v>
                </c:pt>
                <c:pt idx="2010">
                  <c:v>98</c:v>
                </c:pt>
                <c:pt idx="2011">
                  <c:v>101</c:v>
                </c:pt>
                <c:pt idx="2012">
                  <c:v>112</c:v>
                </c:pt>
                <c:pt idx="2013">
                  <c:v>97</c:v>
                </c:pt>
                <c:pt idx="2014">
                  <c:v>126</c:v>
                </c:pt>
                <c:pt idx="2015">
                  <c:v>106</c:v>
                </c:pt>
                <c:pt idx="2016">
                  <c:v>97</c:v>
                </c:pt>
                <c:pt idx="2017">
                  <c:v>100</c:v>
                </c:pt>
                <c:pt idx="2018">
                  <c:v>114</c:v>
                </c:pt>
                <c:pt idx="2019">
                  <c:v>101</c:v>
                </c:pt>
                <c:pt idx="2020">
                  <c:v>88</c:v>
                </c:pt>
                <c:pt idx="2021">
                  <c:v>93</c:v>
                </c:pt>
                <c:pt idx="2022">
                  <c:v>92</c:v>
                </c:pt>
                <c:pt idx="2023">
                  <c:v>98</c:v>
                </c:pt>
                <c:pt idx="2024">
                  <c:v>94</c:v>
                </c:pt>
                <c:pt idx="2025">
                  <c:v>102</c:v>
                </c:pt>
                <c:pt idx="2026">
                  <c:v>98</c:v>
                </c:pt>
                <c:pt idx="2027">
                  <c:v>121</c:v>
                </c:pt>
                <c:pt idx="2028">
                  <c:v>111</c:v>
                </c:pt>
                <c:pt idx="2029">
                  <c:v>90</c:v>
                </c:pt>
                <c:pt idx="2030">
                  <c:v>100</c:v>
                </c:pt>
                <c:pt idx="2031">
                  <c:v>141</c:v>
                </c:pt>
                <c:pt idx="2032">
                  <c:v>139</c:v>
                </c:pt>
                <c:pt idx="2033">
                  <c:v>114</c:v>
                </c:pt>
                <c:pt idx="2034">
                  <c:v>96</c:v>
                </c:pt>
                <c:pt idx="2035">
                  <c:v>111</c:v>
                </c:pt>
                <c:pt idx="2036">
                  <c:v>127</c:v>
                </c:pt>
                <c:pt idx="2037">
                  <c:v>107</c:v>
                </c:pt>
                <c:pt idx="2038">
                  <c:v>97</c:v>
                </c:pt>
                <c:pt idx="2039">
                  <c:v>127</c:v>
                </c:pt>
                <c:pt idx="2040">
                  <c:v>110</c:v>
                </c:pt>
                <c:pt idx="2041">
                  <c:v>135</c:v>
                </c:pt>
                <c:pt idx="2042">
                  <c:v>84</c:v>
                </c:pt>
                <c:pt idx="2043">
                  <c:v>240</c:v>
                </c:pt>
                <c:pt idx="2044">
                  <c:v>122</c:v>
                </c:pt>
                <c:pt idx="2045">
                  <c:v>114</c:v>
                </c:pt>
                <c:pt idx="2046">
                  <c:v>132</c:v>
                </c:pt>
                <c:pt idx="2047">
                  <c:v>170</c:v>
                </c:pt>
                <c:pt idx="2048">
                  <c:v>133</c:v>
                </c:pt>
                <c:pt idx="2049">
                  <c:v>112</c:v>
                </c:pt>
                <c:pt idx="2050">
                  <c:v>108</c:v>
                </c:pt>
                <c:pt idx="2051">
                  <c:v>115</c:v>
                </c:pt>
                <c:pt idx="2052">
                  <c:v>83</c:v>
                </c:pt>
                <c:pt idx="2053">
                  <c:v>105</c:v>
                </c:pt>
                <c:pt idx="2054">
                  <c:v>110</c:v>
                </c:pt>
                <c:pt idx="2055">
                  <c:v>108</c:v>
                </c:pt>
                <c:pt idx="2056">
                  <c:v>96</c:v>
                </c:pt>
                <c:pt idx="2057">
                  <c:v>94</c:v>
                </c:pt>
                <c:pt idx="2058">
                  <c:v>142</c:v>
                </c:pt>
                <c:pt idx="2059">
                  <c:v>104</c:v>
                </c:pt>
                <c:pt idx="2060">
                  <c:v>136</c:v>
                </c:pt>
                <c:pt idx="2061">
                  <c:v>106</c:v>
                </c:pt>
                <c:pt idx="2062">
                  <c:v>106</c:v>
                </c:pt>
                <c:pt idx="2063">
                  <c:v>98</c:v>
                </c:pt>
                <c:pt idx="2064">
                  <c:v>100</c:v>
                </c:pt>
                <c:pt idx="2065">
                  <c:v>95</c:v>
                </c:pt>
                <c:pt idx="2066">
                  <c:v>107</c:v>
                </c:pt>
                <c:pt idx="2067">
                  <c:v>104</c:v>
                </c:pt>
                <c:pt idx="2068">
                  <c:v>104</c:v>
                </c:pt>
                <c:pt idx="2069">
                  <c:v>143</c:v>
                </c:pt>
                <c:pt idx="2070">
                  <c:v>77</c:v>
                </c:pt>
                <c:pt idx="2071">
                  <c:v>96</c:v>
                </c:pt>
                <c:pt idx="2072">
                  <c:v>114</c:v>
                </c:pt>
                <c:pt idx="2073">
                  <c:v>145</c:v>
                </c:pt>
                <c:pt idx="2074">
                  <c:v>116</c:v>
                </c:pt>
                <c:pt idx="2075">
                  <c:v>100</c:v>
                </c:pt>
                <c:pt idx="2076">
                  <c:v>104</c:v>
                </c:pt>
                <c:pt idx="2077">
                  <c:v>92</c:v>
                </c:pt>
                <c:pt idx="2078">
                  <c:v>92</c:v>
                </c:pt>
                <c:pt idx="2079">
                  <c:v>105</c:v>
                </c:pt>
                <c:pt idx="2080">
                  <c:v>120</c:v>
                </c:pt>
                <c:pt idx="2081">
                  <c:v>116</c:v>
                </c:pt>
                <c:pt idx="2082">
                  <c:v>119</c:v>
                </c:pt>
                <c:pt idx="2083">
                  <c:v>101</c:v>
                </c:pt>
                <c:pt idx="2084">
                  <c:v>117</c:v>
                </c:pt>
                <c:pt idx="2085">
                  <c:v>106</c:v>
                </c:pt>
                <c:pt idx="2086">
                  <c:v>112</c:v>
                </c:pt>
                <c:pt idx="2087">
                  <c:v>136</c:v>
                </c:pt>
                <c:pt idx="2088">
                  <c:v>81</c:v>
                </c:pt>
                <c:pt idx="2089">
                  <c:v>87</c:v>
                </c:pt>
                <c:pt idx="2090">
                  <c:v>96</c:v>
                </c:pt>
                <c:pt idx="2091">
                  <c:v>106</c:v>
                </c:pt>
                <c:pt idx="2092">
                  <c:v>122</c:v>
                </c:pt>
                <c:pt idx="2093">
                  <c:v>123</c:v>
                </c:pt>
                <c:pt idx="2094">
                  <c:v>133</c:v>
                </c:pt>
                <c:pt idx="2095">
                  <c:v>92</c:v>
                </c:pt>
                <c:pt idx="2096">
                  <c:v>110</c:v>
                </c:pt>
                <c:pt idx="2097">
                  <c:v>104</c:v>
                </c:pt>
                <c:pt idx="2098">
                  <c:v>98</c:v>
                </c:pt>
                <c:pt idx="2099">
                  <c:v>120</c:v>
                </c:pt>
                <c:pt idx="2100">
                  <c:v>112</c:v>
                </c:pt>
                <c:pt idx="2101">
                  <c:v>127</c:v>
                </c:pt>
                <c:pt idx="2102">
                  <c:v>102</c:v>
                </c:pt>
                <c:pt idx="2103">
                  <c:v>91</c:v>
                </c:pt>
                <c:pt idx="2104">
                  <c:v>114</c:v>
                </c:pt>
                <c:pt idx="2105">
                  <c:v>115</c:v>
                </c:pt>
                <c:pt idx="2106">
                  <c:v>115</c:v>
                </c:pt>
                <c:pt idx="2107">
                  <c:v>120</c:v>
                </c:pt>
                <c:pt idx="2108">
                  <c:v>135</c:v>
                </c:pt>
                <c:pt idx="2109">
                  <c:v>90</c:v>
                </c:pt>
                <c:pt idx="2110">
                  <c:v>100</c:v>
                </c:pt>
                <c:pt idx="2111">
                  <c:v>105</c:v>
                </c:pt>
                <c:pt idx="2112">
                  <c:v>138</c:v>
                </c:pt>
                <c:pt idx="2113">
                  <c:v>94</c:v>
                </c:pt>
                <c:pt idx="2114">
                  <c:v>101</c:v>
                </c:pt>
                <c:pt idx="2115">
                  <c:v>131</c:v>
                </c:pt>
                <c:pt idx="2116">
                  <c:v>91</c:v>
                </c:pt>
                <c:pt idx="2117">
                  <c:v>112</c:v>
                </c:pt>
                <c:pt idx="2118">
                  <c:v>95</c:v>
                </c:pt>
                <c:pt idx="2119">
                  <c:v>100</c:v>
                </c:pt>
                <c:pt idx="2120">
                  <c:v>105</c:v>
                </c:pt>
                <c:pt idx="2121">
                  <c:v>108</c:v>
                </c:pt>
                <c:pt idx="2122">
                  <c:v>101</c:v>
                </c:pt>
                <c:pt idx="2123">
                  <c:v>114</c:v>
                </c:pt>
                <c:pt idx="2124">
                  <c:v>109</c:v>
                </c:pt>
                <c:pt idx="2125">
                  <c:v>115</c:v>
                </c:pt>
                <c:pt idx="2126">
                  <c:v>117</c:v>
                </c:pt>
                <c:pt idx="2127">
                  <c:v>107</c:v>
                </c:pt>
                <c:pt idx="2128">
                  <c:v>134</c:v>
                </c:pt>
                <c:pt idx="2129">
                  <c:v>118</c:v>
                </c:pt>
                <c:pt idx="2130">
                  <c:v>121</c:v>
                </c:pt>
                <c:pt idx="2131">
                  <c:v>105</c:v>
                </c:pt>
                <c:pt idx="2132">
                  <c:v>110</c:v>
                </c:pt>
                <c:pt idx="2133">
                  <c:v>114</c:v>
                </c:pt>
                <c:pt idx="2134">
                  <c:v>104</c:v>
                </c:pt>
                <c:pt idx="2135">
                  <c:v>100</c:v>
                </c:pt>
                <c:pt idx="2136">
                  <c:v>85</c:v>
                </c:pt>
                <c:pt idx="2137">
                  <c:v>72</c:v>
                </c:pt>
                <c:pt idx="2138">
                  <c:v>128</c:v>
                </c:pt>
                <c:pt idx="2139">
                  <c:v>72</c:v>
                </c:pt>
                <c:pt idx="2140">
                  <c:v>89</c:v>
                </c:pt>
                <c:pt idx="2141">
                  <c:v>96</c:v>
                </c:pt>
                <c:pt idx="2142">
                  <c:v>77</c:v>
                </c:pt>
                <c:pt idx="2143">
                  <c:v>123</c:v>
                </c:pt>
                <c:pt idx="2144">
                  <c:v>111</c:v>
                </c:pt>
                <c:pt idx="2145">
                  <c:v>93</c:v>
                </c:pt>
                <c:pt idx="2146">
                  <c:v>129</c:v>
                </c:pt>
                <c:pt idx="2147">
                  <c:v>128</c:v>
                </c:pt>
                <c:pt idx="2148">
                  <c:v>110</c:v>
                </c:pt>
                <c:pt idx="2149">
                  <c:v>137</c:v>
                </c:pt>
                <c:pt idx="2150">
                  <c:v>124</c:v>
                </c:pt>
                <c:pt idx="2151">
                  <c:v>93</c:v>
                </c:pt>
                <c:pt idx="2152">
                  <c:v>115</c:v>
                </c:pt>
                <c:pt idx="2153">
                  <c:v>98</c:v>
                </c:pt>
                <c:pt idx="2154">
                  <c:v>105</c:v>
                </c:pt>
                <c:pt idx="2155">
                  <c:v>127</c:v>
                </c:pt>
                <c:pt idx="2156">
                  <c:v>82</c:v>
                </c:pt>
                <c:pt idx="2157">
                  <c:v>143</c:v>
                </c:pt>
                <c:pt idx="2158">
                  <c:v>103</c:v>
                </c:pt>
                <c:pt idx="2159">
                  <c:v>104</c:v>
                </c:pt>
                <c:pt idx="2160">
                  <c:v>98</c:v>
                </c:pt>
                <c:pt idx="2161">
                  <c:v>92</c:v>
                </c:pt>
                <c:pt idx="2162">
                  <c:v>123</c:v>
                </c:pt>
                <c:pt idx="2163">
                  <c:v>88</c:v>
                </c:pt>
                <c:pt idx="2164">
                  <c:v>158</c:v>
                </c:pt>
                <c:pt idx="2165">
                  <c:v>128</c:v>
                </c:pt>
                <c:pt idx="2166">
                  <c:v>107</c:v>
                </c:pt>
                <c:pt idx="2167">
                  <c:v>91</c:v>
                </c:pt>
                <c:pt idx="2168">
                  <c:v>90</c:v>
                </c:pt>
                <c:pt idx="2169">
                  <c:v>115</c:v>
                </c:pt>
                <c:pt idx="2170">
                  <c:v>101</c:v>
                </c:pt>
                <c:pt idx="2171">
                  <c:v>113</c:v>
                </c:pt>
                <c:pt idx="2172">
                  <c:v>113</c:v>
                </c:pt>
                <c:pt idx="2173">
                  <c:v>87</c:v>
                </c:pt>
                <c:pt idx="2174">
                  <c:v>101</c:v>
                </c:pt>
                <c:pt idx="2175">
                  <c:v>111</c:v>
                </c:pt>
                <c:pt idx="2176">
                  <c:v>108</c:v>
                </c:pt>
                <c:pt idx="2177">
                  <c:v>105</c:v>
                </c:pt>
                <c:pt idx="2178">
                  <c:v>109</c:v>
                </c:pt>
                <c:pt idx="2179">
                  <c:v>109</c:v>
                </c:pt>
                <c:pt idx="2180">
                  <c:v>99</c:v>
                </c:pt>
                <c:pt idx="2181">
                  <c:v>98</c:v>
                </c:pt>
                <c:pt idx="2182">
                  <c:v>104</c:v>
                </c:pt>
                <c:pt idx="2183">
                  <c:v>109</c:v>
                </c:pt>
                <c:pt idx="2184">
                  <c:v>75</c:v>
                </c:pt>
                <c:pt idx="2185">
                  <c:v>119</c:v>
                </c:pt>
                <c:pt idx="2186">
                  <c:v>90</c:v>
                </c:pt>
                <c:pt idx="2187">
                  <c:v>97</c:v>
                </c:pt>
                <c:pt idx="2188">
                  <c:v>103</c:v>
                </c:pt>
                <c:pt idx="2189">
                  <c:v>89</c:v>
                </c:pt>
                <c:pt idx="2190">
                  <c:v>106</c:v>
                </c:pt>
                <c:pt idx="2191">
                  <c:v>96</c:v>
                </c:pt>
                <c:pt idx="2192">
                  <c:v>115</c:v>
                </c:pt>
                <c:pt idx="2193">
                  <c:v>104</c:v>
                </c:pt>
                <c:pt idx="2194">
                  <c:v>108</c:v>
                </c:pt>
                <c:pt idx="2195">
                  <c:v>112</c:v>
                </c:pt>
                <c:pt idx="2196">
                  <c:v>104</c:v>
                </c:pt>
                <c:pt idx="2197">
                  <c:v>113</c:v>
                </c:pt>
                <c:pt idx="2198">
                  <c:v>98</c:v>
                </c:pt>
                <c:pt idx="2199">
                  <c:v>121</c:v>
                </c:pt>
                <c:pt idx="2200">
                  <c:v>114</c:v>
                </c:pt>
                <c:pt idx="2201">
                  <c:v>124</c:v>
                </c:pt>
                <c:pt idx="2202">
                  <c:v>148</c:v>
                </c:pt>
                <c:pt idx="2203">
                  <c:v>108</c:v>
                </c:pt>
                <c:pt idx="2204">
                  <c:v>95</c:v>
                </c:pt>
                <c:pt idx="2205">
                  <c:v>108</c:v>
                </c:pt>
                <c:pt idx="2206">
                  <c:v>68</c:v>
                </c:pt>
                <c:pt idx="2207">
                  <c:v>103</c:v>
                </c:pt>
                <c:pt idx="2208">
                  <c:v>99</c:v>
                </c:pt>
                <c:pt idx="2209">
                  <c:v>88</c:v>
                </c:pt>
                <c:pt idx="2210">
                  <c:v>128</c:v>
                </c:pt>
                <c:pt idx="2211">
                  <c:v>124</c:v>
                </c:pt>
                <c:pt idx="2212">
                  <c:v>84</c:v>
                </c:pt>
                <c:pt idx="2213">
                  <c:v>122</c:v>
                </c:pt>
                <c:pt idx="2214">
                  <c:v>101</c:v>
                </c:pt>
                <c:pt idx="2215">
                  <c:v>98</c:v>
                </c:pt>
                <c:pt idx="2216">
                  <c:v>105</c:v>
                </c:pt>
                <c:pt idx="2217">
                  <c:v>225</c:v>
                </c:pt>
                <c:pt idx="2218">
                  <c:v>111</c:v>
                </c:pt>
                <c:pt idx="2219">
                  <c:v>88</c:v>
                </c:pt>
                <c:pt idx="2220">
                  <c:v>88</c:v>
                </c:pt>
                <c:pt idx="2221">
                  <c:v>94</c:v>
                </c:pt>
                <c:pt idx="2222">
                  <c:v>117</c:v>
                </c:pt>
                <c:pt idx="2223">
                  <c:v>95</c:v>
                </c:pt>
                <c:pt idx="2224">
                  <c:v>99</c:v>
                </c:pt>
                <c:pt idx="2225">
                  <c:v>96</c:v>
                </c:pt>
                <c:pt idx="2226">
                  <c:v>98</c:v>
                </c:pt>
                <c:pt idx="2227">
                  <c:v>123</c:v>
                </c:pt>
                <c:pt idx="2228">
                  <c:v>101</c:v>
                </c:pt>
                <c:pt idx="2229">
                  <c:v>102</c:v>
                </c:pt>
                <c:pt idx="2230">
                  <c:v>94</c:v>
                </c:pt>
                <c:pt idx="2231">
                  <c:v>102</c:v>
                </c:pt>
                <c:pt idx="2232">
                  <c:v>108</c:v>
                </c:pt>
                <c:pt idx="2233">
                  <c:v>116</c:v>
                </c:pt>
                <c:pt idx="2234">
                  <c:v>93</c:v>
                </c:pt>
                <c:pt idx="2235">
                  <c:v>102</c:v>
                </c:pt>
                <c:pt idx="2236">
                  <c:v>103</c:v>
                </c:pt>
                <c:pt idx="2237">
                  <c:v>115</c:v>
                </c:pt>
                <c:pt idx="2238">
                  <c:v>96</c:v>
                </c:pt>
                <c:pt idx="2239">
                  <c:v>98</c:v>
                </c:pt>
                <c:pt idx="2240">
                  <c:v>101</c:v>
                </c:pt>
                <c:pt idx="2241">
                  <c:v>106</c:v>
                </c:pt>
                <c:pt idx="2242">
                  <c:v>101</c:v>
                </c:pt>
                <c:pt idx="2243">
                  <c:v>87</c:v>
                </c:pt>
                <c:pt idx="2244">
                  <c:v>111</c:v>
                </c:pt>
                <c:pt idx="2245">
                  <c:v>99</c:v>
                </c:pt>
                <c:pt idx="2246">
                  <c:v>88</c:v>
                </c:pt>
                <c:pt idx="2247">
                  <c:v>83</c:v>
                </c:pt>
                <c:pt idx="2248">
                  <c:v>91</c:v>
                </c:pt>
                <c:pt idx="2249">
                  <c:v>108</c:v>
                </c:pt>
                <c:pt idx="2250">
                  <c:v>154</c:v>
                </c:pt>
                <c:pt idx="2251">
                  <c:v>148</c:v>
                </c:pt>
                <c:pt idx="2252">
                  <c:v>77</c:v>
                </c:pt>
                <c:pt idx="2253">
                  <c:v>110</c:v>
                </c:pt>
                <c:pt idx="2254">
                  <c:v>83</c:v>
                </c:pt>
                <c:pt idx="2255">
                  <c:v>107</c:v>
                </c:pt>
                <c:pt idx="2256">
                  <c:v>100</c:v>
                </c:pt>
                <c:pt idx="2257">
                  <c:v>87</c:v>
                </c:pt>
                <c:pt idx="2258">
                  <c:v>154</c:v>
                </c:pt>
                <c:pt idx="2259">
                  <c:v>106</c:v>
                </c:pt>
                <c:pt idx="2260">
                  <c:v>99</c:v>
                </c:pt>
                <c:pt idx="2261">
                  <c:v>100</c:v>
                </c:pt>
                <c:pt idx="2262">
                  <c:v>116</c:v>
                </c:pt>
                <c:pt idx="2263">
                  <c:v>94</c:v>
                </c:pt>
                <c:pt idx="2264">
                  <c:v>111</c:v>
                </c:pt>
                <c:pt idx="2265">
                  <c:v>100</c:v>
                </c:pt>
                <c:pt idx="2266">
                  <c:v>125</c:v>
                </c:pt>
                <c:pt idx="2267">
                  <c:v>114</c:v>
                </c:pt>
                <c:pt idx="2268">
                  <c:v>119</c:v>
                </c:pt>
                <c:pt idx="2269">
                  <c:v>135</c:v>
                </c:pt>
                <c:pt idx="2270">
                  <c:v>93</c:v>
                </c:pt>
                <c:pt idx="2271">
                  <c:v>114</c:v>
                </c:pt>
                <c:pt idx="2272">
                  <c:v>124</c:v>
                </c:pt>
                <c:pt idx="2273">
                  <c:v>134</c:v>
                </c:pt>
                <c:pt idx="2274">
                  <c:v>114</c:v>
                </c:pt>
                <c:pt idx="2275">
                  <c:v>124</c:v>
                </c:pt>
                <c:pt idx="2276">
                  <c:v>104</c:v>
                </c:pt>
                <c:pt idx="2277">
                  <c:v>118</c:v>
                </c:pt>
                <c:pt idx="2278">
                  <c:v>80</c:v>
                </c:pt>
                <c:pt idx="2279">
                  <c:v>107</c:v>
                </c:pt>
                <c:pt idx="2280">
                  <c:v>125</c:v>
                </c:pt>
                <c:pt idx="2281">
                  <c:v>115</c:v>
                </c:pt>
                <c:pt idx="2282">
                  <c:v>88</c:v>
                </c:pt>
                <c:pt idx="2283">
                  <c:v>122</c:v>
                </c:pt>
                <c:pt idx="2284">
                  <c:v>103</c:v>
                </c:pt>
                <c:pt idx="2285">
                  <c:v>101</c:v>
                </c:pt>
                <c:pt idx="2286">
                  <c:v>101</c:v>
                </c:pt>
                <c:pt idx="2287">
                  <c:v>107</c:v>
                </c:pt>
                <c:pt idx="2288">
                  <c:v>86</c:v>
                </c:pt>
                <c:pt idx="2289">
                  <c:v>118</c:v>
                </c:pt>
                <c:pt idx="2290">
                  <c:v>107</c:v>
                </c:pt>
                <c:pt idx="2291">
                  <c:v>100</c:v>
                </c:pt>
                <c:pt idx="2292">
                  <c:v>110</c:v>
                </c:pt>
                <c:pt idx="2293">
                  <c:v>106</c:v>
                </c:pt>
                <c:pt idx="2294">
                  <c:v>7</c:v>
                </c:pt>
                <c:pt idx="2295">
                  <c:v>102</c:v>
                </c:pt>
                <c:pt idx="2296">
                  <c:v>98</c:v>
                </c:pt>
                <c:pt idx="2297">
                  <c:v>83</c:v>
                </c:pt>
                <c:pt idx="2298">
                  <c:v>153</c:v>
                </c:pt>
                <c:pt idx="2299">
                  <c:v>98</c:v>
                </c:pt>
                <c:pt idx="2300">
                  <c:v>105</c:v>
                </c:pt>
                <c:pt idx="2301">
                  <c:v>96</c:v>
                </c:pt>
                <c:pt idx="2302">
                  <c:v>105</c:v>
                </c:pt>
                <c:pt idx="2303">
                  <c:v>125</c:v>
                </c:pt>
                <c:pt idx="2304">
                  <c:v>184</c:v>
                </c:pt>
                <c:pt idx="2305">
                  <c:v>236</c:v>
                </c:pt>
                <c:pt idx="2306">
                  <c:v>97</c:v>
                </c:pt>
                <c:pt idx="2307">
                  <c:v>113</c:v>
                </c:pt>
                <c:pt idx="2308">
                  <c:v>95</c:v>
                </c:pt>
                <c:pt idx="2309">
                  <c:v>103</c:v>
                </c:pt>
                <c:pt idx="2310">
                  <c:v>91</c:v>
                </c:pt>
                <c:pt idx="2311">
                  <c:v>146</c:v>
                </c:pt>
                <c:pt idx="2312">
                  <c:v>116</c:v>
                </c:pt>
                <c:pt idx="2313">
                  <c:v>93</c:v>
                </c:pt>
                <c:pt idx="2314">
                  <c:v>113</c:v>
                </c:pt>
                <c:pt idx="2315">
                  <c:v>90</c:v>
                </c:pt>
                <c:pt idx="2316">
                  <c:v>101</c:v>
                </c:pt>
                <c:pt idx="2317">
                  <c:v>95</c:v>
                </c:pt>
                <c:pt idx="2318">
                  <c:v>109</c:v>
                </c:pt>
                <c:pt idx="2319">
                  <c:v>85</c:v>
                </c:pt>
                <c:pt idx="2320">
                  <c:v>101</c:v>
                </c:pt>
                <c:pt idx="2321">
                  <c:v>125</c:v>
                </c:pt>
                <c:pt idx="2322">
                  <c:v>118</c:v>
                </c:pt>
                <c:pt idx="2323">
                  <c:v>132</c:v>
                </c:pt>
                <c:pt idx="2324">
                  <c:v>131</c:v>
                </c:pt>
                <c:pt idx="2325">
                  <c:v>129</c:v>
                </c:pt>
                <c:pt idx="2326">
                  <c:v>100</c:v>
                </c:pt>
                <c:pt idx="2327">
                  <c:v>172</c:v>
                </c:pt>
                <c:pt idx="2328">
                  <c:v>97</c:v>
                </c:pt>
                <c:pt idx="2329">
                  <c:v>121</c:v>
                </c:pt>
                <c:pt idx="2330">
                  <c:v>92</c:v>
                </c:pt>
                <c:pt idx="2331">
                  <c:v>116</c:v>
                </c:pt>
                <c:pt idx="2332">
                  <c:v>110</c:v>
                </c:pt>
                <c:pt idx="2333">
                  <c:v>90</c:v>
                </c:pt>
                <c:pt idx="2334">
                  <c:v>81</c:v>
                </c:pt>
                <c:pt idx="2335">
                  <c:v>97</c:v>
                </c:pt>
                <c:pt idx="2336">
                  <c:v>107</c:v>
                </c:pt>
                <c:pt idx="2337">
                  <c:v>118</c:v>
                </c:pt>
                <c:pt idx="2338">
                  <c:v>100</c:v>
                </c:pt>
                <c:pt idx="2339">
                  <c:v>97</c:v>
                </c:pt>
                <c:pt idx="2340">
                  <c:v>114</c:v>
                </c:pt>
                <c:pt idx="2341">
                  <c:v>130</c:v>
                </c:pt>
                <c:pt idx="2342">
                  <c:v>82</c:v>
                </c:pt>
                <c:pt idx="2343">
                  <c:v>96</c:v>
                </c:pt>
                <c:pt idx="2344">
                  <c:v>105</c:v>
                </c:pt>
                <c:pt idx="2345">
                  <c:v>122</c:v>
                </c:pt>
                <c:pt idx="2346">
                  <c:v>88</c:v>
                </c:pt>
                <c:pt idx="2347">
                  <c:v>110</c:v>
                </c:pt>
                <c:pt idx="2348">
                  <c:v>103</c:v>
                </c:pt>
                <c:pt idx="2349">
                  <c:v>106</c:v>
                </c:pt>
                <c:pt idx="2350">
                  <c:v>98</c:v>
                </c:pt>
                <c:pt idx="2351">
                  <c:v>68</c:v>
                </c:pt>
                <c:pt idx="2352">
                  <c:v>94</c:v>
                </c:pt>
                <c:pt idx="2353">
                  <c:v>99</c:v>
                </c:pt>
                <c:pt idx="2354">
                  <c:v>107</c:v>
                </c:pt>
                <c:pt idx="2355">
                  <c:v>180</c:v>
                </c:pt>
                <c:pt idx="2356">
                  <c:v>89</c:v>
                </c:pt>
                <c:pt idx="2357">
                  <c:v>97</c:v>
                </c:pt>
                <c:pt idx="2358">
                  <c:v>113</c:v>
                </c:pt>
                <c:pt idx="2359">
                  <c:v>131</c:v>
                </c:pt>
                <c:pt idx="2360">
                  <c:v>103</c:v>
                </c:pt>
                <c:pt idx="2361">
                  <c:v>119</c:v>
                </c:pt>
                <c:pt idx="2362">
                  <c:v>98</c:v>
                </c:pt>
                <c:pt idx="2363">
                  <c:v>111</c:v>
                </c:pt>
                <c:pt idx="2364">
                  <c:v>94</c:v>
                </c:pt>
                <c:pt idx="2365">
                  <c:v>122</c:v>
                </c:pt>
                <c:pt idx="2366">
                  <c:v>81</c:v>
                </c:pt>
                <c:pt idx="2367">
                  <c:v>89</c:v>
                </c:pt>
                <c:pt idx="2368">
                  <c:v>106</c:v>
                </c:pt>
                <c:pt idx="2369">
                  <c:v>122</c:v>
                </c:pt>
                <c:pt idx="2370">
                  <c:v>86</c:v>
                </c:pt>
                <c:pt idx="2371">
                  <c:v>103</c:v>
                </c:pt>
                <c:pt idx="2372">
                  <c:v>121</c:v>
                </c:pt>
                <c:pt idx="2373">
                  <c:v>109</c:v>
                </c:pt>
                <c:pt idx="2374">
                  <c:v>109</c:v>
                </c:pt>
                <c:pt idx="2375">
                  <c:v>123</c:v>
                </c:pt>
                <c:pt idx="2376">
                  <c:v>94</c:v>
                </c:pt>
                <c:pt idx="2377">
                  <c:v>94</c:v>
                </c:pt>
                <c:pt idx="2378">
                  <c:v>115</c:v>
                </c:pt>
                <c:pt idx="2379">
                  <c:v>107</c:v>
                </c:pt>
                <c:pt idx="2380">
                  <c:v>91</c:v>
                </c:pt>
                <c:pt idx="2381">
                  <c:v>125</c:v>
                </c:pt>
                <c:pt idx="2382">
                  <c:v>122</c:v>
                </c:pt>
                <c:pt idx="2383">
                  <c:v>102</c:v>
                </c:pt>
                <c:pt idx="2384">
                  <c:v>90</c:v>
                </c:pt>
                <c:pt idx="2385">
                  <c:v>98</c:v>
                </c:pt>
                <c:pt idx="2386">
                  <c:v>109</c:v>
                </c:pt>
                <c:pt idx="2387">
                  <c:v>107</c:v>
                </c:pt>
                <c:pt idx="2388">
                  <c:v>90</c:v>
                </c:pt>
                <c:pt idx="2389">
                  <c:v>112</c:v>
                </c:pt>
                <c:pt idx="2390">
                  <c:v>94</c:v>
                </c:pt>
                <c:pt idx="2391">
                  <c:v>105</c:v>
                </c:pt>
                <c:pt idx="2392">
                  <c:v>104</c:v>
                </c:pt>
                <c:pt idx="2393">
                  <c:v>112</c:v>
                </c:pt>
                <c:pt idx="2394">
                  <c:v>108</c:v>
                </c:pt>
                <c:pt idx="2395">
                  <c:v>112</c:v>
                </c:pt>
                <c:pt idx="2396">
                  <c:v>127</c:v>
                </c:pt>
                <c:pt idx="2397">
                  <c:v>111</c:v>
                </c:pt>
                <c:pt idx="2398">
                  <c:v>126</c:v>
                </c:pt>
                <c:pt idx="2399">
                  <c:v>114</c:v>
                </c:pt>
                <c:pt idx="2400">
                  <c:v>99</c:v>
                </c:pt>
                <c:pt idx="2401">
                  <c:v>150</c:v>
                </c:pt>
                <c:pt idx="2402">
                  <c:v>117</c:v>
                </c:pt>
                <c:pt idx="2403">
                  <c:v>112</c:v>
                </c:pt>
                <c:pt idx="2404">
                  <c:v>108</c:v>
                </c:pt>
                <c:pt idx="2405">
                  <c:v>116</c:v>
                </c:pt>
                <c:pt idx="2406">
                  <c:v>144</c:v>
                </c:pt>
                <c:pt idx="2407">
                  <c:v>92</c:v>
                </c:pt>
                <c:pt idx="2408">
                  <c:v>93</c:v>
                </c:pt>
                <c:pt idx="2409">
                  <c:v>103</c:v>
                </c:pt>
                <c:pt idx="2410">
                  <c:v>93</c:v>
                </c:pt>
                <c:pt idx="2411">
                  <c:v>98</c:v>
                </c:pt>
                <c:pt idx="2412">
                  <c:v>114</c:v>
                </c:pt>
                <c:pt idx="2413">
                  <c:v>121</c:v>
                </c:pt>
                <c:pt idx="2414">
                  <c:v>87</c:v>
                </c:pt>
                <c:pt idx="2415">
                  <c:v>92</c:v>
                </c:pt>
                <c:pt idx="2416">
                  <c:v>105</c:v>
                </c:pt>
                <c:pt idx="2417">
                  <c:v>90</c:v>
                </c:pt>
                <c:pt idx="2418">
                  <c:v>89</c:v>
                </c:pt>
                <c:pt idx="2419">
                  <c:v>114</c:v>
                </c:pt>
                <c:pt idx="2420">
                  <c:v>119</c:v>
                </c:pt>
                <c:pt idx="2421">
                  <c:v>103</c:v>
                </c:pt>
                <c:pt idx="2422">
                  <c:v>91</c:v>
                </c:pt>
                <c:pt idx="2423">
                  <c:v>98</c:v>
                </c:pt>
                <c:pt idx="2424">
                  <c:v>80</c:v>
                </c:pt>
                <c:pt idx="2425">
                  <c:v>121</c:v>
                </c:pt>
                <c:pt idx="2426">
                  <c:v>94</c:v>
                </c:pt>
                <c:pt idx="2427">
                  <c:v>93</c:v>
                </c:pt>
                <c:pt idx="2428">
                  <c:v>93</c:v>
                </c:pt>
                <c:pt idx="2429">
                  <c:v>116</c:v>
                </c:pt>
                <c:pt idx="2430">
                  <c:v>101</c:v>
                </c:pt>
                <c:pt idx="2431">
                  <c:v>154</c:v>
                </c:pt>
                <c:pt idx="2432">
                  <c:v>170</c:v>
                </c:pt>
                <c:pt idx="2433">
                  <c:v>99</c:v>
                </c:pt>
                <c:pt idx="2434">
                  <c:v>104</c:v>
                </c:pt>
                <c:pt idx="2435">
                  <c:v>126</c:v>
                </c:pt>
                <c:pt idx="2436">
                  <c:v>110</c:v>
                </c:pt>
                <c:pt idx="2437">
                  <c:v>101</c:v>
                </c:pt>
                <c:pt idx="2438">
                  <c:v>80</c:v>
                </c:pt>
                <c:pt idx="2439">
                  <c:v>87</c:v>
                </c:pt>
                <c:pt idx="2440">
                  <c:v>123</c:v>
                </c:pt>
                <c:pt idx="2441">
                  <c:v>109</c:v>
                </c:pt>
                <c:pt idx="2442">
                  <c:v>90</c:v>
                </c:pt>
                <c:pt idx="2443">
                  <c:v>96</c:v>
                </c:pt>
                <c:pt idx="2444">
                  <c:v>125</c:v>
                </c:pt>
                <c:pt idx="2445">
                  <c:v>82</c:v>
                </c:pt>
                <c:pt idx="2446">
                  <c:v>86</c:v>
                </c:pt>
                <c:pt idx="2447">
                  <c:v>108</c:v>
                </c:pt>
                <c:pt idx="2448">
                  <c:v>98</c:v>
                </c:pt>
                <c:pt idx="2449">
                  <c:v>129</c:v>
                </c:pt>
                <c:pt idx="2450">
                  <c:v>99</c:v>
                </c:pt>
                <c:pt idx="2451">
                  <c:v>105</c:v>
                </c:pt>
                <c:pt idx="2452">
                  <c:v>112</c:v>
                </c:pt>
                <c:pt idx="2453">
                  <c:v>108</c:v>
                </c:pt>
                <c:pt idx="2454">
                  <c:v>121</c:v>
                </c:pt>
                <c:pt idx="2455">
                  <c:v>89</c:v>
                </c:pt>
                <c:pt idx="2456">
                  <c:v>89</c:v>
                </c:pt>
                <c:pt idx="2457">
                  <c:v>73</c:v>
                </c:pt>
                <c:pt idx="2458">
                  <c:v>132</c:v>
                </c:pt>
                <c:pt idx="2459">
                  <c:v>154</c:v>
                </c:pt>
                <c:pt idx="2460">
                  <c:v>96</c:v>
                </c:pt>
                <c:pt idx="2461">
                  <c:v>98</c:v>
                </c:pt>
                <c:pt idx="2462">
                  <c:v>107</c:v>
                </c:pt>
                <c:pt idx="2463">
                  <c:v>134</c:v>
                </c:pt>
                <c:pt idx="2464">
                  <c:v>94</c:v>
                </c:pt>
                <c:pt idx="2465">
                  <c:v>122</c:v>
                </c:pt>
                <c:pt idx="2466">
                  <c:v>128</c:v>
                </c:pt>
                <c:pt idx="2467">
                  <c:v>97</c:v>
                </c:pt>
                <c:pt idx="2468">
                  <c:v>110</c:v>
                </c:pt>
                <c:pt idx="2469">
                  <c:v>102</c:v>
                </c:pt>
                <c:pt idx="2470">
                  <c:v>98</c:v>
                </c:pt>
                <c:pt idx="2471">
                  <c:v>120</c:v>
                </c:pt>
                <c:pt idx="2472">
                  <c:v>160</c:v>
                </c:pt>
                <c:pt idx="2473">
                  <c:v>80</c:v>
                </c:pt>
                <c:pt idx="2474">
                  <c:v>91</c:v>
                </c:pt>
                <c:pt idx="2475">
                  <c:v>83</c:v>
                </c:pt>
                <c:pt idx="2476">
                  <c:v>102</c:v>
                </c:pt>
                <c:pt idx="2477">
                  <c:v>122</c:v>
                </c:pt>
                <c:pt idx="2478">
                  <c:v>110</c:v>
                </c:pt>
                <c:pt idx="2479">
                  <c:v>126</c:v>
                </c:pt>
                <c:pt idx="2480">
                  <c:v>136</c:v>
                </c:pt>
                <c:pt idx="2481">
                  <c:v>120</c:v>
                </c:pt>
                <c:pt idx="2482">
                  <c:v>108</c:v>
                </c:pt>
                <c:pt idx="2483">
                  <c:v>126</c:v>
                </c:pt>
                <c:pt idx="2484">
                  <c:v>128</c:v>
                </c:pt>
                <c:pt idx="2485">
                  <c:v>113</c:v>
                </c:pt>
                <c:pt idx="2486">
                  <c:v>89</c:v>
                </c:pt>
                <c:pt idx="2487">
                  <c:v>129</c:v>
                </c:pt>
                <c:pt idx="2488">
                  <c:v>94</c:v>
                </c:pt>
                <c:pt idx="2489">
                  <c:v>106</c:v>
                </c:pt>
                <c:pt idx="2490">
                  <c:v>100</c:v>
                </c:pt>
                <c:pt idx="2491">
                  <c:v>89</c:v>
                </c:pt>
                <c:pt idx="2492">
                  <c:v>94</c:v>
                </c:pt>
                <c:pt idx="2493">
                  <c:v>83</c:v>
                </c:pt>
                <c:pt idx="2494">
                  <c:v>111</c:v>
                </c:pt>
                <c:pt idx="2495">
                  <c:v>80</c:v>
                </c:pt>
                <c:pt idx="2496">
                  <c:v>112</c:v>
                </c:pt>
                <c:pt idx="2497">
                  <c:v>94</c:v>
                </c:pt>
                <c:pt idx="2498">
                  <c:v>130</c:v>
                </c:pt>
                <c:pt idx="2499">
                  <c:v>91</c:v>
                </c:pt>
                <c:pt idx="2500">
                  <c:v>91</c:v>
                </c:pt>
                <c:pt idx="2501">
                  <c:v>110</c:v>
                </c:pt>
                <c:pt idx="2502">
                  <c:v>121</c:v>
                </c:pt>
                <c:pt idx="2503">
                  <c:v>114</c:v>
                </c:pt>
                <c:pt idx="2504">
                  <c:v>96</c:v>
                </c:pt>
                <c:pt idx="2505">
                  <c:v>270</c:v>
                </c:pt>
                <c:pt idx="2506">
                  <c:v>100</c:v>
                </c:pt>
                <c:pt idx="2507">
                  <c:v>94</c:v>
                </c:pt>
                <c:pt idx="2508">
                  <c:v>109</c:v>
                </c:pt>
                <c:pt idx="2509">
                  <c:v>107</c:v>
                </c:pt>
                <c:pt idx="2510">
                  <c:v>96</c:v>
                </c:pt>
                <c:pt idx="2511">
                  <c:v>88</c:v>
                </c:pt>
                <c:pt idx="2512">
                  <c:v>110</c:v>
                </c:pt>
                <c:pt idx="2513">
                  <c:v>113</c:v>
                </c:pt>
                <c:pt idx="2514">
                  <c:v>101</c:v>
                </c:pt>
                <c:pt idx="2515">
                  <c:v>105</c:v>
                </c:pt>
                <c:pt idx="2516">
                  <c:v>125</c:v>
                </c:pt>
                <c:pt idx="2517">
                  <c:v>100</c:v>
                </c:pt>
                <c:pt idx="2518">
                  <c:v>97</c:v>
                </c:pt>
                <c:pt idx="2519">
                  <c:v>108</c:v>
                </c:pt>
                <c:pt idx="2520">
                  <c:v>112</c:v>
                </c:pt>
                <c:pt idx="2521">
                  <c:v>112</c:v>
                </c:pt>
                <c:pt idx="2522">
                  <c:v>95</c:v>
                </c:pt>
                <c:pt idx="2523">
                  <c:v>110</c:v>
                </c:pt>
                <c:pt idx="2524">
                  <c:v>118</c:v>
                </c:pt>
                <c:pt idx="2525">
                  <c:v>97</c:v>
                </c:pt>
                <c:pt idx="2526">
                  <c:v>120</c:v>
                </c:pt>
                <c:pt idx="2527">
                  <c:v>135</c:v>
                </c:pt>
                <c:pt idx="2528">
                  <c:v>101</c:v>
                </c:pt>
                <c:pt idx="2529">
                  <c:v>92</c:v>
                </c:pt>
                <c:pt idx="2530">
                  <c:v>106</c:v>
                </c:pt>
                <c:pt idx="2531">
                  <c:v>92</c:v>
                </c:pt>
                <c:pt idx="2532">
                  <c:v>161</c:v>
                </c:pt>
                <c:pt idx="2533">
                  <c:v>92</c:v>
                </c:pt>
                <c:pt idx="2534">
                  <c:v>93</c:v>
                </c:pt>
                <c:pt idx="2535">
                  <c:v>110</c:v>
                </c:pt>
                <c:pt idx="2536">
                  <c:v>122</c:v>
                </c:pt>
                <c:pt idx="2537">
                  <c:v>91</c:v>
                </c:pt>
                <c:pt idx="2538">
                  <c:v>115</c:v>
                </c:pt>
                <c:pt idx="2539">
                  <c:v>94</c:v>
                </c:pt>
                <c:pt idx="2540">
                  <c:v>93</c:v>
                </c:pt>
                <c:pt idx="2541">
                  <c:v>94</c:v>
                </c:pt>
                <c:pt idx="2542">
                  <c:v>95</c:v>
                </c:pt>
                <c:pt idx="2543">
                  <c:v>105</c:v>
                </c:pt>
                <c:pt idx="2544">
                  <c:v>103</c:v>
                </c:pt>
                <c:pt idx="2545">
                  <c:v>102</c:v>
                </c:pt>
                <c:pt idx="2546">
                  <c:v>116</c:v>
                </c:pt>
                <c:pt idx="2547">
                  <c:v>110</c:v>
                </c:pt>
                <c:pt idx="2548">
                  <c:v>120</c:v>
                </c:pt>
                <c:pt idx="2549">
                  <c:v>122</c:v>
                </c:pt>
                <c:pt idx="2550">
                  <c:v>118</c:v>
                </c:pt>
                <c:pt idx="2551">
                  <c:v>107</c:v>
                </c:pt>
                <c:pt idx="2552">
                  <c:v>102</c:v>
                </c:pt>
                <c:pt idx="2553">
                  <c:v>154</c:v>
                </c:pt>
                <c:pt idx="2554">
                  <c:v>103</c:v>
                </c:pt>
                <c:pt idx="2555">
                  <c:v>141</c:v>
                </c:pt>
                <c:pt idx="2556">
                  <c:v>114</c:v>
                </c:pt>
                <c:pt idx="2557">
                  <c:v>109</c:v>
                </c:pt>
                <c:pt idx="2558">
                  <c:v>124</c:v>
                </c:pt>
                <c:pt idx="2559">
                  <c:v>94</c:v>
                </c:pt>
                <c:pt idx="2560">
                  <c:v>100</c:v>
                </c:pt>
                <c:pt idx="2561">
                  <c:v>101</c:v>
                </c:pt>
                <c:pt idx="2562">
                  <c:v>98</c:v>
                </c:pt>
                <c:pt idx="2563">
                  <c:v>102</c:v>
                </c:pt>
                <c:pt idx="2564">
                  <c:v>94</c:v>
                </c:pt>
                <c:pt idx="2565">
                  <c:v>92</c:v>
                </c:pt>
                <c:pt idx="2566">
                  <c:v>113</c:v>
                </c:pt>
                <c:pt idx="2567">
                  <c:v>115</c:v>
                </c:pt>
                <c:pt idx="2568">
                  <c:v>95</c:v>
                </c:pt>
                <c:pt idx="2569">
                  <c:v>87</c:v>
                </c:pt>
                <c:pt idx="2570">
                  <c:v>88</c:v>
                </c:pt>
                <c:pt idx="2571">
                  <c:v>183</c:v>
                </c:pt>
                <c:pt idx="2572">
                  <c:v>97</c:v>
                </c:pt>
                <c:pt idx="2573">
                  <c:v>94</c:v>
                </c:pt>
                <c:pt idx="2574">
                  <c:v>112</c:v>
                </c:pt>
                <c:pt idx="2575">
                  <c:v>98</c:v>
                </c:pt>
                <c:pt idx="2576">
                  <c:v>104</c:v>
                </c:pt>
                <c:pt idx="2577">
                  <c:v>118</c:v>
                </c:pt>
                <c:pt idx="2578">
                  <c:v>120</c:v>
                </c:pt>
                <c:pt idx="2579">
                  <c:v>99</c:v>
                </c:pt>
                <c:pt idx="2580">
                  <c:v>109</c:v>
                </c:pt>
                <c:pt idx="2581">
                  <c:v>105</c:v>
                </c:pt>
                <c:pt idx="2582">
                  <c:v>106</c:v>
                </c:pt>
                <c:pt idx="2583">
                  <c:v>123</c:v>
                </c:pt>
                <c:pt idx="2584">
                  <c:v>86</c:v>
                </c:pt>
                <c:pt idx="2585">
                  <c:v>120</c:v>
                </c:pt>
                <c:pt idx="2586">
                  <c:v>227</c:v>
                </c:pt>
                <c:pt idx="2587">
                  <c:v>119</c:v>
                </c:pt>
                <c:pt idx="2588">
                  <c:v>115</c:v>
                </c:pt>
                <c:pt idx="2589">
                  <c:v>114</c:v>
                </c:pt>
                <c:pt idx="2590">
                  <c:v>90</c:v>
                </c:pt>
                <c:pt idx="2591">
                  <c:v>94</c:v>
                </c:pt>
                <c:pt idx="2592">
                  <c:v>106</c:v>
                </c:pt>
                <c:pt idx="2593">
                  <c:v>98</c:v>
                </c:pt>
                <c:pt idx="2594">
                  <c:v>126</c:v>
                </c:pt>
                <c:pt idx="2595">
                  <c:v>100</c:v>
                </c:pt>
                <c:pt idx="2596">
                  <c:v>89</c:v>
                </c:pt>
                <c:pt idx="2597">
                  <c:v>111</c:v>
                </c:pt>
                <c:pt idx="2598">
                  <c:v>100</c:v>
                </c:pt>
                <c:pt idx="2599">
                  <c:v>115</c:v>
                </c:pt>
                <c:pt idx="2600">
                  <c:v>106</c:v>
                </c:pt>
                <c:pt idx="2601">
                  <c:v>124</c:v>
                </c:pt>
                <c:pt idx="2602">
                  <c:v>107</c:v>
                </c:pt>
                <c:pt idx="2603">
                  <c:v>99</c:v>
                </c:pt>
                <c:pt idx="2604">
                  <c:v>90</c:v>
                </c:pt>
                <c:pt idx="2605">
                  <c:v>101</c:v>
                </c:pt>
                <c:pt idx="2606">
                  <c:v>119</c:v>
                </c:pt>
                <c:pt idx="2607">
                  <c:v>103</c:v>
                </c:pt>
                <c:pt idx="2608">
                  <c:v>134</c:v>
                </c:pt>
                <c:pt idx="2609">
                  <c:v>155</c:v>
                </c:pt>
                <c:pt idx="2610">
                  <c:v>94</c:v>
                </c:pt>
                <c:pt idx="2611">
                  <c:v>95</c:v>
                </c:pt>
                <c:pt idx="2612">
                  <c:v>89</c:v>
                </c:pt>
                <c:pt idx="2613">
                  <c:v>97</c:v>
                </c:pt>
                <c:pt idx="2614">
                  <c:v>90</c:v>
                </c:pt>
                <c:pt idx="2615">
                  <c:v>92</c:v>
                </c:pt>
                <c:pt idx="2616">
                  <c:v>100</c:v>
                </c:pt>
                <c:pt idx="2617">
                  <c:v>117</c:v>
                </c:pt>
                <c:pt idx="2618">
                  <c:v>84</c:v>
                </c:pt>
                <c:pt idx="2619">
                  <c:v>140</c:v>
                </c:pt>
                <c:pt idx="2620">
                  <c:v>108</c:v>
                </c:pt>
                <c:pt idx="2621">
                  <c:v>109</c:v>
                </c:pt>
                <c:pt idx="2622">
                  <c:v>131</c:v>
                </c:pt>
                <c:pt idx="2623">
                  <c:v>114</c:v>
                </c:pt>
                <c:pt idx="2624">
                  <c:v>97</c:v>
                </c:pt>
                <c:pt idx="2625">
                  <c:v>122</c:v>
                </c:pt>
                <c:pt idx="2626">
                  <c:v>87</c:v>
                </c:pt>
                <c:pt idx="2627">
                  <c:v>85</c:v>
                </c:pt>
                <c:pt idx="2628">
                  <c:v>85</c:v>
                </c:pt>
                <c:pt idx="2629">
                  <c:v>101</c:v>
                </c:pt>
                <c:pt idx="2630">
                  <c:v>121</c:v>
                </c:pt>
                <c:pt idx="2631">
                  <c:v>107</c:v>
                </c:pt>
                <c:pt idx="2632">
                  <c:v>111</c:v>
                </c:pt>
                <c:pt idx="2633">
                  <c:v>92</c:v>
                </c:pt>
                <c:pt idx="2634">
                  <c:v>97</c:v>
                </c:pt>
                <c:pt idx="2635">
                  <c:v>97</c:v>
                </c:pt>
                <c:pt idx="2636">
                  <c:v>125</c:v>
                </c:pt>
                <c:pt idx="2637">
                  <c:v>124</c:v>
                </c:pt>
                <c:pt idx="2638">
                  <c:v>76</c:v>
                </c:pt>
                <c:pt idx="2639">
                  <c:v>107</c:v>
                </c:pt>
                <c:pt idx="2640">
                  <c:v>91</c:v>
                </c:pt>
                <c:pt idx="2641">
                  <c:v>96</c:v>
                </c:pt>
                <c:pt idx="2642">
                  <c:v>142</c:v>
                </c:pt>
                <c:pt idx="2643">
                  <c:v>103</c:v>
                </c:pt>
                <c:pt idx="2644">
                  <c:v>117</c:v>
                </c:pt>
                <c:pt idx="2645">
                  <c:v>116</c:v>
                </c:pt>
                <c:pt idx="2646">
                  <c:v>118</c:v>
                </c:pt>
                <c:pt idx="2647">
                  <c:v>108</c:v>
                </c:pt>
                <c:pt idx="2648">
                  <c:v>94</c:v>
                </c:pt>
                <c:pt idx="2649">
                  <c:v>97</c:v>
                </c:pt>
                <c:pt idx="2650">
                  <c:v>97</c:v>
                </c:pt>
                <c:pt idx="2651">
                  <c:v>99</c:v>
                </c:pt>
                <c:pt idx="2652">
                  <c:v>91</c:v>
                </c:pt>
                <c:pt idx="2653">
                  <c:v>107</c:v>
                </c:pt>
                <c:pt idx="2654">
                  <c:v>95</c:v>
                </c:pt>
                <c:pt idx="2655">
                  <c:v>102</c:v>
                </c:pt>
                <c:pt idx="2656">
                  <c:v>88</c:v>
                </c:pt>
                <c:pt idx="2657">
                  <c:v>106</c:v>
                </c:pt>
                <c:pt idx="2658">
                  <c:v>92</c:v>
                </c:pt>
                <c:pt idx="2659">
                  <c:v>105</c:v>
                </c:pt>
                <c:pt idx="2660">
                  <c:v>107</c:v>
                </c:pt>
                <c:pt idx="2661">
                  <c:v>120</c:v>
                </c:pt>
                <c:pt idx="2662">
                  <c:v>103</c:v>
                </c:pt>
                <c:pt idx="2663">
                  <c:v>92</c:v>
                </c:pt>
                <c:pt idx="2664">
                  <c:v>147</c:v>
                </c:pt>
                <c:pt idx="2665">
                  <c:v>98</c:v>
                </c:pt>
                <c:pt idx="2666">
                  <c:v>98</c:v>
                </c:pt>
                <c:pt idx="2667">
                  <c:v>103</c:v>
                </c:pt>
                <c:pt idx="2668">
                  <c:v>111</c:v>
                </c:pt>
                <c:pt idx="2669">
                  <c:v>98</c:v>
                </c:pt>
                <c:pt idx="2670">
                  <c:v>111</c:v>
                </c:pt>
                <c:pt idx="2671">
                  <c:v>111</c:v>
                </c:pt>
                <c:pt idx="2672">
                  <c:v>100</c:v>
                </c:pt>
                <c:pt idx="2673">
                  <c:v>116</c:v>
                </c:pt>
                <c:pt idx="2674">
                  <c:v>145</c:v>
                </c:pt>
                <c:pt idx="2675">
                  <c:v>84</c:v>
                </c:pt>
                <c:pt idx="2676">
                  <c:v>115</c:v>
                </c:pt>
                <c:pt idx="2677">
                  <c:v>105</c:v>
                </c:pt>
                <c:pt idx="2678">
                  <c:v>98</c:v>
                </c:pt>
                <c:pt idx="2679">
                  <c:v>99</c:v>
                </c:pt>
                <c:pt idx="2680">
                  <c:v>110</c:v>
                </c:pt>
                <c:pt idx="2681">
                  <c:v>97</c:v>
                </c:pt>
                <c:pt idx="2682">
                  <c:v>88</c:v>
                </c:pt>
                <c:pt idx="2683">
                  <c:v>103</c:v>
                </c:pt>
                <c:pt idx="2684">
                  <c:v>104</c:v>
                </c:pt>
                <c:pt idx="2685">
                  <c:v>90</c:v>
                </c:pt>
                <c:pt idx="2686">
                  <c:v>105</c:v>
                </c:pt>
                <c:pt idx="2687">
                  <c:v>93</c:v>
                </c:pt>
                <c:pt idx="2688">
                  <c:v>141</c:v>
                </c:pt>
                <c:pt idx="2689">
                  <c:v>85</c:v>
                </c:pt>
                <c:pt idx="2690">
                  <c:v>109</c:v>
                </c:pt>
                <c:pt idx="2691">
                  <c:v>105</c:v>
                </c:pt>
                <c:pt idx="2692">
                  <c:v>98</c:v>
                </c:pt>
                <c:pt idx="2693">
                  <c:v>124</c:v>
                </c:pt>
                <c:pt idx="2694">
                  <c:v>101</c:v>
                </c:pt>
                <c:pt idx="2695">
                  <c:v>115</c:v>
                </c:pt>
                <c:pt idx="2696">
                  <c:v>120</c:v>
                </c:pt>
                <c:pt idx="2697">
                  <c:v>111</c:v>
                </c:pt>
                <c:pt idx="2698">
                  <c:v>94</c:v>
                </c:pt>
                <c:pt idx="2699">
                  <c:v>131</c:v>
                </c:pt>
                <c:pt idx="2700">
                  <c:v>139</c:v>
                </c:pt>
                <c:pt idx="2701">
                  <c:v>120</c:v>
                </c:pt>
                <c:pt idx="2702">
                  <c:v>119</c:v>
                </c:pt>
                <c:pt idx="2703">
                  <c:v>125</c:v>
                </c:pt>
                <c:pt idx="2704">
                  <c:v>108</c:v>
                </c:pt>
                <c:pt idx="2705">
                  <c:v>101</c:v>
                </c:pt>
                <c:pt idx="2706">
                  <c:v>145</c:v>
                </c:pt>
                <c:pt idx="2707">
                  <c:v>98</c:v>
                </c:pt>
                <c:pt idx="2708">
                  <c:v>101</c:v>
                </c:pt>
                <c:pt idx="2709">
                  <c:v>92</c:v>
                </c:pt>
                <c:pt idx="2710">
                  <c:v>93</c:v>
                </c:pt>
                <c:pt idx="2711">
                  <c:v>109</c:v>
                </c:pt>
                <c:pt idx="2712">
                  <c:v>123</c:v>
                </c:pt>
                <c:pt idx="2713">
                  <c:v>99</c:v>
                </c:pt>
                <c:pt idx="2714">
                  <c:v>119</c:v>
                </c:pt>
                <c:pt idx="2715">
                  <c:v>110</c:v>
                </c:pt>
                <c:pt idx="2716">
                  <c:v>107</c:v>
                </c:pt>
                <c:pt idx="2717">
                  <c:v>81</c:v>
                </c:pt>
                <c:pt idx="2718">
                  <c:v>105</c:v>
                </c:pt>
                <c:pt idx="2719">
                  <c:v>82</c:v>
                </c:pt>
                <c:pt idx="2720">
                  <c:v>109</c:v>
                </c:pt>
                <c:pt idx="2721">
                  <c:v>95</c:v>
                </c:pt>
                <c:pt idx="2722">
                  <c:v>100</c:v>
                </c:pt>
                <c:pt idx="2723">
                  <c:v>118</c:v>
                </c:pt>
                <c:pt idx="2724">
                  <c:v>91</c:v>
                </c:pt>
                <c:pt idx="2725">
                  <c:v>90</c:v>
                </c:pt>
                <c:pt idx="2726">
                  <c:v>108</c:v>
                </c:pt>
                <c:pt idx="2727">
                  <c:v>103</c:v>
                </c:pt>
                <c:pt idx="2728">
                  <c:v>96</c:v>
                </c:pt>
                <c:pt idx="2729">
                  <c:v>117</c:v>
                </c:pt>
                <c:pt idx="2730">
                  <c:v>93</c:v>
                </c:pt>
                <c:pt idx="2731">
                  <c:v>136</c:v>
                </c:pt>
                <c:pt idx="2732">
                  <c:v>115</c:v>
                </c:pt>
                <c:pt idx="2733">
                  <c:v>94</c:v>
                </c:pt>
                <c:pt idx="2734">
                  <c:v>85</c:v>
                </c:pt>
                <c:pt idx="2735">
                  <c:v>88</c:v>
                </c:pt>
                <c:pt idx="2736">
                  <c:v>112</c:v>
                </c:pt>
                <c:pt idx="2737">
                  <c:v>86</c:v>
                </c:pt>
                <c:pt idx="2738">
                  <c:v>86</c:v>
                </c:pt>
                <c:pt idx="2739">
                  <c:v>112</c:v>
                </c:pt>
                <c:pt idx="2740">
                  <c:v>137</c:v>
                </c:pt>
                <c:pt idx="2741">
                  <c:v>90</c:v>
                </c:pt>
                <c:pt idx="2742">
                  <c:v>107</c:v>
                </c:pt>
                <c:pt idx="2743">
                  <c:v>98</c:v>
                </c:pt>
                <c:pt idx="2744">
                  <c:v>84</c:v>
                </c:pt>
                <c:pt idx="2745">
                  <c:v>139</c:v>
                </c:pt>
                <c:pt idx="2746">
                  <c:v>97</c:v>
                </c:pt>
                <c:pt idx="2747">
                  <c:v>127</c:v>
                </c:pt>
                <c:pt idx="2748">
                  <c:v>150</c:v>
                </c:pt>
                <c:pt idx="2749">
                  <c:v>104</c:v>
                </c:pt>
                <c:pt idx="2750">
                  <c:v>132</c:v>
                </c:pt>
                <c:pt idx="2751">
                  <c:v>117</c:v>
                </c:pt>
                <c:pt idx="2752">
                  <c:v>115</c:v>
                </c:pt>
                <c:pt idx="2753">
                  <c:v>186</c:v>
                </c:pt>
                <c:pt idx="2754">
                  <c:v>90</c:v>
                </c:pt>
                <c:pt idx="2755">
                  <c:v>90</c:v>
                </c:pt>
                <c:pt idx="2756">
                  <c:v>134</c:v>
                </c:pt>
                <c:pt idx="2757">
                  <c:v>101</c:v>
                </c:pt>
                <c:pt idx="2758">
                  <c:v>97</c:v>
                </c:pt>
                <c:pt idx="2759">
                  <c:v>107</c:v>
                </c:pt>
                <c:pt idx="2760">
                  <c:v>99</c:v>
                </c:pt>
                <c:pt idx="2761">
                  <c:v>124</c:v>
                </c:pt>
                <c:pt idx="2762">
                  <c:v>110</c:v>
                </c:pt>
                <c:pt idx="2763">
                  <c:v>105</c:v>
                </c:pt>
                <c:pt idx="2764">
                  <c:v>178</c:v>
                </c:pt>
                <c:pt idx="2765">
                  <c:v>125</c:v>
                </c:pt>
                <c:pt idx="2766">
                  <c:v>108</c:v>
                </c:pt>
                <c:pt idx="2767">
                  <c:v>121</c:v>
                </c:pt>
                <c:pt idx="2768">
                  <c:v>100</c:v>
                </c:pt>
                <c:pt idx="2769">
                  <c:v>115</c:v>
                </c:pt>
                <c:pt idx="2770">
                  <c:v>108</c:v>
                </c:pt>
                <c:pt idx="2771">
                  <c:v>117</c:v>
                </c:pt>
                <c:pt idx="2772">
                  <c:v>220</c:v>
                </c:pt>
                <c:pt idx="2773">
                  <c:v>112</c:v>
                </c:pt>
                <c:pt idx="2774">
                  <c:v>99</c:v>
                </c:pt>
                <c:pt idx="2775">
                  <c:v>109</c:v>
                </c:pt>
                <c:pt idx="2776">
                  <c:v>83</c:v>
                </c:pt>
                <c:pt idx="2777">
                  <c:v>107</c:v>
                </c:pt>
                <c:pt idx="2778">
                  <c:v>102</c:v>
                </c:pt>
                <c:pt idx="2779">
                  <c:v>100</c:v>
                </c:pt>
                <c:pt idx="2780">
                  <c:v>97</c:v>
                </c:pt>
                <c:pt idx="2781">
                  <c:v>92</c:v>
                </c:pt>
                <c:pt idx="2782">
                  <c:v>84</c:v>
                </c:pt>
                <c:pt idx="2783">
                  <c:v>86</c:v>
                </c:pt>
                <c:pt idx="2784">
                  <c:v>120</c:v>
                </c:pt>
                <c:pt idx="2785">
                  <c:v>89</c:v>
                </c:pt>
                <c:pt idx="2786">
                  <c:v>117</c:v>
                </c:pt>
                <c:pt idx="2787">
                  <c:v>97</c:v>
                </c:pt>
                <c:pt idx="2788">
                  <c:v>91</c:v>
                </c:pt>
                <c:pt idx="2789">
                  <c:v>100</c:v>
                </c:pt>
                <c:pt idx="2790">
                  <c:v>72</c:v>
                </c:pt>
                <c:pt idx="2791">
                  <c:v>84</c:v>
                </c:pt>
                <c:pt idx="2792">
                  <c:v>126</c:v>
                </c:pt>
                <c:pt idx="2793">
                  <c:v>108</c:v>
                </c:pt>
                <c:pt idx="2794">
                  <c:v>112</c:v>
                </c:pt>
                <c:pt idx="2795">
                  <c:v>90</c:v>
                </c:pt>
                <c:pt idx="2796">
                  <c:v>91</c:v>
                </c:pt>
                <c:pt idx="2797">
                  <c:v>135</c:v>
                </c:pt>
                <c:pt idx="2798">
                  <c:v>141</c:v>
                </c:pt>
                <c:pt idx="2799">
                  <c:v>104</c:v>
                </c:pt>
                <c:pt idx="2800">
                  <c:v>84</c:v>
                </c:pt>
                <c:pt idx="2801">
                  <c:v>118</c:v>
                </c:pt>
                <c:pt idx="2802">
                  <c:v>82</c:v>
                </c:pt>
                <c:pt idx="2803">
                  <c:v>95</c:v>
                </c:pt>
                <c:pt idx="2804">
                  <c:v>94</c:v>
                </c:pt>
                <c:pt idx="2805">
                  <c:v>99</c:v>
                </c:pt>
                <c:pt idx="2806">
                  <c:v>121</c:v>
                </c:pt>
                <c:pt idx="2807">
                  <c:v>84</c:v>
                </c:pt>
                <c:pt idx="2808">
                  <c:v>93</c:v>
                </c:pt>
                <c:pt idx="2809">
                  <c:v>93</c:v>
                </c:pt>
                <c:pt idx="2810">
                  <c:v>120</c:v>
                </c:pt>
                <c:pt idx="2811">
                  <c:v>112</c:v>
                </c:pt>
                <c:pt idx="2812">
                  <c:v>107</c:v>
                </c:pt>
                <c:pt idx="2813">
                  <c:v>112</c:v>
                </c:pt>
                <c:pt idx="2814">
                  <c:v>96</c:v>
                </c:pt>
                <c:pt idx="2815">
                  <c:v>91</c:v>
                </c:pt>
                <c:pt idx="2816">
                  <c:v>105</c:v>
                </c:pt>
                <c:pt idx="2817">
                  <c:v>125</c:v>
                </c:pt>
                <c:pt idx="2818">
                  <c:v>102</c:v>
                </c:pt>
                <c:pt idx="2819">
                  <c:v>87</c:v>
                </c:pt>
                <c:pt idx="2820">
                  <c:v>118</c:v>
                </c:pt>
                <c:pt idx="2821">
                  <c:v>115</c:v>
                </c:pt>
                <c:pt idx="2822">
                  <c:v>91</c:v>
                </c:pt>
                <c:pt idx="2823">
                  <c:v>88</c:v>
                </c:pt>
                <c:pt idx="2824">
                  <c:v>127</c:v>
                </c:pt>
                <c:pt idx="2825">
                  <c:v>94</c:v>
                </c:pt>
                <c:pt idx="2826">
                  <c:v>115</c:v>
                </c:pt>
                <c:pt idx="2827">
                  <c:v>90</c:v>
                </c:pt>
                <c:pt idx="2828">
                  <c:v>102</c:v>
                </c:pt>
                <c:pt idx="2829">
                  <c:v>100</c:v>
                </c:pt>
                <c:pt idx="2830">
                  <c:v>117</c:v>
                </c:pt>
                <c:pt idx="2831">
                  <c:v>109</c:v>
                </c:pt>
                <c:pt idx="2832">
                  <c:v>121</c:v>
                </c:pt>
                <c:pt idx="2833">
                  <c:v>111</c:v>
                </c:pt>
                <c:pt idx="2834">
                  <c:v>100</c:v>
                </c:pt>
                <c:pt idx="2835">
                  <c:v>109</c:v>
                </c:pt>
                <c:pt idx="2836">
                  <c:v>93</c:v>
                </c:pt>
                <c:pt idx="2837">
                  <c:v>101</c:v>
                </c:pt>
                <c:pt idx="2838">
                  <c:v>101</c:v>
                </c:pt>
                <c:pt idx="2839">
                  <c:v>106</c:v>
                </c:pt>
                <c:pt idx="2840">
                  <c:v>94</c:v>
                </c:pt>
                <c:pt idx="2841">
                  <c:v>140</c:v>
                </c:pt>
                <c:pt idx="2842">
                  <c:v>132</c:v>
                </c:pt>
                <c:pt idx="2843">
                  <c:v>99</c:v>
                </c:pt>
                <c:pt idx="2844">
                  <c:v>90</c:v>
                </c:pt>
                <c:pt idx="2845">
                  <c:v>105</c:v>
                </c:pt>
                <c:pt idx="2846">
                  <c:v>108</c:v>
                </c:pt>
                <c:pt idx="2847">
                  <c:v>69</c:v>
                </c:pt>
                <c:pt idx="2848">
                  <c:v>148</c:v>
                </c:pt>
                <c:pt idx="2849">
                  <c:v>118</c:v>
                </c:pt>
                <c:pt idx="2850">
                  <c:v>132</c:v>
                </c:pt>
                <c:pt idx="2851">
                  <c:v>130</c:v>
                </c:pt>
                <c:pt idx="2852">
                  <c:v>95</c:v>
                </c:pt>
                <c:pt idx="2853">
                  <c:v>80</c:v>
                </c:pt>
                <c:pt idx="2854">
                  <c:v>94</c:v>
                </c:pt>
                <c:pt idx="2855">
                  <c:v>122</c:v>
                </c:pt>
                <c:pt idx="2856">
                  <c:v>102</c:v>
                </c:pt>
                <c:pt idx="2857">
                  <c:v>116</c:v>
                </c:pt>
                <c:pt idx="2858">
                  <c:v>78</c:v>
                </c:pt>
                <c:pt idx="2859">
                  <c:v>114</c:v>
                </c:pt>
                <c:pt idx="2860">
                  <c:v>112</c:v>
                </c:pt>
                <c:pt idx="2861">
                  <c:v>110</c:v>
                </c:pt>
                <c:pt idx="2862">
                  <c:v>104</c:v>
                </c:pt>
                <c:pt idx="2863">
                  <c:v>81</c:v>
                </c:pt>
                <c:pt idx="2864">
                  <c:v>154</c:v>
                </c:pt>
                <c:pt idx="2865">
                  <c:v>102</c:v>
                </c:pt>
                <c:pt idx="2866">
                  <c:v>89</c:v>
                </c:pt>
                <c:pt idx="2867">
                  <c:v>132</c:v>
                </c:pt>
                <c:pt idx="2868">
                  <c:v>103</c:v>
                </c:pt>
                <c:pt idx="2869">
                  <c:v>93</c:v>
                </c:pt>
                <c:pt idx="2870">
                  <c:v>93</c:v>
                </c:pt>
                <c:pt idx="2871">
                  <c:v>172</c:v>
                </c:pt>
                <c:pt idx="2872">
                  <c:v>96</c:v>
                </c:pt>
                <c:pt idx="2873">
                  <c:v>89</c:v>
                </c:pt>
                <c:pt idx="2874">
                  <c:v>92</c:v>
                </c:pt>
                <c:pt idx="2875">
                  <c:v>97</c:v>
                </c:pt>
                <c:pt idx="2876">
                  <c:v>93</c:v>
                </c:pt>
                <c:pt idx="2877">
                  <c:v>89</c:v>
                </c:pt>
                <c:pt idx="2878">
                  <c:v>144</c:v>
                </c:pt>
                <c:pt idx="2879">
                  <c:v>123</c:v>
                </c:pt>
                <c:pt idx="2880">
                  <c:v>93</c:v>
                </c:pt>
                <c:pt idx="2881">
                  <c:v>133</c:v>
                </c:pt>
                <c:pt idx="2882">
                  <c:v>121</c:v>
                </c:pt>
                <c:pt idx="2883">
                  <c:v>102</c:v>
                </c:pt>
                <c:pt idx="2884">
                  <c:v>102</c:v>
                </c:pt>
                <c:pt idx="2885">
                  <c:v>99</c:v>
                </c:pt>
                <c:pt idx="2886">
                  <c:v>98</c:v>
                </c:pt>
                <c:pt idx="2887">
                  <c:v>118</c:v>
                </c:pt>
                <c:pt idx="2888">
                  <c:v>125</c:v>
                </c:pt>
                <c:pt idx="2889">
                  <c:v>104</c:v>
                </c:pt>
                <c:pt idx="2890">
                  <c:v>109</c:v>
                </c:pt>
                <c:pt idx="2891">
                  <c:v>86</c:v>
                </c:pt>
                <c:pt idx="2892">
                  <c:v>115</c:v>
                </c:pt>
                <c:pt idx="2893">
                  <c:v>92</c:v>
                </c:pt>
                <c:pt idx="2894">
                  <c:v>91</c:v>
                </c:pt>
                <c:pt idx="2895">
                  <c:v>94</c:v>
                </c:pt>
                <c:pt idx="2896">
                  <c:v>93</c:v>
                </c:pt>
                <c:pt idx="2897">
                  <c:v>93</c:v>
                </c:pt>
                <c:pt idx="2898">
                  <c:v>100</c:v>
                </c:pt>
                <c:pt idx="2899">
                  <c:v>100</c:v>
                </c:pt>
                <c:pt idx="2900">
                  <c:v>113</c:v>
                </c:pt>
                <c:pt idx="2901">
                  <c:v>122</c:v>
                </c:pt>
                <c:pt idx="2902">
                  <c:v>100</c:v>
                </c:pt>
                <c:pt idx="2903">
                  <c:v>293</c:v>
                </c:pt>
                <c:pt idx="2904">
                  <c:v>137</c:v>
                </c:pt>
                <c:pt idx="2905">
                  <c:v>93</c:v>
                </c:pt>
                <c:pt idx="2906">
                  <c:v>123</c:v>
                </c:pt>
                <c:pt idx="2907">
                  <c:v>119</c:v>
                </c:pt>
                <c:pt idx="2908">
                  <c:v>107</c:v>
                </c:pt>
                <c:pt idx="2909">
                  <c:v>106</c:v>
                </c:pt>
                <c:pt idx="2910">
                  <c:v>109</c:v>
                </c:pt>
                <c:pt idx="2911">
                  <c:v>81</c:v>
                </c:pt>
                <c:pt idx="2912">
                  <c:v>95</c:v>
                </c:pt>
                <c:pt idx="2913">
                  <c:v>86</c:v>
                </c:pt>
                <c:pt idx="2914">
                  <c:v>113</c:v>
                </c:pt>
                <c:pt idx="2915">
                  <c:v>122</c:v>
                </c:pt>
                <c:pt idx="2916">
                  <c:v>90</c:v>
                </c:pt>
                <c:pt idx="2917">
                  <c:v>108</c:v>
                </c:pt>
                <c:pt idx="2918">
                  <c:v>113</c:v>
                </c:pt>
                <c:pt idx="2919">
                  <c:v>110</c:v>
                </c:pt>
                <c:pt idx="2920">
                  <c:v>109</c:v>
                </c:pt>
                <c:pt idx="2921">
                  <c:v>110</c:v>
                </c:pt>
                <c:pt idx="2922">
                  <c:v>100</c:v>
                </c:pt>
                <c:pt idx="2923">
                  <c:v>101</c:v>
                </c:pt>
                <c:pt idx="2924">
                  <c:v>97</c:v>
                </c:pt>
                <c:pt idx="2925">
                  <c:v>172</c:v>
                </c:pt>
                <c:pt idx="2926">
                  <c:v>104</c:v>
                </c:pt>
                <c:pt idx="2927">
                  <c:v>99</c:v>
                </c:pt>
                <c:pt idx="2928">
                  <c:v>129</c:v>
                </c:pt>
                <c:pt idx="2929">
                  <c:v>91</c:v>
                </c:pt>
                <c:pt idx="2930">
                  <c:v>100</c:v>
                </c:pt>
                <c:pt idx="2931">
                  <c:v>111</c:v>
                </c:pt>
                <c:pt idx="2932">
                  <c:v>114</c:v>
                </c:pt>
                <c:pt idx="2933">
                  <c:v>86</c:v>
                </c:pt>
                <c:pt idx="2934">
                  <c:v>107</c:v>
                </c:pt>
                <c:pt idx="2935">
                  <c:v>90</c:v>
                </c:pt>
                <c:pt idx="2936">
                  <c:v>103</c:v>
                </c:pt>
                <c:pt idx="2937">
                  <c:v>120</c:v>
                </c:pt>
                <c:pt idx="2938">
                  <c:v>134</c:v>
                </c:pt>
                <c:pt idx="2939">
                  <c:v>110</c:v>
                </c:pt>
                <c:pt idx="2940">
                  <c:v>95</c:v>
                </c:pt>
                <c:pt idx="2941">
                  <c:v>95</c:v>
                </c:pt>
                <c:pt idx="2942">
                  <c:v>132</c:v>
                </c:pt>
                <c:pt idx="2943">
                  <c:v>94</c:v>
                </c:pt>
                <c:pt idx="2944">
                  <c:v>89</c:v>
                </c:pt>
                <c:pt idx="2945">
                  <c:v>138</c:v>
                </c:pt>
                <c:pt idx="2946">
                  <c:v>113</c:v>
                </c:pt>
                <c:pt idx="2947">
                  <c:v>99</c:v>
                </c:pt>
                <c:pt idx="2948">
                  <c:v>111</c:v>
                </c:pt>
                <c:pt idx="2949">
                  <c:v>99</c:v>
                </c:pt>
                <c:pt idx="2950">
                  <c:v>104</c:v>
                </c:pt>
                <c:pt idx="2951">
                  <c:v>89</c:v>
                </c:pt>
                <c:pt idx="2952">
                  <c:v>103</c:v>
                </c:pt>
                <c:pt idx="2953">
                  <c:v>134</c:v>
                </c:pt>
                <c:pt idx="2954">
                  <c:v>100</c:v>
                </c:pt>
                <c:pt idx="2955">
                  <c:v>130</c:v>
                </c:pt>
                <c:pt idx="2956">
                  <c:v>106</c:v>
                </c:pt>
                <c:pt idx="2957">
                  <c:v>125</c:v>
                </c:pt>
                <c:pt idx="2958">
                  <c:v>109</c:v>
                </c:pt>
                <c:pt idx="2959">
                  <c:v>200</c:v>
                </c:pt>
                <c:pt idx="2960">
                  <c:v>114</c:v>
                </c:pt>
                <c:pt idx="2961">
                  <c:v>112</c:v>
                </c:pt>
                <c:pt idx="2962">
                  <c:v>116</c:v>
                </c:pt>
                <c:pt idx="2963">
                  <c:v>92</c:v>
                </c:pt>
                <c:pt idx="2964">
                  <c:v>120</c:v>
                </c:pt>
                <c:pt idx="2965">
                  <c:v>107</c:v>
                </c:pt>
                <c:pt idx="2966">
                  <c:v>92</c:v>
                </c:pt>
                <c:pt idx="2967">
                  <c:v>107</c:v>
                </c:pt>
                <c:pt idx="2968">
                  <c:v>100</c:v>
                </c:pt>
                <c:pt idx="2969">
                  <c:v>81</c:v>
                </c:pt>
                <c:pt idx="2970">
                  <c:v>101</c:v>
                </c:pt>
                <c:pt idx="2971">
                  <c:v>122</c:v>
                </c:pt>
                <c:pt idx="2972">
                  <c:v>97</c:v>
                </c:pt>
                <c:pt idx="2973">
                  <c:v>92</c:v>
                </c:pt>
                <c:pt idx="2974">
                  <c:v>92</c:v>
                </c:pt>
                <c:pt idx="2975">
                  <c:v>110</c:v>
                </c:pt>
                <c:pt idx="2976">
                  <c:v>86</c:v>
                </c:pt>
                <c:pt idx="2977">
                  <c:v>91</c:v>
                </c:pt>
                <c:pt idx="2978">
                  <c:v>145</c:v>
                </c:pt>
                <c:pt idx="2979">
                  <c:v>100</c:v>
                </c:pt>
                <c:pt idx="2980">
                  <c:v>111</c:v>
                </c:pt>
                <c:pt idx="2981">
                  <c:v>184</c:v>
                </c:pt>
                <c:pt idx="2982">
                  <c:v>89</c:v>
                </c:pt>
                <c:pt idx="2983">
                  <c:v>84</c:v>
                </c:pt>
                <c:pt idx="2984">
                  <c:v>98</c:v>
                </c:pt>
                <c:pt idx="2985">
                  <c:v>95</c:v>
                </c:pt>
                <c:pt idx="2986">
                  <c:v>100</c:v>
                </c:pt>
                <c:pt idx="2987">
                  <c:v>109</c:v>
                </c:pt>
                <c:pt idx="2988">
                  <c:v>118</c:v>
                </c:pt>
                <c:pt idx="2989">
                  <c:v>88</c:v>
                </c:pt>
                <c:pt idx="2990">
                  <c:v>86</c:v>
                </c:pt>
                <c:pt idx="2991">
                  <c:v>118</c:v>
                </c:pt>
                <c:pt idx="2992">
                  <c:v>125</c:v>
                </c:pt>
                <c:pt idx="2993">
                  <c:v>125</c:v>
                </c:pt>
                <c:pt idx="2994">
                  <c:v>94</c:v>
                </c:pt>
                <c:pt idx="2995">
                  <c:v>113</c:v>
                </c:pt>
                <c:pt idx="2996">
                  <c:v>104</c:v>
                </c:pt>
                <c:pt idx="2997">
                  <c:v>95</c:v>
                </c:pt>
                <c:pt idx="2998">
                  <c:v>102</c:v>
                </c:pt>
                <c:pt idx="2999">
                  <c:v>124</c:v>
                </c:pt>
                <c:pt idx="3000">
                  <c:v>105</c:v>
                </c:pt>
                <c:pt idx="3001">
                  <c:v>104</c:v>
                </c:pt>
                <c:pt idx="3002">
                  <c:v>120</c:v>
                </c:pt>
                <c:pt idx="3003">
                  <c:v>111</c:v>
                </c:pt>
                <c:pt idx="3004">
                  <c:v>95</c:v>
                </c:pt>
                <c:pt idx="3005">
                  <c:v>96</c:v>
                </c:pt>
                <c:pt idx="3006">
                  <c:v>97</c:v>
                </c:pt>
                <c:pt idx="3007">
                  <c:v>118</c:v>
                </c:pt>
                <c:pt idx="3008">
                  <c:v>193</c:v>
                </c:pt>
                <c:pt idx="3009">
                  <c:v>97</c:v>
                </c:pt>
                <c:pt idx="3010">
                  <c:v>98</c:v>
                </c:pt>
                <c:pt idx="3011">
                  <c:v>103</c:v>
                </c:pt>
                <c:pt idx="3012">
                  <c:v>161</c:v>
                </c:pt>
                <c:pt idx="3013">
                  <c:v>120</c:v>
                </c:pt>
                <c:pt idx="3014">
                  <c:v>97</c:v>
                </c:pt>
                <c:pt idx="3015">
                  <c:v>97</c:v>
                </c:pt>
                <c:pt idx="3016">
                  <c:v>99</c:v>
                </c:pt>
                <c:pt idx="3017">
                  <c:v>144</c:v>
                </c:pt>
                <c:pt idx="3018">
                  <c:v>111</c:v>
                </c:pt>
                <c:pt idx="3019">
                  <c:v>145</c:v>
                </c:pt>
                <c:pt idx="3020">
                  <c:v>106</c:v>
                </c:pt>
                <c:pt idx="3021">
                  <c:v>126</c:v>
                </c:pt>
                <c:pt idx="3022">
                  <c:v>106</c:v>
                </c:pt>
                <c:pt idx="3023">
                  <c:v>121</c:v>
                </c:pt>
                <c:pt idx="3024">
                  <c:v>117</c:v>
                </c:pt>
                <c:pt idx="3025">
                  <c:v>98</c:v>
                </c:pt>
                <c:pt idx="3026">
                  <c:v>109</c:v>
                </c:pt>
                <c:pt idx="3027">
                  <c:v>95</c:v>
                </c:pt>
                <c:pt idx="3028">
                  <c:v>109</c:v>
                </c:pt>
                <c:pt idx="3029">
                  <c:v>96</c:v>
                </c:pt>
                <c:pt idx="3030">
                  <c:v>101</c:v>
                </c:pt>
                <c:pt idx="3031">
                  <c:v>107</c:v>
                </c:pt>
                <c:pt idx="3032">
                  <c:v>119</c:v>
                </c:pt>
                <c:pt idx="3033">
                  <c:v>178</c:v>
                </c:pt>
                <c:pt idx="3034">
                  <c:v>100</c:v>
                </c:pt>
                <c:pt idx="3035">
                  <c:v>98</c:v>
                </c:pt>
                <c:pt idx="3036">
                  <c:v>92</c:v>
                </c:pt>
                <c:pt idx="3037">
                  <c:v>90</c:v>
                </c:pt>
                <c:pt idx="3038">
                  <c:v>90</c:v>
                </c:pt>
                <c:pt idx="3039">
                  <c:v>153</c:v>
                </c:pt>
                <c:pt idx="3040">
                  <c:v>124</c:v>
                </c:pt>
                <c:pt idx="3041">
                  <c:v>82</c:v>
                </c:pt>
                <c:pt idx="3042">
                  <c:v>107</c:v>
                </c:pt>
                <c:pt idx="3043">
                  <c:v>75</c:v>
                </c:pt>
                <c:pt idx="3044">
                  <c:v>97</c:v>
                </c:pt>
                <c:pt idx="3045">
                  <c:v>80</c:v>
                </c:pt>
                <c:pt idx="3046">
                  <c:v>85</c:v>
                </c:pt>
                <c:pt idx="3047">
                  <c:v>97</c:v>
                </c:pt>
                <c:pt idx="3048">
                  <c:v>109</c:v>
                </c:pt>
                <c:pt idx="3049">
                  <c:v>104</c:v>
                </c:pt>
                <c:pt idx="3050">
                  <c:v>140</c:v>
                </c:pt>
                <c:pt idx="3051">
                  <c:v>90</c:v>
                </c:pt>
                <c:pt idx="3052">
                  <c:v>130</c:v>
                </c:pt>
                <c:pt idx="3053">
                  <c:v>98</c:v>
                </c:pt>
                <c:pt idx="3054">
                  <c:v>101</c:v>
                </c:pt>
                <c:pt idx="3055">
                  <c:v>114</c:v>
                </c:pt>
                <c:pt idx="3056">
                  <c:v>100</c:v>
                </c:pt>
                <c:pt idx="3057">
                  <c:v>85</c:v>
                </c:pt>
                <c:pt idx="3058">
                  <c:v>103</c:v>
                </c:pt>
                <c:pt idx="3059">
                  <c:v>100</c:v>
                </c:pt>
                <c:pt idx="3060">
                  <c:v>114</c:v>
                </c:pt>
                <c:pt idx="3061">
                  <c:v>102</c:v>
                </c:pt>
                <c:pt idx="3062">
                  <c:v>103</c:v>
                </c:pt>
                <c:pt idx="3063">
                  <c:v>97</c:v>
                </c:pt>
                <c:pt idx="3064">
                  <c:v>116</c:v>
                </c:pt>
                <c:pt idx="3065">
                  <c:v>96</c:v>
                </c:pt>
                <c:pt idx="3066">
                  <c:v>98</c:v>
                </c:pt>
                <c:pt idx="3067">
                  <c:v>105</c:v>
                </c:pt>
                <c:pt idx="3068">
                  <c:v>123</c:v>
                </c:pt>
                <c:pt idx="3069">
                  <c:v>107</c:v>
                </c:pt>
                <c:pt idx="3070">
                  <c:v>112</c:v>
                </c:pt>
                <c:pt idx="3071">
                  <c:v>93</c:v>
                </c:pt>
                <c:pt idx="3072">
                  <c:v>97</c:v>
                </c:pt>
                <c:pt idx="3073">
                  <c:v>122</c:v>
                </c:pt>
                <c:pt idx="3074">
                  <c:v>101</c:v>
                </c:pt>
                <c:pt idx="3075">
                  <c:v>100</c:v>
                </c:pt>
                <c:pt idx="3076">
                  <c:v>129</c:v>
                </c:pt>
                <c:pt idx="3077">
                  <c:v>81</c:v>
                </c:pt>
                <c:pt idx="3078">
                  <c:v>96</c:v>
                </c:pt>
                <c:pt idx="3079">
                  <c:v>84</c:v>
                </c:pt>
                <c:pt idx="3080">
                  <c:v>100</c:v>
                </c:pt>
                <c:pt idx="3081">
                  <c:v>110</c:v>
                </c:pt>
                <c:pt idx="3082">
                  <c:v>130</c:v>
                </c:pt>
                <c:pt idx="3083">
                  <c:v>84</c:v>
                </c:pt>
                <c:pt idx="3084">
                  <c:v>106</c:v>
                </c:pt>
                <c:pt idx="3085">
                  <c:v>89</c:v>
                </c:pt>
                <c:pt idx="3086">
                  <c:v>76</c:v>
                </c:pt>
                <c:pt idx="3087">
                  <c:v>99</c:v>
                </c:pt>
                <c:pt idx="3088">
                  <c:v>96</c:v>
                </c:pt>
                <c:pt idx="3089">
                  <c:v>104</c:v>
                </c:pt>
                <c:pt idx="3090">
                  <c:v>108</c:v>
                </c:pt>
                <c:pt idx="3091">
                  <c:v>108</c:v>
                </c:pt>
                <c:pt idx="3092">
                  <c:v>87</c:v>
                </c:pt>
                <c:pt idx="3093">
                  <c:v>89</c:v>
                </c:pt>
                <c:pt idx="3094">
                  <c:v>97</c:v>
                </c:pt>
                <c:pt idx="3095">
                  <c:v>106</c:v>
                </c:pt>
                <c:pt idx="3096">
                  <c:v>100</c:v>
                </c:pt>
                <c:pt idx="3097">
                  <c:v>89</c:v>
                </c:pt>
                <c:pt idx="3098">
                  <c:v>114</c:v>
                </c:pt>
                <c:pt idx="3099">
                  <c:v>95</c:v>
                </c:pt>
                <c:pt idx="3100">
                  <c:v>97</c:v>
                </c:pt>
                <c:pt idx="3101">
                  <c:v>94</c:v>
                </c:pt>
                <c:pt idx="3102">
                  <c:v>103</c:v>
                </c:pt>
                <c:pt idx="3103">
                  <c:v>95</c:v>
                </c:pt>
                <c:pt idx="3104">
                  <c:v>101</c:v>
                </c:pt>
                <c:pt idx="3105">
                  <c:v>87</c:v>
                </c:pt>
                <c:pt idx="3106">
                  <c:v>101</c:v>
                </c:pt>
                <c:pt idx="3107">
                  <c:v>82</c:v>
                </c:pt>
                <c:pt idx="3108">
                  <c:v>74</c:v>
                </c:pt>
                <c:pt idx="3109">
                  <c:v>130</c:v>
                </c:pt>
                <c:pt idx="3110">
                  <c:v>112</c:v>
                </c:pt>
                <c:pt idx="3111">
                  <c:v>96</c:v>
                </c:pt>
                <c:pt idx="3112">
                  <c:v>89</c:v>
                </c:pt>
                <c:pt idx="3113">
                  <c:v>100</c:v>
                </c:pt>
                <c:pt idx="3114">
                  <c:v>78</c:v>
                </c:pt>
                <c:pt idx="3115">
                  <c:v>121</c:v>
                </c:pt>
                <c:pt idx="3116">
                  <c:v>85</c:v>
                </c:pt>
                <c:pt idx="3117">
                  <c:v>120</c:v>
                </c:pt>
                <c:pt idx="3118">
                  <c:v>106</c:v>
                </c:pt>
                <c:pt idx="3119">
                  <c:v>83</c:v>
                </c:pt>
                <c:pt idx="3120">
                  <c:v>120</c:v>
                </c:pt>
                <c:pt idx="3121">
                  <c:v>111</c:v>
                </c:pt>
                <c:pt idx="3122">
                  <c:v>100</c:v>
                </c:pt>
                <c:pt idx="3123">
                  <c:v>89</c:v>
                </c:pt>
                <c:pt idx="3124">
                  <c:v>115</c:v>
                </c:pt>
                <c:pt idx="3125">
                  <c:v>135</c:v>
                </c:pt>
                <c:pt idx="3126">
                  <c:v>92</c:v>
                </c:pt>
                <c:pt idx="3127">
                  <c:v>120</c:v>
                </c:pt>
                <c:pt idx="3128">
                  <c:v>97</c:v>
                </c:pt>
                <c:pt idx="3129">
                  <c:v>135</c:v>
                </c:pt>
                <c:pt idx="3130">
                  <c:v>93</c:v>
                </c:pt>
                <c:pt idx="3131">
                  <c:v>118</c:v>
                </c:pt>
                <c:pt idx="3132">
                  <c:v>97</c:v>
                </c:pt>
                <c:pt idx="3133">
                  <c:v>98</c:v>
                </c:pt>
                <c:pt idx="3134">
                  <c:v>98</c:v>
                </c:pt>
                <c:pt idx="3135">
                  <c:v>101</c:v>
                </c:pt>
                <c:pt idx="3136">
                  <c:v>132</c:v>
                </c:pt>
                <c:pt idx="3137">
                  <c:v>106</c:v>
                </c:pt>
                <c:pt idx="3138">
                  <c:v>168</c:v>
                </c:pt>
                <c:pt idx="3139">
                  <c:v>87</c:v>
                </c:pt>
                <c:pt idx="3140">
                  <c:v>98</c:v>
                </c:pt>
                <c:pt idx="3141">
                  <c:v>96</c:v>
                </c:pt>
                <c:pt idx="3142">
                  <c:v>104</c:v>
                </c:pt>
                <c:pt idx="3143">
                  <c:v>93</c:v>
                </c:pt>
                <c:pt idx="3144">
                  <c:v>95</c:v>
                </c:pt>
                <c:pt idx="3145">
                  <c:v>119</c:v>
                </c:pt>
                <c:pt idx="3146">
                  <c:v>89</c:v>
                </c:pt>
                <c:pt idx="3147">
                  <c:v>107</c:v>
                </c:pt>
                <c:pt idx="3148">
                  <c:v>85</c:v>
                </c:pt>
                <c:pt idx="3149">
                  <c:v>93</c:v>
                </c:pt>
                <c:pt idx="3150">
                  <c:v>101</c:v>
                </c:pt>
                <c:pt idx="3151">
                  <c:v>103</c:v>
                </c:pt>
                <c:pt idx="3152">
                  <c:v>101</c:v>
                </c:pt>
                <c:pt idx="3153">
                  <c:v>123</c:v>
                </c:pt>
                <c:pt idx="3154">
                  <c:v>111</c:v>
                </c:pt>
                <c:pt idx="3155">
                  <c:v>86</c:v>
                </c:pt>
                <c:pt idx="3156">
                  <c:v>99</c:v>
                </c:pt>
                <c:pt idx="3157">
                  <c:v>90</c:v>
                </c:pt>
                <c:pt idx="3158">
                  <c:v>82</c:v>
                </c:pt>
                <c:pt idx="3159">
                  <c:v>110</c:v>
                </c:pt>
                <c:pt idx="3160">
                  <c:v>83</c:v>
                </c:pt>
                <c:pt idx="3161">
                  <c:v>128</c:v>
                </c:pt>
                <c:pt idx="3162">
                  <c:v>125</c:v>
                </c:pt>
                <c:pt idx="3163">
                  <c:v>97</c:v>
                </c:pt>
                <c:pt idx="3164">
                  <c:v>86</c:v>
                </c:pt>
                <c:pt idx="3165">
                  <c:v>91</c:v>
                </c:pt>
                <c:pt idx="3166">
                  <c:v>90</c:v>
                </c:pt>
                <c:pt idx="3167">
                  <c:v>90</c:v>
                </c:pt>
                <c:pt idx="3168">
                  <c:v>94</c:v>
                </c:pt>
                <c:pt idx="3169">
                  <c:v>112</c:v>
                </c:pt>
                <c:pt idx="3170">
                  <c:v>85</c:v>
                </c:pt>
                <c:pt idx="3171">
                  <c:v>93</c:v>
                </c:pt>
                <c:pt idx="3172">
                  <c:v>104</c:v>
                </c:pt>
                <c:pt idx="3173">
                  <c:v>94</c:v>
                </c:pt>
                <c:pt idx="3174">
                  <c:v>85</c:v>
                </c:pt>
                <c:pt idx="3175">
                  <c:v>99</c:v>
                </c:pt>
                <c:pt idx="3176">
                  <c:v>91</c:v>
                </c:pt>
                <c:pt idx="3177">
                  <c:v>117</c:v>
                </c:pt>
                <c:pt idx="3178">
                  <c:v>85</c:v>
                </c:pt>
                <c:pt idx="3179">
                  <c:v>106</c:v>
                </c:pt>
                <c:pt idx="3180">
                  <c:v>81</c:v>
                </c:pt>
                <c:pt idx="3181">
                  <c:v>100</c:v>
                </c:pt>
                <c:pt idx="3182">
                  <c:v>90</c:v>
                </c:pt>
                <c:pt idx="3183">
                  <c:v>116</c:v>
                </c:pt>
                <c:pt idx="3184">
                  <c:v>84</c:v>
                </c:pt>
                <c:pt idx="3185">
                  <c:v>135</c:v>
                </c:pt>
                <c:pt idx="3186">
                  <c:v>84</c:v>
                </c:pt>
                <c:pt idx="3187">
                  <c:v>89</c:v>
                </c:pt>
                <c:pt idx="3188">
                  <c:v>107</c:v>
                </c:pt>
                <c:pt idx="3189">
                  <c:v>144</c:v>
                </c:pt>
                <c:pt idx="3190">
                  <c:v>98</c:v>
                </c:pt>
                <c:pt idx="3191">
                  <c:v>94</c:v>
                </c:pt>
                <c:pt idx="3192">
                  <c:v>117</c:v>
                </c:pt>
                <c:pt idx="3193">
                  <c:v>102</c:v>
                </c:pt>
                <c:pt idx="3194">
                  <c:v>127</c:v>
                </c:pt>
                <c:pt idx="3195">
                  <c:v>98</c:v>
                </c:pt>
                <c:pt idx="3196">
                  <c:v>88</c:v>
                </c:pt>
                <c:pt idx="3197">
                  <c:v>197</c:v>
                </c:pt>
                <c:pt idx="3198">
                  <c:v>121</c:v>
                </c:pt>
                <c:pt idx="3199">
                  <c:v>90</c:v>
                </c:pt>
                <c:pt idx="3200">
                  <c:v>89</c:v>
                </c:pt>
                <c:pt idx="3201">
                  <c:v>104</c:v>
                </c:pt>
                <c:pt idx="3202">
                  <c:v>90</c:v>
                </c:pt>
                <c:pt idx="3203">
                  <c:v>130</c:v>
                </c:pt>
                <c:pt idx="3204">
                  <c:v>92</c:v>
                </c:pt>
                <c:pt idx="3205">
                  <c:v>176</c:v>
                </c:pt>
                <c:pt idx="3206">
                  <c:v>116</c:v>
                </c:pt>
                <c:pt idx="3207">
                  <c:v>88</c:v>
                </c:pt>
                <c:pt idx="3208">
                  <c:v>106</c:v>
                </c:pt>
                <c:pt idx="3209">
                  <c:v>181</c:v>
                </c:pt>
                <c:pt idx="3210">
                  <c:v>130</c:v>
                </c:pt>
                <c:pt idx="3211">
                  <c:v>93</c:v>
                </c:pt>
                <c:pt idx="3212">
                  <c:v>110</c:v>
                </c:pt>
                <c:pt idx="3213">
                  <c:v>123</c:v>
                </c:pt>
                <c:pt idx="3214">
                  <c:v>120</c:v>
                </c:pt>
                <c:pt idx="3215">
                  <c:v>87</c:v>
                </c:pt>
                <c:pt idx="3216">
                  <c:v>123</c:v>
                </c:pt>
                <c:pt idx="3217">
                  <c:v>103</c:v>
                </c:pt>
                <c:pt idx="3218">
                  <c:v>91</c:v>
                </c:pt>
                <c:pt idx="3219">
                  <c:v>88</c:v>
                </c:pt>
                <c:pt idx="3220">
                  <c:v>126</c:v>
                </c:pt>
                <c:pt idx="3221">
                  <c:v>120</c:v>
                </c:pt>
                <c:pt idx="3222">
                  <c:v>116</c:v>
                </c:pt>
                <c:pt idx="3223">
                  <c:v>94</c:v>
                </c:pt>
                <c:pt idx="3224">
                  <c:v>85</c:v>
                </c:pt>
                <c:pt idx="3225">
                  <c:v>137</c:v>
                </c:pt>
                <c:pt idx="3226">
                  <c:v>114</c:v>
                </c:pt>
                <c:pt idx="3227">
                  <c:v>76</c:v>
                </c:pt>
                <c:pt idx="3228">
                  <c:v>119</c:v>
                </c:pt>
                <c:pt idx="3229">
                  <c:v>99</c:v>
                </c:pt>
                <c:pt idx="3230">
                  <c:v>79</c:v>
                </c:pt>
                <c:pt idx="3231">
                  <c:v>114</c:v>
                </c:pt>
                <c:pt idx="3232">
                  <c:v>91</c:v>
                </c:pt>
                <c:pt idx="3233">
                  <c:v>95</c:v>
                </c:pt>
                <c:pt idx="3234">
                  <c:v>103</c:v>
                </c:pt>
                <c:pt idx="3235">
                  <c:v>92</c:v>
                </c:pt>
                <c:pt idx="3236">
                  <c:v>124</c:v>
                </c:pt>
                <c:pt idx="3237">
                  <c:v>156</c:v>
                </c:pt>
                <c:pt idx="3238">
                  <c:v>84</c:v>
                </c:pt>
                <c:pt idx="3239">
                  <c:v>300</c:v>
                </c:pt>
                <c:pt idx="3240">
                  <c:v>120</c:v>
                </c:pt>
                <c:pt idx="3241">
                  <c:v>98</c:v>
                </c:pt>
                <c:pt idx="3242">
                  <c:v>121</c:v>
                </c:pt>
                <c:pt idx="3243">
                  <c:v>97</c:v>
                </c:pt>
                <c:pt idx="3244">
                  <c:v>86</c:v>
                </c:pt>
                <c:pt idx="3245">
                  <c:v>93</c:v>
                </c:pt>
                <c:pt idx="3246">
                  <c:v>45</c:v>
                </c:pt>
                <c:pt idx="3247">
                  <c:v>97</c:v>
                </c:pt>
                <c:pt idx="3248">
                  <c:v>102</c:v>
                </c:pt>
                <c:pt idx="3249">
                  <c:v>105</c:v>
                </c:pt>
                <c:pt idx="3250">
                  <c:v>103</c:v>
                </c:pt>
                <c:pt idx="3251">
                  <c:v>93</c:v>
                </c:pt>
                <c:pt idx="3252">
                  <c:v>76</c:v>
                </c:pt>
                <c:pt idx="3253">
                  <c:v>90</c:v>
                </c:pt>
                <c:pt idx="3254">
                  <c:v>122</c:v>
                </c:pt>
                <c:pt idx="3255">
                  <c:v>127</c:v>
                </c:pt>
                <c:pt idx="3256">
                  <c:v>84</c:v>
                </c:pt>
                <c:pt idx="3257">
                  <c:v>96</c:v>
                </c:pt>
                <c:pt idx="3258">
                  <c:v>97</c:v>
                </c:pt>
                <c:pt idx="3259">
                  <c:v>112</c:v>
                </c:pt>
                <c:pt idx="3260">
                  <c:v>125</c:v>
                </c:pt>
                <c:pt idx="3261">
                  <c:v>96</c:v>
                </c:pt>
                <c:pt idx="3262">
                  <c:v>98</c:v>
                </c:pt>
                <c:pt idx="3263">
                  <c:v>92</c:v>
                </c:pt>
                <c:pt idx="3264">
                  <c:v>103</c:v>
                </c:pt>
                <c:pt idx="3265">
                  <c:v>122</c:v>
                </c:pt>
                <c:pt idx="3266">
                  <c:v>101</c:v>
                </c:pt>
                <c:pt idx="3267">
                  <c:v>104</c:v>
                </c:pt>
                <c:pt idx="3268">
                  <c:v>101</c:v>
                </c:pt>
                <c:pt idx="3269">
                  <c:v>135</c:v>
                </c:pt>
                <c:pt idx="3270">
                  <c:v>119</c:v>
                </c:pt>
                <c:pt idx="3271">
                  <c:v>128</c:v>
                </c:pt>
                <c:pt idx="3272">
                  <c:v>107</c:v>
                </c:pt>
                <c:pt idx="3273">
                  <c:v>106</c:v>
                </c:pt>
                <c:pt idx="3274">
                  <c:v>126</c:v>
                </c:pt>
                <c:pt idx="3275">
                  <c:v>128</c:v>
                </c:pt>
                <c:pt idx="3276">
                  <c:v>127</c:v>
                </c:pt>
                <c:pt idx="3277">
                  <c:v>160</c:v>
                </c:pt>
                <c:pt idx="3278">
                  <c:v>126</c:v>
                </c:pt>
                <c:pt idx="3279">
                  <c:v>171</c:v>
                </c:pt>
                <c:pt idx="3280">
                  <c:v>150</c:v>
                </c:pt>
                <c:pt idx="3281">
                  <c:v>122</c:v>
                </c:pt>
                <c:pt idx="3282">
                  <c:v>178</c:v>
                </c:pt>
                <c:pt idx="3283">
                  <c:v>95</c:v>
                </c:pt>
                <c:pt idx="3284">
                  <c:v>117</c:v>
                </c:pt>
                <c:pt idx="3285">
                  <c:v>119</c:v>
                </c:pt>
                <c:pt idx="3286">
                  <c:v>174</c:v>
                </c:pt>
                <c:pt idx="3287">
                  <c:v>111</c:v>
                </c:pt>
                <c:pt idx="3288">
                  <c:v>101</c:v>
                </c:pt>
                <c:pt idx="3289">
                  <c:v>89</c:v>
                </c:pt>
                <c:pt idx="3290">
                  <c:v>113</c:v>
                </c:pt>
                <c:pt idx="3291">
                  <c:v>95</c:v>
                </c:pt>
                <c:pt idx="3292">
                  <c:v>112</c:v>
                </c:pt>
                <c:pt idx="3293">
                  <c:v>109</c:v>
                </c:pt>
                <c:pt idx="3294">
                  <c:v>108</c:v>
                </c:pt>
                <c:pt idx="3295">
                  <c:v>100</c:v>
                </c:pt>
                <c:pt idx="3296">
                  <c:v>90</c:v>
                </c:pt>
                <c:pt idx="3297">
                  <c:v>130</c:v>
                </c:pt>
                <c:pt idx="3298">
                  <c:v>94</c:v>
                </c:pt>
                <c:pt idx="3299">
                  <c:v>93</c:v>
                </c:pt>
                <c:pt idx="3300">
                  <c:v>80</c:v>
                </c:pt>
                <c:pt idx="3301">
                  <c:v>111</c:v>
                </c:pt>
                <c:pt idx="3302">
                  <c:v>142</c:v>
                </c:pt>
                <c:pt idx="3303">
                  <c:v>107</c:v>
                </c:pt>
                <c:pt idx="3304">
                  <c:v>91</c:v>
                </c:pt>
                <c:pt idx="3305">
                  <c:v>112</c:v>
                </c:pt>
                <c:pt idx="3306">
                  <c:v>82</c:v>
                </c:pt>
                <c:pt idx="3307">
                  <c:v>97</c:v>
                </c:pt>
                <c:pt idx="3308">
                  <c:v>128</c:v>
                </c:pt>
                <c:pt idx="3309">
                  <c:v>102</c:v>
                </c:pt>
                <c:pt idx="3310">
                  <c:v>93</c:v>
                </c:pt>
                <c:pt idx="3311">
                  <c:v>116</c:v>
                </c:pt>
                <c:pt idx="3312">
                  <c:v>138</c:v>
                </c:pt>
                <c:pt idx="3313">
                  <c:v>117</c:v>
                </c:pt>
                <c:pt idx="3314">
                  <c:v>93</c:v>
                </c:pt>
                <c:pt idx="3315">
                  <c:v>92</c:v>
                </c:pt>
                <c:pt idx="3316">
                  <c:v>110</c:v>
                </c:pt>
                <c:pt idx="3317">
                  <c:v>92</c:v>
                </c:pt>
                <c:pt idx="3318">
                  <c:v>104</c:v>
                </c:pt>
                <c:pt idx="3319">
                  <c:v>98</c:v>
                </c:pt>
                <c:pt idx="3320">
                  <c:v>89</c:v>
                </c:pt>
                <c:pt idx="3321">
                  <c:v>92</c:v>
                </c:pt>
                <c:pt idx="3322">
                  <c:v>140</c:v>
                </c:pt>
                <c:pt idx="3323">
                  <c:v>90</c:v>
                </c:pt>
                <c:pt idx="3324">
                  <c:v>129</c:v>
                </c:pt>
                <c:pt idx="3325">
                  <c:v>111</c:v>
                </c:pt>
                <c:pt idx="3326">
                  <c:v>79</c:v>
                </c:pt>
                <c:pt idx="3327">
                  <c:v>104</c:v>
                </c:pt>
                <c:pt idx="3328">
                  <c:v>101</c:v>
                </c:pt>
                <c:pt idx="3329">
                  <c:v>113</c:v>
                </c:pt>
                <c:pt idx="3330">
                  <c:v>92</c:v>
                </c:pt>
                <c:pt idx="3331">
                  <c:v>106</c:v>
                </c:pt>
                <c:pt idx="3332">
                  <c:v>98</c:v>
                </c:pt>
                <c:pt idx="3333">
                  <c:v>75</c:v>
                </c:pt>
                <c:pt idx="3334">
                  <c:v>104</c:v>
                </c:pt>
                <c:pt idx="3335">
                  <c:v>108</c:v>
                </c:pt>
                <c:pt idx="3336">
                  <c:v>99</c:v>
                </c:pt>
                <c:pt idx="3337">
                  <c:v>180</c:v>
                </c:pt>
                <c:pt idx="3338">
                  <c:v>109</c:v>
                </c:pt>
                <c:pt idx="3339">
                  <c:v>111</c:v>
                </c:pt>
                <c:pt idx="3340">
                  <c:v>93</c:v>
                </c:pt>
                <c:pt idx="3341">
                  <c:v>99</c:v>
                </c:pt>
                <c:pt idx="3342">
                  <c:v>98</c:v>
                </c:pt>
                <c:pt idx="3343">
                  <c:v>95</c:v>
                </c:pt>
                <c:pt idx="3344">
                  <c:v>107</c:v>
                </c:pt>
                <c:pt idx="3345">
                  <c:v>102</c:v>
                </c:pt>
                <c:pt idx="3346">
                  <c:v>97</c:v>
                </c:pt>
                <c:pt idx="3347">
                  <c:v>124</c:v>
                </c:pt>
                <c:pt idx="3348">
                  <c:v>97</c:v>
                </c:pt>
                <c:pt idx="3349">
                  <c:v>124</c:v>
                </c:pt>
                <c:pt idx="3350">
                  <c:v>96</c:v>
                </c:pt>
                <c:pt idx="3351">
                  <c:v>114</c:v>
                </c:pt>
                <c:pt idx="3352">
                  <c:v>90</c:v>
                </c:pt>
                <c:pt idx="3353">
                  <c:v>104</c:v>
                </c:pt>
                <c:pt idx="3354">
                  <c:v>102</c:v>
                </c:pt>
                <c:pt idx="3355">
                  <c:v>93</c:v>
                </c:pt>
                <c:pt idx="3356">
                  <c:v>90</c:v>
                </c:pt>
                <c:pt idx="3357">
                  <c:v>106</c:v>
                </c:pt>
                <c:pt idx="3358">
                  <c:v>99</c:v>
                </c:pt>
                <c:pt idx="3359">
                  <c:v>115</c:v>
                </c:pt>
                <c:pt idx="3360">
                  <c:v>89</c:v>
                </c:pt>
                <c:pt idx="3361">
                  <c:v>101</c:v>
                </c:pt>
                <c:pt idx="3362">
                  <c:v>92</c:v>
                </c:pt>
                <c:pt idx="3363">
                  <c:v>94</c:v>
                </c:pt>
                <c:pt idx="3364">
                  <c:v>100</c:v>
                </c:pt>
                <c:pt idx="3365">
                  <c:v>106</c:v>
                </c:pt>
                <c:pt idx="3366">
                  <c:v>109</c:v>
                </c:pt>
                <c:pt idx="3367">
                  <c:v>105</c:v>
                </c:pt>
                <c:pt idx="3368">
                  <c:v>102</c:v>
                </c:pt>
                <c:pt idx="3369">
                  <c:v>97</c:v>
                </c:pt>
                <c:pt idx="3370">
                  <c:v>118</c:v>
                </c:pt>
                <c:pt idx="3371">
                  <c:v>92</c:v>
                </c:pt>
                <c:pt idx="3372">
                  <c:v>112</c:v>
                </c:pt>
                <c:pt idx="3373">
                  <c:v>103</c:v>
                </c:pt>
                <c:pt idx="3374">
                  <c:v>93</c:v>
                </c:pt>
                <c:pt idx="3375">
                  <c:v>101</c:v>
                </c:pt>
                <c:pt idx="3376">
                  <c:v>115</c:v>
                </c:pt>
                <c:pt idx="3377">
                  <c:v>113</c:v>
                </c:pt>
                <c:pt idx="3378">
                  <c:v>95</c:v>
                </c:pt>
                <c:pt idx="3379">
                  <c:v>153</c:v>
                </c:pt>
                <c:pt idx="3380">
                  <c:v>89</c:v>
                </c:pt>
                <c:pt idx="3381">
                  <c:v>92</c:v>
                </c:pt>
                <c:pt idx="3382">
                  <c:v>107</c:v>
                </c:pt>
                <c:pt idx="3383">
                  <c:v>118</c:v>
                </c:pt>
                <c:pt idx="3384">
                  <c:v>97</c:v>
                </c:pt>
                <c:pt idx="3385">
                  <c:v>156</c:v>
                </c:pt>
                <c:pt idx="3386">
                  <c:v>100</c:v>
                </c:pt>
                <c:pt idx="3387">
                  <c:v>96</c:v>
                </c:pt>
                <c:pt idx="3388">
                  <c:v>104</c:v>
                </c:pt>
                <c:pt idx="3389">
                  <c:v>120</c:v>
                </c:pt>
                <c:pt idx="3390">
                  <c:v>175</c:v>
                </c:pt>
                <c:pt idx="3391">
                  <c:v>95</c:v>
                </c:pt>
                <c:pt idx="3392">
                  <c:v>95</c:v>
                </c:pt>
                <c:pt idx="3393">
                  <c:v>121</c:v>
                </c:pt>
                <c:pt idx="3394">
                  <c:v>110</c:v>
                </c:pt>
                <c:pt idx="3395">
                  <c:v>96</c:v>
                </c:pt>
                <c:pt idx="3396">
                  <c:v>121</c:v>
                </c:pt>
                <c:pt idx="3397">
                  <c:v>95</c:v>
                </c:pt>
                <c:pt idx="3398">
                  <c:v>112</c:v>
                </c:pt>
                <c:pt idx="3399">
                  <c:v>112</c:v>
                </c:pt>
                <c:pt idx="3400">
                  <c:v>143</c:v>
                </c:pt>
                <c:pt idx="3401">
                  <c:v>93</c:v>
                </c:pt>
                <c:pt idx="3402">
                  <c:v>110</c:v>
                </c:pt>
                <c:pt idx="3403">
                  <c:v>104</c:v>
                </c:pt>
                <c:pt idx="3404">
                  <c:v>115</c:v>
                </c:pt>
                <c:pt idx="3405">
                  <c:v>119</c:v>
                </c:pt>
                <c:pt idx="3406">
                  <c:v>125</c:v>
                </c:pt>
                <c:pt idx="3407">
                  <c:v>96</c:v>
                </c:pt>
                <c:pt idx="3408">
                  <c:v>100</c:v>
                </c:pt>
                <c:pt idx="3409">
                  <c:v>46</c:v>
                </c:pt>
                <c:pt idx="3410">
                  <c:v>89</c:v>
                </c:pt>
                <c:pt idx="3411">
                  <c:v>92</c:v>
                </c:pt>
                <c:pt idx="3412">
                  <c:v>109</c:v>
                </c:pt>
                <c:pt idx="3413">
                  <c:v>103</c:v>
                </c:pt>
                <c:pt idx="3414">
                  <c:v>95</c:v>
                </c:pt>
                <c:pt idx="3415">
                  <c:v>143</c:v>
                </c:pt>
                <c:pt idx="3416">
                  <c:v>105</c:v>
                </c:pt>
                <c:pt idx="3417">
                  <c:v>79</c:v>
                </c:pt>
                <c:pt idx="3418">
                  <c:v>106</c:v>
                </c:pt>
                <c:pt idx="3419">
                  <c:v>100</c:v>
                </c:pt>
                <c:pt idx="3420">
                  <c:v>103</c:v>
                </c:pt>
                <c:pt idx="3421">
                  <c:v>116</c:v>
                </c:pt>
                <c:pt idx="3422">
                  <c:v>99</c:v>
                </c:pt>
                <c:pt idx="3423">
                  <c:v>164</c:v>
                </c:pt>
                <c:pt idx="3424">
                  <c:v>96</c:v>
                </c:pt>
                <c:pt idx="3425">
                  <c:v>122</c:v>
                </c:pt>
                <c:pt idx="3426">
                  <c:v>94</c:v>
                </c:pt>
                <c:pt idx="3427">
                  <c:v>93</c:v>
                </c:pt>
                <c:pt idx="3428">
                  <c:v>96</c:v>
                </c:pt>
                <c:pt idx="3429">
                  <c:v>113</c:v>
                </c:pt>
                <c:pt idx="3430">
                  <c:v>192</c:v>
                </c:pt>
                <c:pt idx="3431">
                  <c:v>99</c:v>
                </c:pt>
                <c:pt idx="3432">
                  <c:v>91</c:v>
                </c:pt>
                <c:pt idx="3433">
                  <c:v>100</c:v>
                </c:pt>
                <c:pt idx="3434">
                  <c:v>105</c:v>
                </c:pt>
                <c:pt idx="3435">
                  <c:v>99</c:v>
                </c:pt>
                <c:pt idx="3436">
                  <c:v>112</c:v>
                </c:pt>
                <c:pt idx="3437">
                  <c:v>100</c:v>
                </c:pt>
                <c:pt idx="3438">
                  <c:v>99</c:v>
                </c:pt>
                <c:pt idx="3439">
                  <c:v>100</c:v>
                </c:pt>
                <c:pt idx="3440">
                  <c:v>125</c:v>
                </c:pt>
                <c:pt idx="3441">
                  <c:v>107</c:v>
                </c:pt>
                <c:pt idx="3442">
                  <c:v>107</c:v>
                </c:pt>
                <c:pt idx="3443">
                  <c:v>97</c:v>
                </c:pt>
                <c:pt idx="3444">
                  <c:v>105</c:v>
                </c:pt>
                <c:pt idx="3445">
                  <c:v>95</c:v>
                </c:pt>
                <c:pt idx="3446">
                  <c:v>106</c:v>
                </c:pt>
                <c:pt idx="3447">
                  <c:v>93</c:v>
                </c:pt>
                <c:pt idx="3448">
                  <c:v>103</c:v>
                </c:pt>
                <c:pt idx="3449">
                  <c:v>96</c:v>
                </c:pt>
                <c:pt idx="3450">
                  <c:v>103</c:v>
                </c:pt>
                <c:pt idx="3451">
                  <c:v>108</c:v>
                </c:pt>
                <c:pt idx="3452">
                  <c:v>177</c:v>
                </c:pt>
                <c:pt idx="3453">
                  <c:v>118</c:v>
                </c:pt>
                <c:pt idx="3454">
                  <c:v>97</c:v>
                </c:pt>
                <c:pt idx="3455">
                  <c:v>102</c:v>
                </c:pt>
                <c:pt idx="3456">
                  <c:v>92</c:v>
                </c:pt>
                <c:pt idx="3457">
                  <c:v>88</c:v>
                </c:pt>
                <c:pt idx="3458">
                  <c:v>80</c:v>
                </c:pt>
                <c:pt idx="3459">
                  <c:v>115</c:v>
                </c:pt>
                <c:pt idx="3460">
                  <c:v>97</c:v>
                </c:pt>
                <c:pt idx="3461">
                  <c:v>102</c:v>
                </c:pt>
                <c:pt idx="3462">
                  <c:v>111</c:v>
                </c:pt>
                <c:pt idx="3463">
                  <c:v>96</c:v>
                </c:pt>
                <c:pt idx="3464">
                  <c:v>94</c:v>
                </c:pt>
                <c:pt idx="3465">
                  <c:v>125</c:v>
                </c:pt>
                <c:pt idx="3466">
                  <c:v>108</c:v>
                </c:pt>
                <c:pt idx="3467">
                  <c:v>101</c:v>
                </c:pt>
                <c:pt idx="3468">
                  <c:v>101</c:v>
                </c:pt>
                <c:pt idx="3469">
                  <c:v>139</c:v>
                </c:pt>
                <c:pt idx="3470">
                  <c:v>125</c:v>
                </c:pt>
                <c:pt idx="3471">
                  <c:v>88</c:v>
                </c:pt>
                <c:pt idx="3472">
                  <c:v>115</c:v>
                </c:pt>
                <c:pt idx="3473">
                  <c:v>99</c:v>
                </c:pt>
                <c:pt idx="3474">
                  <c:v>88</c:v>
                </c:pt>
                <c:pt idx="3475">
                  <c:v>112</c:v>
                </c:pt>
                <c:pt idx="3476">
                  <c:v>108</c:v>
                </c:pt>
                <c:pt idx="3477">
                  <c:v>107</c:v>
                </c:pt>
                <c:pt idx="3478">
                  <c:v>104</c:v>
                </c:pt>
                <c:pt idx="3479">
                  <c:v>108</c:v>
                </c:pt>
                <c:pt idx="3480">
                  <c:v>102</c:v>
                </c:pt>
                <c:pt idx="3481">
                  <c:v>88</c:v>
                </c:pt>
                <c:pt idx="3482">
                  <c:v>115</c:v>
                </c:pt>
                <c:pt idx="3483">
                  <c:v>91</c:v>
                </c:pt>
                <c:pt idx="3484">
                  <c:v>141</c:v>
                </c:pt>
                <c:pt idx="3485">
                  <c:v>101</c:v>
                </c:pt>
                <c:pt idx="3486">
                  <c:v>105</c:v>
                </c:pt>
                <c:pt idx="3487">
                  <c:v>100</c:v>
                </c:pt>
                <c:pt idx="3488">
                  <c:v>116</c:v>
                </c:pt>
                <c:pt idx="3489">
                  <c:v>97</c:v>
                </c:pt>
                <c:pt idx="3490">
                  <c:v>106</c:v>
                </c:pt>
                <c:pt idx="3491">
                  <c:v>105</c:v>
                </c:pt>
                <c:pt idx="3492">
                  <c:v>102</c:v>
                </c:pt>
                <c:pt idx="3493">
                  <c:v>122</c:v>
                </c:pt>
                <c:pt idx="3494">
                  <c:v>107</c:v>
                </c:pt>
                <c:pt idx="3495">
                  <c:v>121</c:v>
                </c:pt>
                <c:pt idx="3496">
                  <c:v>98</c:v>
                </c:pt>
                <c:pt idx="3497">
                  <c:v>108</c:v>
                </c:pt>
                <c:pt idx="3498">
                  <c:v>123</c:v>
                </c:pt>
                <c:pt idx="3499">
                  <c:v>110</c:v>
                </c:pt>
                <c:pt idx="3500">
                  <c:v>120</c:v>
                </c:pt>
                <c:pt idx="3501">
                  <c:v>122</c:v>
                </c:pt>
                <c:pt idx="3502">
                  <c:v>110</c:v>
                </c:pt>
                <c:pt idx="3503">
                  <c:v>139</c:v>
                </c:pt>
                <c:pt idx="3504">
                  <c:v>124</c:v>
                </c:pt>
                <c:pt idx="3505">
                  <c:v>120</c:v>
                </c:pt>
                <c:pt idx="3506">
                  <c:v>152</c:v>
                </c:pt>
                <c:pt idx="3507">
                  <c:v>98</c:v>
                </c:pt>
                <c:pt idx="3508">
                  <c:v>106</c:v>
                </c:pt>
                <c:pt idx="3509">
                  <c:v>106</c:v>
                </c:pt>
                <c:pt idx="3510">
                  <c:v>106</c:v>
                </c:pt>
                <c:pt idx="3511">
                  <c:v>89</c:v>
                </c:pt>
                <c:pt idx="3512">
                  <c:v>94</c:v>
                </c:pt>
                <c:pt idx="3513">
                  <c:v>109</c:v>
                </c:pt>
                <c:pt idx="3514">
                  <c:v>144</c:v>
                </c:pt>
                <c:pt idx="3515">
                  <c:v>90</c:v>
                </c:pt>
                <c:pt idx="3516">
                  <c:v>106</c:v>
                </c:pt>
                <c:pt idx="3517">
                  <c:v>121</c:v>
                </c:pt>
                <c:pt idx="3518">
                  <c:v>89</c:v>
                </c:pt>
                <c:pt idx="3519">
                  <c:v>86</c:v>
                </c:pt>
                <c:pt idx="3520">
                  <c:v>91</c:v>
                </c:pt>
                <c:pt idx="3521">
                  <c:v>104</c:v>
                </c:pt>
                <c:pt idx="3522">
                  <c:v>99</c:v>
                </c:pt>
                <c:pt idx="3523">
                  <c:v>98</c:v>
                </c:pt>
                <c:pt idx="3524">
                  <c:v>121</c:v>
                </c:pt>
                <c:pt idx="3525">
                  <c:v>96</c:v>
                </c:pt>
                <c:pt idx="3526">
                  <c:v>99</c:v>
                </c:pt>
                <c:pt idx="3527">
                  <c:v>42</c:v>
                </c:pt>
                <c:pt idx="3528">
                  <c:v>122</c:v>
                </c:pt>
                <c:pt idx="3529">
                  <c:v>101</c:v>
                </c:pt>
                <c:pt idx="3530">
                  <c:v>102</c:v>
                </c:pt>
                <c:pt idx="3531">
                  <c:v>84</c:v>
                </c:pt>
                <c:pt idx="3532">
                  <c:v>104</c:v>
                </c:pt>
                <c:pt idx="3533">
                  <c:v>96</c:v>
                </c:pt>
                <c:pt idx="3534">
                  <c:v>94</c:v>
                </c:pt>
                <c:pt idx="3535">
                  <c:v>90</c:v>
                </c:pt>
                <c:pt idx="3536">
                  <c:v>97</c:v>
                </c:pt>
                <c:pt idx="3537">
                  <c:v>90</c:v>
                </c:pt>
                <c:pt idx="3538">
                  <c:v>106</c:v>
                </c:pt>
                <c:pt idx="3539">
                  <c:v>96</c:v>
                </c:pt>
                <c:pt idx="3540">
                  <c:v>95</c:v>
                </c:pt>
                <c:pt idx="3541">
                  <c:v>99</c:v>
                </c:pt>
                <c:pt idx="3542">
                  <c:v>93</c:v>
                </c:pt>
                <c:pt idx="3543">
                  <c:v>99</c:v>
                </c:pt>
                <c:pt idx="3544">
                  <c:v>95</c:v>
                </c:pt>
                <c:pt idx="3545">
                  <c:v>84</c:v>
                </c:pt>
                <c:pt idx="3546">
                  <c:v>144</c:v>
                </c:pt>
                <c:pt idx="3547">
                  <c:v>99</c:v>
                </c:pt>
                <c:pt idx="3548">
                  <c:v>110</c:v>
                </c:pt>
                <c:pt idx="3549">
                  <c:v>97</c:v>
                </c:pt>
                <c:pt idx="3550">
                  <c:v>107</c:v>
                </c:pt>
                <c:pt idx="3551">
                  <c:v>90</c:v>
                </c:pt>
                <c:pt idx="3552">
                  <c:v>104</c:v>
                </c:pt>
                <c:pt idx="3553">
                  <c:v>96</c:v>
                </c:pt>
                <c:pt idx="3554">
                  <c:v>97</c:v>
                </c:pt>
                <c:pt idx="3555">
                  <c:v>107</c:v>
                </c:pt>
                <c:pt idx="3556">
                  <c:v>117</c:v>
                </c:pt>
                <c:pt idx="3557">
                  <c:v>85</c:v>
                </c:pt>
                <c:pt idx="3558">
                  <c:v>152</c:v>
                </c:pt>
                <c:pt idx="3559">
                  <c:v>85</c:v>
                </c:pt>
                <c:pt idx="3560">
                  <c:v>76</c:v>
                </c:pt>
                <c:pt idx="3561">
                  <c:v>87</c:v>
                </c:pt>
                <c:pt idx="3562">
                  <c:v>95</c:v>
                </c:pt>
                <c:pt idx="3563">
                  <c:v>101</c:v>
                </c:pt>
                <c:pt idx="3564">
                  <c:v>90</c:v>
                </c:pt>
                <c:pt idx="3565">
                  <c:v>89</c:v>
                </c:pt>
                <c:pt idx="3566">
                  <c:v>111</c:v>
                </c:pt>
                <c:pt idx="3567">
                  <c:v>86</c:v>
                </c:pt>
                <c:pt idx="3568">
                  <c:v>115</c:v>
                </c:pt>
                <c:pt idx="3569">
                  <c:v>103</c:v>
                </c:pt>
                <c:pt idx="3570">
                  <c:v>133</c:v>
                </c:pt>
                <c:pt idx="3571">
                  <c:v>88</c:v>
                </c:pt>
                <c:pt idx="3572">
                  <c:v>111</c:v>
                </c:pt>
                <c:pt idx="3573">
                  <c:v>94</c:v>
                </c:pt>
                <c:pt idx="3574">
                  <c:v>112</c:v>
                </c:pt>
                <c:pt idx="3575">
                  <c:v>141</c:v>
                </c:pt>
                <c:pt idx="3576">
                  <c:v>95</c:v>
                </c:pt>
                <c:pt idx="3577">
                  <c:v>141</c:v>
                </c:pt>
                <c:pt idx="3578">
                  <c:v>85</c:v>
                </c:pt>
                <c:pt idx="3579">
                  <c:v>105</c:v>
                </c:pt>
                <c:pt idx="3580">
                  <c:v>129</c:v>
                </c:pt>
                <c:pt idx="3581">
                  <c:v>125</c:v>
                </c:pt>
                <c:pt idx="3582">
                  <c:v>116</c:v>
                </c:pt>
                <c:pt idx="3583">
                  <c:v>105</c:v>
                </c:pt>
                <c:pt idx="3584">
                  <c:v>90</c:v>
                </c:pt>
                <c:pt idx="3585">
                  <c:v>105</c:v>
                </c:pt>
                <c:pt idx="3586">
                  <c:v>111</c:v>
                </c:pt>
                <c:pt idx="3587">
                  <c:v>91</c:v>
                </c:pt>
                <c:pt idx="3588">
                  <c:v>95</c:v>
                </c:pt>
                <c:pt idx="3589">
                  <c:v>97</c:v>
                </c:pt>
                <c:pt idx="3590">
                  <c:v>92</c:v>
                </c:pt>
                <c:pt idx="3591">
                  <c:v>104</c:v>
                </c:pt>
                <c:pt idx="3592">
                  <c:v>120</c:v>
                </c:pt>
                <c:pt idx="3593">
                  <c:v>99</c:v>
                </c:pt>
                <c:pt idx="3594">
                  <c:v>93</c:v>
                </c:pt>
                <c:pt idx="3595">
                  <c:v>99</c:v>
                </c:pt>
                <c:pt idx="3596">
                  <c:v>99</c:v>
                </c:pt>
                <c:pt idx="3597">
                  <c:v>157</c:v>
                </c:pt>
                <c:pt idx="3598">
                  <c:v>90</c:v>
                </c:pt>
                <c:pt idx="3599">
                  <c:v>96</c:v>
                </c:pt>
                <c:pt idx="3600">
                  <c:v>96</c:v>
                </c:pt>
                <c:pt idx="3601">
                  <c:v>90</c:v>
                </c:pt>
                <c:pt idx="3602">
                  <c:v>100</c:v>
                </c:pt>
                <c:pt idx="3603">
                  <c:v>94</c:v>
                </c:pt>
                <c:pt idx="3604">
                  <c:v>98</c:v>
                </c:pt>
                <c:pt idx="3605">
                  <c:v>129</c:v>
                </c:pt>
                <c:pt idx="3606">
                  <c:v>103</c:v>
                </c:pt>
                <c:pt idx="3607">
                  <c:v>128</c:v>
                </c:pt>
                <c:pt idx="3608">
                  <c:v>106</c:v>
                </c:pt>
                <c:pt idx="3609">
                  <c:v>95</c:v>
                </c:pt>
                <c:pt idx="3610">
                  <c:v>104</c:v>
                </c:pt>
                <c:pt idx="3611">
                  <c:v>87</c:v>
                </c:pt>
                <c:pt idx="3612">
                  <c:v>81</c:v>
                </c:pt>
                <c:pt idx="3613">
                  <c:v>94</c:v>
                </c:pt>
                <c:pt idx="3614">
                  <c:v>89</c:v>
                </c:pt>
                <c:pt idx="3615">
                  <c:v>88</c:v>
                </c:pt>
                <c:pt idx="3616">
                  <c:v>108</c:v>
                </c:pt>
                <c:pt idx="3617">
                  <c:v>115</c:v>
                </c:pt>
                <c:pt idx="3618">
                  <c:v>96</c:v>
                </c:pt>
                <c:pt idx="3619">
                  <c:v>135</c:v>
                </c:pt>
                <c:pt idx="3620">
                  <c:v>113</c:v>
                </c:pt>
                <c:pt idx="3621">
                  <c:v>93</c:v>
                </c:pt>
                <c:pt idx="3622">
                  <c:v>109</c:v>
                </c:pt>
                <c:pt idx="3623">
                  <c:v>127</c:v>
                </c:pt>
                <c:pt idx="3624">
                  <c:v>101</c:v>
                </c:pt>
                <c:pt idx="3625">
                  <c:v>124</c:v>
                </c:pt>
                <c:pt idx="3626">
                  <c:v>117</c:v>
                </c:pt>
                <c:pt idx="3627">
                  <c:v>83</c:v>
                </c:pt>
                <c:pt idx="3628">
                  <c:v>113</c:v>
                </c:pt>
                <c:pt idx="3629">
                  <c:v>104</c:v>
                </c:pt>
                <c:pt idx="3630">
                  <c:v>97</c:v>
                </c:pt>
                <c:pt idx="3631">
                  <c:v>110</c:v>
                </c:pt>
                <c:pt idx="3632">
                  <c:v>103</c:v>
                </c:pt>
                <c:pt idx="3633">
                  <c:v>94</c:v>
                </c:pt>
                <c:pt idx="3634">
                  <c:v>102</c:v>
                </c:pt>
                <c:pt idx="3635">
                  <c:v>77</c:v>
                </c:pt>
                <c:pt idx="3636">
                  <c:v>134</c:v>
                </c:pt>
                <c:pt idx="3637">
                  <c:v>129</c:v>
                </c:pt>
                <c:pt idx="3638">
                  <c:v>90</c:v>
                </c:pt>
                <c:pt idx="3639">
                  <c:v>134</c:v>
                </c:pt>
                <c:pt idx="3640">
                  <c:v>104</c:v>
                </c:pt>
                <c:pt idx="3641">
                  <c:v>95</c:v>
                </c:pt>
                <c:pt idx="3642">
                  <c:v>93</c:v>
                </c:pt>
                <c:pt idx="3643">
                  <c:v>106</c:v>
                </c:pt>
                <c:pt idx="3644">
                  <c:v>109</c:v>
                </c:pt>
                <c:pt idx="3645">
                  <c:v>101</c:v>
                </c:pt>
                <c:pt idx="3646">
                  <c:v>139</c:v>
                </c:pt>
                <c:pt idx="3647">
                  <c:v>99</c:v>
                </c:pt>
                <c:pt idx="3648">
                  <c:v>100</c:v>
                </c:pt>
                <c:pt idx="3649">
                  <c:v>95</c:v>
                </c:pt>
                <c:pt idx="3650">
                  <c:v>94</c:v>
                </c:pt>
                <c:pt idx="3651">
                  <c:v>93</c:v>
                </c:pt>
                <c:pt idx="3652">
                  <c:v>106</c:v>
                </c:pt>
                <c:pt idx="3653">
                  <c:v>99</c:v>
                </c:pt>
                <c:pt idx="3654">
                  <c:v>82</c:v>
                </c:pt>
                <c:pt idx="3655">
                  <c:v>135</c:v>
                </c:pt>
                <c:pt idx="3656">
                  <c:v>88</c:v>
                </c:pt>
                <c:pt idx="3657">
                  <c:v>89</c:v>
                </c:pt>
                <c:pt idx="3658">
                  <c:v>110</c:v>
                </c:pt>
                <c:pt idx="3659">
                  <c:v>107</c:v>
                </c:pt>
                <c:pt idx="3660">
                  <c:v>86</c:v>
                </c:pt>
                <c:pt idx="3661">
                  <c:v>91</c:v>
                </c:pt>
                <c:pt idx="3662">
                  <c:v>103</c:v>
                </c:pt>
                <c:pt idx="3663">
                  <c:v>90</c:v>
                </c:pt>
                <c:pt idx="3664">
                  <c:v>141</c:v>
                </c:pt>
                <c:pt idx="3665">
                  <c:v>92</c:v>
                </c:pt>
                <c:pt idx="3666">
                  <c:v>99</c:v>
                </c:pt>
                <c:pt idx="3667">
                  <c:v>79</c:v>
                </c:pt>
                <c:pt idx="3668">
                  <c:v>96</c:v>
                </c:pt>
                <c:pt idx="3669">
                  <c:v>82</c:v>
                </c:pt>
                <c:pt idx="3670">
                  <c:v>92</c:v>
                </c:pt>
                <c:pt idx="3671">
                  <c:v>112</c:v>
                </c:pt>
                <c:pt idx="3672">
                  <c:v>106</c:v>
                </c:pt>
                <c:pt idx="3673">
                  <c:v>90</c:v>
                </c:pt>
                <c:pt idx="3674">
                  <c:v>126</c:v>
                </c:pt>
                <c:pt idx="3675">
                  <c:v>150</c:v>
                </c:pt>
                <c:pt idx="3676">
                  <c:v>90</c:v>
                </c:pt>
                <c:pt idx="3677">
                  <c:v>91</c:v>
                </c:pt>
                <c:pt idx="3678">
                  <c:v>145</c:v>
                </c:pt>
                <c:pt idx="3679">
                  <c:v>95</c:v>
                </c:pt>
                <c:pt idx="3680">
                  <c:v>97</c:v>
                </c:pt>
                <c:pt idx="3681">
                  <c:v>90</c:v>
                </c:pt>
                <c:pt idx="3682">
                  <c:v>41</c:v>
                </c:pt>
                <c:pt idx="3683">
                  <c:v>112</c:v>
                </c:pt>
                <c:pt idx="3684">
                  <c:v>122</c:v>
                </c:pt>
                <c:pt idx="3685">
                  <c:v>110</c:v>
                </c:pt>
                <c:pt idx="3686">
                  <c:v>87</c:v>
                </c:pt>
                <c:pt idx="3687">
                  <c:v>108</c:v>
                </c:pt>
                <c:pt idx="3688">
                  <c:v>121</c:v>
                </c:pt>
                <c:pt idx="3689">
                  <c:v>97</c:v>
                </c:pt>
                <c:pt idx="3690">
                  <c:v>116</c:v>
                </c:pt>
                <c:pt idx="3691">
                  <c:v>94</c:v>
                </c:pt>
                <c:pt idx="3692">
                  <c:v>103</c:v>
                </c:pt>
                <c:pt idx="3693">
                  <c:v>112</c:v>
                </c:pt>
                <c:pt idx="3694">
                  <c:v>91</c:v>
                </c:pt>
                <c:pt idx="3695">
                  <c:v>98</c:v>
                </c:pt>
                <c:pt idx="3696">
                  <c:v>95</c:v>
                </c:pt>
                <c:pt idx="3697">
                  <c:v>88</c:v>
                </c:pt>
                <c:pt idx="3698">
                  <c:v>99</c:v>
                </c:pt>
                <c:pt idx="3699">
                  <c:v>91</c:v>
                </c:pt>
                <c:pt idx="3700">
                  <c:v>97</c:v>
                </c:pt>
                <c:pt idx="3701">
                  <c:v>136</c:v>
                </c:pt>
                <c:pt idx="3702">
                  <c:v>118</c:v>
                </c:pt>
                <c:pt idx="3703">
                  <c:v>94</c:v>
                </c:pt>
                <c:pt idx="3704">
                  <c:v>89</c:v>
                </c:pt>
                <c:pt idx="3705">
                  <c:v>90</c:v>
                </c:pt>
                <c:pt idx="3706">
                  <c:v>95</c:v>
                </c:pt>
                <c:pt idx="3707">
                  <c:v>90</c:v>
                </c:pt>
                <c:pt idx="3708">
                  <c:v>95</c:v>
                </c:pt>
                <c:pt idx="3709">
                  <c:v>94</c:v>
                </c:pt>
                <c:pt idx="3710">
                  <c:v>90</c:v>
                </c:pt>
                <c:pt idx="3711">
                  <c:v>103</c:v>
                </c:pt>
                <c:pt idx="3712">
                  <c:v>91</c:v>
                </c:pt>
                <c:pt idx="3713">
                  <c:v>102</c:v>
                </c:pt>
                <c:pt idx="3714">
                  <c:v>92</c:v>
                </c:pt>
                <c:pt idx="3715">
                  <c:v>87</c:v>
                </c:pt>
                <c:pt idx="3716">
                  <c:v>80</c:v>
                </c:pt>
                <c:pt idx="3717">
                  <c:v>90</c:v>
                </c:pt>
                <c:pt idx="3718">
                  <c:v>105</c:v>
                </c:pt>
                <c:pt idx="3719">
                  <c:v>67</c:v>
                </c:pt>
                <c:pt idx="3720">
                  <c:v>95</c:v>
                </c:pt>
                <c:pt idx="3721">
                  <c:v>87</c:v>
                </c:pt>
                <c:pt idx="3722">
                  <c:v>94</c:v>
                </c:pt>
                <c:pt idx="3723">
                  <c:v>109</c:v>
                </c:pt>
                <c:pt idx="3724">
                  <c:v>130</c:v>
                </c:pt>
                <c:pt idx="3725">
                  <c:v>88</c:v>
                </c:pt>
                <c:pt idx="3726">
                  <c:v>88</c:v>
                </c:pt>
                <c:pt idx="3727">
                  <c:v>97</c:v>
                </c:pt>
                <c:pt idx="3728">
                  <c:v>113</c:v>
                </c:pt>
                <c:pt idx="3729">
                  <c:v>99</c:v>
                </c:pt>
                <c:pt idx="3730">
                  <c:v>148</c:v>
                </c:pt>
                <c:pt idx="3731">
                  <c:v>107</c:v>
                </c:pt>
                <c:pt idx="3732">
                  <c:v>93</c:v>
                </c:pt>
                <c:pt idx="3733">
                  <c:v>94</c:v>
                </c:pt>
                <c:pt idx="3734">
                  <c:v>121</c:v>
                </c:pt>
                <c:pt idx="3735">
                  <c:v>118</c:v>
                </c:pt>
                <c:pt idx="3736">
                  <c:v>98</c:v>
                </c:pt>
                <c:pt idx="3737">
                  <c:v>82</c:v>
                </c:pt>
                <c:pt idx="3738">
                  <c:v>101</c:v>
                </c:pt>
                <c:pt idx="3739">
                  <c:v>106</c:v>
                </c:pt>
                <c:pt idx="3740">
                  <c:v>90</c:v>
                </c:pt>
                <c:pt idx="3741">
                  <c:v>79</c:v>
                </c:pt>
                <c:pt idx="3742">
                  <c:v>87</c:v>
                </c:pt>
                <c:pt idx="3743">
                  <c:v>105</c:v>
                </c:pt>
                <c:pt idx="3744">
                  <c:v>89</c:v>
                </c:pt>
                <c:pt idx="3745">
                  <c:v>100</c:v>
                </c:pt>
                <c:pt idx="3746">
                  <c:v>92</c:v>
                </c:pt>
                <c:pt idx="3747">
                  <c:v>97</c:v>
                </c:pt>
                <c:pt idx="3748">
                  <c:v>100</c:v>
                </c:pt>
                <c:pt idx="3749">
                  <c:v>96</c:v>
                </c:pt>
                <c:pt idx="3750">
                  <c:v>104</c:v>
                </c:pt>
                <c:pt idx="3751">
                  <c:v>117</c:v>
                </c:pt>
                <c:pt idx="3752">
                  <c:v>90</c:v>
                </c:pt>
                <c:pt idx="3753">
                  <c:v>115</c:v>
                </c:pt>
                <c:pt idx="3754">
                  <c:v>108</c:v>
                </c:pt>
                <c:pt idx="3755">
                  <c:v>109</c:v>
                </c:pt>
                <c:pt idx="3756">
                  <c:v>102</c:v>
                </c:pt>
                <c:pt idx="3757">
                  <c:v>100</c:v>
                </c:pt>
                <c:pt idx="3758">
                  <c:v>115</c:v>
                </c:pt>
                <c:pt idx="3759">
                  <c:v>122</c:v>
                </c:pt>
                <c:pt idx="3760">
                  <c:v>98</c:v>
                </c:pt>
                <c:pt idx="3761">
                  <c:v>133</c:v>
                </c:pt>
                <c:pt idx="3762">
                  <c:v>105</c:v>
                </c:pt>
                <c:pt idx="3763">
                  <c:v>122</c:v>
                </c:pt>
                <c:pt idx="3764">
                  <c:v>106</c:v>
                </c:pt>
                <c:pt idx="3765">
                  <c:v>98</c:v>
                </c:pt>
                <c:pt idx="3766">
                  <c:v>112</c:v>
                </c:pt>
                <c:pt idx="3767">
                  <c:v>120</c:v>
                </c:pt>
                <c:pt idx="3768">
                  <c:v>99</c:v>
                </c:pt>
                <c:pt idx="3769">
                  <c:v>110</c:v>
                </c:pt>
                <c:pt idx="3770">
                  <c:v>102</c:v>
                </c:pt>
                <c:pt idx="3771">
                  <c:v>109</c:v>
                </c:pt>
                <c:pt idx="3772">
                  <c:v>104</c:v>
                </c:pt>
                <c:pt idx="3773">
                  <c:v>134</c:v>
                </c:pt>
                <c:pt idx="3774">
                  <c:v>133</c:v>
                </c:pt>
                <c:pt idx="3775">
                  <c:v>85</c:v>
                </c:pt>
                <c:pt idx="3776">
                  <c:v>87</c:v>
                </c:pt>
                <c:pt idx="3777">
                  <c:v>130</c:v>
                </c:pt>
                <c:pt idx="3778">
                  <c:v>103</c:v>
                </c:pt>
                <c:pt idx="3779">
                  <c:v>112</c:v>
                </c:pt>
                <c:pt idx="3780">
                  <c:v>89</c:v>
                </c:pt>
                <c:pt idx="3781">
                  <c:v>124</c:v>
                </c:pt>
                <c:pt idx="3782">
                  <c:v>101</c:v>
                </c:pt>
                <c:pt idx="3783">
                  <c:v>133</c:v>
                </c:pt>
                <c:pt idx="3784">
                  <c:v>112</c:v>
                </c:pt>
                <c:pt idx="3785">
                  <c:v>111</c:v>
                </c:pt>
                <c:pt idx="3786">
                  <c:v>98</c:v>
                </c:pt>
                <c:pt idx="3787">
                  <c:v>93</c:v>
                </c:pt>
                <c:pt idx="3788">
                  <c:v>104</c:v>
                </c:pt>
                <c:pt idx="3789">
                  <c:v>112</c:v>
                </c:pt>
                <c:pt idx="3790">
                  <c:v>94</c:v>
                </c:pt>
                <c:pt idx="3791">
                  <c:v>90</c:v>
                </c:pt>
                <c:pt idx="3792">
                  <c:v>96</c:v>
                </c:pt>
                <c:pt idx="3793">
                  <c:v>101</c:v>
                </c:pt>
                <c:pt idx="3794">
                  <c:v>93</c:v>
                </c:pt>
                <c:pt idx="3795">
                  <c:v>152</c:v>
                </c:pt>
                <c:pt idx="3796">
                  <c:v>150</c:v>
                </c:pt>
                <c:pt idx="3797">
                  <c:v>112</c:v>
                </c:pt>
                <c:pt idx="3798">
                  <c:v>95</c:v>
                </c:pt>
                <c:pt idx="3799">
                  <c:v>111</c:v>
                </c:pt>
                <c:pt idx="3800">
                  <c:v>86</c:v>
                </c:pt>
                <c:pt idx="3801">
                  <c:v>108</c:v>
                </c:pt>
                <c:pt idx="3802">
                  <c:v>105</c:v>
                </c:pt>
                <c:pt idx="3803">
                  <c:v>91</c:v>
                </c:pt>
                <c:pt idx="3804">
                  <c:v>105</c:v>
                </c:pt>
                <c:pt idx="3805">
                  <c:v>106</c:v>
                </c:pt>
                <c:pt idx="3806">
                  <c:v>93</c:v>
                </c:pt>
                <c:pt idx="3807">
                  <c:v>172</c:v>
                </c:pt>
                <c:pt idx="3808">
                  <c:v>109</c:v>
                </c:pt>
                <c:pt idx="3809">
                  <c:v>93</c:v>
                </c:pt>
                <c:pt idx="3810">
                  <c:v>165</c:v>
                </c:pt>
                <c:pt idx="3811">
                  <c:v>96</c:v>
                </c:pt>
                <c:pt idx="3812">
                  <c:v>119</c:v>
                </c:pt>
                <c:pt idx="3813">
                  <c:v>93</c:v>
                </c:pt>
                <c:pt idx="3814">
                  <c:v>82</c:v>
                </c:pt>
                <c:pt idx="3815">
                  <c:v>101</c:v>
                </c:pt>
                <c:pt idx="3816">
                  <c:v>120</c:v>
                </c:pt>
                <c:pt idx="3817">
                  <c:v>81</c:v>
                </c:pt>
                <c:pt idx="3818">
                  <c:v>82</c:v>
                </c:pt>
                <c:pt idx="3819">
                  <c:v>107</c:v>
                </c:pt>
                <c:pt idx="3820">
                  <c:v>105</c:v>
                </c:pt>
                <c:pt idx="3821">
                  <c:v>86</c:v>
                </c:pt>
                <c:pt idx="3822">
                  <c:v>110</c:v>
                </c:pt>
                <c:pt idx="3823">
                  <c:v>127</c:v>
                </c:pt>
                <c:pt idx="3824">
                  <c:v>90</c:v>
                </c:pt>
                <c:pt idx="3825">
                  <c:v>110</c:v>
                </c:pt>
                <c:pt idx="3826">
                  <c:v>104</c:v>
                </c:pt>
                <c:pt idx="3827">
                  <c:v>96</c:v>
                </c:pt>
                <c:pt idx="3828">
                  <c:v>110</c:v>
                </c:pt>
                <c:pt idx="3829">
                  <c:v>84</c:v>
                </c:pt>
                <c:pt idx="3830">
                  <c:v>94</c:v>
                </c:pt>
                <c:pt idx="3831">
                  <c:v>93</c:v>
                </c:pt>
                <c:pt idx="3832">
                  <c:v>96</c:v>
                </c:pt>
                <c:pt idx="3833">
                  <c:v>88</c:v>
                </c:pt>
                <c:pt idx="3834">
                  <c:v>101</c:v>
                </c:pt>
                <c:pt idx="3835">
                  <c:v>102</c:v>
                </c:pt>
                <c:pt idx="3836">
                  <c:v>87</c:v>
                </c:pt>
                <c:pt idx="3837">
                  <c:v>83</c:v>
                </c:pt>
                <c:pt idx="3838">
                  <c:v>103</c:v>
                </c:pt>
                <c:pt idx="3839">
                  <c:v>99</c:v>
                </c:pt>
                <c:pt idx="3840">
                  <c:v>106</c:v>
                </c:pt>
                <c:pt idx="3841">
                  <c:v>115</c:v>
                </c:pt>
                <c:pt idx="3842">
                  <c:v>117</c:v>
                </c:pt>
                <c:pt idx="3843">
                  <c:v>99</c:v>
                </c:pt>
                <c:pt idx="3844">
                  <c:v>102</c:v>
                </c:pt>
                <c:pt idx="3845">
                  <c:v>85</c:v>
                </c:pt>
                <c:pt idx="3846">
                  <c:v>86</c:v>
                </c:pt>
                <c:pt idx="3847">
                  <c:v>120</c:v>
                </c:pt>
                <c:pt idx="3848">
                  <c:v>106</c:v>
                </c:pt>
                <c:pt idx="3849">
                  <c:v>103</c:v>
                </c:pt>
                <c:pt idx="3850">
                  <c:v>93</c:v>
                </c:pt>
                <c:pt idx="3851">
                  <c:v>112</c:v>
                </c:pt>
                <c:pt idx="3852">
                  <c:v>100</c:v>
                </c:pt>
                <c:pt idx="3853">
                  <c:v>113</c:v>
                </c:pt>
                <c:pt idx="3854">
                  <c:v>98</c:v>
                </c:pt>
                <c:pt idx="3855">
                  <c:v>92</c:v>
                </c:pt>
                <c:pt idx="3856">
                  <c:v>106</c:v>
                </c:pt>
                <c:pt idx="3857">
                  <c:v>119</c:v>
                </c:pt>
                <c:pt idx="3858">
                  <c:v>99</c:v>
                </c:pt>
                <c:pt idx="3859">
                  <c:v>90</c:v>
                </c:pt>
                <c:pt idx="3860">
                  <c:v>120</c:v>
                </c:pt>
                <c:pt idx="3861">
                  <c:v>168</c:v>
                </c:pt>
                <c:pt idx="3862">
                  <c:v>93</c:v>
                </c:pt>
                <c:pt idx="3863">
                  <c:v>96</c:v>
                </c:pt>
                <c:pt idx="3864">
                  <c:v>103</c:v>
                </c:pt>
                <c:pt idx="3865">
                  <c:v>93</c:v>
                </c:pt>
                <c:pt idx="3866">
                  <c:v>84</c:v>
                </c:pt>
                <c:pt idx="3867">
                  <c:v>81</c:v>
                </c:pt>
                <c:pt idx="3868">
                  <c:v>84</c:v>
                </c:pt>
                <c:pt idx="3869">
                  <c:v>94</c:v>
                </c:pt>
                <c:pt idx="3870">
                  <c:v>141</c:v>
                </c:pt>
                <c:pt idx="3871">
                  <c:v>120</c:v>
                </c:pt>
                <c:pt idx="3872">
                  <c:v>121</c:v>
                </c:pt>
                <c:pt idx="3873">
                  <c:v>226</c:v>
                </c:pt>
                <c:pt idx="3874">
                  <c:v>104</c:v>
                </c:pt>
                <c:pt idx="3875">
                  <c:v>152</c:v>
                </c:pt>
                <c:pt idx="3876">
                  <c:v>92</c:v>
                </c:pt>
                <c:pt idx="3877">
                  <c:v>107</c:v>
                </c:pt>
                <c:pt idx="3878">
                  <c:v>97</c:v>
                </c:pt>
                <c:pt idx="3879">
                  <c:v>115</c:v>
                </c:pt>
                <c:pt idx="3880">
                  <c:v>95</c:v>
                </c:pt>
                <c:pt idx="3881">
                  <c:v>102</c:v>
                </c:pt>
                <c:pt idx="3882">
                  <c:v>99</c:v>
                </c:pt>
                <c:pt idx="3883">
                  <c:v>109</c:v>
                </c:pt>
                <c:pt idx="3884">
                  <c:v>113</c:v>
                </c:pt>
                <c:pt idx="3885">
                  <c:v>113</c:v>
                </c:pt>
                <c:pt idx="3886">
                  <c:v>91</c:v>
                </c:pt>
                <c:pt idx="3887">
                  <c:v>88</c:v>
                </c:pt>
                <c:pt idx="3888">
                  <c:v>88</c:v>
                </c:pt>
                <c:pt idx="3889">
                  <c:v>97</c:v>
                </c:pt>
                <c:pt idx="3890">
                  <c:v>97</c:v>
                </c:pt>
                <c:pt idx="3891">
                  <c:v>85</c:v>
                </c:pt>
                <c:pt idx="3892">
                  <c:v>121</c:v>
                </c:pt>
                <c:pt idx="3893">
                  <c:v>134</c:v>
                </c:pt>
                <c:pt idx="3894">
                  <c:v>149</c:v>
                </c:pt>
                <c:pt idx="3895">
                  <c:v>121</c:v>
                </c:pt>
                <c:pt idx="3896">
                  <c:v>116</c:v>
                </c:pt>
                <c:pt idx="3897">
                  <c:v>92</c:v>
                </c:pt>
                <c:pt idx="3898">
                  <c:v>93</c:v>
                </c:pt>
                <c:pt idx="3899">
                  <c:v>96</c:v>
                </c:pt>
                <c:pt idx="3900">
                  <c:v>105</c:v>
                </c:pt>
                <c:pt idx="3901">
                  <c:v>129</c:v>
                </c:pt>
                <c:pt idx="3902">
                  <c:v>87</c:v>
                </c:pt>
                <c:pt idx="3903">
                  <c:v>94</c:v>
                </c:pt>
                <c:pt idx="3904">
                  <c:v>37</c:v>
                </c:pt>
                <c:pt idx="3905">
                  <c:v>81</c:v>
                </c:pt>
                <c:pt idx="3906">
                  <c:v>97</c:v>
                </c:pt>
                <c:pt idx="3907">
                  <c:v>106</c:v>
                </c:pt>
                <c:pt idx="3908">
                  <c:v>103</c:v>
                </c:pt>
                <c:pt idx="3909">
                  <c:v>101</c:v>
                </c:pt>
                <c:pt idx="3910">
                  <c:v>102</c:v>
                </c:pt>
                <c:pt idx="3911">
                  <c:v>98</c:v>
                </c:pt>
                <c:pt idx="3912">
                  <c:v>91</c:v>
                </c:pt>
                <c:pt idx="3913">
                  <c:v>105</c:v>
                </c:pt>
                <c:pt idx="3914">
                  <c:v>98</c:v>
                </c:pt>
                <c:pt idx="3915">
                  <c:v>104</c:v>
                </c:pt>
                <c:pt idx="3916">
                  <c:v>96</c:v>
                </c:pt>
                <c:pt idx="3917">
                  <c:v>148</c:v>
                </c:pt>
                <c:pt idx="3918">
                  <c:v>100</c:v>
                </c:pt>
                <c:pt idx="3919">
                  <c:v>86</c:v>
                </c:pt>
                <c:pt idx="3920">
                  <c:v>92</c:v>
                </c:pt>
                <c:pt idx="3921">
                  <c:v>88</c:v>
                </c:pt>
                <c:pt idx="3922">
                  <c:v>90</c:v>
                </c:pt>
                <c:pt idx="3923">
                  <c:v>94</c:v>
                </c:pt>
                <c:pt idx="3924">
                  <c:v>80</c:v>
                </c:pt>
                <c:pt idx="3925">
                  <c:v>107</c:v>
                </c:pt>
                <c:pt idx="3926">
                  <c:v>99</c:v>
                </c:pt>
                <c:pt idx="3927">
                  <c:v>92</c:v>
                </c:pt>
                <c:pt idx="3928">
                  <c:v>107</c:v>
                </c:pt>
                <c:pt idx="3929">
                  <c:v>135</c:v>
                </c:pt>
                <c:pt idx="3930">
                  <c:v>99</c:v>
                </c:pt>
                <c:pt idx="3931">
                  <c:v>102</c:v>
                </c:pt>
                <c:pt idx="3932">
                  <c:v>93</c:v>
                </c:pt>
                <c:pt idx="3933">
                  <c:v>115</c:v>
                </c:pt>
                <c:pt idx="3934">
                  <c:v>94</c:v>
                </c:pt>
                <c:pt idx="3935">
                  <c:v>91</c:v>
                </c:pt>
                <c:pt idx="3936">
                  <c:v>98</c:v>
                </c:pt>
                <c:pt idx="3937">
                  <c:v>97</c:v>
                </c:pt>
                <c:pt idx="3938">
                  <c:v>92</c:v>
                </c:pt>
                <c:pt idx="3939">
                  <c:v>128</c:v>
                </c:pt>
                <c:pt idx="3940">
                  <c:v>136</c:v>
                </c:pt>
                <c:pt idx="3941">
                  <c:v>113</c:v>
                </c:pt>
                <c:pt idx="3942">
                  <c:v>99</c:v>
                </c:pt>
                <c:pt idx="3943">
                  <c:v>101</c:v>
                </c:pt>
                <c:pt idx="3944">
                  <c:v>105</c:v>
                </c:pt>
                <c:pt idx="3945">
                  <c:v>95</c:v>
                </c:pt>
                <c:pt idx="3946">
                  <c:v>109</c:v>
                </c:pt>
                <c:pt idx="3947">
                  <c:v>110</c:v>
                </c:pt>
                <c:pt idx="3948">
                  <c:v>108</c:v>
                </c:pt>
                <c:pt idx="3949">
                  <c:v>118</c:v>
                </c:pt>
                <c:pt idx="3950">
                  <c:v>94</c:v>
                </c:pt>
                <c:pt idx="3951">
                  <c:v>115</c:v>
                </c:pt>
                <c:pt idx="3952">
                  <c:v>98</c:v>
                </c:pt>
                <c:pt idx="3953">
                  <c:v>91</c:v>
                </c:pt>
                <c:pt idx="3954">
                  <c:v>120</c:v>
                </c:pt>
                <c:pt idx="3955">
                  <c:v>109</c:v>
                </c:pt>
                <c:pt idx="3956">
                  <c:v>87</c:v>
                </c:pt>
                <c:pt idx="3957">
                  <c:v>117</c:v>
                </c:pt>
                <c:pt idx="3958">
                  <c:v>85</c:v>
                </c:pt>
                <c:pt idx="3959">
                  <c:v>110</c:v>
                </c:pt>
                <c:pt idx="3960">
                  <c:v>113</c:v>
                </c:pt>
                <c:pt idx="3961">
                  <c:v>108</c:v>
                </c:pt>
                <c:pt idx="3962">
                  <c:v>95</c:v>
                </c:pt>
                <c:pt idx="3963">
                  <c:v>98</c:v>
                </c:pt>
                <c:pt idx="3964">
                  <c:v>93</c:v>
                </c:pt>
                <c:pt idx="3965">
                  <c:v>86</c:v>
                </c:pt>
                <c:pt idx="3966">
                  <c:v>161</c:v>
                </c:pt>
                <c:pt idx="3967">
                  <c:v>100</c:v>
                </c:pt>
                <c:pt idx="3968">
                  <c:v>120</c:v>
                </c:pt>
                <c:pt idx="3969">
                  <c:v>125</c:v>
                </c:pt>
                <c:pt idx="3970">
                  <c:v>91</c:v>
                </c:pt>
                <c:pt idx="3971">
                  <c:v>128</c:v>
                </c:pt>
                <c:pt idx="3972">
                  <c:v>100</c:v>
                </c:pt>
                <c:pt idx="3973">
                  <c:v>84</c:v>
                </c:pt>
                <c:pt idx="3974">
                  <c:v>97</c:v>
                </c:pt>
                <c:pt idx="3975">
                  <c:v>84</c:v>
                </c:pt>
                <c:pt idx="3976">
                  <c:v>146</c:v>
                </c:pt>
                <c:pt idx="3977">
                  <c:v>186</c:v>
                </c:pt>
                <c:pt idx="3978">
                  <c:v>94</c:v>
                </c:pt>
                <c:pt idx="3979">
                  <c:v>126</c:v>
                </c:pt>
                <c:pt idx="3980">
                  <c:v>99</c:v>
                </c:pt>
                <c:pt idx="3981">
                  <c:v>109</c:v>
                </c:pt>
                <c:pt idx="3982">
                  <c:v>95</c:v>
                </c:pt>
                <c:pt idx="3983">
                  <c:v>97</c:v>
                </c:pt>
                <c:pt idx="3984">
                  <c:v>94</c:v>
                </c:pt>
                <c:pt idx="3985">
                  <c:v>90</c:v>
                </c:pt>
                <c:pt idx="3986">
                  <c:v>117</c:v>
                </c:pt>
                <c:pt idx="3987">
                  <c:v>96</c:v>
                </c:pt>
                <c:pt idx="3988">
                  <c:v>82</c:v>
                </c:pt>
                <c:pt idx="3989">
                  <c:v>109</c:v>
                </c:pt>
                <c:pt idx="3990">
                  <c:v>90</c:v>
                </c:pt>
                <c:pt idx="3991">
                  <c:v>89</c:v>
                </c:pt>
                <c:pt idx="3992">
                  <c:v>98</c:v>
                </c:pt>
                <c:pt idx="3993">
                  <c:v>95</c:v>
                </c:pt>
                <c:pt idx="3994">
                  <c:v>94</c:v>
                </c:pt>
                <c:pt idx="3995">
                  <c:v>104</c:v>
                </c:pt>
                <c:pt idx="3996">
                  <c:v>87</c:v>
                </c:pt>
                <c:pt idx="3997">
                  <c:v>108</c:v>
                </c:pt>
                <c:pt idx="3998">
                  <c:v>86</c:v>
                </c:pt>
                <c:pt idx="3999">
                  <c:v>94</c:v>
                </c:pt>
                <c:pt idx="4000">
                  <c:v>134</c:v>
                </c:pt>
                <c:pt idx="4001">
                  <c:v>89</c:v>
                </c:pt>
                <c:pt idx="4002">
                  <c:v>102</c:v>
                </c:pt>
                <c:pt idx="4003">
                  <c:v>120</c:v>
                </c:pt>
                <c:pt idx="4004">
                  <c:v>110</c:v>
                </c:pt>
                <c:pt idx="4005">
                  <c:v>86</c:v>
                </c:pt>
                <c:pt idx="4006">
                  <c:v>101</c:v>
                </c:pt>
                <c:pt idx="4007">
                  <c:v>102</c:v>
                </c:pt>
                <c:pt idx="4008">
                  <c:v>87</c:v>
                </c:pt>
                <c:pt idx="4009">
                  <c:v>123</c:v>
                </c:pt>
                <c:pt idx="4010">
                  <c:v>99</c:v>
                </c:pt>
                <c:pt idx="4011">
                  <c:v>87</c:v>
                </c:pt>
                <c:pt idx="4012">
                  <c:v>120</c:v>
                </c:pt>
                <c:pt idx="4013">
                  <c:v>93</c:v>
                </c:pt>
                <c:pt idx="4014">
                  <c:v>111</c:v>
                </c:pt>
                <c:pt idx="4015">
                  <c:v>98</c:v>
                </c:pt>
                <c:pt idx="4016">
                  <c:v>100</c:v>
                </c:pt>
                <c:pt idx="4017">
                  <c:v>88</c:v>
                </c:pt>
                <c:pt idx="4018">
                  <c:v>97</c:v>
                </c:pt>
                <c:pt idx="4019">
                  <c:v>122</c:v>
                </c:pt>
                <c:pt idx="4020">
                  <c:v>86</c:v>
                </c:pt>
                <c:pt idx="4021">
                  <c:v>83</c:v>
                </c:pt>
                <c:pt idx="4022">
                  <c:v>80</c:v>
                </c:pt>
                <c:pt idx="4023">
                  <c:v>108</c:v>
                </c:pt>
                <c:pt idx="4024">
                  <c:v>90</c:v>
                </c:pt>
                <c:pt idx="4025">
                  <c:v>96</c:v>
                </c:pt>
                <c:pt idx="4026">
                  <c:v>85</c:v>
                </c:pt>
                <c:pt idx="4027">
                  <c:v>83</c:v>
                </c:pt>
                <c:pt idx="4028">
                  <c:v>80</c:v>
                </c:pt>
                <c:pt idx="4029">
                  <c:v>90</c:v>
                </c:pt>
                <c:pt idx="4030">
                  <c:v>92</c:v>
                </c:pt>
                <c:pt idx="4031">
                  <c:v>100</c:v>
                </c:pt>
                <c:pt idx="4032">
                  <c:v>88</c:v>
                </c:pt>
                <c:pt idx="4033">
                  <c:v>82</c:v>
                </c:pt>
                <c:pt idx="4034">
                  <c:v>97</c:v>
                </c:pt>
                <c:pt idx="4035">
                  <c:v>105</c:v>
                </c:pt>
                <c:pt idx="4036">
                  <c:v>94</c:v>
                </c:pt>
                <c:pt idx="4037">
                  <c:v>95</c:v>
                </c:pt>
                <c:pt idx="4038">
                  <c:v>113</c:v>
                </c:pt>
                <c:pt idx="4039">
                  <c:v>136</c:v>
                </c:pt>
                <c:pt idx="4040">
                  <c:v>80</c:v>
                </c:pt>
                <c:pt idx="4041">
                  <c:v>105</c:v>
                </c:pt>
                <c:pt idx="4042">
                  <c:v>90</c:v>
                </c:pt>
                <c:pt idx="4043">
                  <c:v>93</c:v>
                </c:pt>
                <c:pt idx="4044">
                  <c:v>107</c:v>
                </c:pt>
                <c:pt idx="4045">
                  <c:v>89</c:v>
                </c:pt>
                <c:pt idx="4046">
                  <c:v>90</c:v>
                </c:pt>
                <c:pt idx="4047">
                  <c:v>89</c:v>
                </c:pt>
                <c:pt idx="4048">
                  <c:v>116</c:v>
                </c:pt>
                <c:pt idx="4049">
                  <c:v>120</c:v>
                </c:pt>
                <c:pt idx="4050">
                  <c:v>88</c:v>
                </c:pt>
                <c:pt idx="4051">
                  <c:v>102</c:v>
                </c:pt>
                <c:pt idx="4052">
                  <c:v>106</c:v>
                </c:pt>
                <c:pt idx="4053">
                  <c:v>95</c:v>
                </c:pt>
                <c:pt idx="4054">
                  <c:v>144</c:v>
                </c:pt>
                <c:pt idx="4055">
                  <c:v>113</c:v>
                </c:pt>
                <c:pt idx="4056">
                  <c:v>118</c:v>
                </c:pt>
                <c:pt idx="4057">
                  <c:v>141</c:v>
                </c:pt>
                <c:pt idx="4058">
                  <c:v>90</c:v>
                </c:pt>
                <c:pt idx="4059">
                  <c:v>109</c:v>
                </c:pt>
                <c:pt idx="4060">
                  <c:v>95</c:v>
                </c:pt>
                <c:pt idx="4061">
                  <c:v>122</c:v>
                </c:pt>
                <c:pt idx="4062">
                  <c:v>93</c:v>
                </c:pt>
                <c:pt idx="4063">
                  <c:v>97</c:v>
                </c:pt>
                <c:pt idx="4064">
                  <c:v>82</c:v>
                </c:pt>
                <c:pt idx="4065">
                  <c:v>140</c:v>
                </c:pt>
                <c:pt idx="4066">
                  <c:v>86</c:v>
                </c:pt>
                <c:pt idx="4067">
                  <c:v>109</c:v>
                </c:pt>
                <c:pt idx="4068">
                  <c:v>105</c:v>
                </c:pt>
                <c:pt idx="4069">
                  <c:v>66</c:v>
                </c:pt>
                <c:pt idx="4070">
                  <c:v>99</c:v>
                </c:pt>
                <c:pt idx="4071">
                  <c:v>100</c:v>
                </c:pt>
                <c:pt idx="4072">
                  <c:v>103</c:v>
                </c:pt>
                <c:pt idx="4073">
                  <c:v>97</c:v>
                </c:pt>
                <c:pt idx="4074">
                  <c:v>86</c:v>
                </c:pt>
                <c:pt idx="4075">
                  <c:v>87</c:v>
                </c:pt>
                <c:pt idx="4076">
                  <c:v>119</c:v>
                </c:pt>
                <c:pt idx="4077">
                  <c:v>149</c:v>
                </c:pt>
                <c:pt idx="4078">
                  <c:v>98</c:v>
                </c:pt>
                <c:pt idx="4079">
                  <c:v>98</c:v>
                </c:pt>
                <c:pt idx="4080">
                  <c:v>112</c:v>
                </c:pt>
                <c:pt idx="4081">
                  <c:v>75</c:v>
                </c:pt>
                <c:pt idx="4082">
                  <c:v>104</c:v>
                </c:pt>
                <c:pt idx="4083">
                  <c:v>102</c:v>
                </c:pt>
                <c:pt idx="4084">
                  <c:v>105</c:v>
                </c:pt>
                <c:pt idx="4085">
                  <c:v>99</c:v>
                </c:pt>
                <c:pt idx="4086">
                  <c:v>107</c:v>
                </c:pt>
                <c:pt idx="4087">
                  <c:v>96</c:v>
                </c:pt>
                <c:pt idx="4088">
                  <c:v>101</c:v>
                </c:pt>
                <c:pt idx="4089">
                  <c:v>89</c:v>
                </c:pt>
                <c:pt idx="4090">
                  <c:v>106</c:v>
                </c:pt>
                <c:pt idx="4091">
                  <c:v>95</c:v>
                </c:pt>
                <c:pt idx="4092">
                  <c:v>34</c:v>
                </c:pt>
                <c:pt idx="4093">
                  <c:v>101</c:v>
                </c:pt>
                <c:pt idx="4094">
                  <c:v>112</c:v>
                </c:pt>
                <c:pt idx="4095">
                  <c:v>100</c:v>
                </c:pt>
                <c:pt idx="4096">
                  <c:v>92</c:v>
                </c:pt>
                <c:pt idx="4097">
                  <c:v>100</c:v>
                </c:pt>
                <c:pt idx="4098">
                  <c:v>80</c:v>
                </c:pt>
                <c:pt idx="4099">
                  <c:v>106</c:v>
                </c:pt>
                <c:pt idx="4100">
                  <c:v>103</c:v>
                </c:pt>
                <c:pt idx="4101">
                  <c:v>90</c:v>
                </c:pt>
                <c:pt idx="4102">
                  <c:v>96</c:v>
                </c:pt>
                <c:pt idx="4103">
                  <c:v>89</c:v>
                </c:pt>
                <c:pt idx="4104">
                  <c:v>87</c:v>
                </c:pt>
                <c:pt idx="4105">
                  <c:v>94</c:v>
                </c:pt>
                <c:pt idx="4106">
                  <c:v>120</c:v>
                </c:pt>
                <c:pt idx="4107">
                  <c:v>101</c:v>
                </c:pt>
                <c:pt idx="4108">
                  <c:v>84</c:v>
                </c:pt>
                <c:pt idx="4109">
                  <c:v>101</c:v>
                </c:pt>
                <c:pt idx="4110">
                  <c:v>101</c:v>
                </c:pt>
                <c:pt idx="4111">
                  <c:v>101</c:v>
                </c:pt>
                <c:pt idx="4112">
                  <c:v>105</c:v>
                </c:pt>
                <c:pt idx="4113">
                  <c:v>97</c:v>
                </c:pt>
                <c:pt idx="4114">
                  <c:v>108</c:v>
                </c:pt>
                <c:pt idx="4115">
                  <c:v>95</c:v>
                </c:pt>
                <c:pt idx="4116">
                  <c:v>108</c:v>
                </c:pt>
                <c:pt idx="4117">
                  <c:v>90</c:v>
                </c:pt>
                <c:pt idx="4118">
                  <c:v>120</c:v>
                </c:pt>
                <c:pt idx="4119">
                  <c:v>104</c:v>
                </c:pt>
                <c:pt idx="4120">
                  <c:v>90</c:v>
                </c:pt>
                <c:pt idx="4121">
                  <c:v>91</c:v>
                </c:pt>
                <c:pt idx="4122">
                  <c:v>92</c:v>
                </c:pt>
                <c:pt idx="4123">
                  <c:v>117</c:v>
                </c:pt>
                <c:pt idx="4124">
                  <c:v>120</c:v>
                </c:pt>
                <c:pt idx="4125">
                  <c:v>90</c:v>
                </c:pt>
                <c:pt idx="4126">
                  <c:v>119</c:v>
                </c:pt>
                <c:pt idx="4127">
                  <c:v>90</c:v>
                </c:pt>
                <c:pt idx="4128">
                  <c:v>90</c:v>
                </c:pt>
                <c:pt idx="4129">
                  <c:v>97</c:v>
                </c:pt>
                <c:pt idx="4130">
                  <c:v>90</c:v>
                </c:pt>
                <c:pt idx="4131">
                  <c:v>172</c:v>
                </c:pt>
                <c:pt idx="4132">
                  <c:v>115</c:v>
                </c:pt>
                <c:pt idx="4133">
                  <c:v>89</c:v>
                </c:pt>
                <c:pt idx="4134">
                  <c:v>125</c:v>
                </c:pt>
                <c:pt idx="4135">
                  <c:v>78</c:v>
                </c:pt>
                <c:pt idx="4136">
                  <c:v>89</c:v>
                </c:pt>
                <c:pt idx="4137">
                  <c:v>100</c:v>
                </c:pt>
                <c:pt idx="4138">
                  <c:v>77</c:v>
                </c:pt>
                <c:pt idx="4139">
                  <c:v>81</c:v>
                </c:pt>
                <c:pt idx="4140">
                  <c:v>115</c:v>
                </c:pt>
                <c:pt idx="4141">
                  <c:v>96</c:v>
                </c:pt>
                <c:pt idx="4142">
                  <c:v>89</c:v>
                </c:pt>
                <c:pt idx="4143">
                  <c:v>100</c:v>
                </c:pt>
                <c:pt idx="4144">
                  <c:v>88</c:v>
                </c:pt>
                <c:pt idx="4145">
                  <c:v>129</c:v>
                </c:pt>
                <c:pt idx="4146">
                  <c:v>87</c:v>
                </c:pt>
                <c:pt idx="4147">
                  <c:v>102</c:v>
                </c:pt>
                <c:pt idx="4148">
                  <c:v>152</c:v>
                </c:pt>
                <c:pt idx="4149">
                  <c:v>118</c:v>
                </c:pt>
                <c:pt idx="4150">
                  <c:v>86</c:v>
                </c:pt>
                <c:pt idx="4151">
                  <c:v>137</c:v>
                </c:pt>
                <c:pt idx="4152">
                  <c:v>129</c:v>
                </c:pt>
                <c:pt idx="4153">
                  <c:v>134</c:v>
                </c:pt>
                <c:pt idx="4154">
                  <c:v>119</c:v>
                </c:pt>
                <c:pt idx="4155">
                  <c:v>80</c:v>
                </c:pt>
                <c:pt idx="4156">
                  <c:v>89</c:v>
                </c:pt>
                <c:pt idx="4157">
                  <c:v>101</c:v>
                </c:pt>
                <c:pt idx="4158">
                  <c:v>80</c:v>
                </c:pt>
                <c:pt idx="4159">
                  <c:v>115</c:v>
                </c:pt>
                <c:pt idx="4160">
                  <c:v>100</c:v>
                </c:pt>
                <c:pt idx="4161">
                  <c:v>118</c:v>
                </c:pt>
                <c:pt idx="4162">
                  <c:v>100</c:v>
                </c:pt>
                <c:pt idx="4163">
                  <c:v>106</c:v>
                </c:pt>
                <c:pt idx="4164">
                  <c:v>106</c:v>
                </c:pt>
                <c:pt idx="4165">
                  <c:v>91</c:v>
                </c:pt>
                <c:pt idx="4166">
                  <c:v>105</c:v>
                </c:pt>
                <c:pt idx="4167">
                  <c:v>96</c:v>
                </c:pt>
                <c:pt idx="4168">
                  <c:v>116</c:v>
                </c:pt>
                <c:pt idx="4169">
                  <c:v>116</c:v>
                </c:pt>
                <c:pt idx="4170">
                  <c:v>97</c:v>
                </c:pt>
                <c:pt idx="4171">
                  <c:v>101</c:v>
                </c:pt>
                <c:pt idx="4172">
                  <c:v>98</c:v>
                </c:pt>
                <c:pt idx="4173">
                  <c:v>150</c:v>
                </c:pt>
                <c:pt idx="4174">
                  <c:v>101</c:v>
                </c:pt>
                <c:pt idx="4175">
                  <c:v>90</c:v>
                </c:pt>
                <c:pt idx="4176">
                  <c:v>120</c:v>
                </c:pt>
                <c:pt idx="4177">
                  <c:v>102</c:v>
                </c:pt>
                <c:pt idx="4178">
                  <c:v>102</c:v>
                </c:pt>
                <c:pt idx="4179">
                  <c:v>100</c:v>
                </c:pt>
                <c:pt idx="4180">
                  <c:v>104</c:v>
                </c:pt>
                <c:pt idx="4181">
                  <c:v>89</c:v>
                </c:pt>
                <c:pt idx="4182">
                  <c:v>99</c:v>
                </c:pt>
                <c:pt idx="4183">
                  <c:v>96</c:v>
                </c:pt>
                <c:pt idx="4184">
                  <c:v>86</c:v>
                </c:pt>
                <c:pt idx="4185">
                  <c:v>98</c:v>
                </c:pt>
                <c:pt idx="4186">
                  <c:v>96</c:v>
                </c:pt>
                <c:pt idx="4187">
                  <c:v>94</c:v>
                </c:pt>
                <c:pt idx="4188">
                  <c:v>91</c:v>
                </c:pt>
                <c:pt idx="4189">
                  <c:v>90</c:v>
                </c:pt>
                <c:pt idx="4190">
                  <c:v>85</c:v>
                </c:pt>
                <c:pt idx="4191">
                  <c:v>96</c:v>
                </c:pt>
                <c:pt idx="4192">
                  <c:v>129</c:v>
                </c:pt>
                <c:pt idx="4193">
                  <c:v>93</c:v>
                </c:pt>
                <c:pt idx="4194">
                  <c:v>100</c:v>
                </c:pt>
                <c:pt idx="4195">
                  <c:v>97</c:v>
                </c:pt>
                <c:pt idx="4196">
                  <c:v>94</c:v>
                </c:pt>
                <c:pt idx="4197">
                  <c:v>95</c:v>
                </c:pt>
                <c:pt idx="4198">
                  <c:v>97</c:v>
                </c:pt>
                <c:pt idx="4199">
                  <c:v>92</c:v>
                </c:pt>
                <c:pt idx="4200">
                  <c:v>96</c:v>
                </c:pt>
                <c:pt idx="4201">
                  <c:v>85</c:v>
                </c:pt>
                <c:pt idx="4202">
                  <c:v>87</c:v>
                </c:pt>
                <c:pt idx="4203">
                  <c:v>91</c:v>
                </c:pt>
                <c:pt idx="4204">
                  <c:v>99</c:v>
                </c:pt>
                <c:pt idx="4205">
                  <c:v>88</c:v>
                </c:pt>
                <c:pt idx="4206">
                  <c:v>119</c:v>
                </c:pt>
                <c:pt idx="4207">
                  <c:v>99</c:v>
                </c:pt>
                <c:pt idx="4208">
                  <c:v>92</c:v>
                </c:pt>
                <c:pt idx="4209">
                  <c:v>86</c:v>
                </c:pt>
                <c:pt idx="4210">
                  <c:v>83</c:v>
                </c:pt>
                <c:pt idx="4211">
                  <c:v>81</c:v>
                </c:pt>
                <c:pt idx="4212">
                  <c:v>82</c:v>
                </c:pt>
                <c:pt idx="4213">
                  <c:v>102</c:v>
                </c:pt>
                <c:pt idx="4214">
                  <c:v>90</c:v>
                </c:pt>
                <c:pt idx="4215">
                  <c:v>92</c:v>
                </c:pt>
                <c:pt idx="4216">
                  <c:v>88</c:v>
                </c:pt>
                <c:pt idx="4217">
                  <c:v>97</c:v>
                </c:pt>
                <c:pt idx="4218">
                  <c:v>87</c:v>
                </c:pt>
                <c:pt idx="4219">
                  <c:v>106</c:v>
                </c:pt>
                <c:pt idx="4220">
                  <c:v>107</c:v>
                </c:pt>
                <c:pt idx="4221">
                  <c:v>80</c:v>
                </c:pt>
                <c:pt idx="4222">
                  <c:v>91</c:v>
                </c:pt>
                <c:pt idx="4223">
                  <c:v>99</c:v>
                </c:pt>
                <c:pt idx="4224">
                  <c:v>102</c:v>
                </c:pt>
                <c:pt idx="4225">
                  <c:v>108</c:v>
                </c:pt>
                <c:pt idx="4226">
                  <c:v>88</c:v>
                </c:pt>
                <c:pt idx="4227">
                  <c:v>89</c:v>
                </c:pt>
                <c:pt idx="4228">
                  <c:v>92</c:v>
                </c:pt>
                <c:pt idx="4229">
                  <c:v>99</c:v>
                </c:pt>
                <c:pt idx="4230">
                  <c:v>103</c:v>
                </c:pt>
                <c:pt idx="4231">
                  <c:v>90</c:v>
                </c:pt>
                <c:pt idx="4232">
                  <c:v>95</c:v>
                </c:pt>
                <c:pt idx="4233">
                  <c:v>97</c:v>
                </c:pt>
                <c:pt idx="4234">
                  <c:v>108</c:v>
                </c:pt>
                <c:pt idx="4235">
                  <c:v>95</c:v>
                </c:pt>
                <c:pt idx="4236">
                  <c:v>100</c:v>
                </c:pt>
                <c:pt idx="4237">
                  <c:v>160</c:v>
                </c:pt>
                <c:pt idx="4238">
                  <c:v>101</c:v>
                </c:pt>
                <c:pt idx="4239">
                  <c:v>90</c:v>
                </c:pt>
                <c:pt idx="4240">
                  <c:v>86</c:v>
                </c:pt>
                <c:pt idx="4241">
                  <c:v>89</c:v>
                </c:pt>
                <c:pt idx="4242">
                  <c:v>87</c:v>
                </c:pt>
                <c:pt idx="4243">
                  <c:v>98</c:v>
                </c:pt>
                <c:pt idx="4244">
                  <c:v>125</c:v>
                </c:pt>
                <c:pt idx="4245">
                  <c:v>95</c:v>
                </c:pt>
                <c:pt idx="4246">
                  <c:v>118</c:v>
                </c:pt>
                <c:pt idx="4247">
                  <c:v>93</c:v>
                </c:pt>
                <c:pt idx="4248">
                  <c:v>96</c:v>
                </c:pt>
                <c:pt idx="4249">
                  <c:v>109</c:v>
                </c:pt>
                <c:pt idx="4250">
                  <c:v>109</c:v>
                </c:pt>
                <c:pt idx="4251">
                  <c:v>155</c:v>
                </c:pt>
                <c:pt idx="4252">
                  <c:v>90</c:v>
                </c:pt>
                <c:pt idx="4253">
                  <c:v>93</c:v>
                </c:pt>
                <c:pt idx="4254">
                  <c:v>108</c:v>
                </c:pt>
                <c:pt idx="4255">
                  <c:v>114</c:v>
                </c:pt>
                <c:pt idx="4256">
                  <c:v>87</c:v>
                </c:pt>
                <c:pt idx="4257">
                  <c:v>113</c:v>
                </c:pt>
                <c:pt idx="4258">
                  <c:v>87</c:v>
                </c:pt>
                <c:pt idx="4259">
                  <c:v>90</c:v>
                </c:pt>
                <c:pt idx="4260">
                  <c:v>111</c:v>
                </c:pt>
                <c:pt idx="4261">
                  <c:v>81</c:v>
                </c:pt>
                <c:pt idx="4262">
                  <c:v>93</c:v>
                </c:pt>
                <c:pt idx="4263">
                  <c:v>90</c:v>
                </c:pt>
                <c:pt idx="4264">
                  <c:v>112</c:v>
                </c:pt>
                <c:pt idx="4265">
                  <c:v>106</c:v>
                </c:pt>
                <c:pt idx="4266">
                  <c:v>88</c:v>
                </c:pt>
                <c:pt idx="4267">
                  <c:v>138</c:v>
                </c:pt>
                <c:pt idx="4268">
                  <c:v>105</c:v>
                </c:pt>
                <c:pt idx="4269">
                  <c:v>98</c:v>
                </c:pt>
                <c:pt idx="4270">
                  <c:v>86</c:v>
                </c:pt>
                <c:pt idx="4271">
                  <c:v>104</c:v>
                </c:pt>
                <c:pt idx="4272">
                  <c:v>100</c:v>
                </c:pt>
                <c:pt idx="4273">
                  <c:v>126</c:v>
                </c:pt>
                <c:pt idx="4274">
                  <c:v>118</c:v>
                </c:pt>
                <c:pt idx="4275">
                  <c:v>103</c:v>
                </c:pt>
                <c:pt idx="4276">
                  <c:v>102</c:v>
                </c:pt>
                <c:pt idx="4277">
                  <c:v>84</c:v>
                </c:pt>
                <c:pt idx="4278">
                  <c:v>95</c:v>
                </c:pt>
                <c:pt idx="4279">
                  <c:v>92</c:v>
                </c:pt>
                <c:pt idx="4280">
                  <c:v>90</c:v>
                </c:pt>
                <c:pt idx="4281">
                  <c:v>113</c:v>
                </c:pt>
                <c:pt idx="4282">
                  <c:v>123</c:v>
                </c:pt>
                <c:pt idx="4283">
                  <c:v>111</c:v>
                </c:pt>
                <c:pt idx="4284">
                  <c:v>99</c:v>
                </c:pt>
                <c:pt idx="4285">
                  <c:v>110</c:v>
                </c:pt>
                <c:pt idx="4286">
                  <c:v>108</c:v>
                </c:pt>
                <c:pt idx="4287">
                  <c:v>92</c:v>
                </c:pt>
                <c:pt idx="4288">
                  <c:v>120</c:v>
                </c:pt>
                <c:pt idx="4289">
                  <c:v>91</c:v>
                </c:pt>
                <c:pt idx="4290">
                  <c:v>88</c:v>
                </c:pt>
                <c:pt idx="4291">
                  <c:v>97</c:v>
                </c:pt>
                <c:pt idx="4292">
                  <c:v>95</c:v>
                </c:pt>
                <c:pt idx="4293">
                  <c:v>95</c:v>
                </c:pt>
                <c:pt idx="4294">
                  <c:v>103</c:v>
                </c:pt>
                <c:pt idx="4295">
                  <c:v>110</c:v>
                </c:pt>
                <c:pt idx="4296">
                  <c:v>103</c:v>
                </c:pt>
                <c:pt idx="4297">
                  <c:v>92</c:v>
                </c:pt>
                <c:pt idx="4298">
                  <c:v>114</c:v>
                </c:pt>
                <c:pt idx="4299">
                  <c:v>101</c:v>
                </c:pt>
                <c:pt idx="4300">
                  <c:v>112</c:v>
                </c:pt>
                <c:pt idx="4301">
                  <c:v>104</c:v>
                </c:pt>
                <c:pt idx="4302">
                  <c:v>99</c:v>
                </c:pt>
                <c:pt idx="4303">
                  <c:v>98</c:v>
                </c:pt>
                <c:pt idx="4304">
                  <c:v>107</c:v>
                </c:pt>
                <c:pt idx="4305">
                  <c:v>93</c:v>
                </c:pt>
                <c:pt idx="4306">
                  <c:v>100</c:v>
                </c:pt>
                <c:pt idx="4307">
                  <c:v>80</c:v>
                </c:pt>
                <c:pt idx="4308">
                  <c:v>94</c:v>
                </c:pt>
                <c:pt idx="4309">
                  <c:v>93</c:v>
                </c:pt>
                <c:pt idx="4310">
                  <c:v>87</c:v>
                </c:pt>
                <c:pt idx="4311">
                  <c:v>91</c:v>
                </c:pt>
                <c:pt idx="4312">
                  <c:v>84</c:v>
                </c:pt>
                <c:pt idx="4313">
                  <c:v>90</c:v>
                </c:pt>
                <c:pt idx="4314">
                  <c:v>98</c:v>
                </c:pt>
                <c:pt idx="4315">
                  <c:v>108</c:v>
                </c:pt>
                <c:pt idx="4316">
                  <c:v>124</c:v>
                </c:pt>
                <c:pt idx="4317">
                  <c:v>95</c:v>
                </c:pt>
                <c:pt idx="4318">
                  <c:v>90</c:v>
                </c:pt>
                <c:pt idx="4319">
                  <c:v>93</c:v>
                </c:pt>
                <c:pt idx="4320">
                  <c:v>101</c:v>
                </c:pt>
                <c:pt idx="4321">
                  <c:v>107</c:v>
                </c:pt>
                <c:pt idx="4322">
                  <c:v>20</c:v>
                </c:pt>
                <c:pt idx="4323">
                  <c:v>87</c:v>
                </c:pt>
                <c:pt idx="4324">
                  <c:v>112</c:v>
                </c:pt>
                <c:pt idx="4325">
                  <c:v>82</c:v>
                </c:pt>
                <c:pt idx="4326">
                  <c:v>102</c:v>
                </c:pt>
                <c:pt idx="4327">
                  <c:v>97</c:v>
                </c:pt>
                <c:pt idx="4328">
                  <c:v>130</c:v>
                </c:pt>
                <c:pt idx="4329">
                  <c:v>101</c:v>
                </c:pt>
                <c:pt idx="4330">
                  <c:v>93</c:v>
                </c:pt>
                <c:pt idx="4331">
                  <c:v>83</c:v>
                </c:pt>
                <c:pt idx="4332">
                  <c:v>106</c:v>
                </c:pt>
                <c:pt idx="4333">
                  <c:v>113</c:v>
                </c:pt>
                <c:pt idx="4334">
                  <c:v>94</c:v>
                </c:pt>
                <c:pt idx="4335">
                  <c:v>101</c:v>
                </c:pt>
                <c:pt idx="4336">
                  <c:v>99</c:v>
                </c:pt>
                <c:pt idx="4337">
                  <c:v>76</c:v>
                </c:pt>
                <c:pt idx="4338">
                  <c:v>91</c:v>
                </c:pt>
                <c:pt idx="4339">
                  <c:v>105</c:v>
                </c:pt>
                <c:pt idx="4340">
                  <c:v>120</c:v>
                </c:pt>
                <c:pt idx="4341">
                  <c:v>105</c:v>
                </c:pt>
                <c:pt idx="4342">
                  <c:v>105</c:v>
                </c:pt>
                <c:pt idx="4343">
                  <c:v>95</c:v>
                </c:pt>
                <c:pt idx="4344">
                  <c:v>135</c:v>
                </c:pt>
                <c:pt idx="4345">
                  <c:v>105</c:v>
                </c:pt>
                <c:pt idx="4346">
                  <c:v>83</c:v>
                </c:pt>
                <c:pt idx="4347">
                  <c:v>111</c:v>
                </c:pt>
                <c:pt idx="4348">
                  <c:v>135</c:v>
                </c:pt>
                <c:pt idx="4349">
                  <c:v>88</c:v>
                </c:pt>
                <c:pt idx="4350">
                  <c:v>87</c:v>
                </c:pt>
                <c:pt idx="4351">
                  <c:v>97</c:v>
                </c:pt>
                <c:pt idx="4352">
                  <c:v>82</c:v>
                </c:pt>
                <c:pt idx="4353">
                  <c:v>103</c:v>
                </c:pt>
                <c:pt idx="4354">
                  <c:v>130</c:v>
                </c:pt>
                <c:pt idx="4355">
                  <c:v>87</c:v>
                </c:pt>
                <c:pt idx="4356">
                  <c:v>101</c:v>
                </c:pt>
                <c:pt idx="4357">
                  <c:v>96</c:v>
                </c:pt>
                <c:pt idx="4358">
                  <c:v>80</c:v>
                </c:pt>
                <c:pt idx="4359">
                  <c:v>87</c:v>
                </c:pt>
                <c:pt idx="4360">
                  <c:v>92</c:v>
                </c:pt>
                <c:pt idx="4361">
                  <c:v>118</c:v>
                </c:pt>
                <c:pt idx="4362">
                  <c:v>123</c:v>
                </c:pt>
                <c:pt idx="4363">
                  <c:v>100</c:v>
                </c:pt>
                <c:pt idx="4364">
                  <c:v>103</c:v>
                </c:pt>
                <c:pt idx="4365">
                  <c:v>100</c:v>
                </c:pt>
                <c:pt idx="4366">
                  <c:v>99</c:v>
                </c:pt>
                <c:pt idx="4367">
                  <c:v>89</c:v>
                </c:pt>
                <c:pt idx="4368">
                  <c:v>104</c:v>
                </c:pt>
                <c:pt idx="4369">
                  <c:v>114</c:v>
                </c:pt>
                <c:pt idx="4370">
                  <c:v>111</c:v>
                </c:pt>
                <c:pt idx="4371">
                  <c:v>99</c:v>
                </c:pt>
                <c:pt idx="4372">
                  <c:v>110</c:v>
                </c:pt>
                <c:pt idx="4373">
                  <c:v>85</c:v>
                </c:pt>
                <c:pt idx="4374">
                  <c:v>113</c:v>
                </c:pt>
                <c:pt idx="4375">
                  <c:v>99</c:v>
                </c:pt>
                <c:pt idx="4376">
                  <c:v>83</c:v>
                </c:pt>
                <c:pt idx="4377">
                  <c:v>142</c:v>
                </c:pt>
                <c:pt idx="4378">
                  <c:v>112</c:v>
                </c:pt>
                <c:pt idx="4379">
                  <c:v>108</c:v>
                </c:pt>
                <c:pt idx="4380">
                  <c:v>88</c:v>
                </c:pt>
                <c:pt idx="4381">
                  <c:v>85</c:v>
                </c:pt>
                <c:pt idx="4382">
                  <c:v>103</c:v>
                </c:pt>
                <c:pt idx="4383">
                  <c:v>110</c:v>
                </c:pt>
                <c:pt idx="4384">
                  <c:v>88</c:v>
                </c:pt>
                <c:pt idx="4385">
                  <c:v>76</c:v>
                </c:pt>
                <c:pt idx="4386">
                  <c:v>100</c:v>
                </c:pt>
                <c:pt idx="4387">
                  <c:v>99</c:v>
                </c:pt>
                <c:pt idx="4388">
                  <c:v>84</c:v>
                </c:pt>
                <c:pt idx="4389">
                  <c:v>91</c:v>
                </c:pt>
                <c:pt idx="4390">
                  <c:v>97</c:v>
                </c:pt>
                <c:pt idx="4391">
                  <c:v>84</c:v>
                </c:pt>
                <c:pt idx="4392">
                  <c:v>100</c:v>
                </c:pt>
                <c:pt idx="4393">
                  <c:v>94</c:v>
                </c:pt>
                <c:pt idx="4394">
                  <c:v>90</c:v>
                </c:pt>
                <c:pt idx="4395">
                  <c:v>92</c:v>
                </c:pt>
                <c:pt idx="4396">
                  <c:v>73</c:v>
                </c:pt>
                <c:pt idx="4397">
                  <c:v>116</c:v>
                </c:pt>
                <c:pt idx="4398">
                  <c:v>110</c:v>
                </c:pt>
                <c:pt idx="4399">
                  <c:v>102</c:v>
                </c:pt>
                <c:pt idx="4400">
                  <c:v>89</c:v>
                </c:pt>
                <c:pt idx="4401">
                  <c:v>76</c:v>
                </c:pt>
                <c:pt idx="4402">
                  <c:v>82</c:v>
                </c:pt>
                <c:pt idx="4403">
                  <c:v>89</c:v>
                </c:pt>
                <c:pt idx="4404">
                  <c:v>150</c:v>
                </c:pt>
                <c:pt idx="4405">
                  <c:v>89</c:v>
                </c:pt>
                <c:pt idx="4406">
                  <c:v>145</c:v>
                </c:pt>
                <c:pt idx="4407">
                  <c:v>91</c:v>
                </c:pt>
                <c:pt idx="4408">
                  <c:v>89</c:v>
                </c:pt>
                <c:pt idx="4409">
                  <c:v>121</c:v>
                </c:pt>
                <c:pt idx="4410">
                  <c:v>83</c:v>
                </c:pt>
                <c:pt idx="4411">
                  <c:v>110</c:v>
                </c:pt>
                <c:pt idx="4412">
                  <c:v>91</c:v>
                </c:pt>
                <c:pt idx="4413">
                  <c:v>110</c:v>
                </c:pt>
                <c:pt idx="4414">
                  <c:v>86</c:v>
                </c:pt>
                <c:pt idx="4415">
                  <c:v>86</c:v>
                </c:pt>
                <c:pt idx="4416">
                  <c:v>120</c:v>
                </c:pt>
                <c:pt idx="4417">
                  <c:v>90</c:v>
                </c:pt>
                <c:pt idx="4418">
                  <c:v>99</c:v>
                </c:pt>
                <c:pt idx="4419">
                  <c:v>112</c:v>
                </c:pt>
                <c:pt idx="4420">
                  <c:v>103</c:v>
                </c:pt>
                <c:pt idx="4421">
                  <c:v>83</c:v>
                </c:pt>
                <c:pt idx="4422">
                  <c:v>109</c:v>
                </c:pt>
                <c:pt idx="4423">
                  <c:v>89</c:v>
                </c:pt>
                <c:pt idx="4424">
                  <c:v>96</c:v>
                </c:pt>
                <c:pt idx="4425">
                  <c:v>109</c:v>
                </c:pt>
                <c:pt idx="4426">
                  <c:v>122</c:v>
                </c:pt>
                <c:pt idx="4427">
                  <c:v>100</c:v>
                </c:pt>
                <c:pt idx="4428">
                  <c:v>109</c:v>
                </c:pt>
                <c:pt idx="4429">
                  <c:v>95</c:v>
                </c:pt>
                <c:pt idx="4430">
                  <c:v>94</c:v>
                </c:pt>
                <c:pt idx="4431">
                  <c:v>107</c:v>
                </c:pt>
                <c:pt idx="4432">
                  <c:v>104</c:v>
                </c:pt>
                <c:pt idx="4433">
                  <c:v>96</c:v>
                </c:pt>
                <c:pt idx="4434">
                  <c:v>93</c:v>
                </c:pt>
                <c:pt idx="4435">
                  <c:v>102</c:v>
                </c:pt>
                <c:pt idx="4436">
                  <c:v>84</c:v>
                </c:pt>
                <c:pt idx="4437">
                  <c:v>97</c:v>
                </c:pt>
                <c:pt idx="4438">
                  <c:v>91</c:v>
                </c:pt>
                <c:pt idx="4439">
                  <c:v>84</c:v>
                </c:pt>
                <c:pt idx="4440">
                  <c:v>86</c:v>
                </c:pt>
                <c:pt idx="4441">
                  <c:v>91</c:v>
                </c:pt>
                <c:pt idx="4442">
                  <c:v>92</c:v>
                </c:pt>
                <c:pt idx="4443">
                  <c:v>94</c:v>
                </c:pt>
                <c:pt idx="4444">
                  <c:v>92</c:v>
                </c:pt>
                <c:pt idx="4445">
                  <c:v>103</c:v>
                </c:pt>
                <c:pt idx="4446">
                  <c:v>100</c:v>
                </c:pt>
                <c:pt idx="4447">
                  <c:v>119</c:v>
                </c:pt>
                <c:pt idx="4448">
                  <c:v>167</c:v>
                </c:pt>
                <c:pt idx="4449">
                  <c:v>92</c:v>
                </c:pt>
                <c:pt idx="4450">
                  <c:v>92</c:v>
                </c:pt>
                <c:pt idx="4451">
                  <c:v>108</c:v>
                </c:pt>
                <c:pt idx="4452">
                  <c:v>97</c:v>
                </c:pt>
                <c:pt idx="4453">
                  <c:v>88</c:v>
                </c:pt>
                <c:pt idx="4454">
                  <c:v>100</c:v>
                </c:pt>
                <c:pt idx="4455">
                  <c:v>100</c:v>
                </c:pt>
                <c:pt idx="4456">
                  <c:v>124</c:v>
                </c:pt>
                <c:pt idx="4457">
                  <c:v>88</c:v>
                </c:pt>
                <c:pt idx="4458">
                  <c:v>106</c:v>
                </c:pt>
                <c:pt idx="4459">
                  <c:v>79</c:v>
                </c:pt>
                <c:pt idx="4460">
                  <c:v>135</c:v>
                </c:pt>
                <c:pt idx="4461">
                  <c:v>96</c:v>
                </c:pt>
                <c:pt idx="4462">
                  <c:v>53</c:v>
                </c:pt>
                <c:pt idx="4463">
                  <c:v>97</c:v>
                </c:pt>
                <c:pt idx="4464">
                  <c:v>120</c:v>
                </c:pt>
                <c:pt idx="4465">
                  <c:v>90</c:v>
                </c:pt>
                <c:pt idx="4466">
                  <c:v>91</c:v>
                </c:pt>
                <c:pt idx="4467">
                  <c:v>93</c:v>
                </c:pt>
                <c:pt idx="4468">
                  <c:v>112</c:v>
                </c:pt>
                <c:pt idx="4469">
                  <c:v>160</c:v>
                </c:pt>
                <c:pt idx="4470">
                  <c:v>95</c:v>
                </c:pt>
                <c:pt idx="4471">
                  <c:v>93</c:v>
                </c:pt>
                <c:pt idx="4472">
                  <c:v>88</c:v>
                </c:pt>
                <c:pt idx="4473">
                  <c:v>105</c:v>
                </c:pt>
                <c:pt idx="4474">
                  <c:v>98</c:v>
                </c:pt>
                <c:pt idx="4475">
                  <c:v>82</c:v>
                </c:pt>
                <c:pt idx="4476">
                  <c:v>89</c:v>
                </c:pt>
                <c:pt idx="4477">
                  <c:v>78</c:v>
                </c:pt>
                <c:pt idx="4478">
                  <c:v>97</c:v>
                </c:pt>
                <c:pt idx="4479">
                  <c:v>81</c:v>
                </c:pt>
                <c:pt idx="4480">
                  <c:v>90</c:v>
                </c:pt>
                <c:pt idx="4481">
                  <c:v>97</c:v>
                </c:pt>
                <c:pt idx="4482">
                  <c:v>88</c:v>
                </c:pt>
                <c:pt idx="4483">
                  <c:v>96</c:v>
                </c:pt>
                <c:pt idx="4484">
                  <c:v>105</c:v>
                </c:pt>
                <c:pt idx="4485">
                  <c:v>76</c:v>
                </c:pt>
                <c:pt idx="4486">
                  <c:v>96</c:v>
                </c:pt>
                <c:pt idx="4487">
                  <c:v>99</c:v>
                </c:pt>
                <c:pt idx="4488">
                  <c:v>90</c:v>
                </c:pt>
                <c:pt idx="4489">
                  <c:v>94</c:v>
                </c:pt>
                <c:pt idx="4490">
                  <c:v>87</c:v>
                </c:pt>
                <c:pt idx="4491">
                  <c:v>93</c:v>
                </c:pt>
                <c:pt idx="4492">
                  <c:v>90</c:v>
                </c:pt>
                <c:pt idx="4493">
                  <c:v>89</c:v>
                </c:pt>
                <c:pt idx="4494">
                  <c:v>83</c:v>
                </c:pt>
                <c:pt idx="4495">
                  <c:v>96</c:v>
                </c:pt>
                <c:pt idx="4496">
                  <c:v>90</c:v>
                </c:pt>
                <c:pt idx="4497">
                  <c:v>138</c:v>
                </c:pt>
                <c:pt idx="4498">
                  <c:v>84</c:v>
                </c:pt>
                <c:pt idx="4499">
                  <c:v>83</c:v>
                </c:pt>
                <c:pt idx="4500">
                  <c:v>96</c:v>
                </c:pt>
                <c:pt idx="4501">
                  <c:v>94</c:v>
                </c:pt>
                <c:pt idx="4502">
                  <c:v>90</c:v>
                </c:pt>
                <c:pt idx="4503">
                  <c:v>95</c:v>
                </c:pt>
                <c:pt idx="4504">
                  <c:v>93</c:v>
                </c:pt>
                <c:pt idx="4505">
                  <c:v>101</c:v>
                </c:pt>
                <c:pt idx="4506">
                  <c:v>103</c:v>
                </c:pt>
                <c:pt idx="4507">
                  <c:v>87</c:v>
                </c:pt>
                <c:pt idx="4508">
                  <c:v>100</c:v>
                </c:pt>
                <c:pt idx="4509">
                  <c:v>90</c:v>
                </c:pt>
                <c:pt idx="4510">
                  <c:v>83</c:v>
                </c:pt>
                <c:pt idx="4511">
                  <c:v>108</c:v>
                </c:pt>
                <c:pt idx="4512">
                  <c:v>100</c:v>
                </c:pt>
                <c:pt idx="4513">
                  <c:v>113</c:v>
                </c:pt>
                <c:pt idx="4514">
                  <c:v>97</c:v>
                </c:pt>
                <c:pt idx="4515">
                  <c:v>104</c:v>
                </c:pt>
                <c:pt idx="4516">
                  <c:v>91</c:v>
                </c:pt>
                <c:pt idx="4517">
                  <c:v>107</c:v>
                </c:pt>
                <c:pt idx="4518">
                  <c:v>85</c:v>
                </c:pt>
                <c:pt idx="4519">
                  <c:v>101</c:v>
                </c:pt>
                <c:pt idx="4520">
                  <c:v>70</c:v>
                </c:pt>
                <c:pt idx="4521">
                  <c:v>88</c:v>
                </c:pt>
                <c:pt idx="4522">
                  <c:v>112</c:v>
                </c:pt>
                <c:pt idx="4523">
                  <c:v>107</c:v>
                </c:pt>
                <c:pt idx="4524">
                  <c:v>78</c:v>
                </c:pt>
                <c:pt idx="4525">
                  <c:v>90</c:v>
                </c:pt>
                <c:pt idx="4526">
                  <c:v>88</c:v>
                </c:pt>
                <c:pt idx="4527">
                  <c:v>92</c:v>
                </c:pt>
                <c:pt idx="4528">
                  <c:v>95</c:v>
                </c:pt>
                <c:pt idx="4529">
                  <c:v>85</c:v>
                </c:pt>
                <c:pt idx="4530">
                  <c:v>86</c:v>
                </c:pt>
                <c:pt idx="4531">
                  <c:v>90</c:v>
                </c:pt>
                <c:pt idx="4532">
                  <c:v>123</c:v>
                </c:pt>
                <c:pt idx="4533">
                  <c:v>93</c:v>
                </c:pt>
                <c:pt idx="4534">
                  <c:v>88</c:v>
                </c:pt>
                <c:pt idx="4535">
                  <c:v>114</c:v>
                </c:pt>
                <c:pt idx="4536">
                  <c:v>88</c:v>
                </c:pt>
                <c:pt idx="4537">
                  <c:v>110</c:v>
                </c:pt>
                <c:pt idx="4538">
                  <c:v>95</c:v>
                </c:pt>
                <c:pt idx="4539">
                  <c:v>83</c:v>
                </c:pt>
                <c:pt idx="4540">
                  <c:v>104</c:v>
                </c:pt>
                <c:pt idx="4541">
                  <c:v>94</c:v>
                </c:pt>
                <c:pt idx="4542">
                  <c:v>87</c:v>
                </c:pt>
                <c:pt idx="4543">
                  <c:v>93</c:v>
                </c:pt>
                <c:pt idx="4544">
                  <c:v>91</c:v>
                </c:pt>
                <c:pt idx="4545">
                  <c:v>90</c:v>
                </c:pt>
                <c:pt idx="4546">
                  <c:v>14</c:v>
                </c:pt>
                <c:pt idx="4547">
                  <c:v>112</c:v>
                </c:pt>
                <c:pt idx="4548">
                  <c:v>75</c:v>
                </c:pt>
                <c:pt idx="4549">
                  <c:v>86</c:v>
                </c:pt>
                <c:pt idx="4550">
                  <c:v>86</c:v>
                </c:pt>
                <c:pt idx="4551">
                  <c:v>89</c:v>
                </c:pt>
                <c:pt idx="4552">
                  <c:v>95</c:v>
                </c:pt>
                <c:pt idx="4553">
                  <c:v>101</c:v>
                </c:pt>
                <c:pt idx="4554">
                  <c:v>89</c:v>
                </c:pt>
                <c:pt idx="4555">
                  <c:v>106</c:v>
                </c:pt>
                <c:pt idx="4556">
                  <c:v>88</c:v>
                </c:pt>
                <c:pt idx="4557">
                  <c:v>99</c:v>
                </c:pt>
                <c:pt idx="4558">
                  <c:v>90</c:v>
                </c:pt>
                <c:pt idx="4559">
                  <c:v>95</c:v>
                </c:pt>
                <c:pt idx="4560">
                  <c:v>85</c:v>
                </c:pt>
                <c:pt idx="4561">
                  <c:v>170</c:v>
                </c:pt>
                <c:pt idx="4562">
                  <c:v>86</c:v>
                </c:pt>
                <c:pt idx="4563">
                  <c:v>97</c:v>
                </c:pt>
                <c:pt idx="4564">
                  <c:v>104</c:v>
                </c:pt>
                <c:pt idx="4565">
                  <c:v>88</c:v>
                </c:pt>
                <c:pt idx="4566">
                  <c:v>201</c:v>
                </c:pt>
                <c:pt idx="4567">
                  <c:v>108</c:v>
                </c:pt>
                <c:pt idx="4568">
                  <c:v>106</c:v>
                </c:pt>
                <c:pt idx="4569">
                  <c:v>107</c:v>
                </c:pt>
                <c:pt idx="4570">
                  <c:v>84</c:v>
                </c:pt>
                <c:pt idx="4571">
                  <c:v>91</c:v>
                </c:pt>
                <c:pt idx="4572">
                  <c:v>90</c:v>
                </c:pt>
                <c:pt idx="4573">
                  <c:v>103</c:v>
                </c:pt>
                <c:pt idx="4574">
                  <c:v>71</c:v>
                </c:pt>
                <c:pt idx="4575">
                  <c:v>90</c:v>
                </c:pt>
                <c:pt idx="4576">
                  <c:v>67</c:v>
                </c:pt>
                <c:pt idx="4577">
                  <c:v>94</c:v>
                </c:pt>
                <c:pt idx="4578">
                  <c:v>81</c:v>
                </c:pt>
                <c:pt idx="4579">
                  <c:v>81</c:v>
                </c:pt>
                <c:pt idx="4580">
                  <c:v>215</c:v>
                </c:pt>
                <c:pt idx="4581">
                  <c:v>83</c:v>
                </c:pt>
                <c:pt idx="4582">
                  <c:v>106</c:v>
                </c:pt>
                <c:pt idx="4583">
                  <c:v>103</c:v>
                </c:pt>
                <c:pt idx="4584">
                  <c:v>90</c:v>
                </c:pt>
                <c:pt idx="4585">
                  <c:v>88</c:v>
                </c:pt>
                <c:pt idx="4586">
                  <c:v>105</c:v>
                </c:pt>
                <c:pt idx="4587">
                  <c:v>115</c:v>
                </c:pt>
                <c:pt idx="4588">
                  <c:v>90</c:v>
                </c:pt>
                <c:pt idx="4589">
                  <c:v>102</c:v>
                </c:pt>
                <c:pt idx="4590">
                  <c:v>98</c:v>
                </c:pt>
                <c:pt idx="4591">
                  <c:v>87</c:v>
                </c:pt>
                <c:pt idx="4592">
                  <c:v>88</c:v>
                </c:pt>
                <c:pt idx="4593">
                  <c:v>83</c:v>
                </c:pt>
                <c:pt idx="4594">
                  <c:v>122</c:v>
                </c:pt>
                <c:pt idx="4595">
                  <c:v>115</c:v>
                </c:pt>
                <c:pt idx="4596">
                  <c:v>86</c:v>
                </c:pt>
                <c:pt idx="4597">
                  <c:v>79</c:v>
                </c:pt>
                <c:pt idx="4598">
                  <c:v>87</c:v>
                </c:pt>
                <c:pt idx="4599">
                  <c:v>97</c:v>
                </c:pt>
                <c:pt idx="4600">
                  <c:v>105</c:v>
                </c:pt>
                <c:pt idx="4601">
                  <c:v>89</c:v>
                </c:pt>
                <c:pt idx="4602">
                  <c:v>120</c:v>
                </c:pt>
                <c:pt idx="4603">
                  <c:v>94</c:v>
                </c:pt>
                <c:pt idx="4604">
                  <c:v>108</c:v>
                </c:pt>
                <c:pt idx="4605">
                  <c:v>102</c:v>
                </c:pt>
                <c:pt idx="4606">
                  <c:v>83</c:v>
                </c:pt>
                <c:pt idx="4607">
                  <c:v>93</c:v>
                </c:pt>
                <c:pt idx="4608">
                  <c:v>86</c:v>
                </c:pt>
                <c:pt idx="4609">
                  <c:v>101</c:v>
                </c:pt>
                <c:pt idx="4610">
                  <c:v>111</c:v>
                </c:pt>
                <c:pt idx="4611">
                  <c:v>90</c:v>
                </c:pt>
                <c:pt idx="4612">
                  <c:v>86</c:v>
                </c:pt>
                <c:pt idx="4613">
                  <c:v>98</c:v>
                </c:pt>
                <c:pt idx="4614">
                  <c:v>91</c:v>
                </c:pt>
                <c:pt idx="4615">
                  <c:v>91</c:v>
                </c:pt>
                <c:pt idx="4616">
                  <c:v>90</c:v>
                </c:pt>
                <c:pt idx="4617">
                  <c:v>88</c:v>
                </c:pt>
                <c:pt idx="4618">
                  <c:v>202</c:v>
                </c:pt>
                <c:pt idx="4619">
                  <c:v>89</c:v>
                </c:pt>
                <c:pt idx="4620">
                  <c:v>97</c:v>
                </c:pt>
                <c:pt idx="4621">
                  <c:v>84</c:v>
                </c:pt>
                <c:pt idx="4622">
                  <c:v>82</c:v>
                </c:pt>
                <c:pt idx="4623">
                  <c:v>94</c:v>
                </c:pt>
                <c:pt idx="4624">
                  <c:v>100</c:v>
                </c:pt>
                <c:pt idx="4625">
                  <c:v>112</c:v>
                </c:pt>
                <c:pt idx="4626">
                  <c:v>94</c:v>
                </c:pt>
                <c:pt idx="4627">
                  <c:v>87</c:v>
                </c:pt>
                <c:pt idx="4628">
                  <c:v>91</c:v>
                </c:pt>
                <c:pt idx="4629">
                  <c:v>87</c:v>
                </c:pt>
                <c:pt idx="4630">
                  <c:v>98</c:v>
                </c:pt>
                <c:pt idx="4631">
                  <c:v>95</c:v>
                </c:pt>
                <c:pt idx="4632">
                  <c:v>87</c:v>
                </c:pt>
                <c:pt idx="4633">
                  <c:v>102</c:v>
                </c:pt>
                <c:pt idx="4634">
                  <c:v>127</c:v>
                </c:pt>
                <c:pt idx="4635">
                  <c:v>96</c:v>
                </c:pt>
                <c:pt idx="4636">
                  <c:v>103</c:v>
                </c:pt>
                <c:pt idx="4637">
                  <c:v>104</c:v>
                </c:pt>
                <c:pt idx="4638">
                  <c:v>90</c:v>
                </c:pt>
                <c:pt idx="4639">
                  <c:v>122</c:v>
                </c:pt>
                <c:pt idx="4640">
                  <c:v>93</c:v>
                </c:pt>
                <c:pt idx="4641">
                  <c:v>90</c:v>
                </c:pt>
                <c:pt idx="4642">
                  <c:v>101</c:v>
                </c:pt>
                <c:pt idx="4643">
                  <c:v>94</c:v>
                </c:pt>
                <c:pt idx="4644">
                  <c:v>97</c:v>
                </c:pt>
                <c:pt idx="4645">
                  <c:v>90</c:v>
                </c:pt>
                <c:pt idx="4646">
                  <c:v>108</c:v>
                </c:pt>
                <c:pt idx="4647">
                  <c:v>82</c:v>
                </c:pt>
                <c:pt idx="4648">
                  <c:v>84</c:v>
                </c:pt>
                <c:pt idx="4649">
                  <c:v>130</c:v>
                </c:pt>
                <c:pt idx="4650">
                  <c:v>91</c:v>
                </c:pt>
                <c:pt idx="4651">
                  <c:v>91</c:v>
                </c:pt>
                <c:pt idx="4652">
                  <c:v>107</c:v>
                </c:pt>
                <c:pt idx="4653">
                  <c:v>82</c:v>
                </c:pt>
                <c:pt idx="4654">
                  <c:v>84</c:v>
                </c:pt>
                <c:pt idx="4655">
                  <c:v>103</c:v>
                </c:pt>
                <c:pt idx="4656">
                  <c:v>86</c:v>
                </c:pt>
                <c:pt idx="4657">
                  <c:v>89</c:v>
                </c:pt>
                <c:pt idx="4658">
                  <c:v>52</c:v>
                </c:pt>
                <c:pt idx="4659">
                  <c:v>98</c:v>
                </c:pt>
                <c:pt idx="4660">
                  <c:v>133</c:v>
                </c:pt>
                <c:pt idx="4661">
                  <c:v>81</c:v>
                </c:pt>
                <c:pt idx="4662">
                  <c:v>92</c:v>
                </c:pt>
                <c:pt idx="4663">
                  <c:v>90</c:v>
                </c:pt>
                <c:pt idx="4664">
                  <c:v>84</c:v>
                </c:pt>
                <c:pt idx="4665">
                  <c:v>91</c:v>
                </c:pt>
                <c:pt idx="4666">
                  <c:v>91</c:v>
                </c:pt>
                <c:pt idx="4667">
                  <c:v>90</c:v>
                </c:pt>
                <c:pt idx="4668">
                  <c:v>96</c:v>
                </c:pt>
                <c:pt idx="4669">
                  <c:v>88</c:v>
                </c:pt>
                <c:pt idx="4670">
                  <c:v>92</c:v>
                </c:pt>
                <c:pt idx="4671">
                  <c:v>97</c:v>
                </c:pt>
                <c:pt idx="4672">
                  <c:v>82</c:v>
                </c:pt>
                <c:pt idx="4673">
                  <c:v>101</c:v>
                </c:pt>
                <c:pt idx="4674">
                  <c:v>80</c:v>
                </c:pt>
                <c:pt idx="4675">
                  <c:v>97</c:v>
                </c:pt>
                <c:pt idx="4676">
                  <c:v>84</c:v>
                </c:pt>
                <c:pt idx="4677">
                  <c:v>97</c:v>
                </c:pt>
                <c:pt idx="4678">
                  <c:v>91</c:v>
                </c:pt>
                <c:pt idx="4679">
                  <c:v>123</c:v>
                </c:pt>
                <c:pt idx="4680">
                  <c:v>86</c:v>
                </c:pt>
                <c:pt idx="4681">
                  <c:v>100</c:v>
                </c:pt>
                <c:pt idx="4682">
                  <c:v>96</c:v>
                </c:pt>
                <c:pt idx="4683">
                  <c:v>89</c:v>
                </c:pt>
                <c:pt idx="4684">
                  <c:v>84</c:v>
                </c:pt>
                <c:pt idx="4685">
                  <c:v>88</c:v>
                </c:pt>
                <c:pt idx="4686">
                  <c:v>90</c:v>
                </c:pt>
                <c:pt idx="4687">
                  <c:v>90</c:v>
                </c:pt>
                <c:pt idx="4688">
                  <c:v>98</c:v>
                </c:pt>
                <c:pt idx="4689">
                  <c:v>101</c:v>
                </c:pt>
                <c:pt idx="4690">
                  <c:v>96</c:v>
                </c:pt>
                <c:pt idx="4691">
                  <c:v>83</c:v>
                </c:pt>
                <c:pt idx="4692">
                  <c:v>65</c:v>
                </c:pt>
                <c:pt idx="4693">
                  <c:v>94</c:v>
                </c:pt>
                <c:pt idx="4694">
                  <c:v>112</c:v>
                </c:pt>
                <c:pt idx="4695">
                  <c:v>102</c:v>
                </c:pt>
                <c:pt idx="4696">
                  <c:v>98</c:v>
                </c:pt>
                <c:pt idx="4697">
                  <c:v>91</c:v>
                </c:pt>
                <c:pt idx="4698">
                  <c:v>80</c:v>
                </c:pt>
                <c:pt idx="4699">
                  <c:v>114</c:v>
                </c:pt>
                <c:pt idx="4700">
                  <c:v>76</c:v>
                </c:pt>
                <c:pt idx="4701">
                  <c:v>80</c:v>
                </c:pt>
                <c:pt idx="4702">
                  <c:v>88</c:v>
                </c:pt>
                <c:pt idx="4703">
                  <c:v>110</c:v>
                </c:pt>
                <c:pt idx="4704">
                  <c:v>104</c:v>
                </c:pt>
                <c:pt idx="4705">
                  <c:v>95</c:v>
                </c:pt>
                <c:pt idx="4706">
                  <c:v>94</c:v>
                </c:pt>
                <c:pt idx="4707">
                  <c:v>109</c:v>
                </c:pt>
                <c:pt idx="4708">
                  <c:v>90</c:v>
                </c:pt>
                <c:pt idx="4709">
                  <c:v>133</c:v>
                </c:pt>
                <c:pt idx="4710">
                  <c:v>110</c:v>
                </c:pt>
                <c:pt idx="4711">
                  <c:v>80</c:v>
                </c:pt>
                <c:pt idx="4712">
                  <c:v>95</c:v>
                </c:pt>
                <c:pt idx="4713">
                  <c:v>98</c:v>
                </c:pt>
                <c:pt idx="4714">
                  <c:v>98</c:v>
                </c:pt>
                <c:pt idx="4715">
                  <c:v>96</c:v>
                </c:pt>
                <c:pt idx="4716">
                  <c:v>97</c:v>
                </c:pt>
                <c:pt idx="4717">
                  <c:v>90</c:v>
                </c:pt>
                <c:pt idx="4718">
                  <c:v>113</c:v>
                </c:pt>
                <c:pt idx="4719">
                  <c:v>91</c:v>
                </c:pt>
                <c:pt idx="4720">
                  <c:v>90</c:v>
                </c:pt>
                <c:pt idx="4721">
                  <c:v>98</c:v>
                </c:pt>
                <c:pt idx="4722">
                  <c:v>94</c:v>
                </c:pt>
                <c:pt idx="4723">
                  <c:v>96</c:v>
                </c:pt>
                <c:pt idx="4724">
                  <c:v>100</c:v>
                </c:pt>
                <c:pt idx="4725">
                  <c:v>90</c:v>
                </c:pt>
                <c:pt idx="4726">
                  <c:v>90</c:v>
                </c:pt>
                <c:pt idx="4727">
                  <c:v>76</c:v>
                </c:pt>
                <c:pt idx="4728">
                  <c:v>75</c:v>
                </c:pt>
                <c:pt idx="4729">
                  <c:v>78</c:v>
                </c:pt>
                <c:pt idx="4730">
                  <c:v>90</c:v>
                </c:pt>
                <c:pt idx="4731">
                  <c:v>96</c:v>
                </c:pt>
                <c:pt idx="4732">
                  <c:v>92</c:v>
                </c:pt>
                <c:pt idx="4733">
                  <c:v>75</c:v>
                </c:pt>
                <c:pt idx="4734">
                  <c:v>99</c:v>
                </c:pt>
                <c:pt idx="4735">
                  <c:v>86</c:v>
                </c:pt>
                <c:pt idx="4736">
                  <c:v>92</c:v>
                </c:pt>
                <c:pt idx="4737">
                  <c:v>101</c:v>
                </c:pt>
                <c:pt idx="4738">
                  <c:v>81</c:v>
                </c:pt>
                <c:pt idx="4739">
                  <c:v>93</c:v>
                </c:pt>
                <c:pt idx="4740">
                  <c:v>95</c:v>
                </c:pt>
                <c:pt idx="4741">
                  <c:v>107</c:v>
                </c:pt>
                <c:pt idx="4742">
                  <c:v>98</c:v>
                </c:pt>
                <c:pt idx="4743">
                  <c:v>35</c:v>
                </c:pt>
                <c:pt idx="4744">
                  <c:v>108</c:v>
                </c:pt>
                <c:pt idx="4745">
                  <c:v>66</c:v>
                </c:pt>
                <c:pt idx="4746">
                  <c:v>95</c:v>
                </c:pt>
                <c:pt idx="4747">
                  <c:v>99</c:v>
                </c:pt>
                <c:pt idx="4748">
                  <c:v>108</c:v>
                </c:pt>
                <c:pt idx="4749">
                  <c:v>90</c:v>
                </c:pt>
                <c:pt idx="4750">
                  <c:v>151</c:v>
                </c:pt>
                <c:pt idx="4751">
                  <c:v>83</c:v>
                </c:pt>
                <c:pt idx="4752">
                  <c:v>108</c:v>
                </c:pt>
                <c:pt idx="4753">
                  <c:v>92</c:v>
                </c:pt>
                <c:pt idx="4754">
                  <c:v>105</c:v>
                </c:pt>
                <c:pt idx="4755">
                  <c:v>86</c:v>
                </c:pt>
                <c:pt idx="4756">
                  <c:v>106</c:v>
                </c:pt>
                <c:pt idx="4757">
                  <c:v>93</c:v>
                </c:pt>
                <c:pt idx="4758">
                  <c:v>80</c:v>
                </c:pt>
                <c:pt idx="4759">
                  <c:v>127</c:v>
                </c:pt>
                <c:pt idx="4760">
                  <c:v>93</c:v>
                </c:pt>
                <c:pt idx="4761">
                  <c:v>96</c:v>
                </c:pt>
                <c:pt idx="4762">
                  <c:v>99</c:v>
                </c:pt>
                <c:pt idx="4763">
                  <c:v>66</c:v>
                </c:pt>
                <c:pt idx="4764">
                  <c:v>85</c:v>
                </c:pt>
                <c:pt idx="4765">
                  <c:v>101</c:v>
                </c:pt>
                <c:pt idx="4766">
                  <c:v>97</c:v>
                </c:pt>
                <c:pt idx="4767">
                  <c:v>119</c:v>
                </c:pt>
                <c:pt idx="4768">
                  <c:v>103</c:v>
                </c:pt>
                <c:pt idx="4769">
                  <c:v>86</c:v>
                </c:pt>
                <c:pt idx="4770">
                  <c:v>106</c:v>
                </c:pt>
                <c:pt idx="4771">
                  <c:v>90</c:v>
                </c:pt>
                <c:pt idx="4772">
                  <c:v>95</c:v>
                </c:pt>
                <c:pt idx="4773">
                  <c:v>94</c:v>
                </c:pt>
                <c:pt idx="4774">
                  <c:v>84</c:v>
                </c:pt>
                <c:pt idx="4775">
                  <c:v>89</c:v>
                </c:pt>
                <c:pt idx="4776">
                  <c:v>59</c:v>
                </c:pt>
                <c:pt idx="4777">
                  <c:v>126</c:v>
                </c:pt>
                <c:pt idx="4778">
                  <c:v>86</c:v>
                </c:pt>
                <c:pt idx="4779">
                  <c:v>87</c:v>
                </c:pt>
                <c:pt idx="4780">
                  <c:v>106</c:v>
                </c:pt>
                <c:pt idx="4781">
                  <c:v>86</c:v>
                </c:pt>
                <c:pt idx="4782">
                  <c:v>89</c:v>
                </c:pt>
                <c:pt idx="4783">
                  <c:v>105</c:v>
                </c:pt>
                <c:pt idx="4784">
                  <c:v>93</c:v>
                </c:pt>
                <c:pt idx="4785">
                  <c:v>94</c:v>
                </c:pt>
                <c:pt idx="4786">
                  <c:v>89</c:v>
                </c:pt>
                <c:pt idx="4787">
                  <c:v>97</c:v>
                </c:pt>
                <c:pt idx="4788">
                  <c:v>88</c:v>
                </c:pt>
                <c:pt idx="4789">
                  <c:v>78</c:v>
                </c:pt>
                <c:pt idx="4790">
                  <c:v>104</c:v>
                </c:pt>
                <c:pt idx="4791">
                  <c:v>92</c:v>
                </c:pt>
                <c:pt idx="4792">
                  <c:v>108</c:v>
                </c:pt>
                <c:pt idx="4793">
                  <c:v>97</c:v>
                </c:pt>
                <c:pt idx="4794">
                  <c:v>109</c:v>
                </c:pt>
                <c:pt idx="4795">
                  <c:v>78</c:v>
                </c:pt>
                <c:pt idx="4796">
                  <c:v>85</c:v>
                </c:pt>
                <c:pt idx="4797">
                  <c:v>88</c:v>
                </c:pt>
                <c:pt idx="4798">
                  <c:v>93</c:v>
                </c:pt>
                <c:pt idx="4799">
                  <c:v>86</c:v>
                </c:pt>
                <c:pt idx="4800">
                  <c:v>98</c:v>
                </c:pt>
                <c:pt idx="4801">
                  <c:v>88</c:v>
                </c:pt>
                <c:pt idx="4802">
                  <c:v>25</c:v>
                </c:pt>
                <c:pt idx="4803">
                  <c:v>72</c:v>
                </c:pt>
                <c:pt idx="4804">
                  <c:v>66</c:v>
                </c:pt>
                <c:pt idx="4805">
                  <c:v>80</c:v>
                </c:pt>
                <c:pt idx="4806">
                  <c:v>91</c:v>
                </c:pt>
                <c:pt idx="4807">
                  <c:v>93</c:v>
                </c:pt>
                <c:pt idx="4808">
                  <c:v>89</c:v>
                </c:pt>
                <c:pt idx="4809">
                  <c:v>85</c:v>
                </c:pt>
                <c:pt idx="4810">
                  <c:v>90</c:v>
                </c:pt>
                <c:pt idx="4811">
                  <c:v>88</c:v>
                </c:pt>
                <c:pt idx="4812">
                  <c:v>88</c:v>
                </c:pt>
                <c:pt idx="4813">
                  <c:v>96</c:v>
                </c:pt>
                <c:pt idx="4814">
                  <c:v>94</c:v>
                </c:pt>
                <c:pt idx="4815">
                  <c:v>120</c:v>
                </c:pt>
                <c:pt idx="4816">
                  <c:v>77</c:v>
                </c:pt>
                <c:pt idx="4817">
                  <c:v>111</c:v>
                </c:pt>
                <c:pt idx="4818">
                  <c:v>81</c:v>
                </c:pt>
                <c:pt idx="4819">
                  <c:v>89</c:v>
                </c:pt>
                <c:pt idx="4820">
                  <c:v>110</c:v>
                </c:pt>
                <c:pt idx="4821">
                  <c:v>81</c:v>
                </c:pt>
                <c:pt idx="4822">
                  <c:v>100</c:v>
                </c:pt>
                <c:pt idx="4823">
                  <c:v>99</c:v>
                </c:pt>
                <c:pt idx="4824">
                  <c:v>90</c:v>
                </c:pt>
                <c:pt idx="4825">
                  <c:v>82</c:v>
                </c:pt>
                <c:pt idx="4826">
                  <c:v>88</c:v>
                </c:pt>
                <c:pt idx="4827">
                  <c:v>103</c:v>
                </c:pt>
                <c:pt idx="4828">
                  <c:v>80</c:v>
                </c:pt>
                <c:pt idx="4829">
                  <c:v>68</c:v>
                </c:pt>
                <c:pt idx="4830">
                  <c:v>81</c:v>
                </c:pt>
                <c:pt idx="4831">
                  <c:v>106</c:v>
                </c:pt>
                <c:pt idx="4832">
                  <c:v>77</c:v>
                </c:pt>
                <c:pt idx="4833">
                  <c:v>114</c:v>
                </c:pt>
                <c:pt idx="4834">
                  <c:v>80</c:v>
                </c:pt>
                <c:pt idx="4835">
                  <c:v>84</c:v>
                </c:pt>
                <c:pt idx="4836">
                  <c:v>86</c:v>
                </c:pt>
                <c:pt idx="4837">
                  <c:v>87</c:v>
                </c:pt>
                <c:pt idx="4838">
                  <c:v>80</c:v>
                </c:pt>
                <c:pt idx="4839">
                  <c:v>100</c:v>
                </c:pt>
                <c:pt idx="4840">
                  <c:v>82</c:v>
                </c:pt>
                <c:pt idx="4841">
                  <c:v>82</c:v>
                </c:pt>
                <c:pt idx="4842">
                  <c:v>70</c:v>
                </c:pt>
                <c:pt idx="4843">
                  <c:v>75</c:v>
                </c:pt>
                <c:pt idx="4844">
                  <c:v>87</c:v>
                </c:pt>
                <c:pt idx="4845">
                  <c:v>87</c:v>
                </c:pt>
                <c:pt idx="4846">
                  <c:v>98</c:v>
                </c:pt>
                <c:pt idx="4847">
                  <c:v>83</c:v>
                </c:pt>
                <c:pt idx="4848">
                  <c:v>99</c:v>
                </c:pt>
                <c:pt idx="4849">
                  <c:v>98</c:v>
                </c:pt>
                <c:pt idx="4850">
                  <c:v>93</c:v>
                </c:pt>
                <c:pt idx="4851">
                  <c:v>47</c:v>
                </c:pt>
                <c:pt idx="4852">
                  <c:v>92</c:v>
                </c:pt>
                <c:pt idx="4853">
                  <c:v>97</c:v>
                </c:pt>
                <c:pt idx="4854">
                  <c:v>81</c:v>
                </c:pt>
                <c:pt idx="4855">
                  <c:v>83</c:v>
                </c:pt>
                <c:pt idx="4856">
                  <c:v>96</c:v>
                </c:pt>
                <c:pt idx="4857">
                  <c:v>90</c:v>
                </c:pt>
                <c:pt idx="4858">
                  <c:v>90</c:v>
                </c:pt>
                <c:pt idx="4859">
                  <c:v>95</c:v>
                </c:pt>
                <c:pt idx="4860">
                  <c:v>83</c:v>
                </c:pt>
                <c:pt idx="4861">
                  <c:v>117</c:v>
                </c:pt>
                <c:pt idx="4862">
                  <c:v>75</c:v>
                </c:pt>
                <c:pt idx="4863">
                  <c:v>79</c:v>
                </c:pt>
                <c:pt idx="4864">
                  <c:v>78</c:v>
                </c:pt>
                <c:pt idx="4865">
                  <c:v>109</c:v>
                </c:pt>
                <c:pt idx="4866">
                  <c:v>89</c:v>
                </c:pt>
                <c:pt idx="4867">
                  <c:v>93</c:v>
                </c:pt>
                <c:pt idx="4868">
                  <c:v>102</c:v>
                </c:pt>
                <c:pt idx="4869">
                  <c:v>65</c:v>
                </c:pt>
                <c:pt idx="4870">
                  <c:v>85</c:v>
                </c:pt>
                <c:pt idx="4871">
                  <c:v>97</c:v>
                </c:pt>
                <c:pt idx="4872">
                  <c:v>109</c:v>
                </c:pt>
                <c:pt idx="4873">
                  <c:v>79</c:v>
                </c:pt>
                <c:pt idx="4874">
                  <c:v>80</c:v>
                </c:pt>
                <c:pt idx="4875">
                  <c:v>100</c:v>
                </c:pt>
                <c:pt idx="4876">
                  <c:v>90</c:v>
                </c:pt>
                <c:pt idx="4877">
                  <c:v>90</c:v>
                </c:pt>
                <c:pt idx="4878">
                  <c:v>120</c:v>
                </c:pt>
                <c:pt idx="4879">
                  <c:v>91</c:v>
                </c:pt>
                <c:pt idx="4880">
                  <c:v>85</c:v>
                </c:pt>
                <c:pt idx="4881">
                  <c:v>60</c:v>
                </c:pt>
                <c:pt idx="4882">
                  <c:v>88</c:v>
                </c:pt>
                <c:pt idx="4883">
                  <c:v>78</c:v>
                </c:pt>
                <c:pt idx="4884">
                  <c:v>108</c:v>
                </c:pt>
                <c:pt idx="4885">
                  <c:v>110</c:v>
                </c:pt>
                <c:pt idx="4886">
                  <c:v>90</c:v>
                </c:pt>
                <c:pt idx="4887">
                  <c:v>83</c:v>
                </c:pt>
                <c:pt idx="4888">
                  <c:v>111</c:v>
                </c:pt>
                <c:pt idx="4889">
                  <c:v>84</c:v>
                </c:pt>
                <c:pt idx="4890">
                  <c:v>82</c:v>
                </c:pt>
                <c:pt idx="4891">
                  <c:v>98</c:v>
                </c:pt>
                <c:pt idx="4892">
                  <c:v>77</c:v>
                </c:pt>
                <c:pt idx="4893">
                  <c:v>80</c:v>
                </c:pt>
                <c:pt idx="4894">
                  <c:v>81</c:v>
                </c:pt>
                <c:pt idx="4895">
                  <c:v>84</c:v>
                </c:pt>
                <c:pt idx="4896">
                  <c:v>95</c:v>
                </c:pt>
                <c:pt idx="4897">
                  <c:v>87</c:v>
                </c:pt>
                <c:pt idx="4898">
                  <c:v>76</c:v>
                </c:pt>
                <c:pt idx="4899">
                  <c:v>100</c:v>
                </c:pt>
                <c:pt idx="4900">
                  <c:v>90</c:v>
                </c:pt>
              </c:numCache>
            </c:numRef>
          </c:xVal>
          <c:yVal>
            <c:numRef>
              <c:f>'Question 2'!$B$2:$B$4902</c:f>
              <c:numCache>
                <c:formatCode>General</c:formatCode>
                <c:ptCount val="4901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6.6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6.8</c:v>
                </c:pt>
                <c:pt idx="177">
                  <c:v>8.1</c:v>
                </c:pt>
                <c:pt idx="178">
                  <c:v>6.5</c:v>
                </c:pt>
                <c:pt idx="179">
                  <c:v>7.2</c:v>
                </c:pt>
                <c:pt idx="180">
                  <c:v>6.7</c:v>
                </c:pt>
                <c:pt idx="181">
                  <c:v>8.1</c:v>
                </c:pt>
                <c:pt idx="182">
                  <c:v>7.6</c:v>
                </c:pt>
                <c:pt idx="183">
                  <c:v>7.4</c:v>
                </c:pt>
                <c:pt idx="184">
                  <c:v>7.6</c:v>
                </c:pt>
                <c:pt idx="185">
                  <c:v>5.5</c:v>
                </c:pt>
                <c:pt idx="186">
                  <c:v>6.7</c:v>
                </c:pt>
                <c:pt idx="187">
                  <c:v>6.5</c:v>
                </c:pt>
                <c:pt idx="188">
                  <c:v>6.6</c:v>
                </c:pt>
                <c:pt idx="189">
                  <c:v>6.7</c:v>
                </c:pt>
                <c:pt idx="190">
                  <c:v>6.4</c:v>
                </c:pt>
                <c:pt idx="191">
                  <c:v>5.8</c:v>
                </c:pt>
                <c:pt idx="192">
                  <c:v>7.4</c:v>
                </c:pt>
                <c:pt idx="193">
                  <c:v>7.8</c:v>
                </c:pt>
                <c:pt idx="194">
                  <c:v>6.6</c:v>
                </c:pt>
                <c:pt idx="195">
                  <c:v>4.9000000000000004</c:v>
                </c:pt>
                <c:pt idx="196">
                  <c:v>6.5</c:v>
                </c:pt>
                <c:pt idx="197">
                  <c:v>6.2</c:v>
                </c:pt>
                <c:pt idx="198">
                  <c:v>7.3</c:v>
                </c:pt>
                <c:pt idx="199">
                  <c:v>7.5</c:v>
                </c:pt>
                <c:pt idx="200">
                  <c:v>5.6</c:v>
                </c:pt>
                <c:pt idx="201">
                  <c:v>8.1999999999999993</c:v>
                </c:pt>
                <c:pt idx="202">
                  <c:v>8.1</c:v>
                </c:pt>
                <c:pt idx="203">
                  <c:v>6.7</c:v>
                </c:pt>
                <c:pt idx="204">
                  <c:v>6.6</c:v>
                </c:pt>
                <c:pt idx="205">
                  <c:v>6.4</c:v>
                </c:pt>
                <c:pt idx="206">
                  <c:v>7.5</c:v>
                </c:pt>
                <c:pt idx="207">
                  <c:v>7.3</c:v>
                </c:pt>
                <c:pt idx="208">
                  <c:v>7.5</c:v>
                </c:pt>
                <c:pt idx="209">
                  <c:v>5.8</c:v>
                </c:pt>
                <c:pt idx="210">
                  <c:v>7.5</c:v>
                </c:pt>
                <c:pt idx="211">
                  <c:v>6.6</c:v>
                </c:pt>
                <c:pt idx="212">
                  <c:v>6.7</c:v>
                </c:pt>
                <c:pt idx="213">
                  <c:v>3.7</c:v>
                </c:pt>
                <c:pt idx="214">
                  <c:v>6</c:v>
                </c:pt>
                <c:pt idx="215">
                  <c:v>6.4</c:v>
                </c:pt>
                <c:pt idx="216">
                  <c:v>6.1</c:v>
                </c:pt>
                <c:pt idx="217">
                  <c:v>6.4</c:v>
                </c:pt>
                <c:pt idx="218">
                  <c:v>5.6</c:v>
                </c:pt>
                <c:pt idx="219">
                  <c:v>8</c:v>
                </c:pt>
                <c:pt idx="220">
                  <c:v>5.2</c:v>
                </c:pt>
                <c:pt idx="221">
                  <c:v>7.1</c:v>
                </c:pt>
                <c:pt idx="222">
                  <c:v>4.8</c:v>
                </c:pt>
                <c:pt idx="223">
                  <c:v>7</c:v>
                </c:pt>
                <c:pt idx="224">
                  <c:v>5.4</c:v>
                </c:pt>
                <c:pt idx="225">
                  <c:v>6.6</c:v>
                </c:pt>
                <c:pt idx="226">
                  <c:v>6.7</c:v>
                </c:pt>
                <c:pt idx="227">
                  <c:v>6.2</c:v>
                </c:pt>
                <c:pt idx="228">
                  <c:v>6.1</c:v>
                </c:pt>
                <c:pt idx="229">
                  <c:v>5.3</c:v>
                </c:pt>
                <c:pt idx="230">
                  <c:v>6.3</c:v>
                </c:pt>
                <c:pt idx="231">
                  <c:v>7</c:v>
                </c:pt>
                <c:pt idx="232">
                  <c:v>7.6</c:v>
                </c:pt>
                <c:pt idx="233">
                  <c:v>6.7</c:v>
                </c:pt>
                <c:pt idx="234">
                  <c:v>8.1</c:v>
                </c:pt>
                <c:pt idx="235">
                  <c:v>6.7</c:v>
                </c:pt>
                <c:pt idx="236">
                  <c:v>6.5</c:v>
                </c:pt>
                <c:pt idx="237">
                  <c:v>7.3</c:v>
                </c:pt>
                <c:pt idx="238">
                  <c:v>5.0999999999999996</c:v>
                </c:pt>
                <c:pt idx="239">
                  <c:v>6</c:v>
                </c:pt>
                <c:pt idx="240">
                  <c:v>6.1</c:v>
                </c:pt>
                <c:pt idx="241">
                  <c:v>5.9</c:v>
                </c:pt>
                <c:pt idx="242">
                  <c:v>7.8</c:v>
                </c:pt>
                <c:pt idx="243">
                  <c:v>5.8</c:v>
                </c:pt>
                <c:pt idx="244">
                  <c:v>6.3</c:v>
                </c:pt>
                <c:pt idx="245">
                  <c:v>4.3</c:v>
                </c:pt>
                <c:pt idx="246">
                  <c:v>6.4</c:v>
                </c:pt>
                <c:pt idx="247">
                  <c:v>6.1</c:v>
                </c:pt>
                <c:pt idx="248">
                  <c:v>6.5</c:v>
                </c:pt>
                <c:pt idx="249">
                  <c:v>7.1</c:v>
                </c:pt>
                <c:pt idx="250">
                  <c:v>6.4</c:v>
                </c:pt>
                <c:pt idx="251">
                  <c:v>6.5</c:v>
                </c:pt>
                <c:pt idx="252">
                  <c:v>6.3</c:v>
                </c:pt>
                <c:pt idx="253">
                  <c:v>7.5</c:v>
                </c:pt>
                <c:pt idx="254">
                  <c:v>4.9000000000000004</c:v>
                </c:pt>
                <c:pt idx="255">
                  <c:v>5.8</c:v>
                </c:pt>
                <c:pt idx="256">
                  <c:v>6.2</c:v>
                </c:pt>
                <c:pt idx="257">
                  <c:v>5.5</c:v>
                </c:pt>
                <c:pt idx="258">
                  <c:v>5.4</c:v>
                </c:pt>
                <c:pt idx="259">
                  <c:v>5.8</c:v>
                </c:pt>
                <c:pt idx="260">
                  <c:v>7.1</c:v>
                </c:pt>
                <c:pt idx="261">
                  <c:v>5.4</c:v>
                </c:pt>
                <c:pt idx="262">
                  <c:v>3.7</c:v>
                </c:pt>
                <c:pt idx="263">
                  <c:v>6.7</c:v>
                </c:pt>
                <c:pt idx="264">
                  <c:v>7.2</c:v>
                </c:pt>
                <c:pt idx="265">
                  <c:v>8.8000000000000007</c:v>
                </c:pt>
                <c:pt idx="266">
                  <c:v>5.8</c:v>
                </c:pt>
                <c:pt idx="267">
                  <c:v>6.8</c:v>
                </c:pt>
                <c:pt idx="268">
                  <c:v>3.8</c:v>
                </c:pt>
                <c:pt idx="269">
                  <c:v>7.1</c:v>
                </c:pt>
                <c:pt idx="270">
                  <c:v>7.2</c:v>
                </c:pt>
                <c:pt idx="271">
                  <c:v>5.9</c:v>
                </c:pt>
                <c:pt idx="272">
                  <c:v>7.1</c:v>
                </c:pt>
                <c:pt idx="273">
                  <c:v>8.1</c:v>
                </c:pt>
                <c:pt idx="274">
                  <c:v>6.9</c:v>
                </c:pt>
                <c:pt idx="275">
                  <c:v>4.4000000000000004</c:v>
                </c:pt>
                <c:pt idx="276">
                  <c:v>6.5</c:v>
                </c:pt>
                <c:pt idx="277">
                  <c:v>8.5</c:v>
                </c:pt>
                <c:pt idx="278">
                  <c:v>7.7</c:v>
                </c:pt>
                <c:pt idx="279">
                  <c:v>7.4</c:v>
                </c:pt>
                <c:pt idx="280">
                  <c:v>8</c:v>
                </c:pt>
                <c:pt idx="281">
                  <c:v>5.7</c:v>
                </c:pt>
                <c:pt idx="282">
                  <c:v>8.5</c:v>
                </c:pt>
                <c:pt idx="283">
                  <c:v>7</c:v>
                </c:pt>
                <c:pt idx="284">
                  <c:v>7.8</c:v>
                </c:pt>
                <c:pt idx="285">
                  <c:v>7.2</c:v>
                </c:pt>
                <c:pt idx="286">
                  <c:v>6.4</c:v>
                </c:pt>
                <c:pt idx="287">
                  <c:v>5.5</c:v>
                </c:pt>
                <c:pt idx="288">
                  <c:v>6.7</c:v>
                </c:pt>
                <c:pt idx="289">
                  <c:v>6.1</c:v>
                </c:pt>
                <c:pt idx="290">
                  <c:v>8.5</c:v>
                </c:pt>
                <c:pt idx="291">
                  <c:v>6.9</c:v>
                </c:pt>
                <c:pt idx="292">
                  <c:v>7.3</c:v>
                </c:pt>
                <c:pt idx="293">
                  <c:v>6.7</c:v>
                </c:pt>
                <c:pt idx="294">
                  <c:v>6.9</c:v>
                </c:pt>
                <c:pt idx="295">
                  <c:v>5.0999999999999996</c:v>
                </c:pt>
                <c:pt idx="296">
                  <c:v>6.8</c:v>
                </c:pt>
                <c:pt idx="297">
                  <c:v>5.8</c:v>
                </c:pt>
                <c:pt idx="298">
                  <c:v>6.7</c:v>
                </c:pt>
                <c:pt idx="299">
                  <c:v>6</c:v>
                </c:pt>
                <c:pt idx="300">
                  <c:v>5.7</c:v>
                </c:pt>
                <c:pt idx="301">
                  <c:v>8</c:v>
                </c:pt>
                <c:pt idx="302">
                  <c:v>8.1999999999999993</c:v>
                </c:pt>
                <c:pt idx="303">
                  <c:v>5.4</c:v>
                </c:pt>
                <c:pt idx="304">
                  <c:v>7.2</c:v>
                </c:pt>
                <c:pt idx="305">
                  <c:v>7.5</c:v>
                </c:pt>
                <c:pt idx="306">
                  <c:v>7</c:v>
                </c:pt>
                <c:pt idx="307">
                  <c:v>3.3</c:v>
                </c:pt>
                <c:pt idx="308">
                  <c:v>6</c:v>
                </c:pt>
                <c:pt idx="309">
                  <c:v>7.1</c:v>
                </c:pt>
                <c:pt idx="310">
                  <c:v>5.4</c:v>
                </c:pt>
                <c:pt idx="311">
                  <c:v>6.1</c:v>
                </c:pt>
                <c:pt idx="312">
                  <c:v>5.3</c:v>
                </c:pt>
                <c:pt idx="313">
                  <c:v>2.2000000000000002</c:v>
                </c:pt>
                <c:pt idx="314">
                  <c:v>7</c:v>
                </c:pt>
                <c:pt idx="315">
                  <c:v>3.8</c:v>
                </c:pt>
                <c:pt idx="316">
                  <c:v>6.9</c:v>
                </c:pt>
                <c:pt idx="317">
                  <c:v>7.2</c:v>
                </c:pt>
                <c:pt idx="318">
                  <c:v>7.3</c:v>
                </c:pt>
                <c:pt idx="319">
                  <c:v>6.3</c:v>
                </c:pt>
                <c:pt idx="320">
                  <c:v>7.5</c:v>
                </c:pt>
                <c:pt idx="321">
                  <c:v>7.6</c:v>
                </c:pt>
                <c:pt idx="322">
                  <c:v>6.8</c:v>
                </c:pt>
                <c:pt idx="323">
                  <c:v>5.2</c:v>
                </c:pt>
                <c:pt idx="324">
                  <c:v>7.7</c:v>
                </c:pt>
                <c:pt idx="325">
                  <c:v>6.2</c:v>
                </c:pt>
                <c:pt idx="326">
                  <c:v>7.7</c:v>
                </c:pt>
                <c:pt idx="327">
                  <c:v>4.3</c:v>
                </c:pt>
                <c:pt idx="328">
                  <c:v>6.9</c:v>
                </c:pt>
                <c:pt idx="329">
                  <c:v>6.6</c:v>
                </c:pt>
                <c:pt idx="330">
                  <c:v>7</c:v>
                </c:pt>
                <c:pt idx="331">
                  <c:v>6.7</c:v>
                </c:pt>
                <c:pt idx="332">
                  <c:v>8.1999999999999993</c:v>
                </c:pt>
                <c:pt idx="333">
                  <c:v>8.9</c:v>
                </c:pt>
                <c:pt idx="334">
                  <c:v>8.6999999999999993</c:v>
                </c:pt>
                <c:pt idx="335">
                  <c:v>5.5</c:v>
                </c:pt>
                <c:pt idx="336">
                  <c:v>5.7</c:v>
                </c:pt>
                <c:pt idx="337">
                  <c:v>6.3</c:v>
                </c:pt>
                <c:pt idx="338">
                  <c:v>5.9</c:v>
                </c:pt>
                <c:pt idx="339">
                  <c:v>7.6</c:v>
                </c:pt>
                <c:pt idx="340">
                  <c:v>6.6</c:v>
                </c:pt>
                <c:pt idx="341">
                  <c:v>5.3</c:v>
                </c:pt>
                <c:pt idx="342">
                  <c:v>6</c:v>
                </c:pt>
                <c:pt idx="343">
                  <c:v>8</c:v>
                </c:pt>
                <c:pt idx="344">
                  <c:v>5.6</c:v>
                </c:pt>
                <c:pt idx="345">
                  <c:v>5.9</c:v>
                </c:pt>
                <c:pt idx="346">
                  <c:v>7.3</c:v>
                </c:pt>
                <c:pt idx="347">
                  <c:v>7.9</c:v>
                </c:pt>
                <c:pt idx="348">
                  <c:v>6.8</c:v>
                </c:pt>
                <c:pt idx="349">
                  <c:v>6.6</c:v>
                </c:pt>
                <c:pt idx="350">
                  <c:v>6.6</c:v>
                </c:pt>
                <c:pt idx="351">
                  <c:v>7</c:v>
                </c:pt>
                <c:pt idx="352">
                  <c:v>7</c:v>
                </c:pt>
                <c:pt idx="353">
                  <c:v>7.3</c:v>
                </c:pt>
                <c:pt idx="354">
                  <c:v>5.5</c:v>
                </c:pt>
                <c:pt idx="355">
                  <c:v>8.5</c:v>
                </c:pt>
                <c:pt idx="356">
                  <c:v>7.5</c:v>
                </c:pt>
                <c:pt idx="357">
                  <c:v>7</c:v>
                </c:pt>
                <c:pt idx="358">
                  <c:v>7.8</c:v>
                </c:pt>
                <c:pt idx="359">
                  <c:v>7.6</c:v>
                </c:pt>
                <c:pt idx="360">
                  <c:v>7.6</c:v>
                </c:pt>
                <c:pt idx="361">
                  <c:v>6.1</c:v>
                </c:pt>
                <c:pt idx="362">
                  <c:v>6.8</c:v>
                </c:pt>
                <c:pt idx="363">
                  <c:v>5</c:v>
                </c:pt>
                <c:pt idx="364">
                  <c:v>7.1</c:v>
                </c:pt>
                <c:pt idx="365">
                  <c:v>5.5</c:v>
                </c:pt>
                <c:pt idx="366">
                  <c:v>5.6</c:v>
                </c:pt>
                <c:pt idx="367">
                  <c:v>7.1</c:v>
                </c:pt>
                <c:pt idx="368">
                  <c:v>4.9000000000000004</c:v>
                </c:pt>
                <c:pt idx="369">
                  <c:v>7.4</c:v>
                </c:pt>
                <c:pt idx="370">
                  <c:v>5.7</c:v>
                </c:pt>
                <c:pt idx="371">
                  <c:v>6.4</c:v>
                </c:pt>
                <c:pt idx="372">
                  <c:v>5.9</c:v>
                </c:pt>
                <c:pt idx="373">
                  <c:v>5.5</c:v>
                </c:pt>
                <c:pt idx="374">
                  <c:v>6.9</c:v>
                </c:pt>
                <c:pt idx="375">
                  <c:v>6.2</c:v>
                </c:pt>
                <c:pt idx="376">
                  <c:v>7</c:v>
                </c:pt>
                <c:pt idx="377">
                  <c:v>5.6</c:v>
                </c:pt>
                <c:pt idx="378">
                  <c:v>7</c:v>
                </c:pt>
                <c:pt idx="379">
                  <c:v>6.8</c:v>
                </c:pt>
                <c:pt idx="380">
                  <c:v>5.4</c:v>
                </c:pt>
                <c:pt idx="381">
                  <c:v>6.1</c:v>
                </c:pt>
                <c:pt idx="382">
                  <c:v>6.7</c:v>
                </c:pt>
                <c:pt idx="383">
                  <c:v>4.3</c:v>
                </c:pt>
                <c:pt idx="384">
                  <c:v>6.9</c:v>
                </c:pt>
                <c:pt idx="385">
                  <c:v>8</c:v>
                </c:pt>
                <c:pt idx="386">
                  <c:v>4.4000000000000004</c:v>
                </c:pt>
                <c:pt idx="387">
                  <c:v>7.3</c:v>
                </c:pt>
                <c:pt idx="388">
                  <c:v>6.3</c:v>
                </c:pt>
                <c:pt idx="389">
                  <c:v>6.7</c:v>
                </c:pt>
                <c:pt idx="390">
                  <c:v>7.7</c:v>
                </c:pt>
                <c:pt idx="391">
                  <c:v>6.5</c:v>
                </c:pt>
                <c:pt idx="392">
                  <c:v>7.8</c:v>
                </c:pt>
                <c:pt idx="393">
                  <c:v>6.4</c:v>
                </c:pt>
                <c:pt idx="394">
                  <c:v>7.8</c:v>
                </c:pt>
                <c:pt idx="395">
                  <c:v>5.8</c:v>
                </c:pt>
                <c:pt idx="396">
                  <c:v>7.1</c:v>
                </c:pt>
                <c:pt idx="397">
                  <c:v>7.1</c:v>
                </c:pt>
                <c:pt idx="398">
                  <c:v>6.8</c:v>
                </c:pt>
                <c:pt idx="399">
                  <c:v>4.8</c:v>
                </c:pt>
                <c:pt idx="400">
                  <c:v>6.2</c:v>
                </c:pt>
                <c:pt idx="401">
                  <c:v>6.9</c:v>
                </c:pt>
                <c:pt idx="402">
                  <c:v>7.3</c:v>
                </c:pt>
                <c:pt idx="403">
                  <c:v>6.6</c:v>
                </c:pt>
                <c:pt idx="404">
                  <c:v>6.9</c:v>
                </c:pt>
                <c:pt idx="405">
                  <c:v>6.2</c:v>
                </c:pt>
                <c:pt idx="406">
                  <c:v>6.7</c:v>
                </c:pt>
                <c:pt idx="407">
                  <c:v>7.6</c:v>
                </c:pt>
                <c:pt idx="408">
                  <c:v>6.7</c:v>
                </c:pt>
                <c:pt idx="409">
                  <c:v>6.2</c:v>
                </c:pt>
                <c:pt idx="410">
                  <c:v>7.3</c:v>
                </c:pt>
                <c:pt idx="411">
                  <c:v>6</c:v>
                </c:pt>
                <c:pt idx="412">
                  <c:v>7.1</c:v>
                </c:pt>
                <c:pt idx="413">
                  <c:v>7.1</c:v>
                </c:pt>
                <c:pt idx="414">
                  <c:v>5.5</c:v>
                </c:pt>
                <c:pt idx="415">
                  <c:v>7.8</c:v>
                </c:pt>
                <c:pt idx="416">
                  <c:v>5.6</c:v>
                </c:pt>
                <c:pt idx="417">
                  <c:v>7.5</c:v>
                </c:pt>
                <c:pt idx="418">
                  <c:v>5.4</c:v>
                </c:pt>
                <c:pt idx="419">
                  <c:v>4.3</c:v>
                </c:pt>
                <c:pt idx="420">
                  <c:v>4.9000000000000004</c:v>
                </c:pt>
                <c:pt idx="421">
                  <c:v>7.1</c:v>
                </c:pt>
                <c:pt idx="422">
                  <c:v>6.4</c:v>
                </c:pt>
                <c:pt idx="423">
                  <c:v>6.9</c:v>
                </c:pt>
                <c:pt idx="424">
                  <c:v>4.3</c:v>
                </c:pt>
                <c:pt idx="425">
                  <c:v>6.1</c:v>
                </c:pt>
                <c:pt idx="426">
                  <c:v>7</c:v>
                </c:pt>
                <c:pt idx="427">
                  <c:v>7.7</c:v>
                </c:pt>
                <c:pt idx="428">
                  <c:v>5.9</c:v>
                </c:pt>
                <c:pt idx="429">
                  <c:v>6.7</c:v>
                </c:pt>
                <c:pt idx="430">
                  <c:v>6.5</c:v>
                </c:pt>
                <c:pt idx="431">
                  <c:v>7.1</c:v>
                </c:pt>
                <c:pt idx="432">
                  <c:v>7.3</c:v>
                </c:pt>
                <c:pt idx="433">
                  <c:v>6.5</c:v>
                </c:pt>
                <c:pt idx="434">
                  <c:v>7</c:v>
                </c:pt>
                <c:pt idx="435">
                  <c:v>6.8</c:v>
                </c:pt>
                <c:pt idx="436">
                  <c:v>7.2</c:v>
                </c:pt>
                <c:pt idx="437">
                  <c:v>6.4</c:v>
                </c:pt>
                <c:pt idx="438">
                  <c:v>6.1</c:v>
                </c:pt>
                <c:pt idx="439">
                  <c:v>6.7</c:v>
                </c:pt>
                <c:pt idx="440">
                  <c:v>6.4</c:v>
                </c:pt>
                <c:pt idx="441">
                  <c:v>4.4000000000000004</c:v>
                </c:pt>
                <c:pt idx="442">
                  <c:v>5.4</c:v>
                </c:pt>
                <c:pt idx="443">
                  <c:v>6.5</c:v>
                </c:pt>
                <c:pt idx="444">
                  <c:v>6.7</c:v>
                </c:pt>
                <c:pt idx="445">
                  <c:v>8.1</c:v>
                </c:pt>
                <c:pt idx="446">
                  <c:v>5.6</c:v>
                </c:pt>
                <c:pt idx="447">
                  <c:v>6.3</c:v>
                </c:pt>
                <c:pt idx="448">
                  <c:v>7.3</c:v>
                </c:pt>
                <c:pt idx="449">
                  <c:v>6.1</c:v>
                </c:pt>
                <c:pt idx="450">
                  <c:v>7.7</c:v>
                </c:pt>
                <c:pt idx="451">
                  <c:v>6.4</c:v>
                </c:pt>
                <c:pt idx="452">
                  <c:v>6.8</c:v>
                </c:pt>
                <c:pt idx="453">
                  <c:v>6.6</c:v>
                </c:pt>
                <c:pt idx="454">
                  <c:v>7.2</c:v>
                </c:pt>
                <c:pt idx="455">
                  <c:v>6.9</c:v>
                </c:pt>
                <c:pt idx="456">
                  <c:v>5.2</c:v>
                </c:pt>
                <c:pt idx="457">
                  <c:v>4.9000000000000004</c:v>
                </c:pt>
                <c:pt idx="458">
                  <c:v>6.3</c:v>
                </c:pt>
                <c:pt idx="459">
                  <c:v>5.6</c:v>
                </c:pt>
                <c:pt idx="460">
                  <c:v>5.5</c:v>
                </c:pt>
                <c:pt idx="461">
                  <c:v>6.7</c:v>
                </c:pt>
                <c:pt idx="462">
                  <c:v>7.6</c:v>
                </c:pt>
                <c:pt idx="463">
                  <c:v>5.7</c:v>
                </c:pt>
                <c:pt idx="464">
                  <c:v>4.5999999999999996</c:v>
                </c:pt>
                <c:pt idx="465">
                  <c:v>7</c:v>
                </c:pt>
                <c:pt idx="466">
                  <c:v>5.2</c:v>
                </c:pt>
                <c:pt idx="467">
                  <c:v>5.0999999999999996</c:v>
                </c:pt>
                <c:pt idx="468">
                  <c:v>6.6</c:v>
                </c:pt>
                <c:pt idx="469">
                  <c:v>7</c:v>
                </c:pt>
                <c:pt idx="470">
                  <c:v>6.7</c:v>
                </c:pt>
                <c:pt idx="471">
                  <c:v>7.3</c:v>
                </c:pt>
                <c:pt idx="472">
                  <c:v>5.9</c:v>
                </c:pt>
                <c:pt idx="473">
                  <c:v>5.6</c:v>
                </c:pt>
                <c:pt idx="474">
                  <c:v>6.5</c:v>
                </c:pt>
                <c:pt idx="475">
                  <c:v>5.9</c:v>
                </c:pt>
                <c:pt idx="476">
                  <c:v>7</c:v>
                </c:pt>
                <c:pt idx="477">
                  <c:v>5.3</c:v>
                </c:pt>
                <c:pt idx="478">
                  <c:v>5.9</c:v>
                </c:pt>
                <c:pt idx="479">
                  <c:v>6.3</c:v>
                </c:pt>
                <c:pt idx="480">
                  <c:v>6.4</c:v>
                </c:pt>
                <c:pt idx="481">
                  <c:v>6.9</c:v>
                </c:pt>
                <c:pt idx="482">
                  <c:v>6.3</c:v>
                </c:pt>
                <c:pt idx="483">
                  <c:v>7.3</c:v>
                </c:pt>
                <c:pt idx="484">
                  <c:v>5.8</c:v>
                </c:pt>
                <c:pt idx="485">
                  <c:v>5.2</c:v>
                </c:pt>
                <c:pt idx="486">
                  <c:v>2.4</c:v>
                </c:pt>
                <c:pt idx="487">
                  <c:v>5.7</c:v>
                </c:pt>
                <c:pt idx="488">
                  <c:v>5.8</c:v>
                </c:pt>
                <c:pt idx="489">
                  <c:v>5.6</c:v>
                </c:pt>
                <c:pt idx="490">
                  <c:v>6</c:v>
                </c:pt>
                <c:pt idx="491">
                  <c:v>5.8</c:v>
                </c:pt>
                <c:pt idx="492">
                  <c:v>6</c:v>
                </c:pt>
                <c:pt idx="493">
                  <c:v>5.7</c:v>
                </c:pt>
                <c:pt idx="494">
                  <c:v>6</c:v>
                </c:pt>
                <c:pt idx="495">
                  <c:v>7.8</c:v>
                </c:pt>
                <c:pt idx="496">
                  <c:v>4.2</c:v>
                </c:pt>
                <c:pt idx="497">
                  <c:v>5.6</c:v>
                </c:pt>
                <c:pt idx="498">
                  <c:v>4.4000000000000004</c:v>
                </c:pt>
                <c:pt idx="499">
                  <c:v>8.1999999999999993</c:v>
                </c:pt>
                <c:pt idx="500">
                  <c:v>8.5</c:v>
                </c:pt>
                <c:pt idx="501">
                  <c:v>5.8</c:v>
                </c:pt>
                <c:pt idx="502">
                  <c:v>6.5</c:v>
                </c:pt>
                <c:pt idx="503">
                  <c:v>7.2</c:v>
                </c:pt>
                <c:pt idx="504">
                  <c:v>6.7</c:v>
                </c:pt>
                <c:pt idx="505">
                  <c:v>3.4</c:v>
                </c:pt>
                <c:pt idx="506">
                  <c:v>5.9</c:v>
                </c:pt>
                <c:pt idx="507">
                  <c:v>7.8</c:v>
                </c:pt>
                <c:pt idx="508">
                  <c:v>5.9</c:v>
                </c:pt>
                <c:pt idx="509">
                  <c:v>4.0999999999999996</c:v>
                </c:pt>
                <c:pt idx="510">
                  <c:v>6.8</c:v>
                </c:pt>
                <c:pt idx="511">
                  <c:v>5.8</c:v>
                </c:pt>
                <c:pt idx="512">
                  <c:v>7.5</c:v>
                </c:pt>
                <c:pt idx="513">
                  <c:v>6.9</c:v>
                </c:pt>
                <c:pt idx="514">
                  <c:v>6.5</c:v>
                </c:pt>
                <c:pt idx="515">
                  <c:v>6.9</c:v>
                </c:pt>
                <c:pt idx="516">
                  <c:v>7.9</c:v>
                </c:pt>
                <c:pt idx="517">
                  <c:v>7.4</c:v>
                </c:pt>
                <c:pt idx="518">
                  <c:v>6.7</c:v>
                </c:pt>
                <c:pt idx="519">
                  <c:v>7.4</c:v>
                </c:pt>
                <c:pt idx="520">
                  <c:v>6.9</c:v>
                </c:pt>
                <c:pt idx="521">
                  <c:v>6.8</c:v>
                </c:pt>
                <c:pt idx="522">
                  <c:v>6.7</c:v>
                </c:pt>
                <c:pt idx="523">
                  <c:v>5.0999999999999996</c:v>
                </c:pt>
                <c:pt idx="524">
                  <c:v>4.0999999999999996</c:v>
                </c:pt>
                <c:pt idx="525">
                  <c:v>7.3</c:v>
                </c:pt>
                <c:pt idx="526">
                  <c:v>6</c:v>
                </c:pt>
                <c:pt idx="527">
                  <c:v>7.3</c:v>
                </c:pt>
                <c:pt idx="528">
                  <c:v>5.4</c:v>
                </c:pt>
                <c:pt idx="529">
                  <c:v>5.9</c:v>
                </c:pt>
                <c:pt idx="530">
                  <c:v>7.1</c:v>
                </c:pt>
                <c:pt idx="531">
                  <c:v>6</c:v>
                </c:pt>
                <c:pt idx="532">
                  <c:v>6.5</c:v>
                </c:pt>
                <c:pt idx="533">
                  <c:v>5.7</c:v>
                </c:pt>
                <c:pt idx="534">
                  <c:v>7.6</c:v>
                </c:pt>
                <c:pt idx="535">
                  <c:v>6.6</c:v>
                </c:pt>
                <c:pt idx="536">
                  <c:v>5.4</c:v>
                </c:pt>
                <c:pt idx="537">
                  <c:v>7.3</c:v>
                </c:pt>
                <c:pt idx="538">
                  <c:v>6.5</c:v>
                </c:pt>
                <c:pt idx="539">
                  <c:v>6.6</c:v>
                </c:pt>
                <c:pt idx="540">
                  <c:v>6.6</c:v>
                </c:pt>
                <c:pt idx="541">
                  <c:v>5.9</c:v>
                </c:pt>
                <c:pt idx="542">
                  <c:v>6.7</c:v>
                </c:pt>
                <c:pt idx="543">
                  <c:v>6.1</c:v>
                </c:pt>
                <c:pt idx="544">
                  <c:v>6.6</c:v>
                </c:pt>
                <c:pt idx="545">
                  <c:v>6.6</c:v>
                </c:pt>
                <c:pt idx="546">
                  <c:v>5.3</c:v>
                </c:pt>
                <c:pt idx="547">
                  <c:v>6</c:v>
                </c:pt>
                <c:pt idx="548">
                  <c:v>6</c:v>
                </c:pt>
                <c:pt idx="549">
                  <c:v>4.7</c:v>
                </c:pt>
                <c:pt idx="550">
                  <c:v>6.1</c:v>
                </c:pt>
                <c:pt idx="551">
                  <c:v>7.2</c:v>
                </c:pt>
                <c:pt idx="552">
                  <c:v>6.4</c:v>
                </c:pt>
                <c:pt idx="553">
                  <c:v>6.1</c:v>
                </c:pt>
                <c:pt idx="554">
                  <c:v>5.9</c:v>
                </c:pt>
                <c:pt idx="555">
                  <c:v>6</c:v>
                </c:pt>
                <c:pt idx="556">
                  <c:v>6.3</c:v>
                </c:pt>
                <c:pt idx="557">
                  <c:v>5.6</c:v>
                </c:pt>
                <c:pt idx="558">
                  <c:v>6.4</c:v>
                </c:pt>
                <c:pt idx="559">
                  <c:v>7.1</c:v>
                </c:pt>
                <c:pt idx="560">
                  <c:v>6.6</c:v>
                </c:pt>
                <c:pt idx="561">
                  <c:v>4.5999999999999996</c:v>
                </c:pt>
                <c:pt idx="562">
                  <c:v>8.4</c:v>
                </c:pt>
                <c:pt idx="563">
                  <c:v>7.1</c:v>
                </c:pt>
                <c:pt idx="564">
                  <c:v>7.4</c:v>
                </c:pt>
                <c:pt idx="565">
                  <c:v>6.9</c:v>
                </c:pt>
                <c:pt idx="566">
                  <c:v>4.5</c:v>
                </c:pt>
                <c:pt idx="567">
                  <c:v>7.1</c:v>
                </c:pt>
                <c:pt idx="568">
                  <c:v>6.5</c:v>
                </c:pt>
                <c:pt idx="569">
                  <c:v>5.3</c:v>
                </c:pt>
                <c:pt idx="570">
                  <c:v>6.7</c:v>
                </c:pt>
                <c:pt idx="571">
                  <c:v>7.2</c:v>
                </c:pt>
                <c:pt idx="572">
                  <c:v>7.2</c:v>
                </c:pt>
                <c:pt idx="573">
                  <c:v>5.5</c:v>
                </c:pt>
                <c:pt idx="574">
                  <c:v>5.8</c:v>
                </c:pt>
                <c:pt idx="575">
                  <c:v>6</c:v>
                </c:pt>
                <c:pt idx="576">
                  <c:v>6.6</c:v>
                </c:pt>
                <c:pt idx="577">
                  <c:v>8.3000000000000007</c:v>
                </c:pt>
                <c:pt idx="578">
                  <c:v>6.7</c:v>
                </c:pt>
                <c:pt idx="579">
                  <c:v>6</c:v>
                </c:pt>
                <c:pt idx="580">
                  <c:v>7.1</c:v>
                </c:pt>
                <c:pt idx="581">
                  <c:v>6</c:v>
                </c:pt>
                <c:pt idx="582">
                  <c:v>6.9</c:v>
                </c:pt>
                <c:pt idx="583">
                  <c:v>5.6</c:v>
                </c:pt>
                <c:pt idx="584">
                  <c:v>5.6</c:v>
                </c:pt>
                <c:pt idx="585">
                  <c:v>4.5</c:v>
                </c:pt>
                <c:pt idx="586">
                  <c:v>7.1</c:v>
                </c:pt>
                <c:pt idx="587">
                  <c:v>6.5</c:v>
                </c:pt>
                <c:pt idx="588">
                  <c:v>6.4</c:v>
                </c:pt>
                <c:pt idx="589">
                  <c:v>5.8</c:v>
                </c:pt>
                <c:pt idx="590">
                  <c:v>8</c:v>
                </c:pt>
                <c:pt idx="591">
                  <c:v>6.2</c:v>
                </c:pt>
                <c:pt idx="592">
                  <c:v>7.2</c:v>
                </c:pt>
                <c:pt idx="593">
                  <c:v>6.1</c:v>
                </c:pt>
                <c:pt idx="594">
                  <c:v>7.6</c:v>
                </c:pt>
                <c:pt idx="595">
                  <c:v>6.3</c:v>
                </c:pt>
                <c:pt idx="596">
                  <c:v>6.3</c:v>
                </c:pt>
                <c:pt idx="597">
                  <c:v>6.3</c:v>
                </c:pt>
                <c:pt idx="598">
                  <c:v>7.7</c:v>
                </c:pt>
                <c:pt idx="599">
                  <c:v>7</c:v>
                </c:pt>
                <c:pt idx="600">
                  <c:v>5.3</c:v>
                </c:pt>
                <c:pt idx="601">
                  <c:v>5.6</c:v>
                </c:pt>
                <c:pt idx="602">
                  <c:v>5.2</c:v>
                </c:pt>
                <c:pt idx="603">
                  <c:v>5.4</c:v>
                </c:pt>
                <c:pt idx="604">
                  <c:v>6.4</c:v>
                </c:pt>
                <c:pt idx="605">
                  <c:v>5.9</c:v>
                </c:pt>
                <c:pt idx="606">
                  <c:v>6.3</c:v>
                </c:pt>
                <c:pt idx="607">
                  <c:v>6.5</c:v>
                </c:pt>
                <c:pt idx="608">
                  <c:v>3</c:v>
                </c:pt>
                <c:pt idx="609">
                  <c:v>3.6</c:v>
                </c:pt>
                <c:pt idx="610">
                  <c:v>5.8</c:v>
                </c:pt>
                <c:pt idx="611">
                  <c:v>6.2</c:v>
                </c:pt>
                <c:pt idx="612">
                  <c:v>5.6</c:v>
                </c:pt>
                <c:pt idx="613">
                  <c:v>5.4</c:v>
                </c:pt>
                <c:pt idx="614">
                  <c:v>6.1</c:v>
                </c:pt>
                <c:pt idx="615">
                  <c:v>4.2</c:v>
                </c:pt>
                <c:pt idx="616">
                  <c:v>6.7</c:v>
                </c:pt>
                <c:pt idx="617">
                  <c:v>4.2</c:v>
                </c:pt>
                <c:pt idx="618">
                  <c:v>6.4</c:v>
                </c:pt>
                <c:pt idx="619">
                  <c:v>4.9000000000000004</c:v>
                </c:pt>
                <c:pt idx="620">
                  <c:v>6.8</c:v>
                </c:pt>
                <c:pt idx="621">
                  <c:v>7.7</c:v>
                </c:pt>
                <c:pt idx="622">
                  <c:v>5.6</c:v>
                </c:pt>
                <c:pt idx="623">
                  <c:v>6.4</c:v>
                </c:pt>
                <c:pt idx="624">
                  <c:v>7.2</c:v>
                </c:pt>
                <c:pt idx="625">
                  <c:v>6</c:v>
                </c:pt>
                <c:pt idx="626">
                  <c:v>5.9</c:v>
                </c:pt>
                <c:pt idx="627">
                  <c:v>7.9</c:v>
                </c:pt>
                <c:pt idx="628">
                  <c:v>6.8</c:v>
                </c:pt>
                <c:pt idx="629">
                  <c:v>7.1</c:v>
                </c:pt>
                <c:pt idx="630">
                  <c:v>5.9</c:v>
                </c:pt>
                <c:pt idx="631">
                  <c:v>5.9</c:v>
                </c:pt>
                <c:pt idx="632">
                  <c:v>6.2</c:v>
                </c:pt>
                <c:pt idx="633">
                  <c:v>7</c:v>
                </c:pt>
                <c:pt idx="634">
                  <c:v>5.4</c:v>
                </c:pt>
                <c:pt idx="635">
                  <c:v>8.6</c:v>
                </c:pt>
                <c:pt idx="636">
                  <c:v>6.5</c:v>
                </c:pt>
                <c:pt idx="637">
                  <c:v>6.4</c:v>
                </c:pt>
                <c:pt idx="638">
                  <c:v>7.6</c:v>
                </c:pt>
                <c:pt idx="639">
                  <c:v>5.5</c:v>
                </c:pt>
                <c:pt idx="640">
                  <c:v>7.4</c:v>
                </c:pt>
                <c:pt idx="641">
                  <c:v>8.6999999999999993</c:v>
                </c:pt>
                <c:pt idx="642">
                  <c:v>7.6</c:v>
                </c:pt>
                <c:pt idx="643">
                  <c:v>7.5</c:v>
                </c:pt>
                <c:pt idx="644">
                  <c:v>5.5</c:v>
                </c:pt>
                <c:pt idx="645">
                  <c:v>7.6</c:v>
                </c:pt>
                <c:pt idx="646">
                  <c:v>6.5</c:v>
                </c:pt>
                <c:pt idx="647">
                  <c:v>6.9</c:v>
                </c:pt>
                <c:pt idx="648">
                  <c:v>6.7</c:v>
                </c:pt>
                <c:pt idx="649">
                  <c:v>6.6</c:v>
                </c:pt>
                <c:pt idx="650">
                  <c:v>7.2</c:v>
                </c:pt>
                <c:pt idx="651">
                  <c:v>6.4</c:v>
                </c:pt>
                <c:pt idx="652">
                  <c:v>6.4</c:v>
                </c:pt>
                <c:pt idx="653">
                  <c:v>6</c:v>
                </c:pt>
                <c:pt idx="654">
                  <c:v>6.1</c:v>
                </c:pt>
                <c:pt idx="655">
                  <c:v>6</c:v>
                </c:pt>
                <c:pt idx="656">
                  <c:v>6.4</c:v>
                </c:pt>
                <c:pt idx="657">
                  <c:v>6.4</c:v>
                </c:pt>
                <c:pt idx="658">
                  <c:v>7.3</c:v>
                </c:pt>
                <c:pt idx="659">
                  <c:v>5.2</c:v>
                </c:pt>
                <c:pt idx="660">
                  <c:v>6.6</c:v>
                </c:pt>
                <c:pt idx="661">
                  <c:v>6.3</c:v>
                </c:pt>
                <c:pt idx="662">
                  <c:v>5.9</c:v>
                </c:pt>
                <c:pt idx="663">
                  <c:v>6.4</c:v>
                </c:pt>
                <c:pt idx="664">
                  <c:v>6.7</c:v>
                </c:pt>
                <c:pt idx="665">
                  <c:v>5.4</c:v>
                </c:pt>
                <c:pt idx="666">
                  <c:v>6.4</c:v>
                </c:pt>
                <c:pt idx="667">
                  <c:v>6.7</c:v>
                </c:pt>
                <c:pt idx="668">
                  <c:v>6.2</c:v>
                </c:pt>
                <c:pt idx="669">
                  <c:v>6.1</c:v>
                </c:pt>
                <c:pt idx="670">
                  <c:v>8.8000000000000007</c:v>
                </c:pt>
                <c:pt idx="671">
                  <c:v>7.1</c:v>
                </c:pt>
                <c:pt idx="672">
                  <c:v>5.7</c:v>
                </c:pt>
                <c:pt idx="673">
                  <c:v>5</c:v>
                </c:pt>
                <c:pt idx="674">
                  <c:v>5.0999999999999996</c:v>
                </c:pt>
                <c:pt idx="675">
                  <c:v>6.9</c:v>
                </c:pt>
                <c:pt idx="676">
                  <c:v>4.8</c:v>
                </c:pt>
                <c:pt idx="677">
                  <c:v>6.5</c:v>
                </c:pt>
                <c:pt idx="678">
                  <c:v>5.0999999999999996</c:v>
                </c:pt>
                <c:pt idx="679">
                  <c:v>7.1</c:v>
                </c:pt>
                <c:pt idx="680">
                  <c:v>7.5</c:v>
                </c:pt>
                <c:pt idx="681">
                  <c:v>6.2</c:v>
                </c:pt>
                <c:pt idx="682">
                  <c:v>6.3</c:v>
                </c:pt>
                <c:pt idx="683">
                  <c:v>8.1</c:v>
                </c:pt>
                <c:pt idx="684">
                  <c:v>6.6</c:v>
                </c:pt>
                <c:pt idx="685">
                  <c:v>6.9</c:v>
                </c:pt>
                <c:pt idx="686">
                  <c:v>6.1</c:v>
                </c:pt>
                <c:pt idx="687">
                  <c:v>4.3</c:v>
                </c:pt>
                <c:pt idx="688">
                  <c:v>6.6</c:v>
                </c:pt>
                <c:pt idx="689">
                  <c:v>6.8</c:v>
                </c:pt>
                <c:pt idx="690">
                  <c:v>3.8</c:v>
                </c:pt>
                <c:pt idx="691">
                  <c:v>5.9</c:v>
                </c:pt>
                <c:pt idx="692">
                  <c:v>7.9</c:v>
                </c:pt>
                <c:pt idx="693">
                  <c:v>6.3</c:v>
                </c:pt>
                <c:pt idx="694">
                  <c:v>5.5</c:v>
                </c:pt>
                <c:pt idx="695">
                  <c:v>7.7</c:v>
                </c:pt>
                <c:pt idx="696">
                  <c:v>6.3</c:v>
                </c:pt>
                <c:pt idx="697">
                  <c:v>7.1</c:v>
                </c:pt>
                <c:pt idx="698">
                  <c:v>8.5</c:v>
                </c:pt>
                <c:pt idx="699">
                  <c:v>5.9</c:v>
                </c:pt>
                <c:pt idx="700">
                  <c:v>5.8</c:v>
                </c:pt>
                <c:pt idx="701">
                  <c:v>8.1</c:v>
                </c:pt>
                <c:pt idx="702">
                  <c:v>7.9</c:v>
                </c:pt>
                <c:pt idx="703">
                  <c:v>7.2</c:v>
                </c:pt>
                <c:pt idx="704">
                  <c:v>6.3</c:v>
                </c:pt>
                <c:pt idx="705">
                  <c:v>8.1</c:v>
                </c:pt>
                <c:pt idx="706">
                  <c:v>7</c:v>
                </c:pt>
                <c:pt idx="707">
                  <c:v>5.5</c:v>
                </c:pt>
                <c:pt idx="708">
                  <c:v>6.7</c:v>
                </c:pt>
                <c:pt idx="709">
                  <c:v>5.2</c:v>
                </c:pt>
                <c:pt idx="710">
                  <c:v>7</c:v>
                </c:pt>
                <c:pt idx="711">
                  <c:v>6.1</c:v>
                </c:pt>
                <c:pt idx="712">
                  <c:v>6.6</c:v>
                </c:pt>
                <c:pt idx="713">
                  <c:v>5.5</c:v>
                </c:pt>
                <c:pt idx="714">
                  <c:v>5.9</c:v>
                </c:pt>
                <c:pt idx="715">
                  <c:v>5.4</c:v>
                </c:pt>
                <c:pt idx="716">
                  <c:v>6.4</c:v>
                </c:pt>
                <c:pt idx="717">
                  <c:v>5.7</c:v>
                </c:pt>
                <c:pt idx="718">
                  <c:v>6.7</c:v>
                </c:pt>
                <c:pt idx="719">
                  <c:v>7.1</c:v>
                </c:pt>
                <c:pt idx="720">
                  <c:v>6.8</c:v>
                </c:pt>
                <c:pt idx="721">
                  <c:v>6.5</c:v>
                </c:pt>
                <c:pt idx="722">
                  <c:v>7.6</c:v>
                </c:pt>
                <c:pt idx="723">
                  <c:v>5.5</c:v>
                </c:pt>
                <c:pt idx="724">
                  <c:v>6.5</c:v>
                </c:pt>
                <c:pt idx="725">
                  <c:v>7</c:v>
                </c:pt>
                <c:pt idx="726">
                  <c:v>5.8</c:v>
                </c:pt>
                <c:pt idx="727">
                  <c:v>7.3</c:v>
                </c:pt>
                <c:pt idx="728">
                  <c:v>6.6</c:v>
                </c:pt>
                <c:pt idx="729">
                  <c:v>4.4000000000000004</c:v>
                </c:pt>
                <c:pt idx="730">
                  <c:v>7.7</c:v>
                </c:pt>
                <c:pt idx="731">
                  <c:v>5</c:v>
                </c:pt>
                <c:pt idx="732">
                  <c:v>7.7</c:v>
                </c:pt>
                <c:pt idx="733">
                  <c:v>4.4000000000000004</c:v>
                </c:pt>
                <c:pt idx="734">
                  <c:v>6.1</c:v>
                </c:pt>
                <c:pt idx="735">
                  <c:v>5.4</c:v>
                </c:pt>
                <c:pt idx="736">
                  <c:v>6.8</c:v>
                </c:pt>
                <c:pt idx="737">
                  <c:v>6.5</c:v>
                </c:pt>
                <c:pt idx="738">
                  <c:v>7</c:v>
                </c:pt>
                <c:pt idx="739">
                  <c:v>6.3</c:v>
                </c:pt>
                <c:pt idx="740">
                  <c:v>6.3</c:v>
                </c:pt>
                <c:pt idx="741">
                  <c:v>6.1</c:v>
                </c:pt>
                <c:pt idx="742">
                  <c:v>6.1</c:v>
                </c:pt>
                <c:pt idx="743">
                  <c:v>5.3</c:v>
                </c:pt>
                <c:pt idx="744">
                  <c:v>5.4</c:v>
                </c:pt>
                <c:pt idx="745">
                  <c:v>6.2</c:v>
                </c:pt>
                <c:pt idx="746">
                  <c:v>6.6</c:v>
                </c:pt>
                <c:pt idx="747">
                  <c:v>5.9</c:v>
                </c:pt>
                <c:pt idx="748">
                  <c:v>6.3</c:v>
                </c:pt>
                <c:pt idx="749">
                  <c:v>7.2</c:v>
                </c:pt>
                <c:pt idx="750">
                  <c:v>6.8</c:v>
                </c:pt>
                <c:pt idx="751">
                  <c:v>6.1</c:v>
                </c:pt>
                <c:pt idx="752">
                  <c:v>7.8</c:v>
                </c:pt>
                <c:pt idx="753">
                  <c:v>5</c:v>
                </c:pt>
                <c:pt idx="754">
                  <c:v>6.2</c:v>
                </c:pt>
                <c:pt idx="755">
                  <c:v>6.7</c:v>
                </c:pt>
                <c:pt idx="756">
                  <c:v>4.9000000000000004</c:v>
                </c:pt>
                <c:pt idx="757">
                  <c:v>7.4</c:v>
                </c:pt>
                <c:pt idx="758">
                  <c:v>7.1</c:v>
                </c:pt>
                <c:pt idx="759">
                  <c:v>6.2</c:v>
                </c:pt>
                <c:pt idx="760">
                  <c:v>4.9000000000000004</c:v>
                </c:pt>
                <c:pt idx="761">
                  <c:v>6.1</c:v>
                </c:pt>
                <c:pt idx="762">
                  <c:v>6.1</c:v>
                </c:pt>
                <c:pt idx="763">
                  <c:v>6.4</c:v>
                </c:pt>
                <c:pt idx="764">
                  <c:v>6.3</c:v>
                </c:pt>
                <c:pt idx="765">
                  <c:v>6.8</c:v>
                </c:pt>
                <c:pt idx="766">
                  <c:v>6.6</c:v>
                </c:pt>
                <c:pt idx="767">
                  <c:v>5.7</c:v>
                </c:pt>
                <c:pt idx="768">
                  <c:v>5.9</c:v>
                </c:pt>
                <c:pt idx="769">
                  <c:v>6</c:v>
                </c:pt>
                <c:pt idx="770">
                  <c:v>6.1</c:v>
                </c:pt>
                <c:pt idx="771">
                  <c:v>6.7</c:v>
                </c:pt>
                <c:pt idx="772">
                  <c:v>6.7</c:v>
                </c:pt>
                <c:pt idx="773">
                  <c:v>7.9</c:v>
                </c:pt>
                <c:pt idx="774">
                  <c:v>5</c:v>
                </c:pt>
                <c:pt idx="775">
                  <c:v>4.3</c:v>
                </c:pt>
                <c:pt idx="776">
                  <c:v>5.7</c:v>
                </c:pt>
                <c:pt idx="777">
                  <c:v>6.7</c:v>
                </c:pt>
                <c:pt idx="778">
                  <c:v>6.7</c:v>
                </c:pt>
                <c:pt idx="779">
                  <c:v>8.1</c:v>
                </c:pt>
                <c:pt idx="780">
                  <c:v>6.1</c:v>
                </c:pt>
                <c:pt idx="781">
                  <c:v>5.6</c:v>
                </c:pt>
                <c:pt idx="782">
                  <c:v>6.6</c:v>
                </c:pt>
                <c:pt idx="783">
                  <c:v>6.9</c:v>
                </c:pt>
                <c:pt idx="784">
                  <c:v>4.8</c:v>
                </c:pt>
                <c:pt idx="785">
                  <c:v>6.2</c:v>
                </c:pt>
                <c:pt idx="786">
                  <c:v>6</c:v>
                </c:pt>
                <c:pt idx="787">
                  <c:v>4.9000000000000004</c:v>
                </c:pt>
                <c:pt idx="788">
                  <c:v>5.6</c:v>
                </c:pt>
                <c:pt idx="789">
                  <c:v>6.1</c:v>
                </c:pt>
                <c:pt idx="790">
                  <c:v>6.1</c:v>
                </c:pt>
                <c:pt idx="791">
                  <c:v>4.8</c:v>
                </c:pt>
                <c:pt idx="792">
                  <c:v>5.5</c:v>
                </c:pt>
                <c:pt idx="793">
                  <c:v>3.8</c:v>
                </c:pt>
                <c:pt idx="794">
                  <c:v>6.5</c:v>
                </c:pt>
                <c:pt idx="795">
                  <c:v>6</c:v>
                </c:pt>
                <c:pt idx="796">
                  <c:v>6.7</c:v>
                </c:pt>
                <c:pt idx="797">
                  <c:v>8.1</c:v>
                </c:pt>
                <c:pt idx="798">
                  <c:v>4.9000000000000004</c:v>
                </c:pt>
                <c:pt idx="799">
                  <c:v>7.3</c:v>
                </c:pt>
                <c:pt idx="800">
                  <c:v>6.4</c:v>
                </c:pt>
                <c:pt idx="801">
                  <c:v>6.7</c:v>
                </c:pt>
                <c:pt idx="802">
                  <c:v>3.6</c:v>
                </c:pt>
                <c:pt idx="803">
                  <c:v>5.7</c:v>
                </c:pt>
                <c:pt idx="804">
                  <c:v>6</c:v>
                </c:pt>
                <c:pt idx="805">
                  <c:v>4.9000000000000004</c:v>
                </c:pt>
                <c:pt idx="806">
                  <c:v>4.7</c:v>
                </c:pt>
                <c:pt idx="807">
                  <c:v>6.3</c:v>
                </c:pt>
                <c:pt idx="808">
                  <c:v>5.9</c:v>
                </c:pt>
                <c:pt idx="809">
                  <c:v>5.9</c:v>
                </c:pt>
                <c:pt idx="810">
                  <c:v>7.5</c:v>
                </c:pt>
                <c:pt idx="811">
                  <c:v>5.6</c:v>
                </c:pt>
                <c:pt idx="812">
                  <c:v>6.4</c:v>
                </c:pt>
                <c:pt idx="813">
                  <c:v>6.3</c:v>
                </c:pt>
                <c:pt idx="814">
                  <c:v>4.3</c:v>
                </c:pt>
                <c:pt idx="815">
                  <c:v>5.9</c:v>
                </c:pt>
                <c:pt idx="816">
                  <c:v>5.5</c:v>
                </c:pt>
                <c:pt idx="817">
                  <c:v>6.2</c:v>
                </c:pt>
                <c:pt idx="818">
                  <c:v>8.8000000000000007</c:v>
                </c:pt>
                <c:pt idx="819">
                  <c:v>5.2</c:v>
                </c:pt>
                <c:pt idx="820">
                  <c:v>7</c:v>
                </c:pt>
                <c:pt idx="821">
                  <c:v>6.6</c:v>
                </c:pt>
                <c:pt idx="822">
                  <c:v>7.3</c:v>
                </c:pt>
                <c:pt idx="823">
                  <c:v>5.6</c:v>
                </c:pt>
                <c:pt idx="824">
                  <c:v>6.6</c:v>
                </c:pt>
                <c:pt idx="825">
                  <c:v>5.4</c:v>
                </c:pt>
                <c:pt idx="826">
                  <c:v>6.3</c:v>
                </c:pt>
                <c:pt idx="827">
                  <c:v>7.9</c:v>
                </c:pt>
                <c:pt idx="828">
                  <c:v>6.3</c:v>
                </c:pt>
                <c:pt idx="829">
                  <c:v>6</c:v>
                </c:pt>
                <c:pt idx="830">
                  <c:v>7.2</c:v>
                </c:pt>
                <c:pt idx="831">
                  <c:v>5.0999999999999996</c:v>
                </c:pt>
                <c:pt idx="832">
                  <c:v>7.3</c:v>
                </c:pt>
                <c:pt idx="833">
                  <c:v>8</c:v>
                </c:pt>
                <c:pt idx="834">
                  <c:v>6.2</c:v>
                </c:pt>
                <c:pt idx="835">
                  <c:v>6</c:v>
                </c:pt>
                <c:pt idx="836">
                  <c:v>6.7</c:v>
                </c:pt>
                <c:pt idx="837">
                  <c:v>8.1</c:v>
                </c:pt>
                <c:pt idx="838">
                  <c:v>6.4</c:v>
                </c:pt>
                <c:pt idx="839">
                  <c:v>8</c:v>
                </c:pt>
                <c:pt idx="840">
                  <c:v>6.3</c:v>
                </c:pt>
                <c:pt idx="841">
                  <c:v>6.4</c:v>
                </c:pt>
                <c:pt idx="842">
                  <c:v>6.6</c:v>
                </c:pt>
                <c:pt idx="843">
                  <c:v>6.4</c:v>
                </c:pt>
                <c:pt idx="844">
                  <c:v>6</c:v>
                </c:pt>
                <c:pt idx="845">
                  <c:v>6.6</c:v>
                </c:pt>
                <c:pt idx="846">
                  <c:v>5.9</c:v>
                </c:pt>
                <c:pt idx="847">
                  <c:v>6.4</c:v>
                </c:pt>
                <c:pt idx="848">
                  <c:v>6.3</c:v>
                </c:pt>
                <c:pt idx="849">
                  <c:v>7.3</c:v>
                </c:pt>
                <c:pt idx="850">
                  <c:v>6.8</c:v>
                </c:pt>
                <c:pt idx="851">
                  <c:v>7.2</c:v>
                </c:pt>
                <c:pt idx="852">
                  <c:v>5.7</c:v>
                </c:pt>
                <c:pt idx="853">
                  <c:v>6</c:v>
                </c:pt>
                <c:pt idx="854">
                  <c:v>6.5</c:v>
                </c:pt>
                <c:pt idx="855">
                  <c:v>5.8</c:v>
                </c:pt>
                <c:pt idx="856">
                  <c:v>5.8</c:v>
                </c:pt>
                <c:pt idx="857">
                  <c:v>6.7</c:v>
                </c:pt>
                <c:pt idx="858">
                  <c:v>7.8</c:v>
                </c:pt>
                <c:pt idx="859">
                  <c:v>5.6</c:v>
                </c:pt>
                <c:pt idx="860">
                  <c:v>5.8</c:v>
                </c:pt>
                <c:pt idx="861">
                  <c:v>7.4</c:v>
                </c:pt>
                <c:pt idx="862">
                  <c:v>6.9</c:v>
                </c:pt>
                <c:pt idx="863">
                  <c:v>5.5</c:v>
                </c:pt>
                <c:pt idx="864">
                  <c:v>6.3</c:v>
                </c:pt>
                <c:pt idx="865">
                  <c:v>4.7</c:v>
                </c:pt>
                <c:pt idx="866">
                  <c:v>5.6</c:v>
                </c:pt>
                <c:pt idx="867">
                  <c:v>6.4</c:v>
                </c:pt>
                <c:pt idx="868">
                  <c:v>4.2</c:v>
                </c:pt>
                <c:pt idx="869">
                  <c:v>6.4</c:v>
                </c:pt>
                <c:pt idx="870">
                  <c:v>7.7</c:v>
                </c:pt>
                <c:pt idx="871">
                  <c:v>7.7</c:v>
                </c:pt>
                <c:pt idx="872">
                  <c:v>5.3</c:v>
                </c:pt>
                <c:pt idx="873">
                  <c:v>6.7</c:v>
                </c:pt>
                <c:pt idx="874">
                  <c:v>7.7</c:v>
                </c:pt>
                <c:pt idx="875">
                  <c:v>5.7</c:v>
                </c:pt>
                <c:pt idx="876">
                  <c:v>7.6</c:v>
                </c:pt>
                <c:pt idx="877">
                  <c:v>6.4</c:v>
                </c:pt>
                <c:pt idx="878">
                  <c:v>5.6</c:v>
                </c:pt>
                <c:pt idx="879">
                  <c:v>6.8</c:v>
                </c:pt>
                <c:pt idx="880">
                  <c:v>2.4</c:v>
                </c:pt>
                <c:pt idx="881">
                  <c:v>6.2</c:v>
                </c:pt>
                <c:pt idx="882">
                  <c:v>5.9</c:v>
                </c:pt>
                <c:pt idx="883">
                  <c:v>7.1</c:v>
                </c:pt>
                <c:pt idx="884">
                  <c:v>7.6</c:v>
                </c:pt>
                <c:pt idx="885">
                  <c:v>5.5</c:v>
                </c:pt>
                <c:pt idx="886">
                  <c:v>7</c:v>
                </c:pt>
                <c:pt idx="887">
                  <c:v>7.1</c:v>
                </c:pt>
                <c:pt idx="888">
                  <c:v>7.4</c:v>
                </c:pt>
                <c:pt idx="889">
                  <c:v>7.6</c:v>
                </c:pt>
                <c:pt idx="890">
                  <c:v>5.9</c:v>
                </c:pt>
                <c:pt idx="891">
                  <c:v>5.9</c:v>
                </c:pt>
                <c:pt idx="892">
                  <c:v>8</c:v>
                </c:pt>
                <c:pt idx="893">
                  <c:v>7.4</c:v>
                </c:pt>
                <c:pt idx="894">
                  <c:v>5.8</c:v>
                </c:pt>
                <c:pt idx="895">
                  <c:v>6.3</c:v>
                </c:pt>
                <c:pt idx="896">
                  <c:v>5.7</c:v>
                </c:pt>
                <c:pt idx="897">
                  <c:v>5.0999999999999996</c:v>
                </c:pt>
                <c:pt idx="898">
                  <c:v>7.6</c:v>
                </c:pt>
                <c:pt idx="899">
                  <c:v>6.4</c:v>
                </c:pt>
                <c:pt idx="900">
                  <c:v>7.4</c:v>
                </c:pt>
                <c:pt idx="901">
                  <c:v>8.1999999999999993</c:v>
                </c:pt>
                <c:pt idx="902">
                  <c:v>6.5</c:v>
                </c:pt>
                <c:pt idx="903">
                  <c:v>5.5</c:v>
                </c:pt>
                <c:pt idx="904">
                  <c:v>6.5</c:v>
                </c:pt>
                <c:pt idx="905">
                  <c:v>5.6</c:v>
                </c:pt>
                <c:pt idx="906">
                  <c:v>4.9000000000000004</c:v>
                </c:pt>
                <c:pt idx="907">
                  <c:v>4.5999999999999996</c:v>
                </c:pt>
                <c:pt idx="908">
                  <c:v>7.9</c:v>
                </c:pt>
                <c:pt idx="909">
                  <c:v>7.1</c:v>
                </c:pt>
                <c:pt idx="910">
                  <c:v>6.9</c:v>
                </c:pt>
                <c:pt idx="911">
                  <c:v>7.3</c:v>
                </c:pt>
                <c:pt idx="912">
                  <c:v>7</c:v>
                </c:pt>
                <c:pt idx="913">
                  <c:v>7.7</c:v>
                </c:pt>
                <c:pt idx="914">
                  <c:v>6.7</c:v>
                </c:pt>
                <c:pt idx="915">
                  <c:v>6.3</c:v>
                </c:pt>
                <c:pt idx="916">
                  <c:v>5.8</c:v>
                </c:pt>
                <c:pt idx="917">
                  <c:v>7.1</c:v>
                </c:pt>
                <c:pt idx="918">
                  <c:v>7.3</c:v>
                </c:pt>
                <c:pt idx="919">
                  <c:v>6.4</c:v>
                </c:pt>
                <c:pt idx="920">
                  <c:v>7.1</c:v>
                </c:pt>
                <c:pt idx="921">
                  <c:v>7.6</c:v>
                </c:pt>
                <c:pt idx="922">
                  <c:v>6.8</c:v>
                </c:pt>
                <c:pt idx="923">
                  <c:v>6.6</c:v>
                </c:pt>
                <c:pt idx="924">
                  <c:v>6.7</c:v>
                </c:pt>
                <c:pt idx="925">
                  <c:v>6.1</c:v>
                </c:pt>
                <c:pt idx="926">
                  <c:v>6</c:v>
                </c:pt>
                <c:pt idx="927">
                  <c:v>7.6</c:v>
                </c:pt>
                <c:pt idx="928">
                  <c:v>7.1</c:v>
                </c:pt>
                <c:pt idx="929">
                  <c:v>5</c:v>
                </c:pt>
                <c:pt idx="930">
                  <c:v>7.1</c:v>
                </c:pt>
                <c:pt idx="931">
                  <c:v>6.2</c:v>
                </c:pt>
                <c:pt idx="932">
                  <c:v>5.6</c:v>
                </c:pt>
                <c:pt idx="933">
                  <c:v>5.4</c:v>
                </c:pt>
                <c:pt idx="934">
                  <c:v>7.4</c:v>
                </c:pt>
                <c:pt idx="935">
                  <c:v>5</c:v>
                </c:pt>
                <c:pt idx="936">
                  <c:v>5.2</c:v>
                </c:pt>
                <c:pt idx="937">
                  <c:v>7.6</c:v>
                </c:pt>
                <c:pt idx="938">
                  <c:v>6.6</c:v>
                </c:pt>
                <c:pt idx="939">
                  <c:v>7</c:v>
                </c:pt>
                <c:pt idx="940">
                  <c:v>5.7</c:v>
                </c:pt>
                <c:pt idx="941">
                  <c:v>8.1999999999999993</c:v>
                </c:pt>
                <c:pt idx="942">
                  <c:v>6.2</c:v>
                </c:pt>
                <c:pt idx="943">
                  <c:v>6.6</c:v>
                </c:pt>
                <c:pt idx="944">
                  <c:v>4.7</c:v>
                </c:pt>
                <c:pt idx="945">
                  <c:v>6.3</c:v>
                </c:pt>
                <c:pt idx="946">
                  <c:v>6.1</c:v>
                </c:pt>
                <c:pt idx="947">
                  <c:v>6.7</c:v>
                </c:pt>
                <c:pt idx="948">
                  <c:v>6.1</c:v>
                </c:pt>
                <c:pt idx="949">
                  <c:v>7</c:v>
                </c:pt>
                <c:pt idx="950">
                  <c:v>7.4</c:v>
                </c:pt>
                <c:pt idx="951">
                  <c:v>7.3</c:v>
                </c:pt>
                <c:pt idx="952">
                  <c:v>5.8</c:v>
                </c:pt>
                <c:pt idx="953">
                  <c:v>6.7</c:v>
                </c:pt>
                <c:pt idx="954">
                  <c:v>5.8</c:v>
                </c:pt>
                <c:pt idx="955">
                  <c:v>7.8</c:v>
                </c:pt>
                <c:pt idx="956">
                  <c:v>6.6</c:v>
                </c:pt>
                <c:pt idx="957">
                  <c:v>6.5</c:v>
                </c:pt>
                <c:pt idx="958">
                  <c:v>6.7</c:v>
                </c:pt>
                <c:pt idx="959">
                  <c:v>7.3</c:v>
                </c:pt>
                <c:pt idx="960">
                  <c:v>5.8</c:v>
                </c:pt>
                <c:pt idx="961">
                  <c:v>5.5</c:v>
                </c:pt>
                <c:pt idx="962">
                  <c:v>6.3</c:v>
                </c:pt>
                <c:pt idx="963">
                  <c:v>7.4</c:v>
                </c:pt>
                <c:pt idx="964">
                  <c:v>5.9</c:v>
                </c:pt>
                <c:pt idx="965">
                  <c:v>6.2</c:v>
                </c:pt>
                <c:pt idx="966">
                  <c:v>5.9</c:v>
                </c:pt>
                <c:pt idx="967">
                  <c:v>6.5</c:v>
                </c:pt>
                <c:pt idx="968">
                  <c:v>4.4000000000000004</c:v>
                </c:pt>
                <c:pt idx="969">
                  <c:v>3.5</c:v>
                </c:pt>
                <c:pt idx="970">
                  <c:v>6.6</c:v>
                </c:pt>
                <c:pt idx="971">
                  <c:v>6</c:v>
                </c:pt>
                <c:pt idx="972">
                  <c:v>6.4</c:v>
                </c:pt>
                <c:pt idx="973">
                  <c:v>6.5</c:v>
                </c:pt>
                <c:pt idx="974">
                  <c:v>4.3</c:v>
                </c:pt>
                <c:pt idx="975">
                  <c:v>4.2</c:v>
                </c:pt>
                <c:pt idx="976">
                  <c:v>6.5</c:v>
                </c:pt>
                <c:pt idx="977">
                  <c:v>6.1</c:v>
                </c:pt>
                <c:pt idx="978">
                  <c:v>6.3</c:v>
                </c:pt>
                <c:pt idx="979">
                  <c:v>6.2</c:v>
                </c:pt>
                <c:pt idx="980">
                  <c:v>5.9</c:v>
                </c:pt>
                <c:pt idx="981">
                  <c:v>5.9</c:v>
                </c:pt>
                <c:pt idx="982">
                  <c:v>6.5</c:v>
                </c:pt>
                <c:pt idx="983">
                  <c:v>6.4</c:v>
                </c:pt>
                <c:pt idx="984">
                  <c:v>6.5</c:v>
                </c:pt>
                <c:pt idx="985">
                  <c:v>5.7</c:v>
                </c:pt>
                <c:pt idx="986">
                  <c:v>8</c:v>
                </c:pt>
                <c:pt idx="987">
                  <c:v>7.3</c:v>
                </c:pt>
                <c:pt idx="988">
                  <c:v>6.7</c:v>
                </c:pt>
                <c:pt idx="989">
                  <c:v>7.5</c:v>
                </c:pt>
                <c:pt idx="990">
                  <c:v>5.4</c:v>
                </c:pt>
                <c:pt idx="991">
                  <c:v>6.6</c:v>
                </c:pt>
                <c:pt idx="992">
                  <c:v>7.7</c:v>
                </c:pt>
                <c:pt idx="993">
                  <c:v>5.8</c:v>
                </c:pt>
                <c:pt idx="994">
                  <c:v>6.4</c:v>
                </c:pt>
                <c:pt idx="995">
                  <c:v>5.6</c:v>
                </c:pt>
                <c:pt idx="996">
                  <c:v>6</c:v>
                </c:pt>
                <c:pt idx="997">
                  <c:v>6.2</c:v>
                </c:pt>
                <c:pt idx="998">
                  <c:v>5.9</c:v>
                </c:pt>
                <c:pt idx="999">
                  <c:v>5.0999999999999996</c:v>
                </c:pt>
                <c:pt idx="1000">
                  <c:v>6.8</c:v>
                </c:pt>
                <c:pt idx="1001">
                  <c:v>6</c:v>
                </c:pt>
                <c:pt idx="1002">
                  <c:v>5.0999999999999996</c:v>
                </c:pt>
                <c:pt idx="1003">
                  <c:v>5.8</c:v>
                </c:pt>
                <c:pt idx="1004">
                  <c:v>6.2</c:v>
                </c:pt>
                <c:pt idx="1005">
                  <c:v>6.4</c:v>
                </c:pt>
                <c:pt idx="1006">
                  <c:v>4.8</c:v>
                </c:pt>
                <c:pt idx="1007">
                  <c:v>4.9000000000000004</c:v>
                </c:pt>
                <c:pt idx="1008">
                  <c:v>5.6</c:v>
                </c:pt>
                <c:pt idx="1009">
                  <c:v>5.5</c:v>
                </c:pt>
                <c:pt idx="1010">
                  <c:v>3.7</c:v>
                </c:pt>
                <c:pt idx="1011">
                  <c:v>5.9</c:v>
                </c:pt>
                <c:pt idx="1012">
                  <c:v>6.3</c:v>
                </c:pt>
                <c:pt idx="1013">
                  <c:v>7.4</c:v>
                </c:pt>
                <c:pt idx="1014">
                  <c:v>7.6</c:v>
                </c:pt>
                <c:pt idx="1015">
                  <c:v>8.3000000000000007</c:v>
                </c:pt>
                <c:pt idx="1016">
                  <c:v>6.6</c:v>
                </c:pt>
                <c:pt idx="1017">
                  <c:v>6.9</c:v>
                </c:pt>
                <c:pt idx="1018">
                  <c:v>6.7</c:v>
                </c:pt>
                <c:pt idx="1019">
                  <c:v>6.8</c:v>
                </c:pt>
                <c:pt idx="1020">
                  <c:v>4.5999999999999996</c:v>
                </c:pt>
                <c:pt idx="1021">
                  <c:v>7.1</c:v>
                </c:pt>
                <c:pt idx="1022">
                  <c:v>6.4</c:v>
                </c:pt>
                <c:pt idx="1023">
                  <c:v>6.4</c:v>
                </c:pt>
                <c:pt idx="1024">
                  <c:v>7.4</c:v>
                </c:pt>
                <c:pt idx="1025">
                  <c:v>6.4</c:v>
                </c:pt>
                <c:pt idx="1026">
                  <c:v>6</c:v>
                </c:pt>
                <c:pt idx="1027">
                  <c:v>6.5</c:v>
                </c:pt>
                <c:pt idx="1028">
                  <c:v>7.8</c:v>
                </c:pt>
                <c:pt idx="1029">
                  <c:v>6</c:v>
                </c:pt>
                <c:pt idx="1030">
                  <c:v>7</c:v>
                </c:pt>
                <c:pt idx="1031">
                  <c:v>6</c:v>
                </c:pt>
                <c:pt idx="1032">
                  <c:v>7.8</c:v>
                </c:pt>
                <c:pt idx="1033">
                  <c:v>6.1</c:v>
                </c:pt>
                <c:pt idx="1034">
                  <c:v>6.8</c:v>
                </c:pt>
                <c:pt idx="1035">
                  <c:v>6.4</c:v>
                </c:pt>
                <c:pt idx="1036">
                  <c:v>7.7</c:v>
                </c:pt>
                <c:pt idx="1037">
                  <c:v>8.1</c:v>
                </c:pt>
                <c:pt idx="1038">
                  <c:v>4.5</c:v>
                </c:pt>
                <c:pt idx="1039">
                  <c:v>5.8</c:v>
                </c:pt>
                <c:pt idx="1040">
                  <c:v>6.3</c:v>
                </c:pt>
                <c:pt idx="1041">
                  <c:v>5.7</c:v>
                </c:pt>
                <c:pt idx="1042">
                  <c:v>7.2</c:v>
                </c:pt>
                <c:pt idx="1043">
                  <c:v>7.6</c:v>
                </c:pt>
                <c:pt idx="1044">
                  <c:v>4.7</c:v>
                </c:pt>
                <c:pt idx="1045">
                  <c:v>6.6</c:v>
                </c:pt>
                <c:pt idx="1046">
                  <c:v>6.8</c:v>
                </c:pt>
                <c:pt idx="1047">
                  <c:v>7.3</c:v>
                </c:pt>
                <c:pt idx="1048">
                  <c:v>2.7</c:v>
                </c:pt>
                <c:pt idx="1049">
                  <c:v>4.8</c:v>
                </c:pt>
                <c:pt idx="1050">
                  <c:v>6.3</c:v>
                </c:pt>
                <c:pt idx="1051">
                  <c:v>5.5</c:v>
                </c:pt>
                <c:pt idx="1052">
                  <c:v>6.2</c:v>
                </c:pt>
                <c:pt idx="1053">
                  <c:v>5.8</c:v>
                </c:pt>
                <c:pt idx="1054">
                  <c:v>5.7</c:v>
                </c:pt>
                <c:pt idx="1055">
                  <c:v>6.5</c:v>
                </c:pt>
                <c:pt idx="1056">
                  <c:v>6.7</c:v>
                </c:pt>
                <c:pt idx="1057">
                  <c:v>7.4</c:v>
                </c:pt>
                <c:pt idx="1058">
                  <c:v>6.9</c:v>
                </c:pt>
                <c:pt idx="1059">
                  <c:v>5.5</c:v>
                </c:pt>
                <c:pt idx="1060">
                  <c:v>8.1</c:v>
                </c:pt>
                <c:pt idx="1061">
                  <c:v>7.7</c:v>
                </c:pt>
                <c:pt idx="1062">
                  <c:v>7.3</c:v>
                </c:pt>
                <c:pt idx="1063">
                  <c:v>5.2</c:v>
                </c:pt>
                <c:pt idx="1064">
                  <c:v>7.1</c:v>
                </c:pt>
                <c:pt idx="1065">
                  <c:v>7.1</c:v>
                </c:pt>
                <c:pt idx="1066">
                  <c:v>7.2</c:v>
                </c:pt>
                <c:pt idx="1067">
                  <c:v>6.5</c:v>
                </c:pt>
                <c:pt idx="1068">
                  <c:v>4.5999999999999996</c:v>
                </c:pt>
                <c:pt idx="1069">
                  <c:v>5.6</c:v>
                </c:pt>
                <c:pt idx="1070">
                  <c:v>7.7</c:v>
                </c:pt>
                <c:pt idx="1071">
                  <c:v>7.2</c:v>
                </c:pt>
                <c:pt idx="1072">
                  <c:v>6.8</c:v>
                </c:pt>
                <c:pt idx="1073">
                  <c:v>5.4</c:v>
                </c:pt>
                <c:pt idx="1074">
                  <c:v>6.3</c:v>
                </c:pt>
                <c:pt idx="1075">
                  <c:v>7.2</c:v>
                </c:pt>
                <c:pt idx="1076">
                  <c:v>5.6</c:v>
                </c:pt>
                <c:pt idx="1077">
                  <c:v>6.8</c:v>
                </c:pt>
                <c:pt idx="1078">
                  <c:v>4.3</c:v>
                </c:pt>
                <c:pt idx="1079">
                  <c:v>6.3</c:v>
                </c:pt>
                <c:pt idx="1080">
                  <c:v>6.5</c:v>
                </c:pt>
                <c:pt idx="1081">
                  <c:v>6.4</c:v>
                </c:pt>
                <c:pt idx="1082">
                  <c:v>6.3</c:v>
                </c:pt>
                <c:pt idx="1083">
                  <c:v>5.9</c:v>
                </c:pt>
                <c:pt idx="1084">
                  <c:v>6.5</c:v>
                </c:pt>
                <c:pt idx="1085">
                  <c:v>6.5</c:v>
                </c:pt>
                <c:pt idx="1086">
                  <c:v>6.1</c:v>
                </c:pt>
                <c:pt idx="1087">
                  <c:v>5.9</c:v>
                </c:pt>
                <c:pt idx="1088">
                  <c:v>6.6</c:v>
                </c:pt>
                <c:pt idx="1089">
                  <c:v>7.4</c:v>
                </c:pt>
                <c:pt idx="1090">
                  <c:v>7.3</c:v>
                </c:pt>
                <c:pt idx="1091">
                  <c:v>6.6</c:v>
                </c:pt>
                <c:pt idx="1092">
                  <c:v>5.6</c:v>
                </c:pt>
                <c:pt idx="1093">
                  <c:v>5.3</c:v>
                </c:pt>
                <c:pt idx="1094">
                  <c:v>6</c:v>
                </c:pt>
                <c:pt idx="1095">
                  <c:v>5.4</c:v>
                </c:pt>
                <c:pt idx="1096">
                  <c:v>6.8</c:v>
                </c:pt>
                <c:pt idx="1097">
                  <c:v>6.4</c:v>
                </c:pt>
                <c:pt idx="1098">
                  <c:v>7.1</c:v>
                </c:pt>
                <c:pt idx="1099">
                  <c:v>4.9000000000000004</c:v>
                </c:pt>
                <c:pt idx="1100">
                  <c:v>5.8</c:v>
                </c:pt>
                <c:pt idx="1101">
                  <c:v>7.1</c:v>
                </c:pt>
                <c:pt idx="1102">
                  <c:v>7.2</c:v>
                </c:pt>
                <c:pt idx="1103">
                  <c:v>6</c:v>
                </c:pt>
                <c:pt idx="1104">
                  <c:v>6</c:v>
                </c:pt>
                <c:pt idx="1105">
                  <c:v>7</c:v>
                </c:pt>
                <c:pt idx="1106">
                  <c:v>5.4</c:v>
                </c:pt>
                <c:pt idx="1107">
                  <c:v>6.5</c:v>
                </c:pt>
                <c:pt idx="1108">
                  <c:v>6.4</c:v>
                </c:pt>
                <c:pt idx="1109">
                  <c:v>4.9000000000000004</c:v>
                </c:pt>
                <c:pt idx="1110">
                  <c:v>6.3</c:v>
                </c:pt>
                <c:pt idx="1111">
                  <c:v>1.7</c:v>
                </c:pt>
                <c:pt idx="1112">
                  <c:v>7.7</c:v>
                </c:pt>
                <c:pt idx="1113">
                  <c:v>7.8</c:v>
                </c:pt>
                <c:pt idx="1114">
                  <c:v>5.5</c:v>
                </c:pt>
                <c:pt idx="1115">
                  <c:v>7.5</c:v>
                </c:pt>
                <c:pt idx="1116">
                  <c:v>6.4</c:v>
                </c:pt>
                <c:pt idx="1117">
                  <c:v>5.6</c:v>
                </c:pt>
                <c:pt idx="1118">
                  <c:v>7.5</c:v>
                </c:pt>
                <c:pt idx="1119">
                  <c:v>6.8</c:v>
                </c:pt>
                <c:pt idx="1120">
                  <c:v>6.8</c:v>
                </c:pt>
                <c:pt idx="1121">
                  <c:v>6</c:v>
                </c:pt>
                <c:pt idx="1122">
                  <c:v>7.3</c:v>
                </c:pt>
                <c:pt idx="1123">
                  <c:v>6</c:v>
                </c:pt>
                <c:pt idx="1124">
                  <c:v>7</c:v>
                </c:pt>
                <c:pt idx="1125">
                  <c:v>5.0999999999999996</c:v>
                </c:pt>
                <c:pt idx="1126">
                  <c:v>6.8</c:v>
                </c:pt>
                <c:pt idx="1127">
                  <c:v>6.5</c:v>
                </c:pt>
                <c:pt idx="1128">
                  <c:v>6.6</c:v>
                </c:pt>
                <c:pt idx="1129">
                  <c:v>7.2</c:v>
                </c:pt>
                <c:pt idx="1130">
                  <c:v>7</c:v>
                </c:pt>
                <c:pt idx="1131">
                  <c:v>7</c:v>
                </c:pt>
                <c:pt idx="1132">
                  <c:v>5.9</c:v>
                </c:pt>
                <c:pt idx="1133">
                  <c:v>5.4</c:v>
                </c:pt>
                <c:pt idx="1134">
                  <c:v>6.6</c:v>
                </c:pt>
                <c:pt idx="1135">
                  <c:v>7</c:v>
                </c:pt>
                <c:pt idx="1136">
                  <c:v>6.5</c:v>
                </c:pt>
                <c:pt idx="1137">
                  <c:v>6.3</c:v>
                </c:pt>
                <c:pt idx="1138">
                  <c:v>6.5</c:v>
                </c:pt>
                <c:pt idx="1139">
                  <c:v>6.5</c:v>
                </c:pt>
                <c:pt idx="1140">
                  <c:v>5.8</c:v>
                </c:pt>
                <c:pt idx="1141">
                  <c:v>6.6</c:v>
                </c:pt>
                <c:pt idx="1142">
                  <c:v>5.4</c:v>
                </c:pt>
                <c:pt idx="1143">
                  <c:v>6.1</c:v>
                </c:pt>
                <c:pt idx="1144">
                  <c:v>4</c:v>
                </c:pt>
                <c:pt idx="1145">
                  <c:v>7.6</c:v>
                </c:pt>
                <c:pt idx="1146">
                  <c:v>7.9</c:v>
                </c:pt>
                <c:pt idx="1147">
                  <c:v>5.3</c:v>
                </c:pt>
                <c:pt idx="1148">
                  <c:v>6.6</c:v>
                </c:pt>
                <c:pt idx="1149">
                  <c:v>6.3</c:v>
                </c:pt>
                <c:pt idx="1150">
                  <c:v>7.2</c:v>
                </c:pt>
                <c:pt idx="1151">
                  <c:v>7</c:v>
                </c:pt>
                <c:pt idx="1152">
                  <c:v>4.9000000000000004</c:v>
                </c:pt>
                <c:pt idx="1153">
                  <c:v>6.9</c:v>
                </c:pt>
                <c:pt idx="1154">
                  <c:v>5.2</c:v>
                </c:pt>
                <c:pt idx="1155">
                  <c:v>8.1</c:v>
                </c:pt>
                <c:pt idx="1156">
                  <c:v>6.6</c:v>
                </c:pt>
                <c:pt idx="1157">
                  <c:v>6.2</c:v>
                </c:pt>
                <c:pt idx="1158">
                  <c:v>7.2</c:v>
                </c:pt>
                <c:pt idx="1159">
                  <c:v>7.3</c:v>
                </c:pt>
                <c:pt idx="1160">
                  <c:v>6.7</c:v>
                </c:pt>
                <c:pt idx="1161">
                  <c:v>6.4</c:v>
                </c:pt>
                <c:pt idx="1162">
                  <c:v>7.8</c:v>
                </c:pt>
                <c:pt idx="1163">
                  <c:v>6.4</c:v>
                </c:pt>
                <c:pt idx="1164">
                  <c:v>4.0999999999999996</c:v>
                </c:pt>
                <c:pt idx="1165">
                  <c:v>4.0999999999999996</c:v>
                </c:pt>
                <c:pt idx="1166">
                  <c:v>7.4</c:v>
                </c:pt>
                <c:pt idx="1167">
                  <c:v>5.8</c:v>
                </c:pt>
                <c:pt idx="1168">
                  <c:v>7.6</c:v>
                </c:pt>
                <c:pt idx="1169">
                  <c:v>7.2</c:v>
                </c:pt>
                <c:pt idx="1170">
                  <c:v>7.8</c:v>
                </c:pt>
                <c:pt idx="1171">
                  <c:v>7.7</c:v>
                </c:pt>
                <c:pt idx="1172">
                  <c:v>6.4</c:v>
                </c:pt>
                <c:pt idx="1173">
                  <c:v>5.0999999999999996</c:v>
                </c:pt>
                <c:pt idx="1174">
                  <c:v>5.5</c:v>
                </c:pt>
                <c:pt idx="1175">
                  <c:v>7.4</c:v>
                </c:pt>
                <c:pt idx="1176">
                  <c:v>6</c:v>
                </c:pt>
                <c:pt idx="1177">
                  <c:v>7.5</c:v>
                </c:pt>
                <c:pt idx="1178">
                  <c:v>7</c:v>
                </c:pt>
                <c:pt idx="1179">
                  <c:v>7.5</c:v>
                </c:pt>
                <c:pt idx="1180">
                  <c:v>7.3</c:v>
                </c:pt>
                <c:pt idx="1181">
                  <c:v>5.7</c:v>
                </c:pt>
                <c:pt idx="1182">
                  <c:v>7.3</c:v>
                </c:pt>
                <c:pt idx="1183">
                  <c:v>7.2</c:v>
                </c:pt>
                <c:pt idx="1184">
                  <c:v>5.9</c:v>
                </c:pt>
                <c:pt idx="1185">
                  <c:v>7.8</c:v>
                </c:pt>
                <c:pt idx="1186">
                  <c:v>7.7</c:v>
                </c:pt>
                <c:pt idx="1187">
                  <c:v>8.1</c:v>
                </c:pt>
                <c:pt idx="1188">
                  <c:v>6.6</c:v>
                </c:pt>
                <c:pt idx="1189">
                  <c:v>7.1</c:v>
                </c:pt>
                <c:pt idx="1190">
                  <c:v>5.9</c:v>
                </c:pt>
                <c:pt idx="1191">
                  <c:v>8</c:v>
                </c:pt>
                <c:pt idx="1192">
                  <c:v>4.5999999999999996</c:v>
                </c:pt>
                <c:pt idx="1193">
                  <c:v>6.1</c:v>
                </c:pt>
                <c:pt idx="1194">
                  <c:v>7.2</c:v>
                </c:pt>
                <c:pt idx="1195">
                  <c:v>6.4</c:v>
                </c:pt>
                <c:pt idx="1196">
                  <c:v>6</c:v>
                </c:pt>
                <c:pt idx="1197">
                  <c:v>5.2</c:v>
                </c:pt>
                <c:pt idx="1198">
                  <c:v>7.6</c:v>
                </c:pt>
                <c:pt idx="1199">
                  <c:v>6.4</c:v>
                </c:pt>
                <c:pt idx="1200">
                  <c:v>6.4</c:v>
                </c:pt>
                <c:pt idx="1201">
                  <c:v>6.1</c:v>
                </c:pt>
                <c:pt idx="1202">
                  <c:v>6.1</c:v>
                </c:pt>
                <c:pt idx="1203">
                  <c:v>5.2</c:v>
                </c:pt>
                <c:pt idx="1204">
                  <c:v>7.7</c:v>
                </c:pt>
                <c:pt idx="1205">
                  <c:v>7.3</c:v>
                </c:pt>
                <c:pt idx="1206">
                  <c:v>6.9</c:v>
                </c:pt>
                <c:pt idx="1207">
                  <c:v>8.5</c:v>
                </c:pt>
                <c:pt idx="1208">
                  <c:v>6.3</c:v>
                </c:pt>
                <c:pt idx="1209">
                  <c:v>5.9</c:v>
                </c:pt>
                <c:pt idx="1210">
                  <c:v>7.8</c:v>
                </c:pt>
                <c:pt idx="1211">
                  <c:v>6.7</c:v>
                </c:pt>
                <c:pt idx="1212">
                  <c:v>6.4</c:v>
                </c:pt>
                <c:pt idx="1213">
                  <c:v>5.9</c:v>
                </c:pt>
                <c:pt idx="1214">
                  <c:v>6.6</c:v>
                </c:pt>
                <c:pt idx="1215">
                  <c:v>6.8</c:v>
                </c:pt>
                <c:pt idx="1216">
                  <c:v>6.5</c:v>
                </c:pt>
                <c:pt idx="1217">
                  <c:v>6.6</c:v>
                </c:pt>
                <c:pt idx="1218">
                  <c:v>5.8</c:v>
                </c:pt>
                <c:pt idx="1219">
                  <c:v>6.9</c:v>
                </c:pt>
                <c:pt idx="1220">
                  <c:v>7.1</c:v>
                </c:pt>
                <c:pt idx="1221">
                  <c:v>5.8</c:v>
                </c:pt>
                <c:pt idx="1222">
                  <c:v>7.2</c:v>
                </c:pt>
                <c:pt idx="1223">
                  <c:v>6</c:v>
                </c:pt>
                <c:pt idx="1224">
                  <c:v>4.7</c:v>
                </c:pt>
                <c:pt idx="1225">
                  <c:v>5.2</c:v>
                </c:pt>
                <c:pt idx="1226">
                  <c:v>5.5</c:v>
                </c:pt>
                <c:pt idx="1227">
                  <c:v>6.5</c:v>
                </c:pt>
                <c:pt idx="1228">
                  <c:v>7</c:v>
                </c:pt>
                <c:pt idx="1229">
                  <c:v>5.8</c:v>
                </c:pt>
                <c:pt idx="1230">
                  <c:v>6.2</c:v>
                </c:pt>
                <c:pt idx="1231">
                  <c:v>6.5</c:v>
                </c:pt>
                <c:pt idx="1232">
                  <c:v>7.2</c:v>
                </c:pt>
                <c:pt idx="1233">
                  <c:v>5.0999999999999996</c:v>
                </c:pt>
                <c:pt idx="1234">
                  <c:v>4.7</c:v>
                </c:pt>
                <c:pt idx="1235">
                  <c:v>5.9</c:v>
                </c:pt>
                <c:pt idx="1236">
                  <c:v>5.8</c:v>
                </c:pt>
                <c:pt idx="1237">
                  <c:v>7.2</c:v>
                </c:pt>
                <c:pt idx="1238">
                  <c:v>6.2</c:v>
                </c:pt>
                <c:pt idx="1239">
                  <c:v>5.7</c:v>
                </c:pt>
                <c:pt idx="1240">
                  <c:v>6.1</c:v>
                </c:pt>
                <c:pt idx="1241">
                  <c:v>6</c:v>
                </c:pt>
                <c:pt idx="1242">
                  <c:v>6.9</c:v>
                </c:pt>
                <c:pt idx="1243">
                  <c:v>6.5</c:v>
                </c:pt>
                <c:pt idx="1244">
                  <c:v>5</c:v>
                </c:pt>
                <c:pt idx="1245">
                  <c:v>5.7</c:v>
                </c:pt>
                <c:pt idx="1246">
                  <c:v>7</c:v>
                </c:pt>
                <c:pt idx="1247">
                  <c:v>5.0999999999999996</c:v>
                </c:pt>
                <c:pt idx="1248">
                  <c:v>5.3</c:v>
                </c:pt>
                <c:pt idx="1249">
                  <c:v>4.4000000000000004</c:v>
                </c:pt>
                <c:pt idx="1250">
                  <c:v>4.7</c:v>
                </c:pt>
                <c:pt idx="1251">
                  <c:v>6.7</c:v>
                </c:pt>
                <c:pt idx="1252">
                  <c:v>6.7</c:v>
                </c:pt>
                <c:pt idx="1253">
                  <c:v>5.7</c:v>
                </c:pt>
                <c:pt idx="1254">
                  <c:v>7.4</c:v>
                </c:pt>
                <c:pt idx="1255">
                  <c:v>6.1</c:v>
                </c:pt>
                <c:pt idx="1256">
                  <c:v>6.4</c:v>
                </c:pt>
                <c:pt idx="1257">
                  <c:v>6.2</c:v>
                </c:pt>
                <c:pt idx="1258">
                  <c:v>6.2</c:v>
                </c:pt>
                <c:pt idx="1259">
                  <c:v>5.9</c:v>
                </c:pt>
                <c:pt idx="1260">
                  <c:v>4</c:v>
                </c:pt>
                <c:pt idx="1261">
                  <c:v>6.2</c:v>
                </c:pt>
                <c:pt idx="1262">
                  <c:v>4.5999999999999996</c:v>
                </c:pt>
                <c:pt idx="1263">
                  <c:v>6.4</c:v>
                </c:pt>
                <c:pt idx="1264">
                  <c:v>5.9</c:v>
                </c:pt>
                <c:pt idx="1265">
                  <c:v>5.0999999999999996</c:v>
                </c:pt>
                <c:pt idx="1266">
                  <c:v>7.6</c:v>
                </c:pt>
                <c:pt idx="1267">
                  <c:v>4.2</c:v>
                </c:pt>
                <c:pt idx="1268">
                  <c:v>7.8</c:v>
                </c:pt>
                <c:pt idx="1269">
                  <c:v>5.8</c:v>
                </c:pt>
                <c:pt idx="1270">
                  <c:v>5.9</c:v>
                </c:pt>
                <c:pt idx="1271">
                  <c:v>8.4</c:v>
                </c:pt>
                <c:pt idx="1272">
                  <c:v>4.8</c:v>
                </c:pt>
                <c:pt idx="1273">
                  <c:v>6.2</c:v>
                </c:pt>
                <c:pt idx="1274">
                  <c:v>6.5</c:v>
                </c:pt>
                <c:pt idx="1275">
                  <c:v>6.3</c:v>
                </c:pt>
                <c:pt idx="1276">
                  <c:v>3.3</c:v>
                </c:pt>
                <c:pt idx="1277">
                  <c:v>5.9</c:v>
                </c:pt>
                <c:pt idx="1278">
                  <c:v>6</c:v>
                </c:pt>
                <c:pt idx="1279">
                  <c:v>5.8</c:v>
                </c:pt>
                <c:pt idx="1280">
                  <c:v>6.5</c:v>
                </c:pt>
                <c:pt idx="1281">
                  <c:v>4.7</c:v>
                </c:pt>
                <c:pt idx="1282">
                  <c:v>4.0999999999999996</c:v>
                </c:pt>
                <c:pt idx="1283">
                  <c:v>6.8</c:v>
                </c:pt>
                <c:pt idx="1284">
                  <c:v>6.2</c:v>
                </c:pt>
                <c:pt idx="1285">
                  <c:v>4.5</c:v>
                </c:pt>
                <c:pt idx="1286">
                  <c:v>5.8</c:v>
                </c:pt>
                <c:pt idx="1287">
                  <c:v>7.3</c:v>
                </c:pt>
                <c:pt idx="1288">
                  <c:v>5.9</c:v>
                </c:pt>
                <c:pt idx="1289">
                  <c:v>4.4000000000000004</c:v>
                </c:pt>
                <c:pt idx="1290">
                  <c:v>5.8</c:v>
                </c:pt>
                <c:pt idx="1291">
                  <c:v>5.0999999999999996</c:v>
                </c:pt>
                <c:pt idx="1292">
                  <c:v>6.9</c:v>
                </c:pt>
                <c:pt idx="1293">
                  <c:v>6.2</c:v>
                </c:pt>
                <c:pt idx="1294">
                  <c:v>6.9</c:v>
                </c:pt>
                <c:pt idx="1295">
                  <c:v>7.3</c:v>
                </c:pt>
                <c:pt idx="1296">
                  <c:v>7.1</c:v>
                </c:pt>
                <c:pt idx="1297">
                  <c:v>6</c:v>
                </c:pt>
                <c:pt idx="1298">
                  <c:v>7</c:v>
                </c:pt>
                <c:pt idx="1299">
                  <c:v>6.8</c:v>
                </c:pt>
                <c:pt idx="1300">
                  <c:v>5.7</c:v>
                </c:pt>
                <c:pt idx="1301">
                  <c:v>7.6</c:v>
                </c:pt>
                <c:pt idx="1302">
                  <c:v>8.4</c:v>
                </c:pt>
                <c:pt idx="1303">
                  <c:v>7.1</c:v>
                </c:pt>
                <c:pt idx="1304">
                  <c:v>5.6</c:v>
                </c:pt>
                <c:pt idx="1305">
                  <c:v>6.7</c:v>
                </c:pt>
                <c:pt idx="1306">
                  <c:v>7</c:v>
                </c:pt>
                <c:pt idx="1307">
                  <c:v>8</c:v>
                </c:pt>
                <c:pt idx="1308">
                  <c:v>5.3</c:v>
                </c:pt>
                <c:pt idx="1309">
                  <c:v>4.9000000000000004</c:v>
                </c:pt>
                <c:pt idx="1310">
                  <c:v>6.4</c:v>
                </c:pt>
                <c:pt idx="1311">
                  <c:v>7.4</c:v>
                </c:pt>
                <c:pt idx="1312">
                  <c:v>6.1</c:v>
                </c:pt>
                <c:pt idx="1313">
                  <c:v>6.5</c:v>
                </c:pt>
                <c:pt idx="1314">
                  <c:v>5.7</c:v>
                </c:pt>
                <c:pt idx="1315">
                  <c:v>5.0999999999999996</c:v>
                </c:pt>
                <c:pt idx="1316">
                  <c:v>6.6</c:v>
                </c:pt>
                <c:pt idx="1317">
                  <c:v>6.5</c:v>
                </c:pt>
                <c:pt idx="1318">
                  <c:v>6.9</c:v>
                </c:pt>
                <c:pt idx="1319">
                  <c:v>6.4</c:v>
                </c:pt>
                <c:pt idx="1320">
                  <c:v>7.6</c:v>
                </c:pt>
                <c:pt idx="1321">
                  <c:v>5.6</c:v>
                </c:pt>
                <c:pt idx="1322">
                  <c:v>6.2</c:v>
                </c:pt>
                <c:pt idx="1323">
                  <c:v>4.4000000000000004</c:v>
                </c:pt>
                <c:pt idx="1324">
                  <c:v>5.6</c:v>
                </c:pt>
                <c:pt idx="1325">
                  <c:v>5.5</c:v>
                </c:pt>
                <c:pt idx="1326">
                  <c:v>6.7</c:v>
                </c:pt>
                <c:pt idx="1327">
                  <c:v>6.1</c:v>
                </c:pt>
                <c:pt idx="1328">
                  <c:v>6.2</c:v>
                </c:pt>
                <c:pt idx="1329">
                  <c:v>7.3</c:v>
                </c:pt>
                <c:pt idx="1330">
                  <c:v>6.6</c:v>
                </c:pt>
                <c:pt idx="1331">
                  <c:v>8.1999999999999993</c:v>
                </c:pt>
                <c:pt idx="1332">
                  <c:v>6.4</c:v>
                </c:pt>
                <c:pt idx="1333">
                  <c:v>6.4</c:v>
                </c:pt>
                <c:pt idx="1334">
                  <c:v>5.2</c:v>
                </c:pt>
                <c:pt idx="1335">
                  <c:v>6.5</c:v>
                </c:pt>
                <c:pt idx="1336">
                  <c:v>7.1</c:v>
                </c:pt>
                <c:pt idx="1337">
                  <c:v>4.8</c:v>
                </c:pt>
                <c:pt idx="1338">
                  <c:v>7.3</c:v>
                </c:pt>
                <c:pt idx="1339">
                  <c:v>5.2</c:v>
                </c:pt>
                <c:pt idx="1340">
                  <c:v>7.7</c:v>
                </c:pt>
                <c:pt idx="1341">
                  <c:v>7.6</c:v>
                </c:pt>
                <c:pt idx="1342">
                  <c:v>5.7</c:v>
                </c:pt>
                <c:pt idx="1343">
                  <c:v>7</c:v>
                </c:pt>
                <c:pt idx="1344">
                  <c:v>6</c:v>
                </c:pt>
                <c:pt idx="1345">
                  <c:v>8.1</c:v>
                </c:pt>
                <c:pt idx="1346">
                  <c:v>8</c:v>
                </c:pt>
                <c:pt idx="1347">
                  <c:v>5.6</c:v>
                </c:pt>
                <c:pt idx="1348">
                  <c:v>6.1</c:v>
                </c:pt>
                <c:pt idx="1349">
                  <c:v>6.9</c:v>
                </c:pt>
                <c:pt idx="1350">
                  <c:v>5.2</c:v>
                </c:pt>
                <c:pt idx="1351">
                  <c:v>7</c:v>
                </c:pt>
                <c:pt idx="1352">
                  <c:v>6.3</c:v>
                </c:pt>
                <c:pt idx="1353">
                  <c:v>7</c:v>
                </c:pt>
                <c:pt idx="1354">
                  <c:v>5.3</c:v>
                </c:pt>
                <c:pt idx="1355">
                  <c:v>6.9</c:v>
                </c:pt>
                <c:pt idx="1356">
                  <c:v>6.2</c:v>
                </c:pt>
                <c:pt idx="1357">
                  <c:v>6.4</c:v>
                </c:pt>
                <c:pt idx="1358">
                  <c:v>6.4</c:v>
                </c:pt>
                <c:pt idx="1359">
                  <c:v>5.7</c:v>
                </c:pt>
                <c:pt idx="1360">
                  <c:v>6.1</c:v>
                </c:pt>
                <c:pt idx="1361">
                  <c:v>5.4</c:v>
                </c:pt>
                <c:pt idx="1362">
                  <c:v>6.7</c:v>
                </c:pt>
                <c:pt idx="1363">
                  <c:v>6.8</c:v>
                </c:pt>
                <c:pt idx="1364">
                  <c:v>6</c:v>
                </c:pt>
                <c:pt idx="1365">
                  <c:v>7.8</c:v>
                </c:pt>
                <c:pt idx="1366">
                  <c:v>5.3</c:v>
                </c:pt>
                <c:pt idx="1367">
                  <c:v>4.5</c:v>
                </c:pt>
                <c:pt idx="1368">
                  <c:v>5.4</c:v>
                </c:pt>
                <c:pt idx="1369">
                  <c:v>7.8</c:v>
                </c:pt>
                <c:pt idx="1370">
                  <c:v>7.2</c:v>
                </c:pt>
                <c:pt idx="1371">
                  <c:v>6.6</c:v>
                </c:pt>
                <c:pt idx="1372">
                  <c:v>7.6</c:v>
                </c:pt>
                <c:pt idx="1373">
                  <c:v>5.9</c:v>
                </c:pt>
                <c:pt idx="1374">
                  <c:v>6.7</c:v>
                </c:pt>
                <c:pt idx="1375">
                  <c:v>7.7</c:v>
                </c:pt>
                <c:pt idx="1376">
                  <c:v>5.4</c:v>
                </c:pt>
                <c:pt idx="1377">
                  <c:v>6.9</c:v>
                </c:pt>
                <c:pt idx="1378">
                  <c:v>7.7</c:v>
                </c:pt>
                <c:pt idx="1379">
                  <c:v>6.8</c:v>
                </c:pt>
                <c:pt idx="1380">
                  <c:v>6.4</c:v>
                </c:pt>
                <c:pt idx="1381">
                  <c:v>5.7</c:v>
                </c:pt>
                <c:pt idx="1382">
                  <c:v>7.3</c:v>
                </c:pt>
                <c:pt idx="1383">
                  <c:v>6.8</c:v>
                </c:pt>
                <c:pt idx="1384">
                  <c:v>6.3</c:v>
                </c:pt>
                <c:pt idx="1385">
                  <c:v>5.9</c:v>
                </c:pt>
                <c:pt idx="1386">
                  <c:v>7.4</c:v>
                </c:pt>
                <c:pt idx="1387">
                  <c:v>8.3000000000000007</c:v>
                </c:pt>
                <c:pt idx="1388">
                  <c:v>6.2</c:v>
                </c:pt>
                <c:pt idx="1389">
                  <c:v>6.3</c:v>
                </c:pt>
                <c:pt idx="1390">
                  <c:v>5.8</c:v>
                </c:pt>
                <c:pt idx="1391">
                  <c:v>7.5</c:v>
                </c:pt>
                <c:pt idx="1392">
                  <c:v>6.3</c:v>
                </c:pt>
                <c:pt idx="1393">
                  <c:v>6.4</c:v>
                </c:pt>
                <c:pt idx="1394">
                  <c:v>7.2</c:v>
                </c:pt>
                <c:pt idx="1395">
                  <c:v>6.3</c:v>
                </c:pt>
                <c:pt idx="1396">
                  <c:v>6.9</c:v>
                </c:pt>
                <c:pt idx="1397">
                  <c:v>6.6</c:v>
                </c:pt>
                <c:pt idx="1398">
                  <c:v>6</c:v>
                </c:pt>
                <c:pt idx="1399">
                  <c:v>7.5</c:v>
                </c:pt>
                <c:pt idx="1400">
                  <c:v>7.7</c:v>
                </c:pt>
                <c:pt idx="1401">
                  <c:v>6.2</c:v>
                </c:pt>
                <c:pt idx="1402">
                  <c:v>5.4</c:v>
                </c:pt>
                <c:pt idx="1403">
                  <c:v>6.6</c:v>
                </c:pt>
                <c:pt idx="1404">
                  <c:v>5.3</c:v>
                </c:pt>
                <c:pt idx="1405">
                  <c:v>5.6</c:v>
                </c:pt>
                <c:pt idx="1406">
                  <c:v>5.9</c:v>
                </c:pt>
                <c:pt idx="1407">
                  <c:v>7.8</c:v>
                </c:pt>
                <c:pt idx="1408">
                  <c:v>6.7</c:v>
                </c:pt>
                <c:pt idx="1409">
                  <c:v>7.4</c:v>
                </c:pt>
                <c:pt idx="1410">
                  <c:v>6.2</c:v>
                </c:pt>
                <c:pt idx="1411">
                  <c:v>5.4</c:v>
                </c:pt>
                <c:pt idx="1412">
                  <c:v>6.7</c:v>
                </c:pt>
                <c:pt idx="1413">
                  <c:v>5.3</c:v>
                </c:pt>
                <c:pt idx="1414">
                  <c:v>5.9</c:v>
                </c:pt>
                <c:pt idx="1415">
                  <c:v>4.8</c:v>
                </c:pt>
                <c:pt idx="1416">
                  <c:v>7.3</c:v>
                </c:pt>
                <c:pt idx="1417">
                  <c:v>3.8</c:v>
                </c:pt>
                <c:pt idx="1418">
                  <c:v>8.5</c:v>
                </c:pt>
                <c:pt idx="1419">
                  <c:v>6.8</c:v>
                </c:pt>
                <c:pt idx="1420">
                  <c:v>6.8</c:v>
                </c:pt>
                <c:pt idx="1421">
                  <c:v>5.3</c:v>
                </c:pt>
                <c:pt idx="1422">
                  <c:v>7.3</c:v>
                </c:pt>
                <c:pt idx="1423">
                  <c:v>6.6</c:v>
                </c:pt>
                <c:pt idx="1424">
                  <c:v>6.2</c:v>
                </c:pt>
                <c:pt idx="1425">
                  <c:v>5.2</c:v>
                </c:pt>
                <c:pt idx="1426">
                  <c:v>6.2</c:v>
                </c:pt>
                <c:pt idx="1427">
                  <c:v>6.2</c:v>
                </c:pt>
                <c:pt idx="1428">
                  <c:v>6.6</c:v>
                </c:pt>
                <c:pt idx="1429">
                  <c:v>6.4</c:v>
                </c:pt>
                <c:pt idx="1430">
                  <c:v>6.2</c:v>
                </c:pt>
                <c:pt idx="1431">
                  <c:v>5.0999999999999996</c:v>
                </c:pt>
                <c:pt idx="1432">
                  <c:v>6.6</c:v>
                </c:pt>
                <c:pt idx="1433">
                  <c:v>6.1</c:v>
                </c:pt>
                <c:pt idx="1434">
                  <c:v>6.1</c:v>
                </c:pt>
                <c:pt idx="1435">
                  <c:v>6.6</c:v>
                </c:pt>
                <c:pt idx="1436">
                  <c:v>5.9</c:v>
                </c:pt>
                <c:pt idx="1437">
                  <c:v>6.3</c:v>
                </c:pt>
                <c:pt idx="1438">
                  <c:v>7.1</c:v>
                </c:pt>
                <c:pt idx="1439">
                  <c:v>5</c:v>
                </c:pt>
                <c:pt idx="1440">
                  <c:v>5.6</c:v>
                </c:pt>
                <c:pt idx="1441">
                  <c:v>7.4</c:v>
                </c:pt>
                <c:pt idx="1442">
                  <c:v>4.5</c:v>
                </c:pt>
                <c:pt idx="1443">
                  <c:v>6.2</c:v>
                </c:pt>
                <c:pt idx="1444">
                  <c:v>5</c:v>
                </c:pt>
                <c:pt idx="1445">
                  <c:v>6.5</c:v>
                </c:pt>
                <c:pt idx="1446">
                  <c:v>5.0999999999999996</c:v>
                </c:pt>
                <c:pt idx="1447">
                  <c:v>6.5</c:v>
                </c:pt>
                <c:pt idx="1448">
                  <c:v>6.2</c:v>
                </c:pt>
                <c:pt idx="1449">
                  <c:v>6.3</c:v>
                </c:pt>
                <c:pt idx="1450">
                  <c:v>3.8</c:v>
                </c:pt>
                <c:pt idx="1451">
                  <c:v>5.2</c:v>
                </c:pt>
                <c:pt idx="1452">
                  <c:v>6</c:v>
                </c:pt>
                <c:pt idx="1453">
                  <c:v>6.2</c:v>
                </c:pt>
                <c:pt idx="1454">
                  <c:v>5.7</c:v>
                </c:pt>
                <c:pt idx="1455">
                  <c:v>6.7</c:v>
                </c:pt>
                <c:pt idx="1456">
                  <c:v>6.8</c:v>
                </c:pt>
                <c:pt idx="1457">
                  <c:v>6</c:v>
                </c:pt>
                <c:pt idx="1458">
                  <c:v>7.3</c:v>
                </c:pt>
                <c:pt idx="1459">
                  <c:v>5.5</c:v>
                </c:pt>
                <c:pt idx="1460">
                  <c:v>6.7</c:v>
                </c:pt>
                <c:pt idx="1461">
                  <c:v>4.8</c:v>
                </c:pt>
                <c:pt idx="1462">
                  <c:v>5.7</c:v>
                </c:pt>
                <c:pt idx="1463">
                  <c:v>5.0999999999999996</c:v>
                </c:pt>
                <c:pt idx="1464">
                  <c:v>6</c:v>
                </c:pt>
                <c:pt idx="1465">
                  <c:v>4.2</c:v>
                </c:pt>
                <c:pt idx="1466">
                  <c:v>7.4</c:v>
                </c:pt>
                <c:pt idx="1467">
                  <c:v>4.5999999999999996</c:v>
                </c:pt>
                <c:pt idx="1468">
                  <c:v>6.9</c:v>
                </c:pt>
                <c:pt idx="1469">
                  <c:v>6.9</c:v>
                </c:pt>
                <c:pt idx="1470">
                  <c:v>8</c:v>
                </c:pt>
                <c:pt idx="1471">
                  <c:v>6.4</c:v>
                </c:pt>
                <c:pt idx="1472">
                  <c:v>6.3</c:v>
                </c:pt>
                <c:pt idx="1473">
                  <c:v>8.4</c:v>
                </c:pt>
                <c:pt idx="1474">
                  <c:v>7.1</c:v>
                </c:pt>
                <c:pt idx="1475">
                  <c:v>6.8</c:v>
                </c:pt>
                <c:pt idx="1476">
                  <c:v>7.5</c:v>
                </c:pt>
                <c:pt idx="1477">
                  <c:v>4.5</c:v>
                </c:pt>
                <c:pt idx="1478">
                  <c:v>5.7</c:v>
                </c:pt>
                <c:pt idx="1479">
                  <c:v>6.8</c:v>
                </c:pt>
                <c:pt idx="1480">
                  <c:v>5.4</c:v>
                </c:pt>
                <c:pt idx="1481">
                  <c:v>7.2</c:v>
                </c:pt>
                <c:pt idx="1482">
                  <c:v>7.3</c:v>
                </c:pt>
                <c:pt idx="1483">
                  <c:v>5.2</c:v>
                </c:pt>
                <c:pt idx="1484">
                  <c:v>5.5</c:v>
                </c:pt>
                <c:pt idx="1485">
                  <c:v>7.7</c:v>
                </c:pt>
                <c:pt idx="1486">
                  <c:v>7.1</c:v>
                </c:pt>
                <c:pt idx="1487">
                  <c:v>5.3</c:v>
                </c:pt>
                <c:pt idx="1488">
                  <c:v>5.6</c:v>
                </c:pt>
                <c:pt idx="1489">
                  <c:v>5.7</c:v>
                </c:pt>
                <c:pt idx="1490">
                  <c:v>7.1</c:v>
                </c:pt>
                <c:pt idx="1491">
                  <c:v>7.5</c:v>
                </c:pt>
                <c:pt idx="1492">
                  <c:v>7.6</c:v>
                </c:pt>
                <c:pt idx="1493">
                  <c:v>5.5</c:v>
                </c:pt>
                <c:pt idx="1494">
                  <c:v>5.0999999999999996</c:v>
                </c:pt>
                <c:pt idx="1495">
                  <c:v>6.3</c:v>
                </c:pt>
                <c:pt idx="1496">
                  <c:v>4.9000000000000004</c:v>
                </c:pt>
                <c:pt idx="1497">
                  <c:v>6.5</c:v>
                </c:pt>
                <c:pt idx="1498">
                  <c:v>5.6</c:v>
                </c:pt>
                <c:pt idx="1499">
                  <c:v>5.3</c:v>
                </c:pt>
                <c:pt idx="1500">
                  <c:v>6.5</c:v>
                </c:pt>
                <c:pt idx="1501">
                  <c:v>6.8</c:v>
                </c:pt>
                <c:pt idx="1502">
                  <c:v>6.5</c:v>
                </c:pt>
                <c:pt idx="1503">
                  <c:v>6</c:v>
                </c:pt>
                <c:pt idx="1504">
                  <c:v>8.4</c:v>
                </c:pt>
                <c:pt idx="1505">
                  <c:v>6</c:v>
                </c:pt>
                <c:pt idx="1506">
                  <c:v>7.6</c:v>
                </c:pt>
                <c:pt idx="1507">
                  <c:v>5.6</c:v>
                </c:pt>
                <c:pt idx="1508">
                  <c:v>6.9</c:v>
                </c:pt>
                <c:pt idx="1509">
                  <c:v>6.4</c:v>
                </c:pt>
                <c:pt idx="1510">
                  <c:v>5.0999999999999996</c:v>
                </c:pt>
                <c:pt idx="1511">
                  <c:v>7</c:v>
                </c:pt>
                <c:pt idx="1512">
                  <c:v>5.7</c:v>
                </c:pt>
                <c:pt idx="1513">
                  <c:v>6.8</c:v>
                </c:pt>
                <c:pt idx="1514">
                  <c:v>6.7</c:v>
                </c:pt>
                <c:pt idx="1515">
                  <c:v>6.2</c:v>
                </c:pt>
                <c:pt idx="1516">
                  <c:v>7.2</c:v>
                </c:pt>
                <c:pt idx="1517">
                  <c:v>6.2</c:v>
                </c:pt>
                <c:pt idx="1518">
                  <c:v>5.6</c:v>
                </c:pt>
                <c:pt idx="1519">
                  <c:v>4.4000000000000004</c:v>
                </c:pt>
                <c:pt idx="1520">
                  <c:v>7.5</c:v>
                </c:pt>
                <c:pt idx="1521">
                  <c:v>7.1</c:v>
                </c:pt>
                <c:pt idx="1522">
                  <c:v>6.4</c:v>
                </c:pt>
                <c:pt idx="1523">
                  <c:v>7.1</c:v>
                </c:pt>
                <c:pt idx="1524">
                  <c:v>5.9</c:v>
                </c:pt>
                <c:pt idx="1525">
                  <c:v>6.9</c:v>
                </c:pt>
                <c:pt idx="1526">
                  <c:v>7.5</c:v>
                </c:pt>
                <c:pt idx="1527">
                  <c:v>6.3</c:v>
                </c:pt>
                <c:pt idx="1528">
                  <c:v>6.4</c:v>
                </c:pt>
                <c:pt idx="1529">
                  <c:v>5.9</c:v>
                </c:pt>
                <c:pt idx="1530">
                  <c:v>6.8</c:v>
                </c:pt>
                <c:pt idx="1531">
                  <c:v>6.3</c:v>
                </c:pt>
                <c:pt idx="1532">
                  <c:v>3.6</c:v>
                </c:pt>
                <c:pt idx="1533">
                  <c:v>5.3</c:v>
                </c:pt>
                <c:pt idx="1534">
                  <c:v>5.9</c:v>
                </c:pt>
                <c:pt idx="1535">
                  <c:v>6.9</c:v>
                </c:pt>
                <c:pt idx="1536">
                  <c:v>6.9</c:v>
                </c:pt>
                <c:pt idx="1537">
                  <c:v>6.1</c:v>
                </c:pt>
                <c:pt idx="1538">
                  <c:v>5.7</c:v>
                </c:pt>
                <c:pt idx="1539">
                  <c:v>8.5</c:v>
                </c:pt>
                <c:pt idx="1540">
                  <c:v>6.3</c:v>
                </c:pt>
                <c:pt idx="1541">
                  <c:v>7.3</c:v>
                </c:pt>
                <c:pt idx="1542">
                  <c:v>6.3</c:v>
                </c:pt>
                <c:pt idx="1543">
                  <c:v>7.2</c:v>
                </c:pt>
                <c:pt idx="1544">
                  <c:v>7.3</c:v>
                </c:pt>
                <c:pt idx="1545">
                  <c:v>6.3</c:v>
                </c:pt>
                <c:pt idx="1546">
                  <c:v>8.1</c:v>
                </c:pt>
                <c:pt idx="1547">
                  <c:v>6.9</c:v>
                </c:pt>
                <c:pt idx="1548">
                  <c:v>6.3</c:v>
                </c:pt>
                <c:pt idx="1549">
                  <c:v>7.3</c:v>
                </c:pt>
                <c:pt idx="1550">
                  <c:v>5.5</c:v>
                </c:pt>
                <c:pt idx="1551">
                  <c:v>6.1</c:v>
                </c:pt>
                <c:pt idx="1552">
                  <c:v>6.9</c:v>
                </c:pt>
                <c:pt idx="1553">
                  <c:v>7.2</c:v>
                </c:pt>
                <c:pt idx="1554">
                  <c:v>6.4</c:v>
                </c:pt>
                <c:pt idx="1555">
                  <c:v>6.4</c:v>
                </c:pt>
                <c:pt idx="1556">
                  <c:v>8.3000000000000007</c:v>
                </c:pt>
                <c:pt idx="1557">
                  <c:v>7.2</c:v>
                </c:pt>
                <c:pt idx="1558">
                  <c:v>6.8</c:v>
                </c:pt>
                <c:pt idx="1559">
                  <c:v>6.5</c:v>
                </c:pt>
                <c:pt idx="1560">
                  <c:v>7.8</c:v>
                </c:pt>
                <c:pt idx="1561">
                  <c:v>7.6</c:v>
                </c:pt>
                <c:pt idx="1562">
                  <c:v>7.2</c:v>
                </c:pt>
                <c:pt idx="1563">
                  <c:v>6.7</c:v>
                </c:pt>
                <c:pt idx="1564">
                  <c:v>6.8</c:v>
                </c:pt>
                <c:pt idx="1565">
                  <c:v>6.3</c:v>
                </c:pt>
                <c:pt idx="1566">
                  <c:v>6.2</c:v>
                </c:pt>
                <c:pt idx="1567">
                  <c:v>6.2</c:v>
                </c:pt>
                <c:pt idx="1568">
                  <c:v>8.6</c:v>
                </c:pt>
                <c:pt idx="1569">
                  <c:v>8</c:v>
                </c:pt>
                <c:pt idx="1570">
                  <c:v>7</c:v>
                </c:pt>
                <c:pt idx="1571">
                  <c:v>8</c:v>
                </c:pt>
                <c:pt idx="1572">
                  <c:v>8.1</c:v>
                </c:pt>
                <c:pt idx="1573">
                  <c:v>6.7</c:v>
                </c:pt>
                <c:pt idx="1574">
                  <c:v>7.9</c:v>
                </c:pt>
                <c:pt idx="1575">
                  <c:v>6.1</c:v>
                </c:pt>
                <c:pt idx="1576">
                  <c:v>4.2</c:v>
                </c:pt>
                <c:pt idx="1577">
                  <c:v>6.1</c:v>
                </c:pt>
                <c:pt idx="1578">
                  <c:v>6.6</c:v>
                </c:pt>
                <c:pt idx="1579">
                  <c:v>7.5</c:v>
                </c:pt>
                <c:pt idx="1580">
                  <c:v>7.4</c:v>
                </c:pt>
                <c:pt idx="1581">
                  <c:v>7.2</c:v>
                </c:pt>
                <c:pt idx="1582">
                  <c:v>6.9</c:v>
                </c:pt>
                <c:pt idx="1583">
                  <c:v>7.4</c:v>
                </c:pt>
                <c:pt idx="1584">
                  <c:v>5.4</c:v>
                </c:pt>
                <c:pt idx="1585">
                  <c:v>6.8</c:v>
                </c:pt>
                <c:pt idx="1586">
                  <c:v>6.3</c:v>
                </c:pt>
                <c:pt idx="1587">
                  <c:v>7.2</c:v>
                </c:pt>
                <c:pt idx="1588">
                  <c:v>6.9</c:v>
                </c:pt>
                <c:pt idx="1589">
                  <c:v>6</c:v>
                </c:pt>
                <c:pt idx="1590">
                  <c:v>5.9</c:v>
                </c:pt>
                <c:pt idx="1591">
                  <c:v>5.4</c:v>
                </c:pt>
                <c:pt idx="1592">
                  <c:v>5.9</c:v>
                </c:pt>
                <c:pt idx="1593">
                  <c:v>6.1</c:v>
                </c:pt>
                <c:pt idx="1594">
                  <c:v>7.7</c:v>
                </c:pt>
                <c:pt idx="1595">
                  <c:v>5.8</c:v>
                </c:pt>
                <c:pt idx="1596">
                  <c:v>7.6</c:v>
                </c:pt>
                <c:pt idx="1597">
                  <c:v>6.1</c:v>
                </c:pt>
                <c:pt idx="1598">
                  <c:v>5.4</c:v>
                </c:pt>
                <c:pt idx="1599">
                  <c:v>5.0999999999999996</c:v>
                </c:pt>
                <c:pt idx="1600">
                  <c:v>6.4</c:v>
                </c:pt>
                <c:pt idx="1601">
                  <c:v>6.3</c:v>
                </c:pt>
                <c:pt idx="1602">
                  <c:v>7.5</c:v>
                </c:pt>
                <c:pt idx="1603">
                  <c:v>7.1</c:v>
                </c:pt>
                <c:pt idx="1604">
                  <c:v>5.2</c:v>
                </c:pt>
                <c:pt idx="1605">
                  <c:v>7.8</c:v>
                </c:pt>
                <c:pt idx="1606">
                  <c:v>6.5</c:v>
                </c:pt>
                <c:pt idx="1607">
                  <c:v>6.6</c:v>
                </c:pt>
                <c:pt idx="1608">
                  <c:v>5.0999999999999996</c:v>
                </c:pt>
                <c:pt idx="1609">
                  <c:v>7.4</c:v>
                </c:pt>
                <c:pt idx="1610">
                  <c:v>7.2</c:v>
                </c:pt>
                <c:pt idx="1611">
                  <c:v>7.6</c:v>
                </c:pt>
                <c:pt idx="1612">
                  <c:v>7.5</c:v>
                </c:pt>
                <c:pt idx="1613">
                  <c:v>6.6</c:v>
                </c:pt>
                <c:pt idx="1614">
                  <c:v>7.2</c:v>
                </c:pt>
                <c:pt idx="1615">
                  <c:v>7.6</c:v>
                </c:pt>
                <c:pt idx="1616">
                  <c:v>6.2</c:v>
                </c:pt>
                <c:pt idx="1617">
                  <c:v>5.6</c:v>
                </c:pt>
                <c:pt idx="1618">
                  <c:v>7.6</c:v>
                </c:pt>
                <c:pt idx="1619">
                  <c:v>6.6</c:v>
                </c:pt>
                <c:pt idx="1620">
                  <c:v>7</c:v>
                </c:pt>
                <c:pt idx="1621">
                  <c:v>2.7</c:v>
                </c:pt>
                <c:pt idx="1622">
                  <c:v>7.6</c:v>
                </c:pt>
                <c:pt idx="1623">
                  <c:v>6.6</c:v>
                </c:pt>
                <c:pt idx="1624">
                  <c:v>6.9</c:v>
                </c:pt>
                <c:pt idx="1625">
                  <c:v>6.8</c:v>
                </c:pt>
                <c:pt idx="1626">
                  <c:v>3.7</c:v>
                </c:pt>
                <c:pt idx="1627">
                  <c:v>6.1</c:v>
                </c:pt>
                <c:pt idx="1628">
                  <c:v>5.9</c:v>
                </c:pt>
                <c:pt idx="1629">
                  <c:v>6.7</c:v>
                </c:pt>
                <c:pt idx="1630">
                  <c:v>6.9</c:v>
                </c:pt>
                <c:pt idx="1631">
                  <c:v>5.5</c:v>
                </c:pt>
                <c:pt idx="1632">
                  <c:v>7.1</c:v>
                </c:pt>
                <c:pt idx="1633">
                  <c:v>7.1</c:v>
                </c:pt>
                <c:pt idx="1634">
                  <c:v>5.9</c:v>
                </c:pt>
                <c:pt idx="1635">
                  <c:v>7.3</c:v>
                </c:pt>
                <c:pt idx="1636">
                  <c:v>3.4</c:v>
                </c:pt>
                <c:pt idx="1637">
                  <c:v>6.8</c:v>
                </c:pt>
                <c:pt idx="1638">
                  <c:v>6.9</c:v>
                </c:pt>
                <c:pt idx="1639">
                  <c:v>7</c:v>
                </c:pt>
                <c:pt idx="1640">
                  <c:v>5.5</c:v>
                </c:pt>
                <c:pt idx="1641">
                  <c:v>5.0999999999999996</c:v>
                </c:pt>
                <c:pt idx="1642">
                  <c:v>6.2</c:v>
                </c:pt>
                <c:pt idx="1643">
                  <c:v>5.9</c:v>
                </c:pt>
                <c:pt idx="1644">
                  <c:v>5.2</c:v>
                </c:pt>
                <c:pt idx="1645">
                  <c:v>6.2</c:v>
                </c:pt>
                <c:pt idx="1646">
                  <c:v>5.5</c:v>
                </c:pt>
                <c:pt idx="1647">
                  <c:v>7.4</c:v>
                </c:pt>
                <c:pt idx="1648">
                  <c:v>4.4000000000000004</c:v>
                </c:pt>
                <c:pt idx="1649">
                  <c:v>6.3</c:v>
                </c:pt>
                <c:pt idx="1650">
                  <c:v>6.1</c:v>
                </c:pt>
                <c:pt idx="1651">
                  <c:v>5.3</c:v>
                </c:pt>
                <c:pt idx="1652">
                  <c:v>5.4</c:v>
                </c:pt>
                <c:pt idx="1653">
                  <c:v>6.7</c:v>
                </c:pt>
                <c:pt idx="1654">
                  <c:v>5.9</c:v>
                </c:pt>
                <c:pt idx="1655">
                  <c:v>7.3</c:v>
                </c:pt>
                <c:pt idx="1656">
                  <c:v>5.5</c:v>
                </c:pt>
                <c:pt idx="1657">
                  <c:v>5.8</c:v>
                </c:pt>
                <c:pt idx="1658">
                  <c:v>4.5999999999999996</c:v>
                </c:pt>
                <c:pt idx="1659">
                  <c:v>6.7</c:v>
                </c:pt>
                <c:pt idx="1660">
                  <c:v>5.0999999999999996</c:v>
                </c:pt>
                <c:pt idx="1661">
                  <c:v>5.6</c:v>
                </c:pt>
                <c:pt idx="1662">
                  <c:v>7</c:v>
                </c:pt>
                <c:pt idx="1663">
                  <c:v>6.4</c:v>
                </c:pt>
                <c:pt idx="1664">
                  <c:v>6.7</c:v>
                </c:pt>
                <c:pt idx="1665">
                  <c:v>4.0999999999999996</c:v>
                </c:pt>
                <c:pt idx="1666">
                  <c:v>5.5</c:v>
                </c:pt>
                <c:pt idx="1667">
                  <c:v>2.7</c:v>
                </c:pt>
                <c:pt idx="1668">
                  <c:v>6.4</c:v>
                </c:pt>
                <c:pt idx="1669">
                  <c:v>4.8</c:v>
                </c:pt>
                <c:pt idx="1670">
                  <c:v>6.1</c:v>
                </c:pt>
                <c:pt idx="1671">
                  <c:v>4.8</c:v>
                </c:pt>
                <c:pt idx="1672">
                  <c:v>7</c:v>
                </c:pt>
                <c:pt idx="1673">
                  <c:v>6.8</c:v>
                </c:pt>
                <c:pt idx="1674">
                  <c:v>7.3</c:v>
                </c:pt>
                <c:pt idx="1675">
                  <c:v>5.6</c:v>
                </c:pt>
                <c:pt idx="1676">
                  <c:v>6.1</c:v>
                </c:pt>
                <c:pt idx="1677">
                  <c:v>7.9</c:v>
                </c:pt>
                <c:pt idx="1678">
                  <c:v>8.4</c:v>
                </c:pt>
                <c:pt idx="1679">
                  <c:v>6.5</c:v>
                </c:pt>
                <c:pt idx="1680">
                  <c:v>7.1</c:v>
                </c:pt>
                <c:pt idx="1681">
                  <c:v>6.6</c:v>
                </c:pt>
                <c:pt idx="1682">
                  <c:v>4</c:v>
                </c:pt>
                <c:pt idx="1683">
                  <c:v>7</c:v>
                </c:pt>
                <c:pt idx="1684">
                  <c:v>5.6</c:v>
                </c:pt>
                <c:pt idx="1685">
                  <c:v>4.8</c:v>
                </c:pt>
                <c:pt idx="1686">
                  <c:v>7.5</c:v>
                </c:pt>
                <c:pt idx="1687">
                  <c:v>6</c:v>
                </c:pt>
                <c:pt idx="1688">
                  <c:v>7.2</c:v>
                </c:pt>
                <c:pt idx="1689">
                  <c:v>5.6</c:v>
                </c:pt>
                <c:pt idx="1690">
                  <c:v>6.8</c:v>
                </c:pt>
                <c:pt idx="1691">
                  <c:v>4.9000000000000004</c:v>
                </c:pt>
                <c:pt idx="1692">
                  <c:v>7.1</c:v>
                </c:pt>
                <c:pt idx="1693">
                  <c:v>2</c:v>
                </c:pt>
                <c:pt idx="1694">
                  <c:v>5.7</c:v>
                </c:pt>
                <c:pt idx="1695">
                  <c:v>4.0999999999999996</c:v>
                </c:pt>
                <c:pt idx="1696">
                  <c:v>6.7</c:v>
                </c:pt>
                <c:pt idx="1697">
                  <c:v>7.5</c:v>
                </c:pt>
                <c:pt idx="1698">
                  <c:v>6.5</c:v>
                </c:pt>
                <c:pt idx="1699">
                  <c:v>7.9</c:v>
                </c:pt>
                <c:pt idx="1700">
                  <c:v>6.4</c:v>
                </c:pt>
                <c:pt idx="1701">
                  <c:v>5.8</c:v>
                </c:pt>
                <c:pt idx="1702">
                  <c:v>7.7</c:v>
                </c:pt>
                <c:pt idx="1703">
                  <c:v>7.1</c:v>
                </c:pt>
                <c:pt idx="1704">
                  <c:v>5.3</c:v>
                </c:pt>
                <c:pt idx="1705">
                  <c:v>5.3</c:v>
                </c:pt>
                <c:pt idx="1706">
                  <c:v>7.5</c:v>
                </c:pt>
                <c:pt idx="1707">
                  <c:v>6.9</c:v>
                </c:pt>
                <c:pt idx="1708">
                  <c:v>4.9000000000000004</c:v>
                </c:pt>
                <c:pt idx="1709">
                  <c:v>7.1</c:v>
                </c:pt>
                <c:pt idx="1710">
                  <c:v>8</c:v>
                </c:pt>
                <c:pt idx="1711">
                  <c:v>7.9</c:v>
                </c:pt>
                <c:pt idx="1712">
                  <c:v>7.6</c:v>
                </c:pt>
                <c:pt idx="1713">
                  <c:v>5.9</c:v>
                </c:pt>
                <c:pt idx="1714">
                  <c:v>6.3</c:v>
                </c:pt>
                <c:pt idx="1715">
                  <c:v>7.1</c:v>
                </c:pt>
                <c:pt idx="1716">
                  <c:v>6.4</c:v>
                </c:pt>
                <c:pt idx="1717">
                  <c:v>8.1999999999999993</c:v>
                </c:pt>
                <c:pt idx="1718">
                  <c:v>6.9</c:v>
                </c:pt>
                <c:pt idx="1719">
                  <c:v>7.8</c:v>
                </c:pt>
                <c:pt idx="1720">
                  <c:v>6.7</c:v>
                </c:pt>
                <c:pt idx="1721">
                  <c:v>7.5</c:v>
                </c:pt>
                <c:pt idx="1722">
                  <c:v>7.4</c:v>
                </c:pt>
                <c:pt idx="1723">
                  <c:v>5.2</c:v>
                </c:pt>
                <c:pt idx="1724">
                  <c:v>6.5</c:v>
                </c:pt>
                <c:pt idx="1725">
                  <c:v>7.6</c:v>
                </c:pt>
                <c:pt idx="1726">
                  <c:v>7.3</c:v>
                </c:pt>
                <c:pt idx="1727">
                  <c:v>6.6</c:v>
                </c:pt>
                <c:pt idx="1728">
                  <c:v>6.8</c:v>
                </c:pt>
                <c:pt idx="1729">
                  <c:v>6.9</c:v>
                </c:pt>
                <c:pt idx="1730">
                  <c:v>5.8</c:v>
                </c:pt>
                <c:pt idx="1731">
                  <c:v>6.6</c:v>
                </c:pt>
                <c:pt idx="1732">
                  <c:v>6.7</c:v>
                </c:pt>
                <c:pt idx="1733">
                  <c:v>6.7</c:v>
                </c:pt>
                <c:pt idx="1734">
                  <c:v>6.3</c:v>
                </c:pt>
                <c:pt idx="1735">
                  <c:v>7.7</c:v>
                </c:pt>
                <c:pt idx="1736">
                  <c:v>6.1</c:v>
                </c:pt>
                <c:pt idx="1737">
                  <c:v>4.9000000000000004</c:v>
                </c:pt>
                <c:pt idx="1738">
                  <c:v>6.2</c:v>
                </c:pt>
                <c:pt idx="1739">
                  <c:v>7.8</c:v>
                </c:pt>
                <c:pt idx="1740">
                  <c:v>8.1999999999999993</c:v>
                </c:pt>
                <c:pt idx="1741">
                  <c:v>6.9</c:v>
                </c:pt>
                <c:pt idx="1742">
                  <c:v>6.2</c:v>
                </c:pt>
                <c:pt idx="1743">
                  <c:v>6.9</c:v>
                </c:pt>
                <c:pt idx="1744">
                  <c:v>4.8</c:v>
                </c:pt>
                <c:pt idx="1745">
                  <c:v>8</c:v>
                </c:pt>
                <c:pt idx="1746">
                  <c:v>5.3</c:v>
                </c:pt>
                <c:pt idx="1747">
                  <c:v>6.7</c:v>
                </c:pt>
                <c:pt idx="1748">
                  <c:v>5.4</c:v>
                </c:pt>
                <c:pt idx="1749">
                  <c:v>5.4</c:v>
                </c:pt>
                <c:pt idx="1750">
                  <c:v>4.9000000000000004</c:v>
                </c:pt>
                <c:pt idx="1751">
                  <c:v>6.1</c:v>
                </c:pt>
                <c:pt idx="1752">
                  <c:v>5.8</c:v>
                </c:pt>
                <c:pt idx="1753">
                  <c:v>7</c:v>
                </c:pt>
                <c:pt idx="1754">
                  <c:v>6.5</c:v>
                </c:pt>
                <c:pt idx="1755">
                  <c:v>6.6</c:v>
                </c:pt>
                <c:pt idx="1756">
                  <c:v>6.1</c:v>
                </c:pt>
                <c:pt idx="1757">
                  <c:v>5.7</c:v>
                </c:pt>
                <c:pt idx="1758">
                  <c:v>6.6</c:v>
                </c:pt>
                <c:pt idx="1759">
                  <c:v>7</c:v>
                </c:pt>
                <c:pt idx="1760">
                  <c:v>7.4</c:v>
                </c:pt>
                <c:pt idx="1761">
                  <c:v>5.3</c:v>
                </c:pt>
                <c:pt idx="1762">
                  <c:v>7.4</c:v>
                </c:pt>
                <c:pt idx="1763">
                  <c:v>7.4</c:v>
                </c:pt>
                <c:pt idx="1764">
                  <c:v>6.8</c:v>
                </c:pt>
                <c:pt idx="1765">
                  <c:v>7.2</c:v>
                </c:pt>
                <c:pt idx="1766">
                  <c:v>6</c:v>
                </c:pt>
                <c:pt idx="1767">
                  <c:v>7.8</c:v>
                </c:pt>
                <c:pt idx="1768">
                  <c:v>6.6</c:v>
                </c:pt>
                <c:pt idx="1769">
                  <c:v>7.9</c:v>
                </c:pt>
                <c:pt idx="1770">
                  <c:v>6.2</c:v>
                </c:pt>
                <c:pt idx="1771">
                  <c:v>5.7</c:v>
                </c:pt>
                <c:pt idx="1772">
                  <c:v>7.1</c:v>
                </c:pt>
                <c:pt idx="1773">
                  <c:v>5.6</c:v>
                </c:pt>
                <c:pt idx="1774">
                  <c:v>7.8</c:v>
                </c:pt>
                <c:pt idx="1775">
                  <c:v>7.9</c:v>
                </c:pt>
                <c:pt idx="1776">
                  <c:v>6.9</c:v>
                </c:pt>
                <c:pt idx="1777">
                  <c:v>7.4</c:v>
                </c:pt>
                <c:pt idx="1778">
                  <c:v>7.7</c:v>
                </c:pt>
                <c:pt idx="1779">
                  <c:v>6.9</c:v>
                </c:pt>
                <c:pt idx="1780">
                  <c:v>6.7</c:v>
                </c:pt>
                <c:pt idx="1781">
                  <c:v>6</c:v>
                </c:pt>
                <c:pt idx="1782">
                  <c:v>6.2</c:v>
                </c:pt>
                <c:pt idx="1783">
                  <c:v>5.9</c:v>
                </c:pt>
                <c:pt idx="1784">
                  <c:v>6.8</c:v>
                </c:pt>
                <c:pt idx="1785">
                  <c:v>3.6</c:v>
                </c:pt>
                <c:pt idx="1786">
                  <c:v>6.7</c:v>
                </c:pt>
                <c:pt idx="1787">
                  <c:v>6.3</c:v>
                </c:pt>
                <c:pt idx="1788">
                  <c:v>6.4</c:v>
                </c:pt>
                <c:pt idx="1789">
                  <c:v>6.4</c:v>
                </c:pt>
                <c:pt idx="1790">
                  <c:v>5.7</c:v>
                </c:pt>
                <c:pt idx="1791">
                  <c:v>6.2</c:v>
                </c:pt>
                <c:pt idx="1792">
                  <c:v>6.6</c:v>
                </c:pt>
                <c:pt idx="1793">
                  <c:v>5.2</c:v>
                </c:pt>
                <c:pt idx="1794">
                  <c:v>6.1</c:v>
                </c:pt>
                <c:pt idx="1795">
                  <c:v>7.1</c:v>
                </c:pt>
                <c:pt idx="1796">
                  <c:v>7.2</c:v>
                </c:pt>
                <c:pt idx="1797">
                  <c:v>6.5</c:v>
                </c:pt>
                <c:pt idx="1798">
                  <c:v>6</c:v>
                </c:pt>
                <c:pt idx="1799">
                  <c:v>7</c:v>
                </c:pt>
                <c:pt idx="1800">
                  <c:v>7</c:v>
                </c:pt>
                <c:pt idx="1801">
                  <c:v>7.5</c:v>
                </c:pt>
                <c:pt idx="1802">
                  <c:v>6.6</c:v>
                </c:pt>
                <c:pt idx="1803">
                  <c:v>7.4</c:v>
                </c:pt>
                <c:pt idx="1804">
                  <c:v>6.5</c:v>
                </c:pt>
                <c:pt idx="1805">
                  <c:v>6.2</c:v>
                </c:pt>
                <c:pt idx="1806">
                  <c:v>7.8</c:v>
                </c:pt>
                <c:pt idx="1807">
                  <c:v>5.2</c:v>
                </c:pt>
                <c:pt idx="1808">
                  <c:v>6.5</c:v>
                </c:pt>
                <c:pt idx="1809">
                  <c:v>6.5</c:v>
                </c:pt>
                <c:pt idx="1810">
                  <c:v>5.2</c:v>
                </c:pt>
                <c:pt idx="1811">
                  <c:v>7.2</c:v>
                </c:pt>
                <c:pt idx="1812">
                  <c:v>7.1</c:v>
                </c:pt>
                <c:pt idx="1813">
                  <c:v>4.5</c:v>
                </c:pt>
                <c:pt idx="1814">
                  <c:v>5.7</c:v>
                </c:pt>
                <c:pt idx="1815">
                  <c:v>6</c:v>
                </c:pt>
                <c:pt idx="1816">
                  <c:v>6.4</c:v>
                </c:pt>
                <c:pt idx="1817">
                  <c:v>5.2</c:v>
                </c:pt>
                <c:pt idx="1818">
                  <c:v>4.3</c:v>
                </c:pt>
                <c:pt idx="1819">
                  <c:v>6.1</c:v>
                </c:pt>
                <c:pt idx="1820">
                  <c:v>6.3</c:v>
                </c:pt>
                <c:pt idx="1821">
                  <c:v>6.8</c:v>
                </c:pt>
                <c:pt idx="1822">
                  <c:v>4</c:v>
                </c:pt>
                <c:pt idx="1823">
                  <c:v>5.2</c:v>
                </c:pt>
                <c:pt idx="1824">
                  <c:v>6.5</c:v>
                </c:pt>
                <c:pt idx="1825">
                  <c:v>7.5</c:v>
                </c:pt>
                <c:pt idx="1826">
                  <c:v>7.1</c:v>
                </c:pt>
                <c:pt idx="1827">
                  <c:v>6.9</c:v>
                </c:pt>
                <c:pt idx="1828">
                  <c:v>8</c:v>
                </c:pt>
                <c:pt idx="1829">
                  <c:v>8.1999999999999993</c:v>
                </c:pt>
                <c:pt idx="1830">
                  <c:v>6.4</c:v>
                </c:pt>
                <c:pt idx="1831">
                  <c:v>7.9</c:v>
                </c:pt>
                <c:pt idx="1832">
                  <c:v>6.7</c:v>
                </c:pt>
                <c:pt idx="1833">
                  <c:v>6.1</c:v>
                </c:pt>
                <c:pt idx="1834">
                  <c:v>8.9</c:v>
                </c:pt>
                <c:pt idx="1835">
                  <c:v>8.1</c:v>
                </c:pt>
                <c:pt idx="1836">
                  <c:v>6.2</c:v>
                </c:pt>
                <c:pt idx="1837">
                  <c:v>4.9000000000000004</c:v>
                </c:pt>
                <c:pt idx="1838">
                  <c:v>5.4</c:v>
                </c:pt>
                <c:pt idx="1839">
                  <c:v>5.8</c:v>
                </c:pt>
                <c:pt idx="1840">
                  <c:v>4.7</c:v>
                </c:pt>
                <c:pt idx="1841">
                  <c:v>6</c:v>
                </c:pt>
                <c:pt idx="1842">
                  <c:v>7</c:v>
                </c:pt>
                <c:pt idx="1843">
                  <c:v>6</c:v>
                </c:pt>
                <c:pt idx="1844">
                  <c:v>7.9</c:v>
                </c:pt>
                <c:pt idx="1845">
                  <c:v>8.1</c:v>
                </c:pt>
                <c:pt idx="1846">
                  <c:v>6.2</c:v>
                </c:pt>
                <c:pt idx="1847">
                  <c:v>6.7</c:v>
                </c:pt>
                <c:pt idx="1848">
                  <c:v>7.3</c:v>
                </c:pt>
                <c:pt idx="1849">
                  <c:v>4.5999999999999996</c:v>
                </c:pt>
                <c:pt idx="1850">
                  <c:v>6.1</c:v>
                </c:pt>
                <c:pt idx="1851">
                  <c:v>6.2</c:v>
                </c:pt>
                <c:pt idx="1852">
                  <c:v>7.8</c:v>
                </c:pt>
                <c:pt idx="1853">
                  <c:v>6.1</c:v>
                </c:pt>
                <c:pt idx="1854">
                  <c:v>7.6</c:v>
                </c:pt>
                <c:pt idx="1855">
                  <c:v>5.8</c:v>
                </c:pt>
                <c:pt idx="1856">
                  <c:v>6.5</c:v>
                </c:pt>
                <c:pt idx="1857">
                  <c:v>7.2</c:v>
                </c:pt>
                <c:pt idx="1858">
                  <c:v>7.8</c:v>
                </c:pt>
                <c:pt idx="1859">
                  <c:v>4.7</c:v>
                </c:pt>
                <c:pt idx="1860">
                  <c:v>6.8</c:v>
                </c:pt>
                <c:pt idx="1861">
                  <c:v>5.9</c:v>
                </c:pt>
                <c:pt idx="1862">
                  <c:v>7.2</c:v>
                </c:pt>
                <c:pt idx="1863">
                  <c:v>8.6999999999999993</c:v>
                </c:pt>
                <c:pt idx="1864">
                  <c:v>5</c:v>
                </c:pt>
                <c:pt idx="1865">
                  <c:v>6.6</c:v>
                </c:pt>
                <c:pt idx="1866">
                  <c:v>8.3000000000000007</c:v>
                </c:pt>
                <c:pt idx="1867">
                  <c:v>6.7</c:v>
                </c:pt>
                <c:pt idx="1868">
                  <c:v>7.8</c:v>
                </c:pt>
                <c:pt idx="1869">
                  <c:v>6.5</c:v>
                </c:pt>
                <c:pt idx="1870">
                  <c:v>6.1</c:v>
                </c:pt>
                <c:pt idx="1871">
                  <c:v>8.1</c:v>
                </c:pt>
                <c:pt idx="1872">
                  <c:v>5.2</c:v>
                </c:pt>
                <c:pt idx="1873">
                  <c:v>5.6</c:v>
                </c:pt>
                <c:pt idx="1874">
                  <c:v>5.8</c:v>
                </c:pt>
                <c:pt idx="1875">
                  <c:v>6.6</c:v>
                </c:pt>
                <c:pt idx="1876">
                  <c:v>6.6</c:v>
                </c:pt>
                <c:pt idx="1877">
                  <c:v>5.5</c:v>
                </c:pt>
                <c:pt idx="1878">
                  <c:v>5.5</c:v>
                </c:pt>
                <c:pt idx="1879">
                  <c:v>7</c:v>
                </c:pt>
                <c:pt idx="1880">
                  <c:v>6.5</c:v>
                </c:pt>
                <c:pt idx="1881">
                  <c:v>5.8</c:v>
                </c:pt>
                <c:pt idx="1882">
                  <c:v>5.6</c:v>
                </c:pt>
                <c:pt idx="1883">
                  <c:v>5.6</c:v>
                </c:pt>
                <c:pt idx="1884">
                  <c:v>5.8</c:v>
                </c:pt>
                <c:pt idx="1885">
                  <c:v>7.6</c:v>
                </c:pt>
                <c:pt idx="1886">
                  <c:v>6.4</c:v>
                </c:pt>
                <c:pt idx="1887">
                  <c:v>6.3</c:v>
                </c:pt>
                <c:pt idx="1888">
                  <c:v>4.5999999999999996</c:v>
                </c:pt>
                <c:pt idx="1889">
                  <c:v>6.5</c:v>
                </c:pt>
                <c:pt idx="1890">
                  <c:v>7.5</c:v>
                </c:pt>
                <c:pt idx="1891">
                  <c:v>7.5</c:v>
                </c:pt>
                <c:pt idx="1892">
                  <c:v>5.3</c:v>
                </c:pt>
                <c:pt idx="1893">
                  <c:v>7.5</c:v>
                </c:pt>
                <c:pt idx="1894">
                  <c:v>3.3</c:v>
                </c:pt>
                <c:pt idx="1895">
                  <c:v>5.7</c:v>
                </c:pt>
                <c:pt idx="1896">
                  <c:v>3.5</c:v>
                </c:pt>
                <c:pt idx="1897">
                  <c:v>9.3000000000000007</c:v>
                </c:pt>
                <c:pt idx="1898">
                  <c:v>4.8</c:v>
                </c:pt>
                <c:pt idx="1899">
                  <c:v>6.9</c:v>
                </c:pt>
                <c:pt idx="1900">
                  <c:v>6</c:v>
                </c:pt>
                <c:pt idx="1901">
                  <c:v>7.3</c:v>
                </c:pt>
                <c:pt idx="1902">
                  <c:v>6</c:v>
                </c:pt>
                <c:pt idx="1903">
                  <c:v>6.6</c:v>
                </c:pt>
                <c:pt idx="1904">
                  <c:v>7.5</c:v>
                </c:pt>
                <c:pt idx="1905">
                  <c:v>6.9</c:v>
                </c:pt>
                <c:pt idx="1906">
                  <c:v>6.8</c:v>
                </c:pt>
                <c:pt idx="1907">
                  <c:v>6.4</c:v>
                </c:pt>
                <c:pt idx="1908">
                  <c:v>5.6</c:v>
                </c:pt>
                <c:pt idx="1909">
                  <c:v>6.3</c:v>
                </c:pt>
                <c:pt idx="1910">
                  <c:v>7.3</c:v>
                </c:pt>
                <c:pt idx="1911">
                  <c:v>6.6</c:v>
                </c:pt>
                <c:pt idx="1912">
                  <c:v>4.5999999999999996</c:v>
                </c:pt>
                <c:pt idx="1913">
                  <c:v>5.0999999999999996</c:v>
                </c:pt>
                <c:pt idx="1914">
                  <c:v>5.6</c:v>
                </c:pt>
                <c:pt idx="1915">
                  <c:v>5.3</c:v>
                </c:pt>
                <c:pt idx="1916">
                  <c:v>7.5</c:v>
                </c:pt>
                <c:pt idx="1917">
                  <c:v>5.6</c:v>
                </c:pt>
                <c:pt idx="1918">
                  <c:v>5.9</c:v>
                </c:pt>
                <c:pt idx="1919">
                  <c:v>4.7</c:v>
                </c:pt>
                <c:pt idx="1920">
                  <c:v>4.8</c:v>
                </c:pt>
                <c:pt idx="1921">
                  <c:v>6.8</c:v>
                </c:pt>
                <c:pt idx="1922">
                  <c:v>5.4</c:v>
                </c:pt>
                <c:pt idx="1923">
                  <c:v>5.0999999999999996</c:v>
                </c:pt>
                <c:pt idx="1924">
                  <c:v>7</c:v>
                </c:pt>
                <c:pt idx="1925">
                  <c:v>6.7</c:v>
                </c:pt>
                <c:pt idx="1926">
                  <c:v>4</c:v>
                </c:pt>
                <c:pt idx="1927">
                  <c:v>7.3</c:v>
                </c:pt>
                <c:pt idx="1928">
                  <c:v>6.8</c:v>
                </c:pt>
                <c:pt idx="1929">
                  <c:v>6.1</c:v>
                </c:pt>
                <c:pt idx="1930">
                  <c:v>7</c:v>
                </c:pt>
                <c:pt idx="1931">
                  <c:v>7.1</c:v>
                </c:pt>
                <c:pt idx="1932">
                  <c:v>6.9</c:v>
                </c:pt>
                <c:pt idx="1933">
                  <c:v>7.3</c:v>
                </c:pt>
                <c:pt idx="1934">
                  <c:v>6.3</c:v>
                </c:pt>
                <c:pt idx="1935">
                  <c:v>8.1999999999999993</c:v>
                </c:pt>
                <c:pt idx="1936">
                  <c:v>7.1</c:v>
                </c:pt>
                <c:pt idx="1937">
                  <c:v>7.7</c:v>
                </c:pt>
                <c:pt idx="1938">
                  <c:v>6.5</c:v>
                </c:pt>
                <c:pt idx="1939">
                  <c:v>4.9000000000000004</c:v>
                </c:pt>
                <c:pt idx="1940">
                  <c:v>6.4</c:v>
                </c:pt>
                <c:pt idx="1941">
                  <c:v>5.9</c:v>
                </c:pt>
                <c:pt idx="1942">
                  <c:v>6.2</c:v>
                </c:pt>
                <c:pt idx="1943">
                  <c:v>5.8</c:v>
                </c:pt>
                <c:pt idx="1944">
                  <c:v>6.7</c:v>
                </c:pt>
                <c:pt idx="1945">
                  <c:v>5.9</c:v>
                </c:pt>
                <c:pt idx="1946">
                  <c:v>7.3</c:v>
                </c:pt>
                <c:pt idx="1947">
                  <c:v>4.8</c:v>
                </c:pt>
                <c:pt idx="1948">
                  <c:v>4.0999999999999996</c:v>
                </c:pt>
                <c:pt idx="1949">
                  <c:v>4.9000000000000004</c:v>
                </c:pt>
                <c:pt idx="1950">
                  <c:v>7.9</c:v>
                </c:pt>
                <c:pt idx="1951">
                  <c:v>5.6</c:v>
                </c:pt>
                <c:pt idx="1952">
                  <c:v>5.2</c:v>
                </c:pt>
                <c:pt idx="1953">
                  <c:v>4.0999999999999996</c:v>
                </c:pt>
                <c:pt idx="1954">
                  <c:v>6.6</c:v>
                </c:pt>
                <c:pt idx="1955">
                  <c:v>2.9</c:v>
                </c:pt>
                <c:pt idx="1956">
                  <c:v>7.2</c:v>
                </c:pt>
                <c:pt idx="1957">
                  <c:v>6.5</c:v>
                </c:pt>
                <c:pt idx="1958">
                  <c:v>6.8</c:v>
                </c:pt>
                <c:pt idx="1959">
                  <c:v>7.2</c:v>
                </c:pt>
                <c:pt idx="1960">
                  <c:v>6.8</c:v>
                </c:pt>
                <c:pt idx="1961">
                  <c:v>7.8</c:v>
                </c:pt>
                <c:pt idx="1962">
                  <c:v>6.7</c:v>
                </c:pt>
                <c:pt idx="1963">
                  <c:v>6.1</c:v>
                </c:pt>
                <c:pt idx="1964">
                  <c:v>7.1</c:v>
                </c:pt>
                <c:pt idx="1965">
                  <c:v>5.7</c:v>
                </c:pt>
                <c:pt idx="1966">
                  <c:v>2.9</c:v>
                </c:pt>
                <c:pt idx="1967">
                  <c:v>5.2</c:v>
                </c:pt>
                <c:pt idx="1968">
                  <c:v>5.3</c:v>
                </c:pt>
                <c:pt idx="1969">
                  <c:v>6.2</c:v>
                </c:pt>
                <c:pt idx="1970">
                  <c:v>7.3</c:v>
                </c:pt>
                <c:pt idx="1971">
                  <c:v>6.5</c:v>
                </c:pt>
                <c:pt idx="1972">
                  <c:v>7.7</c:v>
                </c:pt>
                <c:pt idx="1973">
                  <c:v>6.1</c:v>
                </c:pt>
                <c:pt idx="1974">
                  <c:v>7.3</c:v>
                </c:pt>
                <c:pt idx="1975">
                  <c:v>7.2</c:v>
                </c:pt>
                <c:pt idx="1976">
                  <c:v>5.3</c:v>
                </c:pt>
                <c:pt idx="1977">
                  <c:v>6.1</c:v>
                </c:pt>
                <c:pt idx="1978">
                  <c:v>5.8</c:v>
                </c:pt>
                <c:pt idx="1979">
                  <c:v>5.7</c:v>
                </c:pt>
                <c:pt idx="1980">
                  <c:v>6.7</c:v>
                </c:pt>
                <c:pt idx="1981">
                  <c:v>6.5</c:v>
                </c:pt>
                <c:pt idx="1982">
                  <c:v>7.2</c:v>
                </c:pt>
                <c:pt idx="1983">
                  <c:v>7.6</c:v>
                </c:pt>
                <c:pt idx="1984">
                  <c:v>4.5999999999999996</c:v>
                </c:pt>
                <c:pt idx="1985">
                  <c:v>6.9</c:v>
                </c:pt>
                <c:pt idx="1986">
                  <c:v>6.6</c:v>
                </c:pt>
                <c:pt idx="1987">
                  <c:v>6.3</c:v>
                </c:pt>
                <c:pt idx="1988">
                  <c:v>6.2</c:v>
                </c:pt>
                <c:pt idx="1989">
                  <c:v>5.3</c:v>
                </c:pt>
                <c:pt idx="1990">
                  <c:v>7.3</c:v>
                </c:pt>
                <c:pt idx="1991">
                  <c:v>5.6</c:v>
                </c:pt>
                <c:pt idx="1992">
                  <c:v>6.2</c:v>
                </c:pt>
                <c:pt idx="1993">
                  <c:v>5.2</c:v>
                </c:pt>
                <c:pt idx="1994">
                  <c:v>5.3</c:v>
                </c:pt>
                <c:pt idx="1995">
                  <c:v>5.4</c:v>
                </c:pt>
                <c:pt idx="1996">
                  <c:v>4.9000000000000004</c:v>
                </c:pt>
                <c:pt idx="1997">
                  <c:v>5.5</c:v>
                </c:pt>
                <c:pt idx="1998">
                  <c:v>6.7</c:v>
                </c:pt>
                <c:pt idx="1999">
                  <c:v>3.9</c:v>
                </c:pt>
                <c:pt idx="2000">
                  <c:v>7.2</c:v>
                </c:pt>
                <c:pt idx="2001">
                  <c:v>5.0999999999999996</c:v>
                </c:pt>
                <c:pt idx="2002">
                  <c:v>6.5</c:v>
                </c:pt>
                <c:pt idx="2003">
                  <c:v>8.1999999999999993</c:v>
                </c:pt>
                <c:pt idx="2004">
                  <c:v>7.7</c:v>
                </c:pt>
                <c:pt idx="2005">
                  <c:v>7.2</c:v>
                </c:pt>
                <c:pt idx="2006">
                  <c:v>6.1</c:v>
                </c:pt>
                <c:pt idx="2007">
                  <c:v>8.8000000000000007</c:v>
                </c:pt>
                <c:pt idx="2008">
                  <c:v>6.8</c:v>
                </c:pt>
                <c:pt idx="2009">
                  <c:v>6.8</c:v>
                </c:pt>
                <c:pt idx="2010">
                  <c:v>6.7</c:v>
                </c:pt>
                <c:pt idx="2011">
                  <c:v>7.1</c:v>
                </c:pt>
                <c:pt idx="2012">
                  <c:v>7.1</c:v>
                </c:pt>
                <c:pt idx="2013">
                  <c:v>6.1</c:v>
                </c:pt>
                <c:pt idx="2014">
                  <c:v>8</c:v>
                </c:pt>
                <c:pt idx="2015">
                  <c:v>7.5</c:v>
                </c:pt>
                <c:pt idx="2016">
                  <c:v>6.6</c:v>
                </c:pt>
                <c:pt idx="2017">
                  <c:v>5.4</c:v>
                </c:pt>
                <c:pt idx="2018">
                  <c:v>6.1</c:v>
                </c:pt>
                <c:pt idx="2019">
                  <c:v>6.1</c:v>
                </c:pt>
                <c:pt idx="2020">
                  <c:v>5.6</c:v>
                </c:pt>
                <c:pt idx="2021">
                  <c:v>5.8</c:v>
                </c:pt>
                <c:pt idx="2022">
                  <c:v>2.8</c:v>
                </c:pt>
                <c:pt idx="2023">
                  <c:v>6.7</c:v>
                </c:pt>
                <c:pt idx="2024">
                  <c:v>5.0999999999999996</c:v>
                </c:pt>
                <c:pt idx="2025">
                  <c:v>7.2</c:v>
                </c:pt>
                <c:pt idx="2026">
                  <c:v>6</c:v>
                </c:pt>
                <c:pt idx="2027">
                  <c:v>7.2</c:v>
                </c:pt>
                <c:pt idx="2028">
                  <c:v>6.7</c:v>
                </c:pt>
                <c:pt idx="2029">
                  <c:v>6.3</c:v>
                </c:pt>
                <c:pt idx="2030">
                  <c:v>6.2</c:v>
                </c:pt>
                <c:pt idx="2031">
                  <c:v>6.2</c:v>
                </c:pt>
                <c:pt idx="2032">
                  <c:v>6.9</c:v>
                </c:pt>
                <c:pt idx="2033">
                  <c:v>6.8</c:v>
                </c:pt>
                <c:pt idx="2034">
                  <c:v>7.1</c:v>
                </c:pt>
                <c:pt idx="2035">
                  <c:v>7.1</c:v>
                </c:pt>
                <c:pt idx="2036">
                  <c:v>7</c:v>
                </c:pt>
                <c:pt idx="2037">
                  <c:v>7.1</c:v>
                </c:pt>
                <c:pt idx="2038">
                  <c:v>6.4</c:v>
                </c:pt>
                <c:pt idx="2039">
                  <c:v>7</c:v>
                </c:pt>
                <c:pt idx="2040">
                  <c:v>6.2</c:v>
                </c:pt>
                <c:pt idx="2041">
                  <c:v>7.5</c:v>
                </c:pt>
                <c:pt idx="2042">
                  <c:v>4.8</c:v>
                </c:pt>
                <c:pt idx="2043">
                  <c:v>8.1</c:v>
                </c:pt>
                <c:pt idx="2044">
                  <c:v>7.3</c:v>
                </c:pt>
                <c:pt idx="2045">
                  <c:v>5.8</c:v>
                </c:pt>
                <c:pt idx="2046">
                  <c:v>7.6</c:v>
                </c:pt>
                <c:pt idx="2047">
                  <c:v>5.6</c:v>
                </c:pt>
                <c:pt idx="2048">
                  <c:v>7</c:v>
                </c:pt>
                <c:pt idx="2049">
                  <c:v>6.6</c:v>
                </c:pt>
                <c:pt idx="2050">
                  <c:v>6.5</c:v>
                </c:pt>
                <c:pt idx="2051">
                  <c:v>7.4</c:v>
                </c:pt>
                <c:pt idx="2052">
                  <c:v>4.5999999999999996</c:v>
                </c:pt>
                <c:pt idx="2053">
                  <c:v>6.4</c:v>
                </c:pt>
                <c:pt idx="2054">
                  <c:v>6</c:v>
                </c:pt>
                <c:pt idx="2055">
                  <c:v>6.4</c:v>
                </c:pt>
                <c:pt idx="2056">
                  <c:v>5.9</c:v>
                </c:pt>
                <c:pt idx="2057">
                  <c:v>6.4</c:v>
                </c:pt>
                <c:pt idx="2058">
                  <c:v>6.6</c:v>
                </c:pt>
                <c:pt idx="2059">
                  <c:v>6.9</c:v>
                </c:pt>
                <c:pt idx="2060">
                  <c:v>6.9</c:v>
                </c:pt>
                <c:pt idx="2061">
                  <c:v>5.8</c:v>
                </c:pt>
                <c:pt idx="2062">
                  <c:v>6.4</c:v>
                </c:pt>
                <c:pt idx="2063">
                  <c:v>5.3</c:v>
                </c:pt>
                <c:pt idx="2064">
                  <c:v>6.5</c:v>
                </c:pt>
                <c:pt idx="2065">
                  <c:v>5.7</c:v>
                </c:pt>
                <c:pt idx="2066">
                  <c:v>6.7</c:v>
                </c:pt>
                <c:pt idx="2067">
                  <c:v>3.9</c:v>
                </c:pt>
                <c:pt idx="2068">
                  <c:v>4.0999999999999996</c:v>
                </c:pt>
                <c:pt idx="2069">
                  <c:v>6.2</c:v>
                </c:pt>
                <c:pt idx="2070">
                  <c:v>3.8</c:v>
                </c:pt>
                <c:pt idx="2071">
                  <c:v>5.0999999999999996</c:v>
                </c:pt>
                <c:pt idx="2072">
                  <c:v>6.4</c:v>
                </c:pt>
                <c:pt idx="2073">
                  <c:v>7.8</c:v>
                </c:pt>
                <c:pt idx="2074">
                  <c:v>7.8</c:v>
                </c:pt>
                <c:pt idx="2075">
                  <c:v>6.1</c:v>
                </c:pt>
                <c:pt idx="2076">
                  <c:v>5.8</c:v>
                </c:pt>
                <c:pt idx="2077">
                  <c:v>6.3</c:v>
                </c:pt>
                <c:pt idx="2078">
                  <c:v>7.7</c:v>
                </c:pt>
                <c:pt idx="2079">
                  <c:v>5.4</c:v>
                </c:pt>
                <c:pt idx="2080">
                  <c:v>7.3</c:v>
                </c:pt>
                <c:pt idx="2081">
                  <c:v>6.8</c:v>
                </c:pt>
                <c:pt idx="2082">
                  <c:v>7.3</c:v>
                </c:pt>
                <c:pt idx="2083">
                  <c:v>6.5</c:v>
                </c:pt>
                <c:pt idx="2084">
                  <c:v>7.2</c:v>
                </c:pt>
                <c:pt idx="2085">
                  <c:v>6.7</c:v>
                </c:pt>
                <c:pt idx="2086">
                  <c:v>6.3</c:v>
                </c:pt>
                <c:pt idx="2087">
                  <c:v>5.9</c:v>
                </c:pt>
                <c:pt idx="2088">
                  <c:v>7.8</c:v>
                </c:pt>
                <c:pt idx="2089">
                  <c:v>7.4</c:v>
                </c:pt>
                <c:pt idx="2090">
                  <c:v>4.8</c:v>
                </c:pt>
                <c:pt idx="2091">
                  <c:v>6.3</c:v>
                </c:pt>
                <c:pt idx="2092">
                  <c:v>7.8</c:v>
                </c:pt>
                <c:pt idx="2093">
                  <c:v>7.5</c:v>
                </c:pt>
                <c:pt idx="2094">
                  <c:v>6</c:v>
                </c:pt>
                <c:pt idx="2095">
                  <c:v>6.8</c:v>
                </c:pt>
                <c:pt idx="2096">
                  <c:v>6.6</c:v>
                </c:pt>
                <c:pt idx="2097">
                  <c:v>4.5999999999999996</c:v>
                </c:pt>
                <c:pt idx="2098">
                  <c:v>7.1</c:v>
                </c:pt>
                <c:pt idx="2099">
                  <c:v>6.1</c:v>
                </c:pt>
                <c:pt idx="2100">
                  <c:v>6.7</c:v>
                </c:pt>
                <c:pt idx="2101">
                  <c:v>7.1</c:v>
                </c:pt>
                <c:pt idx="2102">
                  <c:v>5.8</c:v>
                </c:pt>
                <c:pt idx="2103">
                  <c:v>6.7</c:v>
                </c:pt>
                <c:pt idx="2104">
                  <c:v>5.8</c:v>
                </c:pt>
                <c:pt idx="2105">
                  <c:v>6.8</c:v>
                </c:pt>
                <c:pt idx="2106">
                  <c:v>8.5</c:v>
                </c:pt>
                <c:pt idx="2107">
                  <c:v>6.6</c:v>
                </c:pt>
                <c:pt idx="2108">
                  <c:v>7.7</c:v>
                </c:pt>
                <c:pt idx="2109">
                  <c:v>4.7</c:v>
                </c:pt>
                <c:pt idx="2110">
                  <c:v>6.4</c:v>
                </c:pt>
                <c:pt idx="2111">
                  <c:v>5.5</c:v>
                </c:pt>
                <c:pt idx="2112">
                  <c:v>8.6</c:v>
                </c:pt>
                <c:pt idx="2113">
                  <c:v>7</c:v>
                </c:pt>
                <c:pt idx="2114">
                  <c:v>7.1</c:v>
                </c:pt>
                <c:pt idx="2115">
                  <c:v>5.7</c:v>
                </c:pt>
                <c:pt idx="2116">
                  <c:v>3.7</c:v>
                </c:pt>
                <c:pt idx="2117">
                  <c:v>7.5</c:v>
                </c:pt>
                <c:pt idx="2118">
                  <c:v>4.5999999999999996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7.1</c:v>
                </c:pt>
                <c:pt idx="2122">
                  <c:v>5.8</c:v>
                </c:pt>
                <c:pt idx="2123">
                  <c:v>7</c:v>
                </c:pt>
                <c:pt idx="2124">
                  <c:v>5.4</c:v>
                </c:pt>
                <c:pt idx="2125">
                  <c:v>7.3</c:v>
                </c:pt>
                <c:pt idx="2126">
                  <c:v>7.1</c:v>
                </c:pt>
                <c:pt idx="2127">
                  <c:v>5.8</c:v>
                </c:pt>
                <c:pt idx="2128">
                  <c:v>8.1</c:v>
                </c:pt>
                <c:pt idx="2129">
                  <c:v>5.7</c:v>
                </c:pt>
                <c:pt idx="2130">
                  <c:v>4.4000000000000004</c:v>
                </c:pt>
                <c:pt idx="2131">
                  <c:v>7.9</c:v>
                </c:pt>
                <c:pt idx="2132">
                  <c:v>7.6</c:v>
                </c:pt>
                <c:pt idx="2133">
                  <c:v>4.8</c:v>
                </c:pt>
                <c:pt idx="2134">
                  <c:v>7.8</c:v>
                </c:pt>
                <c:pt idx="2135">
                  <c:v>6.7</c:v>
                </c:pt>
                <c:pt idx="2136">
                  <c:v>2.7</c:v>
                </c:pt>
                <c:pt idx="2137">
                  <c:v>5.8</c:v>
                </c:pt>
                <c:pt idx="2138">
                  <c:v>7.5</c:v>
                </c:pt>
                <c:pt idx="2139">
                  <c:v>5.4</c:v>
                </c:pt>
                <c:pt idx="2140">
                  <c:v>4.0999999999999996</c:v>
                </c:pt>
                <c:pt idx="2141">
                  <c:v>5.9</c:v>
                </c:pt>
                <c:pt idx="2142">
                  <c:v>6.3</c:v>
                </c:pt>
                <c:pt idx="2143">
                  <c:v>7</c:v>
                </c:pt>
                <c:pt idx="2144">
                  <c:v>6.8</c:v>
                </c:pt>
                <c:pt idx="2145">
                  <c:v>2.2999999999999998</c:v>
                </c:pt>
                <c:pt idx="2146">
                  <c:v>6.9</c:v>
                </c:pt>
                <c:pt idx="2147">
                  <c:v>8.1</c:v>
                </c:pt>
                <c:pt idx="2148">
                  <c:v>6.1</c:v>
                </c:pt>
                <c:pt idx="2149">
                  <c:v>5</c:v>
                </c:pt>
                <c:pt idx="2150">
                  <c:v>5.5</c:v>
                </c:pt>
                <c:pt idx="2151">
                  <c:v>6.2</c:v>
                </c:pt>
                <c:pt idx="2152">
                  <c:v>6.2</c:v>
                </c:pt>
                <c:pt idx="2153">
                  <c:v>5.9</c:v>
                </c:pt>
                <c:pt idx="2154">
                  <c:v>6.3</c:v>
                </c:pt>
                <c:pt idx="2155">
                  <c:v>6.7</c:v>
                </c:pt>
                <c:pt idx="2156">
                  <c:v>3.5</c:v>
                </c:pt>
                <c:pt idx="2157">
                  <c:v>7.5</c:v>
                </c:pt>
                <c:pt idx="2158">
                  <c:v>6.6</c:v>
                </c:pt>
                <c:pt idx="2159">
                  <c:v>7.5</c:v>
                </c:pt>
                <c:pt idx="2160">
                  <c:v>7.2</c:v>
                </c:pt>
                <c:pt idx="2161">
                  <c:v>4.8</c:v>
                </c:pt>
                <c:pt idx="2162">
                  <c:v>6.6</c:v>
                </c:pt>
                <c:pt idx="2163">
                  <c:v>3.5</c:v>
                </c:pt>
                <c:pt idx="2164">
                  <c:v>6.7</c:v>
                </c:pt>
                <c:pt idx="2165">
                  <c:v>7.6</c:v>
                </c:pt>
                <c:pt idx="2166">
                  <c:v>6.3</c:v>
                </c:pt>
                <c:pt idx="2167">
                  <c:v>5.5</c:v>
                </c:pt>
                <c:pt idx="2168">
                  <c:v>6.3</c:v>
                </c:pt>
                <c:pt idx="2169">
                  <c:v>6.5</c:v>
                </c:pt>
                <c:pt idx="2170">
                  <c:v>5.6</c:v>
                </c:pt>
                <c:pt idx="2171">
                  <c:v>6.9</c:v>
                </c:pt>
                <c:pt idx="2172">
                  <c:v>7.6</c:v>
                </c:pt>
                <c:pt idx="2173">
                  <c:v>3.9</c:v>
                </c:pt>
                <c:pt idx="2174">
                  <c:v>6.1</c:v>
                </c:pt>
                <c:pt idx="2175">
                  <c:v>7.3</c:v>
                </c:pt>
                <c:pt idx="2176">
                  <c:v>8.3000000000000007</c:v>
                </c:pt>
                <c:pt idx="2177">
                  <c:v>5.8</c:v>
                </c:pt>
                <c:pt idx="2178">
                  <c:v>6.8</c:v>
                </c:pt>
                <c:pt idx="2179">
                  <c:v>7</c:v>
                </c:pt>
                <c:pt idx="2180">
                  <c:v>5.9</c:v>
                </c:pt>
                <c:pt idx="2181">
                  <c:v>6.5</c:v>
                </c:pt>
                <c:pt idx="2182">
                  <c:v>6.4</c:v>
                </c:pt>
                <c:pt idx="2183">
                  <c:v>5.8</c:v>
                </c:pt>
                <c:pt idx="2184">
                  <c:v>5.0999999999999996</c:v>
                </c:pt>
                <c:pt idx="2185">
                  <c:v>6.8</c:v>
                </c:pt>
                <c:pt idx="2186">
                  <c:v>5.3</c:v>
                </c:pt>
                <c:pt idx="2187">
                  <c:v>5.3</c:v>
                </c:pt>
                <c:pt idx="2188">
                  <c:v>6.4</c:v>
                </c:pt>
                <c:pt idx="2189">
                  <c:v>4.9000000000000004</c:v>
                </c:pt>
                <c:pt idx="2190">
                  <c:v>6.8</c:v>
                </c:pt>
                <c:pt idx="2191">
                  <c:v>7.1</c:v>
                </c:pt>
                <c:pt idx="2192">
                  <c:v>6.8</c:v>
                </c:pt>
                <c:pt idx="2193">
                  <c:v>6.1</c:v>
                </c:pt>
                <c:pt idx="2194">
                  <c:v>8.5</c:v>
                </c:pt>
                <c:pt idx="2195">
                  <c:v>5.9</c:v>
                </c:pt>
                <c:pt idx="2196">
                  <c:v>6.3</c:v>
                </c:pt>
                <c:pt idx="2197">
                  <c:v>5.9</c:v>
                </c:pt>
                <c:pt idx="2198">
                  <c:v>5.4</c:v>
                </c:pt>
                <c:pt idx="2199">
                  <c:v>7</c:v>
                </c:pt>
                <c:pt idx="2200">
                  <c:v>6.9</c:v>
                </c:pt>
                <c:pt idx="2201">
                  <c:v>7.5</c:v>
                </c:pt>
                <c:pt idx="2202">
                  <c:v>8.1999999999999993</c:v>
                </c:pt>
                <c:pt idx="2203">
                  <c:v>5.9</c:v>
                </c:pt>
                <c:pt idx="2204">
                  <c:v>5</c:v>
                </c:pt>
                <c:pt idx="2205">
                  <c:v>7.3</c:v>
                </c:pt>
                <c:pt idx="2206">
                  <c:v>6.4</c:v>
                </c:pt>
                <c:pt idx="2207">
                  <c:v>6.6</c:v>
                </c:pt>
                <c:pt idx="2208">
                  <c:v>7.8</c:v>
                </c:pt>
                <c:pt idx="2209">
                  <c:v>4</c:v>
                </c:pt>
                <c:pt idx="2210">
                  <c:v>7.6</c:v>
                </c:pt>
                <c:pt idx="2211">
                  <c:v>7.7</c:v>
                </c:pt>
                <c:pt idx="2212">
                  <c:v>5.8</c:v>
                </c:pt>
                <c:pt idx="2213">
                  <c:v>5.2</c:v>
                </c:pt>
                <c:pt idx="2214">
                  <c:v>5.6</c:v>
                </c:pt>
                <c:pt idx="2215">
                  <c:v>5.3</c:v>
                </c:pt>
                <c:pt idx="2216">
                  <c:v>7.4</c:v>
                </c:pt>
                <c:pt idx="2217">
                  <c:v>6.6</c:v>
                </c:pt>
                <c:pt idx="2218">
                  <c:v>6.2</c:v>
                </c:pt>
                <c:pt idx="2219">
                  <c:v>1.9</c:v>
                </c:pt>
                <c:pt idx="2220">
                  <c:v>5.7</c:v>
                </c:pt>
                <c:pt idx="2221">
                  <c:v>6.6</c:v>
                </c:pt>
                <c:pt idx="2222">
                  <c:v>6</c:v>
                </c:pt>
                <c:pt idx="2223">
                  <c:v>6.1</c:v>
                </c:pt>
                <c:pt idx="2224">
                  <c:v>4.8</c:v>
                </c:pt>
                <c:pt idx="2225">
                  <c:v>6.2</c:v>
                </c:pt>
                <c:pt idx="2226">
                  <c:v>7.5</c:v>
                </c:pt>
                <c:pt idx="2227">
                  <c:v>6.3</c:v>
                </c:pt>
                <c:pt idx="2228">
                  <c:v>7.1</c:v>
                </c:pt>
                <c:pt idx="2229">
                  <c:v>6.6</c:v>
                </c:pt>
                <c:pt idx="2230">
                  <c:v>6.1</c:v>
                </c:pt>
                <c:pt idx="2231">
                  <c:v>6.7</c:v>
                </c:pt>
                <c:pt idx="2232">
                  <c:v>5.6</c:v>
                </c:pt>
                <c:pt idx="2233">
                  <c:v>7.2</c:v>
                </c:pt>
                <c:pt idx="2234">
                  <c:v>4.3</c:v>
                </c:pt>
                <c:pt idx="2235">
                  <c:v>6.4</c:v>
                </c:pt>
                <c:pt idx="2236">
                  <c:v>7.1</c:v>
                </c:pt>
                <c:pt idx="2237">
                  <c:v>6.3</c:v>
                </c:pt>
                <c:pt idx="2238">
                  <c:v>7.4</c:v>
                </c:pt>
                <c:pt idx="2239">
                  <c:v>6.1</c:v>
                </c:pt>
                <c:pt idx="2240">
                  <c:v>6.6</c:v>
                </c:pt>
                <c:pt idx="2241">
                  <c:v>6</c:v>
                </c:pt>
                <c:pt idx="2242">
                  <c:v>6.8</c:v>
                </c:pt>
                <c:pt idx="2243">
                  <c:v>7.4</c:v>
                </c:pt>
                <c:pt idx="2244">
                  <c:v>6.8</c:v>
                </c:pt>
                <c:pt idx="2245">
                  <c:v>7.2</c:v>
                </c:pt>
                <c:pt idx="2246">
                  <c:v>1.9</c:v>
                </c:pt>
                <c:pt idx="2247">
                  <c:v>5.5</c:v>
                </c:pt>
                <c:pt idx="2248">
                  <c:v>4.5</c:v>
                </c:pt>
                <c:pt idx="2249">
                  <c:v>6.3</c:v>
                </c:pt>
                <c:pt idx="2250">
                  <c:v>7</c:v>
                </c:pt>
                <c:pt idx="2251">
                  <c:v>6.7</c:v>
                </c:pt>
                <c:pt idx="2252">
                  <c:v>2.8</c:v>
                </c:pt>
                <c:pt idx="2253">
                  <c:v>5</c:v>
                </c:pt>
                <c:pt idx="2254">
                  <c:v>4.3</c:v>
                </c:pt>
                <c:pt idx="2255">
                  <c:v>5.6</c:v>
                </c:pt>
                <c:pt idx="2256">
                  <c:v>6.2</c:v>
                </c:pt>
                <c:pt idx="2257">
                  <c:v>5.3</c:v>
                </c:pt>
                <c:pt idx="2258">
                  <c:v>7.4</c:v>
                </c:pt>
                <c:pt idx="2259">
                  <c:v>7.4</c:v>
                </c:pt>
                <c:pt idx="2260">
                  <c:v>6.5</c:v>
                </c:pt>
                <c:pt idx="2261">
                  <c:v>7.1</c:v>
                </c:pt>
                <c:pt idx="2262">
                  <c:v>7.2</c:v>
                </c:pt>
                <c:pt idx="2263">
                  <c:v>2.2999999999999998</c:v>
                </c:pt>
                <c:pt idx="2264">
                  <c:v>6.4</c:v>
                </c:pt>
                <c:pt idx="2265">
                  <c:v>6.1</c:v>
                </c:pt>
                <c:pt idx="2266">
                  <c:v>7</c:v>
                </c:pt>
                <c:pt idx="2267">
                  <c:v>6.5</c:v>
                </c:pt>
                <c:pt idx="2268">
                  <c:v>7</c:v>
                </c:pt>
                <c:pt idx="2269">
                  <c:v>7</c:v>
                </c:pt>
                <c:pt idx="2270">
                  <c:v>4.9000000000000004</c:v>
                </c:pt>
                <c:pt idx="2271">
                  <c:v>6.9</c:v>
                </c:pt>
                <c:pt idx="2272">
                  <c:v>7.5</c:v>
                </c:pt>
                <c:pt idx="2273">
                  <c:v>8.4</c:v>
                </c:pt>
                <c:pt idx="2274">
                  <c:v>6.9</c:v>
                </c:pt>
                <c:pt idx="2275">
                  <c:v>4.5</c:v>
                </c:pt>
                <c:pt idx="2276">
                  <c:v>7.4</c:v>
                </c:pt>
                <c:pt idx="2277">
                  <c:v>7</c:v>
                </c:pt>
                <c:pt idx="2278">
                  <c:v>2.8</c:v>
                </c:pt>
                <c:pt idx="2279">
                  <c:v>7.5</c:v>
                </c:pt>
                <c:pt idx="2280">
                  <c:v>7.1</c:v>
                </c:pt>
                <c:pt idx="2281">
                  <c:v>6.4</c:v>
                </c:pt>
                <c:pt idx="2282">
                  <c:v>6.7</c:v>
                </c:pt>
                <c:pt idx="2283">
                  <c:v>5.3</c:v>
                </c:pt>
                <c:pt idx="2284">
                  <c:v>6.9</c:v>
                </c:pt>
                <c:pt idx="2285">
                  <c:v>6.2</c:v>
                </c:pt>
                <c:pt idx="2286">
                  <c:v>6.3</c:v>
                </c:pt>
                <c:pt idx="2287">
                  <c:v>6.4</c:v>
                </c:pt>
                <c:pt idx="2288">
                  <c:v>6.5</c:v>
                </c:pt>
                <c:pt idx="2289">
                  <c:v>6</c:v>
                </c:pt>
                <c:pt idx="2290">
                  <c:v>5.0999999999999996</c:v>
                </c:pt>
                <c:pt idx="2291">
                  <c:v>5.5</c:v>
                </c:pt>
                <c:pt idx="2292">
                  <c:v>5.4</c:v>
                </c:pt>
                <c:pt idx="2293">
                  <c:v>5.7</c:v>
                </c:pt>
                <c:pt idx="2294">
                  <c:v>5.2</c:v>
                </c:pt>
                <c:pt idx="2295">
                  <c:v>6.2</c:v>
                </c:pt>
                <c:pt idx="2296">
                  <c:v>6.7</c:v>
                </c:pt>
                <c:pt idx="2297">
                  <c:v>5.8</c:v>
                </c:pt>
                <c:pt idx="2298">
                  <c:v>7</c:v>
                </c:pt>
                <c:pt idx="2299">
                  <c:v>4.8</c:v>
                </c:pt>
                <c:pt idx="2300">
                  <c:v>7.2</c:v>
                </c:pt>
                <c:pt idx="2301">
                  <c:v>5.6</c:v>
                </c:pt>
                <c:pt idx="2302">
                  <c:v>6.4</c:v>
                </c:pt>
                <c:pt idx="2303">
                  <c:v>7.5</c:v>
                </c:pt>
                <c:pt idx="2304">
                  <c:v>7.4</c:v>
                </c:pt>
                <c:pt idx="2305">
                  <c:v>8</c:v>
                </c:pt>
                <c:pt idx="2306">
                  <c:v>5.7</c:v>
                </c:pt>
                <c:pt idx="2307">
                  <c:v>6.8</c:v>
                </c:pt>
                <c:pt idx="2308">
                  <c:v>5.9</c:v>
                </c:pt>
                <c:pt idx="2309">
                  <c:v>7.2</c:v>
                </c:pt>
                <c:pt idx="2310">
                  <c:v>5.5</c:v>
                </c:pt>
                <c:pt idx="2311">
                  <c:v>8.4</c:v>
                </c:pt>
                <c:pt idx="2312">
                  <c:v>8.5</c:v>
                </c:pt>
                <c:pt idx="2313">
                  <c:v>5.6</c:v>
                </c:pt>
                <c:pt idx="2314">
                  <c:v>4.0999999999999996</c:v>
                </c:pt>
                <c:pt idx="2315">
                  <c:v>5</c:v>
                </c:pt>
                <c:pt idx="2316">
                  <c:v>6.1</c:v>
                </c:pt>
                <c:pt idx="2317">
                  <c:v>5.4</c:v>
                </c:pt>
                <c:pt idx="2318">
                  <c:v>7.1</c:v>
                </c:pt>
                <c:pt idx="2319">
                  <c:v>3.6</c:v>
                </c:pt>
                <c:pt idx="2320">
                  <c:v>6.5</c:v>
                </c:pt>
                <c:pt idx="2321">
                  <c:v>8.6</c:v>
                </c:pt>
                <c:pt idx="2322">
                  <c:v>6.2</c:v>
                </c:pt>
                <c:pt idx="2323">
                  <c:v>7</c:v>
                </c:pt>
                <c:pt idx="2324">
                  <c:v>7.6</c:v>
                </c:pt>
                <c:pt idx="2325">
                  <c:v>6.5</c:v>
                </c:pt>
                <c:pt idx="2326">
                  <c:v>6.4</c:v>
                </c:pt>
                <c:pt idx="2327">
                  <c:v>6.7</c:v>
                </c:pt>
                <c:pt idx="2328">
                  <c:v>6.3</c:v>
                </c:pt>
                <c:pt idx="2329">
                  <c:v>6.4</c:v>
                </c:pt>
                <c:pt idx="2330">
                  <c:v>5.7</c:v>
                </c:pt>
                <c:pt idx="2331">
                  <c:v>6.3</c:v>
                </c:pt>
                <c:pt idx="2332">
                  <c:v>7.8</c:v>
                </c:pt>
                <c:pt idx="2333">
                  <c:v>6</c:v>
                </c:pt>
                <c:pt idx="2334">
                  <c:v>7.7</c:v>
                </c:pt>
                <c:pt idx="2335">
                  <c:v>6.2</c:v>
                </c:pt>
                <c:pt idx="2336">
                  <c:v>5.7</c:v>
                </c:pt>
                <c:pt idx="2337">
                  <c:v>7.7</c:v>
                </c:pt>
                <c:pt idx="2338">
                  <c:v>6.4</c:v>
                </c:pt>
                <c:pt idx="2339">
                  <c:v>6.4</c:v>
                </c:pt>
                <c:pt idx="2340">
                  <c:v>6.9</c:v>
                </c:pt>
                <c:pt idx="2341">
                  <c:v>7.3</c:v>
                </c:pt>
                <c:pt idx="2342">
                  <c:v>7.3</c:v>
                </c:pt>
                <c:pt idx="2343">
                  <c:v>6.2</c:v>
                </c:pt>
                <c:pt idx="2344">
                  <c:v>6.6</c:v>
                </c:pt>
                <c:pt idx="2345">
                  <c:v>6.7</c:v>
                </c:pt>
                <c:pt idx="2346">
                  <c:v>5.7</c:v>
                </c:pt>
                <c:pt idx="2347">
                  <c:v>3.1</c:v>
                </c:pt>
                <c:pt idx="2348">
                  <c:v>6.3</c:v>
                </c:pt>
                <c:pt idx="2349">
                  <c:v>5.7</c:v>
                </c:pt>
                <c:pt idx="2350">
                  <c:v>7.1</c:v>
                </c:pt>
                <c:pt idx="2351">
                  <c:v>7</c:v>
                </c:pt>
                <c:pt idx="2352">
                  <c:v>6.1</c:v>
                </c:pt>
                <c:pt idx="2353">
                  <c:v>6.6</c:v>
                </c:pt>
                <c:pt idx="2354">
                  <c:v>7.8</c:v>
                </c:pt>
                <c:pt idx="2355">
                  <c:v>8.3000000000000007</c:v>
                </c:pt>
                <c:pt idx="2356">
                  <c:v>3.9</c:v>
                </c:pt>
                <c:pt idx="2357">
                  <c:v>7</c:v>
                </c:pt>
                <c:pt idx="2358">
                  <c:v>6.7</c:v>
                </c:pt>
                <c:pt idx="2359">
                  <c:v>7.3</c:v>
                </c:pt>
                <c:pt idx="2360">
                  <c:v>6.3</c:v>
                </c:pt>
                <c:pt idx="2361">
                  <c:v>7.8</c:v>
                </c:pt>
                <c:pt idx="2362">
                  <c:v>7.3</c:v>
                </c:pt>
                <c:pt idx="2363">
                  <c:v>7.6</c:v>
                </c:pt>
                <c:pt idx="2364">
                  <c:v>5.3</c:v>
                </c:pt>
                <c:pt idx="2365">
                  <c:v>7.9</c:v>
                </c:pt>
                <c:pt idx="2366">
                  <c:v>5.3</c:v>
                </c:pt>
                <c:pt idx="2367">
                  <c:v>6.8</c:v>
                </c:pt>
                <c:pt idx="2368">
                  <c:v>7.1</c:v>
                </c:pt>
                <c:pt idx="2369">
                  <c:v>7.2</c:v>
                </c:pt>
                <c:pt idx="2370">
                  <c:v>5.8</c:v>
                </c:pt>
                <c:pt idx="2371">
                  <c:v>5.8</c:v>
                </c:pt>
                <c:pt idx="2372">
                  <c:v>8.3000000000000007</c:v>
                </c:pt>
                <c:pt idx="2373">
                  <c:v>5.6</c:v>
                </c:pt>
                <c:pt idx="2374">
                  <c:v>6.8</c:v>
                </c:pt>
                <c:pt idx="2375">
                  <c:v>5</c:v>
                </c:pt>
                <c:pt idx="2376">
                  <c:v>7.6</c:v>
                </c:pt>
                <c:pt idx="2377">
                  <c:v>6.7</c:v>
                </c:pt>
                <c:pt idx="2378">
                  <c:v>6.7</c:v>
                </c:pt>
                <c:pt idx="2379">
                  <c:v>5.7</c:v>
                </c:pt>
                <c:pt idx="2380">
                  <c:v>5.2</c:v>
                </c:pt>
                <c:pt idx="2381">
                  <c:v>7.5</c:v>
                </c:pt>
                <c:pt idx="2382">
                  <c:v>7.2</c:v>
                </c:pt>
                <c:pt idx="2383">
                  <c:v>5.3</c:v>
                </c:pt>
                <c:pt idx="2384">
                  <c:v>6.5</c:v>
                </c:pt>
                <c:pt idx="2385">
                  <c:v>5</c:v>
                </c:pt>
                <c:pt idx="2386">
                  <c:v>6.1</c:v>
                </c:pt>
                <c:pt idx="2387">
                  <c:v>7.4</c:v>
                </c:pt>
                <c:pt idx="2388">
                  <c:v>4.4000000000000004</c:v>
                </c:pt>
                <c:pt idx="2389">
                  <c:v>7.5</c:v>
                </c:pt>
                <c:pt idx="2390">
                  <c:v>5.7</c:v>
                </c:pt>
                <c:pt idx="2391">
                  <c:v>5.5</c:v>
                </c:pt>
                <c:pt idx="2392">
                  <c:v>7.1</c:v>
                </c:pt>
                <c:pt idx="2393">
                  <c:v>5.9</c:v>
                </c:pt>
                <c:pt idx="2394">
                  <c:v>6.7</c:v>
                </c:pt>
                <c:pt idx="2395">
                  <c:v>7</c:v>
                </c:pt>
                <c:pt idx="2396">
                  <c:v>7.9</c:v>
                </c:pt>
                <c:pt idx="2397">
                  <c:v>6.9</c:v>
                </c:pt>
                <c:pt idx="2398">
                  <c:v>7.3</c:v>
                </c:pt>
                <c:pt idx="2399">
                  <c:v>7.3</c:v>
                </c:pt>
                <c:pt idx="2400">
                  <c:v>3.5</c:v>
                </c:pt>
                <c:pt idx="2401">
                  <c:v>7.8</c:v>
                </c:pt>
                <c:pt idx="2402">
                  <c:v>7.4</c:v>
                </c:pt>
                <c:pt idx="2403">
                  <c:v>6.7</c:v>
                </c:pt>
                <c:pt idx="2404">
                  <c:v>6.4</c:v>
                </c:pt>
                <c:pt idx="2405">
                  <c:v>7.1</c:v>
                </c:pt>
                <c:pt idx="2406">
                  <c:v>7.8</c:v>
                </c:pt>
                <c:pt idx="2407">
                  <c:v>4</c:v>
                </c:pt>
                <c:pt idx="2408">
                  <c:v>5.9</c:v>
                </c:pt>
                <c:pt idx="2409">
                  <c:v>7.2</c:v>
                </c:pt>
                <c:pt idx="2410">
                  <c:v>7.2</c:v>
                </c:pt>
                <c:pt idx="2411">
                  <c:v>5.0999999999999996</c:v>
                </c:pt>
                <c:pt idx="2412">
                  <c:v>5.5</c:v>
                </c:pt>
                <c:pt idx="2413">
                  <c:v>6.2</c:v>
                </c:pt>
                <c:pt idx="2414">
                  <c:v>7.2</c:v>
                </c:pt>
                <c:pt idx="2415">
                  <c:v>5.2</c:v>
                </c:pt>
                <c:pt idx="2416">
                  <c:v>6.7</c:v>
                </c:pt>
                <c:pt idx="2417">
                  <c:v>6.3</c:v>
                </c:pt>
                <c:pt idx="2418">
                  <c:v>5</c:v>
                </c:pt>
                <c:pt idx="2419">
                  <c:v>6.2</c:v>
                </c:pt>
                <c:pt idx="2420">
                  <c:v>7.6</c:v>
                </c:pt>
                <c:pt idx="2421">
                  <c:v>4.0999999999999996</c:v>
                </c:pt>
                <c:pt idx="2422">
                  <c:v>5.3</c:v>
                </c:pt>
                <c:pt idx="2423">
                  <c:v>6.2</c:v>
                </c:pt>
                <c:pt idx="2424">
                  <c:v>6.5</c:v>
                </c:pt>
                <c:pt idx="2425">
                  <c:v>8.1</c:v>
                </c:pt>
                <c:pt idx="2426">
                  <c:v>6.3</c:v>
                </c:pt>
                <c:pt idx="2427">
                  <c:v>4.4000000000000004</c:v>
                </c:pt>
                <c:pt idx="2428">
                  <c:v>4.5999999999999996</c:v>
                </c:pt>
                <c:pt idx="2429">
                  <c:v>6</c:v>
                </c:pt>
                <c:pt idx="2430">
                  <c:v>7.6</c:v>
                </c:pt>
                <c:pt idx="2431">
                  <c:v>8.4</c:v>
                </c:pt>
                <c:pt idx="2432">
                  <c:v>7.9</c:v>
                </c:pt>
                <c:pt idx="2433">
                  <c:v>5.6</c:v>
                </c:pt>
                <c:pt idx="2434">
                  <c:v>6.5</c:v>
                </c:pt>
                <c:pt idx="2435">
                  <c:v>7.5</c:v>
                </c:pt>
                <c:pt idx="2436">
                  <c:v>6.3</c:v>
                </c:pt>
                <c:pt idx="2437">
                  <c:v>7.9</c:v>
                </c:pt>
                <c:pt idx="2438">
                  <c:v>7.9</c:v>
                </c:pt>
                <c:pt idx="2439">
                  <c:v>5.0999999999999996</c:v>
                </c:pt>
                <c:pt idx="2440">
                  <c:v>6.7</c:v>
                </c:pt>
                <c:pt idx="2441">
                  <c:v>6.7</c:v>
                </c:pt>
                <c:pt idx="2442">
                  <c:v>5.6</c:v>
                </c:pt>
                <c:pt idx="2443">
                  <c:v>5.6</c:v>
                </c:pt>
                <c:pt idx="2444">
                  <c:v>6.8</c:v>
                </c:pt>
                <c:pt idx="2445">
                  <c:v>6.2</c:v>
                </c:pt>
                <c:pt idx="2446">
                  <c:v>5.6</c:v>
                </c:pt>
                <c:pt idx="2447">
                  <c:v>6.4</c:v>
                </c:pt>
                <c:pt idx="2448">
                  <c:v>5.6</c:v>
                </c:pt>
                <c:pt idx="2449">
                  <c:v>7.4</c:v>
                </c:pt>
                <c:pt idx="2450">
                  <c:v>4.9000000000000004</c:v>
                </c:pt>
                <c:pt idx="2451">
                  <c:v>6</c:v>
                </c:pt>
                <c:pt idx="2452">
                  <c:v>7.2</c:v>
                </c:pt>
                <c:pt idx="2453">
                  <c:v>4.9000000000000004</c:v>
                </c:pt>
                <c:pt idx="2454">
                  <c:v>7.5</c:v>
                </c:pt>
                <c:pt idx="2455">
                  <c:v>4.8</c:v>
                </c:pt>
                <c:pt idx="2456">
                  <c:v>3.1</c:v>
                </c:pt>
                <c:pt idx="2457">
                  <c:v>5.8</c:v>
                </c:pt>
                <c:pt idx="2458">
                  <c:v>6.7</c:v>
                </c:pt>
                <c:pt idx="2459">
                  <c:v>6.8</c:v>
                </c:pt>
                <c:pt idx="2460">
                  <c:v>6.5</c:v>
                </c:pt>
                <c:pt idx="2461">
                  <c:v>5.9</c:v>
                </c:pt>
                <c:pt idx="2462">
                  <c:v>5.5</c:v>
                </c:pt>
                <c:pt idx="2463">
                  <c:v>3.6</c:v>
                </c:pt>
                <c:pt idx="2464">
                  <c:v>3.3</c:v>
                </c:pt>
                <c:pt idx="2465">
                  <c:v>7.4</c:v>
                </c:pt>
                <c:pt idx="2466">
                  <c:v>6.7</c:v>
                </c:pt>
                <c:pt idx="2467">
                  <c:v>3</c:v>
                </c:pt>
                <c:pt idx="2468">
                  <c:v>7.6</c:v>
                </c:pt>
                <c:pt idx="2469">
                  <c:v>6.4</c:v>
                </c:pt>
                <c:pt idx="2470">
                  <c:v>6.9</c:v>
                </c:pt>
                <c:pt idx="2471">
                  <c:v>6.6</c:v>
                </c:pt>
                <c:pt idx="2472">
                  <c:v>5.5</c:v>
                </c:pt>
                <c:pt idx="2473">
                  <c:v>6.6</c:v>
                </c:pt>
                <c:pt idx="2474">
                  <c:v>5.2</c:v>
                </c:pt>
                <c:pt idx="2475">
                  <c:v>4.0999999999999996</c:v>
                </c:pt>
                <c:pt idx="2476">
                  <c:v>6.8</c:v>
                </c:pt>
                <c:pt idx="2477">
                  <c:v>6.5</c:v>
                </c:pt>
                <c:pt idx="2478">
                  <c:v>7.6</c:v>
                </c:pt>
                <c:pt idx="2479">
                  <c:v>7.4</c:v>
                </c:pt>
                <c:pt idx="2480">
                  <c:v>7.7</c:v>
                </c:pt>
                <c:pt idx="2481">
                  <c:v>7.1</c:v>
                </c:pt>
                <c:pt idx="2482">
                  <c:v>6.3</c:v>
                </c:pt>
                <c:pt idx="2483">
                  <c:v>7.6</c:v>
                </c:pt>
                <c:pt idx="2484">
                  <c:v>8</c:v>
                </c:pt>
                <c:pt idx="2485">
                  <c:v>7.3</c:v>
                </c:pt>
                <c:pt idx="2486">
                  <c:v>7.6</c:v>
                </c:pt>
                <c:pt idx="2487">
                  <c:v>7.8</c:v>
                </c:pt>
                <c:pt idx="2488">
                  <c:v>6.5</c:v>
                </c:pt>
                <c:pt idx="2489">
                  <c:v>6.4</c:v>
                </c:pt>
                <c:pt idx="2490">
                  <c:v>8</c:v>
                </c:pt>
                <c:pt idx="2491">
                  <c:v>4.8</c:v>
                </c:pt>
                <c:pt idx="2492">
                  <c:v>7.8</c:v>
                </c:pt>
                <c:pt idx="2493">
                  <c:v>5.9</c:v>
                </c:pt>
                <c:pt idx="2494">
                  <c:v>5.4</c:v>
                </c:pt>
                <c:pt idx="2495">
                  <c:v>3.3</c:v>
                </c:pt>
                <c:pt idx="2496">
                  <c:v>8.1999999999999993</c:v>
                </c:pt>
                <c:pt idx="2497">
                  <c:v>5.4</c:v>
                </c:pt>
                <c:pt idx="2498">
                  <c:v>6.4</c:v>
                </c:pt>
                <c:pt idx="2499">
                  <c:v>4.8</c:v>
                </c:pt>
                <c:pt idx="2500">
                  <c:v>5.9</c:v>
                </c:pt>
                <c:pt idx="2501">
                  <c:v>5.5</c:v>
                </c:pt>
                <c:pt idx="2502">
                  <c:v>7.9</c:v>
                </c:pt>
                <c:pt idx="2503">
                  <c:v>4.9000000000000004</c:v>
                </c:pt>
                <c:pt idx="2504">
                  <c:v>7.2</c:v>
                </c:pt>
                <c:pt idx="2505">
                  <c:v>6.6</c:v>
                </c:pt>
                <c:pt idx="2506">
                  <c:v>6.7</c:v>
                </c:pt>
                <c:pt idx="2507">
                  <c:v>5.3</c:v>
                </c:pt>
                <c:pt idx="2508">
                  <c:v>7.2</c:v>
                </c:pt>
                <c:pt idx="2509">
                  <c:v>5.0999999999999996</c:v>
                </c:pt>
                <c:pt idx="2510">
                  <c:v>5.6</c:v>
                </c:pt>
                <c:pt idx="2511">
                  <c:v>7.6</c:v>
                </c:pt>
                <c:pt idx="2512">
                  <c:v>3.1</c:v>
                </c:pt>
                <c:pt idx="2513">
                  <c:v>7.2</c:v>
                </c:pt>
                <c:pt idx="2514">
                  <c:v>5.7</c:v>
                </c:pt>
                <c:pt idx="2515">
                  <c:v>5.2</c:v>
                </c:pt>
                <c:pt idx="2516">
                  <c:v>7.7</c:v>
                </c:pt>
                <c:pt idx="2517">
                  <c:v>7</c:v>
                </c:pt>
                <c:pt idx="2518">
                  <c:v>3.6</c:v>
                </c:pt>
                <c:pt idx="2519">
                  <c:v>4.9000000000000004</c:v>
                </c:pt>
                <c:pt idx="2520">
                  <c:v>6</c:v>
                </c:pt>
                <c:pt idx="2521">
                  <c:v>6.6</c:v>
                </c:pt>
                <c:pt idx="2522">
                  <c:v>6.8</c:v>
                </c:pt>
                <c:pt idx="2523">
                  <c:v>7.2</c:v>
                </c:pt>
                <c:pt idx="2524">
                  <c:v>7.2</c:v>
                </c:pt>
                <c:pt idx="2525">
                  <c:v>2.8</c:v>
                </c:pt>
                <c:pt idx="2526">
                  <c:v>6.6</c:v>
                </c:pt>
                <c:pt idx="2527">
                  <c:v>6.7</c:v>
                </c:pt>
                <c:pt idx="2528">
                  <c:v>7</c:v>
                </c:pt>
                <c:pt idx="2529">
                  <c:v>4.4000000000000004</c:v>
                </c:pt>
                <c:pt idx="2530">
                  <c:v>7.1</c:v>
                </c:pt>
                <c:pt idx="2531">
                  <c:v>6.2</c:v>
                </c:pt>
                <c:pt idx="2532">
                  <c:v>7.3</c:v>
                </c:pt>
                <c:pt idx="2533">
                  <c:v>5.0999999999999996</c:v>
                </c:pt>
                <c:pt idx="2534">
                  <c:v>8.1</c:v>
                </c:pt>
                <c:pt idx="2535">
                  <c:v>6.7</c:v>
                </c:pt>
                <c:pt idx="2536">
                  <c:v>6.6</c:v>
                </c:pt>
                <c:pt idx="2537">
                  <c:v>4.5</c:v>
                </c:pt>
                <c:pt idx="2538">
                  <c:v>6.6</c:v>
                </c:pt>
                <c:pt idx="2539">
                  <c:v>6.5</c:v>
                </c:pt>
                <c:pt idx="2540">
                  <c:v>5.9</c:v>
                </c:pt>
                <c:pt idx="2541">
                  <c:v>6.6</c:v>
                </c:pt>
                <c:pt idx="2542">
                  <c:v>6.5</c:v>
                </c:pt>
                <c:pt idx="2543">
                  <c:v>7.3</c:v>
                </c:pt>
                <c:pt idx="2544">
                  <c:v>7.5</c:v>
                </c:pt>
                <c:pt idx="2545">
                  <c:v>5.9</c:v>
                </c:pt>
                <c:pt idx="2546">
                  <c:v>7.4</c:v>
                </c:pt>
                <c:pt idx="2547">
                  <c:v>6.9</c:v>
                </c:pt>
                <c:pt idx="2548">
                  <c:v>7.9</c:v>
                </c:pt>
                <c:pt idx="2549">
                  <c:v>8.4</c:v>
                </c:pt>
                <c:pt idx="2550">
                  <c:v>8</c:v>
                </c:pt>
                <c:pt idx="2551">
                  <c:v>6</c:v>
                </c:pt>
                <c:pt idx="2552">
                  <c:v>6.8</c:v>
                </c:pt>
                <c:pt idx="2553">
                  <c:v>7.8</c:v>
                </c:pt>
                <c:pt idx="2554">
                  <c:v>5.7</c:v>
                </c:pt>
                <c:pt idx="2555">
                  <c:v>6.1</c:v>
                </c:pt>
                <c:pt idx="2556">
                  <c:v>8.1</c:v>
                </c:pt>
                <c:pt idx="2557">
                  <c:v>6.1</c:v>
                </c:pt>
                <c:pt idx="2558">
                  <c:v>7.5</c:v>
                </c:pt>
                <c:pt idx="2559">
                  <c:v>6.2</c:v>
                </c:pt>
                <c:pt idx="2560">
                  <c:v>6.2</c:v>
                </c:pt>
                <c:pt idx="2561">
                  <c:v>7.9</c:v>
                </c:pt>
                <c:pt idx="2562">
                  <c:v>7.4</c:v>
                </c:pt>
                <c:pt idx="2563">
                  <c:v>6.6</c:v>
                </c:pt>
                <c:pt idx="2564">
                  <c:v>7.3</c:v>
                </c:pt>
                <c:pt idx="2565">
                  <c:v>7.5</c:v>
                </c:pt>
                <c:pt idx="2566">
                  <c:v>5.6</c:v>
                </c:pt>
                <c:pt idx="2567">
                  <c:v>7.3</c:v>
                </c:pt>
                <c:pt idx="2568">
                  <c:v>6.4</c:v>
                </c:pt>
                <c:pt idx="2569">
                  <c:v>5</c:v>
                </c:pt>
                <c:pt idx="2570">
                  <c:v>5.4</c:v>
                </c:pt>
                <c:pt idx="2571">
                  <c:v>8.1999999999999993</c:v>
                </c:pt>
                <c:pt idx="2572">
                  <c:v>7.1</c:v>
                </c:pt>
                <c:pt idx="2573">
                  <c:v>5.3</c:v>
                </c:pt>
                <c:pt idx="2574">
                  <c:v>6.5</c:v>
                </c:pt>
                <c:pt idx="2575">
                  <c:v>6.2</c:v>
                </c:pt>
                <c:pt idx="2576">
                  <c:v>6.4</c:v>
                </c:pt>
                <c:pt idx="2577">
                  <c:v>7.2</c:v>
                </c:pt>
                <c:pt idx="2578">
                  <c:v>6.9</c:v>
                </c:pt>
                <c:pt idx="2579">
                  <c:v>5.7</c:v>
                </c:pt>
                <c:pt idx="2580">
                  <c:v>7.7</c:v>
                </c:pt>
                <c:pt idx="2581">
                  <c:v>5.4</c:v>
                </c:pt>
                <c:pt idx="2582">
                  <c:v>5.6</c:v>
                </c:pt>
                <c:pt idx="2583">
                  <c:v>7.7</c:v>
                </c:pt>
                <c:pt idx="2584">
                  <c:v>5.0999999999999996</c:v>
                </c:pt>
                <c:pt idx="2585">
                  <c:v>6.8</c:v>
                </c:pt>
                <c:pt idx="2586">
                  <c:v>8.4</c:v>
                </c:pt>
                <c:pt idx="2587">
                  <c:v>4.9000000000000004</c:v>
                </c:pt>
                <c:pt idx="2588">
                  <c:v>7.1</c:v>
                </c:pt>
                <c:pt idx="2589">
                  <c:v>6.6</c:v>
                </c:pt>
                <c:pt idx="2590">
                  <c:v>6.1</c:v>
                </c:pt>
                <c:pt idx="2591">
                  <c:v>4.0999999999999996</c:v>
                </c:pt>
                <c:pt idx="2592">
                  <c:v>5.8</c:v>
                </c:pt>
                <c:pt idx="2593">
                  <c:v>8.1</c:v>
                </c:pt>
                <c:pt idx="2594">
                  <c:v>7.6</c:v>
                </c:pt>
                <c:pt idx="2595">
                  <c:v>7.8</c:v>
                </c:pt>
                <c:pt idx="2596">
                  <c:v>4.5999999999999996</c:v>
                </c:pt>
                <c:pt idx="2597">
                  <c:v>6</c:v>
                </c:pt>
                <c:pt idx="2598">
                  <c:v>7</c:v>
                </c:pt>
                <c:pt idx="2599">
                  <c:v>6.7</c:v>
                </c:pt>
                <c:pt idx="2600">
                  <c:v>6.4</c:v>
                </c:pt>
                <c:pt idx="2601">
                  <c:v>7.2</c:v>
                </c:pt>
                <c:pt idx="2602">
                  <c:v>7.4</c:v>
                </c:pt>
                <c:pt idx="2603">
                  <c:v>4.8</c:v>
                </c:pt>
                <c:pt idx="2604">
                  <c:v>4</c:v>
                </c:pt>
                <c:pt idx="2605">
                  <c:v>6.2</c:v>
                </c:pt>
                <c:pt idx="2606">
                  <c:v>7.7</c:v>
                </c:pt>
                <c:pt idx="2607">
                  <c:v>6.7</c:v>
                </c:pt>
                <c:pt idx="2608">
                  <c:v>7.9</c:v>
                </c:pt>
                <c:pt idx="2609">
                  <c:v>7.9</c:v>
                </c:pt>
                <c:pt idx="2610">
                  <c:v>5.5</c:v>
                </c:pt>
                <c:pt idx="2611">
                  <c:v>6.2</c:v>
                </c:pt>
                <c:pt idx="2612">
                  <c:v>5.0999999999999996</c:v>
                </c:pt>
                <c:pt idx="2613">
                  <c:v>4.0999999999999996</c:v>
                </c:pt>
                <c:pt idx="2614">
                  <c:v>6.7</c:v>
                </c:pt>
                <c:pt idx="2615">
                  <c:v>4.7</c:v>
                </c:pt>
                <c:pt idx="2616">
                  <c:v>6.4</c:v>
                </c:pt>
                <c:pt idx="2617">
                  <c:v>6.3</c:v>
                </c:pt>
                <c:pt idx="2618">
                  <c:v>5.5</c:v>
                </c:pt>
                <c:pt idx="2619">
                  <c:v>7.3</c:v>
                </c:pt>
                <c:pt idx="2620">
                  <c:v>6.3</c:v>
                </c:pt>
                <c:pt idx="2621">
                  <c:v>4.9000000000000004</c:v>
                </c:pt>
                <c:pt idx="2622">
                  <c:v>7.6</c:v>
                </c:pt>
                <c:pt idx="2623">
                  <c:v>6</c:v>
                </c:pt>
                <c:pt idx="2624">
                  <c:v>6.2</c:v>
                </c:pt>
                <c:pt idx="2625">
                  <c:v>6.8</c:v>
                </c:pt>
                <c:pt idx="2626">
                  <c:v>4.5</c:v>
                </c:pt>
                <c:pt idx="2627">
                  <c:v>5.7</c:v>
                </c:pt>
                <c:pt idx="2628">
                  <c:v>8.4</c:v>
                </c:pt>
                <c:pt idx="2629">
                  <c:v>4.5999999999999996</c:v>
                </c:pt>
                <c:pt idx="2630">
                  <c:v>6.2</c:v>
                </c:pt>
                <c:pt idx="2631">
                  <c:v>7</c:v>
                </c:pt>
                <c:pt idx="2632">
                  <c:v>6.9</c:v>
                </c:pt>
                <c:pt idx="2633">
                  <c:v>6.1</c:v>
                </c:pt>
                <c:pt idx="2634">
                  <c:v>6.7</c:v>
                </c:pt>
                <c:pt idx="2635">
                  <c:v>5.6</c:v>
                </c:pt>
                <c:pt idx="2636">
                  <c:v>6.6</c:v>
                </c:pt>
                <c:pt idx="2637">
                  <c:v>6.4</c:v>
                </c:pt>
                <c:pt idx="2638">
                  <c:v>2.8</c:v>
                </c:pt>
                <c:pt idx="2639">
                  <c:v>5.4</c:v>
                </c:pt>
                <c:pt idx="2640">
                  <c:v>5</c:v>
                </c:pt>
                <c:pt idx="2641">
                  <c:v>5.0999999999999996</c:v>
                </c:pt>
                <c:pt idx="2642">
                  <c:v>8</c:v>
                </c:pt>
                <c:pt idx="2643">
                  <c:v>5.9</c:v>
                </c:pt>
                <c:pt idx="2644">
                  <c:v>8.1999999999999993</c:v>
                </c:pt>
                <c:pt idx="2645">
                  <c:v>7</c:v>
                </c:pt>
                <c:pt idx="2646">
                  <c:v>6.6</c:v>
                </c:pt>
                <c:pt idx="2647">
                  <c:v>6.7</c:v>
                </c:pt>
                <c:pt idx="2648">
                  <c:v>5.5</c:v>
                </c:pt>
                <c:pt idx="2649">
                  <c:v>4.9000000000000004</c:v>
                </c:pt>
                <c:pt idx="2650">
                  <c:v>6.9</c:v>
                </c:pt>
                <c:pt idx="2651">
                  <c:v>7.4</c:v>
                </c:pt>
                <c:pt idx="2652">
                  <c:v>5.6</c:v>
                </c:pt>
                <c:pt idx="2653">
                  <c:v>8</c:v>
                </c:pt>
                <c:pt idx="2654">
                  <c:v>5.3</c:v>
                </c:pt>
                <c:pt idx="2655">
                  <c:v>6.2</c:v>
                </c:pt>
                <c:pt idx="2656">
                  <c:v>5.3</c:v>
                </c:pt>
                <c:pt idx="2657">
                  <c:v>6.6</c:v>
                </c:pt>
                <c:pt idx="2658">
                  <c:v>7.2</c:v>
                </c:pt>
                <c:pt idx="2659">
                  <c:v>4.5999999999999996</c:v>
                </c:pt>
                <c:pt idx="2660">
                  <c:v>7.5</c:v>
                </c:pt>
                <c:pt idx="2661">
                  <c:v>6.5</c:v>
                </c:pt>
                <c:pt idx="2662">
                  <c:v>7.6</c:v>
                </c:pt>
                <c:pt idx="2663">
                  <c:v>6.2</c:v>
                </c:pt>
                <c:pt idx="2664">
                  <c:v>8</c:v>
                </c:pt>
                <c:pt idx="2665">
                  <c:v>5.5</c:v>
                </c:pt>
                <c:pt idx="2666">
                  <c:v>6.3</c:v>
                </c:pt>
                <c:pt idx="2667">
                  <c:v>7.2</c:v>
                </c:pt>
                <c:pt idx="2668">
                  <c:v>6.7</c:v>
                </c:pt>
                <c:pt idx="2669">
                  <c:v>5.3</c:v>
                </c:pt>
                <c:pt idx="2670">
                  <c:v>6.3</c:v>
                </c:pt>
                <c:pt idx="2671">
                  <c:v>6.5</c:v>
                </c:pt>
                <c:pt idx="2672">
                  <c:v>5.6</c:v>
                </c:pt>
                <c:pt idx="2673">
                  <c:v>7</c:v>
                </c:pt>
                <c:pt idx="2674">
                  <c:v>8.3000000000000007</c:v>
                </c:pt>
                <c:pt idx="2675">
                  <c:v>7.2</c:v>
                </c:pt>
                <c:pt idx="2676">
                  <c:v>6.8</c:v>
                </c:pt>
                <c:pt idx="2677">
                  <c:v>6.4</c:v>
                </c:pt>
                <c:pt idx="2678">
                  <c:v>6.9</c:v>
                </c:pt>
                <c:pt idx="2679">
                  <c:v>8</c:v>
                </c:pt>
                <c:pt idx="2680">
                  <c:v>6.2</c:v>
                </c:pt>
                <c:pt idx="2681">
                  <c:v>6.4</c:v>
                </c:pt>
                <c:pt idx="2682">
                  <c:v>5.6</c:v>
                </c:pt>
                <c:pt idx="2683">
                  <c:v>6.1</c:v>
                </c:pt>
                <c:pt idx="2684">
                  <c:v>6</c:v>
                </c:pt>
                <c:pt idx="2685">
                  <c:v>5.0999999999999996</c:v>
                </c:pt>
                <c:pt idx="2686">
                  <c:v>4.5</c:v>
                </c:pt>
                <c:pt idx="2687">
                  <c:v>5.9</c:v>
                </c:pt>
                <c:pt idx="2688">
                  <c:v>6</c:v>
                </c:pt>
                <c:pt idx="2689">
                  <c:v>5.8</c:v>
                </c:pt>
                <c:pt idx="2690">
                  <c:v>6.1</c:v>
                </c:pt>
                <c:pt idx="2691">
                  <c:v>4.9000000000000004</c:v>
                </c:pt>
                <c:pt idx="2692">
                  <c:v>5.7</c:v>
                </c:pt>
                <c:pt idx="2693">
                  <c:v>6.6</c:v>
                </c:pt>
                <c:pt idx="2694">
                  <c:v>8.1</c:v>
                </c:pt>
                <c:pt idx="2695">
                  <c:v>5.7</c:v>
                </c:pt>
                <c:pt idx="2696">
                  <c:v>6.8</c:v>
                </c:pt>
                <c:pt idx="2697">
                  <c:v>7.5</c:v>
                </c:pt>
                <c:pt idx="2698">
                  <c:v>6.2</c:v>
                </c:pt>
                <c:pt idx="2699">
                  <c:v>8.3000000000000007</c:v>
                </c:pt>
                <c:pt idx="2700">
                  <c:v>7.4</c:v>
                </c:pt>
                <c:pt idx="2701">
                  <c:v>8</c:v>
                </c:pt>
                <c:pt idx="2702">
                  <c:v>6.9</c:v>
                </c:pt>
                <c:pt idx="2703">
                  <c:v>6.9</c:v>
                </c:pt>
                <c:pt idx="2704">
                  <c:v>5.5</c:v>
                </c:pt>
                <c:pt idx="2705">
                  <c:v>5.7</c:v>
                </c:pt>
                <c:pt idx="2706">
                  <c:v>7.2</c:v>
                </c:pt>
                <c:pt idx="2707">
                  <c:v>6.9</c:v>
                </c:pt>
                <c:pt idx="2708">
                  <c:v>5.5</c:v>
                </c:pt>
                <c:pt idx="2709">
                  <c:v>5.9</c:v>
                </c:pt>
                <c:pt idx="2710">
                  <c:v>7.7</c:v>
                </c:pt>
                <c:pt idx="2711">
                  <c:v>5.2</c:v>
                </c:pt>
                <c:pt idx="2712">
                  <c:v>7.1</c:v>
                </c:pt>
                <c:pt idx="2713">
                  <c:v>5.5</c:v>
                </c:pt>
                <c:pt idx="2714">
                  <c:v>7.7</c:v>
                </c:pt>
                <c:pt idx="2715">
                  <c:v>5.4</c:v>
                </c:pt>
                <c:pt idx="2716">
                  <c:v>6.7</c:v>
                </c:pt>
                <c:pt idx="2717">
                  <c:v>5</c:v>
                </c:pt>
                <c:pt idx="2718">
                  <c:v>6.4</c:v>
                </c:pt>
                <c:pt idx="2719">
                  <c:v>6.6</c:v>
                </c:pt>
                <c:pt idx="2720">
                  <c:v>5.9</c:v>
                </c:pt>
                <c:pt idx="2721">
                  <c:v>5.7</c:v>
                </c:pt>
                <c:pt idx="2722">
                  <c:v>4.5</c:v>
                </c:pt>
                <c:pt idx="2723">
                  <c:v>3.7</c:v>
                </c:pt>
                <c:pt idx="2724">
                  <c:v>5</c:v>
                </c:pt>
                <c:pt idx="2725">
                  <c:v>4.5999999999999996</c:v>
                </c:pt>
                <c:pt idx="2726">
                  <c:v>6.5</c:v>
                </c:pt>
                <c:pt idx="2727">
                  <c:v>4.9000000000000004</c:v>
                </c:pt>
                <c:pt idx="2728">
                  <c:v>6</c:v>
                </c:pt>
                <c:pt idx="2729">
                  <c:v>6.9</c:v>
                </c:pt>
                <c:pt idx="2730">
                  <c:v>5.7</c:v>
                </c:pt>
                <c:pt idx="2731">
                  <c:v>6.7</c:v>
                </c:pt>
                <c:pt idx="2732">
                  <c:v>6.9</c:v>
                </c:pt>
                <c:pt idx="2733">
                  <c:v>5.5</c:v>
                </c:pt>
                <c:pt idx="2734">
                  <c:v>4.4000000000000004</c:v>
                </c:pt>
                <c:pt idx="2735">
                  <c:v>5.4</c:v>
                </c:pt>
                <c:pt idx="2736">
                  <c:v>7</c:v>
                </c:pt>
                <c:pt idx="2737">
                  <c:v>5.4</c:v>
                </c:pt>
                <c:pt idx="2738">
                  <c:v>5.4</c:v>
                </c:pt>
                <c:pt idx="2739">
                  <c:v>8</c:v>
                </c:pt>
                <c:pt idx="2740">
                  <c:v>7.6</c:v>
                </c:pt>
                <c:pt idx="2741">
                  <c:v>5.9</c:v>
                </c:pt>
                <c:pt idx="2742">
                  <c:v>6.6</c:v>
                </c:pt>
                <c:pt idx="2743">
                  <c:v>6.7</c:v>
                </c:pt>
                <c:pt idx="2744">
                  <c:v>3.9</c:v>
                </c:pt>
                <c:pt idx="2745">
                  <c:v>5.7</c:v>
                </c:pt>
                <c:pt idx="2746">
                  <c:v>6.7</c:v>
                </c:pt>
                <c:pt idx="2747">
                  <c:v>6.5</c:v>
                </c:pt>
                <c:pt idx="2748">
                  <c:v>6.8</c:v>
                </c:pt>
                <c:pt idx="2749">
                  <c:v>6.3</c:v>
                </c:pt>
                <c:pt idx="2750">
                  <c:v>7.3</c:v>
                </c:pt>
                <c:pt idx="2751">
                  <c:v>6.9</c:v>
                </c:pt>
                <c:pt idx="2752">
                  <c:v>7</c:v>
                </c:pt>
                <c:pt idx="2753">
                  <c:v>6.5</c:v>
                </c:pt>
                <c:pt idx="2754">
                  <c:v>3.6</c:v>
                </c:pt>
                <c:pt idx="2755">
                  <c:v>7.7</c:v>
                </c:pt>
                <c:pt idx="2756">
                  <c:v>7.7</c:v>
                </c:pt>
                <c:pt idx="2757">
                  <c:v>5.9</c:v>
                </c:pt>
                <c:pt idx="2758">
                  <c:v>6.8</c:v>
                </c:pt>
                <c:pt idx="2759">
                  <c:v>7.4</c:v>
                </c:pt>
                <c:pt idx="2760">
                  <c:v>5.0999999999999996</c:v>
                </c:pt>
                <c:pt idx="2761">
                  <c:v>7.4</c:v>
                </c:pt>
                <c:pt idx="2762">
                  <c:v>7.2</c:v>
                </c:pt>
                <c:pt idx="2763">
                  <c:v>6</c:v>
                </c:pt>
                <c:pt idx="2764">
                  <c:v>8.3000000000000007</c:v>
                </c:pt>
                <c:pt idx="2765">
                  <c:v>8.1</c:v>
                </c:pt>
                <c:pt idx="2766">
                  <c:v>6.3</c:v>
                </c:pt>
                <c:pt idx="2767">
                  <c:v>7.3</c:v>
                </c:pt>
                <c:pt idx="2768">
                  <c:v>3.6</c:v>
                </c:pt>
                <c:pt idx="2769">
                  <c:v>1.6</c:v>
                </c:pt>
                <c:pt idx="2770">
                  <c:v>8</c:v>
                </c:pt>
                <c:pt idx="2771">
                  <c:v>6.2</c:v>
                </c:pt>
                <c:pt idx="2772">
                  <c:v>9</c:v>
                </c:pt>
                <c:pt idx="2773">
                  <c:v>6.1</c:v>
                </c:pt>
                <c:pt idx="2774">
                  <c:v>5.7</c:v>
                </c:pt>
                <c:pt idx="2775">
                  <c:v>6.8</c:v>
                </c:pt>
                <c:pt idx="2776">
                  <c:v>5.5</c:v>
                </c:pt>
                <c:pt idx="2777">
                  <c:v>6.8</c:v>
                </c:pt>
                <c:pt idx="2778">
                  <c:v>7.3</c:v>
                </c:pt>
                <c:pt idx="2779">
                  <c:v>6.1</c:v>
                </c:pt>
                <c:pt idx="2780">
                  <c:v>7.2</c:v>
                </c:pt>
                <c:pt idx="2781">
                  <c:v>5.9</c:v>
                </c:pt>
                <c:pt idx="2782">
                  <c:v>6.1</c:v>
                </c:pt>
                <c:pt idx="2783">
                  <c:v>6.8</c:v>
                </c:pt>
                <c:pt idx="2784">
                  <c:v>7.7</c:v>
                </c:pt>
                <c:pt idx="2785">
                  <c:v>4.9000000000000004</c:v>
                </c:pt>
                <c:pt idx="2786">
                  <c:v>6.1</c:v>
                </c:pt>
                <c:pt idx="2787">
                  <c:v>2.5</c:v>
                </c:pt>
                <c:pt idx="2788">
                  <c:v>6.1</c:v>
                </c:pt>
                <c:pt idx="2789">
                  <c:v>5.9</c:v>
                </c:pt>
                <c:pt idx="2790">
                  <c:v>5.7</c:v>
                </c:pt>
                <c:pt idx="2791">
                  <c:v>5.6</c:v>
                </c:pt>
                <c:pt idx="2792">
                  <c:v>7.2</c:v>
                </c:pt>
                <c:pt idx="2793">
                  <c:v>7.7</c:v>
                </c:pt>
                <c:pt idx="2794">
                  <c:v>7.8</c:v>
                </c:pt>
                <c:pt idx="2795">
                  <c:v>6.1</c:v>
                </c:pt>
                <c:pt idx="2796">
                  <c:v>5.8</c:v>
                </c:pt>
                <c:pt idx="2797">
                  <c:v>6.5</c:v>
                </c:pt>
                <c:pt idx="2798">
                  <c:v>7.9</c:v>
                </c:pt>
                <c:pt idx="2799">
                  <c:v>6.3</c:v>
                </c:pt>
                <c:pt idx="2800">
                  <c:v>3.8</c:v>
                </c:pt>
                <c:pt idx="2801">
                  <c:v>8.3000000000000007</c:v>
                </c:pt>
                <c:pt idx="2802">
                  <c:v>6.4</c:v>
                </c:pt>
                <c:pt idx="2803">
                  <c:v>6.7</c:v>
                </c:pt>
                <c:pt idx="2804">
                  <c:v>6.1</c:v>
                </c:pt>
                <c:pt idx="2805">
                  <c:v>6</c:v>
                </c:pt>
                <c:pt idx="2806">
                  <c:v>5.8</c:v>
                </c:pt>
                <c:pt idx="2807">
                  <c:v>5.6</c:v>
                </c:pt>
                <c:pt idx="2808">
                  <c:v>6.1</c:v>
                </c:pt>
                <c:pt idx="2809">
                  <c:v>5.9</c:v>
                </c:pt>
                <c:pt idx="2810">
                  <c:v>7.3</c:v>
                </c:pt>
                <c:pt idx="2811">
                  <c:v>6.8</c:v>
                </c:pt>
                <c:pt idx="2812">
                  <c:v>5.7</c:v>
                </c:pt>
                <c:pt idx="2813">
                  <c:v>7.3</c:v>
                </c:pt>
                <c:pt idx="2814">
                  <c:v>6.3</c:v>
                </c:pt>
                <c:pt idx="2815">
                  <c:v>5.9</c:v>
                </c:pt>
                <c:pt idx="2816">
                  <c:v>7.1</c:v>
                </c:pt>
                <c:pt idx="2817">
                  <c:v>7.1</c:v>
                </c:pt>
                <c:pt idx="2818">
                  <c:v>8</c:v>
                </c:pt>
                <c:pt idx="2819">
                  <c:v>5.0999999999999996</c:v>
                </c:pt>
                <c:pt idx="2820">
                  <c:v>7.1</c:v>
                </c:pt>
                <c:pt idx="2821">
                  <c:v>6.5</c:v>
                </c:pt>
                <c:pt idx="2822">
                  <c:v>4.5</c:v>
                </c:pt>
                <c:pt idx="2823">
                  <c:v>6.6</c:v>
                </c:pt>
                <c:pt idx="2824">
                  <c:v>4.3</c:v>
                </c:pt>
                <c:pt idx="2825">
                  <c:v>6.7</c:v>
                </c:pt>
                <c:pt idx="2826">
                  <c:v>6.8</c:v>
                </c:pt>
                <c:pt idx="2827">
                  <c:v>5.4</c:v>
                </c:pt>
                <c:pt idx="2828">
                  <c:v>6.6</c:v>
                </c:pt>
                <c:pt idx="2829">
                  <c:v>7.4</c:v>
                </c:pt>
                <c:pt idx="2830">
                  <c:v>7.3</c:v>
                </c:pt>
                <c:pt idx="2831">
                  <c:v>6.9</c:v>
                </c:pt>
                <c:pt idx="2832">
                  <c:v>8</c:v>
                </c:pt>
                <c:pt idx="2833">
                  <c:v>6.4</c:v>
                </c:pt>
                <c:pt idx="2834">
                  <c:v>7.8</c:v>
                </c:pt>
                <c:pt idx="2835">
                  <c:v>6.1</c:v>
                </c:pt>
                <c:pt idx="2836">
                  <c:v>6.1</c:v>
                </c:pt>
                <c:pt idx="2837">
                  <c:v>5.0999999999999996</c:v>
                </c:pt>
                <c:pt idx="2838">
                  <c:v>7.8</c:v>
                </c:pt>
                <c:pt idx="2839">
                  <c:v>7.4</c:v>
                </c:pt>
                <c:pt idx="2840">
                  <c:v>7.8</c:v>
                </c:pt>
                <c:pt idx="2841">
                  <c:v>8</c:v>
                </c:pt>
                <c:pt idx="2842">
                  <c:v>6.7</c:v>
                </c:pt>
                <c:pt idx="2843">
                  <c:v>6.6</c:v>
                </c:pt>
                <c:pt idx="2844">
                  <c:v>6.4</c:v>
                </c:pt>
                <c:pt idx="2845">
                  <c:v>6.7</c:v>
                </c:pt>
                <c:pt idx="2846">
                  <c:v>6.2</c:v>
                </c:pt>
                <c:pt idx="2847">
                  <c:v>7.3</c:v>
                </c:pt>
                <c:pt idx="2848">
                  <c:v>8.1</c:v>
                </c:pt>
                <c:pt idx="2849">
                  <c:v>7</c:v>
                </c:pt>
                <c:pt idx="2850">
                  <c:v>8</c:v>
                </c:pt>
                <c:pt idx="2851">
                  <c:v>8</c:v>
                </c:pt>
                <c:pt idx="2852">
                  <c:v>7</c:v>
                </c:pt>
                <c:pt idx="2853">
                  <c:v>7.9</c:v>
                </c:pt>
                <c:pt idx="2854">
                  <c:v>5.9</c:v>
                </c:pt>
                <c:pt idx="2855">
                  <c:v>6.6</c:v>
                </c:pt>
                <c:pt idx="2856">
                  <c:v>6.3</c:v>
                </c:pt>
                <c:pt idx="2857">
                  <c:v>7.7</c:v>
                </c:pt>
                <c:pt idx="2858">
                  <c:v>6.9</c:v>
                </c:pt>
                <c:pt idx="2859">
                  <c:v>7.1</c:v>
                </c:pt>
                <c:pt idx="2860">
                  <c:v>7.4</c:v>
                </c:pt>
                <c:pt idx="2861">
                  <c:v>6.5</c:v>
                </c:pt>
                <c:pt idx="2862">
                  <c:v>6.5</c:v>
                </c:pt>
                <c:pt idx="2863">
                  <c:v>6.8</c:v>
                </c:pt>
                <c:pt idx="2864">
                  <c:v>7.5</c:v>
                </c:pt>
                <c:pt idx="2865">
                  <c:v>6.6</c:v>
                </c:pt>
                <c:pt idx="2866">
                  <c:v>7.1</c:v>
                </c:pt>
                <c:pt idx="2867">
                  <c:v>6.6</c:v>
                </c:pt>
                <c:pt idx="2868">
                  <c:v>7</c:v>
                </c:pt>
                <c:pt idx="2869">
                  <c:v>3.3</c:v>
                </c:pt>
                <c:pt idx="2870">
                  <c:v>6.7</c:v>
                </c:pt>
                <c:pt idx="2871">
                  <c:v>8</c:v>
                </c:pt>
                <c:pt idx="2872">
                  <c:v>6.8</c:v>
                </c:pt>
                <c:pt idx="2873">
                  <c:v>6</c:v>
                </c:pt>
                <c:pt idx="2874">
                  <c:v>5.4</c:v>
                </c:pt>
                <c:pt idx="2875">
                  <c:v>4.3</c:v>
                </c:pt>
                <c:pt idx="2876">
                  <c:v>6.2</c:v>
                </c:pt>
                <c:pt idx="2877">
                  <c:v>7.7</c:v>
                </c:pt>
                <c:pt idx="2878">
                  <c:v>8</c:v>
                </c:pt>
                <c:pt idx="2879">
                  <c:v>7.4</c:v>
                </c:pt>
                <c:pt idx="2880">
                  <c:v>5.9</c:v>
                </c:pt>
                <c:pt idx="2881">
                  <c:v>7.8</c:v>
                </c:pt>
                <c:pt idx="2882">
                  <c:v>7.4</c:v>
                </c:pt>
                <c:pt idx="2883">
                  <c:v>6.5</c:v>
                </c:pt>
                <c:pt idx="2884">
                  <c:v>5.4</c:v>
                </c:pt>
                <c:pt idx="2885">
                  <c:v>7</c:v>
                </c:pt>
                <c:pt idx="2886">
                  <c:v>7.6</c:v>
                </c:pt>
                <c:pt idx="2887">
                  <c:v>6.9</c:v>
                </c:pt>
                <c:pt idx="2888">
                  <c:v>7</c:v>
                </c:pt>
                <c:pt idx="2889">
                  <c:v>5.3</c:v>
                </c:pt>
                <c:pt idx="2890">
                  <c:v>6.4</c:v>
                </c:pt>
                <c:pt idx="2891">
                  <c:v>4.5</c:v>
                </c:pt>
                <c:pt idx="2892">
                  <c:v>7.8</c:v>
                </c:pt>
                <c:pt idx="2893">
                  <c:v>6.7</c:v>
                </c:pt>
                <c:pt idx="2894">
                  <c:v>5.3</c:v>
                </c:pt>
                <c:pt idx="2895">
                  <c:v>6.3</c:v>
                </c:pt>
                <c:pt idx="2896">
                  <c:v>7</c:v>
                </c:pt>
                <c:pt idx="2897">
                  <c:v>5.3</c:v>
                </c:pt>
                <c:pt idx="2898">
                  <c:v>6.6</c:v>
                </c:pt>
                <c:pt idx="2899">
                  <c:v>5.8</c:v>
                </c:pt>
                <c:pt idx="2900">
                  <c:v>6.7</c:v>
                </c:pt>
                <c:pt idx="2901">
                  <c:v>6.6</c:v>
                </c:pt>
                <c:pt idx="2902">
                  <c:v>7</c:v>
                </c:pt>
                <c:pt idx="2903">
                  <c:v>8.4</c:v>
                </c:pt>
                <c:pt idx="2904">
                  <c:v>6</c:v>
                </c:pt>
                <c:pt idx="2905">
                  <c:v>5.4</c:v>
                </c:pt>
                <c:pt idx="2906">
                  <c:v>7.8</c:v>
                </c:pt>
                <c:pt idx="2907">
                  <c:v>7.6</c:v>
                </c:pt>
                <c:pt idx="2908">
                  <c:v>6.6</c:v>
                </c:pt>
                <c:pt idx="2909">
                  <c:v>6.4</c:v>
                </c:pt>
                <c:pt idx="2910">
                  <c:v>7</c:v>
                </c:pt>
                <c:pt idx="2911">
                  <c:v>5.7</c:v>
                </c:pt>
                <c:pt idx="2912">
                  <c:v>5.9</c:v>
                </c:pt>
                <c:pt idx="2913">
                  <c:v>6.3</c:v>
                </c:pt>
                <c:pt idx="2914">
                  <c:v>6.3</c:v>
                </c:pt>
                <c:pt idx="2915">
                  <c:v>6.2</c:v>
                </c:pt>
                <c:pt idx="2916">
                  <c:v>2.1</c:v>
                </c:pt>
                <c:pt idx="2917">
                  <c:v>5</c:v>
                </c:pt>
                <c:pt idx="2918">
                  <c:v>5.3</c:v>
                </c:pt>
                <c:pt idx="2919">
                  <c:v>7.1</c:v>
                </c:pt>
                <c:pt idx="2920">
                  <c:v>7</c:v>
                </c:pt>
                <c:pt idx="2921">
                  <c:v>7</c:v>
                </c:pt>
                <c:pt idx="2922">
                  <c:v>5.7</c:v>
                </c:pt>
                <c:pt idx="2923">
                  <c:v>7.1</c:v>
                </c:pt>
                <c:pt idx="2924">
                  <c:v>7</c:v>
                </c:pt>
                <c:pt idx="2925">
                  <c:v>7.7</c:v>
                </c:pt>
                <c:pt idx="2926">
                  <c:v>7.1</c:v>
                </c:pt>
                <c:pt idx="2927">
                  <c:v>6.8</c:v>
                </c:pt>
                <c:pt idx="2928">
                  <c:v>7.5</c:v>
                </c:pt>
                <c:pt idx="2929">
                  <c:v>6.3</c:v>
                </c:pt>
                <c:pt idx="2930">
                  <c:v>7.3</c:v>
                </c:pt>
                <c:pt idx="2931">
                  <c:v>6.8</c:v>
                </c:pt>
                <c:pt idx="2932">
                  <c:v>7.2</c:v>
                </c:pt>
                <c:pt idx="2933">
                  <c:v>6.4</c:v>
                </c:pt>
                <c:pt idx="2934">
                  <c:v>6</c:v>
                </c:pt>
                <c:pt idx="2935">
                  <c:v>6.4</c:v>
                </c:pt>
                <c:pt idx="2936">
                  <c:v>5.0999999999999996</c:v>
                </c:pt>
                <c:pt idx="2937">
                  <c:v>7.5</c:v>
                </c:pt>
                <c:pt idx="2938">
                  <c:v>7.1</c:v>
                </c:pt>
                <c:pt idx="2939">
                  <c:v>4.5999999999999996</c:v>
                </c:pt>
                <c:pt idx="2940">
                  <c:v>5.7</c:v>
                </c:pt>
                <c:pt idx="2941">
                  <c:v>6.8</c:v>
                </c:pt>
                <c:pt idx="2942">
                  <c:v>7.7</c:v>
                </c:pt>
                <c:pt idx="2943">
                  <c:v>6.7</c:v>
                </c:pt>
                <c:pt idx="2944">
                  <c:v>3.2</c:v>
                </c:pt>
                <c:pt idx="2945">
                  <c:v>6.1</c:v>
                </c:pt>
                <c:pt idx="2946">
                  <c:v>5.6</c:v>
                </c:pt>
                <c:pt idx="2947">
                  <c:v>6.9</c:v>
                </c:pt>
                <c:pt idx="2948">
                  <c:v>7.5</c:v>
                </c:pt>
                <c:pt idx="2949">
                  <c:v>5.8</c:v>
                </c:pt>
                <c:pt idx="2950">
                  <c:v>8.3000000000000007</c:v>
                </c:pt>
                <c:pt idx="2951">
                  <c:v>2.8</c:v>
                </c:pt>
                <c:pt idx="2952">
                  <c:v>6.6</c:v>
                </c:pt>
                <c:pt idx="2953">
                  <c:v>7.5</c:v>
                </c:pt>
                <c:pt idx="2954">
                  <c:v>6</c:v>
                </c:pt>
                <c:pt idx="2955">
                  <c:v>6.2</c:v>
                </c:pt>
                <c:pt idx="2956">
                  <c:v>7.2</c:v>
                </c:pt>
                <c:pt idx="2957">
                  <c:v>8.6999999999999993</c:v>
                </c:pt>
                <c:pt idx="2958">
                  <c:v>6</c:v>
                </c:pt>
                <c:pt idx="2959">
                  <c:v>8</c:v>
                </c:pt>
                <c:pt idx="2960">
                  <c:v>7.2</c:v>
                </c:pt>
                <c:pt idx="2961">
                  <c:v>4.5</c:v>
                </c:pt>
                <c:pt idx="2962">
                  <c:v>7.9</c:v>
                </c:pt>
                <c:pt idx="2963">
                  <c:v>7.1</c:v>
                </c:pt>
                <c:pt idx="2964">
                  <c:v>7.5</c:v>
                </c:pt>
                <c:pt idx="2965">
                  <c:v>6.8</c:v>
                </c:pt>
                <c:pt idx="2966">
                  <c:v>4.3</c:v>
                </c:pt>
                <c:pt idx="2967">
                  <c:v>7.2</c:v>
                </c:pt>
                <c:pt idx="2968">
                  <c:v>5.8</c:v>
                </c:pt>
                <c:pt idx="2969">
                  <c:v>7.1</c:v>
                </c:pt>
                <c:pt idx="2970">
                  <c:v>7.4</c:v>
                </c:pt>
                <c:pt idx="2971">
                  <c:v>7.6</c:v>
                </c:pt>
                <c:pt idx="2972">
                  <c:v>6.9</c:v>
                </c:pt>
                <c:pt idx="2973">
                  <c:v>6</c:v>
                </c:pt>
                <c:pt idx="2974">
                  <c:v>6.9</c:v>
                </c:pt>
                <c:pt idx="2975">
                  <c:v>7.3</c:v>
                </c:pt>
                <c:pt idx="2976">
                  <c:v>4.5999999999999996</c:v>
                </c:pt>
                <c:pt idx="2977">
                  <c:v>6</c:v>
                </c:pt>
                <c:pt idx="2978">
                  <c:v>6.4</c:v>
                </c:pt>
                <c:pt idx="2979">
                  <c:v>5.5</c:v>
                </c:pt>
                <c:pt idx="2980">
                  <c:v>7.5</c:v>
                </c:pt>
                <c:pt idx="2981">
                  <c:v>8.1</c:v>
                </c:pt>
                <c:pt idx="2982">
                  <c:v>6.3</c:v>
                </c:pt>
                <c:pt idx="2983">
                  <c:v>5.0999999999999996</c:v>
                </c:pt>
                <c:pt idx="2984">
                  <c:v>6.8</c:v>
                </c:pt>
                <c:pt idx="2985">
                  <c:v>5.3</c:v>
                </c:pt>
                <c:pt idx="2986">
                  <c:v>7.3</c:v>
                </c:pt>
                <c:pt idx="2987">
                  <c:v>7.3</c:v>
                </c:pt>
                <c:pt idx="2988">
                  <c:v>7.1</c:v>
                </c:pt>
                <c:pt idx="2989">
                  <c:v>7.6</c:v>
                </c:pt>
                <c:pt idx="2990">
                  <c:v>5.3</c:v>
                </c:pt>
                <c:pt idx="2991">
                  <c:v>7.8</c:v>
                </c:pt>
                <c:pt idx="2992">
                  <c:v>7.7</c:v>
                </c:pt>
                <c:pt idx="2993">
                  <c:v>7.7</c:v>
                </c:pt>
                <c:pt idx="2994">
                  <c:v>5.4</c:v>
                </c:pt>
                <c:pt idx="2995">
                  <c:v>6.2</c:v>
                </c:pt>
                <c:pt idx="2996">
                  <c:v>7.4</c:v>
                </c:pt>
                <c:pt idx="2997">
                  <c:v>6.2</c:v>
                </c:pt>
                <c:pt idx="2998">
                  <c:v>5.0999999999999996</c:v>
                </c:pt>
                <c:pt idx="2999">
                  <c:v>6.9</c:v>
                </c:pt>
                <c:pt idx="3000">
                  <c:v>6.3</c:v>
                </c:pt>
                <c:pt idx="3001">
                  <c:v>6.8</c:v>
                </c:pt>
                <c:pt idx="3002">
                  <c:v>7.4</c:v>
                </c:pt>
                <c:pt idx="3003">
                  <c:v>5.7</c:v>
                </c:pt>
                <c:pt idx="3004">
                  <c:v>5.8</c:v>
                </c:pt>
                <c:pt idx="3005">
                  <c:v>6.2</c:v>
                </c:pt>
                <c:pt idx="3006">
                  <c:v>4.3</c:v>
                </c:pt>
                <c:pt idx="3007">
                  <c:v>6.4</c:v>
                </c:pt>
                <c:pt idx="3008">
                  <c:v>6</c:v>
                </c:pt>
                <c:pt idx="3009">
                  <c:v>6.9</c:v>
                </c:pt>
                <c:pt idx="3010">
                  <c:v>5.5</c:v>
                </c:pt>
                <c:pt idx="3011">
                  <c:v>5.4</c:v>
                </c:pt>
                <c:pt idx="3012">
                  <c:v>8.3000000000000007</c:v>
                </c:pt>
                <c:pt idx="3013">
                  <c:v>7.9</c:v>
                </c:pt>
                <c:pt idx="3014">
                  <c:v>6.5</c:v>
                </c:pt>
                <c:pt idx="3015">
                  <c:v>6.3</c:v>
                </c:pt>
                <c:pt idx="3016">
                  <c:v>6.4</c:v>
                </c:pt>
                <c:pt idx="3017">
                  <c:v>5.3</c:v>
                </c:pt>
                <c:pt idx="3018">
                  <c:v>5.8</c:v>
                </c:pt>
                <c:pt idx="3019">
                  <c:v>6.6</c:v>
                </c:pt>
                <c:pt idx="3020">
                  <c:v>7.4</c:v>
                </c:pt>
                <c:pt idx="3021">
                  <c:v>8.3000000000000007</c:v>
                </c:pt>
                <c:pt idx="3022">
                  <c:v>5.3</c:v>
                </c:pt>
                <c:pt idx="3023">
                  <c:v>6.2</c:v>
                </c:pt>
                <c:pt idx="3024">
                  <c:v>6.9</c:v>
                </c:pt>
                <c:pt idx="3025">
                  <c:v>5.9</c:v>
                </c:pt>
                <c:pt idx="3026">
                  <c:v>6.1</c:v>
                </c:pt>
                <c:pt idx="3027">
                  <c:v>5.8</c:v>
                </c:pt>
                <c:pt idx="3028">
                  <c:v>7.3</c:v>
                </c:pt>
                <c:pt idx="3029">
                  <c:v>5.9</c:v>
                </c:pt>
                <c:pt idx="3030">
                  <c:v>5.5</c:v>
                </c:pt>
                <c:pt idx="3031">
                  <c:v>5</c:v>
                </c:pt>
                <c:pt idx="3032">
                  <c:v>7</c:v>
                </c:pt>
                <c:pt idx="3033">
                  <c:v>7.8</c:v>
                </c:pt>
                <c:pt idx="3034">
                  <c:v>6.4</c:v>
                </c:pt>
                <c:pt idx="3035">
                  <c:v>5.9</c:v>
                </c:pt>
                <c:pt idx="3036">
                  <c:v>7</c:v>
                </c:pt>
                <c:pt idx="3037">
                  <c:v>6.1</c:v>
                </c:pt>
                <c:pt idx="3038">
                  <c:v>6.9</c:v>
                </c:pt>
                <c:pt idx="3039">
                  <c:v>7.5</c:v>
                </c:pt>
                <c:pt idx="3040">
                  <c:v>7.3</c:v>
                </c:pt>
                <c:pt idx="3041">
                  <c:v>6.5</c:v>
                </c:pt>
                <c:pt idx="3042">
                  <c:v>6.2</c:v>
                </c:pt>
                <c:pt idx="3043">
                  <c:v>6.7</c:v>
                </c:pt>
                <c:pt idx="3044">
                  <c:v>6</c:v>
                </c:pt>
                <c:pt idx="3045">
                  <c:v>6.3</c:v>
                </c:pt>
                <c:pt idx="3046">
                  <c:v>5.8</c:v>
                </c:pt>
                <c:pt idx="3047">
                  <c:v>6.1</c:v>
                </c:pt>
                <c:pt idx="3048">
                  <c:v>6.9</c:v>
                </c:pt>
                <c:pt idx="3049">
                  <c:v>8.3000000000000007</c:v>
                </c:pt>
                <c:pt idx="3050">
                  <c:v>5.4</c:v>
                </c:pt>
                <c:pt idx="3051">
                  <c:v>6.7</c:v>
                </c:pt>
                <c:pt idx="3052">
                  <c:v>7.4</c:v>
                </c:pt>
                <c:pt idx="3053">
                  <c:v>5.6</c:v>
                </c:pt>
                <c:pt idx="3054">
                  <c:v>6.5</c:v>
                </c:pt>
                <c:pt idx="3055">
                  <c:v>6.5</c:v>
                </c:pt>
                <c:pt idx="3056">
                  <c:v>5.8</c:v>
                </c:pt>
                <c:pt idx="3057">
                  <c:v>5</c:v>
                </c:pt>
                <c:pt idx="3058">
                  <c:v>5.5</c:v>
                </c:pt>
                <c:pt idx="3059">
                  <c:v>6.5</c:v>
                </c:pt>
                <c:pt idx="3060">
                  <c:v>7.2</c:v>
                </c:pt>
                <c:pt idx="3061">
                  <c:v>7.3</c:v>
                </c:pt>
                <c:pt idx="3062">
                  <c:v>7.2</c:v>
                </c:pt>
                <c:pt idx="3063">
                  <c:v>5.2</c:v>
                </c:pt>
                <c:pt idx="3064">
                  <c:v>5.7</c:v>
                </c:pt>
                <c:pt idx="3065">
                  <c:v>4.7</c:v>
                </c:pt>
                <c:pt idx="3066">
                  <c:v>5.9</c:v>
                </c:pt>
                <c:pt idx="3067">
                  <c:v>6.8</c:v>
                </c:pt>
                <c:pt idx="3068">
                  <c:v>5.9</c:v>
                </c:pt>
                <c:pt idx="3069">
                  <c:v>5.3</c:v>
                </c:pt>
                <c:pt idx="3070">
                  <c:v>6</c:v>
                </c:pt>
                <c:pt idx="3071">
                  <c:v>7.7</c:v>
                </c:pt>
                <c:pt idx="3072">
                  <c:v>4.4000000000000004</c:v>
                </c:pt>
                <c:pt idx="3073">
                  <c:v>6.6</c:v>
                </c:pt>
                <c:pt idx="3074">
                  <c:v>6.7</c:v>
                </c:pt>
                <c:pt idx="3075">
                  <c:v>5.5</c:v>
                </c:pt>
                <c:pt idx="3076">
                  <c:v>6.5</c:v>
                </c:pt>
                <c:pt idx="3077">
                  <c:v>6.2</c:v>
                </c:pt>
                <c:pt idx="3078">
                  <c:v>7.1</c:v>
                </c:pt>
                <c:pt idx="3079">
                  <c:v>6.1</c:v>
                </c:pt>
                <c:pt idx="3080">
                  <c:v>7.1</c:v>
                </c:pt>
                <c:pt idx="3081">
                  <c:v>6</c:v>
                </c:pt>
                <c:pt idx="3082">
                  <c:v>7.4</c:v>
                </c:pt>
                <c:pt idx="3083">
                  <c:v>5.9</c:v>
                </c:pt>
                <c:pt idx="3084">
                  <c:v>4.0999999999999996</c:v>
                </c:pt>
                <c:pt idx="3085">
                  <c:v>5.8</c:v>
                </c:pt>
                <c:pt idx="3086">
                  <c:v>5.9</c:v>
                </c:pt>
                <c:pt idx="3087">
                  <c:v>7</c:v>
                </c:pt>
                <c:pt idx="3088">
                  <c:v>6.8</c:v>
                </c:pt>
                <c:pt idx="3089">
                  <c:v>7.4</c:v>
                </c:pt>
                <c:pt idx="3090">
                  <c:v>7.1</c:v>
                </c:pt>
                <c:pt idx="3091">
                  <c:v>7</c:v>
                </c:pt>
                <c:pt idx="3092">
                  <c:v>5.8</c:v>
                </c:pt>
                <c:pt idx="3093">
                  <c:v>7.8</c:v>
                </c:pt>
                <c:pt idx="3094">
                  <c:v>6.5</c:v>
                </c:pt>
                <c:pt idx="3095">
                  <c:v>7</c:v>
                </c:pt>
                <c:pt idx="3096">
                  <c:v>6.3</c:v>
                </c:pt>
                <c:pt idx="3097">
                  <c:v>5.3</c:v>
                </c:pt>
                <c:pt idx="3098">
                  <c:v>6.8</c:v>
                </c:pt>
                <c:pt idx="3099">
                  <c:v>5.5</c:v>
                </c:pt>
                <c:pt idx="3100">
                  <c:v>7.4</c:v>
                </c:pt>
                <c:pt idx="3101">
                  <c:v>4.3</c:v>
                </c:pt>
                <c:pt idx="3102">
                  <c:v>6</c:v>
                </c:pt>
                <c:pt idx="3103">
                  <c:v>5.2</c:v>
                </c:pt>
                <c:pt idx="3104">
                  <c:v>6.7</c:v>
                </c:pt>
                <c:pt idx="3105">
                  <c:v>6.3</c:v>
                </c:pt>
                <c:pt idx="3106">
                  <c:v>8.6</c:v>
                </c:pt>
                <c:pt idx="3107">
                  <c:v>6.1</c:v>
                </c:pt>
                <c:pt idx="3108">
                  <c:v>5.8</c:v>
                </c:pt>
                <c:pt idx="3109">
                  <c:v>7.7</c:v>
                </c:pt>
                <c:pt idx="3110">
                  <c:v>8</c:v>
                </c:pt>
                <c:pt idx="3111">
                  <c:v>5.6</c:v>
                </c:pt>
                <c:pt idx="3112">
                  <c:v>6.7</c:v>
                </c:pt>
                <c:pt idx="3113">
                  <c:v>6.6</c:v>
                </c:pt>
                <c:pt idx="3114">
                  <c:v>4.2</c:v>
                </c:pt>
                <c:pt idx="3115">
                  <c:v>6.6</c:v>
                </c:pt>
                <c:pt idx="3116">
                  <c:v>4.0999999999999996</c:v>
                </c:pt>
                <c:pt idx="3117">
                  <c:v>7.3</c:v>
                </c:pt>
                <c:pt idx="3118">
                  <c:v>7.1</c:v>
                </c:pt>
                <c:pt idx="3119">
                  <c:v>6.5</c:v>
                </c:pt>
                <c:pt idx="3120">
                  <c:v>7</c:v>
                </c:pt>
                <c:pt idx="3121">
                  <c:v>5.5</c:v>
                </c:pt>
                <c:pt idx="3122">
                  <c:v>6.6</c:v>
                </c:pt>
                <c:pt idx="3123">
                  <c:v>7.1</c:v>
                </c:pt>
                <c:pt idx="3124">
                  <c:v>7.9</c:v>
                </c:pt>
                <c:pt idx="3125">
                  <c:v>7.1</c:v>
                </c:pt>
                <c:pt idx="3126">
                  <c:v>5.6</c:v>
                </c:pt>
                <c:pt idx="3127">
                  <c:v>7.3</c:v>
                </c:pt>
                <c:pt idx="3128">
                  <c:v>3.3</c:v>
                </c:pt>
                <c:pt idx="3129">
                  <c:v>6.5</c:v>
                </c:pt>
                <c:pt idx="3130">
                  <c:v>4.8</c:v>
                </c:pt>
                <c:pt idx="3131">
                  <c:v>5.2</c:v>
                </c:pt>
                <c:pt idx="3132">
                  <c:v>6.3</c:v>
                </c:pt>
                <c:pt idx="3133">
                  <c:v>7.2</c:v>
                </c:pt>
                <c:pt idx="3134">
                  <c:v>6.8</c:v>
                </c:pt>
                <c:pt idx="3135">
                  <c:v>5.7</c:v>
                </c:pt>
                <c:pt idx="3136">
                  <c:v>7.2</c:v>
                </c:pt>
                <c:pt idx="3137">
                  <c:v>6.9</c:v>
                </c:pt>
                <c:pt idx="3138">
                  <c:v>6.3</c:v>
                </c:pt>
                <c:pt idx="3139">
                  <c:v>6.2</c:v>
                </c:pt>
                <c:pt idx="3140">
                  <c:v>6.7</c:v>
                </c:pt>
                <c:pt idx="3141">
                  <c:v>6.5</c:v>
                </c:pt>
                <c:pt idx="3142">
                  <c:v>7.2</c:v>
                </c:pt>
                <c:pt idx="3143">
                  <c:v>5.3</c:v>
                </c:pt>
                <c:pt idx="3144">
                  <c:v>6.7</c:v>
                </c:pt>
                <c:pt idx="3145">
                  <c:v>6.2</c:v>
                </c:pt>
                <c:pt idx="3146">
                  <c:v>3.6</c:v>
                </c:pt>
                <c:pt idx="3147">
                  <c:v>5.7</c:v>
                </c:pt>
                <c:pt idx="3148">
                  <c:v>7.3</c:v>
                </c:pt>
                <c:pt idx="3149">
                  <c:v>5</c:v>
                </c:pt>
                <c:pt idx="3150">
                  <c:v>6.6</c:v>
                </c:pt>
                <c:pt idx="3151">
                  <c:v>6.6</c:v>
                </c:pt>
                <c:pt idx="3152">
                  <c:v>6.8</c:v>
                </c:pt>
                <c:pt idx="3153">
                  <c:v>6.2</c:v>
                </c:pt>
                <c:pt idx="3154">
                  <c:v>7.3</c:v>
                </c:pt>
                <c:pt idx="3155">
                  <c:v>6.2</c:v>
                </c:pt>
                <c:pt idx="3156">
                  <c:v>6.9</c:v>
                </c:pt>
                <c:pt idx="3157">
                  <c:v>6.6</c:v>
                </c:pt>
                <c:pt idx="3158">
                  <c:v>6.3</c:v>
                </c:pt>
                <c:pt idx="3159">
                  <c:v>7</c:v>
                </c:pt>
                <c:pt idx="3160">
                  <c:v>3.3</c:v>
                </c:pt>
                <c:pt idx="3161">
                  <c:v>6.7</c:v>
                </c:pt>
                <c:pt idx="3162">
                  <c:v>6.2</c:v>
                </c:pt>
                <c:pt idx="3163">
                  <c:v>6.5</c:v>
                </c:pt>
                <c:pt idx="3164">
                  <c:v>3.5</c:v>
                </c:pt>
                <c:pt idx="3165">
                  <c:v>5.5</c:v>
                </c:pt>
                <c:pt idx="3166">
                  <c:v>5.9</c:v>
                </c:pt>
                <c:pt idx="3167">
                  <c:v>4.7</c:v>
                </c:pt>
                <c:pt idx="3168">
                  <c:v>4.2</c:v>
                </c:pt>
                <c:pt idx="3169">
                  <c:v>5.2</c:v>
                </c:pt>
                <c:pt idx="3170">
                  <c:v>5.2</c:v>
                </c:pt>
                <c:pt idx="3171">
                  <c:v>3.9</c:v>
                </c:pt>
                <c:pt idx="3172">
                  <c:v>6.1</c:v>
                </c:pt>
                <c:pt idx="3173">
                  <c:v>5.8</c:v>
                </c:pt>
                <c:pt idx="3174">
                  <c:v>6.7</c:v>
                </c:pt>
                <c:pt idx="3175">
                  <c:v>5.7</c:v>
                </c:pt>
                <c:pt idx="3176">
                  <c:v>4.5</c:v>
                </c:pt>
                <c:pt idx="3177">
                  <c:v>6.9</c:v>
                </c:pt>
                <c:pt idx="3178">
                  <c:v>4.8</c:v>
                </c:pt>
                <c:pt idx="3179">
                  <c:v>6.3</c:v>
                </c:pt>
                <c:pt idx="3180">
                  <c:v>6.9</c:v>
                </c:pt>
                <c:pt idx="3181">
                  <c:v>5.4</c:v>
                </c:pt>
                <c:pt idx="3182">
                  <c:v>3.8</c:v>
                </c:pt>
                <c:pt idx="3183">
                  <c:v>7</c:v>
                </c:pt>
                <c:pt idx="3184">
                  <c:v>5.2</c:v>
                </c:pt>
                <c:pt idx="3185">
                  <c:v>7.3</c:v>
                </c:pt>
                <c:pt idx="3186">
                  <c:v>4.5999999999999996</c:v>
                </c:pt>
                <c:pt idx="3187">
                  <c:v>6.5</c:v>
                </c:pt>
                <c:pt idx="3188">
                  <c:v>6.8</c:v>
                </c:pt>
                <c:pt idx="3189">
                  <c:v>6.7</c:v>
                </c:pt>
                <c:pt idx="3190">
                  <c:v>6.1</c:v>
                </c:pt>
                <c:pt idx="3191">
                  <c:v>5.2</c:v>
                </c:pt>
                <c:pt idx="3192">
                  <c:v>6.9</c:v>
                </c:pt>
                <c:pt idx="3193">
                  <c:v>6</c:v>
                </c:pt>
                <c:pt idx="3194">
                  <c:v>7.9</c:v>
                </c:pt>
                <c:pt idx="3195">
                  <c:v>4.5</c:v>
                </c:pt>
                <c:pt idx="3196">
                  <c:v>5.0999999999999996</c:v>
                </c:pt>
                <c:pt idx="3197">
                  <c:v>7.6</c:v>
                </c:pt>
                <c:pt idx="3198">
                  <c:v>7.6</c:v>
                </c:pt>
                <c:pt idx="3199">
                  <c:v>6.7</c:v>
                </c:pt>
                <c:pt idx="3200">
                  <c:v>6.1</c:v>
                </c:pt>
                <c:pt idx="3201">
                  <c:v>7.5</c:v>
                </c:pt>
                <c:pt idx="3202">
                  <c:v>6</c:v>
                </c:pt>
                <c:pt idx="3203">
                  <c:v>7.1</c:v>
                </c:pt>
                <c:pt idx="3204">
                  <c:v>7.5</c:v>
                </c:pt>
                <c:pt idx="3205">
                  <c:v>6.9</c:v>
                </c:pt>
                <c:pt idx="3206">
                  <c:v>8.5</c:v>
                </c:pt>
                <c:pt idx="3207">
                  <c:v>7.5</c:v>
                </c:pt>
                <c:pt idx="3208">
                  <c:v>6.6</c:v>
                </c:pt>
                <c:pt idx="3209">
                  <c:v>8</c:v>
                </c:pt>
                <c:pt idx="3210">
                  <c:v>7</c:v>
                </c:pt>
                <c:pt idx="3211">
                  <c:v>5.8</c:v>
                </c:pt>
                <c:pt idx="3212">
                  <c:v>7.3</c:v>
                </c:pt>
                <c:pt idx="3213">
                  <c:v>6.8</c:v>
                </c:pt>
                <c:pt idx="3214">
                  <c:v>6.7</c:v>
                </c:pt>
                <c:pt idx="3215">
                  <c:v>6.5</c:v>
                </c:pt>
                <c:pt idx="3216">
                  <c:v>8</c:v>
                </c:pt>
                <c:pt idx="3217">
                  <c:v>6.5</c:v>
                </c:pt>
                <c:pt idx="3218">
                  <c:v>4.9000000000000004</c:v>
                </c:pt>
                <c:pt idx="3219">
                  <c:v>7.1</c:v>
                </c:pt>
                <c:pt idx="3220">
                  <c:v>7</c:v>
                </c:pt>
                <c:pt idx="3221">
                  <c:v>7</c:v>
                </c:pt>
                <c:pt idx="3222">
                  <c:v>7.5</c:v>
                </c:pt>
                <c:pt idx="3223">
                  <c:v>4.5</c:v>
                </c:pt>
                <c:pt idx="3224">
                  <c:v>5.5</c:v>
                </c:pt>
                <c:pt idx="3225">
                  <c:v>7.7</c:v>
                </c:pt>
                <c:pt idx="3226">
                  <c:v>7.2</c:v>
                </c:pt>
                <c:pt idx="3227">
                  <c:v>4.8</c:v>
                </c:pt>
                <c:pt idx="3228">
                  <c:v>6.7</c:v>
                </c:pt>
                <c:pt idx="3229">
                  <c:v>7</c:v>
                </c:pt>
                <c:pt idx="3230">
                  <c:v>6.5</c:v>
                </c:pt>
                <c:pt idx="3231">
                  <c:v>7.4</c:v>
                </c:pt>
                <c:pt idx="3232">
                  <c:v>5.7</c:v>
                </c:pt>
                <c:pt idx="3233">
                  <c:v>6.2</c:v>
                </c:pt>
                <c:pt idx="3234">
                  <c:v>5.7</c:v>
                </c:pt>
                <c:pt idx="3235">
                  <c:v>6.4</c:v>
                </c:pt>
                <c:pt idx="3236">
                  <c:v>7</c:v>
                </c:pt>
                <c:pt idx="3237">
                  <c:v>7.7</c:v>
                </c:pt>
                <c:pt idx="3238">
                  <c:v>5.4</c:v>
                </c:pt>
                <c:pt idx="3239">
                  <c:v>6.6</c:v>
                </c:pt>
                <c:pt idx="3240">
                  <c:v>6.1</c:v>
                </c:pt>
                <c:pt idx="3241">
                  <c:v>6.1</c:v>
                </c:pt>
                <c:pt idx="3242">
                  <c:v>7.6</c:v>
                </c:pt>
                <c:pt idx="3243">
                  <c:v>6.2</c:v>
                </c:pt>
                <c:pt idx="3244">
                  <c:v>6.6</c:v>
                </c:pt>
                <c:pt idx="3245">
                  <c:v>6.1</c:v>
                </c:pt>
                <c:pt idx="3246">
                  <c:v>7.3</c:v>
                </c:pt>
                <c:pt idx="3247">
                  <c:v>4.2</c:v>
                </c:pt>
                <c:pt idx="3248">
                  <c:v>7.1</c:v>
                </c:pt>
                <c:pt idx="3249">
                  <c:v>6</c:v>
                </c:pt>
                <c:pt idx="3250">
                  <c:v>6.5</c:v>
                </c:pt>
                <c:pt idx="3251">
                  <c:v>6.5</c:v>
                </c:pt>
                <c:pt idx="3252">
                  <c:v>5.7</c:v>
                </c:pt>
                <c:pt idx="3253">
                  <c:v>6.1</c:v>
                </c:pt>
                <c:pt idx="3254">
                  <c:v>7.1</c:v>
                </c:pt>
                <c:pt idx="3255">
                  <c:v>7.3</c:v>
                </c:pt>
                <c:pt idx="3256">
                  <c:v>6.5</c:v>
                </c:pt>
                <c:pt idx="3257">
                  <c:v>5.7</c:v>
                </c:pt>
                <c:pt idx="3258">
                  <c:v>7.2</c:v>
                </c:pt>
                <c:pt idx="3259">
                  <c:v>7.3</c:v>
                </c:pt>
                <c:pt idx="3260">
                  <c:v>6.9</c:v>
                </c:pt>
                <c:pt idx="3261">
                  <c:v>5</c:v>
                </c:pt>
                <c:pt idx="3262">
                  <c:v>5.9</c:v>
                </c:pt>
                <c:pt idx="3263">
                  <c:v>6.7</c:v>
                </c:pt>
                <c:pt idx="3264">
                  <c:v>7.3</c:v>
                </c:pt>
                <c:pt idx="3265">
                  <c:v>7.6</c:v>
                </c:pt>
                <c:pt idx="3266">
                  <c:v>6.5</c:v>
                </c:pt>
                <c:pt idx="3267">
                  <c:v>2.1</c:v>
                </c:pt>
                <c:pt idx="3268">
                  <c:v>5.3</c:v>
                </c:pt>
                <c:pt idx="3269">
                  <c:v>7.2</c:v>
                </c:pt>
                <c:pt idx="3270">
                  <c:v>7</c:v>
                </c:pt>
                <c:pt idx="3271">
                  <c:v>8</c:v>
                </c:pt>
                <c:pt idx="3272">
                  <c:v>6.5</c:v>
                </c:pt>
                <c:pt idx="3273">
                  <c:v>6.9</c:v>
                </c:pt>
                <c:pt idx="3274">
                  <c:v>7.1</c:v>
                </c:pt>
                <c:pt idx="3275">
                  <c:v>7.3</c:v>
                </c:pt>
                <c:pt idx="3276">
                  <c:v>7.5</c:v>
                </c:pt>
                <c:pt idx="3277">
                  <c:v>6.9</c:v>
                </c:pt>
                <c:pt idx="3278">
                  <c:v>7.2</c:v>
                </c:pt>
                <c:pt idx="3279">
                  <c:v>7.2</c:v>
                </c:pt>
                <c:pt idx="3280">
                  <c:v>6.7</c:v>
                </c:pt>
                <c:pt idx="3281">
                  <c:v>6</c:v>
                </c:pt>
                <c:pt idx="3282">
                  <c:v>8.9</c:v>
                </c:pt>
                <c:pt idx="3283">
                  <c:v>7.7</c:v>
                </c:pt>
                <c:pt idx="3284">
                  <c:v>7.9</c:v>
                </c:pt>
                <c:pt idx="3285">
                  <c:v>5.6</c:v>
                </c:pt>
                <c:pt idx="3286">
                  <c:v>8</c:v>
                </c:pt>
                <c:pt idx="3287">
                  <c:v>6.2</c:v>
                </c:pt>
                <c:pt idx="3288">
                  <c:v>7.9</c:v>
                </c:pt>
                <c:pt idx="3289">
                  <c:v>8.1</c:v>
                </c:pt>
                <c:pt idx="3290">
                  <c:v>7.6</c:v>
                </c:pt>
                <c:pt idx="3291">
                  <c:v>3.5</c:v>
                </c:pt>
                <c:pt idx="3292">
                  <c:v>7.6</c:v>
                </c:pt>
                <c:pt idx="3293">
                  <c:v>6.5</c:v>
                </c:pt>
                <c:pt idx="3294">
                  <c:v>5.6</c:v>
                </c:pt>
                <c:pt idx="3295">
                  <c:v>7.7</c:v>
                </c:pt>
                <c:pt idx="3296">
                  <c:v>5.2</c:v>
                </c:pt>
                <c:pt idx="3297">
                  <c:v>6.9</c:v>
                </c:pt>
                <c:pt idx="3298">
                  <c:v>6.1</c:v>
                </c:pt>
                <c:pt idx="3299">
                  <c:v>5</c:v>
                </c:pt>
                <c:pt idx="3300">
                  <c:v>7.8</c:v>
                </c:pt>
                <c:pt idx="3301">
                  <c:v>7.4</c:v>
                </c:pt>
                <c:pt idx="3302">
                  <c:v>6.8</c:v>
                </c:pt>
                <c:pt idx="3303">
                  <c:v>6.4</c:v>
                </c:pt>
                <c:pt idx="3304">
                  <c:v>5.7</c:v>
                </c:pt>
                <c:pt idx="3305">
                  <c:v>7.5</c:v>
                </c:pt>
                <c:pt idx="3306">
                  <c:v>6.7</c:v>
                </c:pt>
                <c:pt idx="3307">
                  <c:v>5.6</c:v>
                </c:pt>
                <c:pt idx="3308">
                  <c:v>7</c:v>
                </c:pt>
                <c:pt idx="3309">
                  <c:v>7.6</c:v>
                </c:pt>
                <c:pt idx="3310">
                  <c:v>6.5</c:v>
                </c:pt>
                <c:pt idx="3311">
                  <c:v>7</c:v>
                </c:pt>
                <c:pt idx="3312">
                  <c:v>6.3</c:v>
                </c:pt>
                <c:pt idx="3313">
                  <c:v>6.4</c:v>
                </c:pt>
                <c:pt idx="3314">
                  <c:v>7.1</c:v>
                </c:pt>
                <c:pt idx="3315">
                  <c:v>7.1</c:v>
                </c:pt>
                <c:pt idx="3316">
                  <c:v>6.5</c:v>
                </c:pt>
                <c:pt idx="3317">
                  <c:v>6.9</c:v>
                </c:pt>
                <c:pt idx="3318">
                  <c:v>5.4</c:v>
                </c:pt>
                <c:pt idx="3319">
                  <c:v>4.9000000000000004</c:v>
                </c:pt>
                <c:pt idx="3320">
                  <c:v>5.0999999999999996</c:v>
                </c:pt>
                <c:pt idx="3321">
                  <c:v>5.3</c:v>
                </c:pt>
                <c:pt idx="3322">
                  <c:v>7.5</c:v>
                </c:pt>
                <c:pt idx="3323">
                  <c:v>7.3</c:v>
                </c:pt>
                <c:pt idx="3324">
                  <c:v>7.3</c:v>
                </c:pt>
                <c:pt idx="3325">
                  <c:v>7.1</c:v>
                </c:pt>
                <c:pt idx="3326">
                  <c:v>6</c:v>
                </c:pt>
                <c:pt idx="3327">
                  <c:v>6.6</c:v>
                </c:pt>
                <c:pt idx="3328">
                  <c:v>7.2</c:v>
                </c:pt>
                <c:pt idx="3329">
                  <c:v>7.2</c:v>
                </c:pt>
                <c:pt idx="3330">
                  <c:v>6.9</c:v>
                </c:pt>
                <c:pt idx="3331">
                  <c:v>6.8</c:v>
                </c:pt>
                <c:pt idx="3332">
                  <c:v>4</c:v>
                </c:pt>
                <c:pt idx="3333">
                  <c:v>7.7</c:v>
                </c:pt>
                <c:pt idx="3334">
                  <c:v>7.4</c:v>
                </c:pt>
                <c:pt idx="3335">
                  <c:v>6.5</c:v>
                </c:pt>
                <c:pt idx="3336">
                  <c:v>6.4</c:v>
                </c:pt>
                <c:pt idx="3337">
                  <c:v>7.2</c:v>
                </c:pt>
                <c:pt idx="3338">
                  <c:v>5.6</c:v>
                </c:pt>
                <c:pt idx="3339">
                  <c:v>6.3</c:v>
                </c:pt>
                <c:pt idx="3340">
                  <c:v>6.8</c:v>
                </c:pt>
                <c:pt idx="3341">
                  <c:v>5.5</c:v>
                </c:pt>
                <c:pt idx="3342">
                  <c:v>6.9</c:v>
                </c:pt>
                <c:pt idx="3343">
                  <c:v>6</c:v>
                </c:pt>
                <c:pt idx="3344">
                  <c:v>6.4</c:v>
                </c:pt>
                <c:pt idx="3345">
                  <c:v>6.6</c:v>
                </c:pt>
                <c:pt idx="3346">
                  <c:v>5.3</c:v>
                </c:pt>
                <c:pt idx="3347">
                  <c:v>8.1</c:v>
                </c:pt>
                <c:pt idx="3348">
                  <c:v>5.9</c:v>
                </c:pt>
                <c:pt idx="3349">
                  <c:v>7.7</c:v>
                </c:pt>
                <c:pt idx="3350">
                  <c:v>4.5999999999999996</c:v>
                </c:pt>
                <c:pt idx="3351">
                  <c:v>5.0999999999999996</c:v>
                </c:pt>
                <c:pt idx="3352">
                  <c:v>6.9</c:v>
                </c:pt>
                <c:pt idx="3353">
                  <c:v>8</c:v>
                </c:pt>
                <c:pt idx="3354">
                  <c:v>6.8</c:v>
                </c:pt>
                <c:pt idx="3355">
                  <c:v>5.4</c:v>
                </c:pt>
                <c:pt idx="3356">
                  <c:v>6.5</c:v>
                </c:pt>
                <c:pt idx="3357">
                  <c:v>4.2</c:v>
                </c:pt>
                <c:pt idx="3358">
                  <c:v>7.4</c:v>
                </c:pt>
                <c:pt idx="3359">
                  <c:v>6.9</c:v>
                </c:pt>
                <c:pt idx="3360">
                  <c:v>6.7</c:v>
                </c:pt>
                <c:pt idx="3361">
                  <c:v>7.3</c:v>
                </c:pt>
                <c:pt idx="3362">
                  <c:v>7.6</c:v>
                </c:pt>
                <c:pt idx="3363">
                  <c:v>5.4</c:v>
                </c:pt>
                <c:pt idx="3364">
                  <c:v>7.3</c:v>
                </c:pt>
                <c:pt idx="3365">
                  <c:v>6.4</c:v>
                </c:pt>
                <c:pt idx="3366">
                  <c:v>6</c:v>
                </c:pt>
                <c:pt idx="3367">
                  <c:v>7.2</c:v>
                </c:pt>
                <c:pt idx="3368">
                  <c:v>6</c:v>
                </c:pt>
                <c:pt idx="3369">
                  <c:v>3.1</c:v>
                </c:pt>
                <c:pt idx="3370">
                  <c:v>6.9</c:v>
                </c:pt>
                <c:pt idx="3371">
                  <c:v>6.2</c:v>
                </c:pt>
                <c:pt idx="3372">
                  <c:v>5.5</c:v>
                </c:pt>
                <c:pt idx="3373">
                  <c:v>6.9</c:v>
                </c:pt>
                <c:pt idx="3374">
                  <c:v>6.3</c:v>
                </c:pt>
                <c:pt idx="3375">
                  <c:v>4.8</c:v>
                </c:pt>
                <c:pt idx="3376">
                  <c:v>7.9</c:v>
                </c:pt>
                <c:pt idx="3377">
                  <c:v>6.7</c:v>
                </c:pt>
                <c:pt idx="3378">
                  <c:v>5.6</c:v>
                </c:pt>
                <c:pt idx="3379">
                  <c:v>5.4</c:v>
                </c:pt>
                <c:pt idx="3380">
                  <c:v>8</c:v>
                </c:pt>
                <c:pt idx="3381">
                  <c:v>5.7</c:v>
                </c:pt>
                <c:pt idx="3382">
                  <c:v>7.6</c:v>
                </c:pt>
                <c:pt idx="3383">
                  <c:v>7</c:v>
                </c:pt>
                <c:pt idx="3384">
                  <c:v>7.2</c:v>
                </c:pt>
                <c:pt idx="3385">
                  <c:v>6.2</c:v>
                </c:pt>
                <c:pt idx="3386">
                  <c:v>3.5</c:v>
                </c:pt>
                <c:pt idx="3387">
                  <c:v>7.5</c:v>
                </c:pt>
                <c:pt idx="3388">
                  <c:v>5.0999999999999996</c:v>
                </c:pt>
                <c:pt idx="3389">
                  <c:v>6.7</c:v>
                </c:pt>
                <c:pt idx="3390">
                  <c:v>9.1999999999999993</c:v>
                </c:pt>
                <c:pt idx="3391">
                  <c:v>6.1</c:v>
                </c:pt>
                <c:pt idx="3392">
                  <c:v>7.7</c:v>
                </c:pt>
                <c:pt idx="3393">
                  <c:v>7.6</c:v>
                </c:pt>
                <c:pt idx="3394">
                  <c:v>6.1</c:v>
                </c:pt>
                <c:pt idx="3395">
                  <c:v>4.9000000000000004</c:v>
                </c:pt>
                <c:pt idx="3396">
                  <c:v>6.8</c:v>
                </c:pt>
                <c:pt idx="3397">
                  <c:v>7</c:v>
                </c:pt>
                <c:pt idx="3398">
                  <c:v>7.2</c:v>
                </c:pt>
                <c:pt idx="3399">
                  <c:v>5.7</c:v>
                </c:pt>
                <c:pt idx="3400">
                  <c:v>7.3</c:v>
                </c:pt>
                <c:pt idx="3401">
                  <c:v>7.5</c:v>
                </c:pt>
                <c:pt idx="3402">
                  <c:v>7.4</c:v>
                </c:pt>
                <c:pt idx="3403">
                  <c:v>7.2</c:v>
                </c:pt>
                <c:pt idx="3404">
                  <c:v>6.5</c:v>
                </c:pt>
                <c:pt idx="3405">
                  <c:v>6.8</c:v>
                </c:pt>
                <c:pt idx="3406">
                  <c:v>6.8</c:v>
                </c:pt>
                <c:pt idx="3407">
                  <c:v>5.2</c:v>
                </c:pt>
                <c:pt idx="3408">
                  <c:v>7.2</c:v>
                </c:pt>
                <c:pt idx="3409">
                  <c:v>7.5</c:v>
                </c:pt>
                <c:pt idx="3410">
                  <c:v>4</c:v>
                </c:pt>
                <c:pt idx="3411">
                  <c:v>6.8</c:v>
                </c:pt>
                <c:pt idx="3412">
                  <c:v>6.9</c:v>
                </c:pt>
                <c:pt idx="3413">
                  <c:v>7.3</c:v>
                </c:pt>
                <c:pt idx="3414">
                  <c:v>6.1</c:v>
                </c:pt>
                <c:pt idx="3415">
                  <c:v>7.8</c:v>
                </c:pt>
                <c:pt idx="3416">
                  <c:v>6</c:v>
                </c:pt>
                <c:pt idx="3417">
                  <c:v>4.0999999999999996</c:v>
                </c:pt>
                <c:pt idx="3418">
                  <c:v>7</c:v>
                </c:pt>
                <c:pt idx="3419">
                  <c:v>7.1</c:v>
                </c:pt>
                <c:pt idx="3420">
                  <c:v>6.2</c:v>
                </c:pt>
                <c:pt idx="3421">
                  <c:v>6.9</c:v>
                </c:pt>
                <c:pt idx="3422">
                  <c:v>7.6</c:v>
                </c:pt>
                <c:pt idx="3423">
                  <c:v>7.6</c:v>
                </c:pt>
                <c:pt idx="3424">
                  <c:v>6.4</c:v>
                </c:pt>
                <c:pt idx="3425">
                  <c:v>6.2</c:v>
                </c:pt>
                <c:pt idx="3426">
                  <c:v>7.5</c:v>
                </c:pt>
                <c:pt idx="3427">
                  <c:v>2</c:v>
                </c:pt>
                <c:pt idx="3428">
                  <c:v>6.2</c:v>
                </c:pt>
                <c:pt idx="3429">
                  <c:v>6.5</c:v>
                </c:pt>
                <c:pt idx="3430">
                  <c:v>7.9</c:v>
                </c:pt>
                <c:pt idx="3431">
                  <c:v>6.8</c:v>
                </c:pt>
                <c:pt idx="3432">
                  <c:v>6.3</c:v>
                </c:pt>
                <c:pt idx="3433">
                  <c:v>6.3</c:v>
                </c:pt>
                <c:pt idx="3434">
                  <c:v>6.6</c:v>
                </c:pt>
                <c:pt idx="3435">
                  <c:v>6.4</c:v>
                </c:pt>
                <c:pt idx="3436">
                  <c:v>7.5</c:v>
                </c:pt>
                <c:pt idx="3437">
                  <c:v>5.8</c:v>
                </c:pt>
                <c:pt idx="3438">
                  <c:v>6.5</c:v>
                </c:pt>
                <c:pt idx="3439">
                  <c:v>4.8</c:v>
                </c:pt>
                <c:pt idx="3440">
                  <c:v>7.2</c:v>
                </c:pt>
                <c:pt idx="3441">
                  <c:v>6.3</c:v>
                </c:pt>
                <c:pt idx="3442">
                  <c:v>7</c:v>
                </c:pt>
                <c:pt idx="3443">
                  <c:v>6.3</c:v>
                </c:pt>
                <c:pt idx="3444">
                  <c:v>5.3</c:v>
                </c:pt>
                <c:pt idx="3445">
                  <c:v>2.2999999999999998</c:v>
                </c:pt>
                <c:pt idx="3446">
                  <c:v>7.1</c:v>
                </c:pt>
                <c:pt idx="3447">
                  <c:v>6.2</c:v>
                </c:pt>
                <c:pt idx="3448">
                  <c:v>6.2</c:v>
                </c:pt>
                <c:pt idx="3449">
                  <c:v>6.7</c:v>
                </c:pt>
                <c:pt idx="3450">
                  <c:v>6.5</c:v>
                </c:pt>
                <c:pt idx="3451">
                  <c:v>5.9</c:v>
                </c:pt>
                <c:pt idx="3452">
                  <c:v>6.7</c:v>
                </c:pt>
                <c:pt idx="3453">
                  <c:v>6</c:v>
                </c:pt>
                <c:pt idx="3454">
                  <c:v>6.9</c:v>
                </c:pt>
                <c:pt idx="3455">
                  <c:v>7.9</c:v>
                </c:pt>
                <c:pt idx="3456">
                  <c:v>5.3</c:v>
                </c:pt>
                <c:pt idx="3457">
                  <c:v>4.8</c:v>
                </c:pt>
                <c:pt idx="3458">
                  <c:v>5.3</c:v>
                </c:pt>
                <c:pt idx="3459">
                  <c:v>7.3</c:v>
                </c:pt>
                <c:pt idx="3460">
                  <c:v>7.4</c:v>
                </c:pt>
                <c:pt idx="3461">
                  <c:v>7.7</c:v>
                </c:pt>
                <c:pt idx="3462">
                  <c:v>4.8</c:v>
                </c:pt>
                <c:pt idx="3463">
                  <c:v>7.2</c:v>
                </c:pt>
                <c:pt idx="3464">
                  <c:v>5.8</c:v>
                </c:pt>
                <c:pt idx="3465">
                  <c:v>7.3</c:v>
                </c:pt>
                <c:pt idx="3466">
                  <c:v>7</c:v>
                </c:pt>
                <c:pt idx="3467">
                  <c:v>6.4</c:v>
                </c:pt>
                <c:pt idx="3468">
                  <c:v>5.6</c:v>
                </c:pt>
                <c:pt idx="3469">
                  <c:v>8.1999999999999993</c:v>
                </c:pt>
                <c:pt idx="3470">
                  <c:v>6.5</c:v>
                </c:pt>
                <c:pt idx="3471">
                  <c:v>6.4</c:v>
                </c:pt>
                <c:pt idx="3472">
                  <c:v>8.1</c:v>
                </c:pt>
                <c:pt idx="3473">
                  <c:v>5.4</c:v>
                </c:pt>
                <c:pt idx="3474">
                  <c:v>6.3</c:v>
                </c:pt>
                <c:pt idx="3475">
                  <c:v>7.8</c:v>
                </c:pt>
                <c:pt idx="3476">
                  <c:v>6.8</c:v>
                </c:pt>
                <c:pt idx="3477">
                  <c:v>7.2</c:v>
                </c:pt>
                <c:pt idx="3478">
                  <c:v>7.1</c:v>
                </c:pt>
                <c:pt idx="3479">
                  <c:v>6.2</c:v>
                </c:pt>
                <c:pt idx="3480">
                  <c:v>7.3</c:v>
                </c:pt>
                <c:pt idx="3481">
                  <c:v>5.9</c:v>
                </c:pt>
                <c:pt idx="3482">
                  <c:v>7.2</c:v>
                </c:pt>
                <c:pt idx="3483">
                  <c:v>3.6</c:v>
                </c:pt>
                <c:pt idx="3484">
                  <c:v>7.7</c:v>
                </c:pt>
                <c:pt idx="3485">
                  <c:v>7.3</c:v>
                </c:pt>
                <c:pt idx="3486">
                  <c:v>7.4</c:v>
                </c:pt>
                <c:pt idx="3487">
                  <c:v>6.6</c:v>
                </c:pt>
                <c:pt idx="3488">
                  <c:v>6.9</c:v>
                </c:pt>
                <c:pt idx="3489">
                  <c:v>6.8</c:v>
                </c:pt>
                <c:pt idx="3490">
                  <c:v>7.3</c:v>
                </c:pt>
                <c:pt idx="3491">
                  <c:v>7.2</c:v>
                </c:pt>
                <c:pt idx="3492">
                  <c:v>6.5</c:v>
                </c:pt>
                <c:pt idx="3493">
                  <c:v>7.7</c:v>
                </c:pt>
                <c:pt idx="3494">
                  <c:v>8.1</c:v>
                </c:pt>
                <c:pt idx="3495">
                  <c:v>7.7</c:v>
                </c:pt>
                <c:pt idx="3496">
                  <c:v>7.6</c:v>
                </c:pt>
                <c:pt idx="3497">
                  <c:v>7.3</c:v>
                </c:pt>
                <c:pt idx="3498">
                  <c:v>7.2</c:v>
                </c:pt>
                <c:pt idx="3499">
                  <c:v>7.2</c:v>
                </c:pt>
                <c:pt idx="3500">
                  <c:v>8.1</c:v>
                </c:pt>
                <c:pt idx="3501">
                  <c:v>7.5</c:v>
                </c:pt>
                <c:pt idx="3502">
                  <c:v>8.1</c:v>
                </c:pt>
                <c:pt idx="3503">
                  <c:v>7.8</c:v>
                </c:pt>
                <c:pt idx="3504">
                  <c:v>7.8</c:v>
                </c:pt>
                <c:pt idx="3505">
                  <c:v>5.8</c:v>
                </c:pt>
                <c:pt idx="3506">
                  <c:v>7.6</c:v>
                </c:pt>
                <c:pt idx="3507">
                  <c:v>7.4</c:v>
                </c:pt>
                <c:pt idx="3508">
                  <c:v>6.3</c:v>
                </c:pt>
                <c:pt idx="3509">
                  <c:v>6.9</c:v>
                </c:pt>
                <c:pt idx="3510">
                  <c:v>8.6</c:v>
                </c:pt>
                <c:pt idx="3511">
                  <c:v>5.0999999999999996</c:v>
                </c:pt>
                <c:pt idx="3512">
                  <c:v>6.4</c:v>
                </c:pt>
                <c:pt idx="3513">
                  <c:v>7.9</c:v>
                </c:pt>
                <c:pt idx="3514">
                  <c:v>6.9</c:v>
                </c:pt>
                <c:pt idx="3515">
                  <c:v>7.5</c:v>
                </c:pt>
                <c:pt idx="3516">
                  <c:v>7.2</c:v>
                </c:pt>
                <c:pt idx="3517">
                  <c:v>5.8</c:v>
                </c:pt>
                <c:pt idx="3518">
                  <c:v>2.9</c:v>
                </c:pt>
                <c:pt idx="3519">
                  <c:v>6.2</c:v>
                </c:pt>
                <c:pt idx="3520">
                  <c:v>7.3</c:v>
                </c:pt>
                <c:pt idx="3521">
                  <c:v>6.2</c:v>
                </c:pt>
                <c:pt idx="3522">
                  <c:v>6.8</c:v>
                </c:pt>
                <c:pt idx="3523">
                  <c:v>6.1</c:v>
                </c:pt>
                <c:pt idx="3524">
                  <c:v>7.7</c:v>
                </c:pt>
                <c:pt idx="3525">
                  <c:v>5.2</c:v>
                </c:pt>
                <c:pt idx="3526">
                  <c:v>6.8</c:v>
                </c:pt>
                <c:pt idx="3527">
                  <c:v>6.5</c:v>
                </c:pt>
                <c:pt idx="3528">
                  <c:v>7</c:v>
                </c:pt>
                <c:pt idx="3529">
                  <c:v>5.9</c:v>
                </c:pt>
                <c:pt idx="3530">
                  <c:v>7.1</c:v>
                </c:pt>
                <c:pt idx="3531">
                  <c:v>5.5</c:v>
                </c:pt>
                <c:pt idx="3532">
                  <c:v>7.4</c:v>
                </c:pt>
                <c:pt idx="3533">
                  <c:v>7.3</c:v>
                </c:pt>
                <c:pt idx="3534">
                  <c:v>4.5999999999999996</c:v>
                </c:pt>
                <c:pt idx="3535">
                  <c:v>7.2</c:v>
                </c:pt>
                <c:pt idx="3536">
                  <c:v>7</c:v>
                </c:pt>
                <c:pt idx="3537">
                  <c:v>5.0999999999999996</c:v>
                </c:pt>
                <c:pt idx="3538">
                  <c:v>6.7</c:v>
                </c:pt>
                <c:pt idx="3539">
                  <c:v>5.3</c:v>
                </c:pt>
                <c:pt idx="3540">
                  <c:v>7.8</c:v>
                </c:pt>
                <c:pt idx="3541">
                  <c:v>6.7</c:v>
                </c:pt>
                <c:pt idx="3542">
                  <c:v>5.4</c:v>
                </c:pt>
                <c:pt idx="3543">
                  <c:v>7.2</c:v>
                </c:pt>
                <c:pt idx="3544">
                  <c:v>5.8</c:v>
                </c:pt>
                <c:pt idx="3545">
                  <c:v>6.4</c:v>
                </c:pt>
                <c:pt idx="3546">
                  <c:v>8</c:v>
                </c:pt>
                <c:pt idx="3547">
                  <c:v>7</c:v>
                </c:pt>
                <c:pt idx="3548">
                  <c:v>7</c:v>
                </c:pt>
                <c:pt idx="3549">
                  <c:v>6.7</c:v>
                </c:pt>
                <c:pt idx="3550">
                  <c:v>3.8</c:v>
                </c:pt>
                <c:pt idx="3551">
                  <c:v>5.7</c:v>
                </c:pt>
                <c:pt idx="3552">
                  <c:v>6.6</c:v>
                </c:pt>
                <c:pt idx="3553">
                  <c:v>6.7</c:v>
                </c:pt>
                <c:pt idx="3554">
                  <c:v>6.2</c:v>
                </c:pt>
                <c:pt idx="3555">
                  <c:v>6.2</c:v>
                </c:pt>
                <c:pt idx="3556">
                  <c:v>7.4</c:v>
                </c:pt>
                <c:pt idx="3557">
                  <c:v>4.7</c:v>
                </c:pt>
                <c:pt idx="3558">
                  <c:v>8.3000000000000007</c:v>
                </c:pt>
                <c:pt idx="3559">
                  <c:v>7.2</c:v>
                </c:pt>
                <c:pt idx="3560">
                  <c:v>5.8</c:v>
                </c:pt>
                <c:pt idx="3561">
                  <c:v>5.9</c:v>
                </c:pt>
                <c:pt idx="3562">
                  <c:v>6.3</c:v>
                </c:pt>
                <c:pt idx="3563">
                  <c:v>7.2</c:v>
                </c:pt>
                <c:pt idx="3564">
                  <c:v>5.4</c:v>
                </c:pt>
                <c:pt idx="3565">
                  <c:v>7.3</c:v>
                </c:pt>
                <c:pt idx="3566">
                  <c:v>7.3</c:v>
                </c:pt>
                <c:pt idx="3567">
                  <c:v>5.8</c:v>
                </c:pt>
                <c:pt idx="3568">
                  <c:v>6.1</c:v>
                </c:pt>
                <c:pt idx="3569">
                  <c:v>7.1</c:v>
                </c:pt>
                <c:pt idx="3570">
                  <c:v>7.9</c:v>
                </c:pt>
                <c:pt idx="3571">
                  <c:v>5.4</c:v>
                </c:pt>
                <c:pt idx="3572">
                  <c:v>7.1</c:v>
                </c:pt>
                <c:pt idx="3573">
                  <c:v>6.4</c:v>
                </c:pt>
                <c:pt idx="3574">
                  <c:v>6.7</c:v>
                </c:pt>
                <c:pt idx="3575">
                  <c:v>6.9</c:v>
                </c:pt>
                <c:pt idx="3576">
                  <c:v>2.1</c:v>
                </c:pt>
                <c:pt idx="3577">
                  <c:v>4.3</c:v>
                </c:pt>
                <c:pt idx="3578">
                  <c:v>6.6</c:v>
                </c:pt>
                <c:pt idx="3579">
                  <c:v>3.4</c:v>
                </c:pt>
                <c:pt idx="3580">
                  <c:v>8.3000000000000007</c:v>
                </c:pt>
                <c:pt idx="3581">
                  <c:v>7.2</c:v>
                </c:pt>
                <c:pt idx="3582">
                  <c:v>5.6</c:v>
                </c:pt>
                <c:pt idx="3583">
                  <c:v>7.7</c:v>
                </c:pt>
                <c:pt idx="3584">
                  <c:v>6.6</c:v>
                </c:pt>
                <c:pt idx="3585">
                  <c:v>7.6</c:v>
                </c:pt>
                <c:pt idx="3586">
                  <c:v>7.4</c:v>
                </c:pt>
                <c:pt idx="3587">
                  <c:v>7.1</c:v>
                </c:pt>
                <c:pt idx="3588">
                  <c:v>3.4</c:v>
                </c:pt>
                <c:pt idx="3589">
                  <c:v>7.9</c:v>
                </c:pt>
                <c:pt idx="3590">
                  <c:v>6.7</c:v>
                </c:pt>
                <c:pt idx="3591">
                  <c:v>6.6</c:v>
                </c:pt>
                <c:pt idx="3592">
                  <c:v>7.9</c:v>
                </c:pt>
                <c:pt idx="3593">
                  <c:v>4.9000000000000004</c:v>
                </c:pt>
                <c:pt idx="3594">
                  <c:v>7.2</c:v>
                </c:pt>
                <c:pt idx="3595">
                  <c:v>7.4</c:v>
                </c:pt>
                <c:pt idx="3596">
                  <c:v>6.1</c:v>
                </c:pt>
                <c:pt idx="3597">
                  <c:v>8.4</c:v>
                </c:pt>
                <c:pt idx="3598">
                  <c:v>6.2</c:v>
                </c:pt>
                <c:pt idx="3599">
                  <c:v>5.3</c:v>
                </c:pt>
                <c:pt idx="3600">
                  <c:v>5</c:v>
                </c:pt>
                <c:pt idx="3601">
                  <c:v>7.7</c:v>
                </c:pt>
                <c:pt idx="3602">
                  <c:v>7.6</c:v>
                </c:pt>
                <c:pt idx="3603">
                  <c:v>6.3</c:v>
                </c:pt>
                <c:pt idx="3604">
                  <c:v>7.6</c:v>
                </c:pt>
                <c:pt idx="3605">
                  <c:v>5.6</c:v>
                </c:pt>
                <c:pt idx="3606">
                  <c:v>7.3</c:v>
                </c:pt>
                <c:pt idx="3607">
                  <c:v>6.2</c:v>
                </c:pt>
                <c:pt idx="3608">
                  <c:v>6.6</c:v>
                </c:pt>
                <c:pt idx="3609">
                  <c:v>6.6</c:v>
                </c:pt>
                <c:pt idx="3610">
                  <c:v>7.3</c:v>
                </c:pt>
                <c:pt idx="3611">
                  <c:v>6.6</c:v>
                </c:pt>
                <c:pt idx="3612">
                  <c:v>6.9</c:v>
                </c:pt>
                <c:pt idx="3613">
                  <c:v>5.8</c:v>
                </c:pt>
                <c:pt idx="3614">
                  <c:v>4.4000000000000004</c:v>
                </c:pt>
                <c:pt idx="3615">
                  <c:v>6.6</c:v>
                </c:pt>
                <c:pt idx="3616">
                  <c:v>7.1</c:v>
                </c:pt>
                <c:pt idx="3617">
                  <c:v>7.6</c:v>
                </c:pt>
                <c:pt idx="3618">
                  <c:v>4.5999999999999996</c:v>
                </c:pt>
                <c:pt idx="3619">
                  <c:v>6.8</c:v>
                </c:pt>
                <c:pt idx="3620">
                  <c:v>7.1</c:v>
                </c:pt>
                <c:pt idx="3621">
                  <c:v>4.9000000000000004</c:v>
                </c:pt>
                <c:pt idx="3622">
                  <c:v>7.3</c:v>
                </c:pt>
                <c:pt idx="3623">
                  <c:v>7.2</c:v>
                </c:pt>
                <c:pt idx="3624">
                  <c:v>5</c:v>
                </c:pt>
                <c:pt idx="3625">
                  <c:v>8.1999999999999993</c:v>
                </c:pt>
                <c:pt idx="3626">
                  <c:v>8</c:v>
                </c:pt>
                <c:pt idx="3627">
                  <c:v>5.2</c:v>
                </c:pt>
                <c:pt idx="3628">
                  <c:v>8.5</c:v>
                </c:pt>
                <c:pt idx="3629">
                  <c:v>6.5</c:v>
                </c:pt>
                <c:pt idx="3630">
                  <c:v>7.4</c:v>
                </c:pt>
                <c:pt idx="3631">
                  <c:v>7.7</c:v>
                </c:pt>
                <c:pt idx="3632">
                  <c:v>7.4</c:v>
                </c:pt>
                <c:pt idx="3633">
                  <c:v>5.0999999999999996</c:v>
                </c:pt>
                <c:pt idx="3634">
                  <c:v>7.3</c:v>
                </c:pt>
                <c:pt idx="3635">
                  <c:v>5</c:v>
                </c:pt>
                <c:pt idx="3636">
                  <c:v>7.2</c:v>
                </c:pt>
                <c:pt idx="3637">
                  <c:v>6.7</c:v>
                </c:pt>
                <c:pt idx="3638">
                  <c:v>6.4</c:v>
                </c:pt>
                <c:pt idx="3639">
                  <c:v>7.1</c:v>
                </c:pt>
                <c:pt idx="3640">
                  <c:v>5.6</c:v>
                </c:pt>
                <c:pt idx="3641">
                  <c:v>6.2</c:v>
                </c:pt>
                <c:pt idx="3642">
                  <c:v>6.1</c:v>
                </c:pt>
                <c:pt idx="3643">
                  <c:v>5.2</c:v>
                </c:pt>
                <c:pt idx="3644">
                  <c:v>7.3</c:v>
                </c:pt>
                <c:pt idx="3645">
                  <c:v>7.5</c:v>
                </c:pt>
                <c:pt idx="3646">
                  <c:v>6.6</c:v>
                </c:pt>
                <c:pt idx="3647">
                  <c:v>6.4</c:v>
                </c:pt>
                <c:pt idx="3648">
                  <c:v>4.5</c:v>
                </c:pt>
                <c:pt idx="3649">
                  <c:v>6.6</c:v>
                </c:pt>
                <c:pt idx="3650">
                  <c:v>5.3</c:v>
                </c:pt>
                <c:pt idx="3651">
                  <c:v>4.9000000000000004</c:v>
                </c:pt>
                <c:pt idx="3652">
                  <c:v>7.7</c:v>
                </c:pt>
                <c:pt idx="3653">
                  <c:v>8</c:v>
                </c:pt>
                <c:pt idx="3654">
                  <c:v>3.8</c:v>
                </c:pt>
                <c:pt idx="3655">
                  <c:v>7.6</c:v>
                </c:pt>
                <c:pt idx="3656">
                  <c:v>5.9</c:v>
                </c:pt>
                <c:pt idx="3657">
                  <c:v>6.2</c:v>
                </c:pt>
                <c:pt idx="3658">
                  <c:v>7.2</c:v>
                </c:pt>
                <c:pt idx="3659">
                  <c:v>6.3</c:v>
                </c:pt>
                <c:pt idx="3660">
                  <c:v>5.2</c:v>
                </c:pt>
                <c:pt idx="3661">
                  <c:v>6.9</c:v>
                </c:pt>
                <c:pt idx="3662">
                  <c:v>6.8</c:v>
                </c:pt>
                <c:pt idx="3663">
                  <c:v>6.2</c:v>
                </c:pt>
                <c:pt idx="3664">
                  <c:v>6.2</c:v>
                </c:pt>
                <c:pt idx="3665">
                  <c:v>3.5</c:v>
                </c:pt>
                <c:pt idx="3666">
                  <c:v>6.1</c:v>
                </c:pt>
                <c:pt idx="3667">
                  <c:v>6.6</c:v>
                </c:pt>
                <c:pt idx="3668">
                  <c:v>4.5</c:v>
                </c:pt>
                <c:pt idx="3669">
                  <c:v>5.9</c:v>
                </c:pt>
                <c:pt idx="3670">
                  <c:v>6.9</c:v>
                </c:pt>
                <c:pt idx="3671">
                  <c:v>7.7</c:v>
                </c:pt>
                <c:pt idx="3672">
                  <c:v>6.6</c:v>
                </c:pt>
                <c:pt idx="3673">
                  <c:v>5.3</c:v>
                </c:pt>
                <c:pt idx="3674">
                  <c:v>6.3</c:v>
                </c:pt>
                <c:pt idx="3675">
                  <c:v>7</c:v>
                </c:pt>
                <c:pt idx="3676">
                  <c:v>7</c:v>
                </c:pt>
                <c:pt idx="3677">
                  <c:v>6.6</c:v>
                </c:pt>
                <c:pt idx="3678">
                  <c:v>8.6</c:v>
                </c:pt>
                <c:pt idx="3679">
                  <c:v>6.4</c:v>
                </c:pt>
                <c:pt idx="3680">
                  <c:v>7.9</c:v>
                </c:pt>
                <c:pt idx="3681">
                  <c:v>5.4</c:v>
                </c:pt>
                <c:pt idx="3682">
                  <c:v>6.9</c:v>
                </c:pt>
                <c:pt idx="3683">
                  <c:v>7.7</c:v>
                </c:pt>
                <c:pt idx="3684">
                  <c:v>7.2</c:v>
                </c:pt>
                <c:pt idx="3685">
                  <c:v>6.8</c:v>
                </c:pt>
                <c:pt idx="3686">
                  <c:v>6.2</c:v>
                </c:pt>
                <c:pt idx="3687">
                  <c:v>7.4</c:v>
                </c:pt>
                <c:pt idx="3688">
                  <c:v>4.5999999999999996</c:v>
                </c:pt>
                <c:pt idx="3689">
                  <c:v>6.4</c:v>
                </c:pt>
                <c:pt idx="3690">
                  <c:v>7</c:v>
                </c:pt>
                <c:pt idx="3691">
                  <c:v>7.7</c:v>
                </c:pt>
                <c:pt idx="3692">
                  <c:v>6.8</c:v>
                </c:pt>
                <c:pt idx="3693">
                  <c:v>7</c:v>
                </c:pt>
                <c:pt idx="3694">
                  <c:v>7</c:v>
                </c:pt>
                <c:pt idx="3695">
                  <c:v>6.3</c:v>
                </c:pt>
                <c:pt idx="3696">
                  <c:v>7.1</c:v>
                </c:pt>
                <c:pt idx="3697">
                  <c:v>5.6</c:v>
                </c:pt>
                <c:pt idx="3698">
                  <c:v>4.4000000000000004</c:v>
                </c:pt>
                <c:pt idx="3699">
                  <c:v>7.1</c:v>
                </c:pt>
                <c:pt idx="3700">
                  <c:v>6.1</c:v>
                </c:pt>
                <c:pt idx="3701">
                  <c:v>7.4</c:v>
                </c:pt>
                <c:pt idx="3702">
                  <c:v>7.5</c:v>
                </c:pt>
                <c:pt idx="3703">
                  <c:v>7.2</c:v>
                </c:pt>
                <c:pt idx="3704">
                  <c:v>7.6</c:v>
                </c:pt>
                <c:pt idx="3705">
                  <c:v>7.3</c:v>
                </c:pt>
                <c:pt idx="3706">
                  <c:v>6.2</c:v>
                </c:pt>
                <c:pt idx="3707">
                  <c:v>6.2</c:v>
                </c:pt>
                <c:pt idx="3708">
                  <c:v>4.5999999999999996</c:v>
                </c:pt>
                <c:pt idx="3709">
                  <c:v>6.2</c:v>
                </c:pt>
                <c:pt idx="3710">
                  <c:v>6.2</c:v>
                </c:pt>
                <c:pt idx="3711">
                  <c:v>3.3</c:v>
                </c:pt>
                <c:pt idx="3712">
                  <c:v>4.2</c:v>
                </c:pt>
                <c:pt idx="3713">
                  <c:v>7.2</c:v>
                </c:pt>
                <c:pt idx="3714">
                  <c:v>6.2</c:v>
                </c:pt>
                <c:pt idx="3715">
                  <c:v>6.1</c:v>
                </c:pt>
                <c:pt idx="3716">
                  <c:v>4.2</c:v>
                </c:pt>
                <c:pt idx="3717">
                  <c:v>4.5</c:v>
                </c:pt>
                <c:pt idx="3718">
                  <c:v>7.5</c:v>
                </c:pt>
                <c:pt idx="3719">
                  <c:v>6.7</c:v>
                </c:pt>
                <c:pt idx="3720">
                  <c:v>5.0999999999999996</c:v>
                </c:pt>
                <c:pt idx="3721">
                  <c:v>5.5</c:v>
                </c:pt>
                <c:pt idx="3722">
                  <c:v>4.4000000000000004</c:v>
                </c:pt>
                <c:pt idx="3723">
                  <c:v>4.4000000000000004</c:v>
                </c:pt>
                <c:pt idx="3724">
                  <c:v>6.8</c:v>
                </c:pt>
                <c:pt idx="3725">
                  <c:v>8.6</c:v>
                </c:pt>
                <c:pt idx="3726">
                  <c:v>4.8</c:v>
                </c:pt>
                <c:pt idx="3727">
                  <c:v>3.4</c:v>
                </c:pt>
                <c:pt idx="3728">
                  <c:v>7.4</c:v>
                </c:pt>
                <c:pt idx="3729">
                  <c:v>7.3</c:v>
                </c:pt>
                <c:pt idx="3730">
                  <c:v>8</c:v>
                </c:pt>
                <c:pt idx="3731">
                  <c:v>6.5</c:v>
                </c:pt>
                <c:pt idx="3732">
                  <c:v>5.9</c:v>
                </c:pt>
                <c:pt idx="3733">
                  <c:v>6.8</c:v>
                </c:pt>
                <c:pt idx="3734">
                  <c:v>7.4</c:v>
                </c:pt>
                <c:pt idx="3735">
                  <c:v>6.7</c:v>
                </c:pt>
                <c:pt idx="3736">
                  <c:v>6.8</c:v>
                </c:pt>
                <c:pt idx="3737">
                  <c:v>5.4</c:v>
                </c:pt>
                <c:pt idx="3738">
                  <c:v>5.5</c:v>
                </c:pt>
                <c:pt idx="3739">
                  <c:v>7.4</c:v>
                </c:pt>
                <c:pt idx="3740">
                  <c:v>5.7</c:v>
                </c:pt>
                <c:pt idx="3741">
                  <c:v>5.4</c:v>
                </c:pt>
                <c:pt idx="3742">
                  <c:v>3.2</c:v>
                </c:pt>
                <c:pt idx="3743">
                  <c:v>7.8</c:v>
                </c:pt>
                <c:pt idx="3744">
                  <c:v>5.3</c:v>
                </c:pt>
                <c:pt idx="3745">
                  <c:v>7.2</c:v>
                </c:pt>
                <c:pt idx="3746">
                  <c:v>6.2</c:v>
                </c:pt>
                <c:pt idx="3747">
                  <c:v>5.9</c:v>
                </c:pt>
                <c:pt idx="3748">
                  <c:v>7.3</c:v>
                </c:pt>
                <c:pt idx="3749">
                  <c:v>6.7</c:v>
                </c:pt>
                <c:pt idx="3750">
                  <c:v>5.7</c:v>
                </c:pt>
                <c:pt idx="3751">
                  <c:v>7.1</c:v>
                </c:pt>
                <c:pt idx="3752">
                  <c:v>7.2</c:v>
                </c:pt>
                <c:pt idx="3753">
                  <c:v>7.4</c:v>
                </c:pt>
                <c:pt idx="3754">
                  <c:v>7.7</c:v>
                </c:pt>
                <c:pt idx="3755">
                  <c:v>7.4</c:v>
                </c:pt>
                <c:pt idx="3756">
                  <c:v>8.4</c:v>
                </c:pt>
                <c:pt idx="3757">
                  <c:v>7.1</c:v>
                </c:pt>
                <c:pt idx="3758">
                  <c:v>7.2</c:v>
                </c:pt>
                <c:pt idx="3759">
                  <c:v>7.5</c:v>
                </c:pt>
                <c:pt idx="3760">
                  <c:v>5.4</c:v>
                </c:pt>
                <c:pt idx="3761">
                  <c:v>8.1</c:v>
                </c:pt>
                <c:pt idx="3762">
                  <c:v>6</c:v>
                </c:pt>
                <c:pt idx="3763">
                  <c:v>7.8</c:v>
                </c:pt>
                <c:pt idx="3764">
                  <c:v>6.8</c:v>
                </c:pt>
                <c:pt idx="3765">
                  <c:v>6.5</c:v>
                </c:pt>
                <c:pt idx="3766">
                  <c:v>7.7</c:v>
                </c:pt>
                <c:pt idx="3767">
                  <c:v>6.4</c:v>
                </c:pt>
                <c:pt idx="3768">
                  <c:v>6.5</c:v>
                </c:pt>
                <c:pt idx="3769">
                  <c:v>7.3</c:v>
                </c:pt>
                <c:pt idx="3770">
                  <c:v>6.6</c:v>
                </c:pt>
                <c:pt idx="3771">
                  <c:v>7.9</c:v>
                </c:pt>
                <c:pt idx="3772">
                  <c:v>5.9</c:v>
                </c:pt>
                <c:pt idx="3773">
                  <c:v>4.7</c:v>
                </c:pt>
                <c:pt idx="3774">
                  <c:v>8.6999999999999993</c:v>
                </c:pt>
                <c:pt idx="3775">
                  <c:v>5.9</c:v>
                </c:pt>
                <c:pt idx="3776">
                  <c:v>6.7</c:v>
                </c:pt>
                <c:pt idx="3777">
                  <c:v>8.5</c:v>
                </c:pt>
                <c:pt idx="3778">
                  <c:v>5.8</c:v>
                </c:pt>
                <c:pt idx="3779">
                  <c:v>6.1</c:v>
                </c:pt>
                <c:pt idx="3780">
                  <c:v>7.3</c:v>
                </c:pt>
                <c:pt idx="3781">
                  <c:v>6.7</c:v>
                </c:pt>
                <c:pt idx="3782">
                  <c:v>7.6</c:v>
                </c:pt>
                <c:pt idx="3783">
                  <c:v>7.2</c:v>
                </c:pt>
                <c:pt idx="3784">
                  <c:v>6.2</c:v>
                </c:pt>
                <c:pt idx="3785">
                  <c:v>5.8</c:v>
                </c:pt>
                <c:pt idx="3786">
                  <c:v>5.2</c:v>
                </c:pt>
                <c:pt idx="3787">
                  <c:v>7.1</c:v>
                </c:pt>
                <c:pt idx="3788">
                  <c:v>6.5</c:v>
                </c:pt>
                <c:pt idx="3789">
                  <c:v>7.3</c:v>
                </c:pt>
                <c:pt idx="3790">
                  <c:v>6.2</c:v>
                </c:pt>
                <c:pt idx="3791">
                  <c:v>5</c:v>
                </c:pt>
                <c:pt idx="3792">
                  <c:v>8</c:v>
                </c:pt>
                <c:pt idx="3793">
                  <c:v>7.8</c:v>
                </c:pt>
                <c:pt idx="3794">
                  <c:v>8.1</c:v>
                </c:pt>
                <c:pt idx="3795">
                  <c:v>6.7</c:v>
                </c:pt>
                <c:pt idx="3796">
                  <c:v>6.1</c:v>
                </c:pt>
                <c:pt idx="3797">
                  <c:v>7.1</c:v>
                </c:pt>
                <c:pt idx="3798">
                  <c:v>5.6</c:v>
                </c:pt>
                <c:pt idx="3799">
                  <c:v>7.6</c:v>
                </c:pt>
                <c:pt idx="3800">
                  <c:v>4.3</c:v>
                </c:pt>
                <c:pt idx="3801">
                  <c:v>7.3</c:v>
                </c:pt>
                <c:pt idx="3802">
                  <c:v>7.3</c:v>
                </c:pt>
                <c:pt idx="3803">
                  <c:v>4.5999999999999996</c:v>
                </c:pt>
                <c:pt idx="3804">
                  <c:v>6.8</c:v>
                </c:pt>
                <c:pt idx="3805">
                  <c:v>7.1</c:v>
                </c:pt>
                <c:pt idx="3806">
                  <c:v>7.3</c:v>
                </c:pt>
                <c:pt idx="3807">
                  <c:v>8.3000000000000007</c:v>
                </c:pt>
                <c:pt idx="3808">
                  <c:v>5.4</c:v>
                </c:pt>
                <c:pt idx="3809">
                  <c:v>4</c:v>
                </c:pt>
                <c:pt idx="3810">
                  <c:v>8</c:v>
                </c:pt>
                <c:pt idx="3811">
                  <c:v>6.7</c:v>
                </c:pt>
                <c:pt idx="3812">
                  <c:v>5.7</c:v>
                </c:pt>
                <c:pt idx="3813">
                  <c:v>4.5999999999999996</c:v>
                </c:pt>
                <c:pt idx="3814">
                  <c:v>4</c:v>
                </c:pt>
                <c:pt idx="3815">
                  <c:v>7</c:v>
                </c:pt>
                <c:pt idx="3816">
                  <c:v>7.4</c:v>
                </c:pt>
                <c:pt idx="3817">
                  <c:v>5.9</c:v>
                </c:pt>
                <c:pt idx="3818">
                  <c:v>4.5999999999999996</c:v>
                </c:pt>
                <c:pt idx="3819">
                  <c:v>4.8</c:v>
                </c:pt>
                <c:pt idx="3820">
                  <c:v>7.5</c:v>
                </c:pt>
                <c:pt idx="3821">
                  <c:v>4.7</c:v>
                </c:pt>
                <c:pt idx="3822">
                  <c:v>6.7</c:v>
                </c:pt>
                <c:pt idx="3823">
                  <c:v>6.3</c:v>
                </c:pt>
                <c:pt idx="3824">
                  <c:v>6</c:v>
                </c:pt>
                <c:pt idx="3825">
                  <c:v>6.7</c:v>
                </c:pt>
                <c:pt idx="3826">
                  <c:v>7.1</c:v>
                </c:pt>
                <c:pt idx="3827">
                  <c:v>2.7</c:v>
                </c:pt>
                <c:pt idx="3828">
                  <c:v>7.3</c:v>
                </c:pt>
                <c:pt idx="3829">
                  <c:v>7.6</c:v>
                </c:pt>
                <c:pt idx="3830">
                  <c:v>5.8</c:v>
                </c:pt>
                <c:pt idx="3831">
                  <c:v>6.5</c:v>
                </c:pt>
                <c:pt idx="3832">
                  <c:v>6.6</c:v>
                </c:pt>
                <c:pt idx="3833">
                  <c:v>6.2</c:v>
                </c:pt>
                <c:pt idx="3834">
                  <c:v>6.9</c:v>
                </c:pt>
                <c:pt idx="3835">
                  <c:v>8.5</c:v>
                </c:pt>
                <c:pt idx="3836">
                  <c:v>4.8</c:v>
                </c:pt>
                <c:pt idx="3837">
                  <c:v>6.6</c:v>
                </c:pt>
                <c:pt idx="3838">
                  <c:v>5.7</c:v>
                </c:pt>
                <c:pt idx="3839">
                  <c:v>7</c:v>
                </c:pt>
                <c:pt idx="3840">
                  <c:v>5.4</c:v>
                </c:pt>
                <c:pt idx="3841">
                  <c:v>7.1</c:v>
                </c:pt>
                <c:pt idx="3842">
                  <c:v>6.9</c:v>
                </c:pt>
                <c:pt idx="3843">
                  <c:v>6.6</c:v>
                </c:pt>
                <c:pt idx="3844">
                  <c:v>5.9</c:v>
                </c:pt>
                <c:pt idx="3845">
                  <c:v>6.3</c:v>
                </c:pt>
                <c:pt idx="3846">
                  <c:v>6.3</c:v>
                </c:pt>
                <c:pt idx="3847">
                  <c:v>7.7</c:v>
                </c:pt>
                <c:pt idx="3848">
                  <c:v>7</c:v>
                </c:pt>
                <c:pt idx="3849">
                  <c:v>6.3</c:v>
                </c:pt>
                <c:pt idx="3850">
                  <c:v>5.9</c:v>
                </c:pt>
                <c:pt idx="3851">
                  <c:v>6.2</c:v>
                </c:pt>
                <c:pt idx="3852">
                  <c:v>5</c:v>
                </c:pt>
                <c:pt idx="3853">
                  <c:v>7.7</c:v>
                </c:pt>
                <c:pt idx="3854">
                  <c:v>6.5</c:v>
                </c:pt>
                <c:pt idx="3855">
                  <c:v>5.8</c:v>
                </c:pt>
                <c:pt idx="3856">
                  <c:v>6.1</c:v>
                </c:pt>
                <c:pt idx="3857">
                  <c:v>6</c:v>
                </c:pt>
                <c:pt idx="3858">
                  <c:v>6.3</c:v>
                </c:pt>
                <c:pt idx="3859">
                  <c:v>6.3</c:v>
                </c:pt>
                <c:pt idx="3860">
                  <c:v>7.5</c:v>
                </c:pt>
                <c:pt idx="3861">
                  <c:v>7.6</c:v>
                </c:pt>
                <c:pt idx="3862">
                  <c:v>5.2</c:v>
                </c:pt>
                <c:pt idx="3863">
                  <c:v>7.8</c:v>
                </c:pt>
                <c:pt idx="3864">
                  <c:v>6.6</c:v>
                </c:pt>
                <c:pt idx="3865">
                  <c:v>4.7</c:v>
                </c:pt>
                <c:pt idx="3866">
                  <c:v>6.7</c:v>
                </c:pt>
                <c:pt idx="3867">
                  <c:v>4.2</c:v>
                </c:pt>
                <c:pt idx="3868">
                  <c:v>6.3</c:v>
                </c:pt>
                <c:pt idx="3869">
                  <c:v>4.7</c:v>
                </c:pt>
                <c:pt idx="3870">
                  <c:v>6</c:v>
                </c:pt>
                <c:pt idx="3871">
                  <c:v>7.9</c:v>
                </c:pt>
                <c:pt idx="3872">
                  <c:v>8.1</c:v>
                </c:pt>
                <c:pt idx="3873">
                  <c:v>8.1999999999999993</c:v>
                </c:pt>
                <c:pt idx="3874">
                  <c:v>6</c:v>
                </c:pt>
                <c:pt idx="3875">
                  <c:v>6.8</c:v>
                </c:pt>
                <c:pt idx="3876">
                  <c:v>7.3</c:v>
                </c:pt>
                <c:pt idx="3877">
                  <c:v>7</c:v>
                </c:pt>
                <c:pt idx="3878">
                  <c:v>7.3</c:v>
                </c:pt>
                <c:pt idx="3879">
                  <c:v>7.5</c:v>
                </c:pt>
                <c:pt idx="3880">
                  <c:v>6.8</c:v>
                </c:pt>
                <c:pt idx="3881">
                  <c:v>7.1</c:v>
                </c:pt>
                <c:pt idx="3882">
                  <c:v>6.9</c:v>
                </c:pt>
                <c:pt idx="3883">
                  <c:v>6.9</c:v>
                </c:pt>
                <c:pt idx="3884">
                  <c:v>6.9</c:v>
                </c:pt>
                <c:pt idx="3885">
                  <c:v>7.9</c:v>
                </c:pt>
                <c:pt idx="3886">
                  <c:v>7.2</c:v>
                </c:pt>
                <c:pt idx="3887">
                  <c:v>7.8</c:v>
                </c:pt>
                <c:pt idx="3888">
                  <c:v>3.5</c:v>
                </c:pt>
                <c:pt idx="3889">
                  <c:v>7.3</c:v>
                </c:pt>
                <c:pt idx="3890">
                  <c:v>7.5</c:v>
                </c:pt>
                <c:pt idx="3891">
                  <c:v>6</c:v>
                </c:pt>
                <c:pt idx="3892">
                  <c:v>7.3</c:v>
                </c:pt>
                <c:pt idx="3893">
                  <c:v>8</c:v>
                </c:pt>
                <c:pt idx="3894">
                  <c:v>7.6</c:v>
                </c:pt>
                <c:pt idx="3895">
                  <c:v>7</c:v>
                </c:pt>
                <c:pt idx="3896">
                  <c:v>7.5</c:v>
                </c:pt>
                <c:pt idx="3897">
                  <c:v>6.8</c:v>
                </c:pt>
                <c:pt idx="3898">
                  <c:v>3.9</c:v>
                </c:pt>
                <c:pt idx="3899">
                  <c:v>6.1</c:v>
                </c:pt>
                <c:pt idx="3900">
                  <c:v>7.5</c:v>
                </c:pt>
                <c:pt idx="3901">
                  <c:v>8.1999999999999993</c:v>
                </c:pt>
                <c:pt idx="3902">
                  <c:v>7.2</c:v>
                </c:pt>
                <c:pt idx="3903">
                  <c:v>4.8</c:v>
                </c:pt>
                <c:pt idx="3904">
                  <c:v>7.8</c:v>
                </c:pt>
                <c:pt idx="3905">
                  <c:v>5.2</c:v>
                </c:pt>
                <c:pt idx="3906">
                  <c:v>3.3</c:v>
                </c:pt>
                <c:pt idx="3907">
                  <c:v>6.8</c:v>
                </c:pt>
                <c:pt idx="3908">
                  <c:v>7</c:v>
                </c:pt>
                <c:pt idx="3909">
                  <c:v>6.5</c:v>
                </c:pt>
                <c:pt idx="3910">
                  <c:v>5.7</c:v>
                </c:pt>
                <c:pt idx="3911">
                  <c:v>6.4</c:v>
                </c:pt>
                <c:pt idx="3912">
                  <c:v>5.3</c:v>
                </c:pt>
                <c:pt idx="3913">
                  <c:v>4.7</c:v>
                </c:pt>
                <c:pt idx="3914">
                  <c:v>6.1</c:v>
                </c:pt>
                <c:pt idx="3915">
                  <c:v>5.5</c:v>
                </c:pt>
                <c:pt idx="3916">
                  <c:v>4.8</c:v>
                </c:pt>
                <c:pt idx="3917">
                  <c:v>8.4</c:v>
                </c:pt>
                <c:pt idx="3918">
                  <c:v>7</c:v>
                </c:pt>
                <c:pt idx="3919">
                  <c:v>3.3</c:v>
                </c:pt>
                <c:pt idx="3920">
                  <c:v>5.4</c:v>
                </c:pt>
                <c:pt idx="3921">
                  <c:v>4.8</c:v>
                </c:pt>
                <c:pt idx="3922">
                  <c:v>3.1</c:v>
                </c:pt>
                <c:pt idx="3923">
                  <c:v>6.7</c:v>
                </c:pt>
                <c:pt idx="3924">
                  <c:v>7.6</c:v>
                </c:pt>
                <c:pt idx="3925">
                  <c:v>7.1</c:v>
                </c:pt>
                <c:pt idx="3926">
                  <c:v>6.1</c:v>
                </c:pt>
                <c:pt idx="3927">
                  <c:v>6.5</c:v>
                </c:pt>
                <c:pt idx="3928">
                  <c:v>8.5</c:v>
                </c:pt>
                <c:pt idx="3929">
                  <c:v>8.6999999999999993</c:v>
                </c:pt>
                <c:pt idx="3930">
                  <c:v>7.1</c:v>
                </c:pt>
                <c:pt idx="3931">
                  <c:v>6.6</c:v>
                </c:pt>
                <c:pt idx="3932">
                  <c:v>6.7</c:v>
                </c:pt>
                <c:pt idx="3933">
                  <c:v>8.3000000000000007</c:v>
                </c:pt>
                <c:pt idx="3934">
                  <c:v>8.1</c:v>
                </c:pt>
                <c:pt idx="3935">
                  <c:v>7.4</c:v>
                </c:pt>
                <c:pt idx="3936">
                  <c:v>6.6</c:v>
                </c:pt>
                <c:pt idx="3937">
                  <c:v>4.5</c:v>
                </c:pt>
                <c:pt idx="3938">
                  <c:v>6.4</c:v>
                </c:pt>
                <c:pt idx="3939">
                  <c:v>7.5</c:v>
                </c:pt>
                <c:pt idx="3940">
                  <c:v>8</c:v>
                </c:pt>
                <c:pt idx="3941">
                  <c:v>8.1</c:v>
                </c:pt>
                <c:pt idx="3942">
                  <c:v>7.2</c:v>
                </c:pt>
                <c:pt idx="3943">
                  <c:v>7.5</c:v>
                </c:pt>
                <c:pt idx="3944">
                  <c:v>7.2</c:v>
                </c:pt>
                <c:pt idx="3945">
                  <c:v>6.4</c:v>
                </c:pt>
                <c:pt idx="3946">
                  <c:v>7.6</c:v>
                </c:pt>
                <c:pt idx="3947">
                  <c:v>7.8</c:v>
                </c:pt>
                <c:pt idx="3948">
                  <c:v>5.7</c:v>
                </c:pt>
                <c:pt idx="3949">
                  <c:v>8.6</c:v>
                </c:pt>
                <c:pt idx="3950">
                  <c:v>8.1999999999999993</c:v>
                </c:pt>
                <c:pt idx="3951">
                  <c:v>6.6</c:v>
                </c:pt>
                <c:pt idx="3952">
                  <c:v>5.7</c:v>
                </c:pt>
                <c:pt idx="3953">
                  <c:v>7.4</c:v>
                </c:pt>
                <c:pt idx="3954">
                  <c:v>8</c:v>
                </c:pt>
                <c:pt idx="3955">
                  <c:v>7.3</c:v>
                </c:pt>
                <c:pt idx="3956">
                  <c:v>5.4</c:v>
                </c:pt>
                <c:pt idx="3957">
                  <c:v>7.4</c:v>
                </c:pt>
                <c:pt idx="3958">
                  <c:v>5.7</c:v>
                </c:pt>
                <c:pt idx="3959">
                  <c:v>6.8</c:v>
                </c:pt>
                <c:pt idx="3960">
                  <c:v>5.4</c:v>
                </c:pt>
                <c:pt idx="3961">
                  <c:v>8.1</c:v>
                </c:pt>
                <c:pt idx="3962">
                  <c:v>6.1</c:v>
                </c:pt>
                <c:pt idx="3963">
                  <c:v>5.0999999999999996</c:v>
                </c:pt>
                <c:pt idx="3964">
                  <c:v>5.6</c:v>
                </c:pt>
                <c:pt idx="3965">
                  <c:v>5.9</c:v>
                </c:pt>
                <c:pt idx="3966">
                  <c:v>8.1999999999999993</c:v>
                </c:pt>
                <c:pt idx="3967">
                  <c:v>5.3</c:v>
                </c:pt>
                <c:pt idx="3968">
                  <c:v>6.8</c:v>
                </c:pt>
                <c:pt idx="3969">
                  <c:v>8.3000000000000007</c:v>
                </c:pt>
                <c:pt idx="3970">
                  <c:v>4.3</c:v>
                </c:pt>
                <c:pt idx="3971">
                  <c:v>6.7</c:v>
                </c:pt>
                <c:pt idx="3972">
                  <c:v>7.2</c:v>
                </c:pt>
                <c:pt idx="3973">
                  <c:v>6.9</c:v>
                </c:pt>
                <c:pt idx="3974">
                  <c:v>6.6</c:v>
                </c:pt>
                <c:pt idx="3975">
                  <c:v>5.9</c:v>
                </c:pt>
                <c:pt idx="3976">
                  <c:v>7.9</c:v>
                </c:pt>
                <c:pt idx="3977">
                  <c:v>8.3000000000000007</c:v>
                </c:pt>
                <c:pt idx="3978">
                  <c:v>5.2</c:v>
                </c:pt>
                <c:pt idx="3979">
                  <c:v>7.8</c:v>
                </c:pt>
                <c:pt idx="3980">
                  <c:v>3</c:v>
                </c:pt>
                <c:pt idx="3981">
                  <c:v>7.9</c:v>
                </c:pt>
                <c:pt idx="3982">
                  <c:v>3.2</c:v>
                </c:pt>
                <c:pt idx="3983">
                  <c:v>6.5</c:v>
                </c:pt>
                <c:pt idx="3984">
                  <c:v>6.9</c:v>
                </c:pt>
                <c:pt idx="3985">
                  <c:v>7</c:v>
                </c:pt>
                <c:pt idx="3986">
                  <c:v>7.8</c:v>
                </c:pt>
                <c:pt idx="3987">
                  <c:v>6.9</c:v>
                </c:pt>
                <c:pt idx="3988">
                  <c:v>4.4000000000000004</c:v>
                </c:pt>
                <c:pt idx="3989">
                  <c:v>6</c:v>
                </c:pt>
                <c:pt idx="3990">
                  <c:v>6.6</c:v>
                </c:pt>
                <c:pt idx="3991">
                  <c:v>7.8</c:v>
                </c:pt>
                <c:pt idx="3992">
                  <c:v>5.3</c:v>
                </c:pt>
                <c:pt idx="3993">
                  <c:v>5.3</c:v>
                </c:pt>
                <c:pt idx="3994">
                  <c:v>8</c:v>
                </c:pt>
                <c:pt idx="3995">
                  <c:v>7.1</c:v>
                </c:pt>
                <c:pt idx="3996">
                  <c:v>5.4</c:v>
                </c:pt>
                <c:pt idx="3997">
                  <c:v>6.9</c:v>
                </c:pt>
                <c:pt idx="3998">
                  <c:v>7.4</c:v>
                </c:pt>
                <c:pt idx="3999">
                  <c:v>7.3</c:v>
                </c:pt>
                <c:pt idx="4000">
                  <c:v>7.8</c:v>
                </c:pt>
                <c:pt idx="4001">
                  <c:v>6.6</c:v>
                </c:pt>
                <c:pt idx="4002">
                  <c:v>5.4</c:v>
                </c:pt>
                <c:pt idx="4003">
                  <c:v>8.4</c:v>
                </c:pt>
                <c:pt idx="4004">
                  <c:v>6.3</c:v>
                </c:pt>
                <c:pt idx="4005">
                  <c:v>6.1</c:v>
                </c:pt>
                <c:pt idx="4006">
                  <c:v>5</c:v>
                </c:pt>
                <c:pt idx="4007">
                  <c:v>6.9</c:v>
                </c:pt>
                <c:pt idx="4008">
                  <c:v>7.2</c:v>
                </c:pt>
                <c:pt idx="4009">
                  <c:v>7.3</c:v>
                </c:pt>
                <c:pt idx="4010">
                  <c:v>5.7</c:v>
                </c:pt>
                <c:pt idx="4011">
                  <c:v>5.3</c:v>
                </c:pt>
                <c:pt idx="4012">
                  <c:v>5</c:v>
                </c:pt>
                <c:pt idx="4013">
                  <c:v>5.3</c:v>
                </c:pt>
                <c:pt idx="4014">
                  <c:v>6</c:v>
                </c:pt>
                <c:pt idx="4015">
                  <c:v>7.4</c:v>
                </c:pt>
                <c:pt idx="4016">
                  <c:v>5.9</c:v>
                </c:pt>
                <c:pt idx="4017">
                  <c:v>4.0999999999999996</c:v>
                </c:pt>
                <c:pt idx="4018">
                  <c:v>6.7</c:v>
                </c:pt>
                <c:pt idx="4019">
                  <c:v>5.8</c:v>
                </c:pt>
                <c:pt idx="4020">
                  <c:v>6.2</c:v>
                </c:pt>
                <c:pt idx="4021">
                  <c:v>5.3</c:v>
                </c:pt>
                <c:pt idx="4022">
                  <c:v>3.3</c:v>
                </c:pt>
                <c:pt idx="4023">
                  <c:v>6.5</c:v>
                </c:pt>
                <c:pt idx="4024">
                  <c:v>6.2</c:v>
                </c:pt>
                <c:pt idx="4025">
                  <c:v>5.9</c:v>
                </c:pt>
                <c:pt idx="4026">
                  <c:v>5.5</c:v>
                </c:pt>
                <c:pt idx="4027">
                  <c:v>5.5</c:v>
                </c:pt>
                <c:pt idx="4028">
                  <c:v>2.6</c:v>
                </c:pt>
                <c:pt idx="4029">
                  <c:v>5.8</c:v>
                </c:pt>
                <c:pt idx="4030">
                  <c:v>7.4</c:v>
                </c:pt>
                <c:pt idx="4031">
                  <c:v>5.0999999999999996</c:v>
                </c:pt>
                <c:pt idx="4032">
                  <c:v>5.2</c:v>
                </c:pt>
                <c:pt idx="4033">
                  <c:v>3.9</c:v>
                </c:pt>
                <c:pt idx="4034">
                  <c:v>6.2</c:v>
                </c:pt>
                <c:pt idx="4035">
                  <c:v>7</c:v>
                </c:pt>
                <c:pt idx="4036">
                  <c:v>6.2</c:v>
                </c:pt>
                <c:pt idx="4037">
                  <c:v>5.9</c:v>
                </c:pt>
                <c:pt idx="4038">
                  <c:v>8</c:v>
                </c:pt>
                <c:pt idx="4039">
                  <c:v>7.3</c:v>
                </c:pt>
                <c:pt idx="4040">
                  <c:v>4.9000000000000004</c:v>
                </c:pt>
                <c:pt idx="4041">
                  <c:v>6.5</c:v>
                </c:pt>
                <c:pt idx="4042">
                  <c:v>4.3</c:v>
                </c:pt>
                <c:pt idx="4043">
                  <c:v>6.4</c:v>
                </c:pt>
                <c:pt idx="4044">
                  <c:v>7.6</c:v>
                </c:pt>
                <c:pt idx="4045">
                  <c:v>6.8</c:v>
                </c:pt>
                <c:pt idx="4046">
                  <c:v>6.1</c:v>
                </c:pt>
                <c:pt idx="4047">
                  <c:v>4</c:v>
                </c:pt>
                <c:pt idx="4048">
                  <c:v>7.4</c:v>
                </c:pt>
                <c:pt idx="4049">
                  <c:v>8.3000000000000007</c:v>
                </c:pt>
                <c:pt idx="4050">
                  <c:v>5.3</c:v>
                </c:pt>
                <c:pt idx="4051">
                  <c:v>8.1</c:v>
                </c:pt>
                <c:pt idx="4052">
                  <c:v>8</c:v>
                </c:pt>
                <c:pt idx="4053">
                  <c:v>5.7</c:v>
                </c:pt>
                <c:pt idx="4054">
                  <c:v>8.1999999999999993</c:v>
                </c:pt>
                <c:pt idx="4055">
                  <c:v>7.1</c:v>
                </c:pt>
                <c:pt idx="4056">
                  <c:v>7.4</c:v>
                </c:pt>
                <c:pt idx="4057">
                  <c:v>6.6</c:v>
                </c:pt>
                <c:pt idx="4058">
                  <c:v>5.7</c:v>
                </c:pt>
                <c:pt idx="4059">
                  <c:v>6.9</c:v>
                </c:pt>
                <c:pt idx="4060">
                  <c:v>7</c:v>
                </c:pt>
                <c:pt idx="4061">
                  <c:v>7</c:v>
                </c:pt>
                <c:pt idx="4062">
                  <c:v>7.8</c:v>
                </c:pt>
                <c:pt idx="4063">
                  <c:v>5.9</c:v>
                </c:pt>
                <c:pt idx="4064">
                  <c:v>7.4</c:v>
                </c:pt>
                <c:pt idx="4065">
                  <c:v>7.8</c:v>
                </c:pt>
                <c:pt idx="4066">
                  <c:v>6</c:v>
                </c:pt>
                <c:pt idx="4067">
                  <c:v>5.3</c:v>
                </c:pt>
                <c:pt idx="4068">
                  <c:v>7.9</c:v>
                </c:pt>
                <c:pt idx="4069">
                  <c:v>7.2</c:v>
                </c:pt>
                <c:pt idx="4070">
                  <c:v>7.4</c:v>
                </c:pt>
                <c:pt idx="4071">
                  <c:v>5.3</c:v>
                </c:pt>
                <c:pt idx="4072">
                  <c:v>8.3000000000000007</c:v>
                </c:pt>
                <c:pt idx="4073">
                  <c:v>7.6</c:v>
                </c:pt>
                <c:pt idx="4074">
                  <c:v>5.0999999999999996</c:v>
                </c:pt>
                <c:pt idx="4075">
                  <c:v>5.0999999999999996</c:v>
                </c:pt>
                <c:pt idx="4076">
                  <c:v>4.9000000000000004</c:v>
                </c:pt>
                <c:pt idx="4077">
                  <c:v>6.9</c:v>
                </c:pt>
                <c:pt idx="4078">
                  <c:v>4.5999999999999996</c:v>
                </c:pt>
                <c:pt idx="4079">
                  <c:v>6.3</c:v>
                </c:pt>
                <c:pt idx="4080">
                  <c:v>7.9</c:v>
                </c:pt>
                <c:pt idx="4081">
                  <c:v>6.7</c:v>
                </c:pt>
                <c:pt idx="4082">
                  <c:v>7.1</c:v>
                </c:pt>
                <c:pt idx="4083">
                  <c:v>7.6</c:v>
                </c:pt>
                <c:pt idx="4084">
                  <c:v>8.1</c:v>
                </c:pt>
                <c:pt idx="4085">
                  <c:v>6.6</c:v>
                </c:pt>
                <c:pt idx="4086">
                  <c:v>7</c:v>
                </c:pt>
                <c:pt idx="4087">
                  <c:v>7.6</c:v>
                </c:pt>
                <c:pt idx="4088">
                  <c:v>6.7</c:v>
                </c:pt>
                <c:pt idx="4089">
                  <c:v>7.1</c:v>
                </c:pt>
                <c:pt idx="4090">
                  <c:v>7.6</c:v>
                </c:pt>
                <c:pt idx="4091">
                  <c:v>7.1</c:v>
                </c:pt>
                <c:pt idx="4092">
                  <c:v>7.1</c:v>
                </c:pt>
                <c:pt idx="4093">
                  <c:v>7.7</c:v>
                </c:pt>
                <c:pt idx="4094">
                  <c:v>7.6</c:v>
                </c:pt>
                <c:pt idx="4095">
                  <c:v>6.6</c:v>
                </c:pt>
                <c:pt idx="4096">
                  <c:v>6.7</c:v>
                </c:pt>
                <c:pt idx="4097">
                  <c:v>5.7</c:v>
                </c:pt>
                <c:pt idx="4098">
                  <c:v>7.1</c:v>
                </c:pt>
                <c:pt idx="4099">
                  <c:v>6.2</c:v>
                </c:pt>
                <c:pt idx="4100">
                  <c:v>6.1</c:v>
                </c:pt>
                <c:pt idx="4101">
                  <c:v>5.9</c:v>
                </c:pt>
                <c:pt idx="4102">
                  <c:v>6.8</c:v>
                </c:pt>
                <c:pt idx="4103">
                  <c:v>5.8</c:v>
                </c:pt>
                <c:pt idx="4104">
                  <c:v>5</c:v>
                </c:pt>
                <c:pt idx="4105">
                  <c:v>6.3</c:v>
                </c:pt>
                <c:pt idx="4106">
                  <c:v>6.8</c:v>
                </c:pt>
                <c:pt idx="4107">
                  <c:v>5.0999999999999996</c:v>
                </c:pt>
                <c:pt idx="4108">
                  <c:v>6.6</c:v>
                </c:pt>
                <c:pt idx="4109">
                  <c:v>7.7</c:v>
                </c:pt>
                <c:pt idx="4110">
                  <c:v>3.1</c:v>
                </c:pt>
                <c:pt idx="4111">
                  <c:v>6.5</c:v>
                </c:pt>
                <c:pt idx="4112">
                  <c:v>3.9</c:v>
                </c:pt>
                <c:pt idx="4113">
                  <c:v>6.8</c:v>
                </c:pt>
                <c:pt idx="4114">
                  <c:v>7</c:v>
                </c:pt>
                <c:pt idx="4115">
                  <c:v>5.9</c:v>
                </c:pt>
                <c:pt idx="4116">
                  <c:v>5.8</c:v>
                </c:pt>
                <c:pt idx="4117">
                  <c:v>7.3</c:v>
                </c:pt>
                <c:pt idx="4118">
                  <c:v>7.8</c:v>
                </c:pt>
                <c:pt idx="4119">
                  <c:v>7.8</c:v>
                </c:pt>
                <c:pt idx="4120">
                  <c:v>6.9</c:v>
                </c:pt>
                <c:pt idx="4121">
                  <c:v>5.7</c:v>
                </c:pt>
                <c:pt idx="4122">
                  <c:v>4.7</c:v>
                </c:pt>
                <c:pt idx="4123">
                  <c:v>5.9</c:v>
                </c:pt>
                <c:pt idx="4124">
                  <c:v>5.9</c:v>
                </c:pt>
                <c:pt idx="4125">
                  <c:v>4.3</c:v>
                </c:pt>
                <c:pt idx="4126">
                  <c:v>7.5</c:v>
                </c:pt>
                <c:pt idx="4127">
                  <c:v>4.8</c:v>
                </c:pt>
                <c:pt idx="4128">
                  <c:v>5.8</c:v>
                </c:pt>
                <c:pt idx="4129">
                  <c:v>5.3</c:v>
                </c:pt>
                <c:pt idx="4130">
                  <c:v>6</c:v>
                </c:pt>
                <c:pt idx="4131">
                  <c:v>8.1</c:v>
                </c:pt>
                <c:pt idx="4132">
                  <c:v>7</c:v>
                </c:pt>
                <c:pt idx="4133">
                  <c:v>7.6</c:v>
                </c:pt>
                <c:pt idx="4134">
                  <c:v>7.2</c:v>
                </c:pt>
                <c:pt idx="4135">
                  <c:v>7.5</c:v>
                </c:pt>
                <c:pt idx="4136">
                  <c:v>6.3</c:v>
                </c:pt>
                <c:pt idx="4137">
                  <c:v>6.7</c:v>
                </c:pt>
                <c:pt idx="4138">
                  <c:v>4.8</c:v>
                </c:pt>
                <c:pt idx="4139">
                  <c:v>5.5</c:v>
                </c:pt>
                <c:pt idx="4140">
                  <c:v>7.5</c:v>
                </c:pt>
                <c:pt idx="4141">
                  <c:v>5.0999999999999996</c:v>
                </c:pt>
                <c:pt idx="4142">
                  <c:v>7.3</c:v>
                </c:pt>
                <c:pt idx="4143">
                  <c:v>6.9</c:v>
                </c:pt>
                <c:pt idx="4144">
                  <c:v>6.8</c:v>
                </c:pt>
                <c:pt idx="4145">
                  <c:v>8.4</c:v>
                </c:pt>
                <c:pt idx="4146">
                  <c:v>7.6</c:v>
                </c:pt>
                <c:pt idx="4147">
                  <c:v>7.6</c:v>
                </c:pt>
                <c:pt idx="4148">
                  <c:v>7.7</c:v>
                </c:pt>
                <c:pt idx="4149">
                  <c:v>7.6</c:v>
                </c:pt>
                <c:pt idx="4150">
                  <c:v>5.3</c:v>
                </c:pt>
                <c:pt idx="4151">
                  <c:v>8.5</c:v>
                </c:pt>
                <c:pt idx="4152">
                  <c:v>7</c:v>
                </c:pt>
                <c:pt idx="4153">
                  <c:v>8</c:v>
                </c:pt>
                <c:pt idx="4154">
                  <c:v>7.1</c:v>
                </c:pt>
                <c:pt idx="4155">
                  <c:v>7.8</c:v>
                </c:pt>
                <c:pt idx="4156">
                  <c:v>7.2</c:v>
                </c:pt>
                <c:pt idx="4157">
                  <c:v>7.5</c:v>
                </c:pt>
                <c:pt idx="4158">
                  <c:v>8</c:v>
                </c:pt>
                <c:pt idx="4159">
                  <c:v>8.1</c:v>
                </c:pt>
                <c:pt idx="4160">
                  <c:v>6.8</c:v>
                </c:pt>
                <c:pt idx="4161">
                  <c:v>7.4</c:v>
                </c:pt>
                <c:pt idx="4162">
                  <c:v>7.2</c:v>
                </c:pt>
                <c:pt idx="4163">
                  <c:v>8.1</c:v>
                </c:pt>
                <c:pt idx="4164">
                  <c:v>7</c:v>
                </c:pt>
                <c:pt idx="4165">
                  <c:v>7.4</c:v>
                </c:pt>
                <c:pt idx="4166">
                  <c:v>8.3000000000000007</c:v>
                </c:pt>
                <c:pt idx="4167">
                  <c:v>6.1</c:v>
                </c:pt>
                <c:pt idx="4168">
                  <c:v>7.5</c:v>
                </c:pt>
                <c:pt idx="4169">
                  <c:v>7</c:v>
                </c:pt>
                <c:pt idx="4170">
                  <c:v>5.3</c:v>
                </c:pt>
                <c:pt idx="4171">
                  <c:v>4.7</c:v>
                </c:pt>
                <c:pt idx="4172">
                  <c:v>5.7</c:v>
                </c:pt>
                <c:pt idx="4173">
                  <c:v>7.8</c:v>
                </c:pt>
                <c:pt idx="4174">
                  <c:v>6.5</c:v>
                </c:pt>
                <c:pt idx="4175">
                  <c:v>8</c:v>
                </c:pt>
                <c:pt idx="4176">
                  <c:v>3.3</c:v>
                </c:pt>
                <c:pt idx="4177">
                  <c:v>8.3000000000000007</c:v>
                </c:pt>
                <c:pt idx="4178">
                  <c:v>6.9</c:v>
                </c:pt>
                <c:pt idx="4179">
                  <c:v>8.1</c:v>
                </c:pt>
                <c:pt idx="4180">
                  <c:v>6.5</c:v>
                </c:pt>
                <c:pt idx="4181">
                  <c:v>6.8</c:v>
                </c:pt>
                <c:pt idx="4182">
                  <c:v>7.3</c:v>
                </c:pt>
                <c:pt idx="4183">
                  <c:v>6.4</c:v>
                </c:pt>
                <c:pt idx="4184">
                  <c:v>4.5999999999999996</c:v>
                </c:pt>
                <c:pt idx="4185">
                  <c:v>6.5</c:v>
                </c:pt>
                <c:pt idx="4186">
                  <c:v>7</c:v>
                </c:pt>
                <c:pt idx="4187">
                  <c:v>5.4</c:v>
                </c:pt>
                <c:pt idx="4188">
                  <c:v>6.7</c:v>
                </c:pt>
                <c:pt idx="4189">
                  <c:v>7.4</c:v>
                </c:pt>
                <c:pt idx="4190">
                  <c:v>5.8</c:v>
                </c:pt>
                <c:pt idx="4191">
                  <c:v>7.1</c:v>
                </c:pt>
                <c:pt idx="4192">
                  <c:v>4.5</c:v>
                </c:pt>
                <c:pt idx="4193">
                  <c:v>5.3</c:v>
                </c:pt>
                <c:pt idx="4194">
                  <c:v>5.4</c:v>
                </c:pt>
                <c:pt idx="4195">
                  <c:v>4.8</c:v>
                </c:pt>
                <c:pt idx="4196">
                  <c:v>5.9</c:v>
                </c:pt>
                <c:pt idx="4197">
                  <c:v>6.2</c:v>
                </c:pt>
                <c:pt idx="4198">
                  <c:v>5.9</c:v>
                </c:pt>
                <c:pt idx="4199">
                  <c:v>6.6</c:v>
                </c:pt>
                <c:pt idx="4200">
                  <c:v>6.6</c:v>
                </c:pt>
                <c:pt idx="4201">
                  <c:v>5.0999999999999996</c:v>
                </c:pt>
                <c:pt idx="4202">
                  <c:v>6</c:v>
                </c:pt>
                <c:pt idx="4203">
                  <c:v>6.8</c:v>
                </c:pt>
                <c:pt idx="4204">
                  <c:v>5.4</c:v>
                </c:pt>
                <c:pt idx="4205">
                  <c:v>5.2</c:v>
                </c:pt>
                <c:pt idx="4206">
                  <c:v>7.8</c:v>
                </c:pt>
                <c:pt idx="4207">
                  <c:v>6.4</c:v>
                </c:pt>
                <c:pt idx="4208">
                  <c:v>6.1</c:v>
                </c:pt>
                <c:pt idx="4209">
                  <c:v>5.7</c:v>
                </c:pt>
                <c:pt idx="4210">
                  <c:v>5.5</c:v>
                </c:pt>
                <c:pt idx="4211">
                  <c:v>7.4</c:v>
                </c:pt>
                <c:pt idx="4212">
                  <c:v>7.1</c:v>
                </c:pt>
                <c:pt idx="4213">
                  <c:v>3.9</c:v>
                </c:pt>
                <c:pt idx="4214">
                  <c:v>4.5999999999999996</c:v>
                </c:pt>
                <c:pt idx="4215">
                  <c:v>7.7</c:v>
                </c:pt>
                <c:pt idx="4216">
                  <c:v>4.9000000000000004</c:v>
                </c:pt>
                <c:pt idx="4217">
                  <c:v>6.3</c:v>
                </c:pt>
                <c:pt idx="4218">
                  <c:v>6.6</c:v>
                </c:pt>
                <c:pt idx="4219">
                  <c:v>5.7</c:v>
                </c:pt>
                <c:pt idx="4220">
                  <c:v>5.6</c:v>
                </c:pt>
                <c:pt idx="4221">
                  <c:v>6</c:v>
                </c:pt>
                <c:pt idx="4222">
                  <c:v>5.7</c:v>
                </c:pt>
                <c:pt idx="4223">
                  <c:v>7</c:v>
                </c:pt>
                <c:pt idx="4224">
                  <c:v>5.3</c:v>
                </c:pt>
                <c:pt idx="4225">
                  <c:v>4.4000000000000004</c:v>
                </c:pt>
                <c:pt idx="4226">
                  <c:v>3.4</c:v>
                </c:pt>
                <c:pt idx="4227">
                  <c:v>4.5</c:v>
                </c:pt>
                <c:pt idx="4228">
                  <c:v>3.4</c:v>
                </c:pt>
                <c:pt idx="4229">
                  <c:v>7.1</c:v>
                </c:pt>
                <c:pt idx="4230">
                  <c:v>6.4</c:v>
                </c:pt>
                <c:pt idx="4231">
                  <c:v>5.2</c:v>
                </c:pt>
                <c:pt idx="4232">
                  <c:v>7</c:v>
                </c:pt>
                <c:pt idx="4233">
                  <c:v>7.3</c:v>
                </c:pt>
                <c:pt idx="4234">
                  <c:v>8.1</c:v>
                </c:pt>
                <c:pt idx="4235">
                  <c:v>5.8</c:v>
                </c:pt>
                <c:pt idx="4236">
                  <c:v>5.9</c:v>
                </c:pt>
                <c:pt idx="4237">
                  <c:v>6.4</c:v>
                </c:pt>
                <c:pt idx="4238">
                  <c:v>7.5</c:v>
                </c:pt>
                <c:pt idx="4239">
                  <c:v>7.8</c:v>
                </c:pt>
                <c:pt idx="4240">
                  <c:v>6.3</c:v>
                </c:pt>
                <c:pt idx="4241">
                  <c:v>7.2</c:v>
                </c:pt>
                <c:pt idx="4242">
                  <c:v>5.6</c:v>
                </c:pt>
                <c:pt idx="4243">
                  <c:v>7.2</c:v>
                </c:pt>
                <c:pt idx="4244">
                  <c:v>8</c:v>
                </c:pt>
                <c:pt idx="4245">
                  <c:v>8.5</c:v>
                </c:pt>
                <c:pt idx="4246">
                  <c:v>6.8</c:v>
                </c:pt>
                <c:pt idx="4247">
                  <c:v>7.3</c:v>
                </c:pt>
                <c:pt idx="4248">
                  <c:v>5.5</c:v>
                </c:pt>
                <c:pt idx="4249">
                  <c:v>7.3</c:v>
                </c:pt>
                <c:pt idx="4250">
                  <c:v>6.3</c:v>
                </c:pt>
                <c:pt idx="4251">
                  <c:v>5.0999999999999996</c:v>
                </c:pt>
                <c:pt idx="4252">
                  <c:v>6.6</c:v>
                </c:pt>
                <c:pt idx="4253">
                  <c:v>6.1</c:v>
                </c:pt>
                <c:pt idx="4254">
                  <c:v>7.5</c:v>
                </c:pt>
                <c:pt idx="4255">
                  <c:v>7</c:v>
                </c:pt>
                <c:pt idx="4256">
                  <c:v>7.2</c:v>
                </c:pt>
                <c:pt idx="4257">
                  <c:v>5.3</c:v>
                </c:pt>
                <c:pt idx="4258">
                  <c:v>8.6999999999999993</c:v>
                </c:pt>
                <c:pt idx="4259">
                  <c:v>3.4</c:v>
                </c:pt>
                <c:pt idx="4260">
                  <c:v>5.4</c:v>
                </c:pt>
                <c:pt idx="4261">
                  <c:v>7.8</c:v>
                </c:pt>
                <c:pt idx="4262">
                  <c:v>6.7</c:v>
                </c:pt>
                <c:pt idx="4263">
                  <c:v>4.7</c:v>
                </c:pt>
                <c:pt idx="4264">
                  <c:v>6.3</c:v>
                </c:pt>
                <c:pt idx="4265">
                  <c:v>7.4</c:v>
                </c:pt>
                <c:pt idx="4266">
                  <c:v>6.1</c:v>
                </c:pt>
                <c:pt idx="4267">
                  <c:v>7.5</c:v>
                </c:pt>
                <c:pt idx="4268">
                  <c:v>6.3</c:v>
                </c:pt>
                <c:pt idx="4269">
                  <c:v>6.3</c:v>
                </c:pt>
                <c:pt idx="4270">
                  <c:v>6.8</c:v>
                </c:pt>
                <c:pt idx="4271">
                  <c:v>7.8</c:v>
                </c:pt>
                <c:pt idx="4272">
                  <c:v>6.9</c:v>
                </c:pt>
                <c:pt idx="4273">
                  <c:v>8</c:v>
                </c:pt>
                <c:pt idx="4274">
                  <c:v>7.8</c:v>
                </c:pt>
                <c:pt idx="4275">
                  <c:v>7.4</c:v>
                </c:pt>
                <c:pt idx="4276">
                  <c:v>6.1</c:v>
                </c:pt>
                <c:pt idx="4277">
                  <c:v>4.3</c:v>
                </c:pt>
                <c:pt idx="4278">
                  <c:v>7.2</c:v>
                </c:pt>
                <c:pt idx="4279">
                  <c:v>4.7</c:v>
                </c:pt>
                <c:pt idx="4280">
                  <c:v>7.3</c:v>
                </c:pt>
                <c:pt idx="4281">
                  <c:v>7.9</c:v>
                </c:pt>
                <c:pt idx="4282">
                  <c:v>7.2</c:v>
                </c:pt>
                <c:pt idx="4283">
                  <c:v>5.4</c:v>
                </c:pt>
                <c:pt idx="4284">
                  <c:v>3.7</c:v>
                </c:pt>
                <c:pt idx="4285">
                  <c:v>7.4</c:v>
                </c:pt>
                <c:pt idx="4286">
                  <c:v>7.1</c:v>
                </c:pt>
                <c:pt idx="4287">
                  <c:v>6.8</c:v>
                </c:pt>
                <c:pt idx="4288">
                  <c:v>8.1999999999999993</c:v>
                </c:pt>
                <c:pt idx="4289">
                  <c:v>7</c:v>
                </c:pt>
                <c:pt idx="4290">
                  <c:v>7.4</c:v>
                </c:pt>
                <c:pt idx="4291">
                  <c:v>6.7</c:v>
                </c:pt>
                <c:pt idx="4292">
                  <c:v>5.7</c:v>
                </c:pt>
                <c:pt idx="4293">
                  <c:v>7.6</c:v>
                </c:pt>
                <c:pt idx="4294">
                  <c:v>7.2</c:v>
                </c:pt>
                <c:pt idx="4295">
                  <c:v>7.5</c:v>
                </c:pt>
                <c:pt idx="4296">
                  <c:v>6.8</c:v>
                </c:pt>
                <c:pt idx="4297">
                  <c:v>6.9</c:v>
                </c:pt>
                <c:pt idx="4298">
                  <c:v>7.9</c:v>
                </c:pt>
                <c:pt idx="4299">
                  <c:v>7.6</c:v>
                </c:pt>
                <c:pt idx="4300">
                  <c:v>6.7</c:v>
                </c:pt>
                <c:pt idx="4301">
                  <c:v>5.8</c:v>
                </c:pt>
                <c:pt idx="4302">
                  <c:v>6.5</c:v>
                </c:pt>
                <c:pt idx="4303">
                  <c:v>7.2</c:v>
                </c:pt>
                <c:pt idx="4304">
                  <c:v>6.9</c:v>
                </c:pt>
                <c:pt idx="4305">
                  <c:v>5.5</c:v>
                </c:pt>
                <c:pt idx="4306">
                  <c:v>6.5</c:v>
                </c:pt>
                <c:pt idx="4307">
                  <c:v>6.2</c:v>
                </c:pt>
                <c:pt idx="4308">
                  <c:v>6.7</c:v>
                </c:pt>
                <c:pt idx="4309">
                  <c:v>5.7</c:v>
                </c:pt>
                <c:pt idx="4310">
                  <c:v>8.6</c:v>
                </c:pt>
                <c:pt idx="4311">
                  <c:v>6.5</c:v>
                </c:pt>
                <c:pt idx="4312">
                  <c:v>6.3</c:v>
                </c:pt>
                <c:pt idx="4313">
                  <c:v>4.3</c:v>
                </c:pt>
                <c:pt idx="4314">
                  <c:v>6.1</c:v>
                </c:pt>
                <c:pt idx="4315">
                  <c:v>6</c:v>
                </c:pt>
                <c:pt idx="4316">
                  <c:v>5.8</c:v>
                </c:pt>
                <c:pt idx="4317">
                  <c:v>6.7</c:v>
                </c:pt>
                <c:pt idx="4318">
                  <c:v>6.7</c:v>
                </c:pt>
                <c:pt idx="4319">
                  <c:v>7.6</c:v>
                </c:pt>
                <c:pt idx="4320">
                  <c:v>5.0999999999999996</c:v>
                </c:pt>
                <c:pt idx="4321">
                  <c:v>6.8</c:v>
                </c:pt>
                <c:pt idx="4322">
                  <c:v>6.8</c:v>
                </c:pt>
                <c:pt idx="4323">
                  <c:v>6.8</c:v>
                </c:pt>
                <c:pt idx="4324">
                  <c:v>7.1</c:v>
                </c:pt>
                <c:pt idx="4325">
                  <c:v>2.8</c:v>
                </c:pt>
                <c:pt idx="4326">
                  <c:v>8.1999999999999993</c:v>
                </c:pt>
                <c:pt idx="4327">
                  <c:v>3.1</c:v>
                </c:pt>
                <c:pt idx="4328">
                  <c:v>7</c:v>
                </c:pt>
                <c:pt idx="4329">
                  <c:v>3.3</c:v>
                </c:pt>
                <c:pt idx="4330">
                  <c:v>3.6</c:v>
                </c:pt>
                <c:pt idx="4331">
                  <c:v>7.7</c:v>
                </c:pt>
                <c:pt idx="4332">
                  <c:v>6.7</c:v>
                </c:pt>
                <c:pt idx="4333">
                  <c:v>5.5</c:v>
                </c:pt>
                <c:pt idx="4334">
                  <c:v>6.6</c:v>
                </c:pt>
                <c:pt idx="4335">
                  <c:v>4.8</c:v>
                </c:pt>
                <c:pt idx="4336">
                  <c:v>5.5</c:v>
                </c:pt>
                <c:pt idx="4337">
                  <c:v>6.3</c:v>
                </c:pt>
                <c:pt idx="4338">
                  <c:v>6.9</c:v>
                </c:pt>
                <c:pt idx="4339">
                  <c:v>6.5</c:v>
                </c:pt>
                <c:pt idx="4340">
                  <c:v>8.1999999999999993</c:v>
                </c:pt>
                <c:pt idx="4341">
                  <c:v>7.1</c:v>
                </c:pt>
                <c:pt idx="4342">
                  <c:v>8.1</c:v>
                </c:pt>
                <c:pt idx="4343">
                  <c:v>7.2</c:v>
                </c:pt>
                <c:pt idx="4344">
                  <c:v>7.4</c:v>
                </c:pt>
                <c:pt idx="4345">
                  <c:v>6.5</c:v>
                </c:pt>
                <c:pt idx="4346">
                  <c:v>5.7</c:v>
                </c:pt>
                <c:pt idx="4347">
                  <c:v>6.1</c:v>
                </c:pt>
                <c:pt idx="4348">
                  <c:v>8.6999999999999993</c:v>
                </c:pt>
                <c:pt idx="4349">
                  <c:v>4.3</c:v>
                </c:pt>
                <c:pt idx="4350">
                  <c:v>6.2</c:v>
                </c:pt>
                <c:pt idx="4351">
                  <c:v>3.3</c:v>
                </c:pt>
                <c:pt idx="4352">
                  <c:v>2.7</c:v>
                </c:pt>
                <c:pt idx="4353">
                  <c:v>5.2</c:v>
                </c:pt>
                <c:pt idx="4354">
                  <c:v>8.1999999999999993</c:v>
                </c:pt>
                <c:pt idx="4355">
                  <c:v>6.1</c:v>
                </c:pt>
                <c:pt idx="4356">
                  <c:v>8</c:v>
                </c:pt>
                <c:pt idx="4357">
                  <c:v>5.5</c:v>
                </c:pt>
                <c:pt idx="4358">
                  <c:v>5.7</c:v>
                </c:pt>
                <c:pt idx="4359">
                  <c:v>3.7</c:v>
                </c:pt>
                <c:pt idx="4360">
                  <c:v>7.1</c:v>
                </c:pt>
                <c:pt idx="4361">
                  <c:v>7.8</c:v>
                </c:pt>
                <c:pt idx="4362">
                  <c:v>4.0999999999999996</c:v>
                </c:pt>
                <c:pt idx="4363">
                  <c:v>7.2</c:v>
                </c:pt>
                <c:pt idx="4364">
                  <c:v>7.7</c:v>
                </c:pt>
                <c:pt idx="4365">
                  <c:v>7.1</c:v>
                </c:pt>
                <c:pt idx="4366">
                  <c:v>7.6</c:v>
                </c:pt>
                <c:pt idx="4367">
                  <c:v>7</c:v>
                </c:pt>
                <c:pt idx="4368">
                  <c:v>5.5</c:v>
                </c:pt>
                <c:pt idx="4369">
                  <c:v>7.4</c:v>
                </c:pt>
                <c:pt idx="4370">
                  <c:v>7.7</c:v>
                </c:pt>
                <c:pt idx="4371">
                  <c:v>7.2</c:v>
                </c:pt>
                <c:pt idx="4372">
                  <c:v>7.8</c:v>
                </c:pt>
                <c:pt idx="4373">
                  <c:v>6.6</c:v>
                </c:pt>
                <c:pt idx="4374">
                  <c:v>6</c:v>
                </c:pt>
                <c:pt idx="4375">
                  <c:v>8.4</c:v>
                </c:pt>
                <c:pt idx="4376">
                  <c:v>6.5</c:v>
                </c:pt>
                <c:pt idx="4377">
                  <c:v>8.9</c:v>
                </c:pt>
                <c:pt idx="4378">
                  <c:v>7.9</c:v>
                </c:pt>
                <c:pt idx="4379">
                  <c:v>6</c:v>
                </c:pt>
                <c:pt idx="4380">
                  <c:v>6.1</c:v>
                </c:pt>
                <c:pt idx="4381">
                  <c:v>6.2</c:v>
                </c:pt>
                <c:pt idx="4382">
                  <c:v>5.6</c:v>
                </c:pt>
                <c:pt idx="4383">
                  <c:v>7.2</c:v>
                </c:pt>
                <c:pt idx="4384">
                  <c:v>6.1</c:v>
                </c:pt>
                <c:pt idx="4385">
                  <c:v>3.8</c:v>
                </c:pt>
                <c:pt idx="4386">
                  <c:v>7.1</c:v>
                </c:pt>
                <c:pt idx="4387">
                  <c:v>4.5</c:v>
                </c:pt>
                <c:pt idx="4388">
                  <c:v>3.8</c:v>
                </c:pt>
                <c:pt idx="4389">
                  <c:v>6.2</c:v>
                </c:pt>
                <c:pt idx="4390">
                  <c:v>6.6</c:v>
                </c:pt>
                <c:pt idx="4391">
                  <c:v>4.5999999999999996</c:v>
                </c:pt>
                <c:pt idx="4392">
                  <c:v>4.2</c:v>
                </c:pt>
                <c:pt idx="4393">
                  <c:v>6.8</c:v>
                </c:pt>
                <c:pt idx="4394">
                  <c:v>7.7</c:v>
                </c:pt>
                <c:pt idx="4395">
                  <c:v>5.9</c:v>
                </c:pt>
                <c:pt idx="4396">
                  <c:v>7</c:v>
                </c:pt>
                <c:pt idx="4397">
                  <c:v>6.9</c:v>
                </c:pt>
                <c:pt idx="4398">
                  <c:v>6.1</c:v>
                </c:pt>
                <c:pt idx="4399">
                  <c:v>7.6</c:v>
                </c:pt>
                <c:pt idx="4400">
                  <c:v>3</c:v>
                </c:pt>
                <c:pt idx="4401">
                  <c:v>2.6</c:v>
                </c:pt>
                <c:pt idx="4402">
                  <c:v>8.6</c:v>
                </c:pt>
                <c:pt idx="4403">
                  <c:v>6.1</c:v>
                </c:pt>
                <c:pt idx="4404">
                  <c:v>7.5</c:v>
                </c:pt>
                <c:pt idx="4405">
                  <c:v>6.7</c:v>
                </c:pt>
                <c:pt idx="4406">
                  <c:v>8.1</c:v>
                </c:pt>
                <c:pt idx="4407">
                  <c:v>4.9000000000000004</c:v>
                </c:pt>
                <c:pt idx="4408">
                  <c:v>6.8</c:v>
                </c:pt>
                <c:pt idx="4409">
                  <c:v>6.8</c:v>
                </c:pt>
                <c:pt idx="4410">
                  <c:v>5.7</c:v>
                </c:pt>
                <c:pt idx="4411">
                  <c:v>8.3000000000000007</c:v>
                </c:pt>
                <c:pt idx="4412">
                  <c:v>6.6</c:v>
                </c:pt>
                <c:pt idx="4413">
                  <c:v>7.3</c:v>
                </c:pt>
                <c:pt idx="4414">
                  <c:v>5</c:v>
                </c:pt>
                <c:pt idx="4415">
                  <c:v>7</c:v>
                </c:pt>
                <c:pt idx="4416">
                  <c:v>3.4</c:v>
                </c:pt>
                <c:pt idx="4417">
                  <c:v>5.9</c:v>
                </c:pt>
                <c:pt idx="4418">
                  <c:v>6</c:v>
                </c:pt>
                <c:pt idx="4419">
                  <c:v>7.4</c:v>
                </c:pt>
                <c:pt idx="4420">
                  <c:v>7.4</c:v>
                </c:pt>
                <c:pt idx="4421">
                  <c:v>4.2</c:v>
                </c:pt>
                <c:pt idx="4422">
                  <c:v>6.2</c:v>
                </c:pt>
                <c:pt idx="4423">
                  <c:v>6.2</c:v>
                </c:pt>
                <c:pt idx="4424">
                  <c:v>7.5</c:v>
                </c:pt>
                <c:pt idx="4425">
                  <c:v>7.2</c:v>
                </c:pt>
                <c:pt idx="4426">
                  <c:v>7.2</c:v>
                </c:pt>
                <c:pt idx="4427">
                  <c:v>5.4</c:v>
                </c:pt>
                <c:pt idx="4428">
                  <c:v>7</c:v>
                </c:pt>
                <c:pt idx="4429">
                  <c:v>7.2</c:v>
                </c:pt>
                <c:pt idx="4430">
                  <c:v>7.9</c:v>
                </c:pt>
                <c:pt idx="4431">
                  <c:v>6.8</c:v>
                </c:pt>
                <c:pt idx="4432">
                  <c:v>6.7</c:v>
                </c:pt>
                <c:pt idx="4433">
                  <c:v>7.5</c:v>
                </c:pt>
                <c:pt idx="4434">
                  <c:v>6.8</c:v>
                </c:pt>
                <c:pt idx="4435">
                  <c:v>6.9</c:v>
                </c:pt>
                <c:pt idx="4436">
                  <c:v>6.8</c:v>
                </c:pt>
                <c:pt idx="4437">
                  <c:v>7.2</c:v>
                </c:pt>
                <c:pt idx="4438">
                  <c:v>7.4</c:v>
                </c:pt>
                <c:pt idx="4439">
                  <c:v>5.6</c:v>
                </c:pt>
                <c:pt idx="4440">
                  <c:v>6.8</c:v>
                </c:pt>
                <c:pt idx="4441">
                  <c:v>7.2</c:v>
                </c:pt>
                <c:pt idx="4442">
                  <c:v>7.7</c:v>
                </c:pt>
                <c:pt idx="4443">
                  <c:v>7</c:v>
                </c:pt>
                <c:pt idx="4444">
                  <c:v>7.2</c:v>
                </c:pt>
                <c:pt idx="4445">
                  <c:v>6.4</c:v>
                </c:pt>
                <c:pt idx="4446">
                  <c:v>7.2</c:v>
                </c:pt>
                <c:pt idx="4447">
                  <c:v>7.2</c:v>
                </c:pt>
                <c:pt idx="4448">
                  <c:v>6.2</c:v>
                </c:pt>
                <c:pt idx="4449">
                  <c:v>6.9</c:v>
                </c:pt>
                <c:pt idx="4450">
                  <c:v>6.2</c:v>
                </c:pt>
                <c:pt idx="4451">
                  <c:v>6.9</c:v>
                </c:pt>
                <c:pt idx="4452">
                  <c:v>7</c:v>
                </c:pt>
                <c:pt idx="4453">
                  <c:v>6.7</c:v>
                </c:pt>
                <c:pt idx="4454">
                  <c:v>3.6</c:v>
                </c:pt>
                <c:pt idx="4455">
                  <c:v>6.3</c:v>
                </c:pt>
                <c:pt idx="4456">
                  <c:v>7.4</c:v>
                </c:pt>
                <c:pt idx="4457">
                  <c:v>7.4</c:v>
                </c:pt>
                <c:pt idx="4458">
                  <c:v>7.3</c:v>
                </c:pt>
                <c:pt idx="4459">
                  <c:v>6.1</c:v>
                </c:pt>
                <c:pt idx="4460">
                  <c:v>6.7</c:v>
                </c:pt>
                <c:pt idx="4461">
                  <c:v>8.1999999999999993</c:v>
                </c:pt>
                <c:pt idx="4462">
                  <c:v>7.7</c:v>
                </c:pt>
                <c:pt idx="4463">
                  <c:v>7.3</c:v>
                </c:pt>
                <c:pt idx="4464">
                  <c:v>7.4</c:v>
                </c:pt>
                <c:pt idx="4465">
                  <c:v>5.7</c:v>
                </c:pt>
                <c:pt idx="4466">
                  <c:v>7.6</c:v>
                </c:pt>
                <c:pt idx="4467">
                  <c:v>6.8</c:v>
                </c:pt>
                <c:pt idx="4468">
                  <c:v>5.6</c:v>
                </c:pt>
                <c:pt idx="4469">
                  <c:v>4.8</c:v>
                </c:pt>
                <c:pt idx="4470">
                  <c:v>6.4</c:v>
                </c:pt>
                <c:pt idx="4471">
                  <c:v>6.8</c:v>
                </c:pt>
                <c:pt idx="4472">
                  <c:v>6.1</c:v>
                </c:pt>
                <c:pt idx="4473">
                  <c:v>5.2</c:v>
                </c:pt>
                <c:pt idx="4474">
                  <c:v>6.9</c:v>
                </c:pt>
                <c:pt idx="4475">
                  <c:v>6</c:v>
                </c:pt>
                <c:pt idx="4476">
                  <c:v>6.3</c:v>
                </c:pt>
                <c:pt idx="4477">
                  <c:v>6.1</c:v>
                </c:pt>
                <c:pt idx="4478">
                  <c:v>5.5</c:v>
                </c:pt>
                <c:pt idx="4479">
                  <c:v>6.9</c:v>
                </c:pt>
                <c:pt idx="4480">
                  <c:v>5.6</c:v>
                </c:pt>
                <c:pt idx="4481">
                  <c:v>1.9</c:v>
                </c:pt>
                <c:pt idx="4482">
                  <c:v>4.0999999999999996</c:v>
                </c:pt>
                <c:pt idx="4483">
                  <c:v>5.4</c:v>
                </c:pt>
                <c:pt idx="4484">
                  <c:v>6.8</c:v>
                </c:pt>
                <c:pt idx="4485">
                  <c:v>6.7</c:v>
                </c:pt>
                <c:pt idx="4486">
                  <c:v>5.8</c:v>
                </c:pt>
                <c:pt idx="4487">
                  <c:v>6.2</c:v>
                </c:pt>
                <c:pt idx="4488">
                  <c:v>2.8</c:v>
                </c:pt>
                <c:pt idx="4489">
                  <c:v>7.3</c:v>
                </c:pt>
                <c:pt idx="4490">
                  <c:v>5.8</c:v>
                </c:pt>
                <c:pt idx="4491">
                  <c:v>6.5</c:v>
                </c:pt>
                <c:pt idx="4492">
                  <c:v>6.1</c:v>
                </c:pt>
                <c:pt idx="4493">
                  <c:v>5.0999999999999996</c:v>
                </c:pt>
                <c:pt idx="4494">
                  <c:v>2.2000000000000002</c:v>
                </c:pt>
                <c:pt idx="4495">
                  <c:v>7.2</c:v>
                </c:pt>
                <c:pt idx="4496">
                  <c:v>5.7</c:v>
                </c:pt>
                <c:pt idx="4497">
                  <c:v>3.4</c:v>
                </c:pt>
                <c:pt idx="4498">
                  <c:v>3.8</c:v>
                </c:pt>
                <c:pt idx="4499">
                  <c:v>4.7</c:v>
                </c:pt>
                <c:pt idx="4500">
                  <c:v>5.6</c:v>
                </c:pt>
                <c:pt idx="4501">
                  <c:v>3.9</c:v>
                </c:pt>
                <c:pt idx="4502">
                  <c:v>5.4</c:v>
                </c:pt>
                <c:pt idx="4503">
                  <c:v>5.2</c:v>
                </c:pt>
                <c:pt idx="4504">
                  <c:v>3.5</c:v>
                </c:pt>
                <c:pt idx="4505">
                  <c:v>7</c:v>
                </c:pt>
                <c:pt idx="4506">
                  <c:v>7.1</c:v>
                </c:pt>
                <c:pt idx="4507">
                  <c:v>5.5</c:v>
                </c:pt>
                <c:pt idx="4508">
                  <c:v>6</c:v>
                </c:pt>
                <c:pt idx="4509">
                  <c:v>4.8</c:v>
                </c:pt>
                <c:pt idx="4510">
                  <c:v>7.1</c:v>
                </c:pt>
                <c:pt idx="4511">
                  <c:v>8.1999999999999993</c:v>
                </c:pt>
                <c:pt idx="4512">
                  <c:v>5.7</c:v>
                </c:pt>
                <c:pt idx="4513">
                  <c:v>7.9</c:v>
                </c:pt>
                <c:pt idx="4514">
                  <c:v>7.3</c:v>
                </c:pt>
                <c:pt idx="4515">
                  <c:v>7.1</c:v>
                </c:pt>
                <c:pt idx="4516">
                  <c:v>6.4</c:v>
                </c:pt>
                <c:pt idx="4517">
                  <c:v>5.9</c:v>
                </c:pt>
                <c:pt idx="4518">
                  <c:v>7.5</c:v>
                </c:pt>
                <c:pt idx="4519">
                  <c:v>6.4</c:v>
                </c:pt>
                <c:pt idx="4520">
                  <c:v>7.4</c:v>
                </c:pt>
                <c:pt idx="4521">
                  <c:v>7.3</c:v>
                </c:pt>
                <c:pt idx="4522">
                  <c:v>6.5</c:v>
                </c:pt>
                <c:pt idx="4523">
                  <c:v>7.2</c:v>
                </c:pt>
                <c:pt idx="4524">
                  <c:v>6.7</c:v>
                </c:pt>
                <c:pt idx="4525">
                  <c:v>7.1</c:v>
                </c:pt>
                <c:pt idx="4526">
                  <c:v>6</c:v>
                </c:pt>
                <c:pt idx="4527">
                  <c:v>6.7</c:v>
                </c:pt>
                <c:pt idx="4528">
                  <c:v>5.6</c:v>
                </c:pt>
                <c:pt idx="4529">
                  <c:v>7</c:v>
                </c:pt>
                <c:pt idx="4530">
                  <c:v>4.9000000000000004</c:v>
                </c:pt>
                <c:pt idx="4531">
                  <c:v>3.2</c:v>
                </c:pt>
                <c:pt idx="4532">
                  <c:v>8.4</c:v>
                </c:pt>
                <c:pt idx="4533">
                  <c:v>6.9</c:v>
                </c:pt>
                <c:pt idx="4534">
                  <c:v>7.5</c:v>
                </c:pt>
                <c:pt idx="4535">
                  <c:v>7.2</c:v>
                </c:pt>
                <c:pt idx="4536">
                  <c:v>7.2</c:v>
                </c:pt>
                <c:pt idx="4537">
                  <c:v>8</c:v>
                </c:pt>
                <c:pt idx="4538">
                  <c:v>7.4</c:v>
                </c:pt>
                <c:pt idx="4539">
                  <c:v>7.2</c:v>
                </c:pt>
                <c:pt idx="4540">
                  <c:v>6.5</c:v>
                </c:pt>
                <c:pt idx="4541">
                  <c:v>7.2</c:v>
                </c:pt>
                <c:pt idx="4542">
                  <c:v>4.2</c:v>
                </c:pt>
                <c:pt idx="4543">
                  <c:v>5.0999999999999996</c:v>
                </c:pt>
                <c:pt idx="4544">
                  <c:v>6.4</c:v>
                </c:pt>
                <c:pt idx="4545">
                  <c:v>6.8</c:v>
                </c:pt>
                <c:pt idx="4546">
                  <c:v>6.2</c:v>
                </c:pt>
                <c:pt idx="4547">
                  <c:v>7.5</c:v>
                </c:pt>
                <c:pt idx="4548">
                  <c:v>7.7</c:v>
                </c:pt>
                <c:pt idx="4549">
                  <c:v>6.9</c:v>
                </c:pt>
                <c:pt idx="4550">
                  <c:v>7</c:v>
                </c:pt>
                <c:pt idx="4551">
                  <c:v>7.5</c:v>
                </c:pt>
                <c:pt idx="4552">
                  <c:v>6.3</c:v>
                </c:pt>
                <c:pt idx="4553">
                  <c:v>5.5</c:v>
                </c:pt>
                <c:pt idx="4554">
                  <c:v>4.8</c:v>
                </c:pt>
                <c:pt idx="4555">
                  <c:v>8.1</c:v>
                </c:pt>
                <c:pt idx="4556">
                  <c:v>6.6</c:v>
                </c:pt>
                <c:pt idx="4557">
                  <c:v>5.2</c:v>
                </c:pt>
                <c:pt idx="4558">
                  <c:v>5.6</c:v>
                </c:pt>
                <c:pt idx="4559">
                  <c:v>3.1</c:v>
                </c:pt>
                <c:pt idx="4560">
                  <c:v>8.1</c:v>
                </c:pt>
                <c:pt idx="4561">
                  <c:v>8.3000000000000007</c:v>
                </c:pt>
                <c:pt idx="4562">
                  <c:v>7.1</c:v>
                </c:pt>
                <c:pt idx="4563">
                  <c:v>7.2</c:v>
                </c:pt>
                <c:pt idx="4564">
                  <c:v>6.3</c:v>
                </c:pt>
                <c:pt idx="4565">
                  <c:v>4</c:v>
                </c:pt>
                <c:pt idx="4566">
                  <c:v>7.2</c:v>
                </c:pt>
                <c:pt idx="4567">
                  <c:v>5.3</c:v>
                </c:pt>
                <c:pt idx="4568">
                  <c:v>7.2</c:v>
                </c:pt>
                <c:pt idx="4569">
                  <c:v>6.5</c:v>
                </c:pt>
                <c:pt idx="4570">
                  <c:v>6.5</c:v>
                </c:pt>
                <c:pt idx="4571">
                  <c:v>4.9000000000000004</c:v>
                </c:pt>
                <c:pt idx="4572">
                  <c:v>5.2</c:v>
                </c:pt>
                <c:pt idx="4573">
                  <c:v>7.4</c:v>
                </c:pt>
                <c:pt idx="4574">
                  <c:v>7.4</c:v>
                </c:pt>
                <c:pt idx="4575">
                  <c:v>5.4</c:v>
                </c:pt>
                <c:pt idx="4576">
                  <c:v>3.9</c:v>
                </c:pt>
                <c:pt idx="4577">
                  <c:v>5.3</c:v>
                </c:pt>
                <c:pt idx="4578">
                  <c:v>7.8</c:v>
                </c:pt>
                <c:pt idx="4579">
                  <c:v>6.4</c:v>
                </c:pt>
                <c:pt idx="4580">
                  <c:v>8.1</c:v>
                </c:pt>
                <c:pt idx="4581">
                  <c:v>6.5</c:v>
                </c:pt>
                <c:pt idx="4582">
                  <c:v>5.6</c:v>
                </c:pt>
                <c:pt idx="4583">
                  <c:v>5.6</c:v>
                </c:pt>
                <c:pt idx="4584">
                  <c:v>6.6</c:v>
                </c:pt>
                <c:pt idx="4585">
                  <c:v>6.3</c:v>
                </c:pt>
                <c:pt idx="4586">
                  <c:v>7.7</c:v>
                </c:pt>
                <c:pt idx="4587">
                  <c:v>7</c:v>
                </c:pt>
                <c:pt idx="4588">
                  <c:v>8</c:v>
                </c:pt>
                <c:pt idx="4589">
                  <c:v>7.2</c:v>
                </c:pt>
                <c:pt idx="4590">
                  <c:v>4.5</c:v>
                </c:pt>
                <c:pt idx="4591">
                  <c:v>7.7</c:v>
                </c:pt>
                <c:pt idx="4592">
                  <c:v>6.1</c:v>
                </c:pt>
                <c:pt idx="4593">
                  <c:v>6.4</c:v>
                </c:pt>
                <c:pt idx="4594">
                  <c:v>6.5</c:v>
                </c:pt>
                <c:pt idx="4595">
                  <c:v>7</c:v>
                </c:pt>
                <c:pt idx="4596">
                  <c:v>6.1</c:v>
                </c:pt>
                <c:pt idx="4597">
                  <c:v>5.7</c:v>
                </c:pt>
                <c:pt idx="4598">
                  <c:v>5.4</c:v>
                </c:pt>
                <c:pt idx="4599">
                  <c:v>5.9</c:v>
                </c:pt>
                <c:pt idx="4600">
                  <c:v>7.5</c:v>
                </c:pt>
                <c:pt idx="4601">
                  <c:v>7.7</c:v>
                </c:pt>
                <c:pt idx="4602">
                  <c:v>7.1</c:v>
                </c:pt>
                <c:pt idx="4603">
                  <c:v>7.4</c:v>
                </c:pt>
                <c:pt idx="4604">
                  <c:v>7.6</c:v>
                </c:pt>
                <c:pt idx="4605">
                  <c:v>6.4</c:v>
                </c:pt>
                <c:pt idx="4606">
                  <c:v>7.4</c:v>
                </c:pt>
                <c:pt idx="4607">
                  <c:v>6.8</c:v>
                </c:pt>
                <c:pt idx="4608">
                  <c:v>6.5</c:v>
                </c:pt>
                <c:pt idx="4609">
                  <c:v>6</c:v>
                </c:pt>
                <c:pt idx="4610">
                  <c:v>7.3</c:v>
                </c:pt>
                <c:pt idx="4611">
                  <c:v>7.3</c:v>
                </c:pt>
                <c:pt idx="4612">
                  <c:v>6.5</c:v>
                </c:pt>
                <c:pt idx="4613">
                  <c:v>6</c:v>
                </c:pt>
                <c:pt idx="4614">
                  <c:v>5.3</c:v>
                </c:pt>
                <c:pt idx="4615">
                  <c:v>6.6</c:v>
                </c:pt>
                <c:pt idx="4616">
                  <c:v>6.1</c:v>
                </c:pt>
                <c:pt idx="4617">
                  <c:v>7.1</c:v>
                </c:pt>
                <c:pt idx="4618">
                  <c:v>8.6999999999999993</c:v>
                </c:pt>
                <c:pt idx="4619">
                  <c:v>8.4</c:v>
                </c:pt>
                <c:pt idx="4620">
                  <c:v>5.8</c:v>
                </c:pt>
                <c:pt idx="4621">
                  <c:v>6.2</c:v>
                </c:pt>
                <c:pt idx="4622">
                  <c:v>5.8</c:v>
                </c:pt>
                <c:pt idx="4623">
                  <c:v>6.7</c:v>
                </c:pt>
                <c:pt idx="4624">
                  <c:v>5.7</c:v>
                </c:pt>
                <c:pt idx="4625">
                  <c:v>6.1</c:v>
                </c:pt>
                <c:pt idx="4626">
                  <c:v>6.4</c:v>
                </c:pt>
                <c:pt idx="4627">
                  <c:v>5</c:v>
                </c:pt>
                <c:pt idx="4628">
                  <c:v>6.5</c:v>
                </c:pt>
                <c:pt idx="4629">
                  <c:v>4.5999999999999996</c:v>
                </c:pt>
                <c:pt idx="4630">
                  <c:v>7.7</c:v>
                </c:pt>
                <c:pt idx="4631">
                  <c:v>7.3</c:v>
                </c:pt>
                <c:pt idx="4632">
                  <c:v>6.6</c:v>
                </c:pt>
                <c:pt idx="4633">
                  <c:v>6.4</c:v>
                </c:pt>
                <c:pt idx="4634">
                  <c:v>5.8</c:v>
                </c:pt>
                <c:pt idx="4635">
                  <c:v>7.2</c:v>
                </c:pt>
                <c:pt idx="4636">
                  <c:v>7.2</c:v>
                </c:pt>
                <c:pt idx="4637">
                  <c:v>3.5</c:v>
                </c:pt>
                <c:pt idx="4638">
                  <c:v>7.5</c:v>
                </c:pt>
                <c:pt idx="4639">
                  <c:v>2.2000000000000002</c:v>
                </c:pt>
                <c:pt idx="4640">
                  <c:v>3.3</c:v>
                </c:pt>
                <c:pt idx="4641">
                  <c:v>6.6</c:v>
                </c:pt>
                <c:pt idx="4642">
                  <c:v>6.9</c:v>
                </c:pt>
                <c:pt idx="4643">
                  <c:v>4</c:v>
                </c:pt>
                <c:pt idx="4644">
                  <c:v>7.4</c:v>
                </c:pt>
                <c:pt idx="4645">
                  <c:v>8.3000000000000007</c:v>
                </c:pt>
                <c:pt idx="4646">
                  <c:v>5.7</c:v>
                </c:pt>
                <c:pt idx="4647">
                  <c:v>6.8</c:v>
                </c:pt>
                <c:pt idx="4648">
                  <c:v>5.2</c:v>
                </c:pt>
                <c:pt idx="4649">
                  <c:v>6.4</c:v>
                </c:pt>
                <c:pt idx="4650">
                  <c:v>6.2</c:v>
                </c:pt>
                <c:pt idx="4651">
                  <c:v>5.9</c:v>
                </c:pt>
                <c:pt idx="4652">
                  <c:v>7.7</c:v>
                </c:pt>
                <c:pt idx="4653">
                  <c:v>4.3</c:v>
                </c:pt>
                <c:pt idx="4654">
                  <c:v>7.1</c:v>
                </c:pt>
                <c:pt idx="4655">
                  <c:v>6.2</c:v>
                </c:pt>
                <c:pt idx="4656">
                  <c:v>6.8</c:v>
                </c:pt>
                <c:pt idx="4657">
                  <c:v>7.7</c:v>
                </c:pt>
                <c:pt idx="4658">
                  <c:v>8.1999999999999993</c:v>
                </c:pt>
                <c:pt idx="4659">
                  <c:v>7.5</c:v>
                </c:pt>
                <c:pt idx="4660">
                  <c:v>7.6</c:v>
                </c:pt>
                <c:pt idx="4661">
                  <c:v>4.0999999999999996</c:v>
                </c:pt>
                <c:pt idx="4662">
                  <c:v>6.9</c:v>
                </c:pt>
                <c:pt idx="4663">
                  <c:v>7.1</c:v>
                </c:pt>
                <c:pt idx="4664">
                  <c:v>6.3</c:v>
                </c:pt>
                <c:pt idx="4665">
                  <c:v>7.7</c:v>
                </c:pt>
                <c:pt idx="4666">
                  <c:v>8.3000000000000007</c:v>
                </c:pt>
                <c:pt idx="4667">
                  <c:v>7.1</c:v>
                </c:pt>
                <c:pt idx="4668">
                  <c:v>4.7</c:v>
                </c:pt>
                <c:pt idx="4669">
                  <c:v>7.2</c:v>
                </c:pt>
                <c:pt idx="4670">
                  <c:v>5.0999999999999996</c:v>
                </c:pt>
                <c:pt idx="4671">
                  <c:v>5.4</c:v>
                </c:pt>
                <c:pt idx="4672">
                  <c:v>6.9</c:v>
                </c:pt>
                <c:pt idx="4673">
                  <c:v>6.1</c:v>
                </c:pt>
                <c:pt idx="4674">
                  <c:v>6.1</c:v>
                </c:pt>
                <c:pt idx="4675">
                  <c:v>6.9</c:v>
                </c:pt>
                <c:pt idx="4676">
                  <c:v>5.8</c:v>
                </c:pt>
                <c:pt idx="4677">
                  <c:v>6</c:v>
                </c:pt>
                <c:pt idx="4678">
                  <c:v>8.1999999999999993</c:v>
                </c:pt>
                <c:pt idx="4679">
                  <c:v>8</c:v>
                </c:pt>
                <c:pt idx="4680">
                  <c:v>7</c:v>
                </c:pt>
                <c:pt idx="4681">
                  <c:v>6.3</c:v>
                </c:pt>
                <c:pt idx="4682">
                  <c:v>7.6</c:v>
                </c:pt>
                <c:pt idx="4683">
                  <c:v>6.1</c:v>
                </c:pt>
                <c:pt idx="4684">
                  <c:v>7.2</c:v>
                </c:pt>
                <c:pt idx="4685">
                  <c:v>7.8</c:v>
                </c:pt>
                <c:pt idx="4686">
                  <c:v>4.7</c:v>
                </c:pt>
                <c:pt idx="4687">
                  <c:v>7.5</c:v>
                </c:pt>
                <c:pt idx="4688">
                  <c:v>3.4</c:v>
                </c:pt>
                <c:pt idx="4689">
                  <c:v>7.9</c:v>
                </c:pt>
                <c:pt idx="4690">
                  <c:v>8.9</c:v>
                </c:pt>
                <c:pt idx="4691">
                  <c:v>6.9</c:v>
                </c:pt>
                <c:pt idx="4692">
                  <c:v>8.1999999999999993</c:v>
                </c:pt>
                <c:pt idx="4693">
                  <c:v>7.3</c:v>
                </c:pt>
                <c:pt idx="4694">
                  <c:v>8</c:v>
                </c:pt>
                <c:pt idx="4695">
                  <c:v>6.7</c:v>
                </c:pt>
                <c:pt idx="4696">
                  <c:v>6.6</c:v>
                </c:pt>
                <c:pt idx="4697">
                  <c:v>6.9</c:v>
                </c:pt>
                <c:pt idx="4698">
                  <c:v>7.1</c:v>
                </c:pt>
                <c:pt idx="4699">
                  <c:v>5.6</c:v>
                </c:pt>
                <c:pt idx="4700">
                  <c:v>6.7</c:v>
                </c:pt>
                <c:pt idx="4701">
                  <c:v>7.1</c:v>
                </c:pt>
                <c:pt idx="4702">
                  <c:v>5.2</c:v>
                </c:pt>
                <c:pt idx="4703">
                  <c:v>7.7</c:v>
                </c:pt>
                <c:pt idx="4704">
                  <c:v>7.5</c:v>
                </c:pt>
                <c:pt idx="4705">
                  <c:v>8.1</c:v>
                </c:pt>
                <c:pt idx="4706">
                  <c:v>5.5</c:v>
                </c:pt>
                <c:pt idx="4707">
                  <c:v>6.6</c:v>
                </c:pt>
                <c:pt idx="4708">
                  <c:v>3.2</c:v>
                </c:pt>
                <c:pt idx="4709">
                  <c:v>7.4</c:v>
                </c:pt>
                <c:pt idx="4710">
                  <c:v>6.6</c:v>
                </c:pt>
                <c:pt idx="4711">
                  <c:v>6.2</c:v>
                </c:pt>
                <c:pt idx="4712">
                  <c:v>4.8</c:v>
                </c:pt>
                <c:pt idx="4713">
                  <c:v>7.2</c:v>
                </c:pt>
                <c:pt idx="4714">
                  <c:v>4.3</c:v>
                </c:pt>
                <c:pt idx="4715">
                  <c:v>4.5</c:v>
                </c:pt>
                <c:pt idx="4716">
                  <c:v>6.4</c:v>
                </c:pt>
                <c:pt idx="4717">
                  <c:v>6.4</c:v>
                </c:pt>
                <c:pt idx="4718">
                  <c:v>7.3</c:v>
                </c:pt>
                <c:pt idx="4719">
                  <c:v>6.9</c:v>
                </c:pt>
                <c:pt idx="4720">
                  <c:v>4.3</c:v>
                </c:pt>
                <c:pt idx="4721">
                  <c:v>7.2</c:v>
                </c:pt>
                <c:pt idx="4722">
                  <c:v>6.5</c:v>
                </c:pt>
                <c:pt idx="4723">
                  <c:v>6.6</c:v>
                </c:pt>
                <c:pt idx="4724">
                  <c:v>6.7</c:v>
                </c:pt>
                <c:pt idx="4725">
                  <c:v>4.3</c:v>
                </c:pt>
                <c:pt idx="4726">
                  <c:v>7.3</c:v>
                </c:pt>
                <c:pt idx="4727">
                  <c:v>6.4</c:v>
                </c:pt>
                <c:pt idx="4728">
                  <c:v>7</c:v>
                </c:pt>
                <c:pt idx="4729">
                  <c:v>5.5</c:v>
                </c:pt>
                <c:pt idx="4730">
                  <c:v>6.7</c:v>
                </c:pt>
                <c:pt idx="4731">
                  <c:v>4.3</c:v>
                </c:pt>
                <c:pt idx="4732">
                  <c:v>6.1</c:v>
                </c:pt>
                <c:pt idx="4733">
                  <c:v>6.8</c:v>
                </c:pt>
                <c:pt idx="4734">
                  <c:v>3.9</c:v>
                </c:pt>
                <c:pt idx="4735">
                  <c:v>6.9</c:v>
                </c:pt>
                <c:pt idx="4736">
                  <c:v>7.3</c:v>
                </c:pt>
                <c:pt idx="4737">
                  <c:v>6.9</c:v>
                </c:pt>
                <c:pt idx="4738">
                  <c:v>6.3</c:v>
                </c:pt>
                <c:pt idx="4739">
                  <c:v>2.5</c:v>
                </c:pt>
                <c:pt idx="4740">
                  <c:v>5.7</c:v>
                </c:pt>
                <c:pt idx="4741">
                  <c:v>7</c:v>
                </c:pt>
                <c:pt idx="4742">
                  <c:v>6.2</c:v>
                </c:pt>
                <c:pt idx="4743">
                  <c:v>6.9</c:v>
                </c:pt>
                <c:pt idx="4744">
                  <c:v>4.5</c:v>
                </c:pt>
                <c:pt idx="4745">
                  <c:v>7.8</c:v>
                </c:pt>
                <c:pt idx="4746">
                  <c:v>4.4000000000000004</c:v>
                </c:pt>
                <c:pt idx="4747">
                  <c:v>7.4</c:v>
                </c:pt>
                <c:pt idx="4748">
                  <c:v>6.6</c:v>
                </c:pt>
                <c:pt idx="4749">
                  <c:v>8</c:v>
                </c:pt>
                <c:pt idx="4750">
                  <c:v>8.3000000000000007</c:v>
                </c:pt>
                <c:pt idx="4751">
                  <c:v>6.5</c:v>
                </c:pt>
                <c:pt idx="4752">
                  <c:v>7.1</c:v>
                </c:pt>
                <c:pt idx="4753">
                  <c:v>7.1</c:v>
                </c:pt>
                <c:pt idx="4754">
                  <c:v>4</c:v>
                </c:pt>
                <c:pt idx="4755">
                  <c:v>7.5</c:v>
                </c:pt>
                <c:pt idx="4756">
                  <c:v>7</c:v>
                </c:pt>
                <c:pt idx="4757">
                  <c:v>4</c:v>
                </c:pt>
                <c:pt idx="4758">
                  <c:v>6.7</c:v>
                </c:pt>
                <c:pt idx="4759">
                  <c:v>7.2</c:v>
                </c:pt>
                <c:pt idx="4760">
                  <c:v>7</c:v>
                </c:pt>
                <c:pt idx="4761">
                  <c:v>7.4</c:v>
                </c:pt>
                <c:pt idx="4762">
                  <c:v>8</c:v>
                </c:pt>
                <c:pt idx="4763">
                  <c:v>6.5</c:v>
                </c:pt>
                <c:pt idx="4764">
                  <c:v>7.2</c:v>
                </c:pt>
                <c:pt idx="4765">
                  <c:v>6.4</c:v>
                </c:pt>
                <c:pt idx="4766">
                  <c:v>6.5</c:v>
                </c:pt>
                <c:pt idx="4767">
                  <c:v>6.8</c:v>
                </c:pt>
                <c:pt idx="4768">
                  <c:v>6.9</c:v>
                </c:pt>
                <c:pt idx="4769">
                  <c:v>7.5</c:v>
                </c:pt>
                <c:pt idx="4770">
                  <c:v>7.1</c:v>
                </c:pt>
                <c:pt idx="4771">
                  <c:v>5.0999999999999996</c:v>
                </c:pt>
                <c:pt idx="4772">
                  <c:v>6.2</c:v>
                </c:pt>
                <c:pt idx="4773">
                  <c:v>3.9</c:v>
                </c:pt>
                <c:pt idx="4774">
                  <c:v>6</c:v>
                </c:pt>
                <c:pt idx="4775">
                  <c:v>6.8</c:v>
                </c:pt>
                <c:pt idx="4776">
                  <c:v>7.4</c:v>
                </c:pt>
                <c:pt idx="4777">
                  <c:v>8.1</c:v>
                </c:pt>
                <c:pt idx="4778">
                  <c:v>6.5</c:v>
                </c:pt>
                <c:pt idx="4779">
                  <c:v>8</c:v>
                </c:pt>
                <c:pt idx="4780">
                  <c:v>7.7</c:v>
                </c:pt>
                <c:pt idx="4781">
                  <c:v>7.2</c:v>
                </c:pt>
                <c:pt idx="4782">
                  <c:v>5.4</c:v>
                </c:pt>
                <c:pt idx="4783">
                  <c:v>6.7</c:v>
                </c:pt>
                <c:pt idx="4784">
                  <c:v>6.3</c:v>
                </c:pt>
                <c:pt idx="4785">
                  <c:v>8.1</c:v>
                </c:pt>
                <c:pt idx="4786">
                  <c:v>8.5</c:v>
                </c:pt>
                <c:pt idx="4787">
                  <c:v>7.7</c:v>
                </c:pt>
                <c:pt idx="4788">
                  <c:v>6.5</c:v>
                </c:pt>
                <c:pt idx="4789">
                  <c:v>8.6999999999999993</c:v>
                </c:pt>
                <c:pt idx="4790">
                  <c:v>6.5</c:v>
                </c:pt>
                <c:pt idx="4791">
                  <c:v>7</c:v>
                </c:pt>
                <c:pt idx="4792">
                  <c:v>5.8</c:v>
                </c:pt>
                <c:pt idx="4793">
                  <c:v>5.5</c:v>
                </c:pt>
                <c:pt idx="4794">
                  <c:v>7</c:v>
                </c:pt>
                <c:pt idx="4795">
                  <c:v>6.3</c:v>
                </c:pt>
                <c:pt idx="4796">
                  <c:v>7.9</c:v>
                </c:pt>
                <c:pt idx="4797">
                  <c:v>7.3</c:v>
                </c:pt>
                <c:pt idx="4798">
                  <c:v>7.4</c:v>
                </c:pt>
                <c:pt idx="4799">
                  <c:v>5.4</c:v>
                </c:pt>
                <c:pt idx="4800">
                  <c:v>7.1</c:v>
                </c:pt>
                <c:pt idx="4801">
                  <c:v>7.5</c:v>
                </c:pt>
                <c:pt idx="4802">
                  <c:v>8.4</c:v>
                </c:pt>
                <c:pt idx="4803">
                  <c:v>7</c:v>
                </c:pt>
                <c:pt idx="4804">
                  <c:v>5.3</c:v>
                </c:pt>
                <c:pt idx="4805">
                  <c:v>7.1</c:v>
                </c:pt>
                <c:pt idx="4806">
                  <c:v>7.5</c:v>
                </c:pt>
                <c:pt idx="4807">
                  <c:v>6.1</c:v>
                </c:pt>
                <c:pt idx="4808">
                  <c:v>7.2</c:v>
                </c:pt>
                <c:pt idx="4809">
                  <c:v>6.7</c:v>
                </c:pt>
                <c:pt idx="4810">
                  <c:v>6.7</c:v>
                </c:pt>
                <c:pt idx="4811">
                  <c:v>7</c:v>
                </c:pt>
                <c:pt idx="4812">
                  <c:v>7</c:v>
                </c:pt>
                <c:pt idx="4813">
                  <c:v>8</c:v>
                </c:pt>
                <c:pt idx="4814">
                  <c:v>7.4</c:v>
                </c:pt>
                <c:pt idx="4815">
                  <c:v>5.4</c:v>
                </c:pt>
                <c:pt idx="4816">
                  <c:v>5.7</c:v>
                </c:pt>
                <c:pt idx="4817">
                  <c:v>6.7</c:v>
                </c:pt>
                <c:pt idx="4818">
                  <c:v>4.2</c:v>
                </c:pt>
                <c:pt idx="4819">
                  <c:v>7.4</c:v>
                </c:pt>
                <c:pt idx="4820">
                  <c:v>4.8</c:v>
                </c:pt>
                <c:pt idx="4821">
                  <c:v>7</c:v>
                </c:pt>
                <c:pt idx="4822">
                  <c:v>7.3</c:v>
                </c:pt>
                <c:pt idx="4823">
                  <c:v>5.8</c:v>
                </c:pt>
                <c:pt idx="4824">
                  <c:v>7</c:v>
                </c:pt>
                <c:pt idx="4825">
                  <c:v>3.2</c:v>
                </c:pt>
                <c:pt idx="4826">
                  <c:v>6.8</c:v>
                </c:pt>
                <c:pt idx="4827">
                  <c:v>7.7</c:v>
                </c:pt>
                <c:pt idx="4828">
                  <c:v>5.6</c:v>
                </c:pt>
                <c:pt idx="4829">
                  <c:v>7.1</c:v>
                </c:pt>
                <c:pt idx="4830">
                  <c:v>3.6</c:v>
                </c:pt>
                <c:pt idx="4831">
                  <c:v>6.8</c:v>
                </c:pt>
                <c:pt idx="4832">
                  <c:v>7.6</c:v>
                </c:pt>
                <c:pt idx="4833">
                  <c:v>6.6</c:v>
                </c:pt>
                <c:pt idx="4834">
                  <c:v>8.3000000000000007</c:v>
                </c:pt>
                <c:pt idx="4835">
                  <c:v>7.5</c:v>
                </c:pt>
                <c:pt idx="4836">
                  <c:v>5.4</c:v>
                </c:pt>
                <c:pt idx="4837">
                  <c:v>5.3</c:v>
                </c:pt>
                <c:pt idx="4838">
                  <c:v>4.5</c:v>
                </c:pt>
                <c:pt idx="4839">
                  <c:v>7.3</c:v>
                </c:pt>
                <c:pt idx="4840">
                  <c:v>5.6</c:v>
                </c:pt>
                <c:pt idx="4841">
                  <c:v>5.6</c:v>
                </c:pt>
                <c:pt idx="4842">
                  <c:v>4.0999999999999996</c:v>
                </c:pt>
                <c:pt idx="4843">
                  <c:v>6.8</c:v>
                </c:pt>
                <c:pt idx="4844">
                  <c:v>6.3</c:v>
                </c:pt>
                <c:pt idx="4845">
                  <c:v>5.8</c:v>
                </c:pt>
                <c:pt idx="4846">
                  <c:v>6.6</c:v>
                </c:pt>
                <c:pt idx="4847">
                  <c:v>6.7</c:v>
                </c:pt>
                <c:pt idx="4848">
                  <c:v>6.4</c:v>
                </c:pt>
                <c:pt idx="4849">
                  <c:v>6.3</c:v>
                </c:pt>
                <c:pt idx="4850">
                  <c:v>3.4</c:v>
                </c:pt>
                <c:pt idx="4851">
                  <c:v>7.3</c:v>
                </c:pt>
                <c:pt idx="4852">
                  <c:v>7.9</c:v>
                </c:pt>
                <c:pt idx="4853">
                  <c:v>6.1</c:v>
                </c:pt>
                <c:pt idx="4854">
                  <c:v>7.4</c:v>
                </c:pt>
                <c:pt idx="4855">
                  <c:v>6.6</c:v>
                </c:pt>
                <c:pt idx="4856">
                  <c:v>5.5</c:v>
                </c:pt>
                <c:pt idx="4857">
                  <c:v>7.5</c:v>
                </c:pt>
                <c:pt idx="4858">
                  <c:v>7.6</c:v>
                </c:pt>
                <c:pt idx="4859">
                  <c:v>5</c:v>
                </c:pt>
                <c:pt idx="4860">
                  <c:v>3.2</c:v>
                </c:pt>
                <c:pt idx="4861">
                  <c:v>8.1999999999999993</c:v>
                </c:pt>
                <c:pt idx="4862">
                  <c:v>3.7</c:v>
                </c:pt>
                <c:pt idx="4863">
                  <c:v>6.3</c:v>
                </c:pt>
                <c:pt idx="4864">
                  <c:v>4.0999999999999996</c:v>
                </c:pt>
                <c:pt idx="4865">
                  <c:v>6.9</c:v>
                </c:pt>
                <c:pt idx="4866">
                  <c:v>5.4</c:v>
                </c:pt>
                <c:pt idx="4867">
                  <c:v>6.5</c:v>
                </c:pt>
                <c:pt idx="4868">
                  <c:v>7.8</c:v>
                </c:pt>
                <c:pt idx="4869">
                  <c:v>6.7</c:v>
                </c:pt>
                <c:pt idx="4870">
                  <c:v>6.4</c:v>
                </c:pt>
                <c:pt idx="4871">
                  <c:v>7.3</c:v>
                </c:pt>
                <c:pt idx="4872">
                  <c:v>5.7</c:v>
                </c:pt>
                <c:pt idx="4873">
                  <c:v>7</c:v>
                </c:pt>
                <c:pt idx="4874">
                  <c:v>6.3</c:v>
                </c:pt>
                <c:pt idx="4875">
                  <c:v>7.1</c:v>
                </c:pt>
                <c:pt idx="4876">
                  <c:v>4.8</c:v>
                </c:pt>
                <c:pt idx="4877">
                  <c:v>3.3</c:v>
                </c:pt>
                <c:pt idx="4878">
                  <c:v>6.9</c:v>
                </c:pt>
                <c:pt idx="4879">
                  <c:v>4.5999999999999996</c:v>
                </c:pt>
                <c:pt idx="4880">
                  <c:v>6.6</c:v>
                </c:pt>
                <c:pt idx="4881">
                  <c:v>7.4</c:v>
                </c:pt>
                <c:pt idx="4882">
                  <c:v>6.2</c:v>
                </c:pt>
                <c:pt idx="4883">
                  <c:v>4</c:v>
                </c:pt>
                <c:pt idx="4884">
                  <c:v>6.1</c:v>
                </c:pt>
                <c:pt idx="4885">
                  <c:v>6.9</c:v>
                </c:pt>
                <c:pt idx="4886">
                  <c:v>7.5</c:v>
                </c:pt>
                <c:pt idx="4887">
                  <c:v>6.7</c:v>
                </c:pt>
                <c:pt idx="4888">
                  <c:v>7.4</c:v>
                </c:pt>
                <c:pt idx="4889">
                  <c:v>6.1</c:v>
                </c:pt>
                <c:pt idx="4890">
                  <c:v>5.4</c:v>
                </c:pt>
                <c:pt idx="4891">
                  <c:v>6.4</c:v>
                </c:pt>
                <c:pt idx="4892">
                  <c:v>7</c:v>
                </c:pt>
                <c:pt idx="4893">
                  <c:v>6.3</c:v>
                </c:pt>
                <c:pt idx="4894">
                  <c:v>6.9</c:v>
                </c:pt>
                <c:pt idx="4895">
                  <c:v>7.8</c:v>
                </c:pt>
                <c:pt idx="4896">
                  <c:v>6.4</c:v>
                </c:pt>
                <c:pt idx="4897">
                  <c:v>7.7</c:v>
                </c:pt>
                <c:pt idx="4898">
                  <c:v>6.3</c:v>
                </c:pt>
                <c:pt idx="4899">
                  <c:v>6.3</c:v>
                </c:pt>
                <c:pt idx="4900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A0-4F43-AC0B-796E736BA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493984"/>
        <c:axId val="303692784"/>
      </c:scatterChart>
      <c:valAx>
        <c:axId val="77549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92784"/>
        <c:crosses val="autoZero"/>
        <c:crossBetween val="midCat"/>
      </c:valAx>
      <c:valAx>
        <c:axId val="3036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9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[IMDB_Movies.xlsx]Question 3!PivotTable1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3'!$F$5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3'!$E$6:$E$51</c:f>
              <c:strCache>
                <c:ptCount val="45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Chinese</c:v>
                </c:pt>
                <c:pt idx="6">
                  <c:v>Czech</c:v>
                </c:pt>
                <c:pt idx="7">
                  <c:v>Danish</c:v>
                </c:pt>
                <c:pt idx="8">
                  <c:v>Dari</c:v>
                </c:pt>
                <c:pt idx="9">
                  <c:v>Dutch</c:v>
                </c:pt>
                <c:pt idx="10">
                  <c:v>Dzongkha</c:v>
                </c:pt>
                <c:pt idx="11">
                  <c:v>English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Kazakh</c:v>
                </c:pt>
                <c:pt idx="24">
                  <c:v>Korean</c:v>
                </c:pt>
                <c:pt idx="25">
                  <c:v>Mandarin</c:v>
                </c:pt>
                <c:pt idx="26">
                  <c:v>Maya</c:v>
                </c:pt>
                <c:pt idx="27">
                  <c:v>Mongolian</c:v>
                </c:pt>
                <c:pt idx="28">
                  <c:v>None</c:v>
                </c:pt>
                <c:pt idx="29">
                  <c:v>Norwegian</c:v>
                </c:pt>
                <c:pt idx="30">
                  <c:v>Panjabi</c:v>
                </c:pt>
                <c:pt idx="31">
                  <c:v>Persian</c:v>
                </c:pt>
                <c:pt idx="32">
                  <c:v>Polish</c:v>
                </c:pt>
                <c:pt idx="33">
                  <c:v>Portuguese</c:v>
                </c:pt>
                <c:pt idx="34">
                  <c:v>Romanian</c:v>
                </c:pt>
                <c:pt idx="35">
                  <c:v>Russian</c:v>
                </c:pt>
                <c:pt idx="36">
                  <c:v>Slovenian</c:v>
                </c:pt>
                <c:pt idx="37">
                  <c:v>Spanish</c:v>
                </c:pt>
                <c:pt idx="38">
                  <c:v>Swahili</c:v>
                </c:pt>
                <c:pt idx="39">
                  <c:v>Swedish</c:v>
                </c:pt>
                <c:pt idx="40">
                  <c:v>Tamil</c:v>
                </c:pt>
                <c:pt idx="41">
                  <c:v>Telugu</c:v>
                </c:pt>
                <c:pt idx="42">
                  <c:v>Thai</c:v>
                </c:pt>
                <c:pt idx="43">
                  <c:v>Vietnamese</c:v>
                </c:pt>
                <c:pt idx="44">
                  <c:v>Zulu</c:v>
                </c:pt>
              </c:strCache>
            </c:strRef>
          </c:cat>
          <c:val>
            <c:numRef>
              <c:f>'Question 3'!$F$6:$F$51</c:f>
              <c:numCache>
                <c:formatCode>General</c:formatCode>
                <c:ptCount val="45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11</c:v>
                </c:pt>
                <c:pt idx="5">
                  <c:v>3</c:v>
                </c:pt>
                <c:pt idx="6">
                  <c:v>1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4587</c:v>
                </c:pt>
                <c:pt idx="12">
                  <c:v>1</c:v>
                </c:pt>
                <c:pt idx="13">
                  <c:v>72</c:v>
                </c:pt>
                <c:pt idx="14">
                  <c:v>19</c:v>
                </c:pt>
                <c:pt idx="15">
                  <c:v>1</c:v>
                </c:pt>
                <c:pt idx="16">
                  <c:v>5</c:v>
                </c:pt>
                <c:pt idx="17">
                  <c:v>27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10</c:v>
                </c:pt>
                <c:pt idx="22">
                  <c:v>17</c:v>
                </c:pt>
                <c:pt idx="23">
                  <c:v>1</c:v>
                </c:pt>
                <c:pt idx="24">
                  <c:v>8</c:v>
                </c:pt>
                <c:pt idx="25">
                  <c:v>25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4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8</c:v>
                </c:pt>
                <c:pt idx="34">
                  <c:v>2</c:v>
                </c:pt>
                <c:pt idx="35">
                  <c:v>11</c:v>
                </c:pt>
                <c:pt idx="36">
                  <c:v>1</c:v>
                </c:pt>
                <c:pt idx="37">
                  <c:v>40</c:v>
                </c:pt>
                <c:pt idx="38">
                  <c:v>1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6-4EEE-97EC-1BB80414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7463936"/>
        <c:axId val="862106672"/>
      </c:barChart>
      <c:catAx>
        <c:axId val="7774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06672"/>
        <c:crosses val="autoZero"/>
        <c:auto val="1"/>
        <c:lblAlgn val="ctr"/>
        <c:lblOffset val="100"/>
        <c:noMultiLvlLbl val="0"/>
      </c:catAx>
      <c:valAx>
        <c:axId val="86210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Analysis of Mean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3'!$I$24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3'!$H$25:$H$69</c:f>
              <c:strCache>
                <c:ptCount val="45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Chinese</c:v>
                </c:pt>
                <c:pt idx="6">
                  <c:v>Czech</c:v>
                </c:pt>
                <c:pt idx="7">
                  <c:v>Danish</c:v>
                </c:pt>
                <c:pt idx="8">
                  <c:v>Dari</c:v>
                </c:pt>
                <c:pt idx="9">
                  <c:v>Dutch</c:v>
                </c:pt>
                <c:pt idx="10">
                  <c:v>Dzongkha</c:v>
                </c:pt>
                <c:pt idx="11">
                  <c:v>English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Kazakh</c:v>
                </c:pt>
                <c:pt idx="24">
                  <c:v>Korean</c:v>
                </c:pt>
                <c:pt idx="25">
                  <c:v>Mandarin</c:v>
                </c:pt>
                <c:pt idx="26">
                  <c:v>Maya</c:v>
                </c:pt>
                <c:pt idx="27">
                  <c:v>Mongolian</c:v>
                </c:pt>
                <c:pt idx="28">
                  <c:v>None</c:v>
                </c:pt>
                <c:pt idx="29">
                  <c:v>Norwegian</c:v>
                </c:pt>
                <c:pt idx="30">
                  <c:v>Panjabi</c:v>
                </c:pt>
                <c:pt idx="31">
                  <c:v>Persian</c:v>
                </c:pt>
                <c:pt idx="32">
                  <c:v>Polish</c:v>
                </c:pt>
                <c:pt idx="33">
                  <c:v>Portuguese</c:v>
                </c:pt>
                <c:pt idx="34">
                  <c:v>Romanian</c:v>
                </c:pt>
                <c:pt idx="35">
                  <c:v>Russian</c:v>
                </c:pt>
                <c:pt idx="36">
                  <c:v>Slovenian</c:v>
                </c:pt>
                <c:pt idx="37">
                  <c:v>Spanish</c:v>
                </c:pt>
                <c:pt idx="38">
                  <c:v>Swahili</c:v>
                </c:pt>
                <c:pt idx="39">
                  <c:v>Swedish</c:v>
                </c:pt>
                <c:pt idx="40">
                  <c:v>Tamil</c:v>
                </c:pt>
                <c:pt idx="41">
                  <c:v>Telugu</c:v>
                </c:pt>
                <c:pt idx="42">
                  <c:v>Thai</c:v>
                </c:pt>
                <c:pt idx="43">
                  <c:v>Vietnamese</c:v>
                </c:pt>
                <c:pt idx="44">
                  <c:v>Zulu</c:v>
                </c:pt>
              </c:strCache>
            </c:strRef>
          </c:cat>
          <c:val>
            <c:numRef>
              <c:f>'Question 3'!$I$25:$I$69</c:f>
              <c:numCache>
                <c:formatCode>General</c:formatCode>
                <c:ptCount val="45"/>
                <c:pt idx="0">
                  <c:v>6.95</c:v>
                </c:pt>
                <c:pt idx="1">
                  <c:v>7.1750000000000007</c:v>
                </c:pt>
                <c:pt idx="2">
                  <c:v>7.1</c:v>
                </c:pt>
                <c:pt idx="3">
                  <c:v>4.3</c:v>
                </c:pt>
                <c:pt idx="4">
                  <c:v>6.9545454545454533</c:v>
                </c:pt>
                <c:pt idx="5">
                  <c:v>5.666666666666667</c:v>
                </c:pt>
                <c:pt idx="6">
                  <c:v>7.4</c:v>
                </c:pt>
                <c:pt idx="7">
                  <c:v>7.5</c:v>
                </c:pt>
                <c:pt idx="8">
                  <c:v>7.5</c:v>
                </c:pt>
                <c:pt idx="9">
                  <c:v>7.4249999999999998</c:v>
                </c:pt>
                <c:pt idx="10">
                  <c:v>7.5</c:v>
                </c:pt>
                <c:pt idx="11">
                  <c:v>6.3782864617396902</c:v>
                </c:pt>
                <c:pt idx="12">
                  <c:v>6.7</c:v>
                </c:pt>
                <c:pt idx="13">
                  <c:v>7.0208333333333321</c:v>
                </c:pt>
                <c:pt idx="14">
                  <c:v>7.3421052631578947</c:v>
                </c:pt>
                <c:pt idx="15">
                  <c:v>7.3</c:v>
                </c:pt>
                <c:pt idx="16">
                  <c:v>7.580000000000001</c:v>
                </c:pt>
                <c:pt idx="17">
                  <c:v>6.7740740740740755</c:v>
                </c:pt>
                <c:pt idx="18">
                  <c:v>7.1</c:v>
                </c:pt>
                <c:pt idx="19">
                  <c:v>6.9</c:v>
                </c:pt>
                <c:pt idx="20">
                  <c:v>7.8999999999999995</c:v>
                </c:pt>
                <c:pt idx="21">
                  <c:v>7.08</c:v>
                </c:pt>
                <c:pt idx="22">
                  <c:v>7.4176470588235279</c:v>
                </c:pt>
                <c:pt idx="23">
                  <c:v>6</c:v>
                </c:pt>
                <c:pt idx="24">
                  <c:v>7.3875000000000011</c:v>
                </c:pt>
                <c:pt idx="25">
                  <c:v>6.7759999999999998</c:v>
                </c:pt>
                <c:pt idx="26">
                  <c:v>7.8</c:v>
                </c:pt>
                <c:pt idx="27">
                  <c:v>7.3</c:v>
                </c:pt>
                <c:pt idx="28">
                  <c:v>7.95</c:v>
                </c:pt>
                <c:pt idx="29">
                  <c:v>7.15</c:v>
                </c:pt>
                <c:pt idx="30">
                  <c:v>6.6</c:v>
                </c:pt>
                <c:pt idx="31">
                  <c:v>7.5750000000000002</c:v>
                </c:pt>
                <c:pt idx="32">
                  <c:v>7.4</c:v>
                </c:pt>
                <c:pt idx="33">
                  <c:v>7.4874999999999989</c:v>
                </c:pt>
                <c:pt idx="34">
                  <c:v>7.2</c:v>
                </c:pt>
                <c:pt idx="35">
                  <c:v>6.3636363636363633</c:v>
                </c:pt>
                <c:pt idx="36">
                  <c:v>6.4</c:v>
                </c:pt>
                <c:pt idx="37">
                  <c:v>6.9374999999999982</c:v>
                </c:pt>
                <c:pt idx="38">
                  <c:v>7.4</c:v>
                </c:pt>
                <c:pt idx="39">
                  <c:v>7.2749999999999995</c:v>
                </c:pt>
                <c:pt idx="40">
                  <c:v>5.0999999999999996</c:v>
                </c:pt>
                <c:pt idx="41">
                  <c:v>8.4</c:v>
                </c:pt>
                <c:pt idx="42">
                  <c:v>6.6333333333333329</c:v>
                </c:pt>
                <c:pt idx="43">
                  <c:v>7.4</c:v>
                </c:pt>
                <c:pt idx="44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0-4B81-868B-7FBF4C2DA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223184"/>
        <c:axId val="929820560"/>
      </c:barChart>
      <c:catAx>
        <c:axId val="30622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820560"/>
        <c:crosses val="autoZero"/>
        <c:auto val="1"/>
        <c:lblAlgn val="ctr"/>
        <c:lblOffset val="100"/>
        <c:noMultiLvlLbl val="0"/>
      </c:catAx>
      <c:valAx>
        <c:axId val="92982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2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imdb_score</a:t>
            </a:r>
            <a:r>
              <a:rPr lang="en-IN" baseline="0"/>
              <a:t> percentile in descending order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4'!$J$4</c:f>
              <c:strCache>
                <c:ptCount val="1"/>
                <c:pt idx="0">
                  <c:v>Steven Spielberg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4'!$K$4</c:f>
              <c:numCache>
                <c:formatCode>0.00%</c:formatCode>
                <c:ptCount val="1"/>
                <c:pt idx="0">
                  <c:v>6.1811964508173903E-3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A-40FE-8D3D-8089129E7958}"/>
            </c:ext>
          </c:extLst>
        </c:ser>
        <c:ser>
          <c:idx val="1"/>
          <c:order val="1"/>
          <c:tx>
            <c:strRef>
              <c:f>'Question 4'!$J$5</c:f>
              <c:strCache>
                <c:ptCount val="1"/>
                <c:pt idx="0">
                  <c:v>Woody Allen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4'!$K$5</c:f>
              <c:numCache>
                <c:formatCode>0.00%</c:formatCode>
                <c:ptCount val="1"/>
                <c:pt idx="0">
                  <c:v>4.9004652581801618E-3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A-40FE-8D3D-8089129E7958}"/>
            </c:ext>
          </c:extLst>
        </c:ser>
        <c:ser>
          <c:idx val="2"/>
          <c:order val="2"/>
          <c:tx>
            <c:strRef>
              <c:f>'Question 4'!$J$6</c:f>
              <c:strCache>
                <c:ptCount val="1"/>
                <c:pt idx="0">
                  <c:v>Martin Scorsese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4'!$K$6</c:f>
              <c:numCache>
                <c:formatCode>0.00%</c:formatCode>
                <c:ptCount val="1"/>
                <c:pt idx="0">
                  <c:v>4.8686853278417687E-3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A-40FE-8D3D-8089129E7958}"/>
            </c:ext>
          </c:extLst>
        </c:ser>
        <c:ser>
          <c:idx val="3"/>
          <c:order val="3"/>
          <c:tx>
            <c:strRef>
              <c:f>'Question 4'!$J$7</c:f>
              <c:strCache>
                <c:ptCount val="1"/>
                <c:pt idx="0">
                  <c:v>Clint Eastwood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4'!$K$7</c:f>
              <c:numCache>
                <c:formatCode>0.00%</c:formatCode>
                <c:ptCount val="1"/>
                <c:pt idx="0">
                  <c:v>4.5921999338977525E-3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EA-40FE-8D3D-8089129E7958}"/>
            </c:ext>
          </c:extLst>
        </c:ser>
        <c:ser>
          <c:idx val="4"/>
          <c:order val="4"/>
          <c:tx>
            <c:strRef>
              <c:f>'Question 4'!$J$8</c:f>
              <c:strCache>
                <c:ptCount val="1"/>
                <c:pt idx="0">
                  <c:v>Ridley Scott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4'!$K$8</c:f>
              <c:numCache>
                <c:formatCode>0.00%</c:formatCode>
                <c:ptCount val="1"/>
                <c:pt idx="0">
                  <c:v>3.8199476266748082E-3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EA-40FE-8D3D-8089129E7958}"/>
            </c:ext>
          </c:extLst>
        </c:ser>
        <c:ser>
          <c:idx val="5"/>
          <c:order val="5"/>
          <c:tx>
            <c:strRef>
              <c:f>'Question 4'!$J$9</c:f>
              <c:strCache>
                <c:ptCount val="1"/>
                <c:pt idx="0">
                  <c:v>Tim Burton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4'!$K$9</c:f>
              <c:numCache>
                <c:formatCode>0.00%</c:formatCode>
                <c:ptCount val="1"/>
                <c:pt idx="0">
                  <c:v>3.5243942745277561E-3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EA-40FE-8D3D-8089129E7958}"/>
            </c:ext>
          </c:extLst>
        </c:ser>
        <c:ser>
          <c:idx val="6"/>
          <c:order val="6"/>
          <c:tx>
            <c:strRef>
              <c:f>'Question 4'!$J$10</c:f>
              <c:strCache>
                <c:ptCount val="1"/>
                <c:pt idx="0">
                  <c:v>Steven Soderbergh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4'!$K$10</c:f>
              <c:numCache>
                <c:formatCode>0.00%</c:formatCode>
                <c:ptCount val="1"/>
                <c:pt idx="0">
                  <c:v>3.4099865253095418E-3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EA-40FE-8D3D-8089129E7958}"/>
            </c:ext>
          </c:extLst>
        </c:ser>
        <c:ser>
          <c:idx val="7"/>
          <c:order val="7"/>
          <c:tx>
            <c:strRef>
              <c:f>'Question 4'!$J$11</c:f>
              <c:strCache>
                <c:ptCount val="1"/>
                <c:pt idx="0">
                  <c:v>Spike Lee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4'!$K$11</c:f>
              <c:numCache>
                <c:formatCode>0.00%</c:formatCode>
                <c:ptCount val="1"/>
                <c:pt idx="0">
                  <c:v>3.3400706785650775E-3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EA-40FE-8D3D-8089129E7958}"/>
            </c:ext>
          </c:extLst>
        </c:ser>
        <c:ser>
          <c:idx val="8"/>
          <c:order val="8"/>
          <c:tx>
            <c:strRef>
              <c:f>'Question 4'!$J$12</c:f>
              <c:strCache>
                <c:ptCount val="1"/>
                <c:pt idx="0">
                  <c:v>Oliver Stone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4'!$K$12</c:f>
              <c:numCache>
                <c:formatCode>0.00%</c:formatCode>
                <c:ptCount val="1"/>
                <c:pt idx="0">
                  <c:v>3.0921872219256143E-3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EA-40FE-8D3D-8089129E7958}"/>
            </c:ext>
          </c:extLst>
        </c:ser>
        <c:ser>
          <c:idx val="9"/>
          <c:order val="9"/>
          <c:tx>
            <c:strRef>
              <c:f>'Question 4'!$J$13</c:f>
              <c:strCache>
                <c:ptCount val="1"/>
                <c:pt idx="0">
                  <c:v>Robert Zemeckis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4'!$K$3</c:f>
              <c:strCache>
                <c:ptCount val="1"/>
                <c:pt idx="0">
                  <c:v>percentile of imdb_score</c:v>
                </c:pt>
              </c:strCache>
            </c:strRef>
          </c:cat>
          <c:val>
            <c:numRef>
              <c:f>'Question 4'!$K$13</c:f>
              <c:numCache>
                <c:formatCode>0.00%</c:formatCode>
                <c:ptCount val="1"/>
                <c:pt idx="0">
                  <c:v>3.0190933821473117E-3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EA-40FE-8D3D-8089129E7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391152"/>
        <c:axId val="858205744"/>
      </c:barChart>
      <c:catAx>
        <c:axId val="5339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05744"/>
        <c:crosses val="autoZero"/>
        <c:auto val="1"/>
        <c:lblAlgn val="ctr"/>
        <c:lblOffset val="100"/>
        <c:noMultiLvlLbl val="0"/>
      </c:catAx>
      <c:valAx>
        <c:axId val="85820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10 movie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'Question 5'!$G$1</c:f>
              <c:strCache>
                <c:ptCount val="1"/>
                <c:pt idx="0">
                  <c:v>gross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'Question 5'!$F$2:$F$10</c:f>
              <c:strCache>
                <c:ptCount val="9"/>
                <c:pt idx="0">
                  <c:v>The AvengersÂ </c:v>
                </c:pt>
                <c:pt idx="1">
                  <c:v>AvatarÂ </c:v>
                </c:pt>
                <c:pt idx="2">
                  <c:v>Jurassic WorldÂ </c:v>
                </c:pt>
                <c:pt idx="3">
                  <c:v>Star Wars: Episode I - The Phantom MenaceÂ </c:v>
                </c:pt>
                <c:pt idx="4">
                  <c:v>Star Wars: Episode IV - A New HopeÂ </c:v>
                </c:pt>
                <c:pt idx="5">
                  <c:v>TitanicÂ </c:v>
                </c:pt>
                <c:pt idx="6">
                  <c:v>Shrek 2Â </c:v>
                </c:pt>
                <c:pt idx="7">
                  <c:v>E.T. the Extra-TerrestrialÂ </c:v>
                </c:pt>
                <c:pt idx="8">
                  <c:v>The Lion KingÂ </c:v>
                </c:pt>
              </c:strCache>
            </c:strRef>
          </c:cat>
          <c:val>
            <c:numRef>
              <c:f>'Question 5'!$G$2:$G$10</c:f>
              <c:numCache>
                <c:formatCode>General</c:formatCode>
                <c:ptCount val="9"/>
                <c:pt idx="0">
                  <c:v>623279547</c:v>
                </c:pt>
                <c:pt idx="1">
                  <c:v>760505847</c:v>
                </c:pt>
                <c:pt idx="2">
                  <c:v>652177271</c:v>
                </c:pt>
                <c:pt idx="3">
                  <c:v>474544677</c:v>
                </c:pt>
                <c:pt idx="4">
                  <c:v>460935665</c:v>
                </c:pt>
                <c:pt idx="5">
                  <c:v>658672302</c:v>
                </c:pt>
                <c:pt idx="6">
                  <c:v>436471036</c:v>
                </c:pt>
                <c:pt idx="7">
                  <c:v>434949459</c:v>
                </c:pt>
                <c:pt idx="8">
                  <c:v>422783777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1-496F-928C-46A934958BA0}"/>
            </c:ext>
          </c:extLst>
        </c:ser>
        <c:ser>
          <c:idx val="1"/>
          <c:order val="1"/>
          <c:tx>
            <c:strRef>
              <c:f>'Question 5'!$H$1</c:f>
              <c:strCache>
                <c:ptCount val="1"/>
                <c:pt idx="0">
                  <c:v>budget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'Question 5'!$F$2:$F$10</c:f>
              <c:strCache>
                <c:ptCount val="9"/>
                <c:pt idx="0">
                  <c:v>The AvengersÂ </c:v>
                </c:pt>
                <c:pt idx="1">
                  <c:v>AvatarÂ </c:v>
                </c:pt>
                <c:pt idx="2">
                  <c:v>Jurassic WorldÂ </c:v>
                </c:pt>
                <c:pt idx="3">
                  <c:v>Star Wars: Episode I - The Phantom MenaceÂ </c:v>
                </c:pt>
                <c:pt idx="4">
                  <c:v>Star Wars: Episode IV - A New HopeÂ </c:v>
                </c:pt>
                <c:pt idx="5">
                  <c:v>TitanicÂ </c:v>
                </c:pt>
                <c:pt idx="6">
                  <c:v>Shrek 2Â </c:v>
                </c:pt>
                <c:pt idx="7">
                  <c:v>E.T. the Extra-TerrestrialÂ </c:v>
                </c:pt>
                <c:pt idx="8">
                  <c:v>The Lion KingÂ </c:v>
                </c:pt>
              </c:strCache>
            </c:strRef>
          </c:cat>
          <c:val>
            <c:numRef>
              <c:f>'Question 5'!$H$2:$H$10</c:f>
              <c:numCache>
                <c:formatCode>General</c:formatCode>
                <c:ptCount val="9"/>
                <c:pt idx="0">
                  <c:v>0</c:v>
                </c:pt>
                <c:pt idx="1">
                  <c:v>237000000</c:v>
                </c:pt>
                <c:pt idx="2">
                  <c:v>150000000</c:v>
                </c:pt>
                <c:pt idx="3">
                  <c:v>0</c:v>
                </c:pt>
                <c:pt idx="4">
                  <c:v>0</c:v>
                </c:pt>
                <c:pt idx="5">
                  <c:v>200000000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1-496F-928C-46A934958BA0}"/>
            </c:ext>
          </c:extLst>
        </c:ser>
        <c:ser>
          <c:idx val="2"/>
          <c:order val="2"/>
          <c:tx>
            <c:strRef>
              <c:f>'Question 5'!$I$1</c:f>
              <c:strCache>
                <c:ptCount val="1"/>
                <c:pt idx="0">
                  <c:v>Profit Margin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'Question 5'!$F$2:$F$10</c:f>
              <c:strCache>
                <c:ptCount val="9"/>
                <c:pt idx="0">
                  <c:v>The AvengersÂ </c:v>
                </c:pt>
                <c:pt idx="1">
                  <c:v>AvatarÂ </c:v>
                </c:pt>
                <c:pt idx="2">
                  <c:v>Jurassic WorldÂ </c:v>
                </c:pt>
                <c:pt idx="3">
                  <c:v>Star Wars: Episode I - The Phantom MenaceÂ </c:v>
                </c:pt>
                <c:pt idx="4">
                  <c:v>Star Wars: Episode IV - A New HopeÂ </c:v>
                </c:pt>
                <c:pt idx="5">
                  <c:v>TitanicÂ </c:v>
                </c:pt>
                <c:pt idx="6">
                  <c:v>Shrek 2Â </c:v>
                </c:pt>
                <c:pt idx="7">
                  <c:v>E.T. the Extra-TerrestrialÂ </c:v>
                </c:pt>
                <c:pt idx="8">
                  <c:v>The Lion KingÂ </c:v>
                </c:pt>
              </c:strCache>
            </c:strRef>
          </c:cat>
          <c:val>
            <c:numRef>
              <c:f>'Question 5'!$I$2:$I$10</c:f>
              <c:numCache>
                <c:formatCode>General</c:formatCode>
                <c:ptCount val="9"/>
                <c:pt idx="0">
                  <c:v>623279547</c:v>
                </c:pt>
                <c:pt idx="1">
                  <c:v>523505847</c:v>
                </c:pt>
                <c:pt idx="2">
                  <c:v>502177271</c:v>
                </c:pt>
                <c:pt idx="3">
                  <c:v>474544677</c:v>
                </c:pt>
                <c:pt idx="4">
                  <c:v>460935665</c:v>
                </c:pt>
                <c:pt idx="5">
                  <c:v>458672302</c:v>
                </c:pt>
                <c:pt idx="6">
                  <c:v>436471036</c:v>
                </c:pt>
                <c:pt idx="7">
                  <c:v>434949459</c:v>
                </c:pt>
                <c:pt idx="8">
                  <c:v>422783777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41-496F-928C-46A934958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94433503"/>
        <c:axId val="270529151"/>
        <c:axId val="1598311871"/>
      </c:bar3DChart>
      <c:catAx>
        <c:axId val="159443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29151"/>
        <c:crosses val="autoZero"/>
        <c:auto val="1"/>
        <c:lblAlgn val="ctr"/>
        <c:lblOffset val="100"/>
        <c:noMultiLvlLbl val="0"/>
      </c:catAx>
      <c:valAx>
        <c:axId val="27052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433503"/>
        <c:crosses val="autoZero"/>
        <c:crossBetween val="between"/>
      </c:valAx>
      <c:serAx>
        <c:axId val="1598311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2915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1</xdr:row>
      <xdr:rowOff>52387</xdr:rowOff>
    </xdr:from>
    <xdr:to>
      <xdr:col>17</xdr:col>
      <xdr:colOff>485775</xdr:colOff>
      <xdr:row>17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3D5A37-EADC-5039-D6E2-F3C2D9128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138112</xdr:rowOff>
    </xdr:from>
    <xdr:to>
      <xdr:col>15</xdr:col>
      <xdr:colOff>371475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49C4D4-4C7D-DA37-67D1-08C75CF40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23</xdr:row>
      <xdr:rowOff>157162</xdr:rowOff>
    </xdr:from>
    <xdr:to>
      <xdr:col>10</xdr:col>
      <xdr:colOff>590550</xdr:colOff>
      <xdr:row>38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BCAF4-4D93-B497-F3CF-E2CCBABD6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5</xdr:row>
      <xdr:rowOff>4762</xdr:rowOff>
    </xdr:from>
    <xdr:to>
      <xdr:col>13</xdr:col>
      <xdr:colOff>600075</xdr:colOff>
      <xdr:row>19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82A9BE-2673-F4BE-F623-A06354D8E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495300</xdr:colOff>
      <xdr:row>22</xdr:row>
      <xdr:rowOff>185737</xdr:rowOff>
    </xdr:from>
    <xdr:to>
      <xdr:col>16</xdr:col>
      <xdr:colOff>247650</xdr:colOff>
      <xdr:row>37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627081-24D9-90AC-921F-6D4E91E5B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16</xdr:row>
      <xdr:rowOff>14286</xdr:rowOff>
    </xdr:from>
    <xdr:to>
      <xdr:col>13</xdr:col>
      <xdr:colOff>476250</xdr:colOff>
      <xdr:row>32</xdr:row>
      <xdr:rowOff>133349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DC843-CE56-A7F9-04E8-4E07ED3DC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10</xdr:row>
      <xdr:rowOff>176212</xdr:rowOff>
    </xdr:from>
    <xdr:to>
      <xdr:col>9</xdr:col>
      <xdr:colOff>9524</xdr:colOff>
      <xdr:row>25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80909-F7F6-47B7-75E0-F456FDB58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gatika Samal" refreshedDate="45333.614908101852" createdVersion="8" refreshedVersion="8" minRefreshableVersion="3" recordCount="4901" xr:uid="{A8ADBCF8-DDB2-4CDB-BCF4-5A285B31083A}">
  <cacheSource type="worksheet">
    <worksheetSource name="Table2"/>
  </cacheSource>
  <cacheFields count="2">
    <cacheField name="genres" numFmtId="0">
      <sharedItems count="897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Romance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Action|Adventure|Drama|Horror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dventure|Drama|History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Comedy|Drama|Music|Musical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Drama|Horror|Mystery|Sci-Fi"/>
        <s v="Action|Sci-Fi|Thriller"/>
        <s v="Drama|History|Thriller"/>
        <s v="Adventure|Animation|Family"/>
        <s v="Drama|Musical|Romance"/>
        <s v="Documentary|Drama"/>
        <s v="Action|Adventure|Drama|History|Romance"/>
        <s v="Animation|Family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Drama|Horror|Sci-Fi|Thriller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Drama|History|Thriller"/>
        <s v="Action|Adventure|Fantasy|War"/>
        <s v="Comedy|Fantasy|Romance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Comedy|Western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Crime|Drama|Romance"/>
        <s v="Crime|Horror|Mystery|Thriller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Horror|Mystery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Comedy|Drama|Music"/>
        <s v="Action|Crime|Drama|Sci-Fi|Thriller"/>
        <s v="Horror|Thriller"/>
        <s v="Action|Adventure|Comedy|Drama|War"/>
        <s v="Drama|Mystery|Sci-Fi"/>
        <s v="Crime|Drama|Music"/>
        <s v="Adventure|Crime|Drama|Western"/>
        <s v="Comedy|Drama|Thriller"/>
        <s v="Drama|Romance|Wa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Action|Animation|Comedy|Family|Fantasy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Comedy|Music"/>
        <s v="Action|Adventure|Drama|Romance|Thriller"/>
        <s v="Biography|Drama|Music|Musical"/>
        <s v="Drama|History"/>
        <s v="Comedy|Music|Romance"/>
        <s v="Action|Adventure|Crime|Fantasy|Mystery|Thriller"/>
        <s v="Adventure|Drama|Mystery"/>
        <s v="Biography|Crime|Drama|Music"/>
        <s v="Crime|Drama|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dventure|Animation|Comedy|Fantasy|Music|Romance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dventure|Comedy|History|Romance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Adventure|Comedy|Family|Sci-Fi"/>
        <s v="Biography|Drama|Family|History|Sport"/>
        <s v="Biography|Comedy|Drama|History|Music"/>
        <s v="Fantasy|Horror"/>
        <s v="Comedy|Drama|Family|Sport"/>
        <s v="Comedy|Drama|Romance|Sci-Fi"/>
        <s v="Adventure|Animation|Comedy|Family|War"/>
        <s v="Action|Comedy|Sci-Fi|Thriller"/>
        <s v="Comedy|Horror"/>
        <s v="Drama|Thriller|War"/>
        <s v="Action|Western"/>
        <s v="Action|Adventure|Family|Sci-Fi"/>
        <s v="Adventure|Biography|Drama|Thriller"/>
        <s v="Drama|Romance|War|Western"/>
        <s v="Action|Comedy|Crime|Western"/>
        <s v="Action|Adventure|Comedy|Drama|Thriller"/>
        <s v="Drama|Music|Romance"/>
        <s v="Action|Adventure|Crime|Drama|Thriller"/>
        <s v="Adventure|Comedy|Family|Sport"/>
        <s v="Comedy|Drama|Fantasy"/>
        <s v="Comedy|Family|Sport"/>
        <s v="Action|Adventure|Drama|Family"/>
        <s v="Action|Comedy|War"/>
        <s v="Drama|Family|Sport"/>
        <s v="Action|Thriller|Western"/>
        <s v="Action|Drama|Fantasy|Horror|Thriller"/>
        <s v="Animation|Comedy|Family|Fantasy|Musical"/>
        <s v="Action|Adventure|Comedy|Fantasy|Romance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dventure|Comedy|Drama|Famil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Action|Drama|Romance|Sport"/>
        <s v="Biography|Crime|Drama|History|Western"/>
        <s v="Action|Biography|Crime|Drama"/>
        <s v="Adventure|Animation|Fantasy"/>
        <s v="Adventure|Animation|Comedy|Fantasy"/>
        <s v="Biography|Drama|Music|Romance"/>
        <s v="Biography|Comedy|Crime|Drama|Romance|Thriller"/>
        <s v="Biography|Crime|Drama|History|Music"/>
        <s v="Adventure|Animation|Comedy|Drama|Family|Musical"/>
        <s v="Biography|Comedy|Drama|Music|Romance"/>
        <s v="Adventure|Animation|Sci-Fi"/>
        <s v="Drama|Romance|Thriller"/>
        <s v="Action|Fantasy|Horror|Thriller"/>
        <s v="Adventure|Biography"/>
        <s v="Documentary"/>
        <s v="Action|Comedy|Family"/>
        <s v="Action|Horror|Romance"/>
        <s v="Adventure|Drama|History|Romance|Thriller|War"/>
        <s v="Action|Comedy|Crime|Music"/>
        <s v="Comedy|Drama|Family|Romance"/>
        <s v="Action|Drama|Fantasy|Mystery|Sci-Fi|Thriller"/>
        <s v="Adventure|Family|Fantasy|Horror|Mystery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Action|Drama|Music|Romance"/>
        <s v="Adventure|Comedy|Family|Fantasy|Horror|Mystery"/>
        <s v="Adventure|Fantasy|Mystery|Thriller"/>
        <s v="Action|Biography|Drama|History|Romance|Western"/>
        <s v="Fantasy|Horror|Mystery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Fantasy"/>
        <s v="Crime|Drama|Mystery|Romance"/>
        <s v="Action|Adventure|Histo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Action|Drama|History"/>
        <s v="Drama|Fantasy|Romance|Thriller"/>
        <s v="Thriller"/>
        <s v="Comedy|Mystery"/>
        <s v="Comedy|Drama|Musical|Romance|War"/>
        <s v="Drama|History|Music|Romance|War"/>
        <s v="Comedy|History"/>
        <s v="Adventure|Animation|Family|Sport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Comedy|Drama|Musical|Romance|Western"/>
        <s v="Action|Adventure|Drama|Mystery"/>
        <s v="Comedy|Crime|Family|Mystery|Romance|Thriller"/>
        <s v="Action|Adventure|Drama|Romance|Western"/>
        <s v="Adventure|Crime|Mystery|Sci-Fi|Thriller"/>
        <s v="Crime|Drama|Western"/>
        <s v="Adventure|Comedy|Drama|Fantasy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Crime|Documentary|News"/>
        <s v="Drama|Mystery|Romance|Thriller|War"/>
        <s v="Action|Crime|Drama|Sport"/>
        <s v="Drama|Fantasy|Horror|Mystery"/>
        <s v="Comedy|Drama|Music|War"/>
        <s v="Comedy|Musical|Romance"/>
        <s v="Comedy|Drama|Music|Musical|Romance"/>
        <s v="Comedy|Crime|Drama|Mystery|Romance"/>
        <s v="Biography|Comedy|Drama|History|Music|Musical"/>
        <s v="Animation|Drama|Mystery|Sci-Fi|Thriller"/>
        <s v="Adventure|Comedy|Drama|Romance"/>
        <s v="Comedy|Drama|Mystery|Romance|Thriller|War"/>
        <s v="Biography|Comedy|Musical"/>
        <s v="Action|Adventure|Animation|Family|Sci-Fi|Thriller"/>
        <s v="Crime|Drama|Mystery|Romance|Thriller"/>
        <s v="Comedy|Family|Fantasy|Sci-Fi"/>
        <s v="Action|Comedy|Crime|Fantasy|Horror|Mystery|Sci-Fi|Thriller"/>
        <s v="Crime|Drama|Mystery"/>
        <s v="Romance|Short"/>
        <s v="Animation"/>
        <s v="Drama|Horror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Comedy|Drama|War"/>
        <s v="Biography|Drama|Romance|War"/>
        <s v="Action|Horror|Romance|Sci-Fi|Thriller"/>
        <s v="Music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Crime|Drama|Music|Romance"/>
        <s v="Adventure|Comedy|Family|Fantasy|Musical"/>
        <s v="Adventure|Crime|Drama|Romance"/>
        <s v="Comedy|Mystery|Sci-Fi|Thriller"/>
        <s v="Sci-Fi"/>
        <s v="Drama|Fantasy|War"/>
        <s v="Action|Comedy|Crime|Family"/>
        <s v="Action|Comedy|Mystery"/>
        <s v="Comedy|Crime|Mystery"/>
        <s v="Action|Crime|Sci-Fi"/>
        <s v="Comedy|Horror|Sci-Fi"/>
        <s v="Action|Comedy|Drama|Thriller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Drama|Fantasy|Horror|Romance"/>
        <s v="Comedy|Crime|Drama|Thriller|War"/>
        <s v="Action|Adventure|Drama|History|Thriller|War"/>
        <s v="Action|Comedy|Drama|War"/>
        <s v="Comedy|Drama|Fantasy|Music|Romance"/>
        <s v="Biography|Drama|Fantasy|History"/>
        <s v="Biography"/>
        <s v="Drama|Family|Music"/>
        <s v="Adventure|Mystery|Thriller"/>
        <s v="Comedy|Mystery|Romance"/>
        <s v="Biography|Crime|Drama|War"/>
        <s v="Crime|Drama|Music|Mystery|Thrille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Adventure|Crime|Thriller"/>
        <s v="Mystery|Romance|Sci-Fi|Thriller"/>
        <s v="Fantasy|Mystery|Thriller"/>
        <s v="Family|Musical"/>
        <s v="Adventure|Crime|Drama|Mystery|Thriller"/>
        <s v="Drama|Fantasy|Music|Romance"/>
        <s v="Adventure|Drama|History|War"/>
        <s v="Family|Sci-Fi"/>
        <s v="Drama|History|Romance|Western"/>
        <s v="Adventure|Comedy|Music|Sci-Fi"/>
        <s v="Drama|Family|Musical"/>
        <s v="Action|Comedy|Drama|Music"/>
        <s v="Fantasy|Horror|Sci-Fi"/>
        <s v="Western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dventure|Animation"/>
        <s v="Comedy|Drama|Horror|Romance"/>
        <s v="Action|Comedy|Drama|Western"/>
        <s v="Comedy|Crime|Drama|Mystery"/>
        <s v="Adventure|Animation|Fantasy|Horror|Sci-Fi"/>
        <s v="Action|Drama|Romance|Thriller"/>
        <s v="Biography|Comedy|Drama|Family|Romance"/>
        <s v="Action|Biography|Drama|History|Romance|War"/>
        <s v="Action|Animation|Fantasy|Horror|Mystery|Sci-Fi|Thriller"/>
        <s v="Horror|Musical|Sci-Fi"/>
        <s v="Biography|Drama|Family|Musical|Romance"/>
        <s v="Comedy|Crime|Drama|Romance|Thriller"/>
        <s v="Animation|Comedy|Drama|Romance"/>
        <s v="Comedy|Crime|Musical|Romance"/>
        <s v="Comedy|Crime|Musical|Mystery"/>
        <s v="Action|Animation|Sci-Fi"/>
        <s v="Drama|War|Western"/>
        <s v="Drama|Romance|Sci-Fi|Thriller"/>
        <s v="Animation|Biography|Drama|War"/>
        <s v="Adventure|Fantasy|Thriller"/>
        <s v="Documentary|Sport"/>
        <s v="Crime|Horror"/>
        <s v="Adventure|Biography|Drama|History"/>
        <s v="Action|Crime|Horror|Sci-Fi|Thriller"/>
        <s v="Comedy|Fantasy|Horror|Mystery"/>
        <s v="Action|Adventure|Drama|Fantasy|Sci-Fi"/>
        <s v="Drama|Mystery|War"/>
        <s v="Action|Comedy|Crime|Drama|Romance|Thriller"/>
        <s v="Comedy|Drama|Musical"/>
        <s v="Mystery|Romance|Thriller"/>
        <s v="Adventure|Comedy|Drama|Family"/>
        <s v="Action|Adventure|Drama|Western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Adventure|Crime|Drama|Thriller"/>
        <s v="Thriller|War"/>
        <s v="Action|Sport"/>
        <s v="Musical"/>
        <s v="Mystery|Western"/>
        <s v="Comedy|Drama|History|Romance"/>
        <s v="Comedy|Horror|Sci-Fi|Thriller"/>
        <s v="Drama|Horror|Mystery|Sci-Fi|Thriller"/>
        <s v="Comedy|Documentary"/>
        <s v="Adventure|Drama|Family|Fantasy|Sci-Fi"/>
        <s v="Adventure|Drama|Family|Romance|Western"/>
        <s v="Adventure|Horror"/>
        <s v="Comedy|Music|Sci-Fi"/>
        <s v="Biography|Crime|Drama|Romance|Thriller"/>
        <s v="Comedy|Crime|Drama|Mystery|Thriller"/>
        <s v="Biography|Crime|Drama|Mystery|Thriller"/>
        <s v="Crime|Horror|Music|Thriller"/>
        <s v="Crime|Documentary|War"/>
        <s v="Crime|Thriller|War"/>
        <s v="Comedy|Crime|Horror|Thriller"/>
        <s v="Animation|Comedy"/>
        <s v="Family"/>
        <s v="Comedy|Drama|Romance|War"/>
        <s v="Biography|Drama|Romance|Western"/>
        <s v="Drama|Musical"/>
        <s v="Adventure|Comedy|Western"/>
        <s v="Action|Drama|History|Thriller|War"/>
        <s v="Fantasy|Thriller"/>
        <s v="Drama|Horror|Mystery"/>
        <s v="Adventure|Drama|History|Thriller|War"/>
        <s v="Comedy|Documentary|Drama|Fantasy|Mystery|Sci-Fi"/>
        <s v="Crime|Drama|Fantasy|Romance"/>
        <s v="Action|Crime|Horror|Thriller"/>
        <s v="Comedy|Horror|Mystery"/>
        <s v="Drama|Family|History|Musical"/>
        <s v="Adventure|Biography|Drama|Romance"/>
        <s v="Adventure|War|Western"/>
        <s v="Biography|Comedy|Musical|Romance|Western"/>
        <s v="Adventure|Comedy|Musical|Romance"/>
        <s v="Comedy|Drama|Romance|Western"/>
        <s v="Action|Adventure|Comedy|Musical"/>
        <s v="Comedy|Drama|Fantasy|Horror"/>
        <s v="Action|Biography|Crime|Drama|Family|Fantasy"/>
        <s v="Action|Animation|Crime|Sci-Fi|Thriller"/>
        <s v="Action|Comedy|Horror|Thriller"/>
        <s v="Crime|Documentary|Drama"/>
        <s v="Biography|Comedy|Documentary"/>
        <s v="Comedy|Thriller"/>
        <s v="Comedy|Documentary|Music"/>
        <s v="Action|Adventure|Romance|Western"/>
        <s v="Crime|Drama|History|Romance"/>
        <s v="Family|Fantasy|Musical"/>
        <s v="Comedy|Drama|Horror"/>
        <s v="Drama|Family|Western"/>
        <s v="Drama|Horror|Romance"/>
        <s v="Adventure|Crime|Drama"/>
        <s v="Action|Adventure|Crime|Drama"/>
        <s v="Adventure|Family|Sport"/>
        <s v="Romance"/>
        <s v="Action|Adventure|Animation|Comedy|Sci-Fi"/>
        <s v="Drama|Fantasy|Romance|War"/>
        <s v="Documentary|History|Sport"/>
        <s v="Action|Drama|Horror|Thriller"/>
        <s v="Comedy|Crime|Drama|Sci-Fi"/>
        <s v="Comedy|Family|Musical|Romance|Short"/>
        <s v="Comedy|Documentary|War"/>
        <s v="Comedy|Drama|Mystery|Romance|Thriller"/>
        <s v="Action|Comedy|Horror|Sci-Fi"/>
        <s v="Adventure|Drama|Romance|Western"/>
        <s v="Animation|Comedy|Drama"/>
        <s v="Adventure|Documentary|Drama|Sport"/>
        <s v="Crime|Documentary"/>
        <s v="Animation|Biography|Documentary|Drama|History|War"/>
        <s v="Documentary|War"/>
        <s v="Documentary|History"/>
        <s v="Biography|Documentary|History"/>
        <s v="Action|Adventure|Comedy|Drama|Music|Sci-Fi"/>
        <s v="Biography|Comedy|Drama|Music"/>
        <s v="Animation|Comedy|Family|Romance"/>
        <s v="Horror|Romance|Sci-Fi"/>
        <s v="Action|Comedy|Fantasy|Horror"/>
        <s v="Crime|Drama|Horror|Mystery|Thriller"/>
        <s v="Crime|Drama|Film-Noir|Mystery|Thriller"/>
        <s v="Comedy|Fantasy|Musical|Sci-Fi"/>
        <s v="Action|Adventure|History|Western"/>
        <s v="Documentary|Drama|History|News"/>
        <s v="Biography|Crime|Documentary|History|Thriller"/>
        <s v="Crime|Drama|Film-Noir"/>
        <s v="Film-Noir|Mystery|Romance|Thriller"/>
        <s v="Comedy|Crime|Sci-Fi|Thriller"/>
        <s v="Adventure|Comedy|Horror"/>
        <s v="Horror|Romance|Thriller"/>
        <s v="Drama|Film-Noir|Mystery|Thriller"/>
        <s v="Drama|Film-Noir"/>
        <s v="Crime|Film-Noir|Thriller"/>
        <s v="Action|Adventure|Romance|War"/>
        <s v="Action|Horror|Mystery|Thriller"/>
        <s v="Adventure|Comedy|Sport"/>
        <s v="Comedy|Horror|Musical"/>
        <s v="Adventure|Comedy|History"/>
        <s v="Action|Drama|Romance|War"/>
        <s v="Biography|Documentary|Music"/>
        <s v="Comedy|Fantasy|Mystery"/>
        <s v="Biography|Crime|Documentary|History"/>
        <s v="Adventure|Biography|Documentary|Drama"/>
        <s v="Action|Adventure|Comedy|Fantasy|Sci-Fi"/>
        <s v="Drama|Musical|Sci-Fi"/>
        <s v="Documentary|News"/>
        <s v="Comedy|Fantasy|Thriller"/>
        <s v="Animation|Drama|Family"/>
        <s v="Drama|Fantasy|Sci-Fi"/>
        <s v="Action|Comedy|Drama|Sci-Fi"/>
        <s v="Action|Adventure|Drama|War"/>
        <s v="Horror|Sci-Fi|Short|Thriller"/>
        <s v="Action|Adventure|Animation|Comedy|Fantasy|Sci-Fi"/>
        <s v="Thriller|Western"/>
        <s v="Documentary|Drama|Sport"/>
        <s v="Documentary|History|Music"/>
        <s v="Biography|Documentary|Drama"/>
        <s v="Adventure|Family|Romance"/>
        <s v="Adventure|Biography|Drama|Horror|Thriller"/>
        <s v="Documentary|Family|Music"/>
        <s v="Biography|Documentary|Sport"/>
        <s v="History"/>
        <s v="Action|Romance|Sport"/>
        <s v="Horror|Musical"/>
        <s v="Comedy|Mystery|Thriller"/>
        <s v="Action|Biography|Documentary|Sport"/>
        <s v="Comedy|Fantasy|Horror|Musical"/>
        <s v="Biography|Documentary"/>
        <s v="Animation|Drama"/>
        <s v="Action|Fantasy|Horror|Mystery|Thriller"/>
        <s v="Action|Comedy|Sci-Fi|Sport"/>
        <s v="Comedy|Crime|Drama|Horror|Mystery|Thriller"/>
        <s v="Action|Adventure|Mystery|Romance|Thriller"/>
        <s v="Animation|Comedy|Drama|Fantasy|Sci-Fi"/>
        <s v="Action|Drama|Fantasy|Sci-Fi"/>
        <s v="Comedy|Short"/>
        <s v="Adventure|Drama|Fantasy|Thriller|Western"/>
        <s v="Adventure|Horror|Sci-Fi"/>
        <s v="Comedy|Drama|History|Musical|Romance"/>
        <s v="Comedy|Horror|Mystery|Thriller"/>
        <s v="Drama|Music|Mystery|Romance|Sci-Fi"/>
        <s v="Adventure|Documentary"/>
        <s v="Comedy|Crime|Drama|Horror|Thriller"/>
        <s v="Comedy|Documentary|Drama"/>
        <s v="Crime|Drama|Horror"/>
        <s v="Comedy|Crime|Horror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gatika Samal" refreshedDate="45333.856894675926" createdVersion="8" refreshedVersion="8" minRefreshableVersion="3" recordCount="4901" xr:uid="{3AE1C58F-1DEC-4AD5-9A4A-E223E7AE31DC}">
  <cacheSource type="worksheet">
    <worksheetSource name="Table6"/>
  </cacheSource>
  <cacheFields count="3">
    <cacheField name="movie_title" numFmtId="0">
      <sharedItems/>
    </cacheField>
    <cacheField name="language" numFmtId="0">
      <sharedItems count="45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Bosnian"/>
        <s v="None"/>
        <s v="Hungarian"/>
        <s v="Portuguese"/>
        <s v="Icelandic"/>
        <s v="Danish"/>
        <s v="Arabic"/>
        <s v="Norwegian"/>
        <s v="Czech"/>
        <s v="Zulu"/>
        <s v="Panjabi"/>
        <s v="Polish"/>
        <s v="Tamil"/>
        <s v="Dzongkha"/>
        <s v="Vietnamese"/>
        <s v="Indonesian"/>
        <s v="Romanian"/>
        <s v="Persian"/>
        <s v="Slovenian"/>
        <s v="Greek"/>
        <s v="Swahili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gatika Samal" refreshedDate="45334.034647222223" createdVersion="8" refreshedVersion="8" minRefreshableVersion="3" recordCount="4901" xr:uid="{911F7188-A337-41EC-8750-3B1E43F8B90C}">
  <cacheSource type="worksheet">
    <worksheetSource name="Table8"/>
  </cacheSource>
  <cacheFields count="2">
    <cacheField name="director_name" numFmtId="0">
      <sharedItems count="2373">
        <s v="Color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James Cameron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Julien Temple"/>
        <s v="Gregory Jacobs"/>
        <s v="Gilles Paquet-Brenner"/>
        <s v="Peter Cousens"/>
        <s v="Lars von Trier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Dominic Burns"/>
        <s v="Carmen Marron"/>
        <s v="Mario Van Peebles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Nadine Labaki"/>
        <s v="LluÃ­s QuÃ­lez"/>
        <s v="Eytan Fox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Lynn Shelton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1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4"/>
    <n v="7.5"/>
  </r>
  <r>
    <x v="7"/>
    <n v="7.5"/>
  </r>
  <r>
    <x v="4"/>
    <n v="6.9"/>
  </r>
  <r>
    <x v="4"/>
    <n v="6.1"/>
  </r>
  <r>
    <x v="8"/>
    <n v="6.7"/>
  </r>
  <r>
    <x v="1"/>
    <n v="7.3"/>
  </r>
  <r>
    <x v="9"/>
    <n v="6.5"/>
  </r>
  <r>
    <x v="0"/>
    <n v="7.2"/>
  </r>
  <r>
    <x v="10"/>
    <n v="6.6"/>
  </r>
  <r>
    <x v="4"/>
    <n v="8.1"/>
  </r>
  <r>
    <x v="1"/>
    <n v="6.7"/>
  </r>
  <r>
    <x v="11"/>
    <n v="6.8"/>
  </r>
  <r>
    <x v="12"/>
    <n v="7.5"/>
  </r>
  <r>
    <x v="1"/>
    <n v="7"/>
  </r>
  <r>
    <x v="13"/>
    <n v="6.7"/>
  </r>
  <r>
    <x v="12"/>
    <n v="7.9"/>
  </r>
  <r>
    <x v="14"/>
    <n v="6.1"/>
  </r>
  <r>
    <x v="15"/>
    <n v="7.2"/>
  </r>
  <r>
    <x v="16"/>
    <n v="7.7"/>
  </r>
  <r>
    <x v="4"/>
    <n v="8.1999999999999993"/>
  </r>
  <r>
    <x v="17"/>
    <n v="5.9"/>
  </r>
  <r>
    <x v="17"/>
    <n v="7"/>
  </r>
  <r>
    <x v="2"/>
    <n v="7.8"/>
  </r>
  <r>
    <x v="18"/>
    <n v="7.3"/>
  </r>
  <r>
    <x v="4"/>
    <n v="7.2"/>
  </r>
  <r>
    <x v="14"/>
    <n v="6.5"/>
  </r>
  <r>
    <x v="19"/>
    <n v="6.8"/>
  </r>
  <r>
    <x v="20"/>
    <n v="7.3"/>
  </r>
  <r>
    <x v="4"/>
    <n v="6"/>
  </r>
  <r>
    <x v="4"/>
    <n v="5.7"/>
  </r>
  <r>
    <x v="14"/>
    <n v="6.4"/>
  </r>
  <r>
    <x v="0"/>
    <n v="6.7"/>
  </r>
  <r>
    <x v="4"/>
    <n v="6.8"/>
  </r>
  <r>
    <x v="21"/>
    <n v="6.3"/>
  </r>
  <r>
    <x v="4"/>
    <n v="5.6"/>
  </r>
  <r>
    <x v="20"/>
    <n v="8.3000000000000007"/>
  </r>
  <r>
    <x v="4"/>
    <n v="6.6"/>
  </r>
  <r>
    <x v="22"/>
    <n v="7.2"/>
  </r>
  <r>
    <x v="23"/>
    <n v="7"/>
  </r>
  <r>
    <x v="19"/>
    <n v="8"/>
  </r>
  <r>
    <x v="4"/>
    <n v="7.8"/>
  </r>
  <r>
    <x v="12"/>
    <n v="6.3"/>
  </r>
  <r>
    <x v="16"/>
    <n v="7.3"/>
  </r>
  <r>
    <x v="18"/>
    <n v="6.6"/>
  </r>
  <r>
    <x v="4"/>
    <n v="7"/>
  </r>
  <r>
    <x v="4"/>
    <n v="6.3"/>
  </r>
  <r>
    <x v="1"/>
    <n v="6.2"/>
  </r>
  <r>
    <x v="20"/>
    <n v="6.8"/>
  </r>
  <r>
    <x v="20"/>
    <n v="7.2"/>
  </r>
  <r>
    <x v="17"/>
    <n v="7.5"/>
  </r>
  <r>
    <x v="24"/>
    <n v="8.4"/>
  </r>
  <r>
    <x v="25"/>
    <n v="6.2"/>
  </r>
  <r>
    <x v="4"/>
    <n v="5.8"/>
  </r>
  <r>
    <x v="26"/>
    <n v="6.8"/>
  </r>
  <r>
    <x v="4"/>
    <n v="5.4"/>
  </r>
  <r>
    <x v="15"/>
    <n v="6.6"/>
  </r>
  <r>
    <x v="14"/>
    <n v="6.9"/>
  </r>
  <r>
    <x v="4"/>
    <n v="7.3"/>
  </r>
  <r>
    <x v="27"/>
    <n v="9"/>
  </r>
  <r>
    <x v="28"/>
    <n v="8.3000000000000007"/>
  </r>
  <r>
    <x v="29"/>
    <n v="6.5"/>
  </r>
  <r>
    <x v="4"/>
    <n v="7.9"/>
  </r>
  <r>
    <x v="30"/>
    <n v="7.5"/>
  </r>
  <r>
    <x v="31"/>
    <n v="4.8"/>
  </r>
  <r>
    <x v="32"/>
    <n v="5.2"/>
  </r>
  <r>
    <x v="33"/>
    <n v="6.9"/>
  </r>
  <r>
    <x v="34"/>
    <n v="5.4"/>
  </r>
  <r>
    <x v="4"/>
    <n v="7.9"/>
  </r>
  <r>
    <x v="17"/>
    <n v="6.1"/>
  </r>
  <r>
    <x v="17"/>
    <n v="5.8"/>
  </r>
  <r>
    <x v="35"/>
    <n v="8.3000000000000007"/>
  </r>
  <r>
    <x v="36"/>
    <n v="7.8"/>
  </r>
  <r>
    <x v="4"/>
    <n v="7"/>
  </r>
  <r>
    <x v="37"/>
    <n v="6.1"/>
  </r>
  <r>
    <x v="38"/>
    <n v="7"/>
  </r>
  <r>
    <x v="39"/>
    <n v="7.6"/>
  </r>
  <r>
    <x v="40"/>
    <n v="4.5"/>
  </r>
  <r>
    <x v="37"/>
    <n v="6.3"/>
  </r>
  <r>
    <x v="4"/>
    <n v="7.8"/>
  </r>
  <r>
    <x v="20"/>
    <n v="6.4"/>
  </r>
  <r>
    <x v="41"/>
    <n v="6.5"/>
  </r>
  <r>
    <x v="42"/>
    <n v="7.9"/>
  </r>
  <r>
    <x v="43"/>
    <n v="7.8"/>
  </r>
  <r>
    <x v="44"/>
    <n v="6.6"/>
  </r>
  <r>
    <x v="4"/>
    <n v="5.5"/>
  </r>
  <r>
    <x v="44"/>
    <n v="8.1999999999999993"/>
  </r>
  <r>
    <x v="45"/>
    <n v="6.4"/>
  </r>
  <r>
    <x v="4"/>
    <n v="8.1"/>
  </r>
  <r>
    <x v="46"/>
    <n v="8.6"/>
  </r>
  <r>
    <x v="17"/>
    <n v="8.8000000000000007"/>
  </r>
  <r>
    <x v="47"/>
    <n v="8.1999999999999993"/>
  </r>
  <r>
    <x v="12"/>
    <n v="7.9"/>
  </r>
  <r>
    <x v="22"/>
    <n v="6.7"/>
  </r>
  <r>
    <x v="48"/>
    <n v="7.8"/>
  </r>
  <r>
    <x v="4"/>
    <n v="7.8"/>
  </r>
  <r>
    <x v="49"/>
    <n v="6.6"/>
  </r>
  <r>
    <x v="10"/>
    <n v="6.1"/>
  </r>
  <r>
    <x v="50"/>
    <n v="5.6"/>
  </r>
  <r>
    <x v="14"/>
    <n v="6.4"/>
  </r>
  <r>
    <x v="20"/>
    <n v="6.1"/>
  </r>
  <r>
    <x v="1"/>
    <n v="7.3"/>
  </r>
  <r>
    <x v="4"/>
    <n v="6.6"/>
  </r>
  <r>
    <x v="14"/>
    <n v="6.3"/>
  </r>
  <r>
    <x v="51"/>
    <n v="6.1"/>
  </r>
  <r>
    <x v="4"/>
    <n v="7.1"/>
  </r>
  <r>
    <x v="52"/>
    <n v="5.5"/>
  </r>
  <r>
    <x v="7"/>
    <n v="7.5"/>
  </r>
  <r>
    <x v="7"/>
    <n v="7.6"/>
  </r>
  <r>
    <x v="53"/>
    <n v="6.4"/>
  </r>
  <r>
    <x v="54"/>
    <n v="7.2"/>
  </r>
  <r>
    <x v="55"/>
    <n v="6.7"/>
  </r>
  <r>
    <x v="56"/>
    <n v="8"/>
  </r>
  <r>
    <x v="8"/>
    <n v="8.3000000000000007"/>
  </r>
  <r>
    <x v="57"/>
    <n v="6.7"/>
  </r>
  <r>
    <x v="55"/>
    <n v="5.9"/>
  </r>
  <r>
    <x v="19"/>
    <n v="6.7"/>
  </r>
  <r>
    <x v="45"/>
    <n v="6.7"/>
  </r>
  <r>
    <x v="58"/>
    <n v="7.6"/>
  </r>
  <r>
    <x v="45"/>
    <n v="7.2"/>
  </r>
  <r>
    <x v="1"/>
    <n v="7.1"/>
  </r>
  <r>
    <x v="17"/>
    <n v="8.1"/>
  </r>
  <r>
    <x v="59"/>
    <n v="6.7"/>
  </r>
  <r>
    <x v="1"/>
    <n v="7"/>
  </r>
  <r>
    <x v="60"/>
    <n v="6.9"/>
  </r>
  <r>
    <x v="61"/>
    <n v="5.0999999999999996"/>
  </r>
  <r>
    <x v="1"/>
    <n v="5.8"/>
  </r>
  <r>
    <x v="62"/>
    <n v="6.2"/>
  </r>
  <r>
    <x v="2"/>
    <n v="7.4"/>
  </r>
  <r>
    <x v="63"/>
    <n v="5.8"/>
  </r>
  <r>
    <x v="15"/>
    <n v="6.6"/>
  </r>
  <r>
    <x v="28"/>
    <n v="6.2"/>
  </r>
  <r>
    <x v="57"/>
    <n v="7.3"/>
  </r>
  <r>
    <x v="10"/>
    <n v="4.2"/>
  </r>
  <r>
    <x v="2"/>
    <n v="6.9"/>
  </r>
  <r>
    <x v="64"/>
    <n v="6.4"/>
  </r>
  <r>
    <x v="29"/>
    <n v="5.4"/>
  </r>
  <r>
    <x v="28"/>
    <n v="6.7"/>
  </r>
  <r>
    <x v="14"/>
    <n v="5.8"/>
  </r>
  <r>
    <x v="43"/>
    <n v="6.9"/>
  </r>
  <r>
    <x v="65"/>
    <n v="7.2"/>
  </r>
  <r>
    <x v="28"/>
    <n v="6.9"/>
  </r>
  <r>
    <x v="2"/>
    <n v="6.1"/>
  </r>
  <r>
    <x v="66"/>
    <n v="5.5"/>
  </r>
  <r>
    <x v="17"/>
    <n v="6.6"/>
  </r>
  <r>
    <x v="67"/>
    <n v="6.1"/>
  </r>
  <r>
    <x v="68"/>
    <n v="6.3"/>
  </r>
  <r>
    <x v="57"/>
    <n v="7.2"/>
  </r>
  <r>
    <x v="2"/>
    <n v="7.4"/>
  </r>
  <r>
    <x v="44"/>
    <n v="7.3"/>
  </r>
  <r>
    <x v="69"/>
    <n v="6.1"/>
  </r>
  <r>
    <x v="70"/>
    <n v="7.7"/>
  </r>
  <r>
    <x v="71"/>
    <n v="6.1"/>
  </r>
  <r>
    <x v="4"/>
    <n v="8"/>
  </r>
  <r>
    <x v="18"/>
    <n v="7.3"/>
  </r>
  <r>
    <x v="72"/>
    <n v="7.9"/>
  </r>
  <r>
    <x v="1"/>
    <n v="5.5"/>
  </r>
  <r>
    <x v="17"/>
    <n v="5"/>
  </r>
  <r>
    <x v="73"/>
    <n v="7.7"/>
  </r>
  <r>
    <x v="22"/>
    <n v="6.6"/>
  </r>
  <r>
    <x v="45"/>
    <n v="5.7"/>
  </r>
  <r>
    <x v="17"/>
    <n v="5.8"/>
  </r>
  <r>
    <x v="74"/>
    <n v="6"/>
  </r>
  <r>
    <x v="75"/>
    <n v="6.4"/>
  </r>
  <r>
    <x v="4"/>
    <n v="6.9"/>
  </r>
  <r>
    <x v="2"/>
    <n v="6.4"/>
  </r>
  <r>
    <x v="76"/>
    <n v="7.4"/>
  </r>
  <r>
    <x v="77"/>
    <n v="5.5"/>
  </r>
  <r>
    <x v="78"/>
    <n v="5.9"/>
  </r>
  <r>
    <x v="4"/>
    <n v="6.8"/>
  </r>
  <r>
    <x v="14"/>
    <n v="6.8"/>
  </r>
  <r>
    <x v="79"/>
    <n v="8.1"/>
  </r>
  <r>
    <x v="21"/>
    <n v="6.5"/>
  </r>
  <r>
    <x v="80"/>
    <n v="7.2"/>
  </r>
  <r>
    <x v="28"/>
    <n v="6.7"/>
  </r>
  <r>
    <x v="81"/>
    <n v="8.1"/>
  </r>
  <r>
    <x v="57"/>
    <n v="7.6"/>
  </r>
  <r>
    <x v="33"/>
    <n v="7.4"/>
  </r>
  <r>
    <x v="82"/>
    <n v="7.6"/>
  </r>
  <r>
    <x v="77"/>
    <n v="5.5"/>
  </r>
  <r>
    <x v="83"/>
    <n v="6.7"/>
  </r>
  <r>
    <x v="82"/>
    <n v="6.5"/>
  </r>
  <r>
    <x v="25"/>
    <n v="6.6"/>
  </r>
  <r>
    <x v="72"/>
    <n v="6.7"/>
  </r>
  <r>
    <x v="84"/>
    <n v="6.4"/>
  </r>
  <r>
    <x v="71"/>
    <n v="5.8"/>
  </r>
  <r>
    <x v="85"/>
    <n v="7.4"/>
  </r>
  <r>
    <x v="7"/>
    <n v="7.8"/>
  </r>
  <r>
    <x v="86"/>
    <n v="6.6"/>
  </r>
  <r>
    <x v="4"/>
    <n v="4.9000000000000004"/>
  </r>
  <r>
    <x v="87"/>
    <n v="6.5"/>
  </r>
  <r>
    <x v="55"/>
    <n v="6.2"/>
  </r>
  <r>
    <x v="88"/>
    <n v="7.3"/>
  </r>
  <r>
    <x v="14"/>
    <n v="7.5"/>
  </r>
  <r>
    <x v="89"/>
    <n v="5.6"/>
  </r>
  <r>
    <x v="47"/>
    <n v="8.1999999999999993"/>
  </r>
  <r>
    <x v="1"/>
    <n v="8.1"/>
  </r>
  <r>
    <x v="82"/>
    <n v="6.7"/>
  </r>
  <r>
    <x v="59"/>
    <n v="6.6"/>
  </r>
  <r>
    <x v="90"/>
    <n v="6.4"/>
  </r>
  <r>
    <x v="19"/>
    <n v="7.5"/>
  </r>
  <r>
    <x v="22"/>
    <n v="7.3"/>
  </r>
  <r>
    <x v="91"/>
    <n v="7.5"/>
  </r>
  <r>
    <x v="1"/>
    <n v="5.8"/>
  </r>
  <r>
    <x v="45"/>
    <n v="7.5"/>
  </r>
  <r>
    <x v="92"/>
    <n v="6.6"/>
  </r>
  <r>
    <x v="2"/>
    <n v="6.7"/>
  </r>
  <r>
    <x v="93"/>
    <n v="3.7"/>
  </r>
  <r>
    <x v="34"/>
    <n v="6"/>
  </r>
  <r>
    <x v="17"/>
    <n v="6.4"/>
  </r>
  <r>
    <x v="2"/>
    <n v="6.1"/>
  </r>
  <r>
    <x v="50"/>
    <n v="6.4"/>
  </r>
  <r>
    <x v="17"/>
    <n v="5.6"/>
  </r>
  <r>
    <x v="94"/>
    <n v="8"/>
  </r>
  <r>
    <x v="95"/>
    <n v="5.2"/>
  </r>
  <r>
    <x v="3"/>
    <n v="7.1"/>
  </r>
  <r>
    <x v="96"/>
    <n v="4.8"/>
  </r>
  <r>
    <x v="97"/>
    <n v="7"/>
  </r>
  <r>
    <x v="20"/>
    <n v="5.4"/>
  </r>
  <r>
    <x v="98"/>
    <n v="6.6"/>
  </r>
  <r>
    <x v="17"/>
    <n v="6.7"/>
  </r>
  <r>
    <x v="99"/>
    <n v="6.2"/>
  </r>
  <r>
    <x v="100"/>
    <n v="6.1"/>
  </r>
  <r>
    <x v="101"/>
    <n v="5.3"/>
  </r>
  <r>
    <x v="102"/>
    <n v="6.3"/>
  </r>
  <r>
    <x v="103"/>
    <n v="7"/>
  </r>
  <r>
    <x v="0"/>
    <n v="7.6"/>
  </r>
  <r>
    <x v="0"/>
    <n v="6.7"/>
  </r>
  <r>
    <x v="20"/>
    <n v="8.1"/>
  </r>
  <r>
    <x v="17"/>
    <n v="6.7"/>
  </r>
  <r>
    <x v="0"/>
    <n v="6.5"/>
  </r>
  <r>
    <x v="20"/>
    <n v="7.3"/>
  </r>
  <r>
    <x v="55"/>
    <n v="5.0999999999999996"/>
  </r>
  <r>
    <x v="104"/>
    <n v="6"/>
  </r>
  <r>
    <x v="37"/>
    <n v="6.1"/>
  </r>
  <r>
    <x v="33"/>
    <n v="5.9"/>
  </r>
  <r>
    <x v="105"/>
    <n v="7.8"/>
  </r>
  <r>
    <x v="2"/>
    <n v="5.8"/>
  </r>
  <r>
    <x v="33"/>
    <n v="6.3"/>
  </r>
  <r>
    <x v="4"/>
    <n v="4.3"/>
  </r>
  <r>
    <x v="106"/>
    <n v="6.4"/>
  </r>
  <r>
    <x v="50"/>
    <n v="6.1"/>
  </r>
  <r>
    <x v="2"/>
    <n v="6.5"/>
  </r>
  <r>
    <x v="70"/>
    <n v="7.1"/>
  </r>
  <r>
    <x v="107"/>
    <n v="6.4"/>
  </r>
  <r>
    <x v="108"/>
    <n v="6.5"/>
  </r>
  <r>
    <x v="82"/>
    <n v="6.3"/>
  </r>
  <r>
    <x v="109"/>
    <n v="7.5"/>
  </r>
  <r>
    <x v="55"/>
    <n v="4.9000000000000004"/>
  </r>
  <r>
    <x v="110"/>
    <n v="5.8"/>
  </r>
  <r>
    <x v="111"/>
    <n v="6.2"/>
  </r>
  <r>
    <x v="20"/>
    <n v="5.5"/>
  </r>
  <r>
    <x v="112"/>
    <n v="5.4"/>
  </r>
  <r>
    <x v="113"/>
    <n v="5.8"/>
  </r>
  <r>
    <x v="114"/>
    <n v="7.1"/>
  </r>
  <r>
    <x v="20"/>
    <n v="5.4"/>
  </r>
  <r>
    <x v="115"/>
    <n v="3.7"/>
  </r>
  <r>
    <x v="45"/>
    <n v="6.7"/>
  </r>
  <r>
    <x v="2"/>
    <n v="7.2"/>
  </r>
  <r>
    <x v="37"/>
    <n v="8.8000000000000007"/>
  </r>
  <r>
    <x v="116"/>
    <n v="5.8"/>
  </r>
  <r>
    <x v="117"/>
    <n v="6.8"/>
  </r>
  <r>
    <x v="55"/>
    <n v="3.8"/>
  </r>
  <r>
    <x v="118"/>
    <n v="7.1"/>
  </r>
  <r>
    <x v="76"/>
    <n v="7.2"/>
  </r>
  <r>
    <x v="55"/>
    <n v="5.9"/>
  </r>
  <r>
    <x v="119"/>
    <n v="7.1"/>
  </r>
  <r>
    <x v="46"/>
    <n v="8.1"/>
  </r>
  <r>
    <x v="120"/>
    <n v="6.9"/>
  </r>
  <r>
    <x v="121"/>
    <n v="4.4000000000000004"/>
  </r>
  <r>
    <x v="22"/>
    <n v="6.5"/>
  </r>
  <r>
    <x v="122"/>
    <n v="8.5"/>
  </r>
  <r>
    <x v="118"/>
    <n v="7.7"/>
  </r>
  <r>
    <x v="7"/>
    <n v="7.4"/>
  </r>
  <r>
    <x v="2"/>
    <n v="8"/>
  </r>
  <r>
    <x v="17"/>
    <n v="5.7"/>
  </r>
  <r>
    <x v="45"/>
    <n v="8.5"/>
  </r>
  <r>
    <x v="123"/>
    <n v="7"/>
  </r>
  <r>
    <x v="124"/>
    <n v="7.8"/>
  </r>
  <r>
    <x v="125"/>
    <n v="7.2"/>
  </r>
  <r>
    <x v="22"/>
    <n v="6.4"/>
  </r>
  <r>
    <x v="121"/>
    <n v="5.5"/>
  </r>
  <r>
    <x v="126"/>
    <n v="6.7"/>
  </r>
  <r>
    <x v="127"/>
    <n v="6.1"/>
  </r>
  <r>
    <x v="128"/>
    <n v="8.5"/>
  </r>
  <r>
    <x v="129"/>
    <n v="6.9"/>
  </r>
  <r>
    <x v="20"/>
    <n v="7.3"/>
  </r>
  <r>
    <x v="2"/>
    <n v="6.7"/>
  </r>
  <r>
    <x v="130"/>
    <n v="6.9"/>
  </r>
  <r>
    <x v="10"/>
    <n v="5.0999999999999996"/>
  </r>
  <r>
    <x v="36"/>
    <n v="6.8"/>
  </r>
  <r>
    <x v="14"/>
    <n v="5.8"/>
  </r>
  <r>
    <x v="44"/>
    <n v="6.7"/>
  </r>
  <r>
    <x v="131"/>
    <n v="6"/>
  </r>
  <r>
    <x v="132"/>
    <n v="5.7"/>
  </r>
  <r>
    <x v="133"/>
    <n v="8"/>
  </r>
  <r>
    <x v="134"/>
    <n v="8.1999999999999993"/>
  </r>
  <r>
    <x v="1"/>
    <n v="5.4"/>
  </r>
  <r>
    <x v="135"/>
    <n v="7.2"/>
  </r>
  <r>
    <x v="136"/>
    <n v="7.5"/>
  </r>
  <r>
    <x v="137"/>
    <n v="7"/>
  </r>
  <r>
    <x v="138"/>
    <n v="3.3"/>
  </r>
  <r>
    <x v="8"/>
    <n v="6"/>
  </r>
  <r>
    <x v="24"/>
    <n v="7.1"/>
  </r>
  <r>
    <x v="139"/>
    <n v="5.4"/>
  </r>
  <r>
    <x v="2"/>
    <n v="6.1"/>
  </r>
  <r>
    <x v="140"/>
    <n v="5.3"/>
  </r>
  <r>
    <x v="34"/>
    <n v="2.2000000000000002"/>
  </r>
  <r>
    <x v="141"/>
    <n v="7"/>
  </r>
  <r>
    <x v="142"/>
    <n v="3.8"/>
  </r>
  <r>
    <x v="143"/>
    <n v="6.9"/>
  </r>
  <r>
    <x v="28"/>
    <n v="7.2"/>
  </r>
  <r>
    <x v="144"/>
    <n v="7.3"/>
  </r>
  <r>
    <x v="145"/>
    <n v="6.3"/>
  </r>
  <r>
    <x v="146"/>
    <n v="7.5"/>
  </r>
  <r>
    <x v="147"/>
    <n v="7.6"/>
  </r>
  <r>
    <x v="148"/>
    <n v="6.8"/>
  </r>
  <r>
    <x v="149"/>
    <n v="5.2"/>
  </r>
  <r>
    <x v="150"/>
    <n v="7.7"/>
  </r>
  <r>
    <x v="151"/>
    <n v="6.2"/>
  </r>
  <r>
    <x v="4"/>
    <n v="7.7"/>
  </r>
  <r>
    <x v="101"/>
    <n v="4.3"/>
  </r>
  <r>
    <x v="152"/>
    <n v="6.9"/>
  </r>
  <r>
    <x v="28"/>
    <n v="6.6"/>
  </r>
  <r>
    <x v="153"/>
    <n v="7"/>
  </r>
  <r>
    <x v="154"/>
    <n v="6.7"/>
  </r>
  <r>
    <x v="28"/>
    <n v="8.1999999999999993"/>
  </r>
  <r>
    <x v="37"/>
    <n v="8.9"/>
  </r>
  <r>
    <x v="37"/>
    <n v="8.6999999999999993"/>
  </r>
  <r>
    <x v="1"/>
    <n v="5.5"/>
  </r>
  <r>
    <x v="145"/>
    <n v="5.7"/>
  </r>
  <r>
    <x v="155"/>
    <n v="6.3"/>
  </r>
  <r>
    <x v="17"/>
    <n v="5.9"/>
  </r>
  <r>
    <x v="98"/>
    <n v="7.6"/>
  </r>
  <r>
    <x v="14"/>
    <n v="6.6"/>
  </r>
  <r>
    <x v="3"/>
    <n v="5.3"/>
  </r>
  <r>
    <x v="156"/>
    <n v="6"/>
  </r>
  <r>
    <x v="157"/>
    <n v="8"/>
  </r>
  <r>
    <x v="116"/>
    <n v="5.6"/>
  </r>
  <r>
    <x v="14"/>
    <n v="5.9"/>
  </r>
  <r>
    <x v="158"/>
    <n v="7.3"/>
  </r>
  <r>
    <x v="20"/>
    <n v="7.9"/>
  </r>
  <r>
    <x v="3"/>
    <n v="6.8"/>
  </r>
  <r>
    <x v="25"/>
    <n v="6.6"/>
  </r>
  <r>
    <x v="159"/>
    <n v="6.6"/>
  </r>
  <r>
    <x v="160"/>
    <n v="7"/>
  </r>
  <r>
    <x v="57"/>
    <n v="7"/>
  </r>
  <r>
    <x v="161"/>
    <n v="7.3"/>
  </r>
  <r>
    <x v="162"/>
    <n v="5.5"/>
  </r>
  <r>
    <x v="163"/>
    <n v="8.5"/>
  </r>
  <r>
    <x v="164"/>
    <n v="7.5"/>
  </r>
  <r>
    <x v="165"/>
    <n v="7"/>
  </r>
  <r>
    <x v="166"/>
    <n v="7.8"/>
  </r>
  <r>
    <x v="2"/>
    <n v="7.6"/>
  </r>
  <r>
    <x v="91"/>
    <n v="7.6"/>
  </r>
  <r>
    <x v="167"/>
    <n v="6.1"/>
  </r>
  <r>
    <x v="168"/>
    <n v="6.8"/>
  </r>
  <r>
    <x v="169"/>
    <n v="5"/>
  </r>
  <r>
    <x v="170"/>
    <n v="7.1"/>
  </r>
  <r>
    <x v="165"/>
    <n v="5.5"/>
  </r>
  <r>
    <x v="171"/>
    <n v="5.6"/>
  </r>
  <r>
    <x v="46"/>
    <n v="7.1"/>
  </r>
  <r>
    <x v="172"/>
    <n v="4.9000000000000004"/>
  </r>
  <r>
    <x v="173"/>
    <n v="7.4"/>
  </r>
  <r>
    <x v="174"/>
    <n v="5.7"/>
  </r>
  <r>
    <x v="175"/>
    <n v="6.4"/>
  </r>
  <r>
    <x v="14"/>
    <n v="5.9"/>
  </r>
  <r>
    <x v="1"/>
    <n v="5.5"/>
  </r>
  <r>
    <x v="176"/>
    <n v="6.9"/>
  </r>
  <r>
    <x v="120"/>
    <n v="6.2"/>
  </r>
  <r>
    <x v="22"/>
    <n v="7"/>
  </r>
  <r>
    <x v="82"/>
    <n v="5.6"/>
  </r>
  <r>
    <x v="90"/>
    <n v="7"/>
  </r>
  <r>
    <x v="177"/>
    <n v="6.8"/>
  </r>
  <r>
    <x v="98"/>
    <n v="5.4"/>
  </r>
  <r>
    <x v="27"/>
    <n v="6.1"/>
  </r>
  <r>
    <x v="170"/>
    <n v="6.7"/>
  </r>
  <r>
    <x v="4"/>
    <n v="4.3"/>
  </r>
  <r>
    <x v="12"/>
    <n v="6.9"/>
  </r>
  <r>
    <x v="117"/>
    <n v="8"/>
  </r>
  <r>
    <x v="178"/>
    <n v="4.4000000000000004"/>
  </r>
  <r>
    <x v="179"/>
    <n v="7.3"/>
  </r>
  <r>
    <x v="50"/>
    <n v="6.3"/>
  </r>
  <r>
    <x v="22"/>
    <n v="6.7"/>
  </r>
  <r>
    <x v="180"/>
    <n v="7.7"/>
  </r>
  <r>
    <x v="181"/>
    <n v="6.5"/>
  </r>
  <r>
    <x v="81"/>
    <n v="7.8"/>
  </r>
  <r>
    <x v="50"/>
    <n v="6.4"/>
  </r>
  <r>
    <x v="107"/>
    <n v="7.8"/>
  </r>
  <r>
    <x v="5"/>
    <n v="5.8"/>
  </r>
  <r>
    <x v="56"/>
    <n v="7.1"/>
  </r>
  <r>
    <x v="182"/>
    <n v="7.1"/>
  </r>
  <r>
    <x v="84"/>
    <n v="6.8"/>
  </r>
  <r>
    <x v="183"/>
    <n v="4.8"/>
  </r>
  <r>
    <x v="126"/>
    <n v="6.2"/>
  </r>
  <r>
    <x v="121"/>
    <n v="6.9"/>
  </r>
  <r>
    <x v="184"/>
    <n v="7.3"/>
  </r>
  <r>
    <x v="101"/>
    <n v="6.6"/>
  </r>
  <r>
    <x v="107"/>
    <n v="6.9"/>
  </r>
  <r>
    <x v="28"/>
    <n v="6.2"/>
  </r>
  <r>
    <x v="97"/>
    <n v="6.7"/>
  </r>
  <r>
    <x v="150"/>
    <n v="7.6"/>
  </r>
  <r>
    <x v="74"/>
    <n v="6.7"/>
  </r>
  <r>
    <x v="185"/>
    <n v="6.2"/>
  </r>
  <r>
    <x v="16"/>
    <n v="7.3"/>
  </r>
  <r>
    <x v="22"/>
    <n v="6"/>
  </r>
  <r>
    <x v="20"/>
    <n v="7.1"/>
  </r>
  <r>
    <x v="48"/>
    <n v="7.1"/>
  </r>
  <r>
    <x v="64"/>
    <n v="5.5"/>
  </r>
  <r>
    <x v="186"/>
    <n v="7.8"/>
  </r>
  <r>
    <x v="187"/>
    <n v="5.6"/>
  </r>
  <r>
    <x v="188"/>
    <n v="7.5"/>
  </r>
  <r>
    <x v="17"/>
    <n v="5.4"/>
  </r>
  <r>
    <x v="189"/>
    <n v="4.3"/>
  </r>
  <r>
    <x v="190"/>
    <n v="4.9000000000000004"/>
  </r>
  <r>
    <x v="45"/>
    <n v="7.1"/>
  </r>
  <r>
    <x v="191"/>
    <n v="6.4"/>
  </r>
  <r>
    <x v="62"/>
    <n v="6.9"/>
  </r>
  <r>
    <x v="192"/>
    <n v="4.3"/>
  </r>
  <r>
    <x v="17"/>
    <n v="6.1"/>
  </r>
  <r>
    <x v="193"/>
    <n v="7"/>
  </r>
  <r>
    <x v="194"/>
    <n v="7.7"/>
  </r>
  <r>
    <x v="118"/>
    <n v="5.9"/>
  </r>
  <r>
    <x v="195"/>
    <n v="6.7"/>
  </r>
  <r>
    <x v="2"/>
    <n v="6.5"/>
  </r>
  <r>
    <x v="2"/>
    <n v="7.1"/>
  </r>
  <r>
    <x v="105"/>
    <n v="7.3"/>
  </r>
  <r>
    <x v="151"/>
    <n v="6.5"/>
  </r>
  <r>
    <x v="93"/>
    <n v="7"/>
  </r>
  <r>
    <x v="28"/>
    <n v="6.8"/>
  </r>
  <r>
    <x v="196"/>
    <n v="7.2"/>
  </r>
  <r>
    <x v="34"/>
    <n v="6.4"/>
  </r>
  <r>
    <x v="197"/>
    <n v="6.1"/>
  </r>
  <r>
    <x v="25"/>
    <n v="6.7"/>
  </r>
  <r>
    <x v="198"/>
    <n v="6.4"/>
  </r>
  <r>
    <x v="169"/>
    <n v="4.4000000000000004"/>
  </r>
  <r>
    <x v="151"/>
    <n v="5.4"/>
  </r>
  <r>
    <x v="116"/>
    <n v="6.5"/>
  </r>
  <r>
    <x v="101"/>
    <n v="6.7"/>
  </r>
  <r>
    <x v="59"/>
    <n v="8.1"/>
  </r>
  <r>
    <x v="101"/>
    <n v="5.6"/>
  </r>
  <r>
    <x v="43"/>
    <n v="6.3"/>
  </r>
  <r>
    <x v="99"/>
    <n v="7.3"/>
  </r>
  <r>
    <x v="199"/>
    <n v="6.1"/>
  </r>
  <r>
    <x v="163"/>
    <n v="7.7"/>
  </r>
  <r>
    <x v="121"/>
    <n v="6.4"/>
  </r>
  <r>
    <x v="22"/>
    <n v="6.8"/>
  </r>
  <r>
    <x v="81"/>
    <n v="6.6"/>
  </r>
  <r>
    <x v="200"/>
    <n v="7.2"/>
  </r>
  <r>
    <x v="50"/>
    <n v="6.9"/>
  </r>
  <r>
    <x v="201"/>
    <n v="5.2"/>
  </r>
  <r>
    <x v="202"/>
    <n v="4.9000000000000004"/>
  </r>
  <r>
    <x v="203"/>
    <n v="6.3"/>
  </r>
  <r>
    <x v="204"/>
    <n v="5.6"/>
  </r>
  <r>
    <x v="205"/>
    <n v="5.5"/>
  </r>
  <r>
    <x v="206"/>
    <n v="6.7"/>
  </r>
  <r>
    <x v="104"/>
    <n v="7.6"/>
  </r>
  <r>
    <x v="207"/>
    <n v="5.7"/>
  </r>
  <r>
    <x v="28"/>
    <n v="4.5999999999999996"/>
  </r>
  <r>
    <x v="208"/>
    <n v="7"/>
  </r>
  <r>
    <x v="209"/>
    <n v="5.2"/>
  </r>
  <r>
    <x v="210"/>
    <n v="5.0999999999999996"/>
  </r>
  <r>
    <x v="173"/>
    <n v="6.6"/>
  </r>
  <r>
    <x v="16"/>
    <n v="7"/>
  </r>
  <r>
    <x v="56"/>
    <n v="6.7"/>
  </r>
  <r>
    <x v="211"/>
    <n v="7.3"/>
  </r>
  <r>
    <x v="4"/>
    <n v="5.9"/>
  </r>
  <r>
    <x v="212"/>
    <n v="5.6"/>
  </r>
  <r>
    <x v="22"/>
    <n v="6.5"/>
  </r>
  <r>
    <x v="9"/>
    <n v="5.9"/>
  </r>
  <r>
    <x v="48"/>
    <n v="7"/>
  </r>
  <r>
    <x v="213"/>
    <n v="5.3"/>
  </r>
  <r>
    <x v="214"/>
    <n v="5.9"/>
  </r>
  <r>
    <x v="142"/>
    <n v="6.3"/>
  </r>
  <r>
    <x v="215"/>
    <n v="6.4"/>
  </r>
  <r>
    <x v="50"/>
    <n v="6.9"/>
  </r>
  <r>
    <x v="216"/>
    <n v="6.3"/>
  </r>
  <r>
    <x v="217"/>
    <n v="7.3"/>
  </r>
  <r>
    <x v="50"/>
    <n v="5.8"/>
  </r>
  <r>
    <x v="218"/>
    <n v="5.2"/>
  </r>
  <r>
    <x v="4"/>
    <n v="2.4"/>
  </r>
  <r>
    <x v="83"/>
    <n v="5.7"/>
  </r>
  <r>
    <x v="219"/>
    <n v="5.8"/>
  </r>
  <r>
    <x v="4"/>
    <n v="5.6"/>
  </r>
  <r>
    <x v="39"/>
    <n v="6"/>
  </r>
  <r>
    <x v="187"/>
    <n v="5.8"/>
  </r>
  <r>
    <x v="1"/>
    <n v="6"/>
  </r>
  <r>
    <x v="216"/>
    <n v="5.7"/>
  </r>
  <r>
    <x v="44"/>
    <n v="6"/>
  </r>
  <r>
    <x v="220"/>
    <n v="7.8"/>
  </r>
  <r>
    <x v="23"/>
    <n v="4.2"/>
  </r>
  <r>
    <x v="221"/>
    <n v="5.6"/>
  </r>
  <r>
    <x v="222"/>
    <n v="4.4000000000000004"/>
  </r>
  <r>
    <x v="109"/>
    <n v="8.1999999999999993"/>
  </r>
  <r>
    <x v="223"/>
    <n v="8.5"/>
  </r>
  <r>
    <x v="11"/>
    <n v="5.8"/>
  </r>
  <r>
    <x v="224"/>
    <n v="6.5"/>
  </r>
  <r>
    <x v="163"/>
    <n v="7.2"/>
  </r>
  <r>
    <x v="9"/>
    <n v="6.7"/>
  </r>
  <r>
    <x v="151"/>
    <n v="3.4"/>
  </r>
  <r>
    <x v="22"/>
    <n v="5.9"/>
  </r>
  <r>
    <x v="225"/>
    <n v="7.8"/>
  </r>
  <r>
    <x v="226"/>
    <n v="5.9"/>
  </r>
  <r>
    <x v="20"/>
    <n v="4.0999999999999996"/>
  </r>
  <r>
    <x v="227"/>
    <n v="6.8"/>
  </r>
  <r>
    <x v="0"/>
    <n v="5.8"/>
  </r>
  <r>
    <x v="160"/>
    <n v="7.5"/>
  </r>
  <r>
    <x v="4"/>
    <n v="6.9"/>
  </r>
  <r>
    <x v="4"/>
    <n v="6.5"/>
  </r>
  <r>
    <x v="28"/>
    <n v="6.9"/>
  </r>
  <r>
    <x v="205"/>
    <n v="7.9"/>
  </r>
  <r>
    <x v="4"/>
    <n v="7.4"/>
  </r>
  <r>
    <x v="228"/>
    <n v="6.7"/>
  </r>
  <r>
    <x v="2"/>
    <n v="7.4"/>
  </r>
  <r>
    <x v="72"/>
    <n v="6.9"/>
  </r>
  <r>
    <x v="121"/>
    <n v="6.8"/>
  </r>
  <r>
    <x v="229"/>
    <n v="6.7"/>
  </r>
  <r>
    <x v="230"/>
    <n v="5.0999999999999996"/>
  </r>
  <r>
    <x v="231"/>
    <n v="4.0999999999999996"/>
  </r>
  <r>
    <x v="175"/>
    <n v="7.3"/>
  </r>
  <r>
    <x v="151"/>
    <n v="6"/>
  </r>
  <r>
    <x v="195"/>
    <n v="7.3"/>
  </r>
  <r>
    <x v="232"/>
    <n v="5.4"/>
  </r>
  <r>
    <x v="50"/>
    <n v="5.9"/>
  </r>
  <r>
    <x v="233"/>
    <n v="7.1"/>
  </r>
  <r>
    <x v="28"/>
    <n v="6"/>
  </r>
  <r>
    <x v="234"/>
    <n v="6.5"/>
  </r>
  <r>
    <x v="235"/>
    <n v="5.7"/>
  </r>
  <r>
    <x v="217"/>
    <n v="7.6"/>
  </r>
  <r>
    <x v="143"/>
    <n v="6.6"/>
  </r>
  <r>
    <x v="236"/>
    <n v="5.4"/>
  </r>
  <r>
    <x v="116"/>
    <n v="7.3"/>
  </r>
  <r>
    <x v="101"/>
    <n v="6.5"/>
  </r>
  <r>
    <x v="237"/>
    <n v="6.6"/>
  </r>
  <r>
    <x v="238"/>
    <n v="6.6"/>
  </r>
  <r>
    <x v="239"/>
    <n v="5.9"/>
  </r>
  <r>
    <x v="240"/>
    <n v="6.7"/>
  </r>
  <r>
    <x v="241"/>
    <n v="6.1"/>
  </r>
  <r>
    <x v="184"/>
    <n v="6.6"/>
  </r>
  <r>
    <x v="242"/>
    <n v="6.6"/>
  </r>
  <r>
    <x v="25"/>
    <n v="5.3"/>
  </r>
  <r>
    <x v="243"/>
    <n v="6"/>
  </r>
  <r>
    <x v="244"/>
    <n v="6"/>
  </r>
  <r>
    <x v="245"/>
    <n v="4.7"/>
  </r>
  <r>
    <x v="50"/>
    <n v="6.1"/>
  </r>
  <r>
    <x v="173"/>
    <n v="7.2"/>
  </r>
  <r>
    <x v="88"/>
    <n v="6.4"/>
  </r>
  <r>
    <x v="246"/>
    <n v="6.1"/>
  </r>
  <r>
    <x v="175"/>
    <n v="5.9"/>
  </r>
  <r>
    <x v="173"/>
    <n v="6"/>
  </r>
  <r>
    <x v="247"/>
    <n v="6.3"/>
  </r>
  <r>
    <x v="248"/>
    <n v="5.6"/>
  </r>
  <r>
    <x v="195"/>
    <n v="6.4"/>
  </r>
  <r>
    <x v="64"/>
    <n v="7.1"/>
  </r>
  <r>
    <x v="249"/>
    <n v="6.6"/>
  </r>
  <r>
    <x v="34"/>
    <n v="4.5999999999999996"/>
  </r>
  <r>
    <x v="250"/>
    <n v="8.4"/>
  </r>
  <r>
    <x v="104"/>
    <n v="7.1"/>
  </r>
  <r>
    <x v="251"/>
    <n v="7.4"/>
  </r>
  <r>
    <x v="16"/>
    <n v="6.9"/>
  </r>
  <r>
    <x v="252"/>
    <n v="4.5"/>
  </r>
  <r>
    <x v="253"/>
    <n v="7.1"/>
  </r>
  <r>
    <x v="254"/>
    <n v="6.5"/>
  </r>
  <r>
    <x v="34"/>
    <n v="5.3"/>
  </r>
  <r>
    <x v="205"/>
    <n v="6.7"/>
  </r>
  <r>
    <x v="255"/>
    <n v="7.2"/>
  </r>
  <r>
    <x v="21"/>
    <n v="7.2"/>
  </r>
  <r>
    <x v="121"/>
    <n v="5.5"/>
  </r>
  <r>
    <x v="2"/>
    <n v="5.8"/>
  </r>
  <r>
    <x v="20"/>
    <n v="6"/>
  </r>
  <r>
    <x v="107"/>
    <n v="6.6"/>
  </r>
  <r>
    <x v="256"/>
    <n v="8.3000000000000007"/>
  </r>
  <r>
    <x v="55"/>
    <n v="6.7"/>
  </r>
  <r>
    <x v="8"/>
    <n v="6"/>
  </r>
  <r>
    <x v="3"/>
    <n v="7.1"/>
  </r>
  <r>
    <x v="257"/>
    <n v="6"/>
  </r>
  <r>
    <x v="258"/>
    <n v="6.9"/>
  </r>
  <r>
    <x v="259"/>
    <n v="5.6"/>
  </r>
  <r>
    <x v="174"/>
    <n v="5.6"/>
  </r>
  <r>
    <x v="260"/>
    <n v="4.5"/>
  </r>
  <r>
    <x v="70"/>
    <n v="7.1"/>
  </r>
  <r>
    <x v="3"/>
    <n v="6.5"/>
  </r>
  <r>
    <x v="17"/>
    <n v="6.4"/>
  </r>
  <r>
    <x v="45"/>
    <n v="5.8"/>
  </r>
  <r>
    <x v="94"/>
    <n v="8"/>
  </r>
  <r>
    <x v="261"/>
    <n v="6.2"/>
  </r>
  <r>
    <x v="262"/>
    <n v="7.2"/>
  </r>
  <r>
    <x v="262"/>
    <n v="6.1"/>
  </r>
  <r>
    <x v="105"/>
    <n v="7.6"/>
  </r>
  <r>
    <x v="263"/>
    <n v="6.3"/>
  </r>
  <r>
    <x v="264"/>
    <n v="6.3"/>
  </r>
  <r>
    <x v="3"/>
    <n v="6.3"/>
  </r>
  <r>
    <x v="265"/>
    <n v="7.7"/>
  </r>
  <r>
    <x v="266"/>
    <n v="7"/>
  </r>
  <r>
    <x v="195"/>
    <n v="5.3"/>
  </r>
  <r>
    <x v="74"/>
    <n v="5.6"/>
  </r>
  <r>
    <x v="267"/>
    <n v="5.2"/>
  </r>
  <r>
    <x v="74"/>
    <n v="5.4"/>
  </r>
  <r>
    <x v="268"/>
    <n v="6.4"/>
  </r>
  <r>
    <x v="269"/>
    <n v="5.9"/>
  </r>
  <r>
    <x v="262"/>
    <n v="6.3"/>
  </r>
  <r>
    <x v="22"/>
    <n v="6.5"/>
  </r>
  <r>
    <x v="270"/>
    <n v="3"/>
  </r>
  <r>
    <x v="99"/>
    <n v="3.6"/>
  </r>
  <r>
    <x v="27"/>
    <n v="5.8"/>
  </r>
  <r>
    <x v="271"/>
    <n v="6.2"/>
  </r>
  <r>
    <x v="272"/>
    <n v="5.6"/>
  </r>
  <r>
    <x v="184"/>
    <n v="5.4"/>
  </r>
  <r>
    <x v="113"/>
    <n v="6.1"/>
  </r>
  <r>
    <x v="175"/>
    <n v="4.2"/>
  </r>
  <r>
    <x v="273"/>
    <n v="6.7"/>
  </r>
  <r>
    <x v="1"/>
    <n v="4.2"/>
  </r>
  <r>
    <x v="64"/>
    <n v="6.4"/>
  </r>
  <r>
    <x v="77"/>
    <n v="4.9000000000000004"/>
  </r>
  <r>
    <x v="163"/>
    <n v="6.8"/>
  </r>
  <r>
    <x v="227"/>
    <n v="7.7"/>
  </r>
  <r>
    <x v="274"/>
    <n v="5.6"/>
  </r>
  <r>
    <x v="151"/>
    <n v="6.4"/>
  </r>
  <r>
    <x v="275"/>
    <n v="7.2"/>
  </r>
  <r>
    <x v="66"/>
    <n v="6"/>
  </r>
  <r>
    <x v="121"/>
    <n v="5.9"/>
  </r>
  <r>
    <x v="276"/>
    <n v="7.9"/>
  </r>
  <r>
    <x v="277"/>
    <n v="6.8"/>
  </r>
  <r>
    <x v="64"/>
    <n v="7.1"/>
  </r>
  <r>
    <x v="151"/>
    <n v="5.9"/>
  </r>
  <r>
    <x v="268"/>
    <n v="5.9"/>
  </r>
  <r>
    <x v="115"/>
    <n v="6.2"/>
  </r>
  <r>
    <x v="173"/>
    <n v="7"/>
  </r>
  <r>
    <x v="278"/>
    <n v="5.4"/>
  </r>
  <r>
    <x v="104"/>
    <n v="8.6"/>
  </r>
  <r>
    <x v="27"/>
    <n v="6.5"/>
  </r>
  <r>
    <x v="279"/>
    <n v="6.4"/>
  </r>
  <r>
    <x v="28"/>
    <n v="7.6"/>
  </r>
  <r>
    <x v="244"/>
    <n v="5.5"/>
  </r>
  <r>
    <x v="250"/>
    <n v="7.4"/>
  </r>
  <r>
    <x v="45"/>
    <n v="8.6999999999999993"/>
  </r>
  <r>
    <x v="167"/>
    <n v="7.6"/>
  </r>
  <r>
    <x v="45"/>
    <n v="7.5"/>
  </r>
  <r>
    <x v="34"/>
    <n v="5.5"/>
  </r>
  <r>
    <x v="219"/>
    <n v="7.6"/>
  </r>
  <r>
    <x v="101"/>
    <n v="6.5"/>
  </r>
  <r>
    <x v="151"/>
    <n v="6.9"/>
  </r>
  <r>
    <x v="280"/>
    <n v="6.7"/>
  </r>
  <r>
    <x v="195"/>
    <n v="6.6"/>
  </r>
  <r>
    <x v="281"/>
    <n v="7.2"/>
  </r>
  <r>
    <x v="2"/>
    <n v="6.4"/>
  </r>
  <r>
    <x v="2"/>
    <n v="6.4"/>
  </r>
  <r>
    <x v="22"/>
    <n v="6"/>
  </r>
  <r>
    <x v="34"/>
    <n v="6.1"/>
  </r>
  <r>
    <x v="217"/>
    <n v="6"/>
  </r>
  <r>
    <x v="263"/>
    <n v="6.4"/>
  </r>
  <r>
    <x v="121"/>
    <n v="6.4"/>
  </r>
  <r>
    <x v="144"/>
    <n v="7.3"/>
  </r>
  <r>
    <x v="282"/>
    <n v="5.2"/>
  </r>
  <r>
    <x v="238"/>
    <n v="6.6"/>
  </r>
  <r>
    <x v="102"/>
    <n v="6.3"/>
  </r>
  <r>
    <x v="283"/>
    <n v="5.9"/>
  </r>
  <r>
    <x v="104"/>
    <n v="6.4"/>
  </r>
  <r>
    <x v="195"/>
    <n v="6.7"/>
  </r>
  <r>
    <x v="174"/>
    <n v="5.4"/>
  </r>
  <r>
    <x v="216"/>
    <n v="6.4"/>
  </r>
  <r>
    <x v="184"/>
    <n v="6.7"/>
  </r>
  <r>
    <x v="64"/>
    <n v="6.2"/>
  </r>
  <r>
    <x v="11"/>
    <n v="6.1"/>
  </r>
  <r>
    <x v="263"/>
    <n v="8.8000000000000007"/>
  </r>
  <r>
    <x v="284"/>
    <n v="7.1"/>
  </r>
  <r>
    <x v="116"/>
    <n v="5.7"/>
  </r>
  <r>
    <x v="69"/>
    <n v="5"/>
  </r>
  <r>
    <x v="285"/>
    <n v="5.0999999999999996"/>
  </r>
  <r>
    <x v="146"/>
    <n v="6.9"/>
  </r>
  <r>
    <x v="228"/>
    <n v="4.8"/>
  </r>
  <r>
    <x v="22"/>
    <n v="6.5"/>
  </r>
  <r>
    <x v="286"/>
    <n v="5.0999999999999996"/>
  </r>
  <r>
    <x v="287"/>
    <n v="7.1"/>
  </r>
  <r>
    <x v="288"/>
    <n v="7.5"/>
  </r>
  <r>
    <x v="126"/>
    <n v="6.2"/>
  </r>
  <r>
    <x v="88"/>
    <n v="6.3"/>
  </r>
  <r>
    <x v="82"/>
    <n v="8.1"/>
  </r>
  <r>
    <x v="289"/>
    <n v="6.6"/>
  </r>
  <r>
    <x v="27"/>
    <n v="6.9"/>
  </r>
  <r>
    <x v="13"/>
    <n v="6.1"/>
  </r>
  <r>
    <x v="69"/>
    <n v="4.3"/>
  </r>
  <r>
    <x v="290"/>
    <n v="6.6"/>
  </r>
  <r>
    <x v="101"/>
    <n v="6.8"/>
  </r>
  <r>
    <x v="291"/>
    <n v="3.8"/>
  </r>
  <r>
    <x v="25"/>
    <n v="5.9"/>
  </r>
  <r>
    <x v="292"/>
    <n v="7.9"/>
  </r>
  <r>
    <x v="293"/>
    <n v="6.3"/>
  </r>
  <r>
    <x v="20"/>
    <n v="5.5"/>
  </r>
  <r>
    <x v="111"/>
    <n v="7.7"/>
  </r>
  <r>
    <x v="121"/>
    <n v="6.3"/>
  </r>
  <r>
    <x v="294"/>
    <n v="7.1"/>
  </r>
  <r>
    <x v="295"/>
    <n v="8.5"/>
  </r>
  <r>
    <x v="116"/>
    <n v="5.9"/>
  </r>
  <r>
    <x v="43"/>
    <n v="5.8"/>
  </r>
  <r>
    <x v="166"/>
    <n v="8.1"/>
  </r>
  <r>
    <x v="81"/>
    <n v="7.9"/>
  </r>
  <r>
    <x v="2"/>
    <n v="7.2"/>
  </r>
  <r>
    <x v="144"/>
    <n v="6.3"/>
  </r>
  <r>
    <x v="177"/>
    <n v="8.1"/>
  </r>
  <r>
    <x v="296"/>
    <n v="7"/>
  </r>
  <r>
    <x v="232"/>
    <n v="5.5"/>
  </r>
  <r>
    <x v="274"/>
    <n v="6.7"/>
  </r>
  <r>
    <x v="192"/>
    <n v="5.2"/>
  </r>
  <r>
    <x v="22"/>
    <n v="7"/>
  </r>
  <r>
    <x v="121"/>
    <n v="6.1"/>
  </r>
  <r>
    <x v="28"/>
    <n v="6.6"/>
  </r>
  <r>
    <x v="151"/>
    <n v="5.5"/>
  </r>
  <r>
    <x v="252"/>
    <n v="5.9"/>
  </r>
  <r>
    <x v="183"/>
    <n v="5.4"/>
  </r>
  <r>
    <x v="216"/>
    <n v="6.4"/>
  </r>
  <r>
    <x v="16"/>
    <n v="5.7"/>
  </r>
  <r>
    <x v="191"/>
    <n v="6.7"/>
  </r>
  <r>
    <x v="25"/>
    <n v="7.1"/>
  </r>
  <r>
    <x v="284"/>
    <n v="6.8"/>
  </r>
  <r>
    <x v="297"/>
    <n v="6.5"/>
  </r>
  <r>
    <x v="163"/>
    <n v="7.6"/>
  </r>
  <r>
    <x v="145"/>
    <n v="5.5"/>
  </r>
  <r>
    <x v="64"/>
    <n v="6.5"/>
  </r>
  <r>
    <x v="84"/>
    <n v="7"/>
  </r>
  <r>
    <x v="216"/>
    <n v="5.8"/>
  </r>
  <r>
    <x v="298"/>
    <n v="7.3"/>
  </r>
  <r>
    <x v="299"/>
    <n v="6.6"/>
  </r>
  <r>
    <x v="96"/>
    <n v="4.4000000000000004"/>
  </r>
  <r>
    <x v="300"/>
    <n v="7.7"/>
  </r>
  <r>
    <x v="226"/>
    <n v="5"/>
  </r>
  <r>
    <x v="27"/>
    <n v="7.7"/>
  </r>
  <r>
    <x v="34"/>
    <n v="4.4000000000000004"/>
  </r>
  <r>
    <x v="69"/>
    <n v="6.1"/>
  </r>
  <r>
    <x v="232"/>
    <n v="5.4"/>
  </r>
  <r>
    <x v="301"/>
    <n v="6.8"/>
  </r>
  <r>
    <x v="263"/>
    <n v="6.5"/>
  </r>
  <r>
    <x v="20"/>
    <n v="7"/>
  </r>
  <r>
    <x v="257"/>
    <n v="6.3"/>
  </r>
  <r>
    <x v="118"/>
    <n v="6.3"/>
  </r>
  <r>
    <x v="16"/>
    <n v="6.1"/>
  </r>
  <r>
    <x v="20"/>
    <n v="6.1"/>
  </r>
  <r>
    <x v="142"/>
    <n v="5.3"/>
  </r>
  <r>
    <x v="3"/>
    <n v="5.4"/>
  </r>
  <r>
    <x v="64"/>
    <n v="6.2"/>
  </r>
  <r>
    <x v="302"/>
    <n v="6.6"/>
  </r>
  <r>
    <x v="27"/>
    <n v="5.9"/>
  </r>
  <r>
    <x v="303"/>
    <n v="6.3"/>
  </r>
  <r>
    <x v="184"/>
    <n v="7.2"/>
  </r>
  <r>
    <x v="20"/>
    <n v="6.8"/>
  </r>
  <r>
    <x v="191"/>
    <n v="6.1"/>
  </r>
  <r>
    <x v="72"/>
    <n v="7.8"/>
  </r>
  <r>
    <x v="126"/>
    <n v="5"/>
  </r>
  <r>
    <x v="19"/>
    <n v="6.2"/>
  </r>
  <r>
    <x v="27"/>
    <n v="6.7"/>
  </r>
  <r>
    <x v="304"/>
    <n v="4.9000000000000004"/>
  </r>
  <r>
    <x v="305"/>
    <n v="7.4"/>
  </r>
  <r>
    <x v="166"/>
    <n v="7.1"/>
  </r>
  <r>
    <x v="306"/>
    <n v="6.2"/>
  </r>
  <r>
    <x v="201"/>
    <n v="4.9000000000000004"/>
  </r>
  <r>
    <x v="22"/>
    <n v="6.1"/>
  </r>
  <r>
    <x v="43"/>
    <n v="6.1"/>
  </r>
  <r>
    <x v="17"/>
    <n v="6.4"/>
  </r>
  <r>
    <x v="307"/>
    <n v="6.3"/>
  </r>
  <r>
    <x v="284"/>
    <n v="6.8"/>
  </r>
  <r>
    <x v="166"/>
    <n v="6.6"/>
  </r>
  <r>
    <x v="308"/>
    <n v="5.7"/>
  </r>
  <r>
    <x v="69"/>
    <n v="5.9"/>
  </r>
  <r>
    <x v="184"/>
    <n v="6"/>
  </r>
  <r>
    <x v="27"/>
    <n v="6.1"/>
  </r>
  <r>
    <x v="309"/>
    <n v="6.7"/>
  </r>
  <r>
    <x v="310"/>
    <n v="6.7"/>
  </r>
  <r>
    <x v="311"/>
    <n v="7.9"/>
  </r>
  <r>
    <x v="56"/>
    <n v="5"/>
  </r>
  <r>
    <x v="257"/>
    <n v="4.3"/>
  </r>
  <r>
    <x v="312"/>
    <n v="5.7"/>
  </r>
  <r>
    <x v="313"/>
    <n v="6.7"/>
  </r>
  <r>
    <x v="314"/>
    <n v="6.7"/>
  </r>
  <r>
    <x v="4"/>
    <n v="8.1"/>
  </r>
  <r>
    <x v="315"/>
    <n v="6.1"/>
  </r>
  <r>
    <x v="166"/>
    <n v="5.6"/>
  </r>
  <r>
    <x v="316"/>
    <n v="6.6"/>
  </r>
  <r>
    <x v="64"/>
    <n v="6.9"/>
  </r>
  <r>
    <x v="314"/>
    <n v="4.8"/>
  </r>
  <r>
    <x v="317"/>
    <n v="6.2"/>
  </r>
  <r>
    <x v="318"/>
    <n v="6"/>
  </r>
  <r>
    <x v="319"/>
    <n v="4.9000000000000004"/>
  </r>
  <r>
    <x v="320"/>
    <n v="5.6"/>
  </r>
  <r>
    <x v="195"/>
    <n v="6.1"/>
  </r>
  <r>
    <x v="14"/>
    <n v="6.1"/>
  </r>
  <r>
    <x v="228"/>
    <n v="4.8"/>
  </r>
  <r>
    <x v="321"/>
    <n v="5.5"/>
  </r>
  <r>
    <x v="145"/>
    <n v="3.8"/>
  </r>
  <r>
    <x v="86"/>
    <n v="6.5"/>
  </r>
  <r>
    <x v="1"/>
    <n v="6"/>
  </r>
  <r>
    <x v="104"/>
    <n v="6.7"/>
  </r>
  <r>
    <x v="322"/>
    <n v="8.1"/>
  </r>
  <r>
    <x v="195"/>
    <n v="4.9000000000000004"/>
  </r>
  <r>
    <x v="323"/>
    <n v="7.3"/>
  </r>
  <r>
    <x v="324"/>
    <n v="6.4"/>
  </r>
  <r>
    <x v="279"/>
    <n v="6.7"/>
  </r>
  <r>
    <x v="325"/>
    <n v="3.6"/>
  </r>
  <r>
    <x v="326"/>
    <n v="5.7"/>
  </r>
  <r>
    <x v="327"/>
    <n v="6"/>
  </r>
  <r>
    <x v="328"/>
    <n v="4.9000000000000004"/>
  </r>
  <r>
    <x v="101"/>
    <n v="4.7"/>
  </r>
  <r>
    <x v="151"/>
    <n v="6.3"/>
  </r>
  <r>
    <x v="267"/>
    <n v="5.9"/>
  </r>
  <r>
    <x v="76"/>
    <n v="5.9"/>
  </r>
  <r>
    <x v="144"/>
    <n v="7.5"/>
  </r>
  <r>
    <x v="151"/>
    <n v="5.6"/>
  </r>
  <r>
    <x v="1"/>
    <n v="6.4"/>
  </r>
  <r>
    <x v="329"/>
    <n v="6.3"/>
  </r>
  <r>
    <x v="95"/>
    <n v="4.3"/>
  </r>
  <r>
    <x v="330"/>
    <n v="5.9"/>
  </r>
  <r>
    <x v="331"/>
    <n v="5.5"/>
  </r>
  <r>
    <x v="332"/>
    <n v="6.2"/>
  </r>
  <r>
    <x v="195"/>
    <n v="8.8000000000000007"/>
  </r>
  <r>
    <x v="260"/>
    <n v="5.2"/>
  </r>
  <r>
    <x v="151"/>
    <n v="7"/>
  </r>
  <r>
    <x v="333"/>
    <n v="6.6"/>
  </r>
  <r>
    <x v="334"/>
    <n v="7.3"/>
  </r>
  <r>
    <x v="189"/>
    <n v="5.6"/>
  </r>
  <r>
    <x v="121"/>
    <n v="6.6"/>
  </r>
  <r>
    <x v="335"/>
    <n v="5.4"/>
  </r>
  <r>
    <x v="121"/>
    <n v="6.3"/>
  </r>
  <r>
    <x v="276"/>
    <n v="7.9"/>
  </r>
  <r>
    <x v="306"/>
    <n v="6.3"/>
  </r>
  <r>
    <x v="34"/>
    <n v="6"/>
  </r>
  <r>
    <x v="22"/>
    <n v="7.2"/>
  </r>
  <r>
    <x v="101"/>
    <n v="5.0999999999999996"/>
  </r>
  <r>
    <x v="143"/>
    <n v="7.3"/>
  </r>
  <r>
    <x v="109"/>
    <n v="8"/>
  </r>
  <r>
    <x v="144"/>
    <n v="6.2"/>
  </r>
  <r>
    <x v="299"/>
    <n v="6"/>
  </r>
  <r>
    <x v="48"/>
    <n v="6.7"/>
  </r>
  <r>
    <x v="93"/>
    <n v="8.1"/>
  </r>
  <r>
    <x v="151"/>
    <n v="6.4"/>
  </r>
  <r>
    <x v="27"/>
    <n v="8"/>
  </r>
  <r>
    <x v="25"/>
    <n v="6.3"/>
  </r>
  <r>
    <x v="62"/>
    <n v="6.4"/>
  </r>
  <r>
    <x v="336"/>
    <n v="6.6"/>
  </r>
  <r>
    <x v="2"/>
    <n v="6.4"/>
  </r>
  <r>
    <x v="34"/>
    <n v="6"/>
  </r>
  <r>
    <x v="1"/>
    <n v="6.6"/>
  </r>
  <r>
    <x v="28"/>
    <n v="5.9"/>
  </r>
  <r>
    <x v="303"/>
    <n v="6.4"/>
  </r>
  <r>
    <x v="337"/>
    <n v="6.3"/>
  </r>
  <r>
    <x v="257"/>
    <n v="7.3"/>
  </r>
  <r>
    <x v="338"/>
    <n v="6.8"/>
  </r>
  <r>
    <x v="56"/>
    <n v="7.2"/>
  </r>
  <r>
    <x v="142"/>
    <n v="5.7"/>
  </r>
  <r>
    <x v="27"/>
    <n v="6"/>
  </r>
  <r>
    <x v="299"/>
    <n v="6.5"/>
  </r>
  <r>
    <x v="151"/>
    <n v="5.8"/>
  </r>
  <r>
    <x v="293"/>
    <n v="5.8"/>
  </r>
  <r>
    <x v="28"/>
    <n v="6.7"/>
  </r>
  <r>
    <x v="166"/>
    <n v="7.8"/>
  </r>
  <r>
    <x v="98"/>
    <n v="5.6"/>
  </r>
  <r>
    <x v="339"/>
    <n v="5.8"/>
  </r>
  <r>
    <x v="340"/>
    <n v="7.4"/>
  </r>
  <r>
    <x v="250"/>
    <n v="6.9"/>
  </r>
  <r>
    <x v="45"/>
    <n v="5.5"/>
  </r>
  <r>
    <x v="150"/>
    <n v="6.3"/>
  </r>
  <r>
    <x v="3"/>
    <n v="4.7"/>
  </r>
  <r>
    <x v="341"/>
    <n v="5.6"/>
  </r>
  <r>
    <x v="342"/>
    <n v="6.4"/>
  </r>
  <r>
    <x v="231"/>
    <n v="4.2"/>
  </r>
  <r>
    <x v="343"/>
    <n v="6.4"/>
  </r>
  <r>
    <x v="344"/>
    <n v="7.7"/>
  </r>
  <r>
    <x v="345"/>
    <n v="7.7"/>
  </r>
  <r>
    <x v="346"/>
    <n v="5.3"/>
  </r>
  <r>
    <x v="174"/>
    <n v="6.7"/>
  </r>
  <r>
    <x v="16"/>
    <n v="7.7"/>
  </r>
  <r>
    <x v="3"/>
    <n v="5.7"/>
  </r>
  <r>
    <x v="146"/>
    <n v="7.6"/>
  </r>
  <r>
    <x v="101"/>
    <n v="6.4"/>
  </r>
  <r>
    <x v="121"/>
    <n v="5.6"/>
  </r>
  <r>
    <x v="40"/>
    <n v="6.8"/>
  </r>
  <r>
    <x v="307"/>
    <n v="2.4"/>
  </r>
  <r>
    <x v="299"/>
    <n v="6.2"/>
  </r>
  <r>
    <x v="22"/>
    <n v="5.9"/>
  </r>
  <r>
    <x v="347"/>
    <n v="7.1"/>
  </r>
  <r>
    <x v="219"/>
    <n v="7.6"/>
  </r>
  <r>
    <x v="175"/>
    <n v="5.5"/>
  </r>
  <r>
    <x v="124"/>
    <n v="7"/>
  </r>
  <r>
    <x v="150"/>
    <n v="7.1"/>
  </r>
  <r>
    <x v="163"/>
    <n v="7.4"/>
  </r>
  <r>
    <x v="348"/>
    <n v="7.6"/>
  </r>
  <r>
    <x v="349"/>
    <n v="5.9"/>
  </r>
  <r>
    <x v="350"/>
    <n v="5.9"/>
  </r>
  <r>
    <x v="124"/>
    <n v="8"/>
  </r>
  <r>
    <x v="217"/>
    <n v="7.4"/>
  </r>
  <r>
    <x v="101"/>
    <n v="5.8"/>
  </r>
  <r>
    <x v="351"/>
    <n v="6.3"/>
  </r>
  <r>
    <x v="121"/>
    <n v="5.7"/>
  </r>
  <r>
    <x v="116"/>
    <n v="5.0999999999999996"/>
  </r>
  <r>
    <x v="262"/>
    <n v="7.6"/>
  </r>
  <r>
    <x v="213"/>
    <n v="6.4"/>
  </r>
  <r>
    <x v="302"/>
    <n v="7.4"/>
  </r>
  <r>
    <x v="124"/>
    <n v="8.1999999999999993"/>
  </r>
  <r>
    <x v="3"/>
    <n v="6.5"/>
  </r>
  <r>
    <x v="89"/>
    <n v="5.5"/>
  </r>
  <r>
    <x v="151"/>
    <n v="6.5"/>
  </r>
  <r>
    <x v="227"/>
    <n v="5.6"/>
  </r>
  <r>
    <x v="232"/>
    <n v="4.9000000000000004"/>
  </r>
  <r>
    <x v="77"/>
    <n v="4.5999999999999996"/>
  </r>
  <r>
    <x v="20"/>
    <n v="7.9"/>
  </r>
  <r>
    <x v="352"/>
    <n v="7.1"/>
  </r>
  <r>
    <x v="15"/>
    <n v="6.9"/>
  </r>
  <r>
    <x v="327"/>
    <n v="7.3"/>
  </r>
  <r>
    <x v="213"/>
    <n v="7"/>
  </r>
  <r>
    <x v="101"/>
    <n v="7.7"/>
  </r>
  <r>
    <x v="353"/>
    <n v="6.7"/>
  </r>
  <r>
    <x v="151"/>
    <n v="6.3"/>
  </r>
  <r>
    <x v="121"/>
    <n v="5.8"/>
  </r>
  <r>
    <x v="354"/>
    <n v="7.1"/>
  </r>
  <r>
    <x v="109"/>
    <n v="7.3"/>
  </r>
  <r>
    <x v="121"/>
    <n v="6.4"/>
  </r>
  <r>
    <x v="126"/>
    <n v="7.1"/>
  </r>
  <r>
    <x v="355"/>
    <n v="7.6"/>
  </r>
  <r>
    <x v="121"/>
    <n v="6.8"/>
  </r>
  <r>
    <x v="126"/>
    <n v="6.6"/>
  </r>
  <r>
    <x v="195"/>
    <n v="6.7"/>
  </r>
  <r>
    <x v="232"/>
    <n v="6.1"/>
  </r>
  <r>
    <x v="356"/>
    <n v="6"/>
  </r>
  <r>
    <x v="166"/>
    <n v="7.6"/>
  </r>
  <r>
    <x v="27"/>
    <n v="7.1"/>
  </r>
  <r>
    <x v="103"/>
    <n v="5"/>
  </r>
  <r>
    <x v="294"/>
    <n v="7.1"/>
  </r>
  <r>
    <x v="173"/>
    <n v="6.2"/>
  </r>
  <r>
    <x v="121"/>
    <n v="5.6"/>
  </r>
  <r>
    <x v="357"/>
    <n v="5.4"/>
  </r>
  <r>
    <x v="101"/>
    <n v="7.4"/>
  </r>
  <r>
    <x v="56"/>
    <n v="5"/>
  </r>
  <r>
    <x v="232"/>
    <n v="5.2"/>
  </r>
  <r>
    <x v="117"/>
    <n v="7.6"/>
  </r>
  <r>
    <x v="64"/>
    <n v="6.6"/>
  </r>
  <r>
    <x v="81"/>
    <n v="7"/>
  </r>
  <r>
    <x v="358"/>
    <n v="5.7"/>
  </r>
  <r>
    <x v="64"/>
    <n v="8.1999999999999993"/>
  </r>
  <r>
    <x v="116"/>
    <n v="6.2"/>
  </r>
  <r>
    <x v="28"/>
    <n v="6.6"/>
  </r>
  <r>
    <x v="359"/>
    <n v="4.7"/>
  </r>
  <r>
    <x v="166"/>
    <n v="6.3"/>
  </r>
  <r>
    <x v="268"/>
    <n v="6.1"/>
  </r>
  <r>
    <x v="299"/>
    <n v="6.7"/>
  </r>
  <r>
    <x v="17"/>
    <n v="6.1"/>
  </r>
  <r>
    <x v="299"/>
    <n v="7"/>
  </r>
  <r>
    <x v="143"/>
    <n v="7.4"/>
  </r>
  <r>
    <x v="255"/>
    <n v="7.3"/>
  </r>
  <r>
    <x v="107"/>
    <n v="5.8"/>
  </r>
  <r>
    <x v="27"/>
    <n v="6.7"/>
  </r>
  <r>
    <x v="104"/>
    <n v="5.8"/>
  </r>
  <r>
    <x v="144"/>
    <n v="7.8"/>
  </r>
  <r>
    <x v="360"/>
    <n v="6.6"/>
  </r>
  <r>
    <x v="293"/>
    <n v="6.5"/>
  </r>
  <r>
    <x v="151"/>
    <n v="6.7"/>
  </r>
  <r>
    <x v="184"/>
    <n v="7.3"/>
  </r>
  <r>
    <x v="3"/>
    <n v="5.8"/>
  </r>
  <r>
    <x v="25"/>
    <n v="5.5"/>
  </r>
  <r>
    <x v="62"/>
    <n v="6.3"/>
  </r>
  <r>
    <x v="146"/>
    <n v="7.4"/>
  </r>
  <r>
    <x v="3"/>
    <n v="5.9"/>
  </r>
  <r>
    <x v="174"/>
    <n v="6.2"/>
  </r>
  <r>
    <x v="101"/>
    <n v="5.9"/>
  </r>
  <r>
    <x v="361"/>
    <n v="6.5"/>
  </r>
  <r>
    <x v="2"/>
    <n v="4.4000000000000004"/>
  </r>
  <r>
    <x v="10"/>
    <n v="3.5"/>
  </r>
  <r>
    <x v="133"/>
    <n v="6.6"/>
  </r>
  <r>
    <x v="101"/>
    <n v="6"/>
  </r>
  <r>
    <x v="22"/>
    <n v="6.4"/>
  </r>
  <r>
    <x v="350"/>
    <n v="6.5"/>
  </r>
  <r>
    <x v="362"/>
    <n v="4.3"/>
  </r>
  <r>
    <x v="232"/>
    <n v="4.2"/>
  </r>
  <r>
    <x v="363"/>
    <n v="6.5"/>
  </r>
  <r>
    <x v="175"/>
    <n v="6.1"/>
  </r>
  <r>
    <x v="22"/>
    <n v="6.3"/>
  </r>
  <r>
    <x v="163"/>
    <n v="6.2"/>
  </r>
  <r>
    <x v="101"/>
    <n v="5.9"/>
  </r>
  <r>
    <x v="120"/>
    <n v="5.9"/>
  </r>
  <r>
    <x v="184"/>
    <n v="6.5"/>
  </r>
  <r>
    <x v="184"/>
    <n v="6.4"/>
  </r>
  <r>
    <x v="184"/>
    <n v="6.5"/>
  </r>
  <r>
    <x v="17"/>
    <n v="5.7"/>
  </r>
  <r>
    <x v="42"/>
    <n v="8"/>
  </r>
  <r>
    <x v="364"/>
    <n v="7.3"/>
  </r>
  <r>
    <x v="365"/>
    <n v="6.7"/>
  </r>
  <r>
    <x v="163"/>
    <n v="7.5"/>
  </r>
  <r>
    <x v="165"/>
    <n v="5.4"/>
  </r>
  <r>
    <x v="27"/>
    <n v="6.6"/>
  </r>
  <r>
    <x v="175"/>
    <n v="7.7"/>
  </r>
  <r>
    <x v="257"/>
    <n v="5.8"/>
  </r>
  <r>
    <x v="266"/>
    <n v="6.4"/>
  </r>
  <r>
    <x v="366"/>
    <n v="5.6"/>
  </r>
  <r>
    <x v="144"/>
    <n v="6"/>
  </r>
  <r>
    <x v="163"/>
    <n v="6.2"/>
  </r>
  <r>
    <x v="367"/>
    <n v="5.9"/>
  </r>
  <r>
    <x v="16"/>
    <n v="5.0999999999999996"/>
  </r>
  <r>
    <x v="276"/>
    <n v="6.8"/>
  </r>
  <r>
    <x v="368"/>
    <n v="6"/>
  </r>
  <r>
    <x v="163"/>
    <n v="5.0999999999999996"/>
  </r>
  <r>
    <x v="216"/>
    <n v="5.8"/>
  </r>
  <r>
    <x v="48"/>
    <n v="6.2"/>
  </r>
  <r>
    <x v="362"/>
    <n v="6.4"/>
  </r>
  <r>
    <x v="151"/>
    <n v="4.8"/>
  </r>
  <r>
    <x v="69"/>
    <n v="4.9000000000000004"/>
  </r>
  <r>
    <x v="369"/>
    <n v="5.6"/>
  </r>
  <r>
    <x v="95"/>
    <n v="5.5"/>
  </r>
  <r>
    <x v="184"/>
    <n v="3.7"/>
  </r>
  <r>
    <x v="216"/>
    <n v="5.9"/>
  </r>
  <r>
    <x v="370"/>
    <n v="6.3"/>
  </r>
  <r>
    <x v="371"/>
    <n v="7.4"/>
  </r>
  <r>
    <x v="163"/>
    <n v="7.6"/>
  </r>
  <r>
    <x v="1"/>
    <n v="8.3000000000000007"/>
  </r>
  <r>
    <x v="16"/>
    <n v="6.6"/>
  </r>
  <r>
    <x v="372"/>
    <n v="6.9"/>
  </r>
  <r>
    <x v="166"/>
    <n v="6.7"/>
  </r>
  <r>
    <x v="163"/>
    <n v="6.8"/>
  </r>
  <r>
    <x v="373"/>
    <n v="4.5999999999999996"/>
  </r>
  <r>
    <x v="374"/>
    <n v="7.1"/>
  </r>
  <r>
    <x v="163"/>
    <n v="6.4"/>
  </r>
  <r>
    <x v="304"/>
    <n v="6.4"/>
  </r>
  <r>
    <x v="375"/>
    <n v="7.4"/>
  </r>
  <r>
    <x v="279"/>
    <n v="6.4"/>
  </r>
  <r>
    <x v="279"/>
    <n v="6"/>
  </r>
  <r>
    <x v="376"/>
    <n v="6.5"/>
  </r>
  <r>
    <x v="377"/>
    <n v="7.8"/>
  </r>
  <r>
    <x v="3"/>
    <n v="6"/>
  </r>
  <r>
    <x v="361"/>
    <n v="7"/>
  </r>
  <r>
    <x v="378"/>
    <n v="6"/>
  </r>
  <r>
    <x v="379"/>
    <n v="7.8"/>
  </r>
  <r>
    <x v="380"/>
    <n v="6.1"/>
  </r>
  <r>
    <x v="381"/>
    <n v="6.8"/>
  </r>
  <r>
    <x v="302"/>
    <n v="6.4"/>
  </r>
  <r>
    <x v="71"/>
    <n v="7.7"/>
  </r>
  <r>
    <x v="375"/>
    <n v="8.1"/>
  </r>
  <r>
    <x v="20"/>
    <n v="4.5"/>
  </r>
  <r>
    <x v="261"/>
    <n v="5.8"/>
  </r>
  <r>
    <x v="121"/>
    <n v="6.3"/>
  </r>
  <r>
    <x v="121"/>
    <n v="5.7"/>
  </r>
  <r>
    <x v="144"/>
    <n v="7.2"/>
  </r>
  <r>
    <x v="382"/>
    <n v="7.6"/>
  </r>
  <r>
    <x v="383"/>
    <n v="4.7"/>
  </r>
  <r>
    <x v="384"/>
    <n v="6.6"/>
  </r>
  <r>
    <x v="279"/>
    <n v="6.8"/>
  </r>
  <r>
    <x v="385"/>
    <n v="7.3"/>
  </r>
  <r>
    <x v="150"/>
    <n v="2.7"/>
  </r>
  <r>
    <x v="34"/>
    <n v="4.8"/>
  </r>
  <r>
    <x v="22"/>
    <n v="6.3"/>
  </r>
  <r>
    <x v="151"/>
    <n v="5.5"/>
  </r>
  <r>
    <x v="386"/>
    <n v="6.2"/>
  </r>
  <r>
    <x v="387"/>
    <n v="5.8"/>
  </r>
  <r>
    <x v="209"/>
    <n v="5.7"/>
  </r>
  <r>
    <x v="166"/>
    <n v="6.5"/>
  </r>
  <r>
    <x v="166"/>
    <n v="6.7"/>
  </r>
  <r>
    <x v="364"/>
    <n v="7.4"/>
  </r>
  <r>
    <x v="3"/>
    <n v="6.9"/>
  </r>
  <r>
    <x v="121"/>
    <n v="5.5"/>
  </r>
  <r>
    <x v="166"/>
    <n v="8.1"/>
  </r>
  <r>
    <x v="163"/>
    <n v="7.7"/>
  </r>
  <r>
    <x v="139"/>
    <n v="7.3"/>
  </r>
  <r>
    <x v="151"/>
    <n v="5.2"/>
  </r>
  <r>
    <x v="388"/>
    <n v="7.1"/>
  </r>
  <r>
    <x v="389"/>
    <n v="7.1"/>
  </r>
  <r>
    <x v="284"/>
    <n v="7.2"/>
  </r>
  <r>
    <x v="299"/>
    <n v="6.5"/>
  </r>
  <r>
    <x v="390"/>
    <n v="4.5999999999999996"/>
  </r>
  <r>
    <x v="391"/>
    <n v="5.6"/>
  </r>
  <r>
    <x v="101"/>
    <n v="7.7"/>
  </r>
  <r>
    <x v="20"/>
    <n v="7.2"/>
  </r>
  <r>
    <x v="230"/>
    <n v="6.8"/>
  </r>
  <r>
    <x v="392"/>
    <n v="5.4"/>
  </r>
  <r>
    <x v="327"/>
    <n v="6.3"/>
  </r>
  <r>
    <x v="232"/>
    <n v="7.2"/>
  </r>
  <r>
    <x v="393"/>
    <n v="5.6"/>
  </r>
  <r>
    <x v="139"/>
    <n v="6.8"/>
  </r>
  <r>
    <x v="199"/>
    <n v="4.3"/>
  </r>
  <r>
    <x v="174"/>
    <n v="6.3"/>
  </r>
  <r>
    <x v="121"/>
    <n v="6.5"/>
  </r>
  <r>
    <x v="364"/>
    <n v="6.4"/>
  </r>
  <r>
    <x v="257"/>
    <n v="6.3"/>
  </r>
  <r>
    <x v="394"/>
    <n v="5.9"/>
  </r>
  <r>
    <x v="163"/>
    <n v="6.5"/>
  </r>
  <r>
    <x v="22"/>
    <n v="6.5"/>
  </r>
  <r>
    <x v="116"/>
    <n v="6.1"/>
  </r>
  <r>
    <x v="20"/>
    <n v="5.9"/>
  </r>
  <r>
    <x v="4"/>
    <n v="6.6"/>
  </r>
  <r>
    <x v="395"/>
    <n v="7.4"/>
  </r>
  <r>
    <x v="16"/>
    <n v="7.3"/>
  </r>
  <r>
    <x v="27"/>
    <n v="6.6"/>
  </r>
  <r>
    <x v="17"/>
    <n v="5.6"/>
  </r>
  <r>
    <x v="274"/>
    <n v="5.3"/>
  </r>
  <r>
    <x v="189"/>
    <n v="6"/>
  </r>
  <r>
    <x v="396"/>
    <n v="5.4"/>
  </r>
  <r>
    <x v="166"/>
    <n v="6.8"/>
  </r>
  <r>
    <x v="397"/>
    <n v="6.4"/>
  </r>
  <r>
    <x v="45"/>
    <n v="7.1"/>
  </r>
  <r>
    <x v="185"/>
    <n v="4.9000000000000004"/>
  </r>
  <r>
    <x v="297"/>
    <n v="5.8"/>
  </r>
  <r>
    <x v="398"/>
    <n v="7.1"/>
  </r>
  <r>
    <x v="59"/>
    <n v="7.2"/>
  </r>
  <r>
    <x v="267"/>
    <n v="6"/>
  </r>
  <r>
    <x v="399"/>
    <n v="6"/>
  </r>
  <r>
    <x v="16"/>
    <n v="7"/>
  </r>
  <r>
    <x v="22"/>
    <n v="5.4"/>
  </r>
  <r>
    <x v="400"/>
    <n v="6.5"/>
  </r>
  <r>
    <x v="16"/>
    <n v="6.4"/>
  </r>
  <r>
    <x v="3"/>
    <n v="4.9000000000000004"/>
  </r>
  <r>
    <x v="96"/>
    <n v="6.3"/>
  </r>
  <r>
    <x v="401"/>
    <n v="1.7"/>
  </r>
  <r>
    <x v="402"/>
    <n v="7.7"/>
  </r>
  <r>
    <x v="403"/>
    <n v="7.8"/>
  </r>
  <r>
    <x v="102"/>
    <n v="5.5"/>
  </r>
  <r>
    <x v="163"/>
    <n v="7.5"/>
  </r>
  <r>
    <x v="326"/>
    <n v="6.4"/>
  </r>
  <r>
    <x v="299"/>
    <n v="5.6"/>
  </r>
  <r>
    <x v="404"/>
    <n v="7.5"/>
  </r>
  <r>
    <x v="405"/>
    <n v="6.8"/>
  </r>
  <r>
    <x v="19"/>
    <n v="6.8"/>
  </r>
  <r>
    <x v="244"/>
    <n v="6"/>
  </r>
  <r>
    <x v="263"/>
    <n v="7.3"/>
  </r>
  <r>
    <x v="195"/>
    <n v="6"/>
  </r>
  <r>
    <x v="27"/>
    <n v="7"/>
  </r>
  <r>
    <x v="121"/>
    <n v="5.0999999999999996"/>
  </r>
  <r>
    <x v="144"/>
    <n v="6.8"/>
  </r>
  <r>
    <x v="48"/>
    <n v="6.5"/>
  </r>
  <r>
    <x v="22"/>
    <n v="6.6"/>
  </r>
  <r>
    <x v="126"/>
    <n v="7.2"/>
  </r>
  <r>
    <x v="101"/>
    <n v="7"/>
  </r>
  <r>
    <x v="60"/>
    <n v="7"/>
  </r>
  <r>
    <x v="121"/>
    <n v="5.9"/>
  </r>
  <r>
    <x v="101"/>
    <n v="5.4"/>
  </r>
  <r>
    <x v="126"/>
    <n v="6.6"/>
  </r>
  <r>
    <x v="406"/>
    <n v="7"/>
  </r>
  <r>
    <x v="249"/>
    <n v="6.5"/>
  </r>
  <r>
    <x v="166"/>
    <n v="6.3"/>
  </r>
  <r>
    <x v="101"/>
    <n v="6.5"/>
  </r>
  <r>
    <x v="407"/>
    <n v="6.5"/>
  </r>
  <r>
    <x v="151"/>
    <n v="5.8"/>
  </r>
  <r>
    <x v="2"/>
    <n v="6.6"/>
  </r>
  <r>
    <x v="202"/>
    <n v="5.4"/>
  </r>
  <r>
    <x v="27"/>
    <n v="6.1"/>
  </r>
  <r>
    <x v="396"/>
    <n v="4"/>
  </r>
  <r>
    <x v="163"/>
    <n v="7.6"/>
  </r>
  <r>
    <x v="92"/>
    <n v="7.9"/>
  </r>
  <r>
    <x v="108"/>
    <n v="5.3"/>
  </r>
  <r>
    <x v="151"/>
    <n v="6.6"/>
  </r>
  <r>
    <x v="408"/>
    <n v="6.3"/>
  </r>
  <r>
    <x v="126"/>
    <n v="7.2"/>
  </r>
  <r>
    <x v="409"/>
    <n v="7"/>
  </r>
  <r>
    <x v="28"/>
    <n v="4.9000000000000004"/>
  </r>
  <r>
    <x v="5"/>
    <n v="6.9"/>
  </r>
  <r>
    <x v="89"/>
    <n v="5.2"/>
  </r>
  <r>
    <x v="144"/>
    <n v="8.1"/>
  </r>
  <r>
    <x v="22"/>
    <n v="6.6"/>
  </r>
  <r>
    <x v="151"/>
    <n v="6.2"/>
  </r>
  <r>
    <x v="410"/>
    <n v="7.2"/>
  </r>
  <r>
    <x v="146"/>
    <n v="7.3"/>
  </r>
  <r>
    <x v="101"/>
    <n v="6.7"/>
  </r>
  <r>
    <x v="175"/>
    <n v="6.4"/>
  </r>
  <r>
    <x v="139"/>
    <n v="7.8"/>
  </r>
  <r>
    <x v="216"/>
    <n v="6.4"/>
  </r>
  <r>
    <x v="16"/>
    <n v="4.0999999999999996"/>
  </r>
  <r>
    <x v="231"/>
    <n v="4.0999999999999996"/>
  </r>
  <r>
    <x v="163"/>
    <n v="7.4"/>
  </r>
  <r>
    <x v="232"/>
    <n v="5.8"/>
  </r>
  <r>
    <x v="411"/>
    <n v="7.6"/>
  </r>
  <r>
    <x v="412"/>
    <n v="7.2"/>
  </r>
  <r>
    <x v="230"/>
    <n v="7.8"/>
  </r>
  <r>
    <x v="109"/>
    <n v="7.7"/>
  </r>
  <r>
    <x v="101"/>
    <n v="6.4"/>
  </r>
  <r>
    <x v="151"/>
    <n v="5.0999999999999996"/>
  </r>
  <r>
    <x v="357"/>
    <n v="5.5"/>
  </r>
  <r>
    <x v="413"/>
    <n v="7.4"/>
  </r>
  <r>
    <x v="69"/>
    <n v="6"/>
  </r>
  <r>
    <x v="414"/>
    <n v="7.5"/>
  </r>
  <r>
    <x v="415"/>
    <n v="7"/>
  </r>
  <r>
    <x v="117"/>
    <n v="7.5"/>
  </r>
  <r>
    <x v="163"/>
    <n v="7.3"/>
  </r>
  <r>
    <x v="151"/>
    <n v="5.7"/>
  </r>
  <r>
    <x v="253"/>
    <n v="7.3"/>
  </r>
  <r>
    <x v="195"/>
    <n v="7.2"/>
  </r>
  <r>
    <x v="165"/>
    <n v="5.9"/>
  </r>
  <r>
    <x v="416"/>
    <n v="7.8"/>
  </r>
  <r>
    <x v="309"/>
    <n v="7.7"/>
  </r>
  <r>
    <x v="107"/>
    <n v="8.1"/>
  </r>
  <r>
    <x v="166"/>
    <n v="6.6"/>
  </r>
  <r>
    <x v="121"/>
    <n v="7.1"/>
  </r>
  <r>
    <x v="191"/>
    <n v="5.9"/>
  </r>
  <r>
    <x v="217"/>
    <n v="8"/>
  </r>
  <r>
    <x v="69"/>
    <n v="4.5999999999999996"/>
  </r>
  <r>
    <x v="417"/>
    <n v="6.1"/>
  </r>
  <r>
    <x v="281"/>
    <n v="7.2"/>
  </r>
  <r>
    <x v="418"/>
    <n v="6.4"/>
  </r>
  <r>
    <x v="121"/>
    <n v="6"/>
  </r>
  <r>
    <x v="419"/>
    <n v="5.2"/>
  </r>
  <r>
    <x v="217"/>
    <n v="7.6"/>
  </r>
  <r>
    <x v="143"/>
    <n v="6.4"/>
  </r>
  <r>
    <x v="420"/>
    <n v="6.4"/>
  </r>
  <r>
    <x v="101"/>
    <n v="6.1"/>
  </r>
  <r>
    <x v="231"/>
    <n v="6.1"/>
  </r>
  <r>
    <x v="389"/>
    <n v="5.2"/>
  </r>
  <r>
    <x v="421"/>
    <n v="7.7"/>
  </r>
  <r>
    <x v="163"/>
    <n v="7.3"/>
  </r>
  <r>
    <x v="81"/>
    <n v="6.9"/>
  </r>
  <r>
    <x v="173"/>
    <n v="8.5"/>
  </r>
  <r>
    <x v="69"/>
    <n v="6.3"/>
  </r>
  <r>
    <x v="43"/>
    <n v="5.9"/>
  </r>
  <r>
    <x v="50"/>
    <n v="7.8"/>
  </r>
  <r>
    <x v="2"/>
    <n v="6.7"/>
  </r>
  <r>
    <x v="17"/>
    <n v="6.4"/>
  </r>
  <r>
    <x v="307"/>
    <n v="5.9"/>
  </r>
  <r>
    <x v="59"/>
    <n v="6.6"/>
  </r>
  <r>
    <x v="48"/>
    <n v="6.8"/>
  </r>
  <r>
    <x v="230"/>
    <n v="6.5"/>
  </r>
  <r>
    <x v="341"/>
    <n v="6.6"/>
  </r>
  <r>
    <x v="121"/>
    <n v="5.8"/>
  </r>
  <r>
    <x v="422"/>
    <n v="6.9"/>
  </r>
  <r>
    <x v="163"/>
    <n v="7.1"/>
  </r>
  <r>
    <x v="230"/>
    <n v="5.8"/>
  </r>
  <r>
    <x v="423"/>
    <n v="7.2"/>
  </r>
  <r>
    <x v="180"/>
    <n v="6"/>
  </r>
  <r>
    <x v="174"/>
    <n v="4.7"/>
  </r>
  <r>
    <x v="232"/>
    <n v="5.2"/>
  </r>
  <r>
    <x v="16"/>
    <n v="5.5"/>
  </r>
  <r>
    <x v="424"/>
    <n v="6.5"/>
  </r>
  <r>
    <x v="139"/>
    <n v="7"/>
  </r>
  <r>
    <x v="195"/>
    <n v="5.8"/>
  </r>
  <r>
    <x v="357"/>
    <n v="6.2"/>
  </r>
  <r>
    <x v="59"/>
    <n v="6.5"/>
  </r>
  <r>
    <x v="422"/>
    <n v="7.2"/>
  </r>
  <r>
    <x v="151"/>
    <n v="5.0999999999999996"/>
  </r>
  <r>
    <x v="195"/>
    <n v="4.7"/>
  </r>
  <r>
    <x v="419"/>
    <n v="5.9"/>
  </r>
  <r>
    <x v="307"/>
    <n v="5.8"/>
  </r>
  <r>
    <x v="263"/>
    <n v="7.2"/>
  </r>
  <r>
    <x v="327"/>
    <n v="6.2"/>
  </r>
  <r>
    <x v="195"/>
    <n v="5.7"/>
  </r>
  <r>
    <x v="328"/>
    <n v="6.1"/>
  </r>
  <r>
    <x v="425"/>
    <n v="6"/>
  </r>
  <r>
    <x v="426"/>
    <n v="6.9"/>
  </r>
  <r>
    <x v="101"/>
    <n v="6.5"/>
  </r>
  <r>
    <x v="427"/>
    <n v="5"/>
  </r>
  <r>
    <x v="257"/>
    <n v="5.7"/>
  </r>
  <r>
    <x v="219"/>
    <n v="7"/>
  </r>
  <r>
    <x v="428"/>
    <n v="5.0999999999999996"/>
  </r>
  <r>
    <x v="151"/>
    <n v="5.3"/>
  </r>
  <r>
    <x v="314"/>
    <n v="4.4000000000000004"/>
  </r>
  <r>
    <x v="5"/>
    <n v="4.7"/>
  </r>
  <r>
    <x v="406"/>
    <n v="6.7"/>
  </r>
  <r>
    <x v="16"/>
    <n v="6.7"/>
  </r>
  <r>
    <x v="373"/>
    <n v="5.7"/>
  </r>
  <r>
    <x v="361"/>
    <n v="7.4"/>
  </r>
  <r>
    <x v="195"/>
    <n v="6.1"/>
  </r>
  <r>
    <x v="27"/>
    <n v="6.4"/>
  </r>
  <r>
    <x v="429"/>
    <n v="6.2"/>
  </r>
  <r>
    <x v="166"/>
    <n v="6.2"/>
  </r>
  <r>
    <x v="16"/>
    <n v="5.9"/>
  </r>
  <r>
    <x v="126"/>
    <n v="4"/>
  </r>
  <r>
    <x v="299"/>
    <n v="6.2"/>
  </r>
  <r>
    <x v="263"/>
    <n v="4.5999999999999996"/>
  </r>
  <r>
    <x v="406"/>
    <n v="6.4"/>
  </r>
  <r>
    <x v="22"/>
    <n v="5.9"/>
  </r>
  <r>
    <x v="27"/>
    <n v="5.0999999999999996"/>
  </r>
  <r>
    <x v="299"/>
    <n v="7.6"/>
  </r>
  <r>
    <x v="430"/>
    <n v="4.2"/>
  </r>
  <r>
    <x v="431"/>
    <n v="7.8"/>
  </r>
  <r>
    <x v="121"/>
    <n v="5.8"/>
  </r>
  <r>
    <x v="432"/>
    <n v="5.9"/>
  </r>
  <r>
    <x v="121"/>
    <n v="8.4"/>
  </r>
  <r>
    <x v="433"/>
    <n v="4.8"/>
  </r>
  <r>
    <x v="101"/>
    <n v="6.2"/>
  </r>
  <r>
    <x v="415"/>
    <n v="6.5"/>
  </r>
  <r>
    <x v="263"/>
    <n v="6.3"/>
  </r>
  <r>
    <x v="434"/>
    <n v="3.3"/>
  </r>
  <r>
    <x v="145"/>
    <n v="5.9"/>
  </r>
  <r>
    <x v="244"/>
    <n v="6"/>
  </r>
  <r>
    <x v="151"/>
    <n v="5.8"/>
  </r>
  <r>
    <x v="371"/>
    <n v="6.5"/>
  </r>
  <r>
    <x v="50"/>
    <n v="4.7"/>
  </r>
  <r>
    <x v="45"/>
    <n v="4.0999999999999996"/>
  </r>
  <r>
    <x v="435"/>
    <n v="6.8"/>
  </r>
  <r>
    <x v="173"/>
    <n v="6.2"/>
  </r>
  <r>
    <x v="2"/>
    <n v="4.5"/>
  </r>
  <r>
    <x v="436"/>
    <n v="5.8"/>
  </r>
  <r>
    <x v="82"/>
    <n v="7.3"/>
  </r>
  <r>
    <x v="195"/>
    <n v="5.9"/>
  </r>
  <r>
    <x v="437"/>
    <n v="4.4000000000000004"/>
  </r>
  <r>
    <x v="184"/>
    <n v="5.8"/>
  </r>
  <r>
    <x v="438"/>
    <n v="5.0999999999999996"/>
  </r>
  <r>
    <x v="144"/>
    <n v="6.9"/>
  </r>
  <r>
    <x v="362"/>
    <n v="6.2"/>
  </r>
  <r>
    <x v="439"/>
    <n v="6.9"/>
  </r>
  <r>
    <x v="213"/>
    <n v="7.3"/>
  </r>
  <r>
    <x v="51"/>
    <n v="7.1"/>
  </r>
  <r>
    <x v="150"/>
    <n v="6"/>
  </r>
  <r>
    <x v="98"/>
    <n v="7"/>
  </r>
  <r>
    <x v="440"/>
    <n v="6.8"/>
  </r>
  <r>
    <x v="151"/>
    <n v="5.7"/>
  </r>
  <r>
    <x v="441"/>
    <n v="7.6"/>
  </r>
  <r>
    <x v="442"/>
    <n v="8.4"/>
  </r>
  <r>
    <x v="443"/>
    <n v="7.1"/>
  </r>
  <r>
    <x v="121"/>
    <n v="5.6"/>
  </r>
  <r>
    <x v="22"/>
    <n v="6.7"/>
  </r>
  <r>
    <x v="444"/>
    <n v="7"/>
  </r>
  <r>
    <x v="17"/>
    <n v="8"/>
  </r>
  <r>
    <x v="445"/>
    <n v="5.3"/>
  </r>
  <r>
    <x v="142"/>
    <n v="4.9000000000000004"/>
  </r>
  <r>
    <x v="293"/>
    <n v="6.4"/>
  </r>
  <r>
    <x v="76"/>
    <n v="7.4"/>
  </r>
  <r>
    <x v="121"/>
    <n v="6.1"/>
  </r>
  <r>
    <x v="121"/>
    <n v="6.5"/>
  </r>
  <r>
    <x v="151"/>
    <n v="5.7"/>
  </r>
  <r>
    <x v="231"/>
    <n v="5.0999999999999996"/>
  </r>
  <r>
    <x v="113"/>
    <n v="6.6"/>
  </r>
  <r>
    <x v="446"/>
    <n v="6.5"/>
  </r>
  <r>
    <x v="16"/>
    <n v="6.9"/>
  </r>
  <r>
    <x v="44"/>
    <n v="6.4"/>
  </r>
  <r>
    <x v="117"/>
    <n v="7.6"/>
  </r>
  <r>
    <x v="163"/>
    <n v="5.6"/>
  </r>
  <r>
    <x v="307"/>
    <n v="6.2"/>
  </r>
  <r>
    <x v="126"/>
    <n v="4.4000000000000004"/>
  </r>
  <r>
    <x v="16"/>
    <n v="5.6"/>
  </r>
  <r>
    <x v="195"/>
    <n v="5.5"/>
  </r>
  <r>
    <x v="59"/>
    <n v="6.7"/>
  </r>
  <r>
    <x v="166"/>
    <n v="6.1"/>
  </r>
  <r>
    <x v="409"/>
    <n v="6.2"/>
  </r>
  <r>
    <x v="263"/>
    <n v="7.3"/>
  </r>
  <r>
    <x v="447"/>
    <n v="6.6"/>
  </r>
  <r>
    <x v="448"/>
    <n v="8.1999999999999993"/>
  </r>
  <r>
    <x v="216"/>
    <n v="6.4"/>
  </r>
  <r>
    <x v="175"/>
    <n v="6.4"/>
  </r>
  <r>
    <x v="449"/>
    <n v="5.2"/>
  </r>
  <r>
    <x v="450"/>
    <n v="6.5"/>
  </r>
  <r>
    <x v="263"/>
    <n v="7.1"/>
  </r>
  <r>
    <x v="451"/>
    <n v="4.8"/>
  </r>
  <r>
    <x v="117"/>
    <n v="7.3"/>
  </r>
  <r>
    <x v="17"/>
    <n v="5.2"/>
  </r>
  <r>
    <x v="284"/>
    <n v="7.7"/>
  </r>
  <r>
    <x v="163"/>
    <n v="7.6"/>
  </r>
  <r>
    <x v="101"/>
    <n v="5.7"/>
  </r>
  <r>
    <x v="195"/>
    <n v="7"/>
  </r>
  <r>
    <x v="55"/>
    <n v="6"/>
  </r>
  <r>
    <x v="452"/>
    <n v="8.1"/>
  </r>
  <r>
    <x v="263"/>
    <n v="8"/>
  </r>
  <r>
    <x v="126"/>
    <n v="5.6"/>
  </r>
  <r>
    <x v="121"/>
    <n v="6.1"/>
  </r>
  <r>
    <x v="453"/>
    <n v="6.9"/>
  </r>
  <r>
    <x v="48"/>
    <n v="5.2"/>
  </r>
  <r>
    <x v="163"/>
    <n v="7"/>
  </r>
  <r>
    <x v="25"/>
    <n v="6.3"/>
  </r>
  <r>
    <x v="69"/>
    <n v="7"/>
  </r>
  <r>
    <x v="4"/>
    <n v="5.3"/>
  </r>
  <r>
    <x v="184"/>
    <n v="6.9"/>
  </r>
  <r>
    <x v="2"/>
    <n v="6.2"/>
  </r>
  <r>
    <x v="369"/>
    <n v="6.4"/>
  </r>
  <r>
    <x v="453"/>
    <n v="6.4"/>
  </r>
  <r>
    <x v="454"/>
    <n v="5.7"/>
  </r>
  <r>
    <x v="27"/>
    <n v="6.1"/>
  </r>
  <r>
    <x v="101"/>
    <n v="5.4"/>
  </r>
  <r>
    <x v="423"/>
    <n v="6.7"/>
  </r>
  <r>
    <x v="254"/>
    <n v="6.8"/>
  </r>
  <r>
    <x v="407"/>
    <n v="6"/>
  </r>
  <r>
    <x v="205"/>
    <n v="7.8"/>
  </r>
  <r>
    <x v="455"/>
    <n v="5.3"/>
  </r>
  <r>
    <x v="43"/>
    <n v="4.5"/>
  </r>
  <r>
    <x v="151"/>
    <n v="5.4"/>
  </r>
  <r>
    <x v="151"/>
    <n v="7.8"/>
  </r>
  <r>
    <x v="456"/>
    <n v="7.2"/>
  </r>
  <r>
    <x v="96"/>
    <n v="6.6"/>
  </r>
  <r>
    <x v="8"/>
    <n v="7.6"/>
  </r>
  <r>
    <x v="457"/>
    <n v="5.9"/>
  </r>
  <r>
    <x v="22"/>
    <n v="6.7"/>
  </r>
  <r>
    <x v="117"/>
    <n v="7.7"/>
  </r>
  <r>
    <x v="231"/>
    <n v="5.4"/>
  </r>
  <r>
    <x v="69"/>
    <n v="6.9"/>
  </r>
  <r>
    <x v="405"/>
    <n v="7.7"/>
  </r>
  <r>
    <x v="101"/>
    <n v="6.8"/>
  </r>
  <r>
    <x v="97"/>
    <n v="6.4"/>
  </r>
  <r>
    <x v="69"/>
    <n v="5.7"/>
  </r>
  <r>
    <x v="107"/>
    <n v="7.3"/>
  </r>
  <r>
    <x v="163"/>
    <n v="6.8"/>
  </r>
  <r>
    <x v="121"/>
    <n v="6.3"/>
  </r>
  <r>
    <x v="121"/>
    <n v="5.9"/>
  </r>
  <r>
    <x v="379"/>
    <n v="7.4"/>
  </r>
  <r>
    <x v="166"/>
    <n v="8.3000000000000007"/>
  </r>
  <r>
    <x v="458"/>
    <n v="6.2"/>
  </r>
  <r>
    <x v="151"/>
    <n v="6.3"/>
  </r>
  <r>
    <x v="174"/>
    <n v="5.8"/>
  </r>
  <r>
    <x v="419"/>
    <n v="7.5"/>
  </r>
  <r>
    <x v="314"/>
    <n v="6.3"/>
  </r>
  <r>
    <x v="8"/>
    <n v="6.4"/>
  </r>
  <r>
    <x v="459"/>
    <n v="7.2"/>
  </r>
  <r>
    <x v="61"/>
    <n v="6.3"/>
  </r>
  <r>
    <x v="117"/>
    <n v="6.9"/>
  </r>
  <r>
    <x v="121"/>
    <n v="6.6"/>
  </r>
  <r>
    <x v="151"/>
    <n v="6"/>
  </r>
  <r>
    <x v="460"/>
    <n v="7.5"/>
  </r>
  <r>
    <x v="406"/>
    <n v="7.7"/>
  </r>
  <r>
    <x v="151"/>
    <n v="6.2"/>
  </r>
  <r>
    <x v="232"/>
    <n v="5.4"/>
  </r>
  <r>
    <x v="19"/>
    <n v="6.6"/>
  </r>
  <r>
    <x v="121"/>
    <n v="5.3"/>
  </r>
  <r>
    <x v="291"/>
    <n v="5.6"/>
  </r>
  <r>
    <x v="121"/>
    <n v="5.9"/>
  </r>
  <r>
    <x v="124"/>
    <n v="7.8"/>
  </r>
  <r>
    <x v="303"/>
    <n v="6.7"/>
  </r>
  <r>
    <x v="461"/>
    <n v="7.4"/>
  </r>
  <r>
    <x v="400"/>
    <n v="6.2"/>
  </r>
  <r>
    <x v="184"/>
    <n v="5.4"/>
  </r>
  <r>
    <x v="216"/>
    <n v="6.7"/>
  </r>
  <r>
    <x v="121"/>
    <n v="5.3"/>
  </r>
  <r>
    <x v="101"/>
    <n v="5.9"/>
  </r>
  <r>
    <x v="366"/>
    <n v="4.8"/>
  </r>
  <r>
    <x v="462"/>
    <n v="7.3"/>
  </r>
  <r>
    <x v="74"/>
    <n v="3.8"/>
  </r>
  <r>
    <x v="457"/>
    <n v="8.5"/>
  </r>
  <r>
    <x v="230"/>
    <n v="6.8"/>
  </r>
  <r>
    <x v="394"/>
    <n v="6.8"/>
  </r>
  <r>
    <x v="419"/>
    <n v="5.3"/>
  </r>
  <r>
    <x v="16"/>
    <n v="7.3"/>
  </r>
  <r>
    <x v="124"/>
    <n v="6.6"/>
  </r>
  <r>
    <x v="357"/>
    <n v="6.2"/>
  </r>
  <r>
    <x v="355"/>
    <n v="5.2"/>
  </r>
  <r>
    <x v="303"/>
    <n v="6.2"/>
  </r>
  <r>
    <x v="163"/>
    <n v="6.2"/>
  </r>
  <r>
    <x v="463"/>
    <n v="6.6"/>
  </r>
  <r>
    <x v="4"/>
    <n v="6.4"/>
  </r>
  <r>
    <x v="101"/>
    <n v="6.2"/>
  </r>
  <r>
    <x v="84"/>
    <n v="5.0999999999999996"/>
  </r>
  <r>
    <x v="166"/>
    <n v="6.6"/>
  </r>
  <r>
    <x v="22"/>
    <n v="6.1"/>
  </r>
  <r>
    <x v="34"/>
    <n v="6.1"/>
  </r>
  <r>
    <x v="124"/>
    <n v="6.6"/>
  </r>
  <r>
    <x v="173"/>
    <n v="5.9"/>
  </r>
  <r>
    <x v="199"/>
    <n v="6.3"/>
  </r>
  <r>
    <x v="117"/>
    <n v="7.1"/>
  </r>
  <r>
    <x v="81"/>
    <n v="5"/>
  </r>
  <r>
    <x v="464"/>
    <n v="5.6"/>
  </r>
  <r>
    <x v="195"/>
    <n v="7.4"/>
  </r>
  <r>
    <x v="465"/>
    <n v="4.5"/>
  </r>
  <r>
    <x v="163"/>
    <n v="6.2"/>
  </r>
  <r>
    <x v="466"/>
    <n v="5"/>
  </r>
  <r>
    <x v="22"/>
    <n v="6.5"/>
  </r>
  <r>
    <x v="126"/>
    <n v="5.0999999999999996"/>
  </r>
  <r>
    <x v="86"/>
    <n v="6.5"/>
  </r>
  <r>
    <x v="115"/>
    <n v="6.2"/>
  </r>
  <r>
    <x v="291"/>
    <n v="6.3"/>
  </r>
  <r>
    <x v="232"/>
    <n v="3.8"/>
  </r>
  <r>
    <x v="303"/>
    <n v="5.2"/>
  </r>
  <r>
    <x v="1"/>
    <n v="6"/>
  </r>
  <r>
    <x v="467"/>
    <n v="6.2"/>
  </r>
  <r>
    <x v="143"/>
    <n v="5.7"/>
  </r>
  <r>
    <x v="420"/>
    <n v="6.7"/>
  </r>
  <r>
    <x v="263"/>
    <n v="6.8"/>
  </r>
  <r>
    <x v="468"/>
    <n v="6"/>
  </r>
  <r>
    <x v="406"/>
    <n v="7.3"/>
  </r>
  <r>
    <x v="84"/>
    <n v="5.5"/>
  </r>
  <r>
    <x v="363"/>
    <n v="6.7"/>
  </r>
  <r>
    <x v="125"/>
    <n v="4.8"/>
  </r>
  <r>
    <x v="27"/>
    <n v="5.7"/>
  </r>
  <r>
    <x v="81"/>
    <n v="5.0999999999999996"/>
  </r>
  <r>
    <x v="27"/>
    <n v="6"/>
  </r>
  <r>
    <x v="469"/>
    <n v="4.2"/>
  </r>
  <r>
    <x v="470"/>
    <n v="7.4"/>
  </r>
  <r>
    <x v="1"/>
    <n v="4.5999999999999996"/>
  </r>
  <r>
    <x v="101"/>
    <n v="6.9"/>
  </r>
  <r>
    <x v="263"/>
    <n v="6.9"/>
  </r>
  <r>
    <x v="146"/>
    <n v="8"/>
  </r>
  <r>
    <x v="98"/>
    <n v="6.4"/>
  </r>
  <r>
    <x v="166"/>
    <n v="6.3"/>
  </r>
  <r>
    <x v="250"/>
    <n v="8.4"/>
  </r>
  <r>
    <x v="86"/>
    <n v="7.1"/>
  </r>
  <r>
    <x v="471"/>
    <n v="6.8"/>
  </r>
  <r>
    <x v="263"/>
    <n v="7.5"/>
  </r>
  <r>
    <x v="40"/>
    <n v="4.5"/>
  </r>
  <r>
    <x v="472"/>
    <n v="5.7"/>
  </r>
  <r>
    <x v="118"/>
    <n v="6.8"/>
  </r>
  <r>
    <x v="151"/>
    <n v="5.4"/>
  </r>
  <r>
    <x v="16"/>
    <n v="7.2"/>
  </r>
  <r>
    <x v="136"/>
    <n v="7.3"/>
  </r>
  <r>
    <x v="473"/>
    <n v="5.2"/>
  </r>
  <r>
    <x v="27"/>
    <n v="5.5"/>
  </r>
  <r>
    <x v="44"/>
    <n v="7.7"/>
  </r>
  <r>
    <x v="16"/>
    <n v="7.1"/>
  </r>
  <r>
    <x v="205"/>
    <n v="5.3"/>
  </r>
  <r>
    <x v="180"/>
    <n v="5.6"/>
  </r>
  <r>
    <x v="291"/>
    <n v="5.7"/>
  </r>
  <r>
    <x v="398"/>
    <n v="7.1"/>
  </r>
  <r>
    <x v="406"/>
    <n v="7.5"/>
  </r>
  <r>
    <x v="299"/>
    <n v="7.6"/>
  </r>
  <r>
    <x v="274"/>
    <n v="5.5"/>
  </r>
  <r>
    <x v="126"/>
    <n v="5.0999999999999996"/>
  </r>
  <r>
    <x v="20"/>
    <n v="6.3"/>
  </r>
  <r>
    <x v="23"/>
    <n v="4.9000000000000004"/>
  </r>
  <r>
    <x v="474"/>
    <n v="6.5"/>
  </r>
  <r>
    <x v="475"/>
    <n v="5.6"/>
  </r>
  <r>
    <x v="346"/>
    <n v="5.3"/>
  </r>
  <r>
    <x v="27"/>
    <n v="6.5"/>
  </r>
  <r>
    <x v="350"/>
    <n v="6.8"/>
  </r>
  <r>
    <x v="22"/>
    <n v="6.5"/>
  </r>
  <r>
    <x v="101"/>
    <n v="6"/>
  </r>
  <r>
    <x v="0"/>
    <n v="8.4"/>
  </r>
  <r>
    <x v="216"/>
    <n v="6"/>
  </r>
  <r>
    <x v="16"/>
    <n v="7.6"/>
  </r>
  <r>
    <x v="151"/>
    <n v="5.6"/>
  </r>
  <r>
    <x v="199"/>
    <n v="6.9"/>
  </r>
  <r>
    <x v="443"/>
    <n v="6.4"/>
  </r>
  <r>
    <x v="476"/>
    <n v="5.0999999999999996"/>
  </r>
  <r>
    <x v="477"/>
    <n v="7"/>
  </r>
  <r>
    <x v="478"/>
    <n v="5.7"/>
  </r>
  <r>
    <x v="121"/>
    <n v="6.8"/>
  </r>
  <r>
    <x v="213"/>
    <n v="6.7"/>
  </r>
  <r>
    <x v="419"/>
    <n v="6.2"/>
  </r>
  <r>
    <x v="109"/>
    <n v="7.2"/>
  </r>
  <r>
    <x v="22"/>
    <n v="6.2"/>
  </r>
  <r>
    <x v="151"/>
    <n v="5.6"/>
  </r>
  <r>
    <x v="126"/>
    <n v="4.4000000000000004"/>
  </r>
  <r>
    <x v="354"/>
    <n v="7.5"/>
  </r>
  <r>
    <x v="470"/>
    <n v="7.1"/>
  </r>
  <r>
    <x v="59"/>
    <n v="6.4"/>
  </r>
  <r>
    <x v="479"/>
    <n v="7.1"/>
  </r>
  <r>
    <x v="480"/>
    <n v="5.9"/>
  </r>
  <r>
    <x v="481"/>
    <n v="6.9"/>
  </r>
  <r>
    <x v="163"/>
    <n v="7.5"/>
  </r>
  <r>
    <x v="22"/>
    <n v="6.3"/>
  </r>
  <r>
    <x v="482"/>
    <n v="6.4"/>
  </r>
  <r>
    <x v="121"/>
    <n v="5.9"/>
  </r>
  <r>
    <x v="299"/>
    <n v="6.8"/>
  </r>
  <r>
    <x v="99"/>
    <n v="6.3"/>
  </r>
  <r>
    <x v="483"/>
    <n v="3.6"/>
  </r>
  <r>
    <x v="34"/>
    <n v="5.3"/>
  </r>
  <r>
    <x v="151"/>
    <n v="5.9"/>
  </r>
  <r>
    <x v="484"/>
    <n v="6.9"/>
  </r>
  <r>
    <x v="263"/>
    <n v="6.9"/>
  </r>
  <r>
    <x v="144"/>
    <n v="6.1"/>
  </r>
  <r>
    <x v="485"/>
    <n v="5.7"/>
  </r>
  <r>
    <x v="262"/>
    <n v="8.5"/>
  </r>
  <r>
    <x v="121"/>
    <n v="6.3"/>
  </r>
  <r>
    <x v="409"/>
    <n v="7.3"/>
  </r>
  <r>
    <x v="486"/>
    <n v="6.3"/>
  </r>
  <r>
    <x v="415"/>
    <n v="7.2"/>
  </r>
  <r>
    <x v="299"/>
    <n v="7.3"/>
  </r>
  <r>
    <x v="17"/>
    <n v="6.3"/>
  </r>
  <r>
    <x v="487"/>
    <n v="8.1"/>
  </r>
  <r>
    <x v="488"/>
    <n v="6.9"/>
  </r>
  <r>
    <x v="489"/>
    <n v="6.3"/>
  </r>
  <r>
    <x v="490"/>
    <n v="7.3"/>
  </r>
  <r>
    <x v="66"/>
    <n v="5.5"/>
  </r>
  <r>
    <x v="304"/>
    <n v="6.1"/>
  </r>
  <r>
    <x v="400"/>
    <n v="6.9"/>
  </r>
  <r>
    <x v="491"/>
    <n v="7.2"/>
  </r>
  <r>
    <x v="195"/>
    <n v="6.4"/>
  </r>
  <r>
    <x v="151"/>
    <n v="6.4"/>
  </r>
  <r>
    <x v="20"/>
    <n v="8.3000000000000007"/>
  </r>
  <r>
    <x v="257"/>
    <n v="7.2"/>
  </r>
  <r>
    <x v="16"/>
    <n v="6.8"/>
  </r>
  <r>
    <x v="263"/>
    <n v="6.5"/>
  </r>
  <r>
    <x v="117"/>
    <n v="7.8"/>
  </r>
  <r>
    <x v="2"/>
    <n v="7.6"/>
  </r>
  <r>
    <x v="109"/>
    <n v="7.2"/>
  </r>
  <r>
    <x v="293"/>
    <n v="6.7"/>
  </r>
  <r>
    <x v="213"/>
    <n v="6.8"/>
  </r>
  <r>
    <x v="304"/>
    <n v="6.3"/>
  </r>
  <r>
    <x v="209"/>
    <n v="6.2"/>
  </r>
  <r>
    <x v="151"/>
    <n v="6.2"/>
  </r>
  <r>
    <x v="166"/>
    <n v="8.6"/>
  </r>
  <r>
    <x v="216"/>
    <n v="8"/>
  </r>
  <r>
    <x v="20"/>
    <n v="7"/>
  </r>
  <r>
    <x v="166"/>
    <n v="8"/>
  </r>
  <r>
    <x v="284"/>
    <n v="8.1"/>
  </r>
  <r>
    <x v="69"/>
    <n v="6.7"/>
  </r>
  <r>
    <x v="16"/>
    <n v="7.9"/>
  </r>
  <r>
    <x v="121"/>
    <n v="6.1"/>
  </r>
  <r>
    <x v="492"/>
    <n v="4.2"/>
  </r>
  <r>
    <x v="152"/>
    <n v="6.1"/>
  </r>
  <r>
    <x v="16"/>
    <n v="6.6"/>
  </r>
  <r>
    <x v="471"/>
    <n v="7.5"/>
  </r>
  <r>
    <x v="16"/>
    <n v="7.4"/>
  </r>
  <r>
    <x v="195"/>
    <n v="7.2"/>
  </r>
  <r>
    <x v="493"/>
    <n v="6.9"/>
  </r>
  <r>
    <x v="372"/>
    <n v="7.4"/>
  </r>
  <r>
    <x v="213"/>
    <n v="5.4"/>
  </r>
  <r>
    <x v="294"/>
    <n v="6.8"/>
  </r>
  <r>
    <x v="101"/>
    <n v="6.3"/>
  </r>
  <r>
    <x v="101"/>
    <n v="7.2"/>
  </r>
  <r>
    <x v="184"/>
    <n v="6.9"/>
  </r>
  <r>
    <x v="121"/>
    <n v="6"/>
  </r>
  <r>
    <x v="16"/>
    <n v="5.9"/>
  </r>
  <r>
    <x v="121"/>
    <n v="5.4"/>
  </r>
  <r>
    <x v="190"/>
    <n v="5.9"/>
  </r>
  <r>
    <x v="279"/>
    <n v="6.1"/>
  </r>
  <r>
    <x v="279"/>
    <n v="7.7"/>
  </r>
  <r>
    <x v="28"/>
    <n v="5.8"/>
  </r>
  <r>
    <x v="124"/>
    <n v="7.6"/>
  </r>
  <r>
    <x v="16"/>
    <n v="6.1"/>
  </r>
  <r>
    <x v="17"/>
    <n v="5.4"/>
  </r>
  <r>
    <x v="494"/>
    <n v="5.0999999999999996"/>
  </r>
  <r>
    <x v="69"/>
    <n v="6.4"/>
  </r>
  <r>
    <x v="2"/>
    <n v="6.3"/>
  </r>
  <r>
    <x v="495"/>
    <n v="7.5"/>
  </r>
  <r>
    <x v="16"/>
    <n v="7.1"/>
  </r>
  <r>
    <x v="496"/>
    <n v="5.2"/>
  </r>
  <r>
    <x v="344"/>
    <n v="7.8"/>
  </r>
  <r>
    <x v="101"/>
    <n v="6.5"/>
  </r>
  <r>
    <x v="22"/>
    <n v="6.6"/>
  </r>
  <r>
    <x v="151"/>
    <n v="5.0999999999999996"/>
  </r>
  <r>
    <x v="497"/>
    <n v="7.4"/>
  </r>
  <r>
    <x v="117"/>
    <n v="7.2"/>
  </r>
  <r>
    <x v="184"/>
    <n v="7.6"/>
  </r>
  <r>
    <x v="284"/>
    <n v="7.5"/>
  </r>
  <r>
    <x v="373"/>
    <n v="6.6"/>
  </r>
  <r>
    <x v="48"/>
    <n v="7.2"/>
  </r>
  <r>
    <x v="294"/>
    <n v="7.6"/>
  </r>
  <r>
    <x v="474"/>
    <n v="6.2"/>
  </r>
  <r>
    <x v="350"/>
    <n v="5.6"/>
  </r>
  <r>
    <x v="191"/>
    <n v="7.6"/>
  </r>
  <r>
    <x v="419"/>
    <n v="6.6"/>
  </r>
  <r>
    <x v="202"/>
    <n v="7"/>
  </r>
  <r>
    <x v="151"/>
    <n v="2.7"/>
  </r>
  <r>
    <x v="25"/>
    <n v="7.6"/>
  </r>
  <r>
    <x v="99"/>
    <n v="6.6"/>
  </r>
  <r>
    <x v="498"/>
    <n v="6.9"/>
  </r>
  <r>
    <x v="64"/>
    <n v="6.8"/>
  </r>
  <r>
    <x v="19"/>
    <n v="3.7"/>
  </r>
  <r>
    <x v="101"/>
    <n v="6.1"/>
  </r>
  <r>
    <x v="355"/>
    <n v="5.9"/>
  </r>
  <r>
    <x v="409"/>
    <n v="6.7"/>
  </r>
  <r>
    <x v="499"/>
    <n v="6.9"/>
  </r>
  <r>
    <x v="69"/>
    <n v="5.5"/>
  </r>
  <r>
    <x v="500"/>
    <n v="7.1"/>
  </r>
  <r>
    <x v="163"/>
    <n v="7.1"/>
  </r>
  <r>
    <x v="209"/>
    <n v="5.9"/>
  </r>
  <r>
    <x v="90"/>
    <n v="7.3"/>
  </r>
  <r>
    <x v="151"/>
    <n v="3.4"/>
  </r>
  <r>
    <x v="101"/>
    <n v="6.8"/>
  </r>
  <r>
    <x v="309"/>
    <n v="6.9"/>
  </r>
  <r>
    <x v="263"/>
    <n v="7"/>
  </r>
  <r>
    <x v="99"/>
    <n v="5.5"/>
  </r>
  <r>
    <x v="189"/>
    <n v="5.0999999999999996"/>
  </r>
  <r>
    <x v="230"/>
    <n v="6.2"/>
  </r>
  <r>
    <x v="133"/>
    <n v="5.9"/>
  </r>
  <r>
    <x v="101"/>
    <n v="5.2"/>
  </r>
  <r>
    <x v="121"/>
    <n v="6.2"/>
  </r>
  <r>
    <x v="327"/>
    <n v="5.5"/>
  </r>
  <r>
    <x v="361"/>
    <n v="7.4"/>
  </r>
  <r>
    <x v="174"/>
    <n v="4.4000000000000004"/>
  </r>
  <r>
    <x v="27"/>
    <n v="6.3"/>
  </r>
  <r>
    <x v="22"/>
    <n v="6.1"/>
  </r>
  <r>
    <x v="501"/>
    <n v="5.3"/>
  </r>
  <r>
    <x v="502"/>
    <n v="5.4"/>
  </r>
  <r>
    <x v="101"/>
    <n v="6.7"/>
  </r>
  <r>
    <x v="166"/>
    <n v="5.9"/>
  </r>
  <r>
    <x v="263"/>
    <n v="7.3"/>
  </r>
  <r>
    <x v="400"/>
    <n v="5.5"/>
  </r>
  <r>
    <x v="54"/>
    <n v="5.8"/>
  </r>
  <r>
    <x v="322"/>
    <n v="4.5999999999999996"/>
  </r>
  <r>
    <x v="163"/>
    <n v="6.7"/>
  </r>
  <r>
    <x v="503"/>
    <n v="5.0999999999999996"/>
  </r>
  <r>
    <x v="121"/>
    <n v="5.6"/>
  </r>
  <r>
    <x v="254"/>
    <n v="7"/>
  </r>
  <r>
    <x v="466"/>
    <n v="6.4"/>
  </r>
  <r>
    <x v="406"/>
    <n v="6.7"/>
  </r>
  <r>
    <x v="4"/>
    <n v="4.0999999999999996"/>
  </r>
  <r>
    <x v="154"/>
    <n v="5.5"/>
  </r>
  <r>
    <x v="19"/>
    <n v="2.7"/>
  </r>
  <r>
    <x v="22"/>
    <n v="6.4"/>
  </r>
  <r>
    <x v="244"/>
    <n v="4.8"/>
  </r>
  <r>
    <x v="121"/>
    <n v="6.1"/>
  </r>
  <r>
    <x v="227"/>
    <n v="4.8"/>
  </r>
  <r>
    <x v="263"/>
    <n v="7"/>
  </r>
  <r>
    <x v="504"/>
    <n v="6.8"/>
  </r>
  <r>
    <x v="195"/>
    <n v="7.3"/>
  </r>
  <r>
    <x v="107"/>
    <n v="5.6"/>
  </r>
  <r>
    <x v="27"/>
    <n v="6.1"/>
  </r>
  <r>
    <x v="150"/>
    <n v="7.9"/>
  </r>
  <r>
    <x v="146"/>
    <n v="8.4"/>
  </r>
  <r>
    <x v="27"/>
    <n v="6.5"/>
  </r>
  <r>
    <x v="16"/>
    <n v="7.1"/>
  </r>
  <r>
    <x v="392"/>
    <n v="6.6"/>
  </r>
  <r>
    <x v="505"/>
    <n v="4"/>
  </r>
  <r>
    <x v="415"/>
    <n v="7"/>
  </r>
  <r>
    <x v="441"/>
    <n v="5.6"/>
  </r>
  <r>
    <x v="8"/>
    <n v="4.8"/>
  </r>
  <r>
    <x v="506"/>
    <n v="7.5"/>
  </r>
  <r>
    <x v="76"/>
    <n v="6"/>
  </r>
  <r>
    <x v="232"/>
    <n v="7.2"/>
  </r>
  <r>
    <x v="27"/>
    <n v="5.6"/>
  </r>
  <r>
    <x v="507"/>
    <n v="6.8"/>
  </r>
  <r>
    <x v="227"/>
    <n v="4.9000000000000004"/>
  </r>
  <r>
    <x v="398"/>
    <n v="7.1"/>
  </r>
  <r>
    <x v="179"/>
    <n v="2"/>
  </r>
  <r>
    <x v="415"/>
    <n v="5.7"/>
  </r>
  <r>
    <x v="508"/>
    <n v="4.0999999999999996"/>
  </r>
  <r>
    <x v="166"/>
    <n v="6.7"/>
  </r>
  <r>
    <x v="509"/>
    <n v="7.5"/>
  </r>
  <r>
    <x v="420"/>
    <n v="6.5"/>
  </r>
  <r>
    <x v="510"/>
    <n v="7.9"/>
  </r>
  <r>
    <x v="101"/>
    <n v="6.4"/>
  </r>
  <r>
    <x v="55"/>
    <n v="5.8"/>
  </r>
  <r>
    <x v="263"/>
    <n v="7.7"/>
  </r>
  <r>
    <x v="511"/>
    <n v="7.1"/>
  </r>
  <r>
    <x v="121"/>
    <n v="5.3"/>
  </r>
  <r>
    <x v="151"/>
    <n v="5.3"/>
  </r>
  <r>
    <x v="398"/>
    <n v="7.5"/>
  </r>
  <r>
    <x v="195"/>
    <n v="6.9"/>
  </r>
  <r>
    <x v="489"/>
    <n v="4.9000000000000004"/>
  </r>
  <r>
    <x v="173"/>
    <n v="7.1"/>
  </r>
  <r>
    <x v="6"/>
    <n v="8"/>
  </r>
  <r>
    <x v="512"/>
    <n v="7.9"/>
  </r>
  <r>
    <x v="8"/>
    <n v="7.6"/>
  </r>
  <r>
    <x v="513"/>
    <n v="5.9"/>
  </r>
  <r>
    <x v="163"/>
    <n v="6.3"/>
  </r>
  <r>
    <x v="514"/>
    <n v="7.1"/>
  </r>
  <r>
    <x v="22"/>
    <n v="6.4"/>
  </r>
  <r>
    <x v="3"/>
    <n v="8.1999999999999993"/>
  </r>
  <r>
    <x v="151"/>
    <n v="6.9"/>
  </r>
  <r>
    <x v="233"/>
    <n v="7.8"/>
  </r>
  <r>
    <x v="371"/>
    <n v="6.7"/>
  </r>
  <r>
    <x v="305"/>
    <n v="7.5"/>
  </r>
  <r>
    <x v="348"/>
    <n v="7.4"/>
  </r>
  <r>
    <x v="121"/>
    <n v="5.2"/>
  </r>
  <r>
    <x v="515"/>
    <n v="6.5"/>
  </r>
  <r>
    <x v="195"/>
    <n v="7.6"/>
  </r>
  <r>
    <x v="59"/>
    <n v="7.3"/>
  </r>
  <r>
    <x v="121"/>
    <n v="6.6"/>
  </r>
  <r>
    <x v="2"/>
    <n v="6.8"/>
  </r>
  <r>
    <x v="121"/>
    <n v="6.9"/>
  </r>
  <r>
    <x v="99"/>
    <n v="5.8"/>
  </r>
  <r>
    <x v="151"/>
    <n v="6.6"/>
  </r>
  <r>
    <x v="516"/>
    <n v="6.7"/>
  </r>
  <r>
    <x v="34"/>
    <n v="6.7"/>
  </r>
  <r>
    <x v="101"/>
    <n v="6.3"/>
  </r>
  <r>
    <x v="165"/>
    <n v="7.7"/>
  </r>
  <r>
    <x v="126"/>
    <n v="6.1"/>
  </r>
  <r>
    <x v="517"/>
    <n v="4.9000000000000004"/>
  </r>
  <r>
    <x v="232"/>
    <n v="6.2"/>
  </r>
  <r>
    <x v="16"/>
    <n v="7.8"/>
  </r>
  <r>
    <x v="226"/>
    <n v="8.1999999999999993"/>
  </r>
  <r>
    <x v="518"/>
    <n v="6.9"/>
  </r>
  <r>
    <x v="64"/>
    <n v="6.2"/>
  </r>
  <r>
    <x v="163"/>
    <n v="6.9"/>
  </r>
  <r>
    <x v="320"/>
    <n v="4.8"/>
  </r>
  <r>
    <x v="519"/>
    <n v="8"/>
  </r>
  <r>
    <x v="279"/>
    <n v="5.3"/>
  </r>
  <r>
    <x v="412"/>
    <n v="6.7"/>
  </r>
  <r>
    <x v="520"/>
    <n v="5.4"/>
  </r>
  <r>
    <x v="34"/>
    <n v="5.4"/>
  </r>
  <r>
    <x v="303"/>
    <n v="4.9000000000000004"/>
  </r>
  <r>
    <x v="195"/>
    <n v="6.1"/>
  </r>
  <r>
    <x v="521"/>
    <n v="5.8"/>
  </r>
  <r>
    <x v="250"/>
    <n v="7"/>
  </r>
  <r>
    <x v="101"/>
    <n v="6.5"/>
  </r>
  <r>
    <x v="126"/>
    <n v="6.6"/>
  </r>
  <r>
    <x v="522"/>
    <n v="6.1"/>
  </r>
  <r>
    <x v="27"/>
    <n v="5.7"/>
  </r>
  <r>
    <x v="2"/>
    <n v="6.6"/>
  </r>
  <r>
    <x v="121"/>
    <n v="7"/>
  </r>
  <r>
    <x v="263"/>
    <n v="7.4"/>
  </r>
  <r>
    <x v="101"/>
    <n v="5.3"/>
  </r>
  <r>
    <x v="167"/>
    <n v="7.4"/>
  </r>
  <r>
    <x v="361"/>
    <n v="7.4"/>
  </r>
  <r>
    <x v="299"/>
    <n v="6.8"/>
  </r>
  <r>
    <x v="17"/>
    <n v="7.2"/>
  </r>
  <r>
    <x v="263"/>
    <n v="6"/>
  </r>
  <r>
    <x v="36"/>
    <n v="7.8"/>
  </r>
  <r>
    <x v="166"/>
    <n v="6.6"/>
  </r>
  <r>
    <x v="523"/>
    <n v="7.9"/>
  </r>
  <r>
    <x v="524"/>
    <n v="6.2"/>
  </r>
  <r>
    <x v="420"/>
    <n v="5.7"/>
  </r>
  <r>
    <x v="101"/>
    <n v="7.1"/>
  </r>
  <r>
    <x v="502"/>
    <n v="5.6"/>
  </r>
  <r>
    <x v="166"/>
    <n v="7.8"/>
  </r>
  <r>
    <x v="167"/>
    <n v="7.9"/>
  </r>
  <r>
    <x v="217"/>
    <n v="6.9"/>
  </r>
  <r>
    <x v="36"/>
    <n v="7.4"/>
  </r>
  <r>
    <x v="525"/>
    <n v="7.7"/>
  </r>
  <r>
    <x v="406"/>
    <n v="6.9"/>
  </r>
  <r>
    <x v="526"/>
    <n v="6.7"/>
  </r>
  <r>
    <x v="527"/>
    <n v="6"/>
  </r>
  <r>
    <x v="230"/>
    <n v="6.2"/>
  </r>
  <r>
    <x v="166"/>
    <n v="5.9"/>
  </r>
  <r>
    <x v="294"/>
    <n v="6.8"/>
  </r>
  <r>
    <x v="231"/>
    <n v="3.6"/>
  </r>
  <r>
    <x v="163"/>
    <n v="6.7"/>
  </r>
  <r>
    <x v="25"/>
    <n v="6.3"/>
  </r>
  <r>
    <x v="528"/>
    <n v="6.4"/>
  </r>
  <r>
    <x v="346"/>
    <n v="6.4"/>
  </r>
  <r>
    <x v="195"/>
    <n v="5.7"/>
  </r>
  <r>
    <x v="299"/>
    <n v="6.2"/>
  </r>
  <r>
    <x v="219"/>
    <n v="6.6"/>
  </r>
  <r>
    <x v="126"/>
    <n v="5.2"/>
  </r>
  <r>
    <x v="529"/>
    <n v="6.1"/>
  </r>
  <r>
    <x v="121"/>
    <n v="7.1"/>
  </r>
  <r>
    <x v="101"/>
    <n v="7.2"/>
  </r>
  <r>
    <x v="166"/>
    <n v="6.5"/>
  </r>
  <r>
    <x v="126"/>
    <n v="6"/>
  </r>
  <r>
    <x v="126"/>
    <n v="7"/>
  </r>
  <r>
    <x v="101"/>
    <n v="7"/>
  </r>
  <r>
    <x v="297"/>
    <n v="7.5"/>
  </r>
  <r>
    <x v="244"/>
    <n v="6.6"/>
  </r>
  <r>
    <x v="150"/>
    <n v="7.4"/>
  </r>
  <r>
    <x v="59"/>
    <n v="6.5"/>
  </r>
  <r>
    <x v="373"/>
    <n v="6.2"/>
  </r>
  <r>
    <x v="530"/>
    <n v="7.8"/>
  </r>
  <r>
    <x v="268"/>
    <n v="5.2"/>
  </r>
  <r>
    <x v="528"/>
    <n v="6.5"/>
  </r>
  <r>
    <x v="101"/>
    <n v="6.5"/>
  </r>
  <r>
    <x v="531"/>
    <n v="5.2"/>
  </r>
  <r>
    <x v="532"/>
    <n v="7.2"/>
  </r>
  <r>
    <x v="299"/>
    <n v="7.1"/>
  </r>
  <r>
    <x v="533"/>
    <n v="4.5"/>
  </r>
  <r>
    <x v="121"/>
    <n v="5.7"/>
  </r>
  <r>
    <x v="254"/>
    <n v="6"/>
  </r>
  <r>
    <x v="175"/>
    <n v="6.4"/>
  </r>
  <r>
    <x v="121"/>
    <n v="5.2"/>
  </r>
  <r>
    <x v="534"/>
    <n v="4.3"/>
  </r>
  <r>
    <x v="163"/>
    <n v="6.1"/>
  </r>
  <r>
    <x v="461"/>
    <n v="6.3"/>
  </r>
  <r>
    <x v="535"/>
    <n v="6.8"/>
  </r>
  <r>
    <x v="121"/>
    <n v="4"/>
  </r>
  <r>
    <x v="536"/>
    <n v="5.2"/>
  </r>
  <r>
    <x v="118"/>
    <n v="6.5"/>
  </r>
  <r>
    <x v="254"/>
    <n v="7.5"/>
  </r>
  <r>
    <x v="263"/>
    <n v="7.1"/>
  </r>
  <r>
    <x v="524"/>
    <n v="6.9"/>
  </r>
  <r>
    <x v="263"/>
    <n v="8"/>
  </r>
  <r>
    <x v="263"/>
    <n v="8.1999999999999993"/>
  </r>
  <r>
    <x v="398"/>
    <n v="6.4"/>
  </r>
  <r>
    <x v="3"/>
    <n v="7.9"/>
  </r>
  <r>
    <x v="16"/>
    <n v="6.7"/>
  </r>
  <r>
    <x v="537"/>
    <n v="6.1"/>
  </r>
  <r>
    <x v="398"/>
    <n v="8.9"/>
  </r>
  <r>
    <x v="263"/>
    <n v="8.1"/>
  </r>
  <r>
    <x v="276"/>
    <n v="6.2"/>
  </r>
  <r>
    <x v="538"/>
    <n v="4.9000000000000004"/>
  </r>
  <r>
    <x v="539"/>
    <n v="5.4"/>
  </r>
  <r>
    <x v="348"/>
    <n v="5.8"/>
  </r>
  <r>
    <x v="263"/>
    <n v="4.7"/>
  </r>
  <r>
    <x v="29"/>
    <n v="6"/>
  </r>
  <r>
    <x v="267"/>
    <n v="7"/>
  </r>
  <r>
    <x v="231"/>
    <n v="6"/>
  </r>
  <r>
    <x v="163"/>
    <n v="7.9"/>
  </r>
  <r>
    <x v="163"/>
    <n v="8.1"/>
  </r>
  <r>
    <x v="386"/>
    <n v="6.2"/>
  </r>
  <r>
    <x v="101"/>
    <n v="6.7"/>
  </r>
  <r>
    <x v="16"/>
    <n v="7.3"/>
  </r>
  <r>
    <x v="151"/>
    <n v="4.5999999999999996"/>
  </r>
  <r>
    <x v="232"/>
    <n v="6.1"/>
  </r>
  <r>
    <x v="121"/>
    <n v="6.2"/>
  </r>
  <r>
    <x v="540"/>
    <n v="7.8"/>
  </r>
  <r>
    <x v="22"/>
    <n v="6.1"/>
  </r>
  <r>
    <x v="541"/>
    <n v="7.6"/>
  </r>
  <r>
    <x v="419"/>
    <n v="5.8"/>
  </r>
  <r>
    <x v="16"/>
    <n v="6.5"/>
  </r>
  <r>
    <x v="36"/>
    <n v="7.2"/>
  </r>
  <r>
    <x v="542"/>
    <n v="7.8"/>
  </r>
  <r>
    <x v="195"/>
    <n v="4.7"/>
  </r>
  <r>
    <x v="50"/>
    <n v="6.8"/>
  </r>
  <r>
    <x v="407"/>
    <n v="5.9"/>
  </r>
  <r>
    <x v="151"/>
    <n v="7.2"/>
  </r>
  <r>
    <x v="124"/>
    <n v="8.6999999999999993"/>
  </r>
  <r>
    <x v="543"/>
    <n v="5"/>
  </r>
  <r>
    <x v="34"/>
    <n v="6.6"/>
  </r>
  <r>
    <x v="146"/>
    <n v="8.3000000000000007"/>
  </r>
  <r>
    <x v="96"/>
    <n v="6.7"/>
  </r>
  <r>
    <x v="398"/>
    <n v="7.8"/>
  </r>
  <r>
    <x v="27"/>
    <n v="6.5"/>
  </r>
  <r>
    <x v="25"/>
    <n v="6.1"/>
  </r>
  <r>
    <x v="263"/>
    <n v="8.1"/>
  </r>
  <r>
    <x v="20"/>
    <n v="5.2"/>
  </r>
  <r>
    <x v="58"/>
    <n v="5.6"/>
  </r>
  <r>
    <x v="165"/>
    <n v="5.8"/>
  </r>
  <r>
    <x v="524"/>
    <n v="6.6"/>
  </r>
  <r>
    <x v="27"/>
    <n v="6.6"/>
  </r>
  <r>
    <x v="121"/>
    <n v="5.5"/>
  </r>
  <r>
    <x v="151"/>
    <n v="5.5"/>
  </r>
  <r>
    <x v="117"/>
    <n v="7"/>
  </r>
  <r>
    <x v="544"/>
    <n v="6.5"/>
  </r>
  <r>
    <x v="524"/>
    <n v="5.8"/>
  </r>
  <r>
    <x v="419"/>
    <n v="5.6"/>
  </r>
  <r>
    <x v="121"/>
    <n v="5.6"/>
  </r>
  <r>
    <x v="27"/>
    <n v="5.8"/>
  </r>
  <r>
    <x v="16"/>
    <n v="7.6"/>
  </r>
  <r>
    <x v="121"/>
    <n v="6.4"/>
  </r>
  <r>
    <x v="232"/>
    <n v="6.3"/>
  </r>
  <r>
    <x v="390"/>
    <n v="4.5999999999999996"/>
  </r>
  <r>
    <x v="163"/>
    <n v="6.5"/>
  </r>
  <r>
    <x v="409"/>
    <n v="7.5"/>
  </r>
  <r>
    <x v="398"/>
    <n v="7.5"/>
  </r>
  <r>
    <x v="545"/>
    <n v="5.3"/>
  </r>
  <r>
    <x v="70"/>
    <n v="7.5"/>
  </r>
  <r>
    <x v="546"/>
    <n v="3.3"/>
  </r>
  <r>
    <x v="151"/>
    <n v="5.7"/>
  </r>
  <r>
    <x v="547"/>
    <n v="3.5"/>
  </r>
  <r>
    <x v="146"/>
    <n v="9.3000000000000007"/>
  </r>
  <r>
    <x v="548"/>
    <n v="4.8"/>
  </r>
  <r>
    <x v="293"/>
    <n v="6.9"/>
  </r>
  <r>
    <x v="163"/>
    <n v="6"/>
  </r>
  <r>
    <x v="263"/>
    <n v="7.3"/>
  </r>
  <r>
    <x v="462"/>
    <n v="6"/>
  </r>
  <r>
    <x v="101"/>
    <n v="6.6"/>
  </r>
  <r>
    <x v="549"/>
    <n v="7.5"/>
  </r>
  <r>
    <x v="284"/>
    <n v="6.9"/>
  </r>
  <r>
    <x v="101"/>
    <n v="6.8"/>
  </r>
  <r>
    <x v="184"/>
    <n v="6.4"/>
  </r>
  <r>
    <x v="550"/>
    <n v="5.6"/>
  </r>
  <r>
    <x v="22"/>
    <n v="6.3"/>
  </r>
  <r>
    <x v="551"/>
    <n v="7.3"/>
  </r>
  <r>
    <x v="151"/>
    <n v="6.6"/>
  </r>
  <r>
    <x v="22"/>
    <n v="4.5999999999999996"/>
  </r>
  <r>
    <x v="552"/>
    <n v="5.0999999999999996"/>
  </r>
  <r>
    <x v="263"/>
    <n v="5.6"/>
  </r>
  <r>
    <x v="553"/>
    <n v="5.3"/>
  </r>
  <r>
    <x v="179"/>
    <n v="7.5"/>
  </r>
  <r>
    <x v="259"/>
    <n v="5.6"/>
  </r>
  <r>
    <x v="419"/>
    <n v="5.9"/>
  </r>
  <r>
    <x v="101"/>
    <n v="4.7"/>
  </r>
  <r>
    <x v="230"/>
    <n v="4.8"/>
  </r>
  <r>
    <x v="101"/>
    <n v="6.8"/>
  </r>
  <r>
    <x v="206"/>
    <n v="5.4"/>
  </r>
  <r>
    <x v="69"/>
    <n v="5.0999999999999996"/>
  </r>
  <r>
    <x v="554"/>
    <n v="7"/>
  </r>
  <r>
    <x v="151"/>
    <n v="6.7"/>
  </r>
  <r>
    <x v="373"/>
    <n v="4"/>
  </r>
  <r>
    <x v="263"/>
    <n v="7.3"/>
  </r>
  <r>
    <x v="284"/>
    <n v="6.8"/>
  </r>
  <r>
    <x v="174"/>
    <n v="6.1"/>
  </r>
  <r>
    <x v="555"/>
    <n v="7"/>
  </r>
  <r>
    <x v="117"/>
    <n v="7.1"/>
  </r>
  <r>
    <x v="398"/>
    <n v="6.9"/>
  </r>
  <r>
    <x v="185"/>
    <n v="7.3"/>
  </r>
  <r>
    <x v="121"/>
    <n v="6.3"/>
  </r>
  <r>
    <x v="284"/>
    <n v="8.1999999999999993"/>
  </r>
  <r>
    <x v="556"/>
    <n v="7.1"/>
  </r>
  <r>
    <x v="150"/>
    <n v="7.7"/>
  </r>
  <r>
    <x v="262"/>
    <n v="6.5"/>
  </r>
  <r>
    <x v="557"/>
    <n v="4.9000000000000004"/>
  </r>
  <r>
    <x v="144"/>
    <n v="6.4"/>
  </r>
  <r>
    <x v="373"/>
    <n v="5.9"/>
  </r>
  <r>
    <x v="101"/>
    <n v="6.2"/>
  </r>
  <r>
    <x v="64"/>
    <n v="5.8"/>
  </r>
  <r>
    <x v="195"/>
    <n v="6.7"/>
  </r>
  <r>
    <x v="27"/>
    <n v="5.9"/>
  </r>
  <r>
    <x v="447"/>
    <n v="7.3"/>
  </r>
  <r>
    <x v="12"/>
    <n v="4.8"/>
  </r>
  <r>
    <x v="274"/>
    <n v="4.0999999999999996"/>
  </r>
  <r>
    <x v="121"/>
    <n v="4.9000000000000004"/>
  </r>
  <r>
    <x v="117"/>
    <n v="7.9"/>
  </r>
  <r>
    <x v="475"/>
    <n v="5.6"/>
  </r>
  <r>
    <x v="142"/>
    <n v="5.2"/>
  </r>
  <r>
    <x v="69"/>
    <n v="4.0999999999999996"/>
  </r>
  <r>
    <x v="173"/>
    <n v="6.6"/>
  </r>
  <r>
    <x v="558"/>
    <n v="2.9"/>
  </r>
  <r>
    <x v="195"/>
    <n v="7.2"/>
  </r>
  <r>
    <x v="166"/>
    <n v="6.5"/>
  </r>
  <r>
    <x v="559"/>
    <n v="6.8"/>
  </r>
  <r>
    <x v="117"/>
    <n v="7.2"/>
  </r>
  <r>
    <x v="263"/>
    <n v="6.8"/>
  </r>
  <r>
    <x v="560"/>
    <n v="7.8"/>
  </r>
  <r>
    <x v="146"/>
    <n v="6.7"/>
  </r>
  <r>
    <x v="218"/>
    <n v="6.1"/>
  </r>
  <r>
    <x v="195"/>
    <n v="7.1"/>
  </r>
  <r>
    <x v="327"/>
    <n v="5.7"/>
  </r>
  <r>
    <x v="251"/>
    <n v="2.9"/>
  </r>
  <r>
    <x v="28"/>
    <n v="5.2"/>
  </r>
  <r>
    <x v="163"/>
    <n v="5.3"/>
  </r>
  <r>
    <x v="561"/>
    <n v="6.2"/>
  </r>
  <r>
    <x v="70"/>
    <n v="7.3"/>
  </r>
  <r>
    <x v="53"/>
    <n v="6.5"/>
  </r>
  <r>
    <x v="16"/>
    <n v="7.7"/>
  </r>
  <r>
    <x v="447"/>
    <n v="6.1"/>
  </r>
  <r>
    <x v="139"/>
    <n v="7.3"/>
  </r>
  <r>
    <x v="284"/>
    <n v="7.2"/>
  </r>
  <r>
    <x v="140"/>
    <n v="5.3"/>
  </r>
  <r>
    <x v="357"/>
    <n v="6.1"/>
  </r>
  <r>
    <x v="562"/>
    <n v="5.8"/>
  </r>
  <r>
    <x v="121"/>
    <n v="5.7"/>
  </r>
  <r>
    <x v="69"/>
    <n v="6.7"/>
  </r>
  <r>
    <x v="474"/>
    <n v="6.5"/>
  </r>
  <r>
    <x v="151"/>
    <n v="7.2"/>
  </r>
  <r>
    <x v="477"/>
    <n v="7.6"/>
  </r>
  <r>
    <x v="357"/>
    <n v="4.5999999999999996"/>
  </r>
  <r>
    <x v="101"/>
    <n v="6.9"/>
  </r>
  <r>
    <x v="121"/>
    <n v="6.6"/>
  </r>
  <r>
    <x v="528"/>
    <n v="6.3"/>
  </r>
  <r>
    <x v="563"/>
    <n v="6.2"/>
  </r>
  <r>
    <x v="25"/>
    <n v="5.3"/>
  </r>
  <r>
    <x v="109"/>
    <n v="7.3"/>
  </r>
  <r>
    <x v="121"/>
    <n v="5.6"/>
  </r>
  <r>
    <x v="564"/>
    <n v="6.2"/>
  </r>
  <r>
    <x v="565"/>
    <n v="5.2"/>
  </r>
  <r>
    <x v="293"/>
    <n v="5.3"/>
  </r>
  <r>
    <x v="412"/>
    <n v="5.4"/>
  </r>
  <r>
    <x v="121"/>
    <n v="4.9000000000000004"/>
  </r>
  <r>
    <x v="466"/>
    <n v="5.5"/>
  </r>
  <r>
    <x v="422"/>
    <n v="6.7"/>
  </r>
  <r>
    <x v="232"/>
    <n v="3.9"/>
  </r>
  <r>
    <x v="566"/>
    <n v="7.2"/>
  </r>
  <r>
    <x v="16"/>
    <n v="5.0999999999999996"/>
  </r>
  <r>
    <x v="27"/>
    <n v="6.5"/>
  </r>
  <r>
    <x v="44"/>
    <n v="8.1999999999999993"/>
  </r>
  <r>
    <x v="567"/>
    <n v="7.7"/>
  </r>
  <r>
    <x v="15"/>
    <n v="7.2"/>
  </r>
  <r>
    <x v="293"/>
    <n v="6.1"/>
  </r>
  <r>
    <x v="0"/>
    <n v="8.8000000000000007"/>
  </r>
  <r>
    <x v="274"/>
    <n v="6.8"/>
  </r>
  <r>
    <x v="69"/>
    <n v="6.8"/>
  </r>
  <r>
    <x v="373"/>
    <n v="6.7"/>
  </r>
  <r>
    <x v="263"/>
    <n v="7.1"/>
  </r>
  <r>
    <x v="568"/>
    <n v="7.1"/>
  </r>
  <r>
    <x v="121"/>
    <n v="6.1"/>
  </r>
  <r>
    <x v="544"/>
    <n v="8"/>
  </r>
  <r>
    <x v="549"/>
    <n v="7.5"/>
  </r>
  <r>
    <x v="59"/>
    <n v="6.6"/>
  </r>
  <r>
    <x v="14"/>
    <n v="5.4"/>
  </r>
  <r>
    <x v="195"/>
    <n v="6.1"/>
  </r>
  <r>
    <x v="121"/>
    <n v="6.1"/>
  </r>
  <r>
    <x v="69"/>
    <n v="5.6"/>
  </r>
  <r>
    <x v="3"/>
    <n v="5.8"/>
  </r>
  <r>
    <x v="503"/>
    <n v="2.8"/>
  </r>
  <r>
    <x v="263"/>
    <n v="6.7"/>
  </r>
  <r>
    <x v="569"/>
    <n v="5.0999999999999996"/>
  </r>
  <r>
    <x v="16"/>
    <n v="7.2"/>
  </r>
  <r>
    <x v="570"/>
    <n v="6"/>
  </r>
  <r>
    <x v="166"/>
    <n v="7.2"/>
  </r>
  <r>
    <x v="109"/>
    <n v="6.7"/>
  </r>
  <r>
    <x v="128"/>
    <n v="6.3"/>
  </r>
  <r>
    <x v="101"/>
    <n v="6.2"/>
  </r>
  <r>
    <x v="263"/>
    <n v="6.2"/>
  </r>
  <r>
    <x v="571"/>
    <n v="6.9"/>
  </r>
  <r>
    <x v="461"/>
    <n v="6.8"/>
  </r>
  <r>
    <x v="139"/>
    <n v="7.1"/>
  </r>
  <r>
    <x v="262"/>
    <n v="7.1"/>
  </r>
  <r>
    <x v="572"/>
    <n v="7"/>
  </r>
  <r>
    <x v="121"/>
    <n v="7.1"/>
  </r>
  <r>
    <x v="341"/>
    <n v="6.4"/>
  </r>
  <r>
    <x v="481"/>
    <n v="7"/>
  </r>
  <r>
    <x v="478"/>
    <n v="6.2"/>
  </r>
  <r>
    <x v="16"/>
    <n v="7.5"/>
  </r>
  <r>
    <x v="369"/>
    <n v="4.8"/>
  </r>
  <r>
    <x v="398"/>
    <n v="8.1"/>
  </r>
  <r>
    <x v="195"/>
    <n v="7.3"/>
  </r>
  <r>
    <x v="184"/>
    <n v="5.8"/>
  </r>
  <r>
    <x v="263"/>
    <n v="7.6"/>
  </r>
  <r>
    <x v="398"/>
    <n v="5.6"/>
  </r>
  <r>
    <x v="95"/>
    <n v="7"/>
  </r>
  <r>
    <x v="299"/>
    <n v="6.6"/>
  </r>
  <r>
    <x v="362"/>
    <n v="6.5"/>
  </r>
  <r>
    <x v="415"/>
    <n v="7.4"/>
  </r>
  <r>
    <x v="151"/>
    <n v="4.5999999999999996"/>
  </r>
  <r>
    <x v="195"/>
    <n v="6.4"/>
  </r>
  <r>
    <x v="244"/>
    <n v="6"/>
  </r>
  <r>
    <x v="573"/>
    <n v="6.4"/>
  </r>
  <r>
    <x v="307"/>
    <n v="5.9"/>
  </r>
  <r>
    <x v="232"/>
    <n v="6.4"/>
  </r>
  <r>
    <x v="361"/>
    <n v="6.6"/>
  </r>
  <r>
    <x v="151"/>
    <n v="6.9"/>
  </r>
  <r>
    <x v="120"/>
    <n v="6.9"/>
  </r>
  <r>
    <x v="166"/>
    <n v="5.8"/>
  </r>
  <r>
    <x v="574"/>
    <n v="6.4"/>
  </r>
  <r>
    <x v="420"/>
    <n v="5.3"/>
  </r>
  <r>
    <x v="27"/>
    <n v="6.5"/>
  </r>
  <r>
    <x v="55"/>
    <n v="5.7"/>
  </r>
  <r>
    <x v="151"/>
    <n v="6.7"/>
  </r>
  <r>
    <x v="99"/>
    <n v="3.9"/>
  </r>
  <r>
    <x v="19"/>
    <n v="4.0999999999999996"/>
  </r>
  <r>
    <x v="575"/>
    <n v="6.2"/>
  </r>
  <r>
    <x v="209"/>
    <n v="3.8"/>
  </r>
  <r>
    <x v="22"/>
    <n v="5.0999999999999996"/>
  </r>
  <r>
    <x v="16"/>
    <n v="6.4"/>
  </r>
  <r>
    <x v="467"/>
    <n v="7.8"/>
  </r>
  <r>
    <x v="576"/>
    <n v="7.8"/>
  </r>
  <r>
    <x v="102"/>
    <n v="6.1"/>
  </r>
  <r>
    <x v="400"/>
    <n v="5.8"/>
  </r>
  <r>
    <x v="144"/>
    <n v="6.3"/>
  </r>
  <r>
    <x v="133"/>
    <n v="7.7"/>
  </r>
  <r>
    <x v="299"/>
    <n v="5.4"/>
  </r>
  <r>
    <x v="577"/>
    <n v="7.3"/>
  </r>
  <r>
    <x v="163"/>
    <n v="6.8"/>
  </r>
  <r>
    <x v="166"/>
    <n v="7.3"/>
  </r>
  <r>
    <x v="304"/>
    <n v="6.5"/>
  </r>
  <r>
    <x v="163"/>
    <n v="7.2"/>
  </r>
  <r>
    <x v="578"/>
    <n v="6.7"/>
  </r>
  <r>
    <x v="121"/>
    <n v="6.3"/>
  </r>
  <r>
    <x v="2"/>
    <n v="5.9"/>
  </r>
  <r>
    <x v="579"/>
    <n v="7.8"/>
  </r>
  <r>
    <x v="151"/>
    <n v="7.4"/>
  </r>
  <r>
    <x v="11"/>
    <n v="4.8"/>
  </r>
  <r>
    <x v="284"/>
    <n v="6.3"/>
  </r>
  <r>
    <x v="101"/>
    <n v="7.8"/>
  </r>
  <r>
    <x v="124"/>
    <n v="7.5"/>
  </r>
  <r>
    <x v="263"/>
    <n v="6"/>
  </r>
  <r>
    <x v="22"/>
    <n v="6.8"/>
  </r>
  <r>
    <x v="252"/>
    <n v="6.6"/>
  </r>
  <r>
    <x v="314"/>
    <n v="4.5999999999999996"/>
  </r>
  <r>
    <x v="101"/>
    <n v="7.1"/>
  </r>
  <r>
    <x v="195"/>
    <n v="6.1"/>
  </r>
  <r>
    <x v="16"/>
    <n v="6.7"/>
  </r>
  <r>
    <x v="144"/>
    <n v="7.1"/>
  </r>
  <r>
    <x v="101"/>
    <n v="5.8"/>
  </r>
  <r>
    <x v="263"/>
    <n v="6.7"/>
  </r>
  <r>
    <x v="397"/>
    <n v="5.8"/>
  </r>
  <r>
    <x v="314"/>
    <n v="6.8"/>
  </r>
  <r>
    <x v="8"/>
    <n v="8.5"/>
  </r>
  <r>
    <x v="183"/>
    <n v="6.6"/>
  </r>
  <r>
    <x v="136"/>
    <n v="7.7"/>
  </r>
  <r>
    <x v="244"/>
    <n v="4.7"/>
  </r>
  <r>
    <x v="25"/>
    <n v="6.4"/>
  </r>
  <r>
    <x v="151"/>
    <n v="5.5"/>
  </r>
  <r>
    <x v="428"/>
    <n v="8.6"/>
  </r>
  <r>
    <x v="420"/>
    <n v="7"/>
  </r>
  <r>
    <x v="580"/>
    <n v="7.1"/>
  </r>
  <r>
    <x v="503"/>
    <n v="5.7"/>
  </r>
  <r>
    <x v="581"/>
    <n v="3.7"/>
  </r>
  <r>
    <x v="230"/>
    <n v="7.5"/>
  </r>
  <r>
    <x v="552"/>
    <n v="4.5999999999999996"/>
  </r>
  <r>
    <x v="151"/>
    <n v="4.9000000000000004"/>
  </r>
  <r>
    <x v="144"/>
    <n v="6.9"/>
  </r>
  <r>
    <x v="420"/>
    <n v="7.1"/>
  </r>
  <r>
    <x v="19"/>
    <n v="5.8"/>
  </r>
  <r>
    <x v="254"/>
    <n v="7"/>
  </r>
  <r>
    <x v="69"/>
    <n v="5.4"/>
  </r>
  <r>
    <x v="195"/>
    <n v="7.3"/>
  </r>
  <r>
    <x v="582"/>
    <n v="7.1"/>
  </r>
  <r>
    <x v="583"/>
    <n v="5.8"/>
  </r>
  <r>
    <x v="398"/>
    <n v="8.1"/>
  </r>
  <r>
    <x v="391"/>
    <n v="5.7"/>
  </r>
  <r>
    <x v="101"/>
    <n v="4.4000000000000004"/>
  </r>
  <r>
    <x v="584"/>
    <n v="7.9"/>
  </r>
  <r>
    <x v="16"/>
    <n v="7.6"/>
  </r>
  <r>
    <x v="528"/>
    <n v="4.8"/>
  </r>
  <r>
    <x v="27"/>
    <n v="7.8"/>
  </r>
  <r>
    <x v="151"/>
    <n v="6.7"/>
  </r>
  <r>
    <x v="121"/>
    <n v="2.7"/>
  </r>
  <r>
    <x v="44"/>
    <n v="5.8"/>
  </r>
  <r>
    <x v="398"/>
    <n v="7.5"/>
  </r>
  <r>
    <x v="585"/>
    <n v="5.4"/>
  </r>
  <r>
    <x v="407"/>
    <n v="4.0999999999999996"/>
  </r>
  <r>
    <x v="144"/>
    <n v="5.9"/>
  </r>
  <r>
    <x v="586"/>
    <n v="6.3"/>
  </r>
  <r>
    <x v="230"/>
    <n v="7"/>
  </r>
  <r>
    <x v="536"/>
    <n v="6.8"/>
  </r>
  <r>
    <x v="304"/>
    <n v="2.2999999999999998"/>
  </r>
  <r>
    <x v="12"/>
    <n v="6.9"/>
  </r>
  <r>
    <x v="587"/>
    <n v="8.1"/>
  </r>
  <r>
    <x v="163"/>
    <n v="6.1"/>
  </r>
  <r>
    <x v="373"/>
    <n v="5"/>
  </r>
  <r>
    <x v="101"/>
    <n v="5.5"/>
  </r>
  <r>
    <x v="588"/>
    <n v="6.2"/>
  </r>
  <r>
    <x v="551"/>
    <n v="6.2"/>
  </r>
  <r>
    <x v="45"/>
    <n v="5.9"/>
  </r>
  <r>
    <x v="163"/>
    <n v="6.3"/>
  </r>
  <r>
    <x v="309"/>
    <n v="6.7"/>
  </r>
  <r>
    <x v="151"/>
    <n v="3.5"/>
  </r>
  <r>
    <x v="263"/>
    <n v="7.5"/>
  </r>
  <r>
    <x v="195"/>
    <n v="6.6"/>
  </r>
  <r>
    <x v="488"/>
    <n v="7.5"/>
  </r>
  <r>
    <x v="165"/>
    <n v="7.2"/>
  </r>
  <r>
    <x v="373"/>
    <n v="4.8"/>
  </r>
  <r>
    <x v="166"/>
    <n v="6.6"/>
  </r>
  <r>
    <x v="151"/>
    <n v="3.5"/>
  </r>
  <r>
    <x v="589"/>
    <n v="6.7"/>
  </r>
  <r>
    <x v="398"/>
    <n v="7.6"/>
  </r>
  <r>
    <x v="590"/>
    <n v="6.3"/>
  </r>
  <r>
    <x v="419"/>
    <n v="5.5"/>
  </r>
  <r>
    <x v="304"/>
    <n v="6.3"/>
  </r>
  <r>
    <x v="166"/>
    <n v="6.5"/>
  </r>
  <r>
    <x v="107"/>
    <n v="5.6"/>
  </r>
  <r>
    <x v="299"/>
    <n v="6.9"/>
  </r>
  <r>
    <x v="391"/>
    <n v="7.6"/>
  </r>
  <r>
    <x v="357"/>
    <n v="3.9"/>
  </r>
  <r>
    <x v="163"/>
    <n v="6.1"/>
  </r>
  <r>
    <x v="361"/>
    <n v="7.3"/>
  </r>
  <r>
    <x v="443"/>
    <n v="8.3000000000000007"/>
  </r>
  <r>
    <x v="209"/>
    <n v="5.8"/>
  </r>
  <r>
    <x v="27"/>
    <n v="6.8"/>
  </r>
  <r>
    <x v="142"/>
    <n v="7"/>
  </r>
  <r>
    <x v="591"/>
    <n v="5.9"/>
  </r>
  <r>
    <x v="174"/>
    <n v="6.5"/>
  </r>
  <r>
    <x v="121"/>
    <n v="6.4"/>
  </r>
  <r>
    <x v="552"/>
    <n v="5.8"/>
  </r>
  <r>
    <x v="373"/>
    <n v="5.0999999999999996"/>
  </r>
  <r>
    <x v="592"/>
    <n v="6.8"/>
  </r>
  <r>
    <x v="152"/>
    <n v="5.3"/>
  </r>
  <r>
    <x v="517"/>
    <n v="5.3"/>
  </r>
  <r>
    <x v="412"/>
    <n v="6.4"/>
  </r>
  <r>
    <x v="34"/>
    <n v="4.9000000000000004"/>
  </r>
  <r>
    <x v="528"/>
    <n v="6.8"/>
  </r>
  <r>
    <x v="593"/>
    <n v="7.1"/>
  </r>
  <r>
    <x v="594"/>
    <n v="6.8"/>
  </r>
  <r>
    <x v="348"/>
    <n v="6.1"/>
  </r>
  <r>
    <x v="230"/>
    <n v="8.5"/>
  </r>
  <r>
    <x v="121"/>
    <n v="5.9"/>
  </r>
  <r>
    <x v="16"/>
    <n v="6.3"/>
  </r>
  <r>
    <x v="195"/>
    <n v="5.9"/>
  </r>
  <r>
    <x v="151"/>
    <n v="5.4"/>
  </r>
  <r>
    <x v="595"/>
    <n v="7"/>
  </r>
  <r>
    <x v="294"/>
    <n v="6.9"/>
  </r>
  <r>
    <x v="263"/>
    <n v="7.5"/>
  </r>
  <r>
    <x v="596"/>
    <n v="8.1999999999999993"/>
  </r>
  <r>
    <x v="151"/>
    <n v="5.9"/>
  </r>
  <r>
    <x v="597"/>
    <n v="5"/>
  </r>
  <r>
    <x v="598"/>
    <n v="7.3"/>
  </r>
  <r>
    <x v="599"/>
    <n v="6.4"/>
  </r>
  <r>
    <x v="101"/>
    <n v="6.6"/>
  </r>
  <r>
    <x v="600"/>
    <n v="7.8"/>
  </r>
  <r>
    <x v="601"/>
    <n v="4"/>
  </r>
  <r>
    <x v="263"/>
    <n v="7.6"/>
  </r>
  <r>
    <x v="263"/>
    <n v="7.7"/>
  </r>
  <r>
    <x v="27"/>
    <n v="5.8"/>
  </r>
  <r>
    <x v="48"/>
    <n v="5.2"/>
  </r>
  <r>
    <x v="121"/>
    <n v="5.6"/>
  </r>
  <r>
    <x v="121"/>
    <n v="5.3"/>
  </r>
  <r>
    <x v="602"/>
    <n v="7.4"/>
  </r>
  <r>
    <x v="398"/>
    <n v="6.6"/>
  </r>
  <r>
    <x v="166"/>
    <n v="6.2"/>
  </r>
  <r>
    <x v="151"/>
    <n v="1.9"/>
  </r>
  <r>
    <x v="22"/>
    <n v="5.7"/>
  </r>
  <r>
    <x v="25"/>
    <n v="6.6"/>
  </r>
  <r>
    <x v="121"/>
    <n v="6"/>
  </r>
  <r>
    <x v="17"/>
    <n v="6.1"/>
  </r>
  <r>
    <x v="151"/>
    <n v="4.8"/>
  </r>
  <r>
    <x v="99"/>
    <n v="6.2"/>
  </r>
  <r>
    <x v="69"/>
    <n v="7.5"/>
  </r>
  <r>
    <x v="398"/>
    <n v="6.3"/>
  </r>
  <r>
    <x v="603"/>
    <n v="7.1"/>
  </r>
  <r>
    <x v="195"/>
    <n v="6.6"/>
  </r>
  <r>
    <x v="604"/>
    <n v="6.1"/>
  </r>
  <r>
    <x v="191"/>
    <n v="6.7"/>
  </r>
  <r>
    <x v="22"/>
    <n v="5.6"/>
  </r>
  <r>
    <x v="605"/>
    <n v="7.2"/>
  </r>
  <r>
    <x v="520"/>
    <n v="4.3"/>
  </r>
  <r>
    <x v="151"/>
    <n v="6.4"/>
  </r>
  <r>
    <x v="606"/>
    <n v="7.1"/>
  </r>
  <r>
    <x v="27"/>
    <n v="6.3"/>
  </r>
  <r>
    <x v="151"/>
    <n v="7.4"/>
  </r>
  <r>
    <x v="121"/>
    <n v="6.1"/>
  </r>
  <r>
    <x v="195"/>
    <n v="6.6"/>
  </r>
  <r>
    <x v="69"/>
    <n v="6"/>
  </r>
  <r>
    <x v="607"/>
    <n v="6.8"/>
  </r>
  <r>
    <x v="151"/>
    <n v="7.4"/>
  </r>
  <r>
    <x v="22"/>
    <n v="6.8"/>
  </r>
  <r>
    <x v="447"/>
    <n v="7.2"/>
  </r>
  <r>
    <x v="201"/>
    <n v="1.9"/>
  </r>
  <r>
    <x v="126"/>
    <n v="5.5"/>
  </r>
  <r>
    <x v="126"/>
    <n v="4.5"/>
  </r>
  <r>
    <x v="235"/>
    <n v="6.3"/>
  </r>
  <r>
    <x v="608"/>
    <n v="7"/>
  </r>
  <r>
    <x v="609"/>
    <n v="6.7"/>
  </r>
  <r>
    <x v="20"/>
    <n v="2.8"/>
  </r>
  <r>
    <x v="409"/>
    <n v="5"/>
  </r>
  <r>
    <x v="213"/>
    <n v="4.3"/>
  </r>
  <r>
    <x v="25"/>
    <n v="5.6"/>
  </r>
  <r>
    <x v="244"/>
    <n v="6.2"/>
  </r>
  <r>
    <x v="304"/>
    <n v="5.3"/>
  </r>
  <r>
    <x v="610"/>
    <n v="7.4"/>
  </r>
  <r>
    <x v="262"/>
    <n v="7.4"/>
  </r>
  <r>
    <x v="276"/>
    <n v="6.5"/>
  </r>
  <r>
    <x v="611"/>
    <n v="7.1"/>
  </r>
  <r>
    <x v="117"/>
    <n v="7.2"/>
  </r>
  <r>
    <x v="568"/>
    <n v="2.2999999999999998"/>
  </r>
  <r>
    <x v="492"/>
    <n v="6.4"/>
  </r>
  <r>
    <x v="254"/>
    <n v="6.1"/>
  </r>
  <r>
    <x v="27"/>
    <n v="7"/>
  </r>
  <r>
    <x v="147"/>
    <n v="6.5"/>
  </r>
  <r>
    <x v="109"/>
    <n v="7"/>
  </r>
  <r>
    <x v="309"/>
    <n v="7"/>
  </r>
  <r>
    <x v="3"/>
    <n v="4.9000000000000004"/>
  </r>
  <r>
    <x v="612"/>
    <n v="6.9"/>
  </r>
  <r>
    <x v="101"/>
    <n v="7.5"/>
  </r>
  <r>
    <x v="508"/>
    <n v="8.4"/>
  </r>
  <r>
    <x v="613"/>
    <n v="6.9"/>
  </r>
  <r>
    <x v="614"/>
    <n v="4.5"/>
  </r>
  <r>
    <x v="594"/>
    <n v="7.4"/>
  </r>
  <r>
    <x v="117"/>
    <n v="7"/>
  </r>
  <r>
    <x v="420"/>
    <n v="2.8"/>
  </r>
  <r>
    <x v="98"/>
    <n v="7.5"/>
  </r>
  <r>
    <x v="262"/>
    <n v="7.1"/>
  </r>
  <r>
    <x v="361"/>
    <n v="6.4"/>
  </r>
  <r>
    <x v="553"/>
    <n v="6.7"/>
  </r>
  <r>
    <x v="16"/>
    <n v="5.3"/>
  </r>
  <r>
    <x v="615"/>
    <n v="6.9"/>
  </r>
  <r>
    <x v="179"/>
    <n v="6.2"/>
  </r>
  <r>
    <x v="616"/>
    <n v="6.3"/>
  </r>
  <r>
    <x v="221"/>
    <n v="6.4"/>
  </r>
  <r>
    <x v="201"/>
    <n v="6.5"/>
  </r>
  <r>
    <x v="617"/>
    <n v="6"/>
  </r>
  <r>
    <x v="618"/>
    <n v="5.0999999999999996"/>
  </r>
  <r>
    <x v="619"/>
    <n v="5.5"/>
  </r>
  <r>
    <x v="191"/>
    <n v="5.4"/>
  </r>
  <r>
    <x v="166"/>
    <n v="5.7"/>
  </r>
  <r>
    <x v="620"/>
    <n v="5.2"/>
  </r>
  <r>
    <x v="70"/>
    <n v="6.2"/>
  </r>
  <r>
    <x v="163"/>
    <n v="6.7"/>
  </r>
  <r>
    <x v="28"/>
    <n v="5.8"/>
  </r>
  <r>
    <x v="398"/>
    <n v="7"/>
  </r>
  <r>
    <x v="621"/>
    <n v="4.8"/>
  </r>
  <r>
    <x v="452"/>
    <n v="7.2"/>
  </r>
  <r>
    <x v="22"/>
    <n v="5.6"/>
  </r>
  <r>
    <x v="166"/>
    <n v="6.4"/>
  </r>
  <r>
    <x v="16"/>
    <n v="7.5"/>
  </r>
  <r>
    <x v="507"/>
    <n v="7.4"/>
  </r>
  <r>
    <x v="405"/>
    <n v="8"/>
  </r>
  <r>
    <x v="151"/>
    <n v="5.7"/>
  </r>
  <r>
    <x v="166"/>
    <n v="6.8"/>
  </r>
  <r>
    <x v="209"/>
    <n v="5.9"/>
  </r>
  <r>
    <x v="357"/>
    <n v="7.2"/>
  </r>
  <r>
    <x v="419"/>
    <n v="5.5"/>
  </r>
  <r>
    <x v="622"/>
    <n v="8.4"/>
  </r>
  <r>
    <x v="139"/>
    <n v="8.5"/>
  </r>
  <r>
    <x v="230"/>
    <n v="5.6"/>
  </r>
  <r>
    <x v="195"/>
    <n v="4.0999999999999996"/>
  </r>
  <r>
    <x v="53"/>
    <n v="5"/>
  </r>
  <r>
    <x v="101"/>
    <n v="6.1"/>
  </r>
  <r>
    <x v="121"/>
    <n v="5.4"/>
  </r>
  <r>
    <x v="276"/>
    <n v="7.1"/>
  </r>
  <r>
    <x v="187"/>
    <n v="3.6"/>
  </r>
  <r>
    <x v="373"/>
    <n v="6.5"/>
  </r>
  <r>
    <x v="44"/>
    <n v="8.6"/>
  </r>
  <r>
    <x v="22"/>
    <n v="6.2"/>
  </r>
  <r>
    <x v="221"/>
    <n v="7"/>
  </r>
  <r>
    <x v="262"/>
    <n v="7.6"/>
  </r>
  <r>
    <x v="623"/>
    <n v="6.5"/>
  </r>
  <r>
    <x v="121"/>
    <n v="6.4"/>
  </r>
  <r>
    <x v="150"/>
    <n v="6.7"/>
  </r>
  <r>
    <x v="101"/>
    <n v="6.3"/>
  </r>
  <r>
    <x v="263"/>
    <n v="6.4"/>
  </r>
  <r>
    <x v="624"/>
    <n v="5.7"/>
  </r>
  <r>
    <x v="625"/>
    <n v="6.3"/>
  </r>
  <r>
    <x v="263"/>
    <n v="7.8"/>
  </r>
  <r>
    <x v="407"/>
    <n v="6"/>
  </r>
  <r>
    <x v="195"/>
    <n v="7.7"/>
  </r>
  <r>
    <x v="419"/>
    <n v="6.2"/>
  </r>
  <r>
    <x v="93"/>
    <n v="5.7"/>
  </r>
  <r>
    <x v="364"/>
    <n v="7.7"/>
  </r>
  <r>
    <x v="279"/>
    <n v="6.4"/>
  </r>
  <r>
    <x v="151"/>
    <n v="6.4"/>
  </r>
  <r>
    <x v="600"/>
    <n v="6.9"/>
  </r>
  <r>
    <x v="418"/>
    <n v="7.3"/>
  </r>
  <r>
    <x v="151"/>
    <n v="7.3"/>
  </r>
  <r>
    <x v="121"/>
    <n v="6.2"/>
  </r>
  <r>
    <x v="4"/>
    <n v="6.6"/>
  </r>
  <r>
    <x v="320"/>
    <n v="6.7"/>
  </r>
  <r>
    <x v="121"/>
    <n v="5.7"/>
  </r>
  <r>
    <x v="626"/>
    <n v="3.1"/>
  </r>
  <r>
    <x v="101"/>
    <n v="6.3"/>
  </r>
  <r>
    <x v="195"/>
    <n v="5.7"/>
  </r>
  <r>
    <x v="528"/>
    <n v="7.1"/>
  </r>
  <r>
    <x v="69"/>
    <n v="7"/>
  </r>
  <r>
    <x v="209"/>
    <n v="6.1"/>
  </r>
  <r>
    <x v="232"/>
    <n v="6.6"/>
  </r>
  <r>
    <x v="303"/>
    <n v="7.8"/>
  </r>
  <r>
    <x v="627"/>
    <n v="8.3000000000000007"/>
  </r>
  <r>
    <x v="357"/>
    <n v="3.9"/>
  </r>
  <r>
    <x v="151"/>
    <n v="7"/>
  </r>
  <r>
    <x v="101"/>
    <n v="6.7"/>
  </r>
  <r>
    <x v="488"/>
    <n v="7.3"/>
  </r>
  <r>
    <x v="191"/>
    <n v="6.3"/>
  </r>
  <r>
    <x v="101"/>
    <n v="7.8"/>
  </r>
  <r>
    <x v="263"/>
    <n v="7.3"/>
  </r>
  <r>
    <x v="217"/>
    <n v="7.6"/>
  </r>
  <r>
    <x v="474"/>
    <n v="5.3"/>
  </r>
  <r>
    <x v="150"/>
    <n v="7.9"/>
  </r>
  <r>
    <x v="165"/>
    <n v="5.3"/>
  </r>
  <r>
    <x v="461"/>
    <n v="6.8"/>
  </r>
  <r>
    <x v="628"/>
    <n v="7.1"/>
  </r>
  <r>
    <x v="629"/>
    <n v="7.2"/>
  </r>
  <r>
    <x v="528"/>
    <n v="5.8"/>
  </r>
  <r>
    <x v="1"/>
    <n v="5.8"/>
  </r>
  <r>
    <x v="117"/>
    <n v="8.3000000000000007"/>
  </r>
  <r>
    <x v="16"/>
    <n v="5.6"/>
  </r>
  <r>
    <x v="539"/>
    <n v="6.8"/>
  </r>
  <r>
    <x v="269"/>
    <n v="5"/>
  </r>
  <r>
    <x v="470"/>
    <n v="7.6"/>
  </r>
  <r>
    <x v="69"/>
    <n v="6.7"/>
  </r>
  <r>
    <x v="474"/>
    <n v="6.7"/>
  </r>
  <r>
    <x v="151"/>
    <n v="5.7"/>
  </r>
  <r>
    <x v="69"/>
    <n v="5.2"/>
  </r>
  <r>
    <x v="263"/>
    <n v="7.5"/>
  </r>
  <r>
    <x v="109"/>
    <n v="7.2"/>
  </r>
  <r>
    <x v="121"/>
    <n v="5.3"/>
  </r>
  <r>
    <x v="101"/>
    <n v="6.5"/>
  </r>
  <r>
    <x v="9"/>
    <n v="5"/>
  </r>
  <r>
    <x v="299"/>
    <n v="6.1"/>
  </r>
  <r>
    <x v="59"/>
    <n v="7.4"/>
  </r>
  <r>
    <x v="22"/>
    <n v="4.4000000000000004"/>
  </r>
  <r>
    <x v="263"/>
    <n v="7.5"/>
  </r>
  <r>
    <x v="101"/>
    <n v="5.7"/>
  </r>
  <r>
    <x v="304"/>
    <n v="5.5"/>
  </r>
  <r>
    <x v="101"/>
    <n v="7.1"/>
  </r>
  <r>
    <x v="16"/>
    <n v="5.9"/>
  </r>
  <r>
    <x v="1"/>
    <n v="6.7"/>
  </r>
  <r>
    <x v="415"/>
    <n v="7"/>
  </r>
  <r>
    <x v="302"/>
    <n v="7.9"/>
  </r>
  <r>
    <x v="263"/>
    <n v="6.9"/>
  </r>
  <r>
    <x v="266"/>
    <n v="7.3"/>
  </r>
  <r>
    <x v="22"/>
    <n v="7.3"/>
  </r>
  <r>
    <x v="45"/>
    <n v="3.5"/>
  </r>
  <r>
    <x v="263"/>
    <n v="7.8"/>
  </r>
  <r>
    <x v="510"/>
    <n v="7.4"/>
  </r>
  <r>
    <x v="105"/>
    <n v="6.7"/>
  </r>
  <r>
    <x v="121"/>
    <n v="6.4"/>
  </r>
  <r>
    <x v="630"/>
    <n v="7.1"/>
  </r>
  <r>
    <x v="488"/>
    <n v="7.8"/>
  </r>
  <r>
    <x v="419"/>
    <n v="4"/>
  </r>
  <r>
    <x v="631"/>
    <n v="5.9"/>
  </r>
  <r>
    <x v="166"/>
    <n v="7.2"/>
  </r>
  <r>
    <x v="632"/>
    <n v="7.2"/>
  </r>
  <r>
    <x v="163"/>
    <n v="5.0999999999999996"/>
  </r>
  <r>
    <x v="573"/>
    <n v="5.5"/>
  </r>
  <r>
    <x v="633"/>
    <n v="6.2"/>
  </r>
  <r>
    <x v="419"/>
    <n v="7.2"/>
  </r>
  <r>
    <x v="27"/>
    <n v="5.2"/>
  </r>
  <r>
    <x v="634"/>
    <n v="6.7"/>
  </r>
  <r>
    <x v="128"/>
    <n v="6.3"/>
  </r>
  <r>
    <x v="1"/>
    <n v="5"/>
  </r>
  <r>
    <x v="407"/>
    <n v="6.2"/>
  </r>
  <r>
    <x v="151"/>
    <n v="7.6"/>
  </r>
  <r>
    <x v="528"/>
    <n v="4.0999999999999996"/>
  </r>
  <r>
    <x v="389"/>
    <n v="5.3"/>
  </r>
  <r>
    <x v="343"/>
    <n v="6.2"/>
  </r>
  <r>
    <x v="635"/>
    <n v="6.5"/>
  </r>
  <r>
    <x v="150"/>
    <n v="8.1"/>
  </r>
  <r>
    <x v="27"/>
    <n v="6.3"/>
  </r>
  <r>
    <x v="636"/>
    <n v="4.4000000000000004"/>
  </r>
  <r>
    <x v="3"/>
    <n v="4.5999999999999996"/>
  </r>
  <r>
    <x v="163"/>
    <n v="6"/>
  </r>
  <r>
    <x v="550"/>
    <n v="7.6"/>
  </r>
  <r>
    <x v="4"/>
    <n v="8.4"/>
  </r>
  <r>
    <x v="637"/>
    <n v="7.9"/>
  </r>
  <r>
    <x v="230"/>
    <n v="5.6"/>
  </r>
  <r>
    <x v="151"/>
    <n v="6.5"/>
  </r>
  <r>
    <x v="612"/>
    <n v="7.5"/>
  </r>
  <r>
    <x v="151"/>
    <n v="6.3"/>
  </r>
  <r>
    <x v="373"/>
    <n v="7.9"/>
  </r>
  <r>
    <x v="92"/>
    <n v="7.9"/>
  </r>
  <r>
    <x v="638"/>
    <n v="5.0999999999999996"/>
  </r>
  <r>
    <x v="195"/>
    <n v="6.7"/>
  </r>
  <r>
    <x v="27"/>
    <n v="6.7"/>
  </r>
  <r>
    <x v="357"/>
    <n v="5.6"/>
  </r>
  <r>
    <x v="121"/>
    <n v="5.6"/>
  </r>
  <r>
    <x v="4"/>
    <n v="6.8"/>
  </r>
  <r>
    <x v="424"/>
    <n v="6.2"/>
  </r>
  <r>
    <x v="48"/>
    <n v="5.6"/>
  </r>
  <r>
    <x v="419"/>
    <n v="6.4"/>
  </r>
  <r>
    <x v="151"/>
    <n v="5.6"/>
  </r>
  <r>
    <x v="117"/>
    <n v="7.4"/>
  </r>
  <r>
    <x v="151"/>
    <n v="4.9000000000000004"/>
  </r>
  <r>
    <x v="639"/>
    <n v="6"/>
  </r>
  <r>
    <x v="424"/>
    <n v="7.2"/>
  </r>
  <r>
    <x v="327"/>
    <n v="4.9000000000000004"/>
  </r>
  <r>
    <x v="163"/>
    <n v="7.5"/>
  </r>
  <r>
    <x v="230"/>
    <n v="4.8"/>
  </r>
  <r>
    <x v="121"/>
    <n v="3.1"/>
  </r>
  <r>
    <x v="640"/>
    <n v="5.8"/>
  </r>
  <r>
    <x v="163"/>
    <n v="6.7"/>
  </r>
  <r>
    <x v="76"/>
    <n v="6.8"/>
  </r>
  <r>
    <x v="419"/>
    <n v="6.5"/>
  </r>
  <r>
    <x v="121"/>
    <n v="5.9"/>
  </r>
  <r>
    <x v="420"/>
    <n v="5.5"/>
  </r>
  <r>
    <x v="469"/>
    <n v="3.6"/>
  </r>
  <r>
    <x v="263"/>
    <n v="3.3"/>
  </r>
  <r>
    <x v="27"/>
    <n v="7.4"/>
  </r>
  <r>
    <x v="445"/>
    <n v="6.7"/>
  </r>
  <r>
    <x v="641"/>
    <n v="3"/>
  </r>
  <r>
    <x v="254"/>
    <n v="7.6"/>
  </r>
  <r>
    <x v="503"/>
    <n v="6.4"/>
  </r>
  <r>
    <x v="385"/>
    <n v="6.9"/>
  </r>
  <r>
    <x v="361"/>
    <n v="6.6"/>
  </r>
  <r>
    <x v="642"/>
    <n v="5.5"/>
  </r>
  <r>
    <x v="44"/>
    <n v="6.6"/>
  </r>
  <r>
    <x v="643"/>
    <n v="5.2"/>
  </r>
  <r>
    <x v="373"/>
    <n v="4.0999999999999996"/>
  </r>
  <r>
    <x v="524"/>
    <n v="6.8"/>
  </r>
  <r>
    <x v="415"/>
    <n v="6.5"/>
  </r>
  <r>
    <x v="254"/>
    <n v="7.6"/>
  </r>
  <r>
    <x v="146"/>
    <n v="7.4"/>
  </r>
  <r>
    <x v="16"/>
    <n v="7.7"/>
  </r>
  <r>
    <x v="415"/>
    <n v="7.1"/>
  </r>
  <r>
    <x v="121"/>
    <n v="6.3"/>
  </r>
  <r>
    <x v="263"/>
    <n v="7.6"/>
  </r>
  <r>
    <x v="195"/>
    <n v="8"/>
  </r>
  <r>
    <x v="151"/>
    <n v="7.3"/>
  </r>
  <r>
    <x v="101"/>
    <n v="7.6"/>
  </r>
  <r>
    <x v="263"/>
    <n v="7.8"/>
  </r>
  <r>
    <x v="151"/>
    <n v="6.5"/>
  </r>
  <r>
    <x v="327"/>
    <n v="6.4"/>
  </r>
  <r>
    <x v="101"/>
    <n v="8"/>
  </r>
  <r>
    <x v="159"/>
    <n v="4.8"/>
  </r>
  <r>
    <x v="612"/>
    <n v="7.8"/>
  </r>
  <r>
    <x v="419"/>
    <n v="5.9"/>
  </r>
  <r>
    <x v="263"/>
    <n v="5.4"/>
  </r>
  <r>
    <x v="232"/>
    <n v="3.3"/>
  </r>
  <r>
    <x v="644"/>
    <n v="8.1999999999999993"/>
  </r>
  <r>
    <x v="645"/>
    <n v="5.4"/>
  </r>
  <r>
    <x v="361"/>
    <n v="6.4"/>
  </r>
  <r>
    <x v="320"/>
    <n v="4.8"/>
  </r>
  <r>
    <x v="364"/>
    <n v="5.9"/>
  </r>
  <r>
    <x v="332"/>
    <n v="5.5"/>
  </r>
  <r>
    <x v="646"/>
    <n v="7.9"/>
  </r>
  <r>
    <x v="195"/>
    <n v="4.9000000000000004"/>
  </r>
  <r>
    <x v="16"/>
    <n v="7.2"/>
  </r>
  <r>
    <x v="416"/>
    <n v="6.6"/>
  </r>
  <r>
    <x v="151"/>
    <n v="6.7"/>
  </r>
  <r>
    <x v="101"/>
    <n v="5.3"/>
  </r>
  <r>
    <x v="263"/>
    <n v="7.2"/>
  </r>
  <r>
    <x v="62"/>
    <n v="5.0999999999999996"/>
  </r>
  <r>
    <x v="647"/>
    <n v="5.6"/>
  </r>
  <r>
    <x v="151"/>
    <n v="7.6"/>
  </r>
  <r>
    <x v="626"/>
    <n v="3.1"/>
  </r>
  <r>
    <x v="16"/>
    <n v="7.2"/>
  </r>
  <r>
    <x v="101"/>
    <n v="5.7"/>
  </r>
  <r>
    <x v="189"/>
    <n v="5.2"/>
  </r>
  <r>
    <x v="263"/>
    <n v="7.7"/>
  </r>
  <r>
    <x v="354"/>
    <n v="7"/>
  </r>
  <r>
    <x v="151"/>
    <n v="3.6"/>
  </r>
  <r>
    <x v="98"/>
    <n v="4.9000000000000004"/>
  </r>
  <r>
    <x v="371"/>
    <n v="6"/>
  </r>
  <r>
    <x v="121"/>
    <n v="6.6"/>
  </r>
  <r>
    <x v="420"/>
    <n v="6.8"/>
  </r>
  <r>
    <x v="1"/>
    <n v="7.2"/>
  </r>
  <r>
    <x v="263"/>
    <n v="7.2"/>
  </r>
  <r>
    <x v="648"/>
    <n v="2.8"/>
  </r>
  <r>
    <x v="16"/>
    <n v="6.6"/>
  </r>
  <r>
    <x v="147"/>
    <n v="6.7"/>
  </r>
  <r>
    <x v="166"/>
    <n v="7"/>
  </r>
  <r>
    <x v="151"/>
    <n v="4.4000000000000004"/>
  </r>
  <r>
    <x v="121"/>
    <n v="7.1"/>
  </r>
  <r>
    <x v="379"/>
    <n v="6.2"/>
  </r>
  <r>
    <x v="363"/>
    <n v="7.3"/>
  </r>
  <r>
    <x v="493"/>
    <n v="5.0999999999999996"/>
  </r>
  <r>
    <x v="453"/>
    <n v="8.1"/>
  </r>
  <r>
    <x v="163"/>
    <n v="6.7"/>
  </r>
  <r>
    <x v="128"/>
    <n v="6.6"/>
  </r>
  <r>
    <x v="327"/>
    <n v="4.5"/>
  </r>
  <r>
    <x v="262"/>
    <n v="6.6"/>
  </r>
  <r>
    <x v="284"/>
    <n v="6.5"/>
  </r>
  <r>
    <x v="144"/>
    <n v="5.9"/>
  </r>
  <r>
    <x v="274"/>
    <n v="6.6"/>
  </r>
  <r>
    <x v="649"/>
    <n v="6.5"/>
  </r>
  <r>
    <x v="126"/>
    <n v="7.3"/>
  </r>
  <r>
    <x v="232"/>
    <n v="7.5"/>
  </r>
  <r>
    <x v="294"/>
    <n v="5.9"/>
  </r>
  <r>
    <x v="101"/>
    <n v="7.4"/>
  </r>
  <r>
    <x v="122"/>
    <n v="6.9"/>
  </r>
  <r>
    <x v="122"/>
    <n v="7.9"/>
  </r>
  <r>
    <x v="263"/>
    <n v="8.4"/>
  </r>
  <r>
    <x v="406"/>
    <n v="8"/>
  </r>
  <r>
    <x v="69"/>
    <n v="6"/>
  </r>
  <r>
    <x v="16"/>
    <n v="6.8"/>
  </r>
  <r>
    <x v="263"/>
    <n v="7.8"/>
  </r>
  <r>
    <x v="650"/>
    <n v="5.7"/>
  </r>
  <r>
    <x v="167"/>
    <n v="6.1"/>
  </r>
  <r>
    <x v="556"/>
    <n v="8.1"/>
  </r>
  <r>
    <x v="563"/>
    <n v="6.1"/>
  </r>
  <r>
    <x v="422"/>
    <n v="7.5"/>
  </r>
  <r>
    <x v="232"/>
    <n v="6.2"/>
  </r>
  <r>
    <x v="461"/>
    <n v="6.2"/>
  </r>
  <r>
    <x v="373"/>
    <n v="7.9"/>
  </r>
  <r>
    <x v="304"/>
    <n v="7.4"/>
  </r>
  <r>
    <x v="151"/>
    <n v="6.6"/>
  </r>
  <r>
    <x v="109"/>
    <n v="7.3"/>
  </r>
  <r>
    <x v="213"/>
    <n v="7.5"/>
  </r>
  <r>
    <x v="195"/>
    <n v="5.6"/>
  </r>
  <r>
    <x v="651"/>
    <n v="7.3"/>
  </r>
  <r>
    <x v="63"/>
    <n v="6.4"/>
  </r>
  <r>
    <x v="373"/>
    <n v="5"/>
  </r>
  <r>
    <x v="183"/>
    <n v="5.4"/>
  </r>
  <r>
    <x v="262"/>
    <n v="8.1999999999999993"/>
  </r>
  <r>
    <x v="195"/>
    <n v="7.1"/>
  </r>
  <r>
    <x v="652"/>
    <n v="5.3"/>
  </r>
  <r>
    <x v="64"/>
    <n v="6.5"/>
  </r>
  <r>
    <x v="62"/>
    <n v="6.2"/>
  </r>
  <r>
    <x v="448"/>
    <n v="6.4"/>
  </r>
  <r>
    <x v="309"/>
    <n v="7.2"/>
  </r>
  <r>
    <x v="163"/>
    <n v="6.9"/>
  </r>
  <r>
    <x v="151"/>
    <n v="5.7"/>
  </r>
  <r>
    <x v="163"/>
    <n v="7.7"/>
  </r>
  <r>
    <x v="101"/>
    <n v="5.4"/>
  </r>
  <r>
    <x v="27"/>
    <n v="5.6"/>
  </r>
  <r>
    <x v="415"/>
    <n v="7.7"/>
  </r>
  <r>
    <x v="69"/>
    <n v="5.0999999999999996"/>
  </r>
  <r>
    <x v="101"/>
    <n v="6.8"/>
  </r>
  <r>
    <x v="266"/>
    <n v="8.4"/>
  </r>
  <r>
    <x v="419"/>
    <n v="4.9000000000000004"/>
  </r>
  <r>
    <x v="596"/>
    <n v="7.1"/>
  </r>
  <r>
    <x v="434"/>
    <n v="6.6"/>
  </r>
  <r>
    <x v="121"/>
    <n v="6.1"/>
  </r>
  <r>
    <x v="653"/>
    <n v="4.0999999999999996"/>
  </r>
  <r>
    <x v="1"/>
    <n v="5.8"/>
  </r>
  <r>
    <x v="265"/>
    <n v="8.1"/>
  </r>
  <r>
    <x v="109"/>
    <n v="7.6"/>
  </r>
  <r>
    <x v="146"/>
    <n v="7.8"/>
  </r>
  <r>
    <x v="654"/>
    <n v="4.5999999999999996"/>
  </r>
  <r>
    <x v="101"/>
    <n v="6"/>
  </r>
  <r>
    <x v="54"/>
    <n v="7"/>
  </r>
  <r>
    <x v="481"/>
    <n v="6.7"/>
  </r>
  <r>
    <x v="294"/>
    <n v="6.4"/>
  </r>
  <r>
    <x v="350"/>
    <n v="7.2"/>
  </r>
  <r>
    <x v="108"/>
    <n v="7.4"/>
  </r>
  <r>
    <x v="121"/>
    <n v="4.8"/>
  </r>
  <r>
    <x v="655"/>
    <n v="4"/>
  </r>
  <r>
    <x v="63"/>
    <n v="6.2"/>
  </r>
  <r>
    <x v="516"/>
    <n v="7.7"/>
  </r>
  <r>
    <x v="55"/>
    <n v="6.7"/>
  </r>
  <r>
    <x v="16"/>
    <n v="7.9"/>
  </r>
  <r>
    <x v="263"/>
    <n v="7.9"/>
  </r>
  <r>
    <x v="392"/>
    <n v="5.5"/>
  </r>
  <r>
    <x v="253"/>
    <n v="6.2"/>
  </r>
  <r>
    <x v="419"/>
    <n v="5.0999999999999996"/>
  </r>
  <r>
    <x v="230"/>
    <n v="4.0999999999999996"/>
  </r>
  <r>
    <x v="153"/>
    <n v="6.7"/>
  </r>
  <r>
    <x v="64"/>
    <n v="4.7"/>
  </r>
  <r>
    <x v="165"/>
    <n v="6.4"/>
  </r>
  <r>
    <x v="409"/>
    <n v="6.3"/>
  </r>
  <r>
    <x v="308"/>
    <n v="5.5"/>
  </r>
  <r>
    <x v="163"/>
    <n v="7.3"/>
  </r>
  <r>
    <x v="22"/>
    <n v="6.3"/>
  </r>
  <r>
    <x v="144"/>
    <n v="4.9000000000000004"/>
  </r>
  <r>
    <x v="170"/>
    <n v="7.6"/>
  </r>
  <r>
    <x v="174"/>
    <n v="6"/>
  </r>
  <r>
    <x v="107"/>
    <n v="6.2"/>
  </r>
  <r>
    <x v="163"/>
    <n v="6.8"/>
  </r>
  <r>
    <x v="151"/>
    <n v="4.5"/>
  </r>
  <r>
    <x v="28"/>
    <n v="5.7"/>
  </r>
  <r>
    <x v="298"/>
    <n v="8.4"/>
  </r>
  <r>
    <x v="0"/>
    <n v="4.5999999999999996"/>
  </r>
  <r>
    <x v="656"/>
    <n v="6.2"/>
  </r>
  <r>
    <x v="16"/>
    <n v="7"/>
  </r>
  <r>
    <x v="284"/>
    <n v="6.9"/>
  </r>
  <r>
    <x v="163"/>
    <n v="6.1"/>
  </r>
  <r>
    <x v="107"/>
    <n v="6.7"/>
  </r>
  <r>
    <x v="151"/>
    <n v="5.6"/>
  </r>
  <r>
    <x v="422"/>
    <n v="6.6"/>
  </r>
  <r>
    <x v="101"/>
    <n v="6.4"/>
  </r>
  <r>
    <x v="536"/>
    <n v="2.8"/>
  </r>
  <r>
    <x v="93"/>
    <n v="5.4"/>
  </r>
  <r>
    <x v="101"/>
    <n v="5"/>
  </r>
  <r>
    <x v="16"/>
    <n v="5.0999999999999996"/>
  </r>
  <r>
    <x v="136"/>
    <n v="8"/>
  </r>
  <r>
    <x v="657"/>
    <n v="5.9"/>
  </r>
  <r>
    <x v="69"/>
    <n v="8.1999999999999993"/>
  </r>
  <r>
    <x v="409"/>
    <n v="7"/>
  </r>
  <r>
    <x v="361"/>
    <n v="6.6"/>
  </r>
  <r>
    <x v="658"/>
    <n v="6.7"/>
  </r>
  <r>
    <x v="101"/>
    <n v="5.5"/>
  </r>
  <r>
    <x v="151"/>
    <n v="4.9000000000000004"/>
  </r>
  <r>
    <x v="101"/>
    <n v="6.9"/>
  </r>
  <r>
    <x v="584"/>
    <n v="7.4"/>
  </r>
  <r>
    <x v="183"/>
    <n v="5.6"/>
  </r>
  <r>
    <x v="528"/>
    <n v="8"/>
  </r>
  <r>
    <x v="121"/>
    <n v="5.3"/>
  </r>
  <r>
    <x v="420"/>
    <n v="6.2"/>
  </r>
  <r>
    <x v="121"/>
    <n v="5.3"/>
  </r>
  <r>
    <x v="263"/>
    <n v="6.6"/>
  </r>
  <r>
    <x v="121"/>
    <n v="7.2"/>
  </r>
  <r>
    <x v="144"/>
    <n v="4.5999999999999996"/>
  </r>
  <r>
    <x v="659"/>
    <n v="7.5"/>
  </r>
  <r>
    <x v="262"/>
    <n v="6.5"/>
  </r>
  <r>
    <x v="647"/>
    <n v="7.6"/>
  </r>
  <r>
    <x v="489"/>
    <n v="6.2"/>
  </r>
  <r>
    <x v="144"/>
    <n v="8"/>
  </r>
  <r>
    <x v="660"/>
    <n v="5.5"/>
  </r>
  <r>
    <x v="101"/>
    <n v="6.3"/>
  </r>
  <r>
    <x v="544"/>
    <n v="7.2"/>
  </r>
  <r>
    <x v="166"/>
    <n v="6.7"/>
  </r>
  <r>
    <x v="94"/>
    <n v="5.3"/>
  </r>
  <r>
    <x v="528"/>
    <n v="6.3"/>
  </r>
  <r>
    <x v="428"/>
    <n v="6.5"/>
  </r>
  <r>
    <x v="205"/>
    <n v="5.6"/>
  </r>
  <r>
    <x v="299"/>
    <n v="7"/>
  </r>
  <r>
    <x v="136"/>
    <n v="8.3000000000000007"/>
  </r>
  <r>
    <x v="22"/>
    <n v="7.2"/>
  </r>
  <r>
    <x v="146"/>
    <n v="6.8"/>
  </r>
  <r>
    <x v="53"/>
    <n v="6.4"/>
  </r>
  <r>
    <x v="661"/>
    <n v="6.9"/>
  </r>
  <r>
    <x v="144"/>
    <n v="8"/>
  </r>
  <r>
    <x v="93"/>
    <n v="6.2"/>
  </r>
  <r>
    <x v="662"/>
    <n v="6.4"/>
  </r>
  <r>
    <x v="64"/>
    <n v="5.6"/>
  </r>
  <r>
    <x v="541"/>
    <n v="6.1"/>
  </r>
  <r>
    <x v="398"/>
    <n v="6"/>
  </r>
  <r>
    <x v="163"/>
    <n v="5.0999999999999996"/>
  </r>
  <r>
    <x v="663"/>
    <n v="4.5"/>
  </r>
  <r>
    <x v="664"/>
    <n v="5.9"/>
  </r>
  <r>
    <x v="665"/>
    <n v="6"/>
  </r>
  <r>
    <x v="218"/>
    <n v="5.8"/>
  </r>
  <r>
    <x v="216"/>
    <n v="6.1"/>
  </r>
  <r>
    <x v="1"/>
    <n v="4.9000000000000004"/>
  </r>
  <r>
    <x v="666"/>
    <n v="5.7"/>
  </r>
  <r>
    <x v="109"/>
    <n v="6.6"/>
  </r>
  <r>
    <x v="279"/>
    <n v="8.1"/>
  </r>
  <r>
    <x v="371"/>
    <n v="5.7"/>
  </r>
  <r>
    <x v="16"/>
    <n v="6.8"/>
  </r>
  <r>
    <x v="262"/>
    <n v="7.5"/>
  </r>
  <r>
    <x v="667"/>
    <n v="6.2"/>
  </r>
  <r>
    <x v="128"/>
    <n v="8.3000000000000007"/>
  </r>
  <r>
    <x v="263"/>
    <n v="7.4"/>
  </r>
  <r>
    <x v="16"/>
    <n v="8"/>
  </r>
  <r>
    <x v="516"/>
    <n v="6.9"/>
  </r>
  <r>
    <x v="121"/>
    <n v="6.9"/>
  </r>
  <r>
    <x v="116"/>
    <n v="5.5"/>
  </r>
  <r>
    <x v="184"/>
    <n v="5.7"/>
  </r>
  <r>
    <x v="457"/>
    <n v="7.2"/>
  </r>
  <r>
    <x v="476"/>
    <n v="6.9"/>
  </r>
  <r>
    <x v="373"/>
    <n v="5.5"/>
  </r>
  <r>
    <x v="373"/>
    <n v="5.9"/>
  </r>
  <r>
    <x v="71"/>
    <n v="7.7"/>
  </r>
  <r>
    <x v="474"/>
    <n v="5.2"/>
  </r>
  <r>
    <x v="17"/>
    <n v="7.1"/>
  </r>
  <r>
    <x v="230"/>
    <n v="5.5"/>
  </r>
  <r>
    <x v="16"/>
    <n v="7.7"/>
  </r>
  <r>
    <x v="101"/>
    <n v="5.4"/>
  </r>
  <r>
    <x v="447"/>
    <n v="6.7"/>
  </r>
  <r>
    <x v="121"/>
    <n v="5"/>
  </r>
  <r>
    <x v="398"/>
    <n v="6.4"/>
  </r>
  <r>
    <x v="513"/>
    <n v="6.6"/>
  </r>
  <r>
    <x v="16"/>
    <n v="5.9"/>
  </r>
  <r>
    <x v="25"/>
    <n v="5.7"/>
  </r>
  <r>
    <x v="545"/>
    <n v="4.5"/>
  </r>
  <r>
    <x v="419"/>
    <n v="3.7"/>
  </r>
  <r>
    <x v="230"/>
    <n v="5"/>
  </r>
  <r>
    <x v="121"/>
    <n v="4.5999999999999996"/>
  </r>
  <r>
    <x v="668"/>
    <n v="6.5"/>
  </r>
  <r>
    <x v="121"/>
    <n v="4.9000000000000004"/>
  </r>
  <r>
    <x v="151"/>
    <n v="6"/>
  </r>
  <r>
    <x v="629"/>
    <n v="6.9"/>
  </r>
  <r>
    <x v="461"/>
    <n v="5.7"/>
  </r>
  <r>
    <x v="343"/>
    <n v="6.7"/>
  </r>
  <r>
    <x v="195"/>
    <n v="6.9"/>
  </r>
  <r>
    <x v="101"/>
    <n v="5.5"/>
  </r>
  <r>
    <x v="174"/>
    <n v="4.4000000000000004"/>
  </r>
  <r>
    <x v="183"/>
    <n v="5.4"/>
  </r>
  <r>
    <x v="423"/>
    <n v="7"/>
  </r>
  <r>
    <x v="669"/>
    <n v="5.4"/>
  </r>
  <r>
    <x v="304"/>
    <n v="5.4"/>
  </r>
  <r>
    <x v="109"/>
    <n v="8"/>
  </r>
  <r>
    <x v="16"/>
    <n v="7.6"/>
  </r>
  <r>
    <x v="144"/>
    <n v="5.9"/>
  </r>
  <r>
    <x v="263"/>
    <n v="6.6"/>
  </r>
  <r>
    <x v="398"/>
    <n v="6.7"/>
  </r>
  <r>
    <x v="407"/>
    <n v="3.9"/>
  </r>
  <r>
    <x v="406"/>
    <n v="5.7"/>
  </r>
  <r>
    <x v="121"/>
    <n v="6.7"/>
  </r>
  <r>
    <x v="92"/>
    <n v="6.5"/>
  </r>
  <r>
    <x v="398"/>
    <n v="6.8"/>
  </r>
  <r>
    <x v="16"/>
    <n v="6.3"/>
  </r>
  <r>
    <x v="670"/>
    <n v="7.3"/>
  </r>
  <r>
    <x v="93"/>
    <n v="6.9"/>
  </r>
  <r>
    <x v="629"/>
    <n v="7"/>
  </r>
  <r>
    <x v="263"/>
    <n v="6.5"/>
  </r>
  <r>
    <x v="466"/>
    <n v="3.6"/>
  </r>
  <r>
    <x v="101"/>
    <n v="7.7"/>
  </r>
  <r>
    <x v="16"/>
    <n v="7.7"/>
  </r>
  <r>
    <x v="33"/>
    <n v="5.9"/>
  </r>
  <r>
    <x v="121"/>
    <n v="6.8"/>
  </r>
  <r>
    <x v="16"/>
    <n v="7.4"/>
  </r>
  <r>
    <x v="369"/>
    <n v="5.0999999999999996"/>
  </r>
  <r>
    <x v="109"/>
    <n v="7.4"/>
  </r>
  <r>
    <x v="69"/>
    <n v="7.2"/>
  </r>
  <r>
    <x v="671"/>
    <n v="6"/>
  </r>
  <r>
    <x v="250"/>
    <n v="8.3000000000000007"/>
  </r>
  <r>
    <x v="415"/>
    <n v="8.1"/>
  </r>
  <r>
    <x v="244"/>
    <n v="6.3"/>
  </r>
  <r>
    <x v="672"/>
    <n v="7.3"/>
  </r>
  <r>
    <x v="151"/>
    <n v="3.6"/>
  </r>
  <r>
    <x v="298"/>
    <n v="1.6"/>
  </r>
  <r>
    <x v="299"/>
    <n v="8"/>
  </r>
  <r>
    <x v="99"/>
    <n v="6.2"/>
  </r>
  <r>
    <x v="146"/>
    <n v="9"/>
  </r>
  <r>
    <x v="474"/>
    <n v="6.1"/>
  </r>
  <r>
    <x v="550"/>
    <n v="5.7"/>
  </r>
  <r>
    <x v="263"/>
    <n v="6.8"/>
  </r>
  <r>
    <x v="574"/>
    <n v="5.5"/>
  </r>
  <r>
    <x v="570"/>
    <n v="6.8"/>
  </r>
  <r>
    <x v="195"/>
    <n v="7.3"/>
  </r>
  <r>
    <x v="121"/>
    <n v="6.1"/>
  </r>
  <r>
    <x v="101"/>
    <n v="7.2"/>
  </r>
  <r>
    <x v="151"/>
    <n v="5.9"/>
  </r>
  <r>
    <x v="126"/>
    <n v="6.1"/>
  </r>
  <r>
    <x v="320"/>
    <n v="6.8"/>
  </r>
  <r>
    <x v="226"/>
    <n v="7.7"/>
  </r>
  <r>
    <x v="183"/>
    <n v="4.9000000000000004"/>
  </r>
  <r>
    <x v="101"/>
    <n v="6.1"/>
  </r>
  <r>
    <x v="673"/>
    <n v="2.5"/>
  </r>
  <r>
    <x v="25"/>
    <n v="6.1"/>
  </r>
  <r>
    <x v="294"/>
    <n v="5.9"/>
  </r>
  <r>
    <x v="461"/>
    <n v="5.7"/>
  </r>
  <r>
    <x v="107"/>
    <n v="5.6"/>
  </r>
  <r>
    <x v="419"/>
    <n v="7.2"/>
  </r>
  <r>
    <x v="173"/>
    <n v="7.7"/>
  </r>
  <r>
    <x v="477"/>
    <n v="7.8"/>
  </r>
  <r>
    <x v="121"/>
    <n v="6.1"/>
  </r>
  <r>
    <x v="674"/>
    <n v="5.8"/>
  </r>
  <r>
    <x v="16"/>
    <n v="6.5"/>
  </r>
  <r>
    <x v="150"/>
    <n v="7.9"/>
  </r>
  <r>
    <x v="46"/>
    <n v="6.3"/>
  </r>
  <r>
    <x v="121"/>
    <n v="3.8"/>
  </r>
  <r>
    <x v="263"/>
    <n v="8.3000000000000007"/>
  </r>
  <r>
    <x v="151"/>
    <n v="6.4"/>
  </r>
  <r>
    <x v="400"/>
    <n v="6.7"/>
  </r>
  <r>
    <x v="151"/>
    <n v="6.1"/>
  </r>
  <r>
    <x v="299"/>
    <n v="6"/>
  </r>
  <r>
    <x v="409"/>
    <n v="5.8"/>
  </r>
  <r>
    <x v="675"/>
    <n v="5.6"/>
  </r>
  <r>
    <x v="400"/>
    <n v="6.1"/>
  </r>
  <r>
    <x v="151"/>
    <n v="5.9"/>
  </r>
  <r>
    <x v="101"/>
    <n v="7.3"/>
  </r>
  <r>
    <x v="284"/>
    <n v="6.8"/>
  </r>
  <r>
    <x v="101"/>
    <n v="5.7"/>
  </r>
  <r>
    <x v="16"/>
    <n v="7.3"/>
  </r>
  <r>
    <x v="254"/>
    <n v="6.3"/>
  </r>
  <r>
    <x v="528"/>
    <n v="5.9"/>
  </r>
  <r>
    <x v="299"/>
    <n v="7.1"/>
  </r>
  <r>
    <x v="134"/>
    <n v="7.1"/>
  </r>
  <r>
    <x v="16"/>
    <n v="8"/>
  </r>
  <r>
    <x v="93"/>
    <n v="5.0999999999999996"/>
  </r>
  <r>
    <x v="124"/>
    <n v="7.1"/>
  </r>
  <r>
    <x v="297"/>
    <n v="6.5"/>
  </r>
  <r>
    <x v="373"/>
    <n v="4.5"/>
  </r>
  <r>
    <x v="465"/>
    <n v="6.6"/>
  </r>
  <r>
    <x v="379"/>
    <n v="4.3"/>
  </r>
  <r>
    <x v="107"/>
    <n v="6.7"/>
  </r>
  <r>
    <x v="70"/>
    <n v="6.8"/>
  </r>
  <r>
    <x v="676"/>
    <n v="5.4"/>
  </r>
  <r>
    <x v="677"/>
    <n v="6.6"/>
  </r>
  <r>
    <x v="167"/>
    <n v="7.4"/>
  </r>
  <r>
    <x v="109"/>
    <n v="7.3"/>
  </r>
  <r>
    <x v="263"/>
    <n v="6.9"/>
  </r>
  <r>
    <x v="392"/>
    <n v="8"/>
  </r>
  <r>
    <x v="544"/>
    <n v="6.4"/>
  </r>
  <r>
    <x v="619"/>
    <n v="7.8"/>
  </r>
  <r>
    <x v="163"/>
    <n v="6.1"/>
  </r>
  <r>
    <x v="550"/>
    <n v="6.1"/>
  </r>
  <r>
    <x v="357"/>
    <n v="5.0999999999999996"/>
  </r>
  <r>
    <x v="180"/>
    <n v="7.8"/>
  </r>
  <r>
    <x v="101"/>
    <n v="7.4"/>
  </r>
  <r>
    <x v="262"/>
    <n v="7.8"/>
  </r>
  <r>
    <x v="678"/>
    <n v="8"/>
  </r>
  <r>
    <x v="16"/>
    <n v="6.7"/>
  </r>
  <r>
    <x v="146"/>
    <n v="6.6"/>
  </r>
  <r>
    <x v="101"/>
    <n v="6.4"/>
  </r>
  <r>
    <x v="22"/>
    <n v="6.7"/>
  </r>
  <r>
    <x v="134"/>
    <n v="6.2"/>
  </r>
  <r>
    <x v="218"/>
    <n v="7.3"/>
  </r>
  <r>
    <x v="104"/>
    <n v="8.1"/>
  </r>
  <r>
    <x v="462"/>
    <n v="7"/>
  </r>
  <r>
    <x v="419"/>
    <n v="8"/>
  </r>
  <r>
    <x v="133"/>
    <n v="8"/>
  </r>
  <r>
    <x v="151"/>
    <n v="7"/>
  </r>
  <r>
    <x v="679"/>
    <n v="7.9"/>
  </r>
  <r>
    <x v="680"/>
    <n v="5.9"/>
  </r>
  <r>
    <x v="121"/>
    <n v="6.6"/>
  </r>
  <r>
    <x v="195"/>
    <n v="6.3"/>
  </r>
  <r>
    <x v="4"/>
    <n v="7.7"/>
  </r>
  <r>
    <x v="151"/>
    <n v="6.9"/>
  </r>
  <r>
    <x v="226"/>
    <n v="7.1"/>
  </r>
  <r>
    <x v="361"/>
    <n v="7.4"/>
  </r>
  <r>
    <x v="681"/>
    <n v="6.5"/>
  </r>
  <r>
    <x v="682"/>
    <n v="6.5"/>
  </r>
  <r>
    <x v="683"/>
    <n v="6.8"/>
  </r>
  <r>
    <x v="107"/>
    <n v="7.5"/>
  </r>
  <r>
    <x v="304"/>
    <n v="6.6"/>
  </r>
  <r>
    <x v="205"/>
    <n v="7.1"/>
  </r>
  <r>
    <x v="219"/>
    <n v="6.6"/>
  </r>
  <r>
    <x v="684"/>
    <n v="7"/>
  </r>
  <r>
    <x v="195"/>
    <n v="3.3"/>
  </r>
  <r>
    <x v="69"/>
    <n v="6.7"/>
  </r>
  <r>
    <x v="457"/>
    <n v="8"/>
  </r>
  <r>
    <x v="299"/>
    <n v="6.8"/>
  </r>
  <r>
    <x v="314"/>
    <n v="6"/>
  </r>
  <r>
    <x v="357"/>
    <n v="5.4"/>
  </r>
  <r>
    <x v="151"/>
    <n v="4.3"/>
  </r>
  <r>
    <x v="213"/>
    <n v="6.2"/>
  </r>
  <r>
    <x v="685"/>
    <n v="7.7"/>
  </r>
  <r>
    <x v="2"/>
    <n v="8"/>
  </r>
  <r>
    <x v="415"/>
    <n v="7.4"/>
  </r>
  <r>
    <x v="298"/>
    <n v="5.9"/>
  </r>
  <r>
    <x v="16"/>
    <n v="7.8"/>
  </r>
  <r>
    <x v="146"/>
    <n v="7.4"/>
  </r>
  <r>
    <x v="121"/>
    <n v="6.5"/>
  </r>
  <r>
    <x v="568"/>
    <n v="5.4"/>
  </r>
  <r>
    <x v="230"/>
    <n v="7"/>
  </r>
  <r>
    <x v="109"/>
    <n v="7.6"/>
  </r>
  <r>
    <x v="195"/>
    <n v="6.9"/>
  </r>
  <r>
    <x v="299"/>
    <n v="7"/>
  </r>
  <r>
    <x v="199"/>
    <n v="5.3"/>
  </r>
  <r>
    <x v="286"/>
    <n v="6.4"/>
  </r>
  <r>
    <x v="151"/>
    <n v="4.5"/>
  </r>
  <r>
    <x v="364"/>
    <n v="7.8"/>
  </r>
  <r>
    <x v="517"/>
    <n v="6.7"/>
  </r>
  <r>
    <x v="686"/>
    <n v="5.3"/>
  </r>
  <r>
    <x v="195"/>
    <n v="6.3"/>
  </r>
  <r>
    <x v="22"/>
    <n v="7"/>
  </r>
  <r>
    <x v="151"/>
    <n v="5.3"/>
  </r>
  <r>
    <x v="101"/>
    <n v="6.6"/>
  </r>
  <r>
    <x v="291"/>
    <n v="5.8"/>
  </r>
  <r>
    <x v="16"/>
    <n v="6.7"/>
  </r>
  <r>
    <x v="361"/>
    <n v="6.6"/>
  </r>
  <r>
    <x v="415"/>
    <n v="7"/>
  </r>
  <r>
    <x v="687"/>
    <n v="8.4"/>
  </r>
  <r>
    <x v="156"/>
    <n v="6"/>
  </r>
  <r>
    <x v="151"/>
    <n v="5.4"/>
  </r>
  <r>
    <x v="48"/>
    <n v="7.8"/>
  </r>
  <r>
    <x v="15"/>
    <n v="7.6"/>
  </r>
  <r>
    <x v="299"/>
    <n v="6.6"/>
  </r>
  <r>
    <x v="226"/>
    <n v="6.4"/>
  </r>
  <r>
    <x v="309"/>
    <n v="7"/>
  </r>
  <r>
    <x v="69"/>
    <n v="5.7"/>
  </r>
  <r>
    <x v="99"/>
    <n v="5.9"/>
  </r>
  <r>
    <x v="151"/>
    <n v="6.3"/>
  </r>
  <r>
    <x v="195"/>
    <n v="6.3"/>
  </r>
  <r>
    <x v="195"/>
    <n v="6.2"/>
  </r>
  <r>
    <x v="607"/>
    <n v="2.1"/>
  </r>
  <r>
    <x v="195"/>
    <n v="5"/>
  </r>
  <r>
    <x v="59"/>
    <n v="5.3"/>
  </r>
  <r>
    <x v="16"/>
    <n v="7.1"/>
  </r>
  <r>
    <x v="263"/>
    <n v="7"/>
  </r>
  <r>
    <x v="688"/>
    <n v="7"/>
  </r>
  <r>
    <x v="689"/>
    <n v="5.7"/>
  </r>
  <r>
    <x v="550"/>
    <n v="7.1"/>
  </r>
  <r>
    <x v="101"/>
    <n v="7"/>
  </r>
  <r>
    <x v="263"/>
    <n v="7.7"/>
  </r>
  <r>
    <x v="195"/>
    <n v="7.1"/>
  </r>
  <r>
    <x v="299"/>
    <n v="6.8"/>
  </r>
  <r>
    <x v="544"/>
    <n v="7.5"/>
  </r>
  <r>
    <x v="345"/>
    <n v="6.3"/>
  </r>
  <r>
    <x v="253"/>
    <n v="7.3"/>
  </r>
  <r>
    <x v="286"/>
    <n v="6.8"/>
  </r>
  <r>
    <x v="163"/>
    <n v="7.2"/>
  </r>
  <r>
    <x v="69"/>
    <n v="6.4"/>
  </r>
  <r>
    <x v="195"/>
    <n v="6"/>
  </r>
  <r>
    <x v="144"/>
    <n v="6.4"/>
  </r>
  <r>
    <x v="101"/>
    <n v="5.0999999999999996"/>
  </r>
  <r>
    <x v="163"/>
    <n v="7.5"/>
  </r>
  <r>
    <x v="379"/>
    <n v="7.1"/>
  </r>
  <r>
    <x v="151"/>
    <n v="4.5999999999999996"/>
  </r>
  <r>
    <x v="195"/>
    <n v="5.7"/>
  </r>
  <r>
    <x v="690"/>
    <n v="6.8"/>
  </r>
  <r>
    <x v="150"/>
    <n v="7.7"/>
  </r>
  <r>
    <x v="83"/>
    <n v="6.7"/>
  </r>
  <r>
    <x v="57"/>
    <n v="3.2"/>
  </r>
  <r>
    <x v="39"/>
    <n v="6.1"/>
  </r>
  <r>
    <x v="104"/>
    <n v="5.6"/>
  </r>
  <r>
    <x v="691"/>
    <n v="6.9"/>
  </r>
  <r>
    <x v="263"/>
    <n v="7.5"/>
  </r>
  <r>
    <x v="109"/>
    <n v="5.8"/>
  </r>
  <r>
    <x v="69"/>
    <n v="8.3000000000000007"/>
  </r>
  <r>
    <x v="692"/>
    <n v="2.8"/>
  </r>
  <r>
    <x v="461"/>
    <n v="6.6"/>
  </r>
  <r>
    <x v="263"/>
    <n v="7.5"/>
  </r>
  <r>
    <x v="299"/>
    <n v="6"/>
  </r>
  <r>
    <x v="263"/>
    <n v="6.2"/>
  </r>
  <r>
    <x v="62"/>
    <n v="7.2"/>
  </r>
  <r>
    <x v="0"/>
    <n v="8.6999999999999993"/>
  </r>
  <r>
    <x v="151"/>
    <n v="6"/>
  </r>
  <r>
    <x v="379"/>
    <n v="8"/>
  </r>
  <r>
    <x v="693"/>
    <n v="7.2"/>
  </r>
  <r>
    <x v="229"/>
    <n v="4.5"/>
  </r>
  <r>
    <x v="117"/>
    <n v="7.9"/>
  </r>
  <r>
    <x v="580"/>
    <n v="7.1"/>
  </r>
  <r>
    <x v="69"/>
    <n v="7.5"/>
  </r>
  <r>
    <x v="694"/>
    <n v="6.8"/>
  </r>
  <r>
    <x v="126"/>
    <n v="4.3"/>
  </r>
  <r>
    <x v="293"/>
    <n v="7.2"/>
  </r>
  <r>
    <x v="151"/>
    <n v="5.8"/>
  </r>
  <r>
    <x v="107"/>
    <n v="7.1"/>
  </r>
  <r>
    <x v="16"/>
    <n v="7.4"/>
  </r>
  <r>
    <x v="146"/>
    <n v="7.6"/>
  </r>
  <r>
    <x v="16"/>
    <n v="6.9"/>
  </r>
  <r>
    <x v="357"/>
    <n v="6"/>
  </r>
  <r>
    <x v="151"/>
    <n v="6.9"/>
  </r>
  <r>
    <x v="263"/>
    <n v="7.3"/>
  </r>
  <r>
    <x v="69"/>
    <n v="4.5999999999999996"/>
  </r>
  <r>
    <x v="163"/>
    <n v="6"/>
  </r>
  <r>
    <x v="263"/>
    <n v="6.4"/>
  </r>
  <r>
    <x v="568"/>
    <n v="5.5"/>
  </r>
  <r>
    <x v="16"/>
    <n v="7.5"/>
  </r>
  <r>
    <x v="695"/>
    <n v="8.1"/>
  </r>
  <r>
    <x v="293"/>
    <n v="6.3"/>
  </r>
  <r>
    <x v="151"/>
    <n v="5.0999999999999996"/>
  </r>
  <r>
    <x v="195"/>
    <n v="6.8"/>
  </r>
  <r>
    <x v="151"/>
    <n v="5.3"/>
  </r>
  <r>
    <x v="163"/>
    <n v="7.3"/>
  </r>
  <r>
    <x v="398"/>
    <n v="7.3"/>
  </r>
  <r>
    <x v="109"/>
    <n v="7.1"/>
  </r>
  <r>
    <x v="62"/>
    <n v="7.6"/>
  </r>
  <r>
    <x v="121"/>
    <n v="5.3"/>
  </r>
  <r>
    <x v="16"/>
    <n v="7.8"/>
  </r>
  <r>
    <x v="398"/>
    <n v="7.7"/>
  </r>
  <r>
    <x v="146"/>
    <n v="7.7"/>
  </r>
  <r>
    <x v="424"/>
    <n v="5.4"/>
  </r>
  <r>
    <x v="101"/>
    <n v="6.2"/>
  </r>
  <r>
    <x v="409"/>
    <n v="7.4"/>
  </r>
  <r>
    <x v="516"/>
    <n v="6.2"/>
  </r>
  <r>
    <x v="180"/>
    <n v="5.0999999999999996"/>
  </r>
  <r>
    <x v="423"/>
    <n v="6.9"/>
  </r>
  <r>
    <x v="607"/>
    <n v="6.3"/>
  </r>
  <r>
    <x v="309"/>
    <n v="6.8"/>
  </r>
  <r>
    <x v="461"/>
    <n v="7.4"/>
  </r>
  <r>
    <x v="163"/>
    <n v="5.7"/>
  </r>
  <r>
    <x v="357"/>
    <n v="5.8"/>
  </r>
  <r>
    <x v="163"/>
    <n v="6.2"/>
  </r>
  <r>
    <x v="101"/>
    <n v="4.3"/>
  </r>
  <r>
    <x v="166"/>
    <n v="6.4"/>
  </r>
  <r>
    <x v="263"/>
    <n v="6"/>
  </r>
  <r>
    <x v="121"/>
    <n v="6.9"/>
  </r>
  <r>
    <x v="314"/>
    <n v="5.5"/>
  </r>
  <r>
    <x v="419"/>
    <n v="5.4"/>
  </r>
  <r>
    <x v="97"/>
    <n v="8.3000000000000007"/>
  </r>
  <r>
    <x v="696"/>
    <n v="7.9"/>
  </r>
  <r>
    <x v="101"/>
    <n v="6.5"/>
  </r>
  <r>
    <x v="447"/>
    <n v="6.3"/>
  </r>
  <r>
    <x v="195"/>
    <n v="6.4"/>
  </r>
  <r>
    <x v="151"/>
    <n v="5.3"/>
  </r>
  <r>
    <x v="697"/>
    <n v="5.8"/>
  </r>
  <r>
    <x v="150"/>
    <n v="6.6"/>
  </r>
  <r>
    <x v="371"/>
    <n v="7.4"/>
  </r>
  <r>
    <x v="263"/>
    <n v="8.3000000000000007"/>
  </r>
  <r>
    <x v="299"/>
    <n v="5.3"/>
  </r>
  <r>
    <x v="357"/>
    <n v="6.2"/>
  </r>
  <r>
    <x v="480"/>
    <n v="6.9"/>
  </r>
  <r>
    <x v="293"/>
    <n v="5.9"/>
  </r>
  <r>
    <x v="174"/>
    <n v="6.1"/>
  </r>
  <r>
    <x v="121"/>
    <n v="5.8"/>
  </r>
  <r>
    <x v="263"/>
    <n v="7.3"/>
  </r>
  <r>
    <x v="357"/>
    <n v="5.9"/>
  </r>
  <r>
    <x v="407"/>
    <n v="5.5"/>
  </r>
  <r>
    <x v="101"/>
    <n v="5"/>
  </r>
  <r>
    <x v="284"/>
    <n v="7"/>
  </r>
  <r>
    <x v="70"/>
    <n v="7.8"/>
  </r>
  <r>
    <x v="462"/>
    <n v="6.4"/>
  </r>
  <r>
    <x v="230"/>
    <n v="5.9"/>
  </r>
  <r>
    <x v="293"/>
    <n v="7"/>
  </r>
  <r>
    <x v="357"/>
    <n v="6.1"/>
  </r>
  <r>
    <x v="698"/>
    <n v="6.9"/>
  </r>
  <r>
    <x v="699"/>
    <n v="7.5"/>
  </r>
  <r>
    <x v="195"/>
    <n v="7.3"/>
  </r>
  <r>
    <x v="495"/>
    <n v="6.5"/>
  </r>
  <r>
    <x v="17"/>
    <n v="6.2"/>
  </r>
  <r>
    <x v="2"/>
    <n v="6.7"/>
  </r>
  <r>
    <x v="230"/>
    <n v="6"/>
  </r>
  <r>
    <x v="230"/>
    <n v="6.3"/>
  </r>
  <r>
    <x v="195"/>
    <n v="5.8"/>
  </r>
  <r>
    <x v="550"/>
    <n v="6.1"/>
  </r>
  <r>
    <x v="700"/>
    <n v="6.9"/>
  </r>
  <r>
    <x v="69"/>
    <n v="8.3000000000000007"/>
  </r>
  <r>
    <x v="568"/>
    <n v="5.4"/>
  </r>
  <r>
    <x v="391"/>
    <n v="6.7"/>
  </r>
  <r>
    <x v="595"/>
    <n v="7.4"/>
  </r>
  <r>
    <x v="195"/>
    <n v="5.6"/>
  </r>
  <r>
    <x v="701"/>
    <n v="6.5"/>
  </r>
  <r>
    <x v="3"/>
    <n v="6.5"/>
  </r>
  <r>
    <x v="126"/>
    <n v="5.8"/>
  </r>
  <r>
    <x v="299"/>
    <n v="5"/>
  </r>
  <r>
    <x v="121"/>
    <n v="5.5"/>
  </r>
  <r>
    <x v="121"/>
    <n v="6.5"/>
  </r>
  <r>
    <x v="146"/>
    <n v="7.2"/>
  </r>
  <r>
    <x v="14"/>
    <n v="7.3"/>
  </r>
  <r>
    <x v="314"/>
    <n v="7.2"/>
  </r>
  <r>
    <x v="230"/>
    <n v="5.2"/>
  </r>
  <r>
    <x v="409"/>
    <n v="5.7"/>
  </r>
  <r>
    <x v="230"/>
    <n v="4.7"/>
  </r>
  <r>
    <x v="354"/>
    <n v="5.9"/>
  </r>
  <r>
    <x v="371"/>
    <n v="6.8"/>
  </r>
  <r>
    <x v="299"/>
    <n v="5.9"/>
  </r>
  <r>
    <x v="3"/>
    <n v="5.3"/>
  </r>
  <r>
    <x v="391"/>
    <n v="6"/>
  </r>
  <r>
    <x v="195"/>
    <n v="7.7"/>
  </r>
  <r>
    <x v="216"/>
    <n v="4.4000000000000004"/>
  </r>
  <r>
    <x v="195"/>
    <n v="6.6"/>
  </r>
  <r>
    <x v="453"/>
    <n v="6.7"/>
  </r>
  <r>
    <x v="209"/>
    <n v="5.5"/>
  </r>
  <r>
    <x v="474"/>
    <n v="6.5"/>
  </r>
  <r>
    <x v="165"/>
    <n v="6.2"/>
  </r>
  <r>
    <x v="649"/>
    <n v="7.1"/>
  </r>
  <r>
    <x v="373"/>
    <n v="6.1"/>
  </r>
  <r>
    <x v="702"/>
    <n v="7.1"/>
  </r>
  <r>
    <x v="184"/>
    <n v="6"/>
  </r>
  <r>
    <x v="263"/>
    <n v="7.4"/>
  </r>
  <r>
    <x v="69"/>
    <n v="5.9"/>
  </r>
  <r>
    <x v="298"/>
    <n v="4.0999999999999996"/>
  </r>
  <r>
    <x v="151"/>
    <n v="5.8"/>
  </r>
  <r>
    <x v="28"/>
    <n v="5.9"/>
  </r>
  <r>
    <x v="109"/>
    <n v="7"/>
  </r>
  <r>
    <x v="362"/>
    <n v="6.8"/>
  </r>
  <r>
    <x v="16"/>
    <n v="7.4"/>
  </r>
  <r>
    <x v="59"/>
    <n v="7.1"/>
  </r>
  <r>
    <x v="447"/>
    <n v="7"/>
  </r>
  <r>
    <x v="121"/>
    <n v="5.8"/>
  </r>
  <r>
    <x v="151"/>
    <n v="7.8"/>
  </r>
  <r>
    <x v="703"/>
    <n v="6.5"/>
  </r>
  <r>
    <x v="704"/>
    <n v="7"/>
  </r>
  <r>
    <x v="400"/>
    <n v="6.3"/>
  </r>
  <r>
    <x v="121"/>
    <n v="5.3"/>
  </r>
  <r>
    <x v="59"/>
    <n v="6.8"/>
  </r>
  <r>
    <x v="102"/>
    <n v="5.5"/>
  </r>
  <r>
    <x v="163"/>
    <n v="7.4"/>
  </r>
  <r>
    <x v="151"/>
    <n v="4.3"/>
  </r>
  <r>
    <x v="131"/>
    <n v="6"/>
  </r>
  <r>
    <x v="279"/>
    <n v="5.2"/>
  </r>
  <r>
    <x v="705"/>
    <n v="6.7"/>
  </r>
  <r>
    <x v="151"/>
    <n v="6.3"/>
  </r>
  <r>
    <x v="146"/>
    <n v="8.6"/>
  </r>
  <r>
    <x v="348"/>
    <n v="6.1"/>
  </r>
  <r>
    <x v="484"/>
    <n v="5.8"/>
  </r>
  <r>
    <x v="706"/>
    <n v="7.7"/>
  </r>
  <r>
    <x v="109"/>
    <n v="8"/>
  </r>
  <r>
    <x v="707"/>
    <n v="5.6"/>
  </r>
  <r>
    <x v="195"/>
    <n v="6.7"/>
  </r>
  <r>
    <x v="291"/>
    <n v="6.6"/>
  </r>
  <r>
    <x v="369"/>
    <n v="4.2"/>
  </r>
  <r>
    <x v="263"/>
    <n v="6.6"/>
  </r>
  <r>
    <x v="209"/>
    <n v="4.0999999999999996"/>
  </r>
  <r>
    <x v="708"/>
    <n v="7.3"/>
  </r>
  <r>
    <x v="371"/>
    <n v="7.1"/>
  </r>
  <r>
    <x v="195"/>
    <n v="6.5"/>
  </r>
  <r>
    <x v="16"/>
    <n v="7"/>
  </r>
  <r>
    <x v="375"/>
    <n v="5.5"/>
  </r>
  <r>
    <x v="27"/>
    <n v="6.6"/>
  </r>
  <r>
    <x v="166"/>
    <n v="7.1"/>
  </r>
  <r>
    <x v="163"/>
    <n v="7.9"/>
  </r>
  <r>
    <x v="16"/>
    <n v="7.1"/>
  </r>
  <r>
    <x v="64"/>
    <n v="5.6"/>
  </r>
  <r>
    <x v="350"/>
    <n v="7.3"/>
  </r>
  <r>
    <x v="151"/>
    <n v="3.3"/>
  </r>
  <r>
    <x v="371"/>
    <n v="6.5"/>
  </r>
  <r>
    <x v="230"/>
    <n v="4.8"/>
  </r>
  <r>
    <x v="668"/>
    <n v="5.2"/>
  </r>
  <r>
    <x v="195"/>
    <n v="6.3"/>
  </r>
  <r>
    <x v="16"/>
    <n v="7.2"/>
  </r>
  <r>
    <x v="144"/>
    <n v="6.8"/>
  </r>
  <r>
    <x v="307"/>
    <n v="5.7"/>
  </r>
  <r>
    <x v="16"/>
    <n v="7.2"/>
  </r>
  <r>
    <x v="124"/>
    <n v="6.9"/>
  </r>
  <r>
    <x v="40"/>
    <n v="6.3"/>
  </r>
  <r>
    <x v="400"/>
    <n v="6.2"/>
  </r>
  <r>
    <x v="361"/>
    <n v="6.7"/>
  </r>
  <r>
    <x v="195"/>
    <n v="6.5"/>
  </r>
  <r>
    <x v="163"/>
    <n v="7.2"/>
  </r>
  <r>
    <x v="151"/>
    <n v="5.3"/>
  </r>
  <r>
    <x v="16"/>
    <n v="6.7"/>
  </r>
  <r>
    <x v="263"/>
    <n v="6.2"/>
  </r>
  <r>
    <x v="121"/>
    <n v="3.6"/>
  </r>
  <r>
    <x v="125"/>
    <n v="5.7"/>
  </r>
  <r>
    <x v="249"/>
    <n v="7.3"/>
  </r>
  <r>
    <x v="263"/>
    <n v="5"/>
  </r>
  <r>
    <x v="400"/>
    <n v="6.6"/>
  </r>
  <r>
    <x v="109"/>
    <n v="6.6"/>
  </r>
  <r>
    <x v="16"/>
    <n v="6.8"/>
  </r>
  <r>
    <x v="467"/>
    <n v="6.2"/>
  </r>
  <r>
    <x v="195"/>
    <n v="7.3"/>
  </r>
  <r>
    <x v="709"/>
    <n v="6.2"/>
  </r>
  <r>
    <x v="195"/>
    <n v="6.9"/>
  </r>
  <r>
    <x v="653"/>
    <n v="6.6"/>
  </r>
  <r>
    <x v="299"/>
    <n v="6.3"/>
  </r>
  <r>
    <x v="263"/>
    <n v="7"/>
  </r>
  <r>
    <x v="69"/>
    <n v="3.3"/>
  </r>
  <r>
    <x v="263"/>
    <n v="6.7"/>
  </r>
  <r>
    <x v="150"/>
    <n v="6.2"/>
  </r>
  <r>
    <x v="101"/>
    <n v="6.5"/>
  </r>
  <r>
    <x v="151"/>
    <n v="3.5"/>
  </r>
  <r>
    <x v="195"/>
    <n v="5.5"/>
  </r>
  <r>
    <x v="121"/>
    <n v="5.9"/>
  </r>
  <r>
    <x v="195"/>
    <n v="4.7"/>
  </r>
  <r>
    <x v="263"/>
    <n v="4.2"/>
  </r>
  <r>
    <x v="144"/>
    <n v="5.2"/>
  </r>
  <r>
    <x v="235"/>
    <n v="5.2"/>
  </r>
  <r>
    <x v="121"/>
    <n v="3.9"/>
  </r>
  <r>
    <x v="175"/>
    <n v="6.1"/>
  </r>
  <r>
    <x v="373"/>
    <n v="5.8"/>
  </r>
  <r>
    <x v="195"/>
    <n v="6.7"/>
  </r>
  <r>
    <x v="63"/>
    <n v="5.7"/>
  </r>
  <r>
    <x v="409"/>
    <n v="4.5"/>
  </r>
  <r>
    <x v="299"/>
    <n v="6.9"/>
  </r>
  <r>
    <x v="710"/>
    <n v="4.8"/>
  </r>
  <r>
    <x v="262"/>
    <n v="6.3"/>
  </r>
  <r>
    <x v="101"/>
    <n v="6.9"/>
  </r>
  <r>
    <x v="711"/>
    <n v="5.4"/>
  </r>
  <r>
    <x v="303"/>
    <n v="3.8"/>
  </r>
  <r>
    <x v="16"/>
    <n v="7"/>
  </r>
  <r>
    <x v="151"/>
    <n v="5.2"/>
  </r>
  <r>
    <x v="336"/>
    <n v="7.3"/>
  </r>
  <r>
    <x v="373"/>
    <n v="4.5999999999999996"/>
  </r>
  <r>
    <x v="712"/>
    <n v="6.5"/>
  </r>
  <r>
    <x v="101"/>
    <n v="6.8"/>
  </r>
  <r>
    <x v="16"/>
    <n v="6.7"/>
  </r>
  <r>
    <x v="151"/>
    <n v="6.1"/>
  </r>
  <r>
    <x v="27"/>
    <n v="5.2"/>
  </r>
  <r>
    <x v="2"/>
    <n v="6.9"/>
  </r>
  <r>
    <x v="329"/>
    <n v="6"/>
  </r>
  <r>
    <x v="16"/>
    <n v="7.9"/>
  </r>
  <r>
    <x v="373"/>
    <n v="4.5"/>
  </r>
  <r>
    <x v="389"/>
    <n v="5.0999999999999996"/>
  </r>
  <r>
    <x v="96"/>
    <n v="7.6"/>
  </r>
  <r>
    <x v="713"/>
    <n v="7.6"/>
  </r>
  <r>
    <x v="714"/>
    <n v="6.7"/>
  </r>
  <r>
    <x v="139"/>
    <n v="6.1"/>
  </r>
  <r>
    <x v="262"/>
    <n v="7.5"/>
  </r>
  <r>
    <x v="715"/>
    <n v="6"/>
  </r>
  <r>
    <x v="136"/>
    <n v="7.1"/>
  </r>
  <r>
    <x v="716"/>
    <n v="7.5"/>
  </r>
  <r>
    <x v="16"/>
    <n v="6.9"/>
  </r>
  <r>
    <x v="568"/>
    <n v="8.5"/>
  </r>
  <r>
    <x v="373"/>
    <n v="7.5"/>
  </r>
  <r>
    <x v="309"/>
    <n v="6.6"/>
  </r>
  <r>
    <x v="637"/>
    <n v="8"/>
  </r>
  <r>
    <x v="2"/>
    <n v="7"/>
  </r>
  <r>
    <x v="649"/>
    <n v="5.8"/>
  </r>
  <r>
    <x v="101"/>
    <n v="7.3"/>
  </r>
  <r>
    <x v="392"/>
    <n v="6.8"/>
  </r>
  <r>
    <x v="195"/>
    <n v="6.7"/>
  </r>
  <r>
    <x v="461"/>
    <n v="6.5"/>
  </r>
  <r>
    <x v="220"/>
    <n v="8"/>
  </r>
  <r>
    <x v="174"/>
    <n v="6.5"/>
  </r>
  <r>
    <x v="101"/>
    <n v="4.9000000000000004"/>
  </r>
  <r>
    <x v="304"/>
    <n v="7.1"/>
  </r>
  <r>
    <x v="299"/>
    <n v="7"/>
  </r>
  <r>
    <x v="163"/>
    <n v="7"/>
  </r>
  <r>
    <x v="151"/>
    <n v="7.5"/>
  </r>
  <r>
    <x v="419"/>
    <n v="4.5"/>
  </r>
  <r>
    <x v="121"/>
    <n v="5.5"/>
  </r>
  <r>
    <x v="717"/>
    <n v="7.7"/>
  </r>
  <r>
    <x v="195"/>
    <n v="7.2"/>
  </r>
  <r>
    <x v="121"/>
    <n v="4.8"/>
  </r>
  <r>
    <x v="27"/>
    <n v="6.7"/>
  </r>
  <r>
    <x v="195"/>
    <n v="7"/>
  </r>
  <r>
    <x v="151"/>
    <n v="6.5"/>
  </r>
  <r>
    <x v="651"/>
    <n v="7.4"/>
  </r>
  <r>
    <x v="322"/>
    <n v="5.7"/>
  </r>
  <r>
    <x v="117"/>
    <n v="6.2"/>
  </r>
  <r>
    <x v="101"/>
    <n v="5.7"/>
  </r>
  <r>
    <x v="420"/>
    <n v="6.4"/>
  </r>
  <r>
    <x v="409"/>
    <n v="7"/>
  </r>
  <r>
    <x v="202"/>
    <n v="7.7"/>
  </r>
  <r>
    <x v="298"/>
    <n v="5.4"/>
  </r>
  <r>
    <x v="76"/>
    <n v="6.6"/>
  </r>
  <r>
    <x v="419"/>
    <n v="6.1"/>
  </r>
  <r>
    <x v="151"/>
    <n v="6.1"/>
  </r>
  <r>
    <x v="263"/>
    <n v="7.6"/>
  </r>
  <r>
    <x v="263"/>
    <n v="6.2"/>
  </r>
  <r>
    <x v="453"/>
    <n v="6.6"/>
  </r>
  <r>
    <x v="22"/>
    <n v="6.1"/>
  </r>
  <r>
    <x v="170"/>
    <n v="7.3"/>
  </r>
  <r>
    <x v="424"/>
    <n v="4.2"/>
  </r>
  <r>
    <x v="166"/>
    <n v="7.1"/>
  </r>
  <r>
    <x v="263"/>
    <n v="6"/>
  </r>
  <r>
    <x v="16"/>
    <n v="6.5"/>
  </r>
  <r>
    <x v="304"/>
    <n v="6.5"/>
  </r>
  <r>
    <x v="718"/>
    <n v="5.7"/>
  </r>
  <r>
    <x v="354"/>
    <n v="6.1"/>
  </r>
  <r>
    <x v="150"/>
    <n v="7.1"/>
  </r>
  <r>
    <x v="146"/>
    <n v="7.3"/>
  </r>
  <r>
    <x v="175"/>
    <n v="6.5"/>
  </r>
  <r>
    <x v="22"/>
    <n v="5.7"/>
  </r>
  <r>
    <x v="62"/>
    <n v="7.2"/>
  </r>
  <r>
    <x v="474"/>
    <n v="7.3"/>
  </r>
  <r>
    <x v="474"/>
    <n v="6.9"/>
  </r>
  <r>
    <x v="151"/>
    <n v="5"/>
  </r>
  <r>
    <x v="684"/>
    <n v="5.9"/>
  </r>
  <r>
    <x v="536"/>
    <n v="6.7"/>
  </r>
  <r>
    <x v="195"/>
    <n v="7.3"/>
  </r>
  <r>
    <x v="263"/>
    <n v="7.6"/>
  </r>
  <r>
    <x v="151"/>
    <n v="6.5"/>
  </r>
  <r>
    <x v="474"/>
    <n v="2.1"/>
  </r>
  <r>
    <x v="407"/>
    <n v="5.3"/>
  </r>
  <r>
    <x v="53"/>
    <n v="7.2"/>
  </r>
  <r>
    <x v="415"/>
    <n v="7"/>
  </r>
  <r>
    <x v="133"/>
    <n v="8"/>
  </r>
  <r>
    <x v="474"/>
    <n v="6.5"/>
  </r>
  <r>
    <x v="71"/>
    <n v="6.9"/>
  </r>
  <r>
    <x v="133"/>
    <n v="7.1"/>
  </r>
  <r>
    <x v="101"/>
    <n v="7.3"/>
  </r>
  <r>
    <x v="262"/>
    <n v="7.5"/>
  </r>
  <r>
    <x v="269"/>
    <n v="6.9"/>
  </r>
  <r>
    <x v="410"/>
    <n v="7.2"/>
  </r>
  <r>
    <x v="406"/>
    <n v="7.2"/>
  </r>
  <r>
    <x v="719"/>
    <n v="6.7"/>
  </r>
  <r>
    <x v="8"/>
    <n v="6"/>
  </r>
  <r>
    <x v="146"/>
    <n v="8.9"/>
  </r>
  <r>
    <x v="388"/>
    <n v="7.7"/>
  </r>
  <r>
    <x v="163"/>
    <n v="7.9"/>
  </r>
  <r>
    <x v="653"/>
    <n v="5.6"/>
  </r>
  <r>
    <x v="720"/>
    <n v="8"/>
  </r>
  <r>
    <x v="279"/>
    <n v="6.2"/>
  </r>
  <r>
    <x v="195"/>
    <n v="7.9"/>
  </r>
  <r>
    <x v="447"/>
    <n v="8.1"/>
  </r>
  <r>
    <x v="244"/>
    <n v="7.6"/>
  </r>
  <r>
    <x v="409"/>
    <n v="3.5"/>
  </r>
  <r>
    <x v="124"/>
    <n v="7.6"/>
  </r>
  <r>
    <x v="391"/>
    <n v="6.5"/>
  </r>
  <r>
    <x v="721"/>
    <n v="5.6"/>
  </r>
  <r>
    <x v="101"/>
    <n v="7.7"/>
  </r>
  <r>
    <x v="230"/>
    <n v="5.2"/>
  </r>
  <r>
    <x v="62"/>
    <n v="6.9"/>
  </r>
  <r>
    <x v="121"/>
    <n v="6.1"/>
  </r>
  <r>
    <x v="436"/>
    <n v="5"/>
  </r>
  <r>
    <x v="65"/>
    <n v="7.8"/>
  </r>
  <r>
    <x v="101"/>
    <n v="7.4"/>
  </r>
  <r>
    <x v="2"/>
    <n v="6.8"/>
  </r>
  <r>
    <x v="202"/>
    <n v="6.4"/>
  </r>
  <r>
    <x v="101"/>
    <n v="5.7"/>
  </r>
  <r>
    <x v="263"/>
    <n v="7.5"/>
  </r>
  <r>
    <x v="69"/>
    <n v="6.7"/>
  </r>
  <r>
    <x v="121"/>
    <n v="5.6"/>
  </r>
  <r>
    <x v="299"/>
    <n v="7"/>
  </r>
  <r>
    <x v="146"/>
    <n v="7.6"/>
  </r>
  <r>
    <x v="16"/>
    <n v="6.5"/>
  </r>
  <r>
    <x v="25"/>
    <n v="7"/>
  </r>
  <r>
    <x v="22"/>
    <n v="6.3"/>
  </r>
  <r>
    <x v="16"/>
    <n v="6.4"/>
  </r>
  <r>
    <x v="101"/>
    <n v="7.1"/>
  </r>
  <r>
    <x v="121"/>
    <n v="7.1"/>
  </r>
  <r>
    <x v="101"/>
    <n v="6.5"/>
  </r>
  <r>
    <x v="622"/>
    <n v="6.9"/>
  </r>
  <r>
    <x v="195"/>
    <n v="5.4"/>
  </r>
  <r>
    <x v="121"/>
    <n v="4.9000000000000004"/>
  </r>
  <r>
    <x v="151"/>
    <n v="5.0999999999999996"/>
  </r>
  <r>
    <x v="279"/>
    <n v="5.3"/>
  </r>
  <r>
    <x v="16"/>
    <n v="7.5"/>
  </r>
  <r>
    <x v="722"/>
    <n v="7.3"/>
  </r>
  <r>
    <x v="195"/>
    <n v="7.3"/>
  </r>
  <r>
    <x v="723"/>
    <n v="7.1"/>
  </r>
  <r>
    <x v="25"/>
    <n v="6"/>
  </r>
  <r>
    <x v="69"/>
    <n v="6.6"/>
  </r>
  <r>
    <x v="101"/>
    <n v="7.2"/>
  </r>
  <r>
    <x v="233"/>
    <n v="7.2"/>
  </r>
  <r>
    <x v="109"/>
    <n v="6.9"/>
  </r>
  <r>
    <x v="445"/>
    <n v="6.8"/>
  </r>
  <r>
    <x v="447"/>
    <n v="4"/>
  </r>
  <r>
    <x v="44"/>
    <n v="7.7"/>
  </r>
  <r>
    <x v="409"/>
    <n v="7.4"/>
  </r>
  <r>
    <x v="516"/>
    <n v="6.5"/>
  </r>
  <r>
    <x v="146"/>
    <n v="6.4"/>
  </r>
  <r>
    <x v="16"/>
    <n v="7.2"/>
  </r>
  <r>
    <x v="724"/>
    <n v="5.6"/>
  </r>
  <r>
    <x v="379"/>
    <n v="6.3"/>
  </r>
  <r>
    <x v="688"/>
    <n v="6.8"/>
  </r>
  <r>
    <x v="101"/>
    <n v="5.5"/>
  </r>
  <r>
    <x v="126"/>
    <n v="6.9"/>
  </r>
  <r>
    <x v="434"/>
    <n v="6"/>
  </r>
  <r>
    <x v="163"/>
    <n v="6.4"/>
  </r>
  <r>
    <x v="238"/>
    <n v="6.6"/>
  </r>
  <r>
    <x v="263"/>
    <n v="5.3"/>
  </r>
  <r>
    <x v="725"/>
    <n v="8.1"/>
  </r>
  <r>
    <x v="22"/>
    <n v="5.9"/>
  </r>
  <r>
    <x v="117"/>
    <n v="7.7"/>
  </r>
  <r>
    <x v="27"/>
    <n v="4.5999999999999996"/>
  </r>
  <r>
    <x v="207"/>
    <n v="5.0999999999999996"/>
  </r>
  <r>
    <x v="101"/>
    <n v="6.9"/>
  </r>
  <r>
    <x v="263"/>
    <n v="8"/>
  </r>
  <r>
    <x v="166"/>
    <n v="6.8"/>
  </r>
  <r>
    <x v="53"/>
    <n v="5.4"/>
  </r>
  <r>
    <x v="270"/>
    <n v="6.5"/>
  </r>
  <r>
    <x v="93"/>
    <n v="4.2"/>
  </r>
  <r>
    <x v="294"/>
    <n v="7.4"/>
  </r>
  <r>
    <x v="195"/>
    <n v="6.9"/>
  </r>
  <r>
    <x v="165"/>
    <n v="6.7"/>
  </r>
  <r>
    <x v="726"/>
    <n v="7.3"/>
  </r>
  <r>
    <x v="195"/>
    <n v="7.6"/>
  </r>
  <r>
    <x v="419"/>
    <n v="5.4"/>
  </r>
  <r>
    <x v="263"/>
    <n v="7.3"/>
  </r>
  <r>
    <x v="16"/>
    <n v="6.4"/>
  </r>
  <r>
    <x v="101"/>
    <n v="6"/>
  </r>
  <r>
    <x v="166"/>
    <n v="7.2"/>
  </r>
  <r>
    <x v="327"/>
    <n v="6"/>
  </r>
  <r>
    <x v="69"/>
    <n v="3.1"/>
  </r>
  <r>
    <x v="16"/>
    <n v="6.9"/>
  </r>
  <r>
    <x v="307"/>
    <n v="6.2"/>
  </r>
  <r>
    <x v="371"/>
    <n v="5.5"/>
  </r>
  <r>
    <x v="721"/>
    <n v="6.9"/>
  </r>
  <r>
    <x v="727"/>
    <n v="6.3"/>
  </r>
  <r>
    <x v="151"/>
    <n v="4.8"/>
  </r>
  <r>
    <x v="163"/>
    <n v="7.9"/>
  </r>
  <r>
    <x v="263"/>
    <n v="6.7"/>
  </r>
  <r>
    <x v="27"/>
    <n v="5.6"/>
  </r>
  <r>
    <x v="209"/>
    <n v="5.4"/>
  </r>
  <r>
    <x v="728"/>
    <n v="8"/>
  </r>
  <r>
    <x v="729"/>
    <n v="5.7"/>
  </r>
  <r>
    <x v="299"/>
    <n v="7.6"/>
  </r>
  <r>
    <x v="373"/>
    <n v="7"/>
  </r>
  <r>
    <x v="27"/>
    <n v="7.2"/>
  </r>
  <r>
    <x v="5"/>
    <n v="6.2"/>
  </r>
  <r>
    <x v="19"/>
    <n v="3.5"/>
  </r>
  <r>
    <x v="101"/>
    <n v="7.5"/>
  </r>
  <r>
    <x v="3"/>
    <n v="5.0999999999999996"/>
  </r>
  <r>
    <x v="2"/>
    <n v="6.7"/>
  </r>
  <r>
    <x v="146"/>
    <n v="9.1999999999999993"/>
  </r>
  <r>
    <x v="474"/>
    <n v="6.1"/>
  </r>
  <r>
    <x v="101"/>
    <n v="7.7"/>
  </r>
  <r>
    <x v="474"/>
    <n v="7.6"/>
  </r>
  <r>
    <x v="195"/>
    <n v="6.1"/>
  </r>
  <r>
    <x v="230"/>
    <n v="4.9000000000000004"/>
  </r>
  <r>
    <x v="2"/>
    <n v="6.8"/>
  </r>
  <r>
    <x v="481"/>
    <n v="7"/>
  </r>
  <r>
    <x v="101"/>
    <n v="7.2"/>
  </r>
  <r>
    <x v="195"/>
    <n v="5.7"/>
  </r>
  <r>
    <x v="16"/>
    <n v="7.3"/>
  </r>
  <r>
    <x v="398"/>
    <n v="7.5"/>
  </r>
  <r>
    <x v="124"/>
    <n v="7.4"/>
  </r>
  <r>
    <x v="22"/>
    <n v="7.2"/>
  </r>
  <r>
    <x v="297"/>
    <n v="6.5"/>
  </r>
  <r>
    <x v="4"/>
    <n v="6.8"/>
  </r>
  <r>
    <x v="2"/>
    <n v="6.8"/>
  </r>
  <r>
    <x v="25"/>
    <n v="5.2"/>
  </r>
  <r>
    <x v="503"/>
    <n v="7.2"/>
  </r>
  <r>
    <x v="730"/>
    <n v="7.5"/>
  </r>
  <r>
    <x v="357"/>
    <n v="4"/>
  </r>
  <r>
    <x v="151"/>
    <n v="6.8"/>
  </r>
  <r>
    <x v="731"/>
    <n v="6.9"/>
  </r>
  <r>
    <x v="528"/>
    <n v="7.3"/>
  </r>
  <r>
    <x v="163"/>
    <n v="6.1"/>
  </r>
  <r>
    <x v="2"/>
    <n v="7.8"/>
  </r>
  <r>
    <x v="419"/>
    <n v="6"/>
  </r>
  <r>
    <x v="419"/>
    <n v="4.0999999999999996"/>
  </r>
  <r>
    <x v="195"/>
    <n v="7"/>
  </r>
  <r>
    <x v="488"/>
    <n v="7.1"/>
  </r>
  <r>
    <x v="517"/>
    <n v="6.2"/>
  </r>
  <r>
    <x v="409"/>
    <n v="6.9"/>
  </r>
  <r>
    <x v="16"/>
    <n v="7.6"/>
  </r>
  <r>
    <x v="263"/>
    <n v="7.6"/>
  </r>
  <r>
    <x v="101"/>
    <n v="6.4"/>
  </r>
  <r>
    <x v="269"/>
    <n v="6.2"/>
  </r>
  <r>
    <x v="732"/>
    <n v="7.5"/>
  </r>
  <r>
    <x v="293"/>
    <n v="2"/>
  </r>
  <r>
    <x v="733"/>
    <n v="6.2"/>
  </r>
  <r>
    <x v="596"/>
    <n v="6.5"/>
  </r>
  <r>
    <x v="219"/>
    <n v="7.9"/>
  </r>
  <r>
    <x v="284"/>
    <n v="6.8"/>
  </r>
  <r>
    <x v="101"/>
    <n v="6.3"/>
  </r>
  <r>
    <x v="453"/>
    <n v="6.3"/>
  </r>
  <r>
    <x v="124"/>
    <n v="6.6"/>
  </r>
  <r>
    <x v="109"/>
    <n v="6.4"/>
  </r>
  <r>
    <x v="299"/>
    <n v="7.5"/>
  </r>
  <r>
    <x v="453"/>
    <n v="5.8"/>
  </r>
  <r>
    <x v="284"/>
    <n v="6.5"/>
  </r>
  <r>
    <x v="294"/>
    <n v="4.8"/>
  </r>
  <r>
    <x v="16"/>
    <n v="7.2"/>
  </r>
  <r>
    <x v="86"/>
    <n v="6.3"/>
  </r>
  <r>
    <x v="436"/>
    <n v="7"/>
  </r>
  <r>
    <x v="195"/>
    <n v="6.3"/>
  </r>
  <r>
    <x v="151"/>
    <n v="5.3"/>
  </r>
  <r>
    <x v="151"/>
    <n v="2.2999999999999998"/>
  </r>
  <r>
    <x v="263"/>
    <n v="7.1"/>
  </r>
  <r>
    <x v="528"/>
    <n v="6.2"/>
  </r>
  <r>
    <x v="426"/>
    <n v="6.2"/>
  </r>
  <r>
    <x v="16"/>
    <n v="6.7"/>
  </r>
  <r>
    <x v="415"/>
    <n v="6.5"/>
  </r>
  <r>
    <x v="151"/>
    <n v="5.9"/>
  </r>
  <r>
    <x v="136"/>
    <n v="6.7"/>
  </r>
  <r>
    <x v="400"/>
    <n v="6"/>
  </r>
  <r>
    <x v="263"/>
    <n v="6.9"/>
  </r>
  <r>
    <x v="22"/>
    <n v="7.9"/>
  </r>
  <r>
    <x v="332"/>
    <n v="5.3"/>
  </r>
  <r>
    <x v="734"/>
    <n v="4.8"/>
  </r>
  <r>
    <x v="218"/>
    <n v="5.3"/>
  </r>
  <r>
    <x v="702"/>
    <n v="7.3"/>
  </r>
  <r>
    <x v="735"/>
    <n v="7.4"/>
  </r>
  <r>
    <x v="151"/>
    <n v="7.7"/>
  </r>
  <r>
    <x v="229"/>
    <n v="4.8"/>
  </r>
  <r>
    <x v="16"/>
    <n v="7.2"/>
  </r>
  <r>
    <x v="163"/>
    <n v="5.8"/>
  </r>
  <r>
    <x v="630"/>
    <n v="7.3"/>
  </r>
  <r>
    <x v="195"/>
    <n v="7"/>
  </r>
  <r>
    <x v="107"/>
    <n v="6.4"/>
  </r>
  <r>
    <x v="320"/>
    <n v="5.6"/>
  </r>
  <r>
    <x v="736"/>
    <n v="8.1999999999999993"/>
  </r>
  <r>
    <x v="101"/>
    <n v="6.5"/>
  </r>
  <r>
    <x v="737"/>
    <n v="6.4"/>
  </r>
  <r>
    <x v="27"/>
    <n v="8.1"/>
  </r>
  <r>
    <x v="357"/>
    <n v="5.4"/>
  </r>
  <r>
    <x v="738"/>
    <n v="6.3"/>
  </r>
  <r>
    <x v="146"/>
    <n v="7.8"/>
  </r>
  <r>
    <x v="309"/>
    <n v="6.8"/>
  </r>
  <r>
    <x v="195"/>
    <n v="7.2"/>
  </r>
  <r>
    <x v="739"/>
    <n v="7.1"/>
  </r>
  <r>
    <x v="740"/>
    <n v="6.2"/>
  </r>
  <r>
    <x v="69"/>
    <n v="7.3"/>
  </r>
  <r>
    <x v="101"/>
    <n v="5.9"/>
  </r>
  <r>
    <x v="226"/>
    <n v="7.2"/>
  </r>
  <r>
    <x v="314"/>
    <n v="3.6"/>
  </r>
  <r>
    <x v="109"/>
    <n v="7.7"/>
  </r>
  <r>
    <x v="263"/>
    <n v="7.3"/>
  </r>
  <r>
    <x v="163"/>
    <n v="7.4"/>
  </r>
  <r>
    <x v="128"/>
    <n v="6.6"/>
  </r>
  <r>
    <x v="299"/>
    <n v="6.9"/>
  </r>
  <r>
    <x v="16"/>
    <n v="6.8"/>
  </r>
  <r>
    <x v="263"/>
    <n v="7.3"/>
  </r>
  <r>
    <x v="379"/>
    <n v="7.2"/>
  </r>
  <r>
    <x v="741"/>
    <n v="6.5"/>
  </r>
  <r>
    <x v="309"/>
    <n v="7.7"/>
  </r>
  <r>
    <x v="45"/>
    <n v="8.1"/>
  </r>
  <r>
    <x v="16"/>
    <n v="7.7"/>
  </r>
  <r>
    <x v="117"/>
    <n v="7.6"/>
  </r>
  <r>
    <x v="649"/>
    <n v="7.3"/>
  </r>
  <r>
    <x v="121"/>
    <n v="7.2"/>
  </r>
  <r>
    <x v="742"/>
    <n v="7.2"/>
  </r>
  <r>
    <x v="262"/>
    <n v="8.1"/>
  </r>
  <r>
    <x v="743"/>
    <n v="7.5"/>
  </r>
  <r>
    <x v="744"/>
    <n v="8.1"/>
  </r>
  <r>
    <x v="745"/>
    <n v="7.8"/>
  </r>
  <r>
    <x v="263"/>
    <n v="7.8"/>
  </r>
  <r>
    <x v="116"/>
    <n v="5.8"/>
  </r>
  <r>
    <x v="746"/>
    <n v="7.6"/>
  </r>
  <r>
    <x v="293"/>
    <n v="7.4"/>
  </r>
  <r>
    <x v="195"/>
    <n v="6.3"/>
  </r>
  <r>
    <x v="101"/>
    <n v="6.9"/>
  </r>
  <r>
    <x v="166"/>
    <n v="8.6"/>
  </r>
  <r>
    <x v="747"/>
    <n v="5.0999999999999996"/>
  </r>
  <r>
    <x v="121"/>
    <n v="6.4"/>
  </r>
  <r>
    <x v="284"/>
    <n v="7.9"/>
  </r>
  <r>
    <x v="297"/>
    <n v="6.9"/>
  </r>
  <r>
    <x v="151"/>
    <n v="7.5"/>
  </r>
  <r>
    <x v="45"/>
    <n v="7.2"/>
  </r>
  <r>
    <x v="738"/>
    <n v="5.8"/>
  </r>
  <r>
    <x v="232"/>
    <n v="2.9"/>
  </r>
  <r>
    <x v="126"/>
    <n v="6.2"/>
  </r>
  <r>
    <x v="420"/>
    <n v="7.3"/>
  </r>
  <r>
    <x v="101"/>
    <n v="6.2"/>
  </r>
  <r>
    <x v="191"/>
    <n v="6.8"/>
  </r>
  <r>
    <x v="653"/>
    <n v="6.1"/>
  </r>
  <r>
    <x v="402"/>
    <n v="7.7"/>
  </r>
  <r>
    <x v="373"/>
    <n v="5.2"/>
  </r>
  <r>
    <x v="528"/>
    <n v="6.8"/>
  </r>
  <r>
    <x v="748"/>
    <n v="6.5"/>
  </r>
  <r>
    <x v="109"/>
    <n v="7"/>
  </r>
  <r>
    <x v="101"/>
    <n v="5.9"/>
  </r>
  <r>
    <x v="254"/>
    <n v="7.1"/>
  </r>
  <r>
    <x v="328"/>
    <n v="5.5"/>
  </r>
  <r>
    <x v="195"/>
    <n v="7.4"/>
  </r>
  <r>
    <x v="400"/>
    <n v="7.3"/>
  </r>
  <r>
    <x v="151"/>
    <n v="4.5999999999999996"/>
  </r>
  <r>
    <x v="16"/>
    <n v="7.2"/>
  </r>
  <r>
    <x v="391"/>
    <n v="7"/>
  </r>
  <r>
    <x v="121"/>
    <n v="5.0999999999999996"/>
  </r>
  <r>
    <x v="195"/>
    <n v="6.7"/>
  </r>
  <r>
    <x v="191"/>
    <n v="5.3"/>
  </r>
  <r>
    <x v="186"/>
    <n v="7.8"/>
  </r>
  <r>
    <x v="53"/>
    <n v="6.7"/>
  </r>
  <r>
    <x v="407"/>
    <n v="5.4"/>
  </r>
  <r>
    <x v="423"/>
    <n v="7.2"/>
  </r>
  <r>
    <x v="362"/>
    <n v="5.8"/>
  </r>
  <r>
    <x v="299"/>
    <n v="6.4"/>
  </r>
  <r>
    <x v="9"/>
    <n v="8"/>
  </r>
  <r>
    <x v="101"/>
    <n v="7"/>
  </r>
  <r>
    <x v="749"/>
    <n v="7"/>
  </r>
  <r>
    <x v="263"/>
    <n v="6.7"/>
  </r>
  <r>
    <x v="0"/>
    <n v="3.8"/>
  </r>
  <r>
    <x v="117"/>
    <n v="5.7"/>
  </r>
  <r>
    <x v="263"/>
    <n v="6.6"/>
  </r>
  <r>
    <x v="16"/>
    <n v="6.7"/>
  </r>
  <r>
    <x v="16"/>
    <n v="6.2"/>
  </r>
  <r>
    <x v="307"/>
    <n v="6.2"/>
  </r>
  <r>
    <x v="263"/>
    <n v="7.4"/>
  </r>
  <r>
    <x v="151"/>
    <n v="4.7"/>
  </r>
  <r>
    <x v="519"/>
    <n v="8.3000000000000007"/>
  </r>
  <r>
    <x v="528"/>
    <n v="7.2"/>
  </r>
  <r>
    <x v="64"/>
    <n v="5.8"/>
  </r>
  <r>
    <x v="144"/>
    <n v="5.9"/>
  </r>
  <r>
    <x v="163"/>
    <n v="6.3"/>
  </r>
  <r>
    <x v="453"/>
    <n v="7.2"/>
  </r>
  <r>
    <x v="3"/>
    <n v="5.4"/>
  </r>
  <r>
    <x v="308"/>
    <n v="7.3"/>
  </r>
  <r>
    <x v="195"/>
    <n v="7.3"/>
  </r>
  <r>
    <x v="409"/>
    <n v="5.8"/>
  </r>
  <r>
    <x v="175"/>
    <n v="6.1"/>
  </r>
  <r>
    <x v="150"/>
    <n v="7.1"/>
  </r>
  <r>
    <x v="750"/>
    <n v="7.9"/>
  </r>
  <r>
    <x v="299"/>
    <n v="5.4"/>
  </r>
  <r>
    <x v="27"/>
    <n v="7.1"/>
  </r>
  <r>
    <x v="151"/>
    <n v="6.4"/>
  </r>
  <r>
    <x v="327"/>
    <n v="6.7"/>
  </r>
  <r>
    <x v="16"/>
    <n v="6.9"/>
  </r>
  <r>
    <x v="751"/>
    <n v="2.1"/>
  </r>
  <r>
    <x v="165"/>
    <n v="4.3"/>
  </r>
  <r>
    <x v="419"/>
    <n v="6.6"/>
  </r>
  <r>
    <x v="752"/>
    <n v="3.4"/>
  </r>
  <r>
    <x v="528"/>
    <n v="8.3000000000000007"/>
  </r>
  <r>
    <x v="117"/>
    <n v="7.2"/>
  </r>
  <r>
    <x v="101"/>
    <n v="5.6"/>
  </r>
  <r>
    <x v="510"/>
    <n v="7.7"/>
  </r>
  <r>
    <x v="101"/>
    <n v="6.6"/>
  </r>
  <r>
    <x v="753"/>
    <n v="7.6"/>
  </r>
  <r>
    <x v="195"/>
    <n v="7.4"/>
  </r>
  <r>
    <x v="415"/>
    <n v="7.1"/>
  </r>
  <r>
    <x v="369"/>
    <n v="3.4"/>
  </r>
  <r>
    <x v="409"/>
    <n v="7.9"/>
  </r>
  <r>
    <x v="195"/>
    <n v="6.7"/>
  </r>
  <r>
    <x v="166"/>
    <n v="6.6"/>
  </r>
  <r>
    <x v="263"/>
    <n v="7.9"/>
  </r>
  <r>
    <x v="721"/>
    <n v="4.9000000000000004"/>
  </r>
  <r>
    <x v="195"/>
    <n v="7.2"/>
  </r>
  <r>
    <x v="166"/>
    <n v="7.4"/>
  </r>
  <r>
    <x v="195"/>
    <n v="6.1"/>
  </r>
  <r>
    <x v="754"/>
    <n v="8.4"/>
  </r>
  <r>
    <x v="263"/>
    <n v="6.2"/>
  </r>
  <r>
    <x v="650"/>
    <n v="5.3"/>
  </r>
  <r>
    <x v="121"/>
    <n v="5"/>
  </r>
  <r>
    <x v="195"/>
    <n v="7.7"/>
  </r>
  <r>
    <x v="163"/>
    <n v="7.6"/>
  </r>
  <r>
    <x v="755"/>
    <n v="6.3"/>
  </r>
  <r>
    <x v="412"/>
    <n v="7.6"/>
  </r>
  <r>
    <x v="16"/>
    <n v="5.6"/>
  </r>
  <r>
    <x v="48"/>
    <n v="7.3"/>
  </r>
  <r>
    <x v="27"/>
    <n v="6.2"/>
  </r>
  <r>
    <x v="550"/>
    <n v="6.6"/>
  </r>
  <r>
    <x v="357"/>
    <n v="6.6"/>
  </r>
  <r>
    <x v="756"/>
    <n v="7.3"/>
  </r>
  <r>
    <x v="757"/>
    <n v="6.6"/>
  </r>
  <r>
    <x v="419"/>
    <n v="6.9"/>
  </r>
  <r>
    <x v="419"/>
    <n v="5.8"/>
  </r>
  <r>
    <x v="461"/>
    <n v="4.4000000000000004"/>
  </r>
  <r>
    <x v="517"/>
    <n v="6.6"/>
  </r>
  <r>
    <x v="59"/>
    <n v="7.1"/>
  </r>
  <r>
    <x v="195"/>
    <n v="7.6"/>
  </r>
  <r>
    <x v="419"/>
    <n v="4.5999999999999996"/>
  </r>
  <r>
    <x v="423"/>
    <n v="6.8"/>
  </r>
  <r>
    <x v="647"/>
    <n v="7.1"/>
  </r>
  <r>
    <x v="489"/>
    <n v="4.9000000000000004"/>
  </r>
  <r>
    <x v="385"/>
    <n v="7.3"/>
  </r>
  <r>
    <x v="758"/>
    <n v="7.2"/>
  </r>
  <r>
    <x v="550"/>
    <n v="5"/>
  </r>
  <r>
    <x v="109"/>
    <n v="8.1999999999999993"/>
  </r>
  <r>
    <x v="109"/>
    <n v="8"/>
  </r>
  <r>
    <x v="314"/>
    <n v="5.2"/>
  </r>
  <r>
    <x v="59"/>
    <n v="8.5"/>
  </r>
  <r>
    <x v="357"/>
    <n v="6.5"/>
  </r>
  <r>
    <x v="151"/>
    <n v="7.4"/>
  </r>
  <r>
    <x v="409"/>
    <n v="7.7"/>
  </r>
  <r>
    <x v="195"/>
    <n v="7.4"/>
  </r>
  <r>
    <x v="391"/>
    <n v="5.0999999999999996"/>
  </r>
  <r>
    <x v="759"/>
    <n v="7.3"/>
  </r>
  <r>
    <x v="227"/>
    <n v="5"/>
  </r>
  <r>
    <x v="263"/>
    <n v="7.2"/>
  </r>
  <r>
    <x v="109"/>
    <n v="6.7"/>
  </r>
  <r>
    <x v="195"/>
    <n v="6.4"/>
  </r>
  <r>
    <x v="117"/>
    <n v="7.1"/>
  </r>
  <r>
    <x v="195"/>
    <n v="5.6"/>
  </r>
  <r>
    <x v="516"/>
    <n v="6.2"/>
  </r>
  <r>
    <x v="230"/>
    <n v="6.1"/>
  </r>
  <r>
    <x v="299"/>
    <n v="5.2"/>
  </r>
  <r>
    <x v="263"/>
    <n v="7.3"/>
  </r>
  <r>
    <x v="263"/>
    <n v="7.5"/>
  </r>
  <r>
    <x v="423"/>
    <n v="6.6"/>
  </r>
  <r>
    <x v="22"/>
    <n v="6.4"/>
  </r>
  <r>
    <x v="760"/>
    <n v="4.5"/>
  </r>
  <r>
    <x v="209"/>
    <n v="6.6"/>
  </r>
  <r>
    <x v="146"/>
    <n v="5.3"/>
  </r>
  <r>
    <x v="373"/>
    <n v="4.9000000000000004"/>
  </r>
  <r>
    <x v="612"/>
    <n v="7.7"/>
  </r>
  <r>
    <x v="466"/>
    <n v="8"/>
  </r>
  <r>
    <x v="320"/>
    <n v="3.8"/>
  </r>
  <r>
    <x v="488"/>
    <n v="7.6"/>
  </r>
  <r>
    <x v="373"/>
    <n v="5.9"/>
  </r>
  <r>
    <x v="357"/>
    <n v="6.2"/>
  </r>
  <r>
    <x v="195"/>
    <n v="7.2"/>
  </r>
  <r>
    <x v="570"/>
    <n v="6.3"/>
  </r>
  <r>
    <x v="308"/>
    <n v="5.2"/>
  </r>
  <r>
    <x v="195"/>
    <n v="6.9"/>
  </r>
  <r>
    <x v="3"/>
    <n v="6.8"/>
  </r>
  <r>
    <x v="1"/>
    <n v="6.2"/>
  </r>
  <r>
    <x v="147"/>
    <n v="6.2"/>
  </r>
  <r>
    <x v="151"/>
    <n v="3.5"/>
  </r>
  <r>
    <x v="16"/>
    <n v="6.1"/>
  </r>
  <r>
    <x v="379"/>
    <n v="6.6"/>
  </r>
  <r>
    <x v="121"/>
    <n v="4.5"/>
  </r>
  <r>
    <x v="242"/>
    <n v="5.9"/>
  </r>
  <r>
    <x v="195"/>
    <n v="6.9"/>
  </r>
  <r>
    <x v="609"/>
    <n v="7.7"/>
  </r>
  <r>
    <x v="180"/>
    <n v="6.6"/>
  </r>
  <r>
    <x v="373"/>
    <n v="5.3"/>
  </r>
  <r>
    <x v="104"/>
    <n v="6.3"/>
  </r>
  <r>
    <x v="195"/>
    <n v="7"/>
  </r>
  <r>
    <x v="151"/>
    <n v="7"/>
  </r>
  <r>
    <x v="195"/>
    <n v="6.6"/>
  </r>
  <r>
    <x v="702"/>
    <n v="8.6"/>
  </r>
  <r>
    <x v="362"/>
    <n v="6.4"/>
  </r>
  <r>
    <x v="375"/>
    <n v="7.9"/>
  </r>
  <r>
    <x v="151"/>
    <n v="5.4"/>
  </r>
  <r>
    <x v="519"/>
    <n v="6.9"/>
  </r>
  <r>
    <x v="263"/>
    <n v="7.7"/>
  </r>
  <r>
    <x v="263"/>
    <n v="7.2"/>
  </r>
  <r>
    <x v="195"/>
    <n v="6.8"/>
  </r>
  <r>
    <x v="761"/>
    <n v="6.2"/>
  </r>
  <r>
    <x v="762"/>
    <n v="7.4"/>
  </r>
  <r>
    <x v="263"/>
    <n v="4.5999999999999996"/>
  </r>
  <r>
    <x v="195"/>
    <n v="6.4"/>
  </r>
  <r>
    <x v="763"/>
    <n v="7"/>
  </r>
  <r>
    <x v="299"/>
    <n v="7.7"/>
  </r>
  <r>
    <x v="146"/>
    <n v="6.8"/>
  </r>
  <r>
    <x v="764"/>
    <n v="7"/>
  </r>
  <r>
    <x v="263"/>
    <n v="7"/>
  </r>
  <r>
    <x v="385"/>
    <n v="6.3"/>
  </r>
  <r>
    <x v="765"/>
    <n v="7.1"/>
  </r>
  <r>
    <x v="101"/>
    <n v="5.6"/>
  </r>
  <r>
    <x v="375"/>
    <n v="4.4000000000000004"/>
  </r>
  <r>
    <x v="528"/>
    <n v="7.1"/>
  </r>
  <r>
    <x v="163"/>
    <n v="6.1"/>
  </r>
  <r>
    <x v="398"/>
    <n v="7.4"/>
  </r>
  <r>
    <x v="766"/>
    <n v="7.5"/>
  </r>
  <r>
    <x v="263"/>
    <n v="7.2"/>
  </r>
  <r>
    <x v="466"/>
    <n v="7.6"/>
  </r>
  <r>
    <x v="16"/>
    <n v="7.3"/>
  </r>
  <r>
    <x v="180"/>
    <n v="6.2"/>
  </r>
  <r>
    <x v="263"/>
    <n v="6.2"/>
  </r>
  <r>
    <x v="649"/>
    <n v="4.5999999999999996"/>
  </r>
  <r>
    <x v="373"/>
    <n v="6.2"/>
  </r>
  <r>
    <x v="767"/>
    <n v="6.2"/>
  </r>
  <r>
    <x v="739"/>
    <n v="3.3"/>
  </r>
  <r>
    <x v="314"/>
    <n v="4.2"/>
  </r>
  <r>
    <x v="320"/>
    <n v="7.2"/>
  </r>
  <r>
    <x v="768"/>
    <n v="6.2"/>
  </r>
  <r>
    <x v="477"/>
    <n v="6.1"/>
  </r>
  <r>
    <x v="769"/>
    <n v="4.2"/>
  </r>
  <r>
    <x v="667"/>
    <n v="4.5"/>
  </r>
  <r>
    <x v="371"/>
    <n v="7.5"/>
  </r>
  <r>
    <x v="222"/>
    <n v="6.7"/>
  </r>
  <r>
    <x v="151"/>
    <n v="5.0999999999999996"/>
  </r>
  <r>
    <x v="163"/>
    <n v="5.5"/>
  </r>
  <r>
    <x v="299"/>
    <n v="4.4000000000000004"/>
  </r>
  <r>
    <x v="143"/>
    <n v="4.4000000000000004"/>
  </r>
  <r>
    <x v="216"/>
    <n v="6.8"/>
  </r>
  <r>
    <x v="770"/>
    <n v="8.6"/>
  </r>
  <r>
    <x v="489"/>
    <n v="4.8"/>
  </r>
  <r>
    <x v="389"/>
    <n v="3.4"/>
  </r>
  <r>
    <x v="771"/>
    <n v="7.4"/>
  </r>
  <r>
    <x v="195"/>
    <n v="7.3"/>
  </r>
  <r>
    <x v="263"/>
    <n v="8"/>
  </r>
  <r>
    <x v="373"/>
    <n v="6.5"/>
  </r>
  <r>
    <x v="419"/>
    <n v="5.9"/>
  </r>
  <r>
    <x v="195"/>
    <n v="6.8"/>
  </r>
  <r>
    <x v="299"/>
    <n v="7.4"/>
  </r>
  <r>
    <x v="202"/>
    <n v="6.7"/>
  </r>
  <r>
    <x v="195"/>
    <n v="6.8"/>
  </r>
  <r>
    <x v="69"/>
    <n v="5.4"/>
  </r>
  <r>
    <x v="466"/>
    <n v="5.5"/>
  </r>
  <r>
    <x v="772"/>
    <n v="7.4"/>
  </r>
  <r>
    <x v="146"/>
    <n v="5.7"/>
  </r>
  <r>
    <x v="263"/>
    <n v="5.4"/>
  </r>
  <r>
    <x v="151"/>
    <n v="3.2"/>
  </r>
  <r>
    <x v="16"/>
    <n v="7.8"/>
  </r>
  <r>
    <x v="702"/>
    <n v="5.3"/>
  </r>
  <r>
    <x v="101"/>
    <n v="7.2"/>
  </r>
  <r>
    <x v="195"/>
    <n v="6.2"/>
  </r>
  <r>
    <x v="263"/>
    <n v="5.9"/>
  </r>
  <r>
    <x v="146"/>
    <n v="7.3"/>
  </r>
  <r>
    <x v="151"/>
    <n v="6.7"/>
  </r>
  <r>
    <x v="180"/>
    <n v="5.7"/>
  </r>
  <r>
    <x v="101"/>
    <n v="7.1"/>
  </r>
  <r>
    <x v="195"/>
    <n v="7.2"/>
  </r>
  <r>
    <x v="447"/>
    <n v="7.4"/>
  </r>
  <r>
    <x v="263"/>
    <n v="7.7"/>
  </r>
  <r>
    <x v="361"/>
    <n v="7.4"/>
  </r>
  <r>
    <x v="263"/>
    <n v="8.4"/>
  </r>
  <r>
    <x v="742"/>
    <n v="7.1"/>
  </r>
  <r>
    <x v="773"/>
    <n v="7.2"/>
  </r>
  <r>
    <x v="170"/>
    <n v="7.5"/>
  </r>
  <r>
    <x v="151"/>
    <n v="5.4"/>
  </r>
  <r>
    <x v="205"/>
    <n v="8.1"/>
  </r>
  <r>
    <x v="774"/>
    <n v="6"/>
  </r>
  <r>
    <x v="619"/>
    <n v="7.8"/>
  </r>
  <r>
    <x v="528"/>
    <n v="6.8"/>
  </r>
  <r>
    <x v="195"/>
    <n v="6.5"/>
  </r>
  <r>
    <x v="146"/>
    <n v="7.7"/>
  </r>
  <r>
    <x v="510"/>
    <n v="6.4"/>
  </r>
  <r>
    <x v="412"/>
    <n v="6.5"/>
  </r>
  <r>
    <x v="22"/>
    <n v="7.3"/>
  </r>
  <r>
    <x v="9"/>
    <n v="6.6"/>
  </r>
  <r>
    <x v="146"/>
    <n v="7.9"/>
  </r>
  <r>
    <x v="407"/>
    <n v="5.9"/>
  </r>
  <r>
    <x v="299"/>
    <n v="4.7"/>
  </r>
  <r>
    <x v="263"/>
    <n v="8.6999999999999993"/>
  </r>
  <r>
    <x v="151"/>
    <n v="5.9"/>
  </r>
  <r>
    <x v="121"/>
    <n v="6.7"/>
  </r>
  <r>
    <x v="775"/>
    <n v="8.5"/>
  </r>
  <r>
    <x v="8"/>
    <n v="5.8"/>
  </r>
  <r>
    <x v="707"/>
    <n v="6.1"/>
  </r>
  <r>
    <x v="107"/>
    <n v="7.3"/>
  </r>
  <r>
    <x v="27"/>
    <n v="6.7"/>
  </r>
  <r>
    <x v="453"/>
    <n v="7.6"/>
  </r>
  <r>
    <x v="195"/>
    <n v="7.2"/>
  </r>
  <r>
    <x v="354"/>
    <n v="6.2"/>
  </r>
  <r>
    <x v="14"/>
    <n v="5.8"/>
  </r>
  <r>
    <x v="229"/>
    <n v="5.2"/>
  </r>
  <r>
    <x v="195"/>
    <n v="7.1"/>
  </r>
  <r>
    <x v="776"/>
    <n v="6.5"/>
  </r>
  <r>
    <x v="361"/>
    <n v="7.3"/>
  </r>
  <r>
    <x v="151"/>
    <n v="6.2"/>
  </r>
  <r>
    <x v="419"/>
    <n v="5"/>
  </r>
  <r>
    <x v="777"/>
    <n v="8"/>
  </r>
  <r>
    <x v="263"/>
    <n v="7.8"/>
  </r>
  <r>
    <x v="121"/>
    <n v="8.1"/>
  </r>
  <r>
    <x v="651"/>
    <n v="6.7"/>
  </r>
  <r>
    <x v="71"/>
    <n v="6.1"/>
  </r>
  <r>
    <x v="16"/>
    <n v="7.1"/>
  </r>
  <r>
    <x v="622"/>
    <n v="5.6"/>
  </r>
  <r>
    <x v="16"/>
    <n v="7.6"/>
  </r>
  <r>
    <x v="466"/>
    <n v="4.3"/>
  </r>
  <r>
    <x v="649"/>
    <n v="7.3"/>
  </r>
  <r>
    <x v="101"/>
    <n v="7.3"/>
  </r>
  <r>
    <x v="59"/>
    <n v="4.5999999999999996"/>
  </r>
  <r>
    <x v="16"/>
    <n v="6.8"/>
  </r>
  <r>
    <x v="195"/>
    <n v="7.1"/>
  </r>
  <r>
    <x v="314"/>
    <n v="7.3"/>
  </r>
  <r>
    <x v="778"/>
    <n v="8.3000000000000007"/>
  </r>
  <r>
    <x v="779"/>
    <n v="5.4"/>
  </r>
  <r>
    <x v="320"/>
    <n v="4"/>
  </r>
  <r>
    <x v="263"/>
    <n v="8"/>
  </r>
  <r>
    <x v="647"/>
    <n v="6.7"/>
  </r>
  <r>
    <x v="17"/>
    <n v="5.7"/>
  </r>
  <r>
    <x v="151"/>
    <n v="4.5999999999999996"/>
  </r>
  <r>
    <x v="151"/>
    <n v="4"/>
  </r>
  <r>
    <x v="780"/>
    <n v="7"/>
  </r>
  <r>
    <x v="297"/>
    <n v="7.4"/>
  </r>
  <r>
    <x v="175"/>
    <n v="5.9"/>
  </r>
  <r>
    <x v="69"/>
    <n v="4.5999999999999996"/>
  </r>
  <r>
    <x v="230"/>
    <n v="4.8"/>
  </r>
  <r>
    <x v="144"/>
    <n v="7.5"/>
  </r>
  <r>
    <x v="213"/>
    <n v="4.7"/>
  </r>
  <r>
    <x v="101"/>
    <n v="6.7"/>
  </r>
  <r>
    <x v="299"/>
    <n v="6.3"/>
  </r>
  <r>
    <x v="69"/>
    <n v="6"/>
  </r>
  <r>
    <x v="213"/>
    <n v="6.7"/>
  </r>
  <r>
    <x v="101"/>
    <n v="7.1"/>
  </r>
  <r>
    <x v="519"/>
    <n v="2.7"/>
  </r>
  <r>
    <x v="263"/>
    <n v="7.3"/>
  </r>
  <r>
    <x v="151"/>
    <n v="7.6"/>
  </r>
  <r>
    <x v="151"/>
    <n v="5.8"/>
  </r>
  <r>
    <x v="306"/>
    <n v="6.5"/>
  </r>
  <r>
    <x v="195"/>
    <n v="6.6"/>
  </r>
  <r>
    <x v="781"/>
    <n v="6.2"/>
  </r>
  <r>
    <x v="12"/>
    <n v="6.9"/>
  </r>
  <r>
    <x v="298"/>
    <n v="8.5"/>
  </r>
  <r>
    <x v="12"/>
    <n v="4.8"/>
  </r>
  <r>
    <x v="16"/>
    <n v="6.6"/>
  </r>
  <r>
    <x v="299"/>
    <n v="5.7"/>
  </r>
  <r>
    <x v="299"/>
    <n v="7"/>
  </r>
  <r>
    <x v="263"/>
    <n v="5.4"/>
  </r>
  <r>
    <x v="363"/>
    <n v="7.1"/>
  </r>
  <r>
    <x v="263"/>
    <n v="6.9"/>
  </r>
  <r>
    <x v="307"/>
    <n v="6.6"/>
  </r>
  <r>
    <x v="428"/>
    <n v="5.9"/>
  </r>
  <r>
    <x v="782"/>
    <n v="6.3"/>
  </r>
  <r>
    <x v="151"/>
    <n v="6.3"/>
  </r>
  <r>
    <x v="263"/>
    <n v="7.7"/>
  </r>
  <r>
    <x v="163"/>
    <n v="7"/>
  </r>
  <r>
    <x v="151"/>
    <n v="6.3"/>
  </r>
  <r>
    <x v="121"/>
    <n v="5.9"/>
  </r>
  <r>
    <x v="16"/>
    <n v="6.2"/>
  </r>
  <r>
    <x v="101"/>
    <n v="5"/>
  </r>
  <r>
    <x v="195"/>
    <n v="7.7"/>
  </r>
  <r>
    <x v="54"/>
    <n v="6.5"/>
  </r>
  <r>
    <x v="109"/>
    <n v="5.8"/>
  </r>
  <r>
    <x v="263"/>
    <n v="6.1"/>
  </r>
  <r>
    <x v="195"/>
    <n v="6"/>
  </r>
  <r>
    <x v="257"/>
    <n v="6.3"/>
  </r>
  <r>
    <x v="213"/>
    <n v="6.3"/>
  </r>
  <r>
    <x v="447"/>
    <n v="7.5"/>
  </r>
  <r>
    <x v="783"/>
    <n v="7.6"/>
  </r>
  <r>
    <x v="254"/>
    <n v="5.2"/>
  </r>
  <r>
    <x v="262"/>
    <n v="7.8"/>
  </r>
  <r>
    <x v="101"/>
    <n v="6.6"/>
  </r>
  <r>
    <x v="419"/>
    <n v="4.7"/>
  </r>
  <r>
    <x v="373"/>
    <n v="6.7"/>
  </r>
  <r>
    <x v="419"/>
    <n v="4.2"/>
  </r>
  <r>
    <x v="121"/>
    <n v="6.3"/>
  </r>
  <r>
    <x v="784"/>
    <n v="4.7"/>
  </r>
  <r>
    <x v="167"/>
    <n v="6"/>
  </r>
  <r>
    <x v="398"/>
    <n v="7.9"/>
  </r>
  <r>
    <x v="16"/>
    <n v="8.1"/>
  </r>
  <r>
    <x v="147"/>
    <n v="8.1999999999999993"/>
  </r>
  <r>
    <x v="109"/>
    <n v="6"/>
  </r>
  <r>
    <x v="785"/>
    <n v="6.8"/>
  </r>
  <r>
    <x v="263"/>
    <n v="7.3"/>
  </r>
  <r>
    <x v="786"/>
    <n v="7"/>
  </r>
  <r>
    <x v="528"/>
    <n v="7.3"/>
  </r>
  <r>
    <x v="263"/>
    <n v="7.5"/>
  </r>
  <r>
    <x v="528"/>
    <n v="6.8"/>
  </r>
  <r>
    <x v="787"/>
    <n v="7.1"/>
  </r>
  <r>
    <x v="263"/>
    <n v="6.9"/>
  </r>
  <r>
    <x v="195"/>
    <n v="6.9"/>
  </r>
  <r>
    <x v="81"/>
    <n v="6.9"/>
  </r>
  <r>
    <x v="263"/>
    <n v="7.9"/>
  </r>
  <r>
    <x v="371"/>
    <n v="7.2"/>
  </r>
  <r>
    <x v="151"/>
    <n v="7.8"/>
  </r>
  <r>
    <x v="3"/>
    <n v="3.5"/>
  </r>
  <r>
    <x v="195"/>
    <n v="7.3"/>
  </r>
  <r>
    <x v="163"/>
    <n v="7.5"/>
  </r>
  <r>
    <x v="489"/>
    <n v="6"/>
  </r>
  <r>
    <x v="788"/>
    <n v="7.3"/>
  </r>
  <r>
    <x v="587"/>
    <n v="8"/>
  </r>
  <r>
    <x v="263"/>
    <n v="7.6"/>
  </r>
  <r>
    <x v="184"/>
    <n v="7"/>
  </r>
  <r>
    <x v="573"/>
    <n v="7.5"/>
  </r>
  <r>
    <x v="357"/>
    <n v="6.8"/>
  </r>
  <r>
    <x v="151"/>
    <n v="3.9"/>
  </r>
  <r>
    <x v="101"/>
    <n v="6.1"/>
  </r>
  <r>
    <x v="109"/>
    <n v="7.5"/>
  </r>
  <r>
    <x v="144"/>
    <n v="8.1999999999999993"/>
  </r>
  <r>
    <x v="419"/>
    <n v="7.2"/>
  </r>
  <r>
    <x v="373"/>
    <n v="4.8"/>
  </r>
  <r>
    <x v="489"/>
    <n v="7.8"/>
  </r>
  <r>
    <x v="789"/>
    <n v="5.2"/>
  </r>
  <r>
    <x v="419"/>
    <n v="3.3"/>
  </r>
  <r>
    <x v="423"/>
    <n v="6.8"/>
  </r>
  <r>
    <x v="790"/>
    <n v="7"/>
  </r>
  <r>
    <x v="121"/>
    <n v="6.5"/>
  </r>
  <r>
    <x v="142"/>
    <n v="5.7"/>
  </r>
  <r>
    <x v="195"/>
    <n v="6.4"/>
  </r>
  <r>
    <x v="102"/>
    <n v="5.3"/>
  </r>
  <r>
    <x v="791"/>
    <n v="4.7"/>
  </r>
  <r>
    <x v="166"/>
    <n v="6.1"/>
  </r>
  <r>
    <x v="25"/>
    <n v="5.5"/>
  </r>
  <r>
    <x v="373"/>
    <n v="4.8"/>
  </r>
  <r>
    <x v="792"/>
    <n v="8.4"/>
  </r>
  <r>
    <x v="519"/>
    <n v="7"/>
  </r>
  <r>
    <x v="145"/>
    <n v="3.3"/>
  </r>
  <r>
    <x v="27"/>
    <n v="5.4"/>
  </r>
  <r>
    <x v="299"/>
    <n v="4.8"/>
  </r>
  <r>
    <x v="175"/>
    <n v="3.1"/>
  </r>
  <r>
    <x v="151"/>
    <n v="6.7"/>
  </r>
  <r>
    <x v="519"/>
    <n v="7.6"/>
  </r>
  <r>
    <x v="276"/>
    <n v="7.1"/>
  </r>
  <r>
    <x v="16"/>
    <n v="6.1"/>
  </r>
  <r>
    <x v="195"/>
    <n v="6.5"/>
  </r>
  <r>
    <x v="409"/>
    <n v="8.5"/>
  </r>
  <r>
    <x v="146"/>
    <n v="8.6999999999999993"/>
  </r>
  <r>
    <x v="420"/>
    <n v="7.1"/>
  </r>
  <r>
    <x v="309"/>
    <n v="6.6"/>
  </r>
  <r>
    <x v="619"/>
    <n v="6.7"/>
  </r>
  <r>
    <x v="263"/>
    <n v="8.3000000000000007"/>
  </r>
  <r>
    <x v="232"/>
    <n v="8.1"/>
  </r>
  <r>
    <x v="16"/>
    <n v="7.4"/>
  </r>
  <r>
    <x v="27"/>
    <n v="6.6"/>
  </r>
  <r>
    <x v="151"/>
    <n v="4.5"/>
  </r>
  <r>
    <x v="16"/>
    <n v="6.4"/>
  </r>
  <r>
    <x v="263"/>
    <n v="7.5"/>
  </r>
  <r>
    <x v="622"/>
    <n v="8"/>
  </r>
  <r>
    <x v="128"/>
    <n v="8.1"/>
  </r>
  <r>
    <x v="16"/>
    <n v="7.2"/>
  </r>
  <r>
    <x v="146"/>
    <n v="7.5"/>
  </r>
  <r>
    <x v="101"/>
    <n v="7.2"/>
  </r>
  <r>
    <x v="793"/>
    <n v="6.4"/>
  </r>
  <r>
    <x v="151"/>
    <n v="7.6"/>
  </r>
  <r>
    <x v="2"/>
    <n v="7.8"/>
  </r>
  <r>
    <x v="314"/>
    <n v="5.7"/>
  </r>
  <r>
    <x v="153"/>
    <n v="8.6"/>
  </r>
  <r>
    <x v="263"/>
    <n v="8.1999999999999993"/>
  </r>
  <r>
    <x v="757"/>
    <n v="6.6"/>
  </r>
  <r>
    <x v="419"/>
    <n v="5.7"/>
  </r>
  <r>
    <x v="151"/>
    <n v="7.4"/>
  </r>
  <r>
    <x v="794"/>
    <n v="8"/>
  </r>
  <r>
    <x v="263"/>
    <n v="7.3"/>
  </r>
  <r>
    <x v="461"/>
    <n v="5.4"/>
  </r>
  <r>
    <x v="16"/>
    <n v="7.4"/>
  </r>
  <r>
    <x v="314"/>
    <n v="5.7"/>
  </r>
  <r>
    <x v="357"/>
    <n v="6.8"/>
  </r>
  <r>
    <x v="795"/>
    <n v="5.4"/>
  </r>
  <r>
    <x v="16"/>
    <n v="8.1"/>
  </r>
  <r>
    <x v="4"/>
    <n v="6.1"/>
  </r>
  <r>
    <x v="462"/>
    <n v="5.0999999999999996"/>
  </r>
  <r>
    <x v="168"/>
    <n v="5.6"/>
  </r>
  <r>
    <x v="373"/>
    <n v="5.9"/>
  </r>
  <r>
    <x v="256"/>
    <n v="8.1999999999999993"/>
  </r>
  <r>
    <x v="139"/>
    <n v="5.3"/>
  </r>
  <r>
    <x v="796"/>
    <n v="6.8"/>
  </r>
  <r>
    <x v="101"/>
    <n v="8.3000000000000007"/>
  </r>
  <r>
    <x v="550"/>
    <n v="4.3"/>
  </r>
  <r>
    <x v="573"/>
    <n v="6.7"/>
  </r>
  <r>
    <x v="797"/>
    <n v="7.2"/>
  </r>
  <r>
    <x v="702"/>
    <n v="6.9"/>
  </r>
  <r>
    <x v="371"/>
    <n v="6.6"/>
  </r>
  <r>
    <x v="126"/>
    <n v="5.9"/>
  </r>
  <r>
    <x v="263"/>
    <n v="7.9"/>
  </r>
  <r>
    <x v="262"/>
    <n v="8.3000000000000007"/>
  </r>
  <r>
    <x v="151"/>
    <n v="5.2"/>
  </r>
  <r>
    <x v="798"/>
    <n v="7.8"/>
  </r>
  <r>
    <x v="151"/>
    <n v="3"/>
  </r>
  <r>
    <x v="16"/>
    <n v="7.9"/>
  </r>
  <r>
    <x v="213"/>
    <n v="3.2"/>
  </r>
  <r>
    <x v="312"/>
    <n v="6.5"/>
  </r>
  <r>
    <x v="263"/>
    <n v="6.9"/>
  </r>
  <r>
    <x v="195"/>
    <n v="7"/>
  </r>
  <r>
    <x v="16"/>
    <n v="7.8"/>
  </r>
  <r>
    <x v="195"/>
    <n v="6.9"/>
  </r>
  <r>
    <x v="121"/>
    <n v="4.4000000000000004"/>
  </r>
  <r>
    <x v="799"/>
    <n v="6"/>
  </r>
  <r>
    <x v="195"/>
    <n v="6.6"/>
  </r>
  <r>
    <x v="800"/>
    <n v="7.8"/>
  </r>
  <r>
    <x v="461"/>
    <n v="5.3"/>
  </r>
  <r>
    <x v="69"/>
    <n v="5.3"/>
  </r>
  <r>
    <x v="16"/>
    <n v="8"/>
  </r>
  <r>
    <x v="263"/>
    <n v="7.1"/>
  </r>
  <r>
    <x v="400"/>
    <n v="5.4"/>
  </r>
  <r>
    <x v="109"/>
    <n v="6.9"/>
  </r>
  <r>
    <x v="101"/>
    <n v="7.4"/>
  </r>
  <r>
    <x v="146"/>
    <n v="7.3"/>
  </r>
  <r>
    <x v="195"/>
    <n v="7.8"/>
  </r>
  <r>
    <x v="757"/>
    <n v="6.6"/>
  </r>
  <r>
    <x v="801"/>
    <n v="5.4"/>
  </r>
  <r>
    <x v="144"/>
    <n v="8.4"/>
  </r>
  <r>
    <x v="453"/>
    <n v="6.3"/>
  </r>
  <r>
    <x v="125"/>
    <n v="6.1"/>
  </r>
  <r>
    <x v="165"/>
    <n v="5"/>
  </r>
  <r>
    <x v="362"/>
    <n v="6.9"/>
  </r>
  <r>
    <x v="802"/>
    <n v="7.2"/>
  </r>
  <r>
    <x v="263"/>
    <n v="7.3"/>
  </r>
  <r>
    <x v="101"/>
    <n v="5.7"/>
  </r>
  <r>
    <x v="121"/>
    <n v="5.3"/>
  </r>
  <r>
    <x v="667"/>
    <n v="5"/>
  </r>
  <r>
    <x v="151"/>
    <n v="5.3"/>
  </r>
  <r>
    <x v="163"/>
    <n v="6"/>
  </r>
  <r>
    <x v="327"/>
    <n v="7.4"/>
  </r>
  <r>
    <x v="150"/>
    <n v="5.9"/>
  </r>
  <r>
    <x v="373"/>
    <n v="4.0999999999999996"/>
  </r>
  <r>
    <x v="195"/>
    <n v="6.7"/>
  </r>
  <r>
    <x v="205"/>
    <n v="5.8"/>
  </r>
  <r>
    <x v="803"/>
    <n v="6.2"/>
  </r>
  <r>
    <x v="373"/>
    <n v="5.3"/>
  </r>
  <r>
    <x v="151"/>
    <n v="3.3"/>
  </r>
  <r>
    <x v="14"/>
    <n v="6.5"/>
  </r>
  <r>
    <x v="151"/>
    <n v="6.2"/>
  </r>
  <r>
    <x v="263"/>
    <n v="5.9"/>
  </r>
  <r>
    <x v="64"/>
    <n v="5.5"/>
  </r>
  <r>
    <x v="151"/>
    <n v="5.5"/>
  </r>
  <r>
    <x v="151"/>
    <n v="2.6"/>
  </r>
  <r>
    <x v="252"/>
    <n v="5.8"/>
  </r>
  <r>
    <x v="107"/>
    <n v="7.4"/>
  </r>
  <r>
    <x v="151"/>
    <n v="5.0999999999999996"/>
  </r>
  <r>
    <x v="573"/>
    <n v="5.2"/>
  </r>
  <r>
    <x v="573"/>
    <n v="3.9"/>
  </r>
  <r>
    <x v="804"/>
    <n v="6.2"/>
  </r>
  <r>
    <x v="153"/>
    <n v="7"/>
  </r>
  <r>
    <x v="805"/>
    <n v="6.2"/>
  </r>
  <r>
    <x v="101"/>
    <n v="5.9"/>
  </r>
  <r>
    <x v="263"/>
    <n v="8"/>
  </r>
  <r>
    <x v="195"/>
    <n v="7.3"/>
  </r>
  <r>
    <x v="332"/>
    <n v="4.9000000000000004"/>
  </r>
  <r>
    <x v="121"/>
    <n v="6.5"/>
  </r>
  <r>
    <x v="407"/>
    <n v="4.3"/>
  </r>
  <r>
    <x v="519"/>
    <n v="6.4"/>
  </r>
  <r>
    <x v="541"/>
    <n v="7.6"/>
  </r>
  <r>
    <x v="419"/>
    <n v="6.8"/>
  </r>
  <r>
    <x v="463"/>
    <n v="6.1"/>
  </r>
  <r>
    <x v="348"/>
    <n v="4"/>
  </r>
  <r>
    <x v="376"/>
    <n v="7.4"/>
  </r>
  <r>
    <x v="424"/>
    <n v="8.3000000000000007"/>
  </r>
  <r>
    <x v="419"/>
    <n v="5.3"/>
  </r>
  <r>
    <x v="553"/>
    <n v="8.1"/>
  </r>
  <r>
    <x v="151"/>
    <n v="8"/>
  </r>
  <r>
    <x v="419"/>
    <n v="5.7"/>
  </r>
  <r>
    <x v="101"/>
    <n v="8.1999999999999993"/>
  </r>
  <r>
    <x v="263"/>
    <n v="7.1"/>
  </r>
  <r>
    <x v="806"/>
    <n v="7.4"/>
  </r>
  <r>
    <x v="807"/>
    <n v="6.6"/>
  </r>
  <r>
    <x v="808"/>
    <n v="5.7"/>
  </r>
  <r>
    <x v="623"/>
    <n v="6.9"/>
  </r>
  <r>
    <x v="195"/>
    <n v="7"/>
  </r>
  <r>
    <x v="809"/>
    <n v="7"/>
  </r>
  <r>
    <x v="328"/>
    <n v="7.8"/>
  </r>
  <r>
    <x v="373"/>
    <n v="5.9"/>
  </r>
  <r>
    <x v="263"/>
    <n v="7.4"/>
  </r>
  <r>
    <x v="16"/>
    <n v="7.8"/>
  </r>
  <r>
    <x v="293"/>
    <n v="6"/>
  </r>
  <r>
    <x v="205"/>
    <n v="5.3"/>
  </r>
  <r>
    <x v="810"/>
    <n v="7.9"/>
  </r>
  <r>
    <x v="308"/>
    <n v="7.2"/>
  </r>
  <r>
    <x v="116"/>
    <n v="7.4"/>
  </r>
  <r>
    <x v="373"/>
    <n v="5.3"/>
  </r>
  <r>
    <x v="607"/>
    <n v="8.3000000000000007"/>
  </r>
  <r>
    <x v="519"/>
    <n v="7.6"/>
  </r>
  <r>
    <x v="213"/>
    <n v="5.0999999999999996"/>
  </r>
  <r>
    <x v="519"/>
    <n v="5.0999999999999996"/>
  </r>
  <r>
    <x v="419"/>
    <n v="4.9000000000000004"/>
  </r>
  <r>
    <x v="371"/>
    <n v="6.9"/>
  </r>
  <r>
    <x v="448"/>
    <n v="4.5999999999999996"/>
  </r>
  <r>
    <x v="45"/>
    <n v="6.3"/>
  </r>
  <r>
    <x v="263"/>
    <n v="7.9"/>
  </r>
  <r>
    <x v="757"/>
    <n v="6.7"/>
  </r>
  <r>
    <x v="263"/>
    <n v="7.1"/>
  </r>
  <r>
    <x v="101"/>
    <n v="7.6"/>
  </r>
  <r>
    <x v="16"/>
    <n v="8.1"/>
  </r>
  <r>
    <x v="811"/>
    <n v="6.6"/>
  </r>
  <r>
    <x v="263"/>
    <n v="7"/>
  </r>
  <r>
    <x v="101"/>
    <n v="7.6"/>
  </r>
  <r>
    <x v="263"/>
    <n v="6.7"/>
  </r>
  <r>
    <x v="812"/>
    <n v="7.1"/>
  </r>
  <r>
    <x v="16"/>
    <n v="7.6"/>
  </r>
  <r>
    <x v="101"/>
    <n v="7.1"/>
  </r>
  <r>
    <x v="813"/>
    <n v="7.1"/>
  </r>
  <r>
    <x v="814"/>
    <n v="7.7"/>
  </r>
  <r>
    <x v="519"/>
    <n v="7.6"/>
  </r>
  <r>
    <x v="263"/>
    <n v="6.6"/>
  </r>
  <r>
    <x v="293"/>
    <n v="6.7"/>
  </r>
  <r>
    <x v="294"/>
    <n v="5.7"/>
  </r>
  <r>
    <x v="519"/>
    <n v="7.1"/>
  </r>
  <r>
    <x v="101"/>
    <n v="6.2"/>
  </r>
  <r>
    <x v="373"/>
    <n v="6.1"/>
  </r>
  <r>
    <x v="727"/>
    <n v="5.9"/>
  </r>
  <r>
    <x v="528"/>
    <n v="6.8"/>
  </r>
  <r>
    <x v="524"/>
    <n v="5.8"/>
  </r>
  <r>
    <x v="466"/>
    <n v="5"/>
  </r>
  <r>
    <x v="419"/>
    <n v="6.3"/>
  </r>
  <r>
    <x v="423"/>
    <n v="6.8"/>
  </r>
  <r>
    <x v="407"/>
    <n v="5.0999999999999996"/>
  </r>
  <r>
    <x v="139"/>
    <n v="6.6"/>
  </r>
  <r>
    <x v="146"/>
    <n v="7.7"/>
  </r>
  <r>
    <x v="369"/>
    <n v="3.1"/>
  </r>
  <r>
    <x v="397"/>
    <n v="6.5"/>
  </r>
  <r>
    <x v="773"/>
    <n v="3.9"/>
  </r>
  <r>
    <x v="294"/>
    <n v="6.8"/>
  </r>
  <r>
    <x v="637"/>
    <n v="7"/>
  </r>
  <r>
    <x v="263"/>
    <n v="5.9"/>
  </r>
  <r>
    <x v="573"/>
    <n v="5.8"/>
  </r>
  <r>
    <x v="58"/>
    <n v="7.3"/>
  </r>
  <r>
    <x v="211"/>
    <n v="7.8"/>
  </r>
  <r>
    <x v="27"/>
    <n v="7.8"/>
  </r>
  <r>
    <x v="299"/>
    <n v="6.9"/>
  </r>
  <r>
    <x v="373"/>
    <n v="5.7"/>
  </r>
  <r>
    <x v="230"/>
    <n v="4.7"/>
  </r>
  <r>
    <x v="263"/>
    <n v="5.9"/>
  </r>
  <r>
    <x v="263"/>
    <n v="5.9"/>
  </r>
  <r>
    <x v="573"/>
    <n v="4.3"/>
  </r>
  <r>
    <x v="263"/>
    <n v="7.5"/>
  </r>
  <r>
    <x v="299"/>
    <n v="4.8"/>
  </r>
  <r>
    <x v="101"/>
    <n v="5.8"/>
  </r>
  <r>
    <x v="424"/>
    <n v="5.3"/>
  </r>
  <r>
    <x v="502"/>
    <n v="6"/>
  </r>
  <r>
    <x v="379"/>
    <n v="8.1"/>
  </r>
  <r>
    <x v="124"/>
    <n v="7"/>
  </r>
  <r>
    <x v="195"/>
    <n v="7.6"/>
  </r>
  <r>
    <x v="146"/>
    <n v="7.2"/>
  </r>
  <r>
    <x v="419"/>
    <n v="7.5"/>
  </r>
  <r>
    <x v="263"/>
    <n v="6.3"/>
  </r>
  <r>
    <x v="815"/>
    <n v="6.7"/>
  </r>
  <r>
    <x v="314"/>
    <n v="4.8"/>
  </r>
  <r>
    <x v="405"/>
    <n v="5.5"/>
  </r>
  <r>
    <x v="2"/>
    <n v="7.5"/>
  </r>
  <r>
    <x v="816"/>
    <n v="5.0999999999999996"/>
  </r>
  <r>
    <x v="369"/>
    <n v="7.3"/>
  </r>
  <r>
    <x v="357"/>
    <n v="6.9"/>
  </r>
  <r>
    <x v="151"/>
    <n v="6.8"/>
  </r>
  <r>
    <x v="146"/>
    <n v="8.4"/>
  </r>
  <r>
    <x v="17"/>
    <n v="7.6"/>
  </r>
  <r>
    <x v="165"/>
    <n v="7.6"/>
  </r>
  <r>
    <x v="345"/>
    <n v="7.7"/>
  </r>
  <r>
    <x v="704"/>
    <n v="7.6"/>
  </r>
  <r>
    <x v="407"/>
    <n v="5.3"/>
  </r>
  <r>
    <x v="299"/>
    <n v="8.5"/>
  </r>
  <r>
    <x v="263"/>
    <n v="7"/>
  </r>
  <r>
    <x v="284"/>
    <n v="8"/>
  </r>
  <r>
    <x v="817"/>
    <n v="7.1"/>
  </r>
  <r>
    <x v="818"/>
    <n v="7.8"/>
  </r>
  <r>
    <x v="195"/>
    <n v="7.2"/>
  </r>
  <r>
    <x v="302"/>
    <n v="7.5"/>
  </r>
  <r>
    <x v="16"/>
    <n v="8"/>
  </r>
  <r>
    <x v="299"/>
    <n v="8.1"/>
  </r>
  <r>
    <x v="263"/>
    <n v="6.8"/>
  </r>
  <r>
    <x v="16"/>
    <n v="7.4"/>
  </r>
  <r>
    <x v="263"/>
    <n v="7.2"/>
  </r>
  <r>
    <x v="819"/>
    <n v="8.1"/>
  </r>
  <r>
    <x v="219"/>
    <n v="7"/>
  </r>
  <r>
    <x v="195"/>
    <n v="7.4"/>
  </r>
  <r>
    <x v="820"/>
    <n v="8.3000000000000007"/>
  </r>
  <r>
    <x v="474"/>
    <n v="6.1"/>
  </r>
  <r>
    <x v="27"/>
    <n v="7.5"/>
  </r>
  <r>
    <x v="27"/>
    <n v="7"/>
  </r>
  <r>
    <x v="163"/>
    <n v="5.3"/>
  </r>
  <r>
    <x v="121"/>
    <n v="4.7"/>
  </r>
  <r>
    <x v="230"/>
    <n v="5.7"/>
  </r>
  <r>
    <x v="263"/>
    <n v="7.8"/>
  </r>
  <r>
    <x v="101"/>
    <n v="6.5"/>
  </r>
  <r>
    <x v="821"/>
    <n v="8"/>
  </r>
  <r>
    <x v="65"/>
    <n v="3.3"/>
  </r>
  <r>
    <x v="822"/>
    <n v="8.3000000000000007"/>
  </r>
  <r>
    <x v="16"/>
    <n v="6.9"/>
  </r>
  <r>
    <x v="823"/>
    <n v="8.1"/>
  </r>
  <r>
    <x v="128"/>
    <n v="6.5"/>
  </r>
  <r>
    <x v="824"/>
    <n v="6.8"/>
  </r>
  <r>
    <x v="345"/>
    <n v="7.3"/>
  </r>
  <r>
    <x v="195"/>
    <n v="6.4"/>
  </r>
  <r>
    <x v="151"/>
    <n v="4.5999999999999996"/>
  </r>
  <r>
    <x v="378"/>
    <n v="6.5"/>
  </r>
  <r>
    <x v="195"/>
    <n v="7"/>
  </r>
  <r>
    <x v="489"/>
    <n v="5.4"/>
  </r>
  <r>
    <x v="825"/>
    <n v="6.7"/>
  </r>
  <r>
    <x v="826"/>
    <n v="7.4"/>
  </r>
  <r>
    <x v="195"/>
    <n v="5.8"/>
  </r>
  <r>
    <x v="327"/>
    <n v="7.1"/>
  </r>
  <r>
    <x v="263"/>
    <n v="4.5"/>
  </r>
  <r>
    <x v="827"/>
    <n v="5.3"/>
  </r>
  <r>
    <x v="146"/>
    <n v="5.4"/>
  </r>
  <r>
    <x v="14"/>
    <n v="4.8"/>
  </r>
  <r>
    <x v="269"/>
    <n v="5.9"/>
  </r>
  <r>
    <x v="263"/>
    <n v="6.2"/>
  </r>
  <r>
    <x v="828"/>
    <n v="5.9"/>
  </r>
  <r>
    <x v="16"/>
    <n v="6.6"/>
  </r>
  <r>
    <x v="263"/>
    <n v="6.6"/>
  </r>
  <r>
    <x v="69"/>
    <n v="5.0999999999999996"/>
  </r>
  <r>
    <x v="756"/>
    <n v="6"/>
  </r>
  <r>
    <x v="373"/>
    <n v="6.8"/>
  </r>
  <r>
    <x v="573"/>
    <n v="5.4"/>
  </r>
  <r>
    <x v="829"/>
    <n v="5.2"/>
  </r>
  <r>
    <x v="707"/>
    <n v="7.8"/>
  </r>
  <r>
    <x v="163"/>
    <n v="6.4"/>
  </r>
  <r>
    <x v="419"/>
    <n v="6.1"/>
  </r>
  <r>
    <x v="466"/>
    <n v="5.7"/>
  </r>
  <r>
    <x v="830"/>
    <n v="5.5"/>
  </r>
  <r>
    <x v="519"/>
    <n v="7.4"/>
  </r>
  <r>
    <x v="151"/>
    <n v="7.1"/>
  </r>
  <r>
    <x v="573"/>
    <n v="3.9"/>
  </r>
  <r>
    <x v="27"/>
    <n v="4.5999999999999996"/>
  </r>
  <r>
    <x v="831"/>
    <n v="7.7"/>
  </r>
  <r>
    <x v="373"/>
    <n v="4.9000000000000004"/>
  </r>
  <r>
    <x v="146"/>
    <n v="6.3"/>
  </r>
  <r>
    <x v="151"/>
    <n v="6.6"/>
  </r>
  <r>
    <x v="832"/>
    <n v="5.7"/>
  </r>
  <r>
    <x v="195"/>
    <n v="5.6"/>
  </r>
  <r>
    <x v="357"/>
    <n v="6"/>
  </r>
  <r>
    <x v="195"/>
    <n v="5.7"/>
  </r>
  <r>
    <x v="397"/>
    <n v="7"/>
  </r>
  <r>
    <x v="519"/>
    <n v="5.3"/>
  </r>
  <r>
    <x v="833"/>
    <n v="4.4000000000000004"/>
  </r>
  <r>
    <x v="466"/>
    <n v="3.4"/>
  </r>
  <r>
    <x v="407"/>
    <n v="4.5"/>
  </r>
  <r>
    <x v="573"/>
    <n v="3.4"/>
  </r>
  <r>
    <x v="146"/>
    <n v="7.1"/>
  </r>
  <r>
    <x v="363"/>
    <n v="6.4"/>
  </r>
  <r>
    <x v="3"/>
    <n v="5.2"/>
  </r>
  <r>
    <x v="144"/>
    <n v="7"/>
  </r>
  <r>
    <x v="101"/>
    <n v="7.3"/>
  </r>
  <r>
    <x v="834"/>
    <n v="8.1"/>
  </r>
  <r>
    <x v="263"/>
    <n v="5.8"/>
  </r>
  <r>
    <x v="355"/>
    <n v="5.9"/>
  </r>
  <r>
    <x v="773"/>
    <n v="6.4"/>
  </r>
  <r>
    <x v="419"/>
    <n v="7.5"/>
  </r>
  <r>
    <x v="835"/>
    <n v="7.8"/>
  </r>
  <r>
    <x v="263"/>
    <n v="6.3"/>
  </r>
  <r>
    <x v="263"/>
    <n v="7.2"/>
  </r>
  <r>
    <x v="320"/>
    <n v="5.6"/>
  </r>
  <r>
    <x v="309"/>
    <n v="7.2"/>
  </r>
  <r>
    <x v="263"/>
    <n v="8"/>
  </r>
  <r>
    <x v="151"/>
    <n v="8.5"/>
  </r>
  <r>
    <x v="16"/>
    <n v="6.8"/>
  </r>
  <r>
    <x v="363"/>
    <n v="7.3"/>
  </r>
  <r>
    <x v="45"/>
    <n v="5.5"/>
  </r>
  <r>
    <x v="409"/>
    <n v="7.3"/>
  </r>
  <r>
    <x v="263"/>
    <n v="6.3"/>
  </r>
  <r>
    <x v="121"/>
    <n v="5.0999999999999996"/>
  </r>
  <r>
    <x v="757"/>
    <n v="6.6"/>
  </r>
  <r>
    <x v="466"/>
    <n v="6.1"/>
  </r>
  <r>
    <x v="447"/>
    <n v="7.5"/>
  </r>
  <r>
    <x v="702"/>
    <n v="7"/>
  </r>
  <r>
    <x v="836"/>
    <n v="7.2"/>
  </r>
  <r>
    <x v="373"/>
    <n v="5.3"/>
  </r>
  <r>
    <x v="653"/>
    <n v="8.6999999999999993"/>
  </r>
  <r>
    <x v="45"/>
    <n v="3.4"/>
  </r>
  <r>
    <x v="195"/>
    <n v="5.4"/>
  </r>
  <r>
    <x v="146"/>
    <n v="7.8"/>
  </r>
  <r>
    <x v="622"/>
    <n v="6.7"/>
  </r>
  <r>
    <x v="536"/>
    <n v="4.7"/>
  </r>
  <r>
    <x v="419"/>
    <n v="6.3"/>
  </r>
  <r>
    <x v="447"/>
    <n v="7.4"/>
  </r>
  <r>
    <x v="45"/>
    <n v="6.1"/>
  </r>
  <r>
    <x v="146"/>
    <n v="7.5"/>
  </r>
  <r>
    <x v="373"/>
    <n v="6.3"/>
  </r>
  <r>
    <x v="307"/>
    <n v="6.3"/>
  </r>
  <r>
    <x v="16"/>
    <n v="6.8"/>
  </r>
  <r>
    <x v="16"/>
    <n v="7.8"/>
  </r>
  <r>
    <x v="16"/>
    <n v="6.9"/>
  </r>
  <r>
    <x v="101"/>
    <n v="8"/>
  </r>
  <r>
    <x v="379"/>
    <n v="7.8"/>
  </r>
  <r>
    <x v="702"/>
    <n v="7.4"/>
  </r>
  <r>
    <x v="409"/>
    <n v="6.1"/>
  </r>
  <r>
    <x v="195"/>
    <n v="4.3"/>
  </r>
  <r>
    <x v="101"/>
    <n v="7.2"/>
  </r>
  <r>
    <x v="373"/>
    <n v="4.7"/>
  </r>
  <r>
    <x v="101"/>
    <n v="7.3"/>
  </r>
  <r>
    <x v="144"/>
    <n v="7.9"/>
  </r>
  <r>
    <x v="345"/>
    <n v="7.2"/>
  </r>
  <r>
    <x v="488"/>
    <n v="5.4"/>
  </r>
  <r>
    <x v="419"/>
    <n v="3.7"/>
  </r>
  <r>
    <x v="348"/>
    <n v="7.4"/>
  </r>
  <r>
    <x v="101"/>
    <n v="7.1"/>
  </r>
  <r>
    <x v="452"/>
    <n v="6.8"/>
  </r>
  <r>
    <x v="195"/>
    <n v="8.1999999999999993"/>
  </r>
  <r>
    <x v="263"/>
    <n v="7"/>
  </r>
  <r>
    <x v="195"/>
    <n v="7.4"/>
  </r>
  <r>
    <x v="101"/>
    <n v="6.7"/>
  </r>
  <r>
    <x v="195"/>
    <n v="5.7"/>
  </r>
  <r>
    <x v="837"/>
    <n v="7.6"/>
  </r>
  <r>
    <x v="286"/>
    <n v="7.2"/>
  </r>
  <r>
    <x v="238"/>
    <n v="7.5"/>
  </r>
  <r>
    <x v="202"/>
    <n v="6.8"/>
  </r>
  <r>
    <x v="838"/>
    <n v="6.9"/>
  </r>
  <r>
    <x v="163"/>
    <n v="7.9"/>
  </r>
  <r>
    <x v="822"/>
    <n v="7.6"/>
  </r>
  <r>
    <x v="263"/>
    <n v="6.7"/>
  </r>
  <r>
    <x v="121"/>
    <n v="5.8"/>
  </r>
  <r>
    <x v="163"/>
    <n v="6.5"/>
  </r>
  <r>
    <x v="263"/>
    <n v="7.2"/>
  </r>
  <r>
    <x v="16"/>
    <n v="6.9"/>
  </r>
  <r>
    <x v="348"/>
    <n v="5.5"/>
  </r>
  <r>
    <x v="357"/>
    <n v="6.5"/>
  </r>
  <r>
    <x v="121"/>
    <n v="6.2"/>
  </r>
  <r>
    <x v="453"/>
    <n v="6.7"/>
  </r>
  <r>
    <x v="466"/>
    <n v="5.7"/>
  </r>
  <r>
    <x v="294"/>
    <n v="8.6"/>
  </r>
  <r>
    <x v="263"/>
    <n v="6.5"/>
  </r>
  <r>
    <x v="213"/>
    <n v="6.3"/>
  </r>
  <r>
    <x v="195"/>
    <n v="4.3"/>
  </r>
  <r>
    <x v="151"/>
    <n v="6.1"/>
  </r>
  <r>
    <x v="474"/>
    <n v="6"/>
  </r>
  <r>
    <x v="262"/>
    <n v="5.8"/>
  </r>
  <r>
    <x v="461"/>
    <n v="6.7"/>
  </r>
  <r>
    <x v="263"/>
    <n v="6.7"/>
  </r>
  <r>
    <x v="101"/>
    <n v="7.6"/>
  </r>
  <r>
    <x v="63"/>
    <n v="5.0999999999999996"/>
  </r>
  <r>
    <x v="782"/>
    <n v="6.8"/>
  </r>
  <r>
    <x v="519"/>
    <n v="6.8"/>
  </r>
  <r>
    <x v="48"/>
    <n v="6.8"/>
  </r>
  <r>
    <x v="195"/>
    <n v="7.1"/>
  </r>
  <r>
    <x v="643"/>
    <n v="2.8"/>
  </r>
  <r>
    <x v="294"/>
    <n v="8.1999999999999993"/>
  </r>
  <r>
    <x v="22"/>
    <n v="3.1"/>
  </r>
  <r>
    <x v="84"/>
    <n v="7"/>
  </r>
  <r>
    <x v="407"/>
    <n v="3.3"/>
  </r>
  <r>
    <x v="348"/>
    <n v="3.6"/>
  </r>
  <r>
    <x v="404"/>
    <n v="7.7"/>
  </r>
  <r>
    <x v="263"/>
    <n v="6.7"/>
  </r>
  <r>
    <x v="702"/>
    <n v="5.5"/>
  </r>
  <r>
    <x v="839"/>
    <n v="6.6"/>
  </r>
  <r>
    <x v="263"/>
    <n v="4.8"/>
  </r>
  <r>
    <x v="373"/>
    <n v="5.5"/>
  </r>
  <r>
    <x v="381"/>
    <n v="6.3"/>
  </r>
  <r>
    <x v="373"/>
    <n v="6.9"/>
  </r>
  <r>
    <x v="183"/>
    <n v="6.5"/>
  </r>
  <r>
    <x v="69"/>
    <n v="8.1999999999999993"/>
  </r>
  <r>
    <x v="702"/>
    <n v="7.1"/>
  </r>
  <r>
    <x v="263"/>
    <n v="8.1"/>
  </r>
  <r>
    <x v="195"/>
    <n v="7.2"/>
  </r>
  <r>
    <x v="263"/>
    <n v="7.4"/>
  </r>
  <r>
    <x v="263"/>
    <n v="6.5"/>
  </r>
  <r>
    <x v="466"/>
    <n v="5.7"/>
  </r>
  <r>
    <x v="27"/>
    <n v="6.1"/>
  </r>
  <r>
    <x v="456"/>
    <n v="8.6999999999999993"/>
  </r>
  <r>
    <x v="45"/>
    <n v="4.3"/>
  </r>
  <r>
    <x v="151"/>
    <n v="6.2"/>
  </r>
  <r>
    <x v="607"/>
    <n v="3.3"/>
  </r>
  <r>
    <x v="151"/>
    <n v="2.7"/>
  </r>
  <r>
    <x v="840"/>
    <n v="5.2"/>
  </r>
  <r>
    <x v="841"/>
    <n v="8.1999999999999993"/>
  </r>
  <r>
    <x v="230"/>
    <n v="6.1"/>
  </r>
  <r>
    <x v="842"/>
    <n v="8"/>
  </r>
  <r>
    <x v="568"/>
    <n v="5.5"/>
  </r>
  <r>
    <x v="409"/>
    <n v="5.7"/>
  </r>
  <r>
    <x v="621"/>
    <n v="3.7"/>
  </r>
  <r>
    <x v="843"/>
    <n v="7.1"/>
  </r>
  <r>
    <x v="453"/>
    <n v="7.8"/>
  </r>
  <r>
    <x v="703"/>
    <n v="4.0999999999999996"/>
  </r>
  <r>
    <x v="263"/>
    <n v="7.2"/>
  </r>
  <r>
    <x v="230"/>
    <n v="7.7"/>
  </r>
  <r>
    <x v="647"/>
    <n v="7.1"/>
  </r>
  <r>
    <x v="131"/>
    <n v="7.6"/>
  </r>
  <r>
    <x v="195"/>
    <n v="7"/>
  </r>
  <r>
    <x v="205"/>
    <n v="5.5"/>
  </r>
  <r>
    <x v="101"/>
    <n v="7.4"/>
  </r>
  <r>
    <x v="263"/>
    <n v="7.7"/>
  </r>
  <r>
    <x v="669"/>
    <n v="7.2"/>
  </r>
  <r>
    <x v="166"/>
    <n v="7.8"/>
  </r>
  <r>
    <x v="195"/>
    <n v="6.6"/>
  </r>
  <r>
    <x v="284"/>
    <n v="6"/>
  </r>
  <r>
    <x v="163"/>
    <n v="8.4"/>
  </r>
  <r>
    <x v="394"/>
    <n v="6.5"/>
  </r>
  <r>
    <x v="702"/>
    <n v="8.9"/>
  </r>
  <r>
    <x v="195"/>
    <n v="7.9"/>
  </r>
  <r>
    <x v="195"/>
    <n v="6"/>
  </r>
  <r>
    <x v="420"/>
    <n v="6.1"/>
  </r>
  <r>
    <x v="757"/>
    <n v="6.2"/>
  </r>
  <r>
    <x v="263"/>
    <n v="5.6"/>
  </r>
  <r>
    <x v="195"/>
    <n v="7.2"/>
  </r>
  <r>
    <x v="364"/>
    <n v="6.1"/>
  </r>
  <r>
    <x v="151"/>
    <n v="3.8"/>
  </r>
  <r>
    <x v="844"/>
    <n v="7.1"/>
  </r>
  <r>
    <x v="573"/>
    <n v="4.5"/>
  </r>
  <r>
    <x v="845"/>
    <n v="3.8"/>
  </r>
  <r>
    <x v="846"/>
    <n v="6.2"/>
  </r>
  <r>
    <x v="165"/>
    <n v="6.6"/>
  </r>
  <r>
    <x v="419"/>
    <n v="4.5999999999999996"/>
  </r>
  <r>
    <x v="419"/>
    <n v="4.2"/>
  </r>
  <r>
    <x v="151"/>
    <n v="6.8"/>
  </r>
  <r>
    <x v="163"/>
    <n v="7.7"/>
  </r>
  <r>
    <x v="811"/>
    <n v="5.9"/>
  </r>
  <r>
    <x v="847"/>
    <n v="7"/>
  </r>
  <r>
    <x v="263"/>
    <n v="6.9"/>
  </r>
  <r>
    <x v="226"/>
    <n v="6.1"/>
  </r>
  <r>
    <x v="22"/>
    <n v="7.6"/>
  </r>
  <r>
    <x v="303"/>
    <n v="3"/>
  </r>
  <r>
    <x v="419"/>
    <n v="2.6"/>
  </r>
  <r>
    <x v="379"/>
    <n v="8.6"/>
  </r>
  <r>
    <x v="407"/>
    <n v="6.1"/>
  </r>
  <r>
    <x v="195"/>
    <n v="7.5"/>
  </r>
  <r>
    <x v="136"/>
    <n v="6.7"/>
  </r>
  <r>
    <x v="284"/>
    <n v="8.1"/>
  </r>
  <r>
    <x v="263"/>
    <n v="4.9000000000000004"/>
  </r>
  <r>
    <x v="461"/>
    <n v="6.8"/>
  </r>
  <r>
    <x v="848"/>
    <n v="6.8"/>
  </r>
  <r>
    <x v="230"/>
    <n v="5.7"/>
  </r>
  <r>
    <x v="146"/>
    <n v="8.3000000000000007"/>
  </r>
  <r>
    <x v="419"/>
    <n v="6.6"/>
  </r>
  <r>
    <x v="2"/>
    <n v="7.3"/>
  </r>
  <r>
    <x v="308"/>
    <n v="5"/>
  </r>
  <r>
    <x v="461"/>
    <n v="7"/>
  </r>
  <r>
    <x v="263"/>
    <n v="3.4"/>
  </r>
  <r>
    <x v="407"/>
    <n v="5.9"/>
  </r>
  <r>
    <x v="382"/>
    <n v="6"/>
  </r>
  <r>
    <x v="16"/>
    <n v="7.4"/>
  </r>
  <r>
    <x v="364"/>
    <n v="7.4"/>
  </r>
  <r>
    <x v="419"/>
    <n v="4.2"/>
  </r>
  <r>
    <x v="371"/>
    <n v="6.2"/>
  </r>
  <r>
    <x v="297"/>
    <n v="6.2"/>
  </r>
  <r>
    <x v="519"/>
    <n v="7.5"/>
  </r>
  <r>
    <x v="849"/>
    <n v="7.2"/>
  </r>
  <r>
    <x v="850"/>
    <n v="7.2"/>
  </r>
  <r>
    <x v="760"/>
    <n v="5.4"/>
  </r>
  <r>
    <x v="651"/>
    <n v="7"/>
  </r>
  <r>
    <x v="353"/>
    <n v="7.2"/>
  </r>
  <r>
    <x v="519"/>
    <n v="7.9"/>
  </r>
  <r>
    <x v="263"/>
    <n v="6.8"/>
  </r>
  <r>
    <x v="101"/>
    <n v="6.7"/>
  </r>
  <r>
    <x v="101"/>
    <n v="7.5"/>
  </r>
  <r>
    <x v="195"/>
    <n v="6.8"/>
  </r>
  <r>
    <x v="144"/>
    <n v="6.9"/>
  </r>
  <r>
    <x v="195"/>
    <n v="6.8"/>
  </r>
  <r>
    <x v="146"/>
    <n v="7.2"/>
  </r>
  <r>
    <x v="298"/>
    <n v="7.4"/>
  </r>
  <r>
    <x v="195"/>
    <n v="5.6"/>
  </r>
  <r>
    <x v="101"/>
    <n v="6.8"/>
  </r>
  <r>
    <x v="371"/>
    <n v="7.2"/>
  </r>
  <r>
    <x v="519"/>
    <n v="7.7"/>
  </r>
  <r>
    <x v="327"/>
    <n v="7"/>
  </r>
  <r>
    <x v="851"/>
    <n v="7.2"/>
  </r>
  <r>
    <x v="324"/>
    <n v="6.4"/>
  </r>
  <r>
    <x v="263"/>
    <n v="7.2"/>
  </r>
  <r>
    <x v="619"/>
    <n v="7.2"/>
  </r>
  <r>
    <x v="16"/>
    <n v="6.2"/>
  </r>
  <r>
    <x v="151"/>
    <n v="6.9"/>
  </r>
  <r>
    <x v="369"/>
    <n v="6.2"/>
  </r>
  <r>
    <x v="16"/>
    <n v="6.9"/>
  </r>
  <r>
    <x v="195"/>
    <n v="7"/>
  </r>
  <r>
    <x v="263"/>
    <n v="6.7"/>
  </r>
  <r>
    <x v="121"/>
    <n v="3.6"/>
  </r>
  <r>
    <x v="263"/>
    <n v="6.3"/>
  </r>
  <r>
    <x v="146"/>
    <n v="7.4"/>
  </r>
  <r>
    <x v="191"/>
    <n v="7.4"/>
  </r>
  <r>
    <x v="544"/>
    <n v="7.3"/>
  </r>
  <r>
    <x v="101"/>
    <n v="6.1"/>
  </r>
  <r>
    <x v="154"/>
    <n v="6.7"/>
  </r>
  <r>
    <x v="852"/>
    <n v="8.1999999999999993"/>
  </r>
  <r>
    <x v="766"/>
    <n v="7.7"/>
  </r>
  <r>
    <x v="730"/>
    <n v="7.3"/>
  </r>
  <r>
    <x v="263"/>
    <n v="7.4"/>
  </r>
  <r>
    <x v="195"/>
    <n v="5.7"/>
  </r>
  <r>
    <x v="853"/>
    <n v="7.6"/>
  </r>
  <r>
    <x v="519"/>
    <n v="6.8"/>
  </r>
  <r>
    <x v="53"/>
    <n v="5.6"/>
  </r>
  <r>
    <x v="573"/>
    <n v="4.8"/>
  </r>
  <r>
    <x v="419"/>
    <n v="6.4"/>
  </r>
  <r>
    <x v="400"/>
    <n v="6.8"/>
  </r>
  <r>
    <x v="69"/>
    <n v="6.1"/>
  </r>
  <r>
    <x v="345"/>
    <n v="5.2"/>
  </r>
  <r>
    <x v="195"/>
    <n v="6.9"/>
  </r>
  <r>
    <x v="66"/>
    <n v="6"/>
  </r>
  <r>
    <x v="121"/>
    <n v="6.3"/>
  </r>
  <r>
    <x v="163"/>
    <n v="6.1"/>
  </r>
  <r>
    <x v="136"/>
    <n v="5.5"/>
  </r>
  <r>
    <x v="177"/>
    <n v="6.9"/>
  </r>
  <r>
    <x v="195"/>
    <n v="5.6"/>
  </r>
  <r>
    <x v="854"/>
    <n v="1.9"/>
  </r>
  <r>
    <x v="53"/>
    <n v="4.0999999999999996"/>
  </r>
  <r>
    <x v="195"/>
    <n v="5.4"/>
  </r>
  <r>
    <x v="345"/>
    <n v="6.8"/>
  </r>
  <r>
    <x v="16"/>
    <n v="6.7"/>
  </r>
  <r>
    <x v="195"/>
    <n v="5.8"/>
  </r>
  <r>
    <x v="163"/>
    <n v="6.2"/>
  </r>
  <r>
    <x v="151"/>
    <n v="2.8"/>
  </r>
  <r>
    <x v="263"/>
    <n v="7.3"/>
  </r>
  <r>
    <x v="263"/>
    <n v="5.8"/>
  </r>
  <r>
    <x v="263"/>
    <n v="6.5"/>
  </r>
  <r>
    <x v="263"/>
    <n v="6.1"/>
  </r>
  <r>
    <x v="649"/>
    <n v="5.0999999999999996"/>
  </r>
  <r>
    <x v="419"/>
    <n v="2.2000000000000002"/>
  </r>
  <r>
    <x v="16"/>
    <n v="7.2"/>
  </r>
  <r>
    <x v="101"/>
    <n v="5.7"/>
  </r>
  <r>
    <x v="420"/>
    <n v="3.4"/>
  </r>
  <r>
    <x v="702"/>
    <n v="3.8"/>
  </r>
  <r>
    <x v="373"/>
    <n v="4.7"/>
  </r>
  <r>
    <x v="357"/>
    <n v="5.6"/>
  </r>
  <r>
    <x v="299"/>
    <n v="3.9"/>
  </r>
  <r>
    <x v="855"/>
    <n v="5.4"/>
  </r>
  <r>
    <x v="419"/>
    <n v="5.2"/>
  </r>
  <r>
    <x v="502"/>
    <n v="3.5"/>
  </r>
  <r>
    <x v="166"/>
    <n v="7"/>
  </r>
  <r>
    <x v="544"/>
    <n v="7.1"/>
  </r>
  <r>
    <x v="373"/>
    <n v="5.5"/>
  </r>
  <r>
    <x v="263"/>
    <n v="6"/>
  </r>
  <r>
    <x v="121"/>
    <n v="4.8"/>
  </r>
  <r>
    <x v="856"/>
    <n v="7.1"/>
  </r>
  <r>
    <x v="345"/>
    <n v="8.1999999999999993"/>
  </r>
  <r>
    <x v="151"/>
    <n v="5.7"/>
  </r>
  <r>
    <x v="263"/>
    <n v="7.9"/>
  </r>
  <r>
    <x v="419"/>
    <n v="7.3"/>
  </r>
  <r>
    <x v="163"/>
    <n v="7.1"/>
  </r>
  <r>
    <x v="299"/>
    <n v="6.4"/>
  </r>
  <r>
    <x v="263"/>
    <n v="5.9"/>
  </r>
  <r>
    <x v="415"/>
    <n v="7.5"/>
  </r>
  <r>
    <x v="857"/>
    <n v="6.4"/>
  </r>
  <r>
    <x v="858"/>
    <n v="7.4"/>
  </r>
  <r>
    <x v="291"/>
    <n v="7.3"/>
  </r>
  <r>
    <x v="64"/>
    <n v="6.5"/>
  </r>
  <r>
    <x v="101"/>
    <n v="7.2"/>
  </r>
  <r>
    <x v="263"/>
    <n v="6.7"/>
  </r>
  <r>
    <x v="263"/>
    <n v="7.1"/>
  </r>
  <r>
    <x v="151"/>
    <n v="6"/>
  </r>
  <r>
    <x v="101"/>
    <n v="6.7"/>
  </r>
  <r>
    <x v="859"/>
    <n v="5.6"/>
  </r>
  <r>
    <x v="163"/>
    <n v="7"/>
  </r>
  <r>
    <x v="860"/>
    <n v="4.9000000000000004"/>
  </r>
  <r>
    <x v="59"/>
    <n v="3.2"/>
  </r>
  <r>
    <x v="488"/>
    <n v="8.4"/>
  </r>
  <r>
    <x v="573"/>
    <n v="6.9"/>
  </r>
  <r>
    <x v="195"/>
    <n v="7.5"/>
  </r>
  <r>
    <x v="16"/>
    <n v="7.2"/>
  </r>
  <r>
    <x v="16"/>
    <n v="7.2"/>
  </r>
  <r>
    <x v="345"/>
    <n v="8"/>
  </r>
  <r>
    <x v="263"/>
    <n v="7.4"/>
  </r>
  <r>
    <x v="263"/>
    <n v="7.2"/>
  </r>
  <r>
    <x v="299"/>
    <n v="6.5"/>
  </r>
  <r>
    <x v="345"/>
    <n v="7.2"/>
  </r>
  <r>
    <x v="263"/>
    <n v="4.2"/>
  </r>
  <r>
    <x v="151"/>
    <n v="5.0999999999999996"/>
  </r>
  <r>
    <x v="466"/>
    <n v="6.4"/>
  </r>
  <r>
    <x v="861"/>
    <n v="6.8"/>
  </r>
  <r>
    <x v="862"/>
    <n v="6.2"/>
  </r>
  <r>
    <x v="371"/>
    <n v="7.5"/>
  </r>
  <r>
    <x v="822"/>
    <n v="7.7"/>
  </r>
  <r>
    <x v="863"/>
    <n v="6.9"/>
  </r>
  <r>
    <x v="101"/>
    <n v="7"/>
  </r>
  <r>
    <x v="757"/>
    <n v="7.5"/>
  </r>
  <r>
    <x v="434"/>
    <n v="6.3"/>
  </r>
  <r>
    <x v="419"/>
    <n v="5.5"/>
  </r>
  <r>
    <x v="159"/>
    <n v="4.8"/>
  </r>
  <r>
    <x v="263"/>
    <n v="8.1"/>
  </r>
  <r>
    <x v="263"/>
    <n v="6.6"/>
  </r>
  <r>
    <x v="428"/>
    <n v="5.2"/>
  </r>
  <r>
    <x v="419"/>
    <n v="5.6"/>
  </r>
  <r>
    <x v="419"/>
    <n v="3.1"/>
  </r>
  <r>
    <x v="864"/>
    <n v="8.1"/>
  </r>
  <r>
    <x v="865"/>
    <n v="8.3000000000000007"/>
  </r>
  <r>
    <x v="298"/>
    <n v="7.1"/>
  </r>
  <r>
    <x v="146"/>
    <n v="7.2"/>
  </r>
  <r>
    <x v="144"/>
    <n v="6.3"/>
  </r>
  <r>
    <x v="474"/>
    <n v="4"/>
  </r>
  <r>
    <x v="15"/>
    <n v="7.2"/>
  </r>
  <r>
    <x v="419"/>
    <n v="5.3"/>
  </r>
  <r>
    <x v="263"/>
    <n v="7.2"/>
  </r>
  <r>
    <x v="263"/>
    <n v="6.5"/>
  </r>
  <r>
    <x v="151"/>
    <n v="6.5"/>
  </r>
  <r>
    <x v="163"/>
    <n v="4.9000000000000004"/>
  </r>
  <r>
    <x v="461"/>
    <n v="5.2"/>
  </r>
  <r>
    <x v="519"/>
    <n v="7.4"/>
  </r>
  <r>
    <x v="519"/>
    <n v="7.4"/>
  </r>
  <r>
    <x v="202"/>
    <n v="5.4"/>
  </r>
  <r>
    <x v="299"/>
    <n v="3.9"/>
  </r>
  <r>
    <x v="195"/>
    <n v="5.3"/>
  </r>
  <r>
    <x v="607"/>
    <n v="7.8"/>
  </r>
  <r>
    <x v="419"/>
    <n v="6.4"/>
  </r>
  <r>
    <x v="866"/>
    <n v="8.1"/>
  </r>
  <r>
    <x v="151"/>
    <n v="6.5"/>
  </r>
  <r>
    <x v="707"/>
    <n v="5.6"/>
  </r>
  <r>
    <x v="59"/>
    <n v="5.6"/>
  </r>
  <r>
    <x v="263"/>
    <n v="6.6"/>
  </r>
  <r>
    <x v="146"/>
    <n v="6.3"/>
  </r>
  <r>
    <x v="519"/>
    <n v="7.7"/>
  </r>
  <r>
    <x v="519"/>
    <n v="7"/>
  </r>
  <r>
    <x v="64"/>
    <n v="8"/>
  </r>
  <r>
    <x v="195"/>
    <n v="7.2"/>
  </r>
  <r>
    <x v="573"/>
    <n v="4.5"/>
  </r>
  <r>
    <x v="397"/>
    <n v="7.7"/>
  </r>
  <r>
    <x v="16"/>
    <n v="6.1"/>
  </r>
  <r>
    <x v="151"/>
    <n v="6.4"/>
  </r>
  <r>
    <x v="16"/>
    <n v="6.5"/>
  </r>
  <r>
    <x v="867"/>
    <n v="7"/>
  </r>
  <r>
    <x v="868"/>
    <n v="6.1"/>
  </r>
  <r>
    <x v="869"/>
    <n v="5.7"/>
  </r>
  <r>
    <x v="151"/>
    <n v="5.4"/>
  </r>
  <r>
    <x v="568"/>
    <n v="5.9"/>
  </r>
  <r>
    <x v="870"/>
    <n v="7.5"/>
  </r>
  <r>
    <x v="195"/>
    <n v="7.7"/>
  </r>
  <r>
    <x v="263"/>
    <n v="7.1"/>
  </r>
  <r>
    <x v="519"/>
    <n v="7.4"/>
  </r>
  <r>
    <x v="871"/>
    <n v="7.6"/>
  </r>
  <r>
    <x v="101"/>
    <n v="6.4"/>
  </r>
  <r>
    <x v="263"/>
    <n v="7.4"/>
  </r>
  <r>
    <x v="519"/>
    <n v="6.8"/>
  </r>
  <r>
    <x v="409"/>
    <n v="6.5"/>
  </r>
  <r>
    <x v="686"/>
    <n v="6"/>
  </r>
  <r>
    <x v="263"/>
    <n v="7.3"/>
  </r>
  <r>
    <x v="146"/>
    <n v="7.3"/>
  </r>
  <r>
    <x v="345"/>
    <n v="6.5"/>
  </r>
  <r>
    <x v="121"/>
    <n v="6"/>
  </r>
  <r>
    <x v="163"/>
    <n v="5.3"/>
  </r>
  <r>
    <x v="195"/>
    <n v="6.6"/>
  </r>
  <r>
    <x v="101"/>
    <n v="6.1"/>
  </r>
  <r>
    <x v="519"/>
    <n v="7.1"/>
  </r>
  <r>
    <x v="71"/>
    <n v="8.6999999999999993"/>
  </r>
  <r>
    <x v="730"/>
    <n v="8.4"/>
  </r>
  <r>
    <x v="424"/>
    <n v="5.8"/>
  </r>
  <r>
    <x v="151"/>
    <n v="6.2"/>
  </r>
  <r>
    <x v="62"/>
    <n v="5.8"/>
  </r>
  <r>
    <x v="83"/>
    <n v="6.7"/>
  </r>
  <r>
    <x v="121"/>
    <n v="5.7"/>
  </r>
  <r>
    <x v="284"/>
    <n v="6.1"/>
  </r>
  <r>
    <x v="205"/>
    <n v="6.4"/>
  </r>
  <r>
    <x v="263"/>
    <n v="5"/>
  </r>
  <r>
    <x v="151"/>
    <n v="6.5"/>
  </r>
  <r>
    <x v="466"/>
    <n v="4.5999999999999996"/>
  </r>
  <r>
    <x v="69"/>
    <n v="7.7"/>
  </r>
  <r>
    <x v="850"/>
    <n v="7.3"/>
  </r>
  <r>
    <x v="263"/>
    <n v="6.6"/>
  </r>
  <r>
    <x v="299"/>
    <n v="6.4"/>
  </r>
  <r>
    <x v="573"/>
    <n v="5.8"/>
  </r>
  <r>
    <x v="519"/>
    <n v="7.2"/>
  </r>
  <r>
    <x v="16"/>
    <n v="7.2"/>
  </r>
  <r>
    <x v="466"/>
    <n v="3.5"/>
  </r>
  <r>
    <x v="872"/>
    <n v="7.5"/>
  </r>
  <r>
    <x v="81"/>
    <n v="2.2000000000000002"/>
  </r>
  <r>
    <x v="195"/>
    <n v="3.3"/>
  </r>
  <r>
    <x v="59"/>
    <n v="6.6"/>
  </r>
  <r>
    <x v="146"/>
    <n v="6.9"/>
  </r>
  <r>
    <x v="873"/>
    <n v="4"/>
  </r>
  <r>
    <x v="874"/>
    <n v="7.4"/>
  </r>
  <r>
    <x v="875"/>
    <n v="8.3000000000000007"/>
  </r>
  <r>
    <x v="770"/>
    <n v="5.7"/>
  </r>
  <r>
    <x v="876"/>
    <n v="6.8"/>
  </r>
  <r>
    <x v="770"/>
    <n v="5.2"/>
  </r>
  <r>
    <x v="14"/>
    <n v="6.4"/>
  </r>
  <r>
    <x v="816"/>
    <n v="6.2"/>
  </r>
  <r>
    <x v="146"/>
    <n v="5.9"/>
  </r>
  <r>
    <x v="150"/>
    <n v="7.7"/>
  </r>
  <r>
    <x v="93"/>
    <n v="4.3"/>
  </r>
  <r>
    <x v="101"/>
    <n v="7.1"/>
  </r>
  <r>
    <x v="847"/>
    <n v="6.2"/>
  </r>
  <r>
    <x v="121"/>
    <n v="6.8"/>
  </r>
  <r>
    <x v="607"/>
    <n v="7.7"/>
  </r>
  <r>
    <x v="519"/>
    <n v="8.1999999999999993"/>
  </r>
  <r>
    <x v="101"/>
    <n v="7.5"/>
  </r>
  <r>
    <x v="391"/>
    <n v="7.6"/>
  </r>
  <r>
    <x v="407"/>
    <n v="4.0999999999999996"/>
  </r>
  <r>
    <x v="151"/>
    <n v="6.9"/>
  </r>
  <r>
    <x v="163"/>
    <n v="7.1"/>
  </r>
  <r>
    <x v="419"/>
    <n v="6.3"/>
  </r>
  <r>
    <x v="730"/>
    <n v="7.7"/>
  </r>
  <r>
    <x v="366"/>
    <n v="8.3000000000000007"/>
  </r>
  <r>
    <x v="263"/>
    <n v="7.1"/>
  </r>
  <r>
    <x v="877"/>
    <n v="4.7"/>
  </r>
  <r>
    <x v="878"/>
    <n v="7.2"/>
  </r>
  <r>
    <x v="519"/>
    <n v="5.0999999999999996"/>
  </r>
  <r>
    <x v="466"/>
    <n v="5.4"/>
  </r>
  <r>
    <x v="419"/>
    <n v="6.9"/>
  </r>
  <r>
    <x v="121"/>
    <n v="6.1"/>
  </r>
  <r>
    <x v="373"/>
    <n v="6.1"/>
  </r>
  <r>
    <x v="101"/>
    <n v="6.9"/>
  </r>
  <r>
    <x v="407"/>
    <n v="5.8"/>
  </r>
  <r>
    <x v="299"/>
    <n v="6"/>
  </r>
  <r>
    <x v="263"/>
    <n v="8.1999999999999993"/>
  </r>
  <r>
    <x v="150"/>
    <n v="8"/>
  </r>
  <r>
    <x v="519"/>
    <n v="7"/>
  </r>
  <r>
    <x v="742"/>
    <n v="6.3"/>
  </r>
  <r>
    <x v="461"/>
    <n v="7.6"/>
  </r>
  <r>
    <x v="373"/>
    <n v="6.1"/>
  </r>
  <r>
    <x v="823"/>
    <n v="7.2"/>
  </r>
  <r>
    <x v="730"/>
    <n v="7.8"/>
  </r>
  <r>
    <x v="53"/>
    <n v="4.7"/>
  </r>
  <r>
    <x v="519"/>
    <n v="7.5"/>
  </r>
  <r>
    <x v="696"/>
    <n v="3.4"/>
  </r>
  <r>
    <x v="373"/>
    <n v="7.9"/>
  </r>
  <r>
    <x v="146"/>
    <n v="8.9"/>
  </r>
  <r>
    <x v="879"/>
    <n v="6.9"/>
  </r>
  <r>
    <x v="121"/>
    <n v="8.1999999999999993"/>
  </r>
  <r>
    <x v="299"/>
    <n v="7.3"/>
  </r>
  <r>
    <x v="850"/>
    <n v="8"/>
  </r>
  <r>
    <x v="195"/>
    <n v="6.7"/>
  </r>
  <r>
    <x v="880"/>
    <n v="6.6"/>
  </r>
  <r>
    <x v="121"/>
    <n v="6.9"/>
  </r>
  <r>
    <x v="195"/>
    <n v="7.1"/>
  </r>
  <r>
    <x v="263"/>
    <n v="5.6"/>
  </r>
  <r>
    <x v="263"/>
    <n v="6.7"/>
  </r>
  <r>
    <x v="263"/>
    <n v="7.1"/>
  </r>
  <r>
    <x v="263"/>
    <n v="5.2"/>
  </r>
  <r>
    <x v="345"/>
    <n v="7.7"/>
  </r>
  <r>
    <x v="519"/>
    <n v="7.5"/>
  </r>
  <r>
    <x v="16"/>
    <n v="8.1"/>
  </r>
  <r>
    <x v="16"/>
    <n v="5.5"/>
  </r>
  <r>
    <x v="284"/>
    <n v="6.6"/>
  </r>
  <r>
    <x v="3"/>
    <n v="3.2"/>
  </r>
  <r>
    <x v="395"/>
    <n v="7.4"/>
  </r>
  <r>
    <x v="409"/>
    <n v="6.6"/>
  </r>
  <r>
    <x v="881"/>
    <n v="6.2"/>
  </r>
  <r>
    <x v="573"/>
    <n v="4.8"/>
  </r>
  <r>
    <x v="101"/>
    <n v="7.2"/>
  </r>
  <r>
    <x v="219"/>
    <n v="4.3"/>
  </r>
  <r>
    <x v="357"/>
    <n v="4.5"/>
  </r>
  <r>
    <x v="882"/>
    <n v="6.4"/>
  </r>
  <r>
    <x v="385"/>
    <n v="6.4"/>
  </r>
  <r>
    <x v="101"/>
    <n v="7.3"/>
  </r>
  <r>
    <x v="101"/>
    <n v="6.9"/>
  </r>
  <r>
    <x v="883"/>
    <n v="4.3"/>
  </r>
  <r>
    <x v="345"/>
    <n v="7.2"/>
  </r>
  <r>
    <x v="101"/>
    <n v="6.5"/>
  </r>
  <r>
    <x v="195"/>
    <n v="6.6"/>
  </r>
  <r>
    <x v="101"/>
    <n v="6.7"/>
  </r>
  <r>
    <x v="707"/>
    <n v="4.3"/>
  </r>
  <r>
    <x v="354"/>
    <n v="7.3"/>
  </r>
  <r>
    <x v="121"/>
    <n v="6.4"/>
  </r>
  <r>
    <x v="884"/>
    <n v="7"/>
  </r>
  <r>
    <x v="144"/>
    <n v="5.5"/>
  </r>
  <r>
    <x v="16"/>
    <n v="6.7"/>
  </r>
  <r>
    <x v="419"/>
    <n v="4.3"/>
  </r>
  <r>
    <x v="420"/>
    <n v="6.1"/>
  </r>
  <r>
    <x v="195"/>
    <n v="6.8"/>
  </r>
  <r>
    <x v="299"/>
    <n v="3.9"/>
  </r>
  <r>
    <x v="263"/>
    <n v="6.9"/>
  </r>
  <r>
    <x v="299"/>
    <n v="7.3"/>
  </r>
  <r>
    <x v="59"/>
    <n v="6.9"/>
  </r>
  <r>
    <x v="643"/>
    <n v="6.3"/>
  </r>
  <r>
    <x v="773"/>
    <n v="2.5"/>
  </r>
  <r>
    <x v="263"/>
    <n v="5.7"/>
  </r>
  <r>
    <x v="885"/>
    <n v="7"/>
  </r>
  <r>
    <x v="453"/>
    <n v="6.2"/>
  </r>
  <r>
    <x v="886"/>
    <n v="6.9"/>
  </r>
  <r>
    <x v="146"/>
    <n v="4.5"/>
  </r>
  <r>
    <x v="519"/>
    <n v="7.8"/>
  </r>
  <r>
    <x v="373"/>
    <n v="4.4000000000000004"/>
  </r>
  <r>
    <x v="584"/>
    <n v="7.4"/>
  </r>
  <r>
    <x v="770"/>
    <n v="6.6"/>
  </r>
  <r>
    <x v="519"/>
    <n v="8"/>
  </r>
  <r>
    <x v="379"/>
    <n v="8.3000000000000007"/>
  </r>
  <r>
    <x v="151"/>
    <n v="6.5"/>
  </r>
  <r>
    <x v="424"/>
    <n v="7.1"/>
  </r>
  <r>
    <x v="507"/>
    <n v="7.1"/>
  </r>
  <r>
    <x v="887"/>
    <n v="4"/>
  </r>
  <r>
    <x v="519"/>
    <n v="7.5"/>
  </r>
  <r>
    <x v="263"/>
    <n v="7"/>
  </r>
  <r>
    <x v="195"/>
    <n v="4"/>
  </r>
  <r>
    <x v="888"/>
    <n v="6.7"/>
  </r>
  <r>
    <x v="758"/>
    <n v="7.2"/>
  </r>
  <r>
    <x v="17"/>
    <n v="7"/>
  </r>
  <r>
    <x v="195"/>
    <n v="7.4"/>
  </r>
  <r>
    <x v="562"/>
    <n v="8"/>
  </r>
  <r>
    <x v="889"/>
    <n v="6.5"/>
  </r>
  <r>
    <x v="519"/>
    <n v="7.2"/>
  </r>
  <r>
    <x v="263"/>
    <n v="6.4"/>
  </r>
  <r>
    <x v="263"/>
    <n v="6.5"/>
  </r>
  <r>
    <x v="101"/>
    <n v="6.8"/>
  </r>
  <r>
    <x v="409"/>
    <n v="6.9"/>
  </r>
  <r>
    <x v="866"/>
    <n v="7.5"/>
  </r>
  <r>
    <x v="163"/>
    <n v="7.1"/>
  </r>
  <r>
    <x v="346"/>
    <n v="5.0999999999999996"/>
  </r>
  <r>
    <x v="195"/>
    <n v="6.2"/>
  </r>
  <r>
    <x v="314"/>
    <n v="3.9"/>
  </r>
  <r>
    <x v="711"/>
    <n v="6"/>
  </r>
  <r>
    <x v="890"/>
    <n v="6.8"/>
  </r>
  <r>
    <x v="519"/>
    <n v="7.4"/>
  </r>
  <r>
    <x v="363"/>
    <n v="8.1"/>
  </r>
  <r>
    <x v="101"/>
    <n v="6.5"/>
  </r>
  <r>
    <x v="544"/>
    <n v="8"/>
  </r>
  <r>
    <x v="820"/>
    <n v="7.7"/>
  </r>
  <r>
    <x v="453"/>
    <n v="7.2"/>
  </r>
  <r>
    <x v="891"/>
    <n v="5.4"/>
  </r>
  <r>
    <x v="371"/>
    <n v="6.7"/>
  </r>
  <r>
    <x v="205"/>
    <n v="6.3"/>
  </r>
  <r>
    <x v="263"/>
    <n v="8.1"/>
  </r>
  <r>
    <x v="453"/>
    <n v="8.5"/>
  </r>
  <r>
    <x v="16"/>
    <n v="7.7"/>
  </r>
  <r>
    <x v="121"/>
    <n v="6.5"/>
  </r>
  <r>
    <x v="519"/>
    <n v="8.6999999999999993"/>
  </r>
  <r>
    <x v="263"/>
    <n v="6.5"/>
  </r>
  <r>
    <x v="544"/>
    <n v="7"/>
  </r>
  <r>
    <x v="573"/>
    <n v="5.8"/>
  </r>
  <r>
    <x v="163"/>
    <n v="5.5"/>
  </r>
  <r>
    <x v="263"/>
    <n v="7"/>
  </r>
  <r>
    <x v="101"/>
    <n v="6.3"/>
  </r>
  <r>
    <x v="474"/>
    <n v="7.9"/>
  </r>
  <r>
    <x v="151"/>
    <n v="7.3"/>
  </r>
  <r>
    <x v="519"/>
    <n v="7.4"/>
  </r>
  <r>
    <x v="419"/>
    <n v="5.4"/>
  </r>
  <r>
    <x v="252"/>
    <n v="7.1"/>
  </r>
  <r>
    <x v="373"/>
    <n v="7.5"/>
  </r>
  <r>
    <x v="227"/>
    <n v="8.4"/>
  </r>
  <r>
    <x v="892"/>
    <n v="7"/>
  </r>
  <r>
    <x v="519"/>
    <n v="5.3"/>
  </r>
  <r>
    <x v="519"/>
    <n v="7.1"/>
  </r>
  <r>
    <x v="519"/>
    <n v="7.5"/>
  </r>
  <r>
    <x v="550"/>
    <n v="6.1"/>
  </r>
  <r>
    <x v="263"/>
    <n v="7.2"/>
  </r>
  <r>
    <x v="173"/>
    <n v="6.7"/>
  </r>
  <r>
    <x v="195"/>
    <n v="6.7"/>
  </r>
  <r>
    <x v="151"/>
    <n v="7"/>
  </r>
  <r>
    <x v="151"/>
    <n v="7"/>
  </r>
  <r>
    <x v="777"/>
    <n v="8"/>
  </r>
  <r>
    <x v="263"/>
    <n v="7.4"/>
  </r>
  <r>
    <x v="109"/>
    <n v="5.4"/>
  </r>
  <r>
    <x v="151"/>
    <n v="5.7"/>
  </r>
  <r>
    <x v="284"/>
    <n v="6.7"/>
  </r>
  <r>
    <x v="373"/>
    <n v="4.2"/>
  </r>
  <r>
    <x v="701"/>
    <n v="7.4"/>
  </r>
  <r>
    <x v="146"/>
    <n v="4.8"/>
  </r>
  <r>
    <x v="151"/>
    <n v="7"/>
  </r>
  <r>
    <x v="195"/>
    <n v="7.3"/>
  </r>
  <r>
    <x v="499"/>
    <n v="5.8"/>
  </r>
  <r>
    <x v="649"/>
    <n v="7"/>
  </r>
  <r>
    <x v="770"/>
    <n v="3.2"/>
  </r>
  <r>
    <x v="893"/>
    <n v="6.8"/>
  </r>
  <r>
    <x v="519"/>
    <n v="7.7"/>
  </r>
  <r>
    <x v="573"/>
    <n v="5.6"/>
  </r>
  <r>
    <x v="146"/>
    <n v="7.1"/>
  </r>
  <r>
    <x v="98"/>
    <n v="3.6"/>
  </r>
  <r>
    <x v="434"/>
    <n v="6.8"/>
  </r>
  <r>
    <x v="850"/>
    <n v="7.6"/>
  </r>
  <r>
    <x v="434"/>
    <n v="6.6"/>
  </r>
  <r>
    <x v="519"/>
    <n v="8.3000000000000007"/>
  </r>
  <r>
    <x v="144"/>
    <n v="7.5"/>
  </r>
  <r>
    <x v="121"/>
    <n v="5.4"/>
  </r>
  <r>
    <x v="455"/>
    <n v="5.3"/>
  </r>
  <r>
    <x v="216"/>
    <n v="4.5"/>
  </r>
  <r>
    <x v="894"/>
    <n v="7.3"/>
  </r>
  <r>
    <x v="151"/>
    <n v="5.6"/>
  </r>
  <r>
    <x v="195"/>
    <n v="5.6"/>
  </r>
  <r>
    <x v="568"/>
    <n v="4.0999999999999996"/>
  </r>
  <r>
    <x v="263"/>
    <n v="6.8"/>
  </r>
  <r>
    <x v="151"/>
    <n v="6.3"/>
  </r>
  <r>
    <x v="777"/>
    <n v="5.8"/>
  </r>
  <r>
    <x v="101"/>
    <n v="6.6"/>
  </r>
  <r>
    <x v="163"/>
    <n v="6.7"/>
  </r>
  <r>
    <x v="101"/>
    <n v="6.4"/>
  </r>
  <r>
    <x v="101"/>
    <n v="6.3"/>
  </r>
  <r>
    <x v="895"/>
    <n v="3.4"/>
  </r>
  <r>
    <x v="202"/>
    <n v="7.3"/>
  </r>
  <r>
    <x v="519"/>
    <n v="7.9"/>
  </r>
  <r>
    <x v="226"/>
    <n v="6.1"/>
  </r>
  <r>
    <x v="878"/>
    <n v="7.4"/>
  </r>
  <r>
    <x v="263"/>
    <n v="6.6"/>
  </r>
  <r>
    <x v="151"/>
    <n v="5.5"/>
  </r>
  <r>
    <x v="263"/>
    <n v="7.5"/>
  </r>
  <r>
    <x v="121"/>
    <n v="7.6"/>
  </r>
  <r>
    <x v="205"/>
    <n v="5"/>
  </r>
  <r>
    <x v="419"/>
    <n v="3.2"/>
  </r>
  <r>
    <x v="298"/>
    <n v="8.1999999999999993"/>
  </r>
  <r>
    <x v="373"/>
    <n v="3.7"/>
  </r>
  <r>
    <x v="263"/>
    <n v="6.3"/>
  </r>
  <r>
    <x v="702"/>
    <n v="4.0999999999999996"/>
  </r>
  <r>
    <x v="151"/>
    <n v="6.9"/>
  </r>
  <r>
    <x v="419"/>
    <n v="5.4"/>
  </r>
  <r>
    <x v="528"/>
    <n v="6.5"/>
  </r>
  <r>
    <x v="151"/>
    <n v="7.8"/>
  </r>
  <r>
    <x v="363"/>
    <n v="6.7"/>
  </r>
  <r>
    <x v="195"/>
    <n v="6.4"/>
  </r>
  <r>
    <x v="195"/>
    <n v="7.3"/>
  </r>
  <r>
    <x v="27"/>
    <n v="5.7"/>
  </r>
  <r>
    <x v="453"/>
    <n v="7"/>
  </r>
  <r>
    <x v="22"/>
    <n v="6.3"/>
  </r>
  <r>
    <x v="195"/>
    <n v="7.1"/>
  </r>
  <r>
    <x v="163"/>
    <n v="4.8"/>
  </r>
  <r>
    <x v="121"/>
    <n v="3.3"/>
  </r>
  <r>
    <x v="263"/>
    <n v="6.9"/>
  </r>
  <r>
    <x v="230"/>
    <n v="4.5999999999999996"/>
  </r>
  <r>
    <x v="101"/>
    <n v="6.6"/>
  </r>
  <r>
    <x v="263"/>
    <n v="7.4"/>
  </r>
  <r>
    <x v="807"/>
    <n v="6.2"/>
  </r>
  <r>
    <x v="226"/>
    <n v="4"/>
  </r>
  <r>
    <x v="896"/>
    <n v="6.1"/>
  </r>
  <r>
    <x v="474"/>
    <n v="6.9"/>
  </r>
  <r>
    <x v="263"/>
    <n v="7.5"/>
  </r>
  <r>
    <x v="419"/>
    <n v="6.7"/>
  </r>
  <r>
    <x v="346"/>
    <n v="7.4"/>
  </r>
  <r>
    <x v="263"/>
    <n v="6.1"/>
  </r>
  <r>
    <x v="653"/>
    <n v="5.4"/>
  </r>
  <r>
    <x v="146"/>
    <n v="6.4"/>
  </r>
  <r>
    <x v="205"/>
    <n v="7"/>
  </r>
  <r>
    <x v="573"/>
    <n v="6.3"/>
  </r>
  <r>
    <x v="392"/>
    <n v="6.9"/>
  </r>
  <r>
    <x v="146"/>
    <n v="7.8"/>
  </r>
  <r>
    <x v="195"/>
    <n v="6.4"/>
  </r>
  <r>
    <x v="195"/>
    <n v="7.7"/>
  </r>
  <r>
    <x v="320"/>
    <n v="6.3"/>
  </r>
  <r>
    <x v="101"/>
    <n v="6.3"/>
  </r>
  <r>
    <x v="519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1">
  <r>
    <s v="AvatarÂ "/>
    <x v="0"/>
    <n v="7.9"/>
  </r>
  <r>
    <s v="Pirates of the Caribbean: At World's EndÂ "/>
    <x v="0"/>
    <n v="7.1"/>
  </r>
  <r>
    <s v="SpectreÂ "/>
    <x v="0"/>
    <n v="6.8"/>
  </r>
  <r>
    <s v="The Dark Knight RisesÂ "/>
    <x v="0"/>
    <n v="8.5"/>
  </r>
  <r>
    <s v="John CarterÂ "/>
    <x v="0"/>
    <n v="6.6"/>
  </r>
  <r>
    <s v="Spider-Man 3Â "/>
    <x v="0"/>
    <n v="6.2"/>
  </r>
  <r>
    <s v="TangledÂ "/>
    <x v="0"/>
    <n v="7.8"/>
  </r>
  <r>
    <s v="Avengers: Age of UltronÂ "/>
    <x v="0"/>
    <n v="7.5"/>
  </r>
  <r>
    <s v="Harry Potter and the Half-Blood PrinceÂ "/>
    <x v="0"/>
    <n v="7.5"/>
  </r>
  <r>
    <s v="Batman v Superman: Dawn of JusticeÂ "/>
    <x v="0"/>
    <n v="6.9"/>
  </r>
  <r>
    <s v="Superman ReturnsÂ "/>
    <x v="0"/>
    <n v="6.1"/>
  </r>
  <r>
    <s v="Quantum of SolaceÂ "/>
    <x v="0"/>
    <n v="6.7"/>
  </r>
  <r>
    <s v="Pirates of the Caribbean: Dead Man's ChestÂ "/>
    <x v="0"/>
    <n v="7.3"/>
  </r>
  <r>
    <s v="The Lone RangerÂ "/>
    <x v="0"/>
    <n v="6.5"/>
  </r>
  <r>
    <s v="Man of SteelÂ "/>
    <x v="0"/>
    <n v="7.2"/>
  </r>
  <r>
    <s v="The Chronicles of Narnia: Prince CaspianÂ "/>
    <x v="0"/>
    <n v="6.6"/>
  </r>
  <r>
    <s v="The AvengersÂ "/>
    <x v="0"/>
    <n v="8.1"/>
  </r>
  <r>
    <s v="Pirates of the Caribbean: On Stranger TidesÂ "/>
    <x v="0"/>
    <n v="6.7"/>
  </r>
  <r>
    <s v="Men in Black 3Â "/>
    <x v="0"/>
    <n v="6.8"/>
  </r>
  <r>
    <s v="The Hobbit: The Battle of the Five ArmiesÂ "/>
    <x v="0"/>
    <n v="7.5"/>
  </r>
  <r>
    <s v="The Amazing Spider-ManÂ "/>
    <x v="0"/>
    <n v="7"/>
  </r>
  <r>
    <s v="Robin HoodÂ "/>
    <x v="0"/>
    <n v="6.7"/>
  </r>
  <r>
    <s v="The Hobbit: The Desolation of SmaugÂ "/>
    <x v="0"/>
    <n v="7.9"/>
  </r>
  <r>
    <s v="The Golden CompassÂ "/>
    <x v="0"/>
    <n v="6.1"/>
  </r>
  <r>
    <s v="King KongÂ "/>
    <x v="0"/>
    <n v="7.2"/>
  </r>
  <r>
    <s v="TitanicÂ "/>
    <x v="0"/>
    <n v="7.7"/>
  </r>
  <r>
    <s v="Captain America: Civil WarÂ "/>
    <x v="0"/>
    <n v="8.1999999999999993"/>
  </r>
  <r>
    <s v="BattleshipÂ "/>
    <x v="0"/>
    <n v="5.9"/>
  </r>
  <r>
    <s v="Jurassic WorldÂ "/>
    <x v="0"/>
    <n v="7"/>
  </r>
  <r>
    <s v="SkyfallÂ "/>
    <x v="0"/>
    <n v="7.8"/>
  </r>
  <r>
    <s v="Spider-Man 2Â "/>
    <x v="0"/>
    <n v="7.3"/>
  </r>
  <r>
    <s v="Iron Man 3Â "/>
    <x v="0"/>
    <n v="7.2"/>
  </r>
  <r>
    <s v="Alice in WonderlandÂ "/>
    <x v="0"/>
    <n v="6.5"/>
  </r>
  <r>
    <s v="X-Men: The Last StandÂ "/>
    <x v="0"/>
    <n v="6.8"/>
  </r>
  <r>
    <s v="Monsters UniversityÂ "/>
    <x v="0"/>
    <n v="7.3"/>
  </r>
  <r>
    <s v="Transformers: Revenge of the FallenÂ "/>
    <x v="0"/>
    <n v="6"/>
  </r>
  <r>
    <s v="Transformers: Age of ExtinctionÂ "/>
    <x v="0"/>
    <n v="5.7"/>
  </r>
  <r>
    <s v="Oz the Great and PowerfulÂ "/>
    <x v="0"/>
    <n v="6.4"/>
  </r>
  <r>
    <s v="The Amazing Spider-Man 2Â "/>
    <x v="0"/>
    <n v="6.7"/>
  </r>
  <r>
    <s v="TRON: LegacyÂ "/>
    <x v="0"/>
    <n v="6.8"/>
  </r>
  <r>
    <s v="Cars 2Â "/>
    <x v="0"/>
    <n v="6.3"/>
  </r>
  <r>
    <s v="Green LanternÂ "/>
    <x v="0"/>
    <n v="5.6"/>
  </r>
  <r>
    <s v="Toy Story 3Â "/>
    <x v="0"/>
    <n v="8.3000000000000007"/>
  </r>
  <r>
    <s v="Terminator SalvationÂ "/>
    <x v="0"/>
    <n v="6.6"/>
  </r>
  <r>
    <s v="Furious 7Â "/>
    <x v="0"/>
    <n v="7.2"/>
  </r>
  <r>
    <s v="World War ZÂ "/>
    <x v="0"/>
    <n v="7"/>
  </r>
  <r>
    <s v="X-Men: Days of Future PastÂ "/>
    <x v="0"/>
    <n v="8"/>
  </r>
  <r>
    <s v="Star Trek Into DarknessÂ "/>
    <x v="0"/>
    <n v="7.8"/>
  </r>
  <r>
    <s v="Jack the Giant SlayerÂ "/>
    <x v="0"/>
    <n v="6.3"/>
  </r>
  <r>
    <s v="The Great GatsbyÂ "/>
    <x v="0"/>
    <n v="7.3"/>
  </r>
  <r>
    <s v="Prince of Persia: The Sands of TimeÂ "/>
    <x v="0"/>
    <n v="6.6"/>
  </r>
  <r>
    <s v="Pacific RimÂ "/>
    <x v="0"/>
    <n v="7"/>
  </r>
  <r>
    <s v="Transformers: Dark of the MoonÂ "/>
    <x v="0"/>
    <n v="6.3"/>
  </r>
  <r>
    <s v="Indiana Jones and the Kingdom of the Crystal SkullÂ "/>
    <x v="0"/>
    <n v="6.2"/>
  </r>
  <r>
    <s v="The Good DinosaurÂ "/>
    <x v="0"/>
    <n v="6.8"/>
  </r>
  <r>
    <s v="BraveÂ "/>
    <x v="0"/>
    <n v="7.2"/>
  </r>
  <r>
    <s v="Star Trek BeyondÂ "/>
    <x v="0"/>
    <n v="7.5"/>
  </r>
  <r>
    <s v="WALLÂ·EÂ "/>
    <x v="0"/>
    <n v="8.4"/>
  </r>
  <r>
    <s v="Rush Hour 3Â "/>
    <x v="0"/>
    <n v="6.2"/>
  </r>
  <r>
    <s v="2012Â "/>
    <x v="0"/>
    <n v="5.8"/>
  </r>
  <r>
    <s v="A Christmas CarolÂ "/>
    <x v="0"/>
    <n v="6.8"/>
  </r>
  <r>
    <s v="Jupiter AscendingÂ "/>
    <x v="0"/>
    <n v="5.4"/>
  </r>
  <r>
    <s v="The Legend of TarzanÂ "/>
    <x v="0"/>
    <n v="6.6"/>
  </r>
  <r>
    <s v="The Chronicles of Narnia: The Lion, the Witch and the WardrobeÂ "/>
    <x v="0"/>
    <n v="6.9"/>
  </r>
  <r>
    <s v="X-Men: ApocalypseÂ "/>
    <x v="0"/>
    <n v="7.3"/>
  </r>
  <r>
    <s v="The Dark KnightÂ "/>
    <x v="0"/>
    <n v="9"/>
  </r>
  <r>
    <s v="UpÂ "/>
    <x v="0"/>
    <n v="8.3000000000000007"/>
  </r>
  <r>
    <s v="Monsters vs. AliensÂ "/>
    <x v="0"/>
    <n v="6.5"/>
  </r>
  <r>
    <s v="Iron ManÂ "/>
    <x v="0"/>
    <n v="7.9"/>
  </r>
  <r>
    <s v="HugoÂ "/>
    <x v="0"/>
    <n v="7.5"/>
  </r>
  <r>
    <s v="Wild Wild WestÂ "/>
    <x v="0"/>
    <n v="4.8"/>
  </r>
  <r>
    <s v="The Mummy: Tomb of the Dragon EmperorÂ "/>
    <x v="0"/>
    <n v="5.2"/>
  </r>
  <r>
    <s v="Suicide SquadÂ "/>
    <x v="0"/>
    <n v="6.9"/>
  </r>
  <r>
    <s v="Evan AlmightyÂ "/>
    <x v="0"/>
    <n v="5.4"/>
  </r>
  <r>
    <s v="Edge of TomorrowÂ "/>
    <x v="0"/>
    <n v="7.9"/>
  </r>
  <r>
    <s v="WaterworldÂ "/>
    <x v="0"/>
    <n v="6.1"/>
  </r>
  <r>
    <s v="G.I. Joe: The Rise of CobraÂ "/>
    <x v="0"/>
    <n v="5.8"/>
  </r>
  <r>
    <s v="Inside OutÂ "/>
    <x v="0"/>
    <n v="8.3000000000000007"/>
  </r>
  <r>
    <s v="The Jungle BookÂ "/>
    <x v="0"/>
    <n v="7.8"/>
  </r>
  <r>
    <s v="Iron Man 2Â "/>
    <x v="0"/>
    <n v="7"/>
  </r>
  <r>
    <s v="Snow White and the HuntsmanÂ "/>
    <x v="0"/>
    <n v="6.1"/>
  </r>
  <r>
    <s v="MaleficentÂ "/>
    <x v="0"/>
    <n v="7"/>
  </r>
  <r>
    <s v="Dawn of the Planet of the ApesÂ "/>
    <x v="0"/>
    <n v="7.6"/>
  </r>
  <r>
    <s v="The LoversÂ "/>
    <x v="0"/>
    <n v="4.5"/>
  </r>
  <r>
    <s v="47 RoninÂ "/>
    <x v="0"/>
    <n v="6.3"/>
  </r>
  <r>
    <s v="Captain America: The Winter SoldierÂ "/>
    <x v="0"/>
    <n v="7.8"/>
  </r>
  <r>
    <s v="Shrek Forever AfterÂ "/>
    <x v="0"/>
    <n v="6.4"/>
  </r>
  <r>
    <s v="TomorrowlandÂ "/>
    <x v="0"/>
    <n v="6.5"/>
  </r>
  <r>
    <s v="Big Hero 6Â "/>
    <x v="0"/>
    <n v="7.9"/>
  </r>
  <r>
    <s v="Wreck-It RalphÂ "/>
    <x v="0"/>
    <n v="7.8"/>
  </r>
  <r>
    <s v="The Polar ExpressÂ "/>
    <x v="0"/>
    <n v="6.6"/>
  </r>
  <r>
    <s v="Independence Day: ResurgenceÂ "/>
    <x v="0"/>
    <n v="5.5"/>
  </r>
  <r>
    <s v="How to Train Your DragonÂ "/>
    <x v="0"/>
    <n v="8.1999999999999993"/>
  </r>
  <r>
    <s v="Terminator 3: Rise of the MachinesÂ "/>
    <x v="0"/>
    <n v="6.4"/>
  </r>
  <r>
    <s v="Guardians of the GalaxyÂ "/>
    <x v="0"/>
    <n v="8.1"/>
  </r>
  <r>
    <s v="InterstellarÂ "/>
    <x v="0"/>
    <n v="8.6"/>
  </r>
  <r>
    <s v="InceptionÂ "/>
    <x v="0"/>
    <n v="8.8000000000000007"/>
  </r>
  <r>
    <s v="Godzilla ResurgenceÂ "/>
    <x v="1"/>
    <n v="8.1999999999999993"/>
  </r>
  <r>
    <s v="The Hobbit: An Unexpected JourneyÂ "/>
    <x v="0"/>
    <n v="7.9"/>
  </r>
  <r>
    <s v="The Fast and the FuriousÂ "/>
    <x v="0"/>
    <n v="6.7"/>
  </r>
  <r>
    <s v="The Curious Case of Benjamin ButtonÂ "/>
    <x v="0"/>
    <n v="7.8"/>
  </r>
  <r>
    <s v="X-Men: First ClassÂ "/>
    <x v="0"/>
    <n v="7.8"/>
  </r>
  <r>
    <s v="The Hunger Games: Mockingjay - Part 2Â "/>
    <x v="0"/>
    <n v="6.6"/>
  </r>
  <r>
    <s v="The Sorcerer's ApprenticeÂ "/>
    <x v="0"/>
    <n v="6.1"/>
  </r>
  <r>
    <s v="PoseidonÂ "/>
    <x v="0"/>
    <n v="5.6"/>
  </r>
  <r>
    <s v="Alice Through the Looking GlassÂ "/>
    <x v="0"/>
    <n v="6.4"/>
  </r>
  <r>
    <s v="Shrek the ThirdÂ "/>
    <x v="0"/>
    <n v="6.1"/>
  </r>
  <r>
    <s v="WarcraftÂ "/>
    <x v="0"/>
    <n v="7.3"/>
  </r>
  <r>
    <s v="Terminator GenisysÂ "/>
    <x v="0"/>
    <n v="6.6"/>
  </r>
  <r>
    <s v="The Chronicles of Narnia: The Voyage of the Dawn TreaderÂ "/>
    <x v="0"/>
    <n v="6.3"/>
  </r>
  <r>
    <s v="Pearl HarborÂ "/>
    <x v="0"/>
    <n v="6.1"/>
  </r>
  <r>
    <s v="TransformersÂ "/>
    <x v="0"/>
    <n v="7.1"/>
  </r>
  <r>
    <s v="AlexanderÂ "/>
    <x v="0"/>
    <n v="5.5"/>
  </r>
  <r>
    <s v="Harry Potter and the Order of the PhoenixÂ "/>
    <x v="0"/>
    <n v="7.5"/>
  </r>
  <r>
    <s v="Harry Potter and the Goblet of FireÂ "/>
    <x v="0"/>
    <n v="7.6"/>
  </r>
  <r>
    <s v="HancockÂ "/>
    <x v="0"/>
    <n v="6.4"/>
  </r>
  <r>
    <s v="I Am LegendÂ "/>
    <x v="0"/>
    <n v="7.2"/>
  </r>
  <r>
    <s v="Charlie and the Chocolate FactoryÂ "/>
    <x v="0"/>
    <n v="6.7"/>
  </r>
  <r>
    <s v="RatatouilleÂ "/>
    <x v="0"/>
    <n v="8"/>
  </r>
  <r>
    <s v="Batman BeginsÂ "/>
    <x v="0"/>
    <n v="8.3000000000000007"/>
  </r>
  <r>
    <s v="Madagascar: Escape 2 AfricaÂ "/>
    <x v="0"/>
    <n v="6.7"/>
  </r>
  <r>
    <s v="Night at the Museum: Battle of the SmithsonianÂ "/>
    <x v="0"/>
    <n v="5.9"/>
  </r>
  <r>
    <s v="X-Men Origins: WolverineÂ "/>
    <x v="0"/>
    <n v="6.7"/>
  </r>
  <r>
    <s v="The Matrix RevolutionsÂ "/>
    <x v="0"/>
    <n v="6.7"/>
  </r>
  <r>
    <s v="FrozenÂ "/>
    <x v="0"/>
    <n v="7.6"/>
  </r>
  <r>
    <s v="The Matrix ReloadedÂ "/>
    <x v="0"/>
    <n v="7.2"/>
  </r>
  <r>
    <s v="Thor: The Dark WorldÂ "/>
    <x v="0"/>
    <n v="7.1"/>
  </r>
  <r>
    <s v="Mad Max: Fury RoadÂ "/>
    <x v="0"/>
    <n v="8.1"/>
  </r>
  <r>
    <s v="Angels &amp; DemonsÂ "/>
    <x v="0"/>
    <n v="6.7"/>
  </r>
  <r>
    <s v="ThorÂ "/>
    <x v="0"/>
    <n v="7"/>
  </r>
  <r>
    <s v="BoltÂ "/>
    <x v="0"/>
    <n v="6.9"/>
  </r>
  <r>
    <s v="G-ForceÂ "/>
    <x v="0"/>
    <n v="5.0999999999999996"/>
  </r>
  <r>
    <s v="Wrath of the TitansÂ "/>
    <x v="0"/>
    <n v="5.8"/>
  </r>
  <r>
    <s v="Dark ShadowsÂ "/>
    <x v="0"/>
    <n v="6.2"/>
  </r>
  <r>
    <s v="Mission: Impossible - Rogue NationÂ "/>
    <x v="0"/>
    <n v="7.4"/>
  </r>
  <r>
    <s v="The WolfmanÂ "/>
    <x v="0"/>
    <n v="5.8"/>
  </r>
  <r>
    <s v="The Legend of TarzanÂ "/>
    <x v="0"/>
    <n v="6.6"/>
  </r>
  <r>
    <s v="Bee MovieÂ "/>
    <x v="0"/>
    <n v="6.2"/>
  </r>
  <r>
    <s v="Kung Fu Panda 2Â "/>
    <x v="0"/>
    <n v="7.3"/>
  </r>
  <r>
    <s v="The Last AirbenderÂ "/>
    <x v="0"/>
    <n v="4.2"/>
  </r>
  <r>
    <s v="Mission: Impossible IIIÂ "/>
    <x v="0"/>
    <n v="6.9"/>
  </r>
  <r>
    <s v="White House DownÂ "/>
    <x v="0"/>
    <n v="6.4"/>
  </r>
  <r>
    <s v="Mars Needs MomsÂ "/>
    <x v="0"/>
    <n v="5.4"/>
  </r>
  <r>
    <s v="Flushed AwayÂ "/>
    <x v="0"/>
    <n v="6.7"/>
  </r>
  <r>
    <s v="PanÂ "/>
    <x v="0"/>
    <n v="5.8"/>
  </r>
  <r>
    <s v="Mr. Peabody &amp; ShermanÂ "/>
    <x v="0"/>
    <n v="6.9"/>
  </r>
  <r>
    <s v="TroyÂ "/>
    <x v="0"/>
    <n v="7.2"/>
  </r>
  <r>
    <s v="Madagascar 3: Europe's Most WantedÂ "/>
    <x v="0"/>
    <n v="6.9"/>
  </r>
  <r>
    <s v="Die Another DayÂ "/>
    <x v="0"/>
    <n v="6.1"/>
  </r>
  <r>
    <s v="GhostbustersÂ "/>
    <x v="0"/>
    <n v="5.5"/>
  </r>
  <r>
    <s v="ArmageddonÂ "/>
    <x v="0"/>
    <n v="6.6"/>
  </r>
  <r>
    <s v="Men in Black IIÂ "/>
    <x v="0"/>
    <n v="6.1"/>
  </r>
  <r>
    <s v="BeowulfÂ "/>
    <x v="0"/>
    <n v="6.3"/>
  </r>
  <r>
    <s v="Kung Fu Panda 3Â "/>
    <x v="0"/>
    <n v="7.2"/>
  </r>
  <r>
    <s v="Mission: Impossible - Ghost ProtocolÂ "/>
    <x v="0"/>
    <n v="7.4"/>
  </r>
  <r>
    <s v="Rise of the GuardiansÂ "/>
    <x v="0"/>
    <n v="7.3"/>
  </r>
  <r>
    <s v="Fun with Dick and JaneÂ "/>
    <x v="0"/>
    <n v="6.1"/>
  </r>
  <r>
    <s v="The Last SamuraiÂ "/>
    <x v="0"/>
    <n v="7.7"/>
  </r>
  <r>
    <s v="Exodus: Gods and KingsÂ "/>
    <x v="0"/>
    <n v="6.1"/>
  </r>
  <r>
    <s v="Star TrekÂ "/>
    <x v="0"/>
    <n v="8"/>
  </r>
  <r>
    <s v="Spider-ManÂ "/>
    <x v="0"/>
    <n v="7.3"/>
  </r>
  <r>
    <s v="How to Train Your Dragon 2Â "/>
    <x v="0"/>
    <n v="7.9"/>
  </r>
  <r>
    <s v="Gods of EgyptÂ "/>
    <x v="0"/>
    <n v="5.5"/>
  </r>
  <r>
    <s v="StealthÂ "/>
    <x v="0"/>
    <n v="5"/>
  </r>
  <r>
    <s v="WatchmenÂ "/>
    <x v="0"/>
    <n v="7.7"/>
  </r>
  <r>
    <s v="Lethal Weapon 4Â "/>
    <x v="0"/>
    <n v="6.6"/>
  </r>
  <r>
    <s v="HulkÂ "/>
    <x v="0"/>
    <n v="5.7"/>
  </r>
  <r>
    <s v="G.I. Joe: RetaliationÂ "/>
    <x v="0"/>
    <n v="5.8"/>
  </r>
  <r>
    <s v="SaharaÂ "/>
    <x v="0"/>
    <n v="6"/>
  </r>
  <r>
    <s v="Final Fantasy: The Spirits WithinÂ "/>
    <x v="0"/>
    <n v="6.4"/>
  </r>
  <r>
    <s v="Captain America: The First AvengerÂ "/>
    <x v="0"/>
    <n v="6.9"/>
  </r>
  <r>
    <s v="The World Is Not EnoughÂ "/>
    <x v="0"/>
    <n v="6.4"/>
  </r>
  <r>
    <s v="Master and Commander: The Far Side of the WorldÂ "/>
    <x v="0"/>
    <n v="7.4"/>
  </r>
  <r>
    <s v="The Twilight Saga: Breaking Dawn - Part 2Â "/>
    <x v="0"/>
    <n v="5.5"/>
  </r>
  <r>
    <s v="Happy Feet 2Â "/>
    <x v="0"/>
    <n v="5.9"/>
  </r>
  <r>
    <s v="The Incredible HulkÂ "/>
    <x v="0"/>
    <n v="6.8"/>
  </r>
  <r>
    <s v="The BFGÂ "/>
    <x v="0"/>
    <n v="6.8"/>
  </r>
  <r>
    <s v="The RevenantÂ "/>
    <x v="0"/>
    <n v="8.1"/>
  </r>
  <r>
    <s v="TurboÂ "/>
    <x v="0"/>
    <n v="6.5"/>
  </r>
  <r>
    <s v="RangoÂ "/>
    <x v="0"/>
    <n v="7.2"/>
  </r>
  <r>
    <s v="Penguins of MadagascarÂ "/>
    <x v="0"/>
    <n v="6.7"/>
  </r>
  <r>
    <s v="The Bourne UltimatumÂ "/>
    <x v="0"/>
    <n v="8.1"/>
  </r>
  <r>
    <s v="Kung Fu PandaÂ "/>
    <x v="0"/>
    <n v="7.6"/>
  </r>
  <r>
    <s v="Ant-ManÂ "/>
    <x v="0"/>
    <n v="7.4"/>
  </r>
  <r>
    <s v="The Hunger Games: Catching FireÂ "/>
    <x v="0"/>
    <n v="7.6"/>
  </r>
  <r>
    <s v="The Twilight Saga: Breaking Dawn - Part 2Â "/>
    <x v="0"/>
    <n v="5.5"/>
  </r>
  <r>
    <s v="HomeÂ "/>
    <x v="0"/>
    <n v="6.7"/>
  </r>
  <r>
    <s v="War of the WorldsÂ "/>
    <x v="0"/>
    <n v="6.5"/>
  </r>
  <r>
    <s v="Bad Boys IIÂ "/>
    <x v="0"/>
    <n v="6.6"/>
  </r>
  <r>
    <s v="Puss in BootsÂ "/>
    <x v="0"/>
    <n v="6.7"/>
  </r>
  <r>
    <s v="SaltÂ "/>
    <x v="0"/>
    <n v="6.4"/>
  </r>
  <r>
    <s v="NoahÂ "/>
    <x v="0"/>
    <n v="5.8"/>
  </r>
  <r>
    <s v="The Adventures of TintinÂ "/>
    <x v="0"/>
    <n v="7.4"/>
  </r>
  <r>
    <s v="Harry Potter and the Prisoner of AzkabanÂ "/>
    <x v="0"/>
    <n v="7.8"/>
  </r>
  <r>
    <s v="AustraliaÂ "/>
    <x v="0"/>
    <n v="6.6"/>
  </r>
  <r>
    <s v="After EarthÂ "/>
    <x v="0"/>
    <n v="4.9000000000000004"/>
  </r>
  <r>
    <s v="DinosaurÂ "/>
    <x v="0"/>
    <n v="6.5"/>
  </r>
  <r>
    <s v="Night at the Museum: Secret of the TombÂ "/>
    <x v="0"/>
    <n v="6.2"/>
  </r>
  <r>
    <s v="MegamindÂ "/>
    <x v="0"/>
    <n v="7.3"/>
  </r>
  <r>
    <s v="Harry Potter and the Sorcerer's StoneÂ "/>
    <x v="0"/>
    <n v="7.5"/>
  </r>
  <r>
    <s v="R.I.P.D.Â "/>
    <x v="0"/>
    <n v="5.6"/>
  </r>
  <r>
    <s v="Godzilla ResurgenceÂ "/>
    <x v="1"/>
    <n v="8.1999999999999993"/>
  </r>
  <r>
    <s v="Pirates of the Caribbean: The Curse of the Black PearlÂ "/>
    <x v="0"/>
    <n v="8.1"/>
  </r>
  <r>
    <s v="The Hunger Games: Mockingjay - Part 1Â "/>
    <x v="0"/>
    <n v="6.7"/>
  </r>
  <r>
    <s v="The Da Vinci CodeÂ "/>
    <x v="0"/>
    <n v="6.6"/>
  </r>
  <r>
    <s v="Rio 2Â "/>
    <x v="0"/>
    <n v="6.4"/>
  </r>
  <r>
    <s v="X-Men 2Â "/>
    <x v="0"/>
    <n v="7.5"/>
  </r>
  <r>
    <s v="Fast FiveÂ "/>
    <x v="0"/>
    <n v="7.3"/>
  </r>
  <r>
    <s v="Sherlock Holmes: A Game of ShadowsÂ "/>
    <x v="0"/>
    <n v="7.5"/>
  </r>
  <r>
    <s v="Clash of the TitansÂ "/>
    <x v="0"/>
    <n v="5.8"/>
  </r>
  <r>
    <s v="Total RecallÂ "/>
    <x v="0"/>
    <n v="7.5"/>
  </r>
  <r>
    <s v="The 13th WarriorÂ "/>
    <x v="0"/>
    <n v="6.6"/>
  </r>
  <r>
    <s v="The Bourne LegacyÂ "/>
    <x v="0"/>
    <n v="6.7"/>
  </r>
  <r>
    <s v="Batman &amp; RobinÂ "/>
    <x v="0"/>
    <n v="3.7"/>
  </r>
  <r>
    <s v="How the Grinch Stole ChristmasÂ "/>
    <x v="0"/>
    <n v="6"/>
  </r>
  <r>
    <s v="The Day After TomorrowÂ "/>
    <x v="0"/>
    <n v="6.4"/>
  </r>
  <r>
    <s v="Mission: Impossible IIÂ "/>
    <x v="0"/>
    <n v="6.1"/>
  </r>
  <r>
    <s v="The Perfect StormÂ "/>
    <x v="0"/>
    <n v="6.4"/>
  </r>
  <r>
    <s v="Fantastic 4: Rise of the Silver SurferÂ "/>
    <x v="0"/>
    <n v="5.6"/>
  </r>
  <r>
    <s v="Life of PiÂ "/>
    <x v="0"/>
    <n v="8"/>
  </r>
  <r>
    <s v="Ghost RiderÂ "/>
    <x v="0"/>
    <n v="5.2"/>
  </r>
  <r>
    <s v="Jason BourneÂ "/>
    <x v="0"/>
    <n v="7.1"/>
  </r>
  <r>
    <s v="Charlie's Angels: Full ThrottleÂ "/>
    <x v="0"/>
    <n v="4.8"/>
  </r>
  <r>
    <s v="PrometheusÂ "/>
    <x v="0"/>
    <n v="7"/>
  </r>
  <r>
    <s v="Stuart Little 2Â "/>
    <x v="0"/>
    <n v="5.4"/>
  </r>
  <r>
    <s v="ElysiumÂ "/>
    <x v="0"/>
    <n v="6.6"/>
  </r>
  <r>
    <s v="The Chronicles of RiddickÂ "/>
    <x v="0"/>
    <n v="6.7"/>
  </r>
  <r>
    <s v="RoboCopÂ "/>
    <x v="0"/>
    <n v="6.2"/>
  </r>
  <r>
    <s v="Speed RacerÂ "/>
    <x v="0"/>
    <n v="6.1"/>
  </r>
  <r>
    <s v="How Do You KnowÂ "/>
    <x v="0"/>
    <n v="5.3"/>
  </r>
  <r>
    <s v="Knight and DayÂ "/>
    <x v="0"/>
    <n v="6.3"/>
  </r>
  <r>
    <s v="OblivionÂ "/>
    <x v="0"/>
    <n v="7"/>
  </r>
  <r>
    <s v="Star Wars: Episode III - Revenge of the SithÂ "/>
    <x v="0"/>
    <n v="7.6"/>
  </r>
  <r>
    <s v="Star Wars: Episode II - Attack of the ClonesÂ "/>
    <x v="0"/>
    <n v="6.7"/>
  </r>
  <r>
    <s v="Monsters, Inc.Â "/>
    <x v="0"/>
    <n v="8.1"/>
  </r>
  <r>
    <s v="The WolverineÂ "/>
    <x v="0"/>
    <n v="6.7"/>
  </r>
  <r>
    <s v="Star Wars: Episode I - The Phantom MenaceÂ "/>
    <x v="0"/>
    <n v="6.5"/>
  </r>
  <r>
    <s v="The CroodsÂ "/>
    <x v="0"/>
    <n v="7.3"/>
  </r>
  <r>
    <s v="Asterix at the Olympic GamesÂ "/>
    <x v="2"/>
    <n v="5.0999999999999996"/>
  </r>
  <r>
    <s v="WindtalkersÂ "/>
    <x v="0"/>
    <n v="6"/>
  </r>
  <r>
    <s v="The Huntsman: Winter's WarÂ "/>
    <x v="0"/>
    <n v="6.1"/>
  </r>
  <r>
    <s v="Teenage Mutant Ninja TurtlesÂ "/>
    <x v="0"/>
    <n v="5.9"/>
  </r>
  <r>
    <s v="GravityÂ "/>
    <x v="0"/>
    <n v="7.8"/>
  </r>
  <r>
    <s v="Dante's PeakÂ "/>
    <x v="0"/>
    <n v="5.8"/>
  </r>
  <r>
    <s v="Teenage Mutant Ninja Turtles: Out of the ShadowsÂ "/>
    <x v="0"/>
    <n v="6.3"/>
  </r>
  <r>
    <s v="Fantastic FourÂ "/>
    <x v="0"/>
    <n v="4.3"/>
  </r>
  <r>
    <s v="Night at the MuseumÂ "/>
    <x v="0"/>
    <n v="6.4"/>
  </r>
  <r>
    <s v="San AndreasÂ "/>
    <x v="0"/>
    <n v="6.1"/>
  </r>
  <r>
    <s v="Tomorrow Never DiesÂ "/>
    <x v="0"/>
    <n v="6.5"/>
  </r>
  <r>
    <s v="The PatriotÂ "/>
    <x v="0"/>
    <n v="7.1"/>
  </r>
  <r>
    <s v="Ocean's TwelveÂ "/>
    <x v="0"/>
    <n v="6.4"/>
  </r>
  <r>
    <s v="Mr. &amp; Mrs. SmithÂ "/>
    <x v="0"/>
    <n v="6.5"/>
  </r>
  <r>
    <s v="InsurgentÂ "/>
    <x v="0"/>
    <n v="6.3"/>
  </r>
  <r>
    <s v="The AviatorÂ "/>
    <x v="0"/>
    <n v="7.5"/>
  </r>
  <r>
    <s v="Gulliver's TravelsÂ "/>
    <x v="0"/>
    <n v="4.9000000000000004"/>
  </r>
  <r>
    <s v="The Green HornetÂ "/>
    <x v="0"/>
    <n v="5.8"/>
  </r>
  <r>
    <s v="300: Rise of an EmpireÂ "/>
    <x v="0"/>
    <n v="6.2"/>
  </r>
  <r>
    <s v="The SmurfsÂ "/>
    <x v="0"/>
    <n v="5.5"/>
  </r>
  <r>
    <s v="Home on the RangeÂ "/>
    <x v="0"/>
    <n v="5.4"/>
  </r>
  <r>
    <s v="AllegiantÂ "/>
    <x v="0"/>
    <n v="5.8"/>
  </r>
  <r>
    <s v="Real SteelÂ "/>
    <x v="0"/>
    <n v="7.1"/>
  </r>
  <r>
    <s v="The Smurfs 2Â "/>
    <x v="0"/>
    <n v="5.4"/>
  </r>
  <r>
    <s v="Speed 2: Cruise ControlÂ "/>
    <x v="0"/>
    <n v="3.7"/>
  </r>
  <r>
    <s v="Ender's GameÂ "/>
    <x v="0"/>
    <n v="6.7"/>
  </r>
  <r>
    <s v="Live Free or Die HardÂ "/>
    <x v="0"/>
    <n v="7.2"/>
  </r>
  <r>
    <s v="The Lord of the Rings: The Fellowship of the RingÂ "/>
    <x v="0"/>
    <n v="8.8000000000000007"/>
  </r>
  <r>
    <s v="Around the World in 80 DaysÂ "/>
    <x v="0"/>
    <n v="5.8"/>
  </r>
  <r>
    <s v="AliÂ "/>
    <x v="0"/>
    <n v="6.8"/>
  </r>
  <r>
    <s v="The Cat in the HatÂ "/>
    <x v="0"/>
    <n v="3.8"/>
  </r>
  <r>
    <s v="I, RobotÂ "/>
    <x v="0"/>
    <n v="7.1"/>
  </r>
  <r>
    <s v="Kingdom of HeavenÂ "/>
    <x v="0"/>
    <n v="7.2"/>
  </r>
  <r>
    <s v="Stuart LittleÂ "/>
    <x v="0"/>
    <n v="5.9"/>
  </r>
  <r>
    <s v="The Princess and the FrogÂ "/>
    <x v="0"/>
    <n v="7.1"/>
  </r>
  <r>
    <s v="The MartianÂ "/>
    <x v="0"/>
    <n v="8.1"/>
  </r>
  <r>
    <s v="The IslandÂ "/>
    <x v="0"/>
    <n v="6.9"/>
  </r>
  <r>
    <s v="Town &amp; CountryÂ "/>
    <x v="0"/>
    <n v="4.4000000000000004"/>
  </r>
  <r>
    <s v="Gone in Sixty SecondsÂ "/>
    <x v="0"/>
    <n v="6.5"/>
  </r>
  <r>
    <s v="GladiatorÂ "/>
    <x v="0"/>
    <n v="8.5"/>
  </r>
  <r>
    <s v="Minority ReportÂ "/>
    <x v="0"/>
    <n v="7.7"/>
  </r>
  <r>
    <s v="Harry Potter and the Chamber of SecretsÂ "/>
    <x v="0"/>
    <n v="7.4"/>
  </r>
  <r>
    <s v="Casino RoyaleÂ "/>
    <x v="0"/>
    <n v="8"/>
  </r>
  <r>
    <s v="Planet of the ApesÂ "/>
    <x v="0"/>
    <n v="5.7"/>
  </r>
  <r>
    <s v="Terminator 2: Judgment DayÂ "/>
    <x v="0"/>
    <n v="8.5"/>
  </r>
  <r>
    <s v="Public EnemiesÂ "/>
    <x v="0"/>
    <n v="7"/>
  </r>
  <r>
    <s v="American GangsterÂ "/>
    <x v="0"/>
    <n v="7.8"/>
  </r>
  <r>
    <s v="True LiesÂ "/>
    <x v="0"/>
    <n v="7.2"/>
  </r>
  <r>
    <s v="The Taking of Pelham 1 2 3Â "/>
    <x v="0"/>
    <n v="6.4"/>
  </r>
  <r>
    <s v="Little FockersÂ "/>
    <x v="0"/>
    <n v="5.5"/>
  </r>
  <r>
    <s v="The Other GuysÂ "/>
    <x v="0"/>
    <n v="6.7"/>
  </r>
  <r>
    <s v="EraserÂ "/>
    <x v="0"/>
    <n v="6.1"/>
  </r>
  <r>
    <s v="Django UnchainedÂ "/>
    <x v="0"/>
    <n v="8.5"/>
  </r>
  <r>
    <s v="The Hunchback of Notre DameÂ "/>
    <x v="0"/>
    <n v="6.9"/>
  </r>
  <r>
    <s v="The Emperor's New GrooveÂ "/>
    <x v="0"/>
    <n v="7.3"/>
  </r>
  <r>
    <s v="The Expendables 2Â "/>
    <x v="0"/>
    <n v="6.7"/>
  </r>
  <r>
    <s v="National TreasureÂ "/>
    <x v="0"/>
    <n v="6.9"/>
  </r>
  <r>
    <s v="EragonÂ "/>
    <x v="0"/>
    <n v="5.0999999999999996"/>
  </r>
  <r>
    <s v="Where the Wild Things AreÂ "/>
    <x v="0"/>
    <n v="6.8"/>
  </r>
  <r>
    <s v="PanÂ "/>
    <x v="0"/>
    <n v="5.8"/>
  </r>
  <r>
    <s v="EpicÂ "/>
    <x v="0"/>
    <n v="6.7"/>
  </r>
  <r>
    <s v="The TouristÂ "/>
    <x v="0"/>
    <n v="6"/>
  </r>
  <r>
    <s v="End of DaysÂ "/>
    <x v="0"/>
    <n v="5.7"/>
  </r>
  <r>
    <s v="Blood DiamondÂ "/>
    <x v="0"/>
    <n v="8"/>
  </r>
  <r>
    <s v="The Wolf of Wall StreetÂ "/>
    <x v="0"/>
    <n v="8.1999999999999993"/>
  </r>
  <r>
    <s v="Batman ForeverÂ "/>
    <x v="0"/>
    <n v="5.4"/>
  </r>
  <r>
    <s v="Starship TroopersÂ "/>
    <x v="0"/>
    <n v="7.2"/>
  </r>
  <r>
    <s v="Cloud AtlasÂ "/>
    <x v="0"/>
    <n v="7.5"/>
  </r>
  <r>
    <s v="Legend of the Guardians: The Owls of Ga'HooleÂ "/>
    <x v="0"/>
    <n v="7"/>
  </r>
  <r>
    <s v="CatwomanÂ "/>
    <x v="0"/>
    <n v="3.3"/>
  </r>
  <r>
    <s v="HerculesÂ "/>
    <x v="0"/>
    <n v="6"/>
  </r>
  <r>
    <s v="Treasure PlanetÂ "/>
    <x v="0"/>
    <n v="7.1"/>
  </r>
  <r>
    <s v="Land of the LostÂ "/>
    <x v="0"/>
    <n v="5.4"/>
  </r>
  <r>
    <s v="The Expendables 3Â "/>
    <x v="0"/>
    <n v="6.1"/>
  </r>
  <r>
    <s v="Point BreakÂ "/>
    <x v="0"/>
    <n v="5.3"/>
  </r>
  <r>
    <s v="Son of the MaskÂ "/>
    <x v="0"/>
    <n v="2.2000000000000002"/>
  </r>
  <r>
    <s v="In the Heart of the SeaÂ "/>
    <x v="0"/>
    <n v="7"/>
  </r>
  <r>
    <s v="The Adventures of Pluto NashÂ "/>
    <x v="0"/>
    <n v="3.8"/>
  </r>
  <r>
    <s v="Green ZoneÂ "/>
    <x v="0"/>
    <n v="6.9"/>
  </r>
  <r>
    <s v="The Peanuts MovieÂ "/>
    <x v="0"/>
    <n v="7.2"/>
  </r>
  <r>
    <s v="The Spanish PrisonerÂ "/>
    <x v="0"/>
    <n v="7.3"/>
  </r>
  <r>
    <s v="The Mummy ReturnsÂ "/>
    <x v="0"/>
    <n v="6.3"/>
  </r>
  <r>
    <s v="Gangs of New YorkÂ "/>
    <x v="0"/>
    <n v="7.5"/>
  </r>
  <r>
    <s v="The Flowers of WarÂ "/>
    <x v="3"/>
    <n v="7.6"/>
  </r>
  <r>
    <s v="Surf's UpÂ "/>
    <x v="0"/>
    <n v="6.8"/>
  </r>
  <r>
    <s v="The Stepford WivesÂ "/>
    <x v="0"/>
    <n v="5.2"/>
  </r>
  <r>
    <s v="Black Hawk DownÂ "/>
    <x v="0"/>
    <n v="7.7"/>
  </r>
  <r>
    <s v="The CampaignÂ "/>
    <x v="0"/>
    <n v="6.2"/>
  </r>
  <r>
    <s v="The Fifth ElementÂ "/>
    <x v="0"/>
    <n v="7.7"/>
  </r>
  <r>
    <s v="Sex and the City 2Â "/>
    <x v="0"/>
    <n v="4.3"/>
  </r>
  <r>
    <s v="The Road to El DoradoÂ "/>
    <x v="0"/>
    <n v="6.9"/>
  </r>
  <r>
    <s v="Ice Age: Continental DriftÂ "/>
    <x v="0"/>
    <n v="6.6"/>
  </r>
  <r>
    <s v="CinderellaÂ "/>
    <x v="0"/>
    <n v="7"/>
  </r>
  <r>
    <s v="The Lovely BonesÂ "/>
    <x v="0"/>
    <n v="6.7"/>
  </r>
  <r>
    <s v="Finding NemoÂ "/>
    <x v="0"/>
    <n v="8.1999999999999993"/>
  </r>
  <r>
    <s v="The Lord of the Rings: The Return of the KingÂ "/>
    <x v="0"/>
    <n v="8.9"/>
  </r>
  <r>
    <s v="The Lord of the Rings: The Two TowersÂ "/>
    <x v="0"/>
    <n v="8.6999999999999993"/>
  </r>
  <r>
    <s v="Seventh SonÂ "/>
    <x v="0"/>
    <n v="5.5"/>
  </r>
  <r>
    <s v="Lara Croft: Tomb RaiderÂ "/>
    <x v="0"/>
    <n v="5.7"/>
  </r>
  <r>
    <s v="TranscendenceÂ "/>
    <x v="0"/>
    <n v="6.3"/>
  </r>
  <r>
    <s v="Jurassic Park IIIÂ "/>
    <x v="0"/>
    <n v="5.9"/>
  </r>
  <r>
    <s v="Rise of the Planet of the ApesÂ "/>
    <x v="0"/>
    <n v="7.6"/>
  </r>
  <r>
    <s v="The Spiderwick ChroniclesÂ "/>
    <x v="0"/>
    <n v="6.6"/>
  </r>
  <r>
    <s v="A Good Day to Die HardÂ "/>
    <x v="0"/>
    <n v="5.3"/>
  </r>
  <r>
    <s v="The AlamoÂ "/>
    <x v="0"/>
    <n v="6"/>
  </r>
  <r>
    <s v="The IncrediblesÂ "/>
    <x v="0"/>
    <n v="8"/>
  </r>
  <r>
    <s v="Cutthroat IslandÂ "/>
    <x v="0"/>
    <n v="5.6"/>
  </r>
  <r>
    <s v="Percy Jackson &amp; the Olympians: The Lightning ThiefÂ "/>
    <x v="0"/>
    <n v="5.9"/>
  </r>
  <r>
    <s v="Men in BlackÂ "/>
    <x v="0"/>
    <n v="7.3"/>
  </r>
  <r>
    <s v="Toy Story 2Â "/>
    <x v="0"/>
    <n v="7.9"/>
  </r>
  <r>
    <s v="UnstoppableÂ "/>
    <x v="0"/>
    <n v="6.8"/>
  </r>
  <r>
    <s v="Rush Hour 2Â "/>
    <x v="0"/>
    <n v="6.6"/>
  </r>
  <r>
    <s v="What Lies BeneathÂ "/>
    <x v="0"/>
    <n v="6.6"/>
  </r>
  <r>
    <s v="Cloudy with a Chance of MeatballsÂ "/>
    <x v="0"/>
    <n v="7"/>
  </r>
  <r>
    <s v="Ice Age: Dawn of the DinosaursÂ "/>
    <x v="0"/>
    <n v="7"/>
  </r>
  <r>
    <s v="The Secret Life of Walter MittyÂ "/>
    <x v="0"/>
    <n v="7.3"/>
  </r>
  <r>
    <s v="Charlie's AngelsÂ "/>
    <x v="0"/>
    <n v="5.5"/>
  </r>
  <r>
    <s v="The DepartedÂ "/>
    <x v="0"/>
    <n v="8.5"/>
  </r>
  <r>
    <s v="MulanÂ "/>
    <x v="0"/>
    <n v="7.5"/>
  </r>
  <r>
    <s v="Tropic ThunderÂ "/>
    <x v="0"/>
    <n v="7"/>
  </r>
  <r>
    <s v="The Girl with the Dragon TattooÂ "/>
    <x v="0"/>
    <n v="7.8"/>
  </r>
  <r>
    <s v="Die Hard with a VengeanceÂ "/>
    <x v="0"/>
    <n v="7.6"/>
  </r>
  <r>
    <s v="Sherlock HolmesÂ "/>
    <x v="0"/>
    <n v="7.6"/>
  </r>
  <r>
    <s v="Ben-HurÂ "/>
    <x v="0"/>
    <n v="6.1"/>
  </r>
  <r>
    <s v="Atlantis: The Lost EmpireÂ "/>
    <x v="0"/>
    <n v="6.8"/>
  </r>
  <r>
    <s v="Alvin and the Chipmunks: The Road ChipÂ "/>
    <x v="0"/>
    <n v="5"/>
  </r>
  <r>
    <s v="ValkyrieÂ "/>
    <x v="0"/>
    <n v="7.1"/>
  </r>
  <r>
    <s v="You Don't Mess with the ZohanÂ "/>
    <x v="0"/>
    <n v="5.5"/>
  </r>
  <r>
    <s v="PixelsÂ "/>
    <x v="0"/>
    <n v="5.6"/>
  </r>
  <r>
    <s v="A.I. Artificial IntelligenceÂ "/>
    <x v="0"/>
    <n v="7.1"/>
  </r>
  <r>
    <s v="The Haunted MansionÂ "/>
    <x v="0"/>
    <n v="4.9000000000000004"/>
  </r>
  <r>
    <s v="ContactÂ "/>
    <x v="0"/>
    <n v="7.4"/>
  </r>
  <r>
    <s v="Hollow ManÂ "/>
    <x v="0"/>
    <n v="5.7"/>
  </r>
  <r>
    <s v="The InterpreterÂ "/>
    <x v="4"/>
    <n v="6.4"/>
  </r>
  <r>
    <s v="Percy Jackson: Sea of MonstersÂ "/>
    <x v="0"/>
    <n v="5.9"/>
  </r>
  <r>
    <s v="Lara Croft Tomb Raider: The Cradle of LifeÂ "/>
    <x v="0"/>
    <n v="5.5"/>
  </r>
  <r>
    <s v="Now You See Me 2Â "/>
    <x v="0"/>
    <n v="6.9"/>
  </r>
  <r>
    <s v="The SaintÂ "/>
    <x v="0"/>
    <n v="6.2"/>
  </r>
  <r>
    <s v="Spy GameÂ "/>
    <x v="0"/>
    <n v="7"/>
  </r>
  <r>
    <s v="Mission to MarsÂ "/>
    <x v="0"/>
    <n v="5.6"/>
  </r>
  <r>
    <s v="RioÂ "/>
    <x v="0"/>
    <n v="7"/>
  </r>
  <r>
    <s v="Bicentennial ManÂ "/>
    <x v="0"/>
    <n v="6.8"/>
  </r>
  <r>
    <s v="VolcanoÂ "/>
    <x v="0"/>
    <n v="5.4"/>
  </r>
  <r>
    <s v="The Devil's OwnÂ "/>
    <x v="0"/>
    <n v="6.1"/>
  </r>
  <r>
    <s v="K-19: The WidowmakerÂ "/>
    <x v="0"/>
    <n v="6.7"/>
  </r>
  <r>
    <s v="Fantastic FourÂ "/>
    <x v="0"/>
    <n v="4.3"/>
  </r>
  <r>
    <s v="Conan the BarbarianÂ "/>
    <x v="0"/>
    <n v="6.9"/>
  </r>
  <r>
    <s v="Cinderella ManÂ "/>
    <x v="0"/>
    <n v="8"/>
  </r>
  <r>
    <s v="The Nutcracker in 3DÂ "/>
    <x v="0"/>
    <n v="4.4000000000000004"/>
  </r>
  <r>
    <s v="SeabiscuitÂ "/>
    <x v="0"/>
    <n v="7.3"/>
  </r>
  <r>
    <s v="TwisterÂ "/>
    <x v="0"/>
    <n v="6.3"/>
  </r>
  <r>
    <s v="The Fast and the FuriousÂ "/>
    <x v="0"/>
    <n v="6.7"/>
  </r>
  <r>
    <s v="Cast AwayÂ "/>
    <x v="0"/>
    <n v="7.7"/>
  </r>
  <r>
    <s v="Happy FeetÂ "/>
    <x v="0"/>
    <n v="6.5"/>
  </r>
  <r>
    <s v="The Bourne SupremacyÂ "/>
    <x v="0"/>
    <n v="7.8"/>
  </r>
  <r>
    <s v="Air Force OneÂ "/>
    <x v="0"/>
    <n v="6.4"/>
  </r>
  <r>
    <s v="Ocean's ElevenÂ "/>
    <x v="0"/>
    <n v="7.8"/>
  </r>
  <r>
    <s v="The Three MusketeersÂ "/>
    <x v="0"/>
    <n v="5.8"/>
  </r>
  <r>
    <s v="Hotel TransylvaniaÂ "/>
    <x v="0"/>
    <n v="7.1"/>
  </r>
  <r>
    <s v="EnchantedÂ "/>
    <x v="0"/>
    <n v="7.1"/>
  </r>
  <r>
    <s v="Safe HouseÂ "/>
    <x v="0"/>
    <n v="6.8"/>
  </r>
  <r>
    <s v="102 DalmatiansÂ "/>
    <x v="0"/>
    <n v="4.8"/>
  </r>
  <r>
    <s v="Tower HeistÂ "/>
    <x v="0"/>
    <n v="6.2"/>
  </r>
  <r>
    <s v="The HolidayÂ "/>
    <x v="0"/>
    <n v="6.9"/>
  </r>
  <r>
    <s v="Enemy of the StateÂ "/>
    <x v="0"/>
    <n v="7.3"/>
  </r>
  <r>
    <s v="It's ComplicatedÂ "/>
    <x v="0"/>
    <n v="6.6"/>
  </r>
  <r>
    <s v="Ocean's ThirteenÂ "/>
    <x v="0"/>
    <n v="6.9"/>
  </r>
  <r>
    <s v="Open SeasonÂ "/>
    <x v="0"/>
    <n v="6.2"/>
  </r>
  <r>
    <s v="DivergentÂ "/>
    <x v="0"/>
    <n v="6.7"/>
  </r>
  <r>
    <s v="Enemy at the GatesÂ "/>
    <x v="0"/>
    <n v="7.6"/>
  </r>
  <r>
    <s v="The RundownÂ "/>
    <x v="0"/>
    <n v="6.7"/>
  </r>
  <r>
    <s v="Last Action HeroÂ "/>
    <x v="0"/>
    <n v="6.2"/>
  </r>
  <r>
    <s v="Memoirs of a GeishaÂ "/>
    <x v="0"/>
    <n v="7.3"/>
  </r>
  <r>
    <s v="The Fast and the Furious: Tokyo DriftÂ "/>
    <x v="0"/>
    <n v="6"/>
  </r>
  <r>
    <s v="Arthur ChristmasÂ "/>
    <x v="0"/>
    <n v="7.1"/>
  </r>
  <r>
    <s v="Meet Joe BlackÂ "/>
    <x v="0"/>
    <n v="7.1"/>
  </r>
  <r>
    <s v="Collateral DamageÂ "/>
    <x v="0"/>
    <n v="5.5"/>
  </r>
  <r>
    <s v="All That JazzÂ "/>
    <x v="0"/>
    <n v="7.8"/>
  </r>
  <r>
    <s v="Mirror MirrorÂ "/>
    <x v="0"/>
    <n v="5.6"/>
  </r>
  <r>
    <s v="Scott Pilgrim vs. the WorldÂ "/>
    <x v="0"/>
    <n v="7.5"/>
  </r>
  <r>
    <s v="The CoreÂ "/>
    <x v="0"/>
    <n v="5.4"/>
  </r>
  <r>
    <s v="Nutty Professor II: The KlumpsÂ "/>
    <x v="0"/>
    <n v="4.3"/>
  </r>
  <r>
    <s v="Scooby-DooÂ "/>
    <x v="0"/>
    <n v="4.9000000000000004"/>
  </r>
  <r>
    <s v="DreddÂ "/>
    <x v="0"/>
    <n v="7.1"/>
  </r>
  <r>
    <s v="ClickÂ "/>
    <x v="0"/>
    <n v="6.4"/>
  </r>
  <r>
    <s v="CreepshowÂ "/>
    <x v="0"/>
    <n v="6.9"/>
  </r>
  <r>
    <s v="Cats &amp; Dogs: The Revenge of Kitty GaloreÂ "/>
    <x v="0"/>
    <n v="4.3"/>
  </r>
  <r>
    <s v="JumperÂ "/>
    <x v="0"/>
    <n v="6.1"/>
  </r>
  <r>
    <s v="Hellboy II: The Golden ArmyÂ "/>
    <x v="0"/>
    <n v="7"/>
  </r>
  <r>
    <s v="ZodiacÂ "/>
    <x v="0"/>
    <n v="7.7"/>
  </r>
  <r>
    <s v="The 6th DayÂ "/>
    <x v="0"/>
    <n v="5.9"/>
  </r>
  <r>
    <s v="Bruce AlmightyÂ "/>
    <x v="0"/>
    <n v="6.7"/>
  </r>
  <r>
    <s v="The ExpendablesÂ "/>
    <x v="0"/>
    <n v="6.5"/>
  </r>
  <r>
    <s v="Mission: ImpossibleÂ "/>
    <x v="0"/>
    <n v="7.1"/>
  </r>
  <r>
    <s v="The Hunger GamesÂ "/>
    <x v="0"/>
    <n v="7.3"/>
  </r>
  <r>
    <s v="The Hangover Part IIÂ "/>
    <x v="0"/>
    <n v="6.5"/>
  </r>
  <r>
    <s v="Batman ReturnsÂ "/>
    <x v="0"/>
    <n v="7"/>
  </r>
  <r>
    <s v="Over the HedgeÂ "/>
    <x v="0"/>
    <n v="6.8"/>
  </r>
  <r>
    <s v="Lilo &amp; StitchÂ "/>
    <x v="0"/>
    <n v="7.2"/>
  </r>
  <r>
    <s v="Charlotte's WebÂ "/>
    <x v="0"/>
    <n v="6.4"/>
  </r>
  <r>
    <s v="Deep ImpactÂ "/>
    <x v="0"/>
    <n v="6.1"/>
  </r>
  <r>
    <s v="RED 2Â "/>
    <x v="0"/>
    <n v="6.7"/>
  </r>
  <r>
    <s v="The Longest YardÂ "/>
    <x v="0"/>
    <n v="6.4"/>
  </r>
  <r>
    <s v="Alvin and the Chipmunks: ChipwreckedÂ "/>
    <x v="0"/>
    <n v="4.4000000000000004"/>
  </r>
  <r>
    <s v="Grown Ups 2Â "/>
    <x v="0"/>
    <n v="5.4"/>
  </r>
  <r>
    <s v="Get SmartÂ "/>
    <x v="0"/>
    <n v="6.5"/>
  </r>
  <r>
    <s v="Something's Gotta GiveÂ "/>
    <x v="0"/>
    <n v="6.7"/>
  </r>
  <r>
    <s v="Shutter IslandÂ "/>
    <x v="0"/>
    <n v="8.1"/>
  </r>
  <r>
    <s v="Four ChristmasesÂ "/>
    <x v="0"/>
    <n v="5.6"/>
  </r>
  <r>
    <s v="RobotsÂ "/>
    <x v="0"/>
    <n v="6.3"/>
  </r>
  <r>
    <s v="Face/OffÂ "/>
    <x v="0"/>
    <n v="7.3"/>
  </r>
  <r>
    <s v="Bedtime StoriesÂ "/>
    <x v="0"/>
    <n v="6.1"/>
  </r>
  <r>
    <s v="Road to PerditionÂ "/>
    <x v="0"/>
    <n v="7.7"/>
  </r>
  <r>
    <s v="Just Go with ItÂ "/>
    <x v="0"/>
    <n v="6.4"/>
  </r>
  <r>
    <s v="Con AirÂ "/>
    <x v="0"/>
    <n v="6.8"/>
  </r>
  <r>
    <s v="Eagle EyeÂ "/>
    <x v="0"/>
    <n v="6.6"/>
  </r>
  <r>
    <s v="Cold MountainÂ "/>
    <x v="0"/>
    <n v="7.2"/>
  </r>
  <r>
    <s v="The Book of EliÂ "/>
    <x v="0"/>
    <n v="6.9"/>
  </r>
  <r>
    <s v="FlubberÂ "/>
    <x v="0"/>
    <n v="5.2"/>
  </r>
  <r>
    <s v="The HauntingÂ "/>
    <x v="0"/>
    <n v="4.9000000000000004"/>
  </r>
  <r>
    <s v="Space JamÂ "/>
    <x v="0"/>
    <n v="6.3"/>
  </r>
  <r>
    <s v="The Pink PantherÂ "/>
    <x v="0"/>
    <n v="5.6"/>
  </r>
  <r>
    <s v="The Day the Earth Stood StillÂ "/>
    <x v="0"/>
    <n v="5.5"/>
  </r>
  <r>
    <s v="Conspiracy TheoryÂ "/>
    <x v="0"/>
    <n v="6.7"/>
  </r>
  <r>
    <s v="FuryÂ "/>
    <x v="0"/>
    <n v="7.6"/>
  </r>
  <r>
    <s v="Six Days Seven NightsÂ "/>
    <x v="0"/>
    <n v="5.7"/>
  </r>
  <r>
    <s v="Yogi BearÂ "/>
    <x v="0"/>
    <n v="4.5999999999999996"/>
  </r>
  <r>
    <s v="Spirit: Stallion of the CimarronÂ "/>
    <x v="0"/>
    <n v="7"/>
  </r>
  <r>
    <s v="ZookeeperÂ "/>
    <x v="0"/>
    <n v="5.2"/>
  </r>
  <r>
    <s v="Lost in SpaceÂ "/>
    <x v="0"/>
    <n v="5.0999999999999996"/>
  </r>
  <r>
    <s v="The Manchurian CandidateÂ "/>
    <x v="0"/>
    <n v="6.6"/>
  </r>
  <r>
    <s v="DÃ©jÃ  VuÂ "/>
    <x v="0"/>
    <n v="7"/>
  </r>
  <r>
    <s v="Hotel Transylvania 2Â "/>
    <x v="0"/>
    <n v="6.7"/>
  </r>
  <r>
    <s v="Fantasia 2000Â "/>
    <x v="0"/>
    <n v="7.3"/>
  </r>
  <r>
    <s v="The Time MachineÂ "/>
    <x v="0"/>
    <n v="5.9"/>
  </r>
  <r>
    <s v="Mighty Joe YoungÂ "/>
    <x v="0"/>
    <n v="5.6"/>
  </r>
  <r>
    <s v="SwordfishÂ "/>
    <x v="0"/>
    <n v="6.5"/>
  </r>
  <r>
    <s v="The Legend of ZorroÂ "/>
    <x v="5"/>
    <n v="5.9"/>
  </r>
  <r>
    <s v="What Dreams May ComeÂ "/>
    <x v="0"/>
    <n v="7"/>
  </r>
  <r>
    <s v="Little NickyÂ "/>
    <x v="0"/>
    <n v="5.3"/>
  </r>
  <r>
    <s v="The Brothers GrimmÂ "/>
    <x v="0"/>
    <n v="5.9"/>
  </r>
  <r>
    <s v="Mars Attacks!Â "/>
    <x v="0"/>
    <n v="6.3"/>
  </r>
  <r>
    <s v="EvolutionÂ "/>
    <x v="2"/>
    <n v="6.4"/>
  </r>
  <r>
    <s v="The EdgeÂ "/>
    <x v="0"/>
    <n v="6.9"/>
  </r>
  <r>
    <s v="SurrogatesÂ "/>
    <x v="0"/>
    <n v="6.3"/>
  </r>
  <r>
    <s v="Thirteen DaysÂ "/>
    <x v="0"/>
    <n v="7.3"/>
  </r>
  <r>
    <s v="DaylightÂ "/>
    <x v="0"/>
    <n v="5.8"/>
  </r>
  <r>
    <s v="Walking with Dinosaurs 3DÂ "/>
    <x v="0"/>
    <n v="5.2"/>
  </r>
  <r>
    <s v="Battlefield EarthÂ "/>
    <x v="0"/>
    <n v="2.4"/>
  </r>
  <r>
    <s v="Looney Tunes: Back in ActionÂ "/>
    <x v="0"/>
    <n v="5.7"/>
  </r>
  <r>
    <s v="NineÂ "/>
    <x v="0"/>
    <n v="5.8"/>
  </r>
  <r>
    <s v="TimelineÂ "/>
    <x v="0"/>
    <n v="5.6"/>
  </r>
  <r>
    <s v="The PostmanÂ "/>
    <x v="0"/>
    <n v="6"/>
  </r>
  <r>
    <s v="Babe: Pig in the CityÂ "/>
    <x v="0"/>
    <n v="5.8"/>
  </r>
  <r>
    <s v="The Last Witch HunterÂ "/>
    <x v="0"/>
    <n v="6"/>
  </r>
  <r>
    <s v="Red PlanetÂ "/>
    <x v="0"/>
    <n v="5.7"/>
  </r>
  <r>
    <s v="Arthur and the InvisiblesÂ "/>
    <x v="0"/>
    <n v="6"/>
  </r>
  <r>
    <s v="OceansÂ "/>
    <x v="2"/>
    <n v="7.8"/>
  </r>
  <r>
    <s v="A Sound of ThunderÂ "/>
    <x v="0"/>
    <n v="4.2"/>
  </r>
  <r>
    <s v="PompeiiÂ "/>
    <x v="0"/>
    <n v="5.6"/>
  </r>
  <r>
    <s v="Top Cat BeginsÂ "/>
    <x v="5"/>
    <n v="4.4000000000000004"/>
  </r>
  <r>
    <s v="A Beautiful MindÂ "/>
    <x v="0"/>
    <n v="8.1999999999999993"/>
  </r>
  <r>
    <s v="The Lion KingÂ "/>
    <x v="0"/>
    <n v="8.5"/>
  </r>
  <r>
    <s v="Journey 2: The Mysterious IslandÂ "/>
    <x v="0"/>
    <n v="5.8"/>
  </r>
  <r>
    <s v="Cloudy with a Chance of Meatballs 2Â "/>
    <x v="0"/>
    <n v="6.5"/>
  </r>
  <r>
    <s v="Red DragonÂ "/>
    <x v="0"/>
    <n v="7.2"/>
  </r>
  <r>
    <s v="HidalgoÂ "/>
    <x v="0"/>
    <n v="6.7"/>
  </r>
  <r>
    <s v="Jack and JillÂ "/>
    <x v="0"/>
    <n v="3.4"/>
  </r>
  <r>
    <s v="2 Fast 2 FuriousÂ "/>
    <x v="0"/>
    <n v="5.9"/>
  </r>
  <r>
    <s v="The Little PrinceÂ "/>
    <x v="0"/>
    <n v="7.8"/>
  </r>
  <r>
    <s v="The InvasionÂ "/>
    <x v="0"/>
    <n v="5.9"/>
  </r>
  <r>
    <s v="The Adventures of Rocky &amp; BullwinkleÂ "/>
    <x v="0"/>
    <n v="4.0999999999999996"/>
  </r>
  <r>
    <s v="The Secret Life of PetsÂ "/>
    <x v="0"/>
    <n v="6.8"/>
  </r>
  <r>
    <s v="The League of Extraordinary GentlemenÂ "/>
    <x v="0"/>
    <n v="5.8"/>
  </r>
  <r>
    <s v="Despicable Me 2Â "/>
    <x v="0"/>
    <n v="7.5"/>
  </r>
  <r>
    <s v="Independence DayÂ "/>
    <x v="0"/>
    <n v="6.9"/>
  </r>
  <r>
    <s v="The Lost World: Jurassic ParkÂ "/>
    <x v="0"/>
    <n v="6.5"/>
  </r>
  <r>
    <s v="MadagascarÂ "/>
    <x v="0"/>
    <n v="6.9"/>
  </r>
  <r>
    <s v="Children of MenÂ "/>
    <x v="0"/>
    <n v="7.9"/>
  </r>
  <r>
    <s v="X-MenÂ "/>
    <x v="0"/>
    <n v="7.4"/>
  </r>
  <r>
    <s v="WantedÂ "/>
    <x v="0"/>
    <n v="6.7"/>
  </r>
  <r>
    <s v="The RockÂ "/>
    <x v="0"/>
    <n v="7.4"/>
  </r>
  <r>
    <s v="Ice Age: The MeltdownÂ "/>
    <x v="0"/>
    <n v="6.9"/>
  </r>
  <r>
    <s v="50 First DatesÂ "/>
    <x v="0"/>
    <n v="6.8"/>
  </r>
  <r>
    <s v="HairsprayÂ "/>
    <x v="0"/>
    <n v="6.7"/>
  </r>
  <r>
    <s v="Exorcist: The BeginningÂ "/>
    <x v="0"/>
    <n v="5.0999999999999996"/>
  </r>
  <r>
    <s v="Inspector GadgetÂ "/>
    <x v="0"/>
    <n v="4.0999999999999996"/>
  </r>
  <r>
    <s v="Now You See MeÂ "/>
    <x v="0"/>
    <n v="7.3"/>
  </r>
  <r>
    <s v="Grown UpsÂ "/>
    <x v="0"/>
    <n v="6"/>
  </r>
  <r>
    <s v="The TerminalÂ "/>
    <x v="0"/>
    <n v="7.3"/>
  </r>
  <r>
    <s v="Hotel for DogsÂ "/>
    <x v="0"/>
    <n v="5.4"/>
  </r>
  <r>
    <s v="Vertical LimitÂ "/>
    <x v="0"/>
    <n v="5.9"/>
  </r>
  <r>
    <s v="Charlie Wilson's WarÂ "/>
    <x v="0"/>
    <n v="7.1"/>
  </r>
  <r>
    <s v="Shark TaleÂ "/>
    <x v="0"/>
    <n v="6"/>
  </r>
  <r>
    <s v="DreamgirlsÂ "/>
    <x v="0"/>
    <n v="6.5"/>
  </r>
  <r>
    <s v="Be CoolÂ "/>
    <x v="0"/>
    <n v="5.7"/>
  </r>
  <r>
    <s v="MunichÂ "/>
    <x v="0"/>
    <n v="7.6"/>
  </r>
  <r>
    <s v="Tears of the SunÂ "/>
    <x v="0"/>
    <n v="6.6"/>
  </r>
  <r>
    <s v="KillersÂ "/>
    <x v="0"/>
    <n v="5.4"/>
  </r>
  <r>
    <s v="The Man from U.N.C.L.E.Â "/>
    <x v="0"/>
    <n v="7.3"/>
  </r>
  <r>
    <s v="SpanglishÂ "/>
    <x v="0"/>
    <n v="6.5"/>
  </r>
  <r>
    <s v="Monster HouseÂ "/>
    <x v="0"/>
    <n v="6.6"/>
  </r>
  <r>
    <s v="BanditsÂ "/>
    <x v="0"/>
    <n v="6.6"/>
  </r>
  <r>
    <s v="First KnightÂ "/>
    <x v="0"/>
    <n v="5.9"/>
  </r>
  <r>
    <s v="Anna and the KingÂ "/>
    <x v="0"/>
    <n v="6.7"/>
  </r>
  <r>
    <s v="ImmortalsÂ "/>
    <x v="0"/>
    <n v="6.1"/>
  </r>
  <r>
    <s v="HostageÂ "/>
    <x v="0"/>
    <n v="6.6"/>
  </r>
  <r>
    <s v="Titan A.E.Â "/>
    <x v="0"/>
    <n v="6.6"/>
  </r>
  <r>
    <s v="Hollywood HomicideÂ "/>
    <x v="0"/>
    <n v="5.3"/>
  </r>
  <r>
    <s v="SoldierÂ "/>
    <x v="0"/>
    <n v="6"/>
  </r>
  <r>
    <s v="CarriersÂ "/>
    <x v="0"/>
    <n v="6"/>
  </r>
  <r>
    <s v="MonkeyboneÂ "/>
    <x v="0"/>
    <n v="4.7"/>
  </r>
  <r>
    <s v="Flight of the PhoenixÂ "/>
    <x v="0"/>
    <n v="6.1"/>
  </r>
  <r>
    <s v="UnbreakableÂ "/>
    <x v="0"/>
    <n v="7.2"/>
  </r>
  <r>
    <s v="MinionsÂ "/>
    <x v="0"/>
    <n v="6.4"/>
  </r>
  <r>
    <s v="Sucker PunchÂ "/>
    <x v="0"/>
    <n v="6.1"/>
  </r>
  <r>
    <s v="Snake EyesÂ "/>
    <x v="0"/>
    <n v="5.9"/>
  </r>
  <r>
    <s v="SphereÂ "/>
    <x v="0"/>
    <n v="6"/>
  </r>
  <r>
    <s v="The Angry Birds MovieÂ "/>
    <x v="0"/>
    <n v="6.3"/>
  </r>
  <r>
    <s v="Fool's GoldÂ "/>
    <x v="0"/>
    <n v="5.6"/>
  </r>
  <r>
    <s v="Funny PeopleÂ "/>
    <x v="0"/>
    <n v="6.4"/>
  </r>
  <r>
    <s v="The KingdomÂ "/>
    <x v="0"/>
    <n v="7.1"/>
  </r>
  <r>
    <s v="Talladega Nights: The Ballad of Ricky BobbyÂ "/>
    <x v="0"/>
    <n v="6.6"/>
  </r>
  <r>
    <s v="Dr. Dolittle 2Â "/>
    <x v="0"/>
    <n v="4.5999999999999996"/>
  </r>
  <r>
    <s v="BraveheartÂ "/>
    <x v="0"/>
    <n v="8.4"/>
  </r>
  <r>
    <s v="JarheadÂ "/>
    <x v="0"/>
    <n v="7.1"/>
  </r>
  <r>
    <s v="The Simpsons MovieÂ "/>
    <x v="0"/>
    <n v="7.4"/>
  </r>
  <r>
    <s v="The MajesticÂ "/>
    <x v="0"/>
    <n v="6.9"/>
  </r>
  <r>
    <s v="DrivenÂ "/>
    <x v="0"/>
    <n v="4.5"/>
  </r>
  <r>
    <s v="Two BrothersÂ "/>
    <x v="0"/>
    <n v="7.1"/>
  </r>
  <r>
    <s v="The VillageÂ "/>
    <x v="0"/>
    <n v="6.5"/>
  </r>
  <r>
    <s v="Doctor DolittleÂ "/>
    <x v="0"/>
    <n v="5.3"/>
  </r>
  <r>
    <s v="SignsÂ "/>
    <x v="0"/>
    <n v="6.7"/>
  </r>
  <r>
    <s v="Shrek 2Â "/>
    <x v="0"/>
    <n v="7.2"/>
  </r>
  <r>
    <s v="CarsÂ "/>
    <x v="0"/>
    <n v="7.2"/>
  </r>
  <r>
    <s v="Runaway BrideÂ "/>
    <x v="0"/>
    <n v="5.5"/>
  </r>
  <r>
    <s v="xXxÂ "/>
    <x v="0"/>
    <n v="5.8"/>
  </r>
  <r>
    <s v="The SpongeBob Movie: Sponge Out of WaterÂ "/>
    <x v="0"/>
    <n v="6"/>
  </r>
  <r>
    <s v="RansomÂ "/>
    <x v="0"/>
    <n v="6.6"/>
  </r>
  <r>
    <s v="Inglourious BasterdsÂ "/>
    <x v="0"/>
    <n v="8.3000000000000007"/>
  </r>
  <r>
    <s v="HookÂ "/>
    <x v="0"/>
    <n v="6.7"/>
  </r>
  <r>
    <s v="HerculesÂ "/>
    <x v="0"/>
    <n v="6"/>
  </r>
  <r>
    <s v="Die Hard 2Â "/>
    <x v="0"/>
    <n v="7.1"/>
  </r>
  <r>
    <s v="S.W.A.T.Â "/>
    <x v="0"/>
    <n v="6"/>
  </r>
  <r>
    <s v="Vanilla SkyÂ "/>
    <x v="0"/>
    <n v="6.9"/>
  </r>
  <r>
    <s v="Lady in the WaterÂ "/>
    <x v="0"/>
    <n v="5.6"/>
  </r>
  <r>
    <s v="AVP: Alien vs. PredatorÂ "/>
    <x v="0"/>
    <n v="5.6"/>
  </r>
  <r>
    <s v="Alvin and the Chipmunks: The SqueakquelÂ "/>
    <x v="0"/>
    <n v="4.5"/>
  </r>
  <r>
    <s v="We Were SoldiersÂ "/>
    <x v="0"/>
    <n v="7.1"/>
  </r>
  <r>
    <s v="Olympus Has FallenÂ "/>
    <x v="0"/>
    <n v="6.5"/>
  </r>
  <r>
    <s v="Star Trek: InsurrectionÂ "/>
    <x v="0"/>
    <n v="6.4"/>
  </r>
  <r>
    <s v="Battle Los AngelesÂ "/>
    <x v="0"/>
    <n v="5.8"/>
  </r>
  <r>
    <s v="Big FishÂ "/>
    <x v="0"/>
    <n v="8"/>
  </r>
  <r>
    <s v="WolfÂ "/>
    <x v="0"/>
    <n v="6.2"/>
  </r>
  <r>
    <s v="War HorseÂ "/>
    <x v="0"/>
    <n v="7.2"/>
  </r>
  <r>
    <s v="The Monuments MenÂ "/>
    <x v="0"/>
    <n v="6.1"/>
  </r>
  <r>
    <s v="The AbyssÂ "/>
    <x v="0"/>
    <n v="7.6"/>
  </r>
  <r>
    <s v="Wall Street: Money Never SleepsÂ "/>
    <x v="0"/>
    <n v="6.3"/>
  </r>
  <r>
    <s v="Dracula UntoldÂ "/>
    <x v="0"/>
    <n v="6.3"/>
  </r>
  <r>
    <s v="The SiegeÂ "/>
    <x v="0"/>
    <n v="6.3"/>
  </r>
  <r>
    <s v="StardustÂ "/>
    <x v="0"/>
    <n v="7.7"/>
  </r>
  <r>
    <s v="Seven Years in TibetÂ "/>
    <x v="0"/>
    <n v="7"/>
  </r>
  <r>
    <s v="The DilemmaÂ "/>
    <x v="0"/>
    <n v="5.3"/>
  </r>
  <r>
    <s v="Bad CompanyÂ "/>
    <x v="0"/>
    <n v="5.6"/>
  </r>
  <r>
    <s v="DoomÂ "/>
    <x v="0"/>
    <n v="5.2"/>
  </r>
  <r>
    <s v="I SpyÂ "/>
    <x v="0"/>
    <n v="5.4"/>
  </r>
  <r>
    <s v="Underworld: AwakeningÂ "/>
    <x v="0"/>
    <n v="6.4"/>
  </r>
  <r>
    <s v="Rock of AgesÂ "/>
    <x v="0"/>
    <n v="5.9"/>
  </r>
  <r>
    <s v="Hart's WarÂ "/>
    <x v="0"/>
    <n v="6.3"/>
  </r>
  <r>
    <s v="Killer EliteÂ "/>
    <x v="0"/>
    <n v="6.5"/>
  </r>
  <r>
    <s v="RollerballÂ "/>
    <x v="0"/>
    <n v="3"/>
  </r>
  <r>
    <s v="Ballistic: Ecks vs. SeverÂ "/>
    <x v="0"/>
    <n v="3.6"/>
  </r>
  <r>
    <s v="Hard RainÂ "/>
    <x v="0"/>
    <n v="5.8"/>
  </r>
  <r>
    <s v="Osmosis JonesÂ "/>
    <x v="0"/>
    <n v="6.2"/>
  </r>
  <r>
    <s v="Legends of Oz: Dorothy's ReturnÂ "/>
    <x v="0"/>
    <n v="5.6"/>
  </r>
  <r>
    <s v="BlackhatÂ "/>
    <x v="0"/>
    <n v="5.4"/>
  </r>
  <r>
    <s v="Sky Captain and the World of TomorrowÂ "/>
    <x v="0"/>
    <n v="6.1"/>
  </r>
  <r>
    <s v="Basic Instinct 2Â "/>
    <x v="0"/>
    <n v="4.2"/>
  </r>
  <r>
    <s v="Escape PlanÂ "/>
    <x v="0"/>
    <n v="6.7"/>
  </r>
  <r>
    <s v="The Legend of HerculesÂ "/>
    <x v="0"/>
    <n v="4.2"/>
  </r>
  <r>
    <s v="The Sum of All FearsÂ "/>
    <x v="0"/>
    <n v="6.4"/>
  </r>
  <r>
    <s v="The Twilight Saga: EclipseÂ "/>
    <x v="0"/>
    <n v="4.9000000000000004"/>
  </r>
  <r>
    <s v="The ScoreÂ "/>
    <x v="0"/>
    <n v="6.8"/>
  </r>
  <r>
    <s v="Despicable MeÂ "/>
    <x v="0"/>
    <n v="7.7"/>
  </r>
  <r>
    <s v="Money TrainÂ "/>
    <x v="0"/>
    <n v="5.6"/>
  </r>
  <r>
    <s v="Ted 2Â "/>
    <x v="0"/>
    <n v="6.4"/>
  </r>
  <r>
    <s v="AgoraÂ "/>
    <x v="0"/>
    <n v="7.2"/>
  </r>
  <r>
    <s v="Mystery MenÂ "/>
    <x v="0"/>
    <n v="6"/>
  </r>
  <r>
    <s v="Hall PassÂ "/>
    <x v="0"/>
    <n v="5.9"/>
  </r>
  <r>
    <s v="The InsiderÂ "/>
    <x v="0"/>
    <n v="7.9"/>
  </r>
  <r>
    <s v="The Finest HoursÂ "/>
    <x v="0"/>
    <n v="6.8"/>
  </r>
  <r>
    <s v="Body of LiesÂ "/>
    <x v="0"/>
    <n v="7.1"/>
  </r>
  <r>
    <s v="Dinner for SchmucksÂ "/>
    <x v="0"/>
    <n v="5.9"/>
  </r>
  <r>
    <s v="Abraham Lincoln: Vampire HunterÂ "/>
    <x v="0"/>
    <n v="5.9"/>
  </r>
  <r>
    <s v="EntrapmentÂ "/>
    <x v="0"/>
    <n v="6.2"/>
  </r>
  <r>
    <s v="The X FilesÂ "/>
    <x v="0"/>
    <n v="7"/>
  </r>
  <r>
    <s v="The Last LegionÂ "/>
    <x v="0"/>
    <n v="5.4"/>
  </r>
  <r>
    <s v="Saving Private RyanÂ "/>
    <x v="0"/>
    <n v="8.6"/>
  </r>
  <r>
    <s v="Need for SpeedÂ "/>
    <x v="0"/>
    <n v="6.5"/>
  </r>
  <r>
    <s v="What Women WantÂ "/>
    <x v="0"/>
    <n v="6.4"/>
  </r>
  <r>
    <s v="Ice AgeÂ "/>
    <x v="0"/>
    <n v="7.6"/>
  </r>
  <r>
    <s v="DreamcatcherÂ "/>
    <x v="0"/>
    <n v="5.5"/>
  </r>
  <r>
    <s v="LincolnÂ "/>
    <x v="0"/>
    <n v="7.4"/>
  </r>
  <r>
    <s v="The MatrixÂ "/>
    <x v="0"/>
    <n v="8.6999999999999993"/>
  </r>
  <r>
    <s v="Apollo 13Â "/>
    <x v="0"/>
    <n v="7.6"/>
  </r>
  <r>
    <s v="Total RecallÂ "/>
    <x v="0"/>
    <n v="7.5"/>
  </r>
  <r>
    <s v="The Santa Clause 2Â "/>
    <x v="0"/>
    <n v="5.5"/>
  </r>
  <r>
    <s v="Les MisÃ©rablesÂ "/>
    <x v="0"/>
    <n v="7.6"/>
  </r>
  <r>
    <s v="You've Got MailÂ "/>
    <x v="0"/>
    <n v="6.5"/>
  </r>
  <r>
    <s v="Step BrothersÂ "/>
    <x v="0"/>
    <n v="6.9"/>
  </r>
  <r>
    <s v="The Mask of ZorroÂ "/>
    <x v="0"/>
    <n v="6.7"/>
  </r>
  <r>
    <s v="Due DateÂ "/>
    <x v="0"/>
    <n v="6.6"/>
  </r>
  <r>
    <s v="UnbrokenÂ "/>
    <x v="0"/>
    <n v="7.2"/>
  </r>
  <r>
    <s v="Space CowboysÂ "/>
    <x v="0"/>
    <n v="6.4"/>
  </r>
  <r>
    <s v="CliffhangerÂ "/>
    <x v="0"/>
    <n v="6.4"/>
  </r>
  <r>
    <s v="Broken ArrowÂ "/>
    <x v="0"/>
    <n v="6"/>
  </r>
  <r>
    <s v="The KidÂ "/>
    <x v="0"/>
    <n v="6.1"/>
  </r>
  <r>
    <s v="World Trade CenterÂ "/>
    <x v="0"/>
    <n v="6"/>
  </r>
  <r>
    <s v="Mona Lisa SmileÂ "/>
    <x v="0"/>
    <n v="6.4"/>
  </r>
  <r>
    <s v="The DictatorÂ "/>
    <x v="0"/>
    <n v="6.4"/>
  </r>
  <r>
    <s v="Eyes Wide ShutÂ "/>
    <x v="0"/>
    <n v="7.3"/>
  </r>
  <r>
    <s v="AnnieÂ "/>
    <x v="0"/>
    <n v="5.2"/>
  </r>
  <r>
    <s v="FocusÂ "/>
    <x v="0"/>
    <n v="6.6"/>
  </r>
  <r>
    <s v="This Means WarÂ "/>
    <x v="0"/>
    <n v="6.3"/>
  </r>
  <r>
    <s v="Blade: TrinityÂ "/>
    <x v="0"/>
    <n v="5.9"/>
  </r>
  <r>
    <s v="Red DawnÂ "/>
    <x v="0"/>
    <n v="6.4"/>
  </r>
  <r>
    <s v="Primary ColorsÂ "/>
    <x v="0"/>
    <n v="6.7"/>
  </r>
  <r>
    <s v="Resident Evil: RetributionÂ "/>
    <x v="0"/>
    <n v="5.4"/>
  </r>
  <r>
    <s v="Death RaceÂ "/>
    <x v="0"/>
    <n v="6.4"/>
  </r>
  <r>
    <s v="The Long Kiss GoodnightÂ "/>
    <x v="0"/>
    <n v="6.7"/>
  </r>
  <r>
    <s v="Proof of LifeÂ "/>
    <x v="0"/>
    <n v="6.2"/>
  </r>
  <r>
    <s v="Zathura: A Space AdventureÂ "/>
    <x v="0"/>
    <n v="6.1"/>
  </r>
  <r>
    <s v="Fight ClubÂ "/>
    <x v="0"/>
    <n v="8.8000000000000007"/>
  </r>
  <r>
    <s v="We Are MarshallÂ "/>
    <x v="0"/>
    <n v="7.1"/>
  </r>
  <r>
    <s v="Hudson HawkÂ "/>
    <x v="0"/>
    <n v="5.7"/>
  </r>
  <r>
    <s v="Lucky NumbersÂ "/>
    <x v="0"/>
    <n v="5"/>
  </r>
  <r>
    <s v="I, FrankensteinÂ "/>
    <x v="0"/>
    <n v="5.0999999999999996"/>
  </r>
  <r>
    <s v="Oliver TwistÂ "/>
    <x v="0"/>
    <n v="6.9"/>
  </r>
  <r>
    <s v="ElektraÂ "/>
    <x v="0"/>
    <n v="4.8"/>
  </r>
  <r>
    <s v="Sin City: A Dame to Kill ForÂ "/>
    <x v="0"/>
    <n v="6.5"/>
  </r>
  <r>
    <s v="Random HeartsÂ "/>
    <x v="0"/>
    <n v="5.0999999999999996"/>
  </r>
  <r>
    <s v="EverestÂ "/>
    <x v="0"/>
    <n v="7.1"/>
  </r>
  <r>
    <s v="Perfume: The Story of a MurdererÂ "/>
    <x v="0"/>
    <n v="7.5"/>
  </r>
  <r>
    <s v="Austin Powers in GoldmemberÂ "/>
    <x v="0"/>
    <n v="6.2"/>
  </r>
  <r>
    <s v="Astro BoyÂ "/>
    <x v="0"/>
    <n v="6.3"/>
  </r>
  <r>
    <s v="Jurassic ParkÂ "/>
    <x v="0"/>
    <n v="8.1"/>
  </r>
  <r>
    <s v="Wyatt EarpÂ "/>
    <x v="0"/>
    <n v="6.6"/>
  </r>
  <r>
    <s v="Clear and Present DangerÂ "/>
    <x v="0"/>
    <n v="6.9"/>
  </r>
  <r>
    <s v="Dragon BladeÂ "/>
    <x v="3"/>
    <n v="6.1"/>
  </r>
  <r>
    <s v="LittlemanÂ "/>
    <x v="0"/>
    <n v="4.3"/>
  </r>
  <r>
    <s v="U-571Â "/>
    <x v="0"/>
    <n v="6.6"/>
  </r>
  <r>
    <s v="The American PresidentÂ "/>
    <x v="0"/>
    <n v="6.8"/>
  </r>
  <r>
    <s v="The Love GuruÂ "/>
    <x v="0"/>
    <n v="3.8"/>
  </r>
  <r>
    <s v="3000 Miles to GracelandÂ "/>
    <x v="0"/>
    <n v="5.9"/>
  </r>
  <r>
    <s v="The Hateful EightÂ "/>
    <x v="0"/>
    <n v="7.9"/>
  </r>
  <r>
    <s v="Blades of GloryÂ "/>
    <x v="0"/>
    <n v="6.3"/>
  </r>
  <r>
    <s v="HopÂ "/>
    <x v="0"/>
    <n v="5.5"/>
  </r>
  <r>
    <s v="300Â "/>
    <x v="0"/>
    <n v="7.7"/>
  </r>
  <r>
    <s v="Meet the FockersÂ "/>
    <x v="0"/>
    <n v="6.3"/>
  </r>
  <r>
    <s v="Marley &amp; MeÂ "/>
    <x v="0"/>
    <n v="7.1"/>
  </r>
  <r>
    <s v="The Green MileÂ "/>
    <x v="0"/>
    <n v="8.5"/>
  </r>
  <r>
    <s v="Wild HogsÂ "/>
    <x v="0"/>
    <n v="5.9"/>
  </r>
  <r>
    <s v="Chicken LittleÂ "/>
    <x v="0"/>
    <n v="5.8"/>
  </r>
  <r>
    <s v="Gone GirlÂ "/>
    <x v="0"/>
    <n v="8.1"/>
  </r>
  <r>
    <s v="The Bourne IdentityÂ "/>
    <x v="0"/>
    <n v="7.9"/>
  </r>
  <r>
    <s v="GoldenEyeÂ "/>
    <x v="0"/>
    <n v="7.2"/>
  </r>
  <r>
    <s v="The General's DaughterÂ "/>
    <x v="0"/>
    <n v="6.3"/>
  </r>
  <r>
    <s v="The Truman ShowÂ "/>
    <x v="0"/>
    <n v="8.1"/>
  </r>
  <r>
    <s v="The Prince of EgyptÂ "/>
    <x v="0"/>
    <n v="7"/>
  </r>
  <r>
    <s v="Daddy Day CareÂ "/>
    <x v="0"/>
    <n v="5.5"/>
  </r>
  <r>
    <s v="2 GunsÂ "/>
    <x v="0"/>
    <n v="6.7"/>
  </r>
  <r>
    <s v="Cats &amp; DogsÂ "/>
    <x v="0"/>
    <n v="5.2"/>
  </r>
  <r>
    <s v="The Italian JobÂ "/>
    <x v="0"/>
    <n v="7"/>
  </r>
  <r>
    <s v="Two Weeks NoticeÂ "/>
    <x v="0"/>
    <n v="6.1"/>
  </r>
  <r>
    <s v="AntzÂ "/>
    <x v="0"/>
    <n v="6.6"/>
  </r>
  <r>
    <s v="Couples RetreatÂ "/>
    <x v="0"/>
    <n v="5.5"/>
  </r>
  <r>
    <s v="Days of ThunderÂ "/>
    <x v="0"/>
    <n v="5.9"/>
  </r>
  <r>
    <s v="Cheaper by the Dozen 2Â "/>
    <x v="0"/>
    <n v="5.4"/>
  </r>
  <r>
    <s v="The Scorch TrialsÂ "/>
    <x v="0"/>
    <n v="6.4"/>
  </r>
  <r>
    <s v="Eat Pray LoveÂ "/>
    <x v="0"/>
    <n v="5.7"/>
  </r>
  <r>
    <s v="The Family ManÂ "/>
    <x v="0"/>
    <n v="6.7"/>
  </r>
  <r>
    <s v="REDÂ "/>
    <x v="0"/>
    <n v="7.1"/>
  </r>
  <r>
    <s v="Any Given SundayÂ "/>
    <x v="0"/>
    <n v="6.8"/>
  </r>
  <r>
    <s v="The Horse WhispererÂ "/>
    <x v="0"/>
    <n v="6.5"/>
  </r>
  <r>
    <s v="CollateralÂ "/>
    <x v="0"/>
    <n v="7.6"/>
  </r>
  <r>
    <s v="The Scorpion KingÂ "/>
    <x v="0"/>
    <n v="5.5"/>
  </r>
  <r>
    <s v="Ladder 49Â "/>
    <x v="0"/>
    <n v="6.5"/>
  </r>
  <r>
    <s v="Jack ReacherÂ "/>
    <x v="0"/>
    <n v="7"/>
  </r>
  <r>
    <s v="Deep Blue SeaÂ "/>
    <x v="0"/>
    <n v="5.8"/>
  </r>
  <r>
    <s v="This Is ItÂ "/>
    <x v="0"/>
    <n v="7.3"/>
  </r>
  <r>
    <s v="ContagionÂ "/>
    <x v="0"/>
    <n v="6.6"/>
  </r>
  <r>
    <s v="Kangaroo JackÂ "/>
    <x v="0"/>
    <n v="4.4000000000000004"/>
  </r>
  <r>
    <s v="CoralineÂ "/>
    <x v="0"/>
    <n v="7.7"/>
  </r>
  <r>
    <s v="The HappeningÂ "/>
    <x v="0"/>
    <n v="5"/>
  </r>
  <r>
    <s v="Man on FireÂ "/>
    <x v="0"/>
    <n v="7.7"/>
  </r>
  <r>
    <s v="The Shaggy DogÂ "/>
    <x v="0"/>
    <n v="4.4000000000000004"/>
  </r>
  <r>
    <s v="Starsky &amp; HutchÂ "/>
    <x v="0"/>
    <n v="6.1"/>
  </r>
  <r>
    <s v="Jingle All the WayÂ "/>
    <x v="0"/>
    <n v="5.4"/>
  </r>
  <r>
    <s v="HellboyÂ "/>
    <x v="0"/>
    <n v="6.8"/>
  </r>
  <r>
    <s v="A Civil ActionÂ "/>
    <x v="0"/>
    <n v="6.5"/>
  </r>
  <r>
    <s v="ParaNormanÂ "/>
    <x v="0"/>
    <n v="7"/>
  </r>
  <r>
    <s v="The JackalÂ "/>
    <x v="0"/>
    <n v="6.3"/>
  </r>
  <r>
    <s v="PaycheckÂ "/>
    <x v="0"/>
    <n v="6.3"/>
  </r>
  <r>
    <s v="Up Close &amp; PersonalÂ "/>
    <x v="0"/>
    <n v="6.1"/>
  </r>
  <r>
    <s v="The Tale of DespereauxÂ "/>
    <x v="0"/>
    <n v="6.1"/>
  </r>
  <r>
    <s v="The TuxedoÂ "/>
    <x v="0"/>
    <n v="5.3"/>
  </r>
  <r>
    <s v="Under Siege 2: Dark TerritoryÂ "/>
    <x v="0"/>
    <n v="5.4"/>
  </r>
  <r>
    <s v="Jack Ryan: Shadow RecruitÂ "/>
    <x v="0"/>
    <n v="6.2"/>
  </r>
  <r>
    <s v="JoyÂ "/>
    <x v="0"/>
    <n v="6.6"/>
  </r>
  <r>
    <s v="London Has FallenÂ "/>
    <x v="0"/>
    <n v="5.9"/>
  </r>
  <r>
    <s v="Alien: ResurrectionÂ "/>
    <x v="0"/>
    <n v="6.3"/>
  </r>
  <r>
    <s v="ShooterÂ "/>
    <x v="0"/>
    <n v="7.2"/>
  </r>
  <r>
    <s v="The BoxtrollsÂ "/>
    <x v="0"/>
    <n v="6.8"/>
  </r>
  <r>
    <s v="Practical MagicÂ "/>
    <x v="0"/>
    <n v="6.1"/>
  </r>
  <r>
    <s v="The Lego MovieÂ "/>
    <x v="0"/>
    <n v="7.8"/>
  </r>
  <r>
    <s v="Miss Congeniality 2: Armed and FabulousÂ "/>
    <x v="0"/>
    <n v="5"/>
  </r>
  <r>
    <s v="Reign of FireÂ "/>
    <x v="0"/>
    <n v="6.2"/>
  </r>
  <r>
    <s v="Gangster SquadÂ "/>
    <x v="0"/>
    <n v="6.7"/>
  </r>
  <r>
    <s v="Year OneÂ "/>
    <x v="0"/>
    <n v="4.9000000000000004"/>
  </r>
  <r>
    <s v="InvictusÂ "/>
    <x v="0"/>
    <n v="7.4"/>
  </r>
  <r>
    <s v="State of PlayÂ "/>
    <x v="0"/>
    <n v="7.1"/>
  </r>
  <r>
    <s v="DuplicityÂ "/>
    <x v="0"/>
    <n v="6.2"/>
  </r>
  <r>
    <s v="My Favorite MartianÂ "/>
    <x v="0"/>
    <n v="4.9000000000000004"/>
  </r>
  <r>
    <s v="The SentinelÂ "/>
    <x v="0"/>
    <n v="6.1"/>
  </r>
  <r>
    <s v="Planet 51Â "/>
    <x v="0"/>
    <n v="6.1"/>
  </r>
  <r>
    <s v="Star Trek: NemesisÂ "/>
    <x v="0"/>
    <n v="6.4"/>
  </r>
  <r>
    <s v="Intolerable CrueltyÂ "/>
    <x v="0"/>
    <n v="6.3"/>
  </r>
  <r>
    <s v="Trouble with the CurveÂ "/>
    <x v="0"/>
    <n v="6.8"/>
  </r>
  <r>
    <s v="Edge of DarknessÂ "/>
    <x v="0"/>
    <n v="6.6"/>
  </r>
  <r>
    <s v="The RelicÂ "/>
    <x v="0"/>
    <n v="5.7"/>
  </r>
  <r>
    <s v="Analyze ThatÂ "/>
    <x v="0"/>
    <n v="5.9"/>
  </r>
  <r>
    <s v="Righteous KillÂ "/>
    <x v="0"/>
    <n v="6"/>
  </r>
  <r>
    <s v="Mercury RisingÂ "/>
    <x v="0"/>
    <n v="6.1"/>
  </r>
  <r>
    <s v="The SoloistÂ "/>
    <x v="0"/>
    <n v="6.7"/>
  </r>
  <r>
    <s v="The Legend of Bagger VanceÂ "/>
    <x v="0"/>
    <n v="6.7"/>
  </r>
  <r>
    <s v="Almost FamousÂ "/>
    <x v="0"/>
    <n v="7.9"/>
  </r>
  <r>
    <s v="Garfield 2Â "/>
    <x v="0"/>
    <n v="5"/>
  </r>
  <r>
    <s v="xXx: State of the UnionÂ "/>
    <x v="0"/>
    <n v="4.3"/>
  </r>
  <r>
    <s v="PriestÂ "/>
    <x v="0"/>
    <n v="5.7"/>
  </r>
  <r>
    <s v="Sinbad: Legend of the Seven SeasÂ "/>
    <x v="0"/>
    <n v="6.7"/>
  </r>
  <r>
    <s v="Event HorizonÂ "/>
    <x v="0"/>
    <n v="6.7"/>
  </r>
  <r>
    <s v="The AvengersÂ "/>
    <x v="0"/>
    <n v="8.1"/>
  </r>
  <r>
    <s v="DragonflyÂ "/>
    <x v="0"/>
    <n v="6.1"/>
  </r>
  <r>
    <s v="The Black DahliaÂ "/>
    <x v="0"/>
    <n v="5.6"/>
  </r>
  <r>
    <s v="FlyboysÂ "/>
    <x v="0"/>
    <n v="6.6"/>
  </r>
  <r>
    <s v="The Last CastleÂ "/>
    <x v="0"/>
    <n v="6.9"/>
  </r>
  <r>
    <s v="SupernovaÂ "/>
    <x v="0"/>
    <n v="4.8"/>
  </r>
  <r>
    <s v="Winter's TaleÂ "/>
    <x v="0"/>
    <n v="6.2"/>
  </r>
  <r>
    <s v="The Mortal Instruments: City of BonesÂ "/>
    <x v="0"/>
    <n v="6"/>
  </r>
  <r>
    <s v="Meet DaveÂ "/>
    <x v="0"/>
    <n v="4.9000000000000004"/>
  </r>
  <r>
    <s v="Dark WaterÂ "/>
    <x v="0"/>
    <n v="5.6"/>
  </r>
  <r>
    <s v="EdtvÂ "/>
    <x v="0"/>
    <n v="6.1"/>
  </r>
  <r>
    <s v="InkheartÂ "/>
    <x v="0"/>
    <n v="6.1"/>
  </r>
  <r>
    <s v="The SpiritÂ "/>
    <x v="0"/>
    <n v="4.8"/>
  </r>
  <r>
    <s v="MortdecaiÂ "/>
    <x v="0"/>
    <n v="5.5"/>
  </r>
  <r>
    <s v="In the Name of the King: A Dungeon Siege TaleÂ "/>
    <x v="0"/>
    <n v="3.8"/>
  </r>
  <r>
    <s v="Beyond BordersÂ "/>
    <x v="0"/>
    <n v="6.5"/>
  </r>
  <r>
    <s v="Xi you ji zhi: Sun Wukong san da Baigu JingÂ "/>
    <x v="0"/>
    <n v="6"/>
  </r>
  <r>
    <s v="The Great RaidÂ "/>
    <x v="6"/>
    <n v="6.7"/>
  </r>
  <r>
    <s v="DeadpoolÂ "/>
    <x v="0"/>
    <n v="8.1"/>
  </r>
  <r>
    <s v="Holy ManÂ "/>
    <x v="0"/>
    <n v="4.9000000000000004"/>
  </r>
  <r>
    <s v="American SniperÂ "/>
    <x v="0"/>
    <n v="7.3"/>
  </r>
  <r>
    <s v="GoosebumpsÂ "/>
    <x v="0"/>
    <n v="6.4"/>
  </r>
  <r>
    <s v="Just Like HeavenÂ "/>
    <x v="0"/>
    <n v="6.7"/>
  </r>
  <r>
    <s v="The Flintstones in Viva Rock VegasÂ "/>
    <x v="0"/>
    <n v="3.6"/>
  </r>
  <r>
    <s v="Rambo IIIÂ "/>
    <x v="0"/>
    <n v="5.7"/>
  </r>
  <r>
    <s v="LeatherheadsÂ "/>
    <x v="0"/>
    <n v="6"/>
  </r>
  <r>
    <s v="The Ridiculous 6Â "/>
    <x v="0"/>
    <n v="4.9000000000000004"/>
  </r>
  <r>
    <s v="Did You Hear About the Morgans?Â "/>
    <x v="0"/>
    <n v="4.7"/>
  </r>
  <r>
    <s v="The InternshipÂ "/>
    <x v="0"/>
    <n v="6.3"/>
  </r>
  <r>
    <s v="Resident Evil: AfterlifeÂ "/>
    <x v="0"/>
    <n v="5.9"/>
  </r>
  <r>
    <s v="Red TailsÂ "/>
    <x v="0"/>
    <n v="5.9"/>
  </r>
  <r>
    <s v="The Devil's AdvocateÂ "/>
    <x v="0"/>
    <n v="7.5"/>
  </r>
  <r>
    <s v="That's My BoyÂ "/>
    <x v="0"/>
    <n v="5.6"/>
  </r>
  <r>
    <s v="DragonHeartÂ "/>
    <x v="0"/>
    <n v="6.4"/>
  </r>
  <r>
    <s v="After the SunsetÂ "/>
    <x v="0"/>
    <n v="6.3"/>
  </r>
  <r>
    <s v="Ghost Rider: Spirit of VengeanceÂ "/>
    <x v="0"/>
    <n v="4.3"/>
  </r>
  <r>
    <s v="Captain Corelli's MandolinÂ "/>
    <x v="0"/>
    <n v="5.9"/>
  </r>
  <r>
    <s v="The PacifierÂ "/>
    <x v="0"/>
    <n v="5.5"/>
  </r>
  <r>
    <s v="Walking TallÂ "/>
    <x v="0"/>
    <n v="6.2"/>
  </r>
  <r>
    <s v="Forrest GumpÂ "/>
    <x v="0"/>
    <n v="8.8000000000000007"/>
  </r>
  <r>
    <s v="Alvin and the ChipmunksÂ "/>
    <x v="0"/>
    <n v="5.2"/>
  </r>
  <r>
    <s v="Meet the ParentsÂ "/>
    <x v="0"/>
    <n v="7"/>
  </r>
  <r>
    <s v="PocahontasÂ "/>
    <x v="0"/>
    <n v="6.6"/>
  </r>
  <r>
    <s v="SupermanÂ "/>
    <x v="0"/>
    <n v="7.3"/>
  </r>
  <r>
    <s v="The Nutty ProfessorÂ "/>
    <x v="0"/>
    <n v="5.6"/>
  </r>
  <r>
    <s v="HitchÂ "/>
    <x v="0"/>
    <n v="6.6"/>
  </r>
  <r>
    <s v="George of the JungleÂ "/>
    <x v="0"/>
    <n v="5.4"/>
  </r>
  <r>
    <s v="American WeddingÂ "/>
    <x v="0"/>
    <n v="6.3"/>
  </r>
  <r>
    <s v="Captain PhillipsÂ "/>
    <x v="0"/>
    <n v="7.9"/>
  </r>
  <r>
    <s v="Date NightÂ "/>
    <x v="0"/>
    <n v="6.3"/>
  </r>
  <r>
    <s v="CasperÂ "/>
    <x v="0"/>
    <n v="6"/>
  </r>
  <r>
    <s v="The EqualizerÂ "/>
    <x v="0"/>
    <n v="7.2"/>
  </r>
  <r>
    <s v="Maid in ManhattanÂ "/>
    <x v="0"/>
    <n v="5.0999999999999996"/>
  </r>
  <r>
    <s v="Crimson TideÂ "/>
    <x v="0"/>
    <n v="7.3"/>
  </r>
  <r>
    <s v="The Pursuit of HappynessÂ "/>
    <x v="0"/>
    <n v="8"/>
  </r>
  <r>
    <s v="FlightplanÂ "/>
    <x v="0"/>
    <n v="6.2"/>
  </r>
  <r>
    <s v="DisclosureÂ "/>
    <x v="0"/>
    <n v="6"/>
  </r>
  <r>
    <s v="City of AngelsÂ "/>
    <x v="0"/>
    <n v="6.7"/>
  </r>
  <r>
    <s v="Kill Bill: Vol. 1Â "/>
    <x v="0"/>
    <n v="8.1"/>
  </r>
  <r>
    <s v="BowfingerÂ "/>
    <x v="0"/>
    <n v="6.4"/>
  </r>
  <r>
    <s v="Kill Bill: Vol. 2Â "/>
    <x v="0"/>
    <n v="8"/>
  </r>
  <r>
    <s v="Tango &amp; CashÂ "/>
    <x v="0"/>
    <n v="6.3"/>
  </r>
  <r>
    <s v="Death Becomes HerÂ "/>
    <x v="0"/>
    <n v="6.4"/>
  </r>
  <r>
    <s v="Shanghai NoonÂ "/>
    <x v="0"/>
    <n v="6.6"/>
  </r>
  <r>
    <s v="Executive DecisionÂ "/>
    <x v="0"/>
    <n v="6.4"/>
  </r>
  <r>
    <s v="Mr. Popper's PenguinsÂ "/>
    <x v="0"/>
    <n v="6"/>
  </r>
  <r>
    <s v="The Forbidden KingdomÂ "/>
    <x v="0"/>
    <n v="6.6"/>
  </r>
  <r>
    <s v="Free BirdsÂ "/>
    <x v="0"/>
    <n v="5.9"/>
  </r>
  <r>
    <s v="Alien 3Â "/>
    <x v="0"/>
    <n v="6.4"/>
  </r>
  <r>
    <s v="EvitaÂ "/>
    <x v="0"/>
    <n v="6.3"/>
  </r>
  <r>
    <s v="RoninÂ "/>
    <x v="0"/>
    <n v="7.3"/>
  </r>
  <r>
    <s v="The Ghost and the DarknessÂ "/>
    <x v="0"/>
    <n v="6.8"/>
  </r>
  <r>
    <s v="PaddingtonÂ "/>
    <x v="0"/>
    <n v="7.2"/>
  </r>
  <r>
    <s v="The WatchÂ "/>
    <x v="0"/>
    <n v="5.7"/>
  </r>
  <r>
    <s v="The HuntedÂ "/>
    <x v="0"/>
    <n v="6"/>
  </r>
  <r>
    <s v="InstinctÂ "/>
    <x v="0"/>
    <n v="6.5"/>
  </r>
  <r>
    <s v="Stuck on YouÂ "/>
    <x v="0"/>
    <n v="5.8"/>
  </r>
  <r>
    <s v="Semi-ProÂ "/>
    <x v="0"/>
    <n v="5.8"/>
  </r>
  <r>
    <s v="The Pirates! Band of MisfitsÂ "/>
    <x v="0"/>
    <n v="6.7"/>
  </r>
  <r>
    <s v="ChangelingÂ "/>
    <x v="0"/>
    <n v="7.8"/>
  </r>
  <r>
    <s v="Chain ReactionÂ "/>
    <x v="0"/>
    <n v="5.6"/>
  </r>
  <r>
    <s v="The FanÂ "/>
    <x v="0"/>
    <n v="5.8"/>
  </r>
  <r>
    <s v="The Phantom of the OperaÂ "/>
    <x v="0"/>
    <n v="7.4"/>
  </r>
  <r>
    <s v="Elizabeth: The Golden AgeÂ "/>
    <x v="0"/>
    <n v="6.9"/>
  </r>
  <r>
    <s v="Ã†on FluxÂ "/>
    <x v="0"/>
    <n v="5.5"/>
  </r>
  <r>
    <s v="Gods and GeneralsÂ "/>
    <x v="0"/>
    <n v="6.3"/>
  </r>
  <r>
    <s v="TurbulenceÂ "/>
    <x v="0"/>
    <n v="4.7"/>
  </r>
  <r>
    <s v="Imagine ThatÂ "/>
    <x v="0"/>
    <n v="5.6"/>
  </r>
  <r>
    <s v="Muppets Most WantedÂ "/>
    <x v="0"/>
    <n v="6.4"/>
  </r>
  <r>
    <s v="ThunderbirdsÂ "/>
    <x v="0"/>
    <n v="4.2"/>
  </r>
  <r>
    <s v="BurlesqueÂ "/>
    <x v="0"/>
    <n v="6.4"/>
  </r>
  <r>
    <s v="A Very Long EngagementÂ "/>
    <x v="2"/>
    <n v="7.7"/>
  </r>
  <r>
    <s v="LolitaÂ "/>
    <x v="0"/>
    <n v="7.7"/>
  </r>
  <r>
    <s v="Eye See YouÂ "/>
    <x v="0"/>
    <n v="5.3"/>
  </r>
  <r>
    <s v="Blade IIÂ "/>
    <x v="0"/>
    <n v="6.7"/>
  </r>
  <r>
    <s v="Seven PoundsÂ "/>
    <x v="0"/>
    <n v="7.7"/>
  </r>
  <r>
    <s v="Bullet to the HeadÂ "/>
    <x v="0"/>
    <n v="5.7"/>
  </r>
  <r>
    <s v="The Godfather: Part IIIÂ "/>
    <x v="0"/>
    <n v="7.6"/>
  </r>
  <r>
    <s v="ElizabethtownÂ "/>
    <x v="0"/>
    <n v="6.4"/>
  </r>
  <r>
    <s v="You, Me and DupreeÂ "/>
    <x v="0"/>
    <n v="5.6"/>
  </r>
  <r>
    <s v="Superman IIÂ "/>
    <x v="0"/>
    <n v="6.8"/>
  </r>
  <r>
    <s v="GigliÂ "/>
    <x v="0"/>
    <n v="2.4"/>
  </r>
  <r>
    <s v="All the King's MenÂ "/>
    <x v="0"/>
    <n v="6.2"/>
  </r>
  <r>
    <s v="ShaftÂ "/>
    <x v="0"/>
    <n v="5.9"/>
  </r>
  <r>
    <s v="AnastasiaÂ "/>
    <x v="0"/>
    <n v="7.1"/>
  </r>
  <r>
    <s v="Moulin Rouge!Â "/>
    <x v="0"/>
    <n v="7.6"/>
  </r>
  <r>
    <s v="Domestic DisturbanceÂ "/>
    <x v="0"/>
    <n v="5.5"/>
  </r>
  <r>
    <s v="Black MassÂ "/>
    <x v="0"/>
    <n v="7"/>
  </r>
  <r>
    <s v="Flags of Our FathersÂ "/>
    <x v="0"/>
    <n v="7.1"/>
  </r>
  <r>
    <s v="Law Abiding CitizenÂ "/>
    <x v="0"/>
    <n v="7.4"/>
  </r>
  <r>
    <s v="GrindhouseÂ "/>
    <x v="0"/>
    <n v="7.6"/>
  </r>
  <r>
    <s v="BelovedÂ "/>
    <x v="0"/>
    <n v="5.9"/>
  </r>
  <r>
    <s v="Lucky YouÂ "/>
    <x v="0"/>
    <n v="5.9"/>
  </r>
  <r>
    <s v="Catch Me If You CanÂ "/>
    <x v="0"/>
    <n v="8"/>
  </r>
  <r>
    <s v="Zero Dark ThirtyÂ "/>
    <x v="0"/>
    <n v="7.4"/>
  </r>
  <r>
    <s v="The Break-UpÂ "/>
    <x v="0"/>
    <n v="5.8"/>
  </r>
  <r>
    <s v="Mamma Mia!Â "/>
    <x v="0"/>
    <n v="6.3"/>
  </r>
  <r>
    <s v="Valentine's DayÂ "/>
    <x v="0"/>
    <n v="5.7"/>
  </r>
  <r>
    <s v="The Dukes of HazzardÂ "/>
    <x v="0"/>
    <n v="5.0999999999999996"/>
  </r>
  <r>
    <s v="The Thin Red LineÂ "/>
    <x v="0"/>
    <n v="7.6"/>
  </r>
  <r>
    <s v="The Change-UpÂ "/>
    <x v="0"/>
    <n v="6.4"/>
  </r>
  <r>
    <s v="Man on the MoonÂ "/>
    <x v="0"/>
    <n v="7.4"/>
  </r>
  <r>
    <s v="CasinoÂ "/>
    <x v="0"/>
    <n v="8.1999999999999993"/>
  </r>
  <r>
    <s v="From Paris with LoveÂ "/>
    <x v="0"/>
    <n v="6.5"/>
  </r>
  <r>
    <s v="Bulletproof MonkÂ "/>
    <x v="0"/>
    <n v="5.5"/>
  </r>
  <r>
    <s v="Me, Myself &amp; IreneÂ "/>
    <x v="0"/>
    <n v="6.5"/>
  </r>
  <r>
    <s v="BarnyardÂ "/>
    <x v="0"/>
    <n v="5.6"/>
  </r>
  <r>
    <s v="Deck the HallsÂ "/>
    <x v="0"/>
    <n v="4.9000000000000004"/>
  </r>
  <r>
    <s v="The Twilight Saga: New MoonÂ "/>
    <x v="0"/>
    <n v="4.5999999999999996"/>
  </r>
  <r>
    <s v="ShrekÂ "/>
    <x v="0"/>
    <n v="7.9"/>
  </r>
  <r>
    <s v="The Adjustment BureauÂ "/>
    <x v="0"/>
    <n v="7.1"/>
  </r>
  <r>
    <s v="Robin Hood: Prince of ThievesÂ "/>
    <x v="0"/>
    <n v="6.9"/>
  </r>
  <r>
    <s v="Jerry MaguireÂ "/>
    <x v="0"/>
    <n v="7.3"/>
  </r>
  <r>
    <s v="TedÂ "/>
    <x v="0"/>
    <n v="7"/>
  </r>
  <r>
    <s v="As Good as It GetsÂ "/>
    <x v="0"/>
    <n v="7.7"/>
  </r>
  <r>
    <s v="Patch AdamsÂ "/>
    <x v="0"/>
    <n v="6.7"/>
  </r>
  <r>
    <s v="Anchorman 2: The Legend ContinuesÂ "/>
    <x v="0"/>
    <n v="6.3"/>
  </r>
  <r>
    <s v="Mr. DeedsÂ "/>
    <x v="0"/>
    <n v="5.8"/>
  </r>
  <r>
    <s v="Super 8Â "/>
    <x v="0"/>
    <n v="7.1"/>
  </r>
  <r>
    <s v="Erin BrockovichÂ "/>
    <x v="0"/>
    <n v="7.3"/>
  </r>
  <r>
    <s v="How to Lose a Guy in 10 DaysÂ "/>
    <x v="0"/>
    <n v="6.4"/>
  </r>
  <r>
    <s v="22 Jump StreetÂ "/>
    <x v="0"/>
    <n v="7.1"/>
  </r>
  <r>
    <s v="Interview with the Vampire: The Vampire ChroniclesÂ "/>
    <x v="0"/>
    <n v="7.6"/>
  </r>
  <r>
    <s v="Yes ManÂ "/>
    <x v="0"/>
    <n v="6.8"/>
  </r>
  <r>
    <s v="Central IntelligenceÂ "/>
    <x v="0"/>
    <n v="6.6"/>
  </r>
  <r>
    <s v="StepmomÂ "/>
    <x v="0"/>
    <n v="6.7"/>
  </r>
  <r>
    <s v="Daddy's HomeÂ "/>
    <x v="0"/>
    <n v="6.1"/>
  </r>
  <r>
    <s v="Into the WoodsÂ "/>
    <x v="0"/>
    <n v="6"/>
  </r>
  <r>
    <s v="Inside ManÂ "/>
    <x v="0"/>
    <n v="7.6"/>
  </r>
  <r>
    <s v="PaybackÂ "/>
    <x v="0"/>
    <n v="7.1"/>
  </r>
  <r>
    <s v="CongoÂ "/>
    <x v="0"/>
    <n v="5"/>
  </r>
  <r>
    <s v="We Bought a ZooÂ "/>
    <x v="0"/>
    <n v="7.1"/>
  </r>
  <r>
    <s v="KnowingÂ "/>
    <x v="0"/>
    <n v="6.2"/>
  </r>
  <r>
    <s v="Failure to LaunchÂ "/>
    <x v="0"/>
    <n v="5.6"/>
  </r>
  <r>
    <s v="The Ring TwoÂ "/>
    <x v="0"/>
    <n v="5.4"/>
  </r>
  <r>
    <s v="Crazy, Stupid, Love.Â "/>
    <x v="0"/>
    <n v="7.4"/>
  </r>
  <r>
    <s v="GarfieldÂ "/>
    <x v="0"/>
    <n v="5"/>
  </r>
  <r>
    <s v="Christmas with the KranksÂ "/>
    <x v="0"/>
    <n v="5.2"/>
  </r>
  <r>
    <s v="MoneyballÂ "/>
    <x v="0"/>
    <n v="7.6"/>
  </r>
  <r>
    <s v="OutbreakÂ "/>
    <x v="0"/>
    <n v="6.6"/>
  </r>
  <r>
    <s v="Non-StopÂ "/>
    <x v="0"/>
    <n v="7"/>
  </r>
  <r>
    <s v="Race to Witch MountainÂ "/>
    <x v="0"/>
    <n v="5.7"/>
  </r>
  <r>
    <s v="V for VendettaÂ "/>
    <x v="0"/>
    <n v="8.1999999999999993"/>
  </r>
  <r>
    <s v="Shanghai KnightsÂ "/>
    <x v="0"/>
    <n v="6.2"/>
  </r>
  <r>
    <s v="Curious GeorgeÂ "/>
    <x v="0"/>
    <n v="6.6"/>
  </r>
  <r>
    <s v="Herbie Fully LoadedÂ "/>
    <x v="0"/>
    <n v="4.7"/>
  </r>
  <r>
    <s v="Don't Say a WordÂ "/>
    <x v="0"/>
    <n v="6.3"/>
  </r>
  <r>
    <s v="Hansel &amp; Gretel: Witch HuntersÂ "/>
    <x v="0"/>
    <n v="6.1"/>
  </r>
  <r>
    <s v="UnfaithfulÂ "/>
    <x v="0"/>
    <n v="6.7"/>
  </r>
  <r>
    <s v="I Am Number FourÂ "/>
    <x v="0"/>
    <n v="6.1"/>
  </r>
  <r>
    <s v="SyrianaÂ "/>
    <x v="0"/>
    <n v="7"/>
  </r>
  <r>
    <s v="13 HoursÂ "/>
    <x v="0"/>
    <n v="7.4"/>
  </r>
  <r>
    <s v="The Book of LifeÂ "/>
    <x v="0"/>
    <n v="7.3"/>
  </r>
  <r>
    <s v="FirewallÂ "/>
    <x v="0"/>
    <n v="5.8"/>
  </r>
  <r>
    <s v="Absolute PowerÂ "/>
    <x v="0"/>
    <n v="6.7"/>
  </r>
  <r>
    <s v="G.I. JaneÂ "/>
    <x v="0"/>
    <n v="5.8"/>
  </r>
  <r>
    <s v="The GameÂ "/>
    <x v="0"/>
    <n v="7.8"/>
  </r>
  <r>
    <s v="Silent HillÂ "/>
    <x v="0"/>
    <n v="6.6"/>
  </r>
  <r>
    <s v="The ReplacementsÂ "/>
    <x v="0"/>
    <n v="6.5"/>
  </r>
  <r>
    <s v="American ReunionÂ "/>
    <x v="0"/>
    <n v="6.7"/>
  </r>
  <r>
    <s v="The NegotiatorÂ "/>
    <x v="0"/>
    <n v="7.3"/>
  </r>
  <r>
    <s v="Into the StormÂ "/>
    <x v="0"/>
    <n v="5.8"/>
  </r>
  <r>
    <s v="Beverly Hills Cop IIIÂ "/>
    <x v="0"/>
    <n v="5.5"/>
  </r>
  <r>
    <s v="Gremlins 2: The New BatchÂ "/>
    <x v="0"/>
    <n v="6.3"/>
  </r>
  <r>
    <s v="The JudgeÂ "/>
    <x v="0"/>
    <n v="7.4"/>
  </r>
  <r>
    <s v="The PeacemakerÂ "/>
    <x v="0"/>
    <n v="5.9"/>
  </r>
  <r>
    <s v="Resident Evil: ApocalypseÂ "/>
    <x v="0"/>
    <n v="6.2"/>
  </r>
  <r>
    <s v="Bridget Jones: The Edge of ReasonÂ "/>
    <x v="0"/>
    <n v="5.9"/>
  </r>
  <r>
    <s v="Out of TimeÂ "/>
    <x v="0"/>
    <n v="6.5"/>
  </r>
  <r>
    <s v="On Deadly GroundÂ "/>
    <x v="0"/>
    <n v="4.4000000000000004"/>
  </r>
  <r>
    <s v="The Adventures of Sharkboy and Lavagirl 3-DÂ "/>
    <x v="0"/>
    <n v="3.5"/>
  </r>
  <r>
    <s v="The BeachÂ "/>
    <x v="0"/>
    <n v="6.6"/>
  </r>
  <r>
    <s v="Raising HelenÂ "/>
    <x v="0"/>
    <n v="6"/>
  </r>
  <r>
    <s v="Ninja AssassinÂ "/>
    <x v="0"/>
    <n v="6.4"/>
  </r>
  <r>
    <s v="For Love of the GameÂ "/>
    <x v="0"/>
    <n v="6.5"/>
  </r>
  <r>
    <s v="StripteaseÂ "/>
    <x v="0"/>
    <n v="4.3"/>
  </r>
  <r>
    <s v="MarmadukeÂ "/>
    <x v="0"/>
    <n v="4.2"/>
  </r>
  <r>
    <s v="HereafterÂ "/>
    <x v="0"/>
    <n v="6.5"/>
  </r>
  <r>
    <s v="Murder by NumbersÂ "/>
    <x v="0"/>
    <n v="6.1"/>
  </r>
  <r>
    <s v="AssassinsÂ "/>
    <x v="0"/>
    <n v="6.3"/>
  </r>
  <r>
    <s v="Hannibal RisingÂ "/>
    <x v="0"/>
    <n v="6.2"/>
  </r>
  <r>
    <s v="The Story of UsÂ "/>
    <x v="0"/>
    <n v="5.9"/>
  </r>
  <r>
    <s v="The HostÂ "/>
    <x v="0"/>
    <n v="5.9"/>
  </r>
  <r>
    <s v="BasicÂ "/>
    <x v="0"/>
    <n v="6.5"/>
  </r>
  <r>
    <s v="Blood WorkÂ "/>
    <x v="0"/>
    <n v="6.4"/>
  </r>
  <r>
    <s v="The InternationalÂ "/>
    <x v="0"/>
    <n v="6.5"/>
  </r>
  <r>
    <s v="Escape from L.A.Â "/>
    <x v="0"/>
    <n v="5.7"/>
  </r>
  <r>
    <s v="The Iron GiantÂ "/>
    <x v="0"/>
    <n v="8"/>
  </r>
  <r>
    <s v="The Life Aquatic with Steve ZissouÂ "/>
    <x v="0"/>
    <n v="7.3"/>
  </r>
  <r>
    <s v="Free State of JonesÂ "/>
    <x v="0"/>
    <n v="6.7"/>
  </r>
  <r>
    <s v="The Life of David GaleÂ "/>
    <x v="0"/>
    <n v="7.5"/>
  </r>
  <r>
    <s v="Man of the HouseÂ "/>
    <x v="0"/>
    <n v="5.4"/>
  </r>
  <r>
    <s v="Run All NightÂ "/>
    <x v="0"/>
    <n v="6.6"/>
  </r>
  <r>
    <s v="Eastern PromisesÂ "/>
    <x v="0"/>
    <n v="7.7"/>
  </r>
  <r>
    <s v="Into the BlueÂ "/>
    <x v="0"/>
    <n v="5.8"/>
  </r>
  <r>
    <s v="The Messenger: The Story of Joan of ArcÂ "/>
    <x v="0"/>
    <n v="6.4"/>
  </r>
  <r>
    <s v="Your HighnessÂ "/>
    <x v="0"/>
    <n v="5.6"/>
  </r>
  <r>
    <s v="Dream HouseÂ "/>
    <x v="0"/>
    <n v="6"/>
  </r>
  <r>
    <s v="Mad CityÂ "/>
    <x v="0"/>
    <n v="6.2"/>
  </r>
  <r>
    <s v="Baby's Day OutÂ "/>
    <x v="0"/>
    <n v="5.9"/>
  </r>
  <r>
    <s v="The Scarlet LetterÂ "/>
    <x v="0"/>
    <n v="5.0999999999999996"/>
  </r>
  <r>
    <s v="Fair GameÂ "/>
    <x v="0"/>
    <n v="6.8"/>
  </r>
  <r>
    <s v="DominoÂ "/>
    <x v="0"/>
    <n v="6"/>
  </r>
  <r>
    <s v="JadeÂ "/>
    <x v="0"/>
    <n v="5.0999999999999996"/>
  </r>
  <r>
    <s v="GamerÂ "/>
    <x v="0"/>
    <n v="5.8"/>
  </r>
  <r>
    <s v="Beautiful CreaturesÂ "/>
    <x v="0"/>
    <n v="6.2"/>
  </r>
  <r>
    <s v="Death to SmoochyÂ "/>
    <x v="0"/>
    <n v="6.4"/>
  </r>
  <r>
    <s v="Zoolander 2Â "/>
    <x v="0"/>
    <n v="4.8"/>
  </r>
  <r>
    <s v="The Big BounceÂ "/>
    <x v="0"/>
    <n v="4.9000000000000004"/>
  </r>
  <r>
    <s v="What Planet Are You From?Â "/>
    <x v="0"/>
    <n v="5.6"/>
  </r>
  <r>
    <s v="Drive AngryÂ "/>
    <x v="0"/>
    <n v="5.5"/>
  </r>
  <r>
    <s v="Street Fighter: The Legend of Chun-LiÂ "/>
    <x v="0"/>
    <n v="3.7"/>
  </r>
  <r>
    <s v="The OneÂ "/>
    <x v="0"/>
    <n v="5.9"/>
  </r>
  <r>
    <s v="The Adventures of Ford FairlaneÂ "/>
    <x v="0"/>
    <n v="6.3"/>
  </r>
  <r>
    <s v="Pirate RadioÂ "/>
    <x v="0"/>
    <n v="7.4"/>
  </r>
  <r>
    <s v="TrafficÂ "/>
    <x v="0"/>
    <n v="7.6"/>
  </r>
  <r>
    <s v="Indiana Jones and the Last CrusadeÂ "/>
    <x v="0"/>
    <n v="8.3000000000000007"/>
  </r>
  <r>
    <s v="Anna KareninaÂ "/>
    <x v="0"/>
    <n v="6.6"/>
  </r>
  <r>
    <s v="ChappieÂ "/>
    <x v="0"/>
    <n v="6.9"/>
  </r>
  <r>
    <s v="The Bone CollectorÂ "/>
    <x v="0"/>
    <n v="6.7"/>
  </r>
  <r>
    <s v="Panic RoomÂ "/>
    <x v="0"/>
    <n v="6.8"/>
  </r>
  <r>
    <s v="The Tooth FairyÂ "/>
    <x v="0"/>
    <n v="4.5999999999999996"/>
  </r>
  <r>
    <s v="Three KingsÂ "/>
    <x v="0"/>
    <n v="7.1"/>
  </r>
  <r>
    <s v="Child 44Â "/>
    <x v="0"/>
    <n v="6.4"/>
  </r>
  <r>
    <s v="Rat RaceÂ "/>
    <x v="0"/>
    <n v="6.4"/>
  </r>
  <r>
    <s v="K-PAXÂ "/>
    <x v="0"/>
    <n v="7.4"/>
  </r>
  <r>
    <s v="Kate &amp; LeopoldÂ "/>
    <x v="0"/>
    <n v="6.4"/>
  </r>
  <r>
    <s v="BedazzledÂ "/>
    <x v="0"/>
    <n v="6"/>
  </r>
  <r>
    <s v="The Cotton ClubÂ "/>
    <x v="0"/>
    <n v="6.5"/>
  </r>
  <r>
    <s v="3:10 to YumaÂ "/>
    <x v="0"/>
    <n v="7.8"/>
  </r>
  <r>
    <s v="Taken 3Â "/>
    <x v="0"/>
    <n v="6"/>
  </r>
  <r>
    <s v="Out of SightÂ "/>
    <x v="0"/>
    <n v="7"/>
  </r>
  <r>
    <s v="The Cable GuyÂ "/>
    <x v="0"/>
    <n v="6"/>
  </r>
  <r>
    <s v="EarthÂ "/>
    <x v="7"/>
    <n v="7.8"/>
  </r>
  <r>
    <s v="Dick TracyÂ "/>
    <x v="0"/>
    <n v="6.1"/>
  </r>
  <r>
    <s v="The Thomas Crown AffairÂ "/>
    <x v="0"/>
    <n v="6.8"/>
  </r>
  <r>
    <s v="Riding in Cars with BoysÂ "/>
    <x v="0"/>
    <n v="6.4"/>
  </r>
  <r>
    <s v="First BloodÂ "/>
    <x v="0"/>
    <n v="7.7"/>
  </r>
  <r>
    <s v="SolarisÂ "/>
    <x v="8"/>
    <n v="8.1"/>
  </r>
  <r>
    <s v="Happily N'Ever AfterÂ "/>
    <x v="0"/>
    <n v="4.5"/>
  </r>
  <r>
    <s v="Mary ReillyÂ "/>
    <x v="0"/>
    <n v="5.8"/>
  </r>
  <r>
    <s v="My Best Friend's WeddingÂ "/>
    <x v="0"/>
    <n v="6.3"/>
  </r>
  <r>
    <s v="America's SweetheartsÂ "/>
    <x v="0"/>
    <n v="5.7"/>
  </r>
  <r>
    <s v="InsomniaÂ "/>
    <x v="0"/>
    <n v="7.2"/>
  </r>
  <r>
    <s v="Star Trek: First ContactÂ "/>
    <x v="0"/>
    <n v="7.6"/>
  </r>
  <r>
    <s v="Jonah HexÂ "/>
    <x v="0"/>
    <n v="4.7"/>
  </r>
  <r>
    <s v="Courage Under FireÂ "/>
    <x v="0"/>
    <n v="6.6"/>
  </r>
  <r>
    <s v="Liar LiarÂ "/>
    <x v="0"/>
    <n v="6.8"/>
  </r>
  <r>
    <s v="The InfiltratorÂ "/>
    <x v="0"/>
    <n v="7.3"/>
  </r>
  <r>
    <s v="InchonÂ "/>
    <x v="0"/>
    <n v="2.7"/>
  </r>
  <r>
    <s v="The FlintstonesÂ "/>
    <x v="0"/>
    <n v="4.8"/>
  </r>
  <r>
    <s v="Taken 2Â "/>
    <x v="0"/>
    <n v="6.3"/>
  </r>
  <r>
    <s v="Scary Movie 3Â "/>
    <x v="0"/>
    <n v="5.5"/>
  </r>
  <r>
    <s v="Miss CongenialityÂ "/>
    <x v="0"/>
    <n v="6.2"/>
  </r>
  <r>
    <s v="Journey to the Center of the EarthÂ "/>
    <x v="0"/>
    <n v="5.8"/>
  </r>
  <r>
    <s v="The Princess Diaries 2: Royal EngagementÂ "/>
    <x v="0"/>
    <n v="5.7"/>
  </r>
  <r>
    <s v="The Pelican BriefÂ "/>
    <x v="0"/>
    <n v="6.5"/>
  </r>
  <r>
    <s v="The ClientÂ "/>
    <x v="0"/>
    <n v="6.7"/>
  </r>
  <r>
    <s v="The Bucket ListÂ "/>
    <x v="0"/>
    <n v="7.4"/>
  </r>
  <r>
    <s v="Patriot GamesÂ "/>
    <x v="0"/>
    <n v="6.9"/>
  </r>
  <r>
    <s v="Monster-in-LawÂ "/>
    <x v="0"/>
    <n v="5.5"/>
  </r>
  <r>
    <s v="PrisonersÂ "/>
    <x v="0"/>
    <n v="8.1"/>
  </r>
  <r>
    <s v="Training DayÂ "/>
    <x v="0"/>
    <n v="7.7"/>
  </r>
  <r>
    <s v="Galaxy QuestÂ "/>
    <x v="0"/>
    <n v="7.3"/>
  </r>
  <r>
    <s v="Scary Movie 2Â "/>
    <x v="0"/>
    <n v="5.2"/>
  </r>
  <r>
    <s v="The MuppetsÂ "/>
    <x v="0"/>
    <n v="7.1"/>
  </r>
  <r>
    <s v="BladeÂ "/>
    <x v="0"/>
    <n v="7.1"/>
  </r>
  <r>
    <s v="Coach CarterÂ "/>
    <x v="0"/>
    <n v="7.2"/>
  </r>
  <r>
    <s v="Changing LanesÂ "/>
    <x v="0"/>
    <n v="6.5"/>
  </r>
  <r>
    <s v="AnacondaÂ "/>
    <x v="0"/>
    <n v="4.5999999999999996"/>
  </r>
  <r>
    <s v="Coyote UglyÂ "/>
    <x v="0"/>
    <n v="5.6"/>
  </r>
  <r>
    <s v="Love ActuallyÂ "/>
    <x v="0"/>
    <n v="7.7"/>
  </r>
  <r>
    <s v="A Bug's LifeÂ "/>
    <x v="0"/>
    <n v="7.2"/>
  </r>
  <r>
    <s v="From HellÂ "/>
    <x v="0"/>
    <n v="6.8"/>
  </r>
  <r>
    <s v="The SpecialistÂ "/>
    <x v="0"/>
    <n v="5.4"/>
  </r>
  <r>
    <s v="Tin CupÂ "/>
    <x v="0"/>
    <n v="6.3"/>
  </r>
  <r>
    <s v="Yours, Mine and OursÂ "/>
    <x v="0"/>
    <n v="7.2"/>
  </r>
  <r>
    <s v="Kicking &amp; ScreamingÂ "/>
    <x v="0"/>
    <n v="5.6"/>
  </r>
  <r>
    <s v="The Hitchhiker's Guide to the GalaxyÂ "/>
    <x v="0"/>
    <n v="6.8"/>
  </r>
  <r>
    <s v="Fat AlbertÂ "/>
    <x v="0"/>
    <n v="4.3"/>
  </r>
  <r>
    <s v="Resident Evil: ExtinctionÂ "/>
    <x v="0"/>
    <n v="6.3"/>
  </r>
  <r>
    <s v="BlendedÂ "/>
    <x v="0"/>
    <n v="6.5"/>
  </r>
  <r>
    <s v="Last HolidayÂ "/>
    <x v="0"/>
    <n v="6.4"/>
  </r>
  <r>
    <s v="The River WildÂ "/>
    <x v="0"/>
    <n v="6.3"/>
  </r>
  <r>
    <s v="The Indian in the CupboardÂ "/>
    <x v="0"/>
    <n v="5.9"/>
  </r>
  <r>
    <s v="SavagesÂ "/>
    <x v="0"/>
    <n v="6.5"/>
  </r>
  <r>
    <s v="CellularÂ "/>
    <x v="0"/>
    <n v="6.5"/>
  </r>
  <r>
    <s v="Johnny EnglishÂ "/>
    <x v="0"/>
    <n v="6.1"/>
  </r>
  <r>
    <s v="The Ant BullyÂ "/>
    <x v="0"/>
    <n v="5.9"/>
  </r>
  <r>
    <s v="DuneÂ "/>
    <x v="0"/>
    <n v="6.6"/>
  </r>
  <r>
    <s v="Across the UniverseÂ "/>
    <x v="0"/>
    <n v="7.4"/>
  </r>
  <r>
    <s v="Revolutionary RoadÂ "/>
    <x v="0"/>
    <n v="7.3"/>
  </r>
  <r>
    <s v="16 BlocksÂ "/>
    <x v="0"/>
    <n v="6.6"/>
  </r>
  <r>
    <s v="Babylon A.D.Â "/>
    <x v="0"/>
    <n v="5.6"/>
  </r>
  <r>
    <s v="The Glimmer ManÂ "/>
    <x v="0"/>
    <n v="5.3"/>
  </r>
  <r>
    <s v="MultiplicityÂ "/>
    <x v="0"/>
    <n v="6"/>
  </r>
  <r>
    <s v="Aliens in the AtticÂ "/>
    <x v="0"/>
    <n v="5.4"/>
  </r>
  <r>
    <s v="The PledgeÂ "/>
    <x v="0"/>
    <n v="6.8"/>
  </r>
  <r>
    <s v="The ProducersÂ "/>
    <x v="0"/>
    <n v="6.4"/>
  </r>
  <r>
    <s v="DreddÂ "/>
    <x v="0"/>
    <n v="7.1"/>
  </r>
  <r>
    <s v="The PhantomÂ "/>
    <x v="0"/>
    <n v="4.9000000000000004"/>
  </r>
  <r>
    <s v="All the Pretty HorsesÂ "/>
    <x v="0"/>
    <n v="5.8"/>
  </r>
  <r>
    <s v="NixonÂ "/>
    <x v="0"/>
    <n v="7.1"/>
  </r>
  <r>
    <s v="The Ghost WriterÂ "/>
    <x v="0"/>
    <n v="7.2"/>
  </r>
  <r>
    <s v="Deep RisingÂ "/>
    <x v="0"/>
    <n v="6"/>
  </r>
  <r>
    <s v="Miracle at St. AnnaÂ "/>
    <x v="0"/>
    <n v="6"/>
  </r>
  <r>
    <s v="Curse of the Golden FlowerÂ "/>
    <x v="3"/>
    <n v="7"/>
  </r>
  <r>
    <s v="Bangkok DangerousÂ "/>
    <x v="0"/>
    <n v="5.4"/>
  </r>
  <r>
    <s v="Big TroubleÂ "/>
    <x v="0"/>
    <n v="6.5"/>
  </r>
  <r>
    <s v="Love in the Time of CholeraÂ "/>
    <x v="0"/>
    <n v="6.4"/>
  </r>
  <r>
    <s v="Shadow ConspiracyÂ "/>
    <x v="0"/>
    <n v="4.9000000000000004"/>
  </r>
  <r>
    <s v="Johnny English RebornÂ "/>
    <x v="0"/>
    <n v="6.3"/>
  </r>
  <r>
    <s v="Foodfight!Â "/>
    <x v="0"/>
    <n v="1.7"/>
  </r>
  <r>
    <s v="ArgoÂ "/>
    <x v="0"/>
    <n v="7.7"/>
  </r>
  <r>
    <s v="The FugitiveÂ "/>
    <x v="0"/>
    <n v="7.8"/>
  </r>
  <r>
    <s v="The Bounty HunterÂ "/>
    <x v="0"/>
    <n v="5.5"/>
  </r>
  <r>
    <s v="SleepersÂ "/>
    <x v="0"/>
    <n v="7.5"/>
  </r>
  <r>
    <s v="Rambo: First Blood Part IIÂ "/>
    <x v="0"/>
    <n v="6.4"/>
  </r>
  <r>
    <s v="The JurorÂ "/>
    <x v="0"/>
    <n v="5.6"/>
  </r>
  <r>
    <s v="PinocchioÂ "/>
    <x v="0"/>
    <n v="7.5"/>
  </r>
  <r>
    <s v="Heaven's GateÂ "/>
    <x v="0"/>
    <n v="6.8"/>
  </r>
  <r>
    <s v="Underworld: EvolutionÂ "/>
    <x v="0"/>
    <n v="6.8"/>
  </r>
  <r>
    <s v="Victor FrankensteinÂ "/>
    <x v="0"/>
    <n v="6"/>
  </r>
  <r>
    <s v="Finding ForresterÂ "/>
    <x v="0"/>
    <n v="7.3"/>
  </r>
  <r>
    <s v="28 DaysÂ "/>
    <x v="0"/>
    <n v="6"/>
  </r>
  <r>
    <s v="UnleashedÂ "/>
    <x v="0"/>
    <n v="7"/>
  </r>
  <r>
    <s v="The Sweetest ThingÂ "/>
    <x v="0"/>
    <n v="5.0999999999999996"/>
  </r>
  <r>
    <s v="The FirmÂ "/>
    <x v="0"/>
    <n v="6.8"/>
  </r>
  <r>
    <s v="Charlie St. CloudÂ "/>
    <x v="0"/>
    <n v="6.5"/>
  </r>
  <r>
    <s v="The MechanicÂ "/>
    <x v="0"/>
    <n v="6.6"/>
  </r>
  <r>
    <s v="21 Jump StreetÂ "/>
    <x v="0"/>
    <n v="7.2"/>
  </r>
  <r>
    <s v="Notting HillÂ "/>
    <x v="0"/>
    <n v="7"/>
  </r>
  <r>
    <s v="Chicken RunÂ "/>
    <x v="0"/>
    <n v="7"/>
  </r>
  <r>
    <s v="Along Came PollyÂ "/>
    <x v="0"/>
    <n v="5.9"/>
  </r>
  <r>
    <s v="BoomerangÂ "/>
    <x v="0"/>
    <n v="5.4"/>
  </r>
  <r>
    <s v="The HeatÂ "/>
    <x v="0"/>
    <n v="6.6"/>
  </r>
  <r>
    <s v="CleopatraÂ "/>
    <x v="0"/>
    <n v="7"/>
  </r>
  <r>
    <s v="Here Comes the BoomÂ "/>
    <x v="0"/>
    <n v="6.5"/>
  </r>
  <r>
    <s v="High CrimesÂ "/>
    <x v="0"/>
    <n v="6.3"/>
  </r>
  <r>
    <s v="The Mirror Has Two FacesÂ "/>
    <x v="0"/>
    <n v="6.5"/>
  </r>
  <r>
    <s v="The Mothman PropheciesÂ "/>
    <x v="0"/>
    <n v="6.5"/>
  </r>
  <r>
    <s v="BrÃ¼noÂ "/>
    <x v="0"/>
    <n v="5.8"/>
  </r>
  <r>
    <s v="Licence to KillÂ "/>
    <x v="0"/>
    <n v="6.6"/>
  </r>
  <r>
    <s v="Red Riding HoodÂ "/>
    <x v="0"/>
    <n v="5.4"/>
  </r>
  <r>
    <s v="15 MinutesÂ "/>
    <x v="0"/>
    <n v="6.1"/>
  </r>
  <r>
    <s v="Super Mario Bros.Â "/>
    <x v="0"/>
    <n v="4"/>
  </r>
  <r>
    <s v="Lord of WarÂ "/>
    <x v="0"/>
    <n v="7.6"/>
  </r>
  <r>
    <s v="HeroÂ "/>
    <x v="3"/>
    <n v="7.9"/>
  </r>
  <r>
    <s v="One for the MoneyÂ "/>
    <x v="0"/>
    <n v="5.3"/>
  </r>
  <r>
    <s v="The InterviewÂ "/>
    <x v="0"/>
    <n v="6.6"/>
  </r>
  <r>
    <s v="The Warrior's WayÂ "/>
    <x v="0"/>
    <n v="6.3"/>
  </r>
  <r>
    <s v="MicmacsÂ "/>
    <x v="2"/>
    <n v="7.2"/>
  </r>
  <r>
    <s v="8 MileÂ "/>
    <x v="0"/>
    <n v="7"/>
  </r>
  <r>
    <s v="Animal Kingdom: Let's go ApeÂ "/>
    <x v="2"/>
    <n v="4.9000000000000004"/>
  </r>
  <r>
    <s v="A Knight's TaleÂ "/>
    <x v="0"/>
    <n v="6.9"/>
  </r>
  <r>
    <s v="The MedallionÂ "/>
    <x v="0"/>
    <n v="5.2"/>
  </r>
  <r>
    <s v="The Sixth SenseÂ "/>
    <x v="0"/>
    <n v="8.1"/>
  </r>
  <r>
    <s v="Man on a LedgeÂ "/>
    <x v="0"/>
    <n v="6.6"/>
  </r>
  <r>
    <s v="The Big YearÂ "/>
    <x v="0"/>
    <n v="6.2"/>
  </r>
  <r>
    <s v="The Karate KidÂ "/>
    <x v="0"/>
    <n v="7.2"/>
  </r>
  <r>
    <s v="American HustleÂ "/>
    <x v="0"/>
    <n v="7.3"/>
  </r>
  <r>
    <s v="The ProposalÂ "/>
    <x v="0"/>
    <n v="6.7"/>
  </r>
  <r>
    <s v="Double JeopardyÂ "/>
    <x v="0"/>
    <n v="6.4"/>
  </r>
  <r>
    <s v="Back to the Future Part IIÂ "/>
    <x v="0"/>
    <n v="7.8"/>
  </r>
  <r>
    <s v="LucyÂ "/>
    <x v="0"/>
    <n v="6.4"/>
  </r>
  <r>
    <s v="Fifty Shades of GreyÂ "/>
    <x v="0"/>
    <n v="4.0999999999999996"/>
  </r>
  <r>
    <s v="Spy Kids 3-D: Game OverÂ "/>
    <x v="0"/>
    <n v="4.0999999999999996"/>
  </r>
  <r>
    <s v="A Time to KillÂ "/>
    <x v="0"/>
    <n v="7.4"/>
  </r>
  <r>
    <s v="Cheaper by the DozenÂ "/>
    <x v="0"/>
    <n v="5.8"/>
  </r>
  <r>
    <s v="Lone SurvivorÂ "/>
    <x v="0"/>
    <n v="7.6"/>
  </r>
  <r>
    <s v="A League of Their OwnÂ "/>
    <x v="0"/>
    <n v="7.2"/>
  </r>
  <r>
    <s v="The Conjuring 2Â "/>
    <x v="0"/>
    <n v="7.8"/>
  </r>
  <r>
    <s v="The Social NetworkÂ "/>
    <x v="0"/>
    <n v="7.7"/>
  </r>
  <r>
    <s v="He's Just Not That Into YouÂ "/>
    <x v="0"/>
    <n v="6.4"/>
  </r>
  <r>
    <s v="Scary Movie 4Â "/>
    <x v="0"/>
    <n v="5.0999999999999996"/>
  </r>
  <r>
    <s v="Scream 3Â "/>
    <x v="0"/>
    <n v="5.5"/>
  </r>
  <r>
    <s v="Back to the Future Part IIIÂ "/>
    <x v="0"/>
    <n v="7.4"/>
  </r>
  <r>
    <s v="Get HardÂ "/>
    <x v="0"/>
    <n v="6"/>
  </r>
  <r>
    <s v="Bram Stoker's DraculaÂ "/>
    <x v="0"/>
    <n v="7.5"/>
  </r>
  <r>
    <s v="Julie &amp; JuliaÂ "/>
    <x v="0"/>
    <n v="7"/>
  </r>
  <r>
    <s v="42Â "/>
    <x v="0"/>
    <n v="7.5"/>
  </r>
  <r>
    <s v="The Talented Mr. RipleyÂ "/>
    <x v="0"/>
    <n v="7.3"/>
  </r>
  <r>
    <s v="Dumb and Dumber ToÂ "/>
    <x v="0"/>
    <n v="5.7"/>
  </r>
  <r>
    <s v="Eight BelowÂ "/>
    <x v="0"/>
    <n v="7.3"/>
  </r>
  <r>
    <s v="The InternÂ "/>
    <x v="0"/>
    <n v="7.2"/>
  </r>
  <r>
    <s v="Ride Along 2Â "/>
    <x v="0"/>
    <n v="5.9"/>
  </r>
  <r>
    <s v="The Last of the MohicansÂ "/>
    <x v="0"/>
    <n v="7.8"/>
  </r>
  <r>
    <s v="RayÂ "/>
    <x v="0"/>
    <n v="7.7"/>
  </r>
  <r>
    <s v="Sin CityÂ "/>
    <x v="0"/>
    <n v="8.1"/>
  </r>
  <r>
    <s v="Vantage PointÂ "/>
    <x v="0"/>
    <n v="6.6"/>
  </r>
  <r>
    <s v="I Love You, ManÂ "/>
    <x v="0"/>
    <n v="7.1"/>
  </r>
  <r>
    <s v="Shallow HalÂ "/>
    <x v="0"/>
    <n v="5.9"/>
  </r>
  <r>
    <s v="JFKÂ "/>
    <x v="0"/>
    <n v="8"/>
  </r>
  <r>
    <s v="Big Momma's House 2Â "/>
    <x v="0"/>
    <n v="4.5999999999999996"/>
  </r>
  <r>
    <s v="The MexicanÂ "/>
    <x v="0"/>
    <n v="6.1"/>
  </r>
  <r>
    <s v="UnbrokenÂ "/>
    <x v="0"/>
    <n v="7.2"/>
  </r>
  <r>
    <s v="17 AgainÂ "/>
    <x v="0"/>
    <n v="6.4"/>
  </r>
  <r>
    <s v="The Other WomanÂ "/>
    <x v="0"/>
    <n v="6"/>
  </r>
  <r>
    <s v="The Final DestinationÂ "/>
    <x v="0"/>
    <n v="5.2"/>
  </r>
  <r>
    <s v="Bridge of SpiesÂ "/>
    <x v="0"/>
    <n v="7.6"/>
  </r>
  <r>
    <s v="Behind Enemy LinesÂ "/>
    <x v="0"/>
    <n v="6.4"/>
  </r>
  <r>
    <s v="Get Him to the GreekÂ "/>
    <x v="0"/>
    <n v="6.4"/>
  </r>
  <r>
    <s v="Shall We DanceÂ "/>
    <x v="0"/>
    <n v="6.1"/>
  </r>
  <r>
    <s v="Small SoldiersÂ "/>
    <x v="0"/>
    <n v="6.1"/>
  </r>
  <r>
    <s v="SpawnÂ "/>
    <x v="0"/>
    <n v="5.2"/>
  </r>
  <r>
    <s v="The Count of Monte CristoÂ "/>
    <x v="0"/>
    <n v="7.7"/>
  </r>
  <r>
    <s v="The Lincoln LawyerÂ "/>
    <x v="0"/>
    <n v="7.3"/>
  </r>
  <r>
    <s v="UnknownÂ "/>
    <x v="0"/>
    <n v="6.9"/>
  </r>
  <r>
    <s v="The PrestigeÂ "/>
    <x v="0"/>
    <n v="8.5"/>
  </r>
  <r>
    <s v="Horrible Bosses 2Â "/>
    <x v="0"/>
    <n v="6.3"/>
  </r>
  <r>
    <s v="Escape from Planet EarthÂ "/>
    <x v="0"/>
    <n v="5.9"/>
  </r>
  <r>
    <s v="ApocalyptoÂ "/>
    <x v="9"/>
    <n v="7.8"/>
  </r>
  <r>
    <s v="The Living DaylightsÂ "/>
    <x v="0"/>
    <n v="6.7"/>
  </r>
  <r>
    <s v="PredatorsÂ "/>
    <x v="0"/>
    <n v="6.4"/>
  </r>
  <r>
    <s v="Legal EaglesÂ "/>
    <x v="0"/>
    <n v="5.9"/>
  </r>
  <r>
    <s v="Secret WindowÂ "/>
    <x v="0"/>
    <n v="6.6"/>
  </r>
  <r>
    <s v="The Lake HouseÂ "/>
    <x v="0"/>
    <n v="6.8"/>
  </r>
  <r>
    <s v="The Skeleton KeyÂ "/>
    <x v="0"/>
    <n v="6.5"/>
  </r>
  <r>
    <s v="The Odd Life of Timothy GreenÂ "/>
    <x v="0"/>
    <n v="6.6"/>
  </r>
  <r>
    <s v="Made of HonorÂ "/>
    <x v="0"/>
    <n v="5.8"/>
  </r>
  <r>
    <s v="Jersey BoysÂ "/>
    <x v="0"/>
    <n v="6.9"/>
  </r>
  <r>
    <s v="The RainmakerÂ "/>
    <x v="0"/>
    <n v="7.1"/>
  </r>
  <r>
    <s v="GothikaÂ "/>
    <x v="0"/>
    <n v="5.8"/>
  </r>
  <r>
    <s v="AmistadÂ "/>
    <x v="0"/>
    <n v="7.2"/>
  </r>
  <r>
    <s v="Medicine ManÂ "/>
    <x v="0"/>
    <n v="6"/>
  </r>
  <r>
    <s v="Aliens vs. Predator: RequiemÂ "/>
    <x v="0"/>
    <n v="4.7"/>
  </r>
  <r>
    <s v="RiÂ¢hie RiÂ¢hÂ "/>
    <x v="0"/>
    <n v="5.2"/>
  </r>
  <r>
    <s v="Autumn in New YorkÂ "/>
    <x v="0"/>
    <n v="5.5"/>
  </r>
  <r>
    <s v="Music and LyricsÂ "/>
    <x v="0"/>
    <n v="6.5"/>
  </r>
  <r>
    <s v="PaulÂ "/>
    <x v="0"/>
    <n v="7"/>
  </r>
  <r>
    <s v="The Guilt TripÂ "/>
    <x v="0"/>
    <n v="5.8"/>
  </r>
  <r>
    <s v="Scream 4Â "/>
    <x v="0"/>
    <n v="6.2"/>
  </r>
  <r>
    <s v="8MMÂ "/>
    <x v="0"/>
    <n v="6.5"/>
  </r>
  <r>
    <s v="The DoorsÂ "/>
    <x v="0"/>
    <n v="7.2"/>
  </r>
  <r>
    <s v="Sex TapeÂ "/>
    <x v="0"/>
    <n v="5.0999999999999996"/>
  </r>
  <r>
    <s v="Hanging UpÂ "/>
    <x v="0"/>
    <n v="4.7"/>
  </r>
  <r>
    <s v="Final Destination 5Â "/>
    <x v="0"/>
    <n v="5.9"/>
  </r>
  <r>
    <s v="Mickey Blue EyesÂ "/>
    <x v="0"/>
    <n v="5.8"/>
  </r>
  <r>
    <s v="Pay It ForwardÂ "/>
    <x v="0"/>
    <n v="7.2"/>
  </r>
  <r>
    <s v="Fever PitchÂ "/>
    <x v="0"/>
    <n v="6.2"/>
  </r>
  <r>
    <s v="Drillbit TaylorÂ "/>
    <x v="0"/>
    <n v="5.7"/>
  </r>
  <r>
    <s v="A Million Ways to Die in the WestÂ "/>
    <x v="0"/>
    <n v="6.1"/>
  </r>
  <r>
    <s v="The ShadowÂ "/>
    <x v="0"/>
    <n v="6"/>
  </r>
  <r>
    <s v="Extremely Loud &amp; Incredibly CloseÂ "/>
    <x v="0"/>
    <n v="6.9"/>
  </r>
  <r>
    <s v="Morning GloryÂ "/>
    <x v="0"/>
    <n v="6.5"/>
  </r>
  <r>
    <s v="Get Rich or Die Tryin'Â "/>
    <x v="0"/>
    <n v="5"/>
  </r>
  <r>
    <s v="The Art of WarÂ "/>
    <x v="0"/>
    <n v="5.7"/>
  </r>
  <r>
    <s v="RentÂ "/>
    <x v="0"/>
    <n v="7"/>
  </r>
  <r>
    <s v="Bless the ChildÂ "/>
    <x v="0"/>
    <n v="5.0999999999999996"/>
  </r>
  <r>
    <s v="The Out-of-TownersÂ "/>
    <x v="0"/>
    <n v="5.3"/>
  </r>
  <r>
    <s v="The Island of Dr. MoreauÂ "/>
    <x v="0"/>
    <n v="4.4000000000000004"/>
  </r>
  <r>
    <s v="The MusketeerÂ "/>
    <x v="0"/>
    <n v="4.7"/>
  </r>
  <r>
    <s v="The Other Boleyn GirlÂ "/>
    <x v="0"/>
    <n v="6.7"/>
  </r>
  <r>
    <s v="Sweet NovemberÂ "/>
    <x v="0"/>
    <n v="6.7"/>
  </r>
  <r>
    <s v="The ReapingÂ "/>
    <x v="0"/>
    <n v="5.7"/>
  </r>
  <r>
    <s v="Mean StreetsÂ "/>
    <x v="0"/>
    <n v="7.4"/>
  </r>
  <r>
    <s v="Renaissance ManÂ "/>
    <x v="0"/>
    <n v="6.1"/>
  </r>
  <r>
    <s v="ColombianaÂ "/>
    <x v="0"/>
    <n v="6.4"/>
  </r>
  <r>
    <s v="The Magic Sword: Quest for CamelotÂ "/>
    <x v="0"/>
    <n v="6.2"/>
  </r>
  <r>
    <s v="City by the SeaÂ "/>
    <x v="0"/>
    <n v="6.2"/>
  </r>
  <r>
    <s v="At First SightÂ "/>
    <x v="0"/>
    <n v="5.9"/>
  </r>
  <r>
    <s v="TorqueÂ "/>
    <x v="0"/>
    <n v="4"/>
  </r>
  <r>
    <s v="City HallÂ "/>
    <x v="0"/>
    <n v="6.2"/>
  </r>
  <r>
    <s v="ShowgirlsÂ "/>
    <x v="0"/>
    <n v="4.5999999999999996"/>
  </r>
  <r>
    <s v="Marie AntoinetteÂ "/>
    <x v="0"/>
    <n v="6.4"/>
  </r>
  <r>
    <s v="Kiss of DeathÂ "/>
    <x v="0"/>
    <n v="5.9"/>
  </r>
  <r>
    <s v="Get CarterÂ "/>
    <x v="0"/>
    <n v="5.0999999999999996"/>
  </r>
  <r>
    <s v="The ImpossibleÂ "/>
    <x v="0"/>
    <n v="7.6"/>
  </r>
  <r>
    <s v="IshtarÂ "/>
    <x v="0"/>
    <n v="4.2"/>
  </r>
  <r>
    <s v="Fantastic Mr. FoxÂ "/>
    <x v="0"/>
    <n v="7.8"/>
  </r>
  <r>
    <s v="Life or Something Like ItÂ "/>
    <x v="0"/>
    <n v="5.8"/>
  </r>
  <r>
    <s v="Memoirs of an Invisible ManÂ "/>
    <x v="0"/>
    <n v="5.9"/>
  </r>
  <r>
    <s v="AmÃ©lieÂ "/>
    <x v="2"/>
    <n v="8.4"/>
  </r>
  <r>
    <s v="New York MinuteÂ "/>
    <x v="0"/>
    <n v="4.8"/>
  </r>
  <r>
    <s v="AlfieÂ "/>
    <x v="0"/>
    <n v="6.2"/>
  </r>
  <r>
    <s v="Big MiracleÂ "/>
    <x v="0"/>
    <n v="6.5"/>
  </r>
  <r>
    <s v="The Deep End of the OceanÂ "/>
    <x v="0"/>
    <n v="6.3"/>
  </r>
  <r>
    <s v="FeardotcomÂ "/>
    <x v="0"/>
    <n v="3.3"/>
  </r>
  <r>
    <s v="Cirque du Freak: The Vampire's AssistantÂ "/>
    <x v="0"/>
    <n v="5.9"/>
  </r>
  <r>
    <s v="Victor FrankensteinÂ "/>
    <x v="0"/>
    <n v="6"/>
  </r>
  <r>
    <s v="DuplexÂ "/>
    <x v="0"/>
    <n v="5.8"/>
  </r>
  <r>
    <s v="Soul MenÂ "/>
    <x v="0"/>
    <n v="6.5"/>
  </r>
  <r>
    <s v="Raise the TitanicÂ "/>
    <x v="0"/>
    <n v="4.7"/>
  </r>
  <r>
    <s v="Universal Soldier: The ReturnÂ "/>
    <x v="0"/>
    <n v="4.0999999999999996"/>
  </r>
  <r>
    <s v="PandorumÂ "/>
    <x v="0"/>
    <n v="6.8"/>
  </r>
  <r>
    <s v="ImpostorÂ "/>
    <x v="0"/>
    <n v="6.2"/>
  </r>
  <r>
    <s v="Extreme OpsÂ "/>
    <x v="0"/>
    <n v="4.5"/>
  </r>
  <r>
    <s v="Just VisitingÂ "/>
    <x v="0"/>
    <n v="5.8"/>
  </r>
  <r>
    <s v="SunshineÂ "/>
    <x v="0"/>
    <n v="7.3"/>
  </r>
  <r>
    <s v="A Thousand WordsÂ "/>
    <x v="0"/>
    <n v="5.9"/>
  </r>
  <r>
    <s v="DelgoÂ "/>
    <x v="0"/>
    <n v="4.4000000000000004"/>
  </r>
  <r>
    <s v="The GunmanÂ "/>
    <x v="0"/>
    <n v="5.8"/>
  </r>
  <r>
    <s v="Alex Rider: Operation StormbreakerÂ "/>
    <x v="0"/>
    <n v="5.0999999999999996"/>
  </r>
  <r>
    <s v="DisturbiaÂ "/>
    <x v="0"/>
    <n v="6.9"/>
  </r>
  <r>
    <s v="HackersÂ "/>
    <x v="0"/>
    <n v="6.2"/>
  </r>
  <r>
    <s v="The Hunting PartyÂ "/>
    <x v="0"/>
    <n v="6.9"/>
  </r>
  <r>
    <s v="The Hudsucker ProxyÂ "/>
    <x v="0"/>
    <n v="7.3"/>
  </r>
  <r>
    <s v="The WarlordsÂ "/>
    <x v="3"/>
    <n v="7.1"/>
  </r>
  <r>
    <s v="Nomad: The WarriorÂ "/>
    <x v="10"/>
    <n v="6"/>
  </r>
  <r>
    <s v="SnowpiercerÂ "/>
    <x v="0"/>
    <n v="7"/>
  </r>
  <r>
    <s v="A Monster in ParisÂ "/>
    <x v="2"/>
    <n v="6.8"/>
  </r>
  <r>
    <s v="The Last ShotÂ "/>
    <x v="0"/>
    <n v="5.7"/>
  </r>
  <r>
    <s v="The CrowÂ "/>
    <x v="0"/>
    <n v="7.6"/>
  </r>
  <r>
    <s v="Baahubali: The BeginningÂ "/>
    <x v="11"/>
    <n v="8.4"/>
  </r>
  <r>
    <s v="The Time Traveler's WifeÂ "/>
    <x v="0"/>
    <n v="7.1"/>
  </r>
  <r>
    <s v="Because I Said SoÂ "/>
    <x v="0"/>
    <n v="5.6"/>
  </r>
  <r>
    <s v="The Fast and the FuriousÂ "/>
    <x v="0"/>
    <n v="6.7"/>
  </r>
  <r>
    <s v="FrankenweenieÂ "/>
    <x v="0"/>
    <n v="7"/>
  </r>
  <r>
    <s v="SerenityÂ "/>
    <x v="0"/>
    <n v="8"/>
  </r>
  <r>
    <s v="Against the RopesÂ "/>
    <x v="0"/>
    <n v="5.3"/>
  </r>
  <r>
    <s v="Superman IIIÂ "/>
    <x v="0"/>
    <n v="4.9000000000000004"/>
  </r>
  <r>
    <s v="Grudge MatchÂ "/>
    <x v="0"/>
    <n v="6.4"/>
  </r>
  <r>
    <s v="Red CliffÂ "/>
    <x v="3"/>
    <n v="7.4"/>
  </r>
  <r>
    <s v="Sweet Home AlabamaÂ "/>
    <x v="0"/>
    <n v="6.1"/>
  </r>
  <r>
    <s v="The Ugly TruthÂ "/>
    <x v="0"/>
    <n v="6.5"/>
  </r>
  <r>
    <s v="Sgt. BilkoÂ "/>
    <x v="0"/>
    <n v="5.7"/>
  </r>
  <r>
    <s v="Spy Kids 2: Island of Lost DreamsÂ "/>
    <x v="0"/>
    <n v="5.0999999999999996"/>
  </r>
  <r>
    <s v="Star Trek: GenerationsÂ "/>
    <x v="0"/>
    <n v="6.6"/>
  </r>
  <r>
    <s v="The GrandmasterÂ "/>
    <x v="3"/>
    <n v="6.5"/>
  </r>
  <r>
    <s v="Water for ElephantsÂ "/>
    <x v="0"/>
    <n v="6.9"/>
  </r>
  <r>
    <s v="Dragon Nest: Warriors' DawnÂ "/>
    <x v="0"/>
    <n v="6.4"/>
  </r>
  <r>
    <s v="The HurricaneÂ "/>
    <x v="0"/>
    <n v="7.6"/>
  </r>
  <r>
    <s v="EnoughÂ "/>
    <x v="0"/>
    <n v="5.6"/>
  </r>
  <r>
    <s v="HeartbreakersÂ "/>
    <x v="0"/>
    <n v="6.2"/>
  </r>
  <r>
    <s v="Paul Blart: Mall Cop 2Â "/>
    <x v="0"/>
    <n v="4.4000000000000004"/>
  </r>
  <r>
    <s v="Angel EyesÂ "/>
    <x v="0"/>
    <n v="5.6"/>
  </r>
  <r>
    <s v="Joe SomebodyÂ "/>
    <x v="0"/>
    <n v="5.5"/>
  </r>
  <r>
    <s v="The Ninth GateÂ "/>
    <x v="0"/>
    <n v="6.7"/>
  </r>
  <r>
    <s v="Extreme MeasuresÂ "/>
    <x v="0"/>
    <n v="6.1"/>
  </r>
  <r>
    <s v="Rock StarÂ "/>
    <x v="0"/>
    <n v="6.2"/>
  </r>
  <r>
    <s v="PreciousÂ "/>
    <x v="0"/>
    <n v="7.3"/>
  </r>
  <r>
    <s v="White SquallÂ "/>
    <x v="0"/>
    <n v="6.6"/>
  </r>
  <r>
    <s v="The ThingÂ "/>
    <x v="0"/>
    <n v="8.1999999999999993"/>
  </r>
  <r>
    <s v="RiddickÂ "/>
    <x v="0"/>
    <n v="6.4"/>
  </r>
  <r>
    <s v="SwitchbackÂ "/>
    <x v="0"/>
    <n v="6.4"/>
  </r>
  <r>
    <s v="Texas RangersÂ "/>
    <x v="0"/>
    <n v="5.2"/>
  </r>
  <r>
    <s v="City of EmberÂ "/>
    <x v="0"/>
    <n v="6.5"/>
  </r>
  <r>
    <s v="The MasterÂ "/>
    <x v="0"/>
    <n v="7.1"/>
  </r>
  <r>
    <s v="Virgin TerritoryÂ "/>
    <x v="0"/>
    <n v="4.8"/>
  </r>
  <r>
    <s v="The ExpressÂ "/>
    <x v="0"/>
    <n v="7.3"/>
  </r>
  <r>
    <s v="The 5th WaveÂ "/>
    <x v="0"/>
    <n v="5.2"/>
  </r>
  <r>
    <s v="CreedÂ "/>
    <x v="0"/>
    <n v="7.7"/>
  </r>
  <r>
    <s v="The TownÂ "/>
    <x v="0"/>
    <n v="7.6"/>
  </r>
  <r>
    <s v="What to Expect When You're ExpectingÂ "/>
    <x v="0"/>
    <n v="5.7"/>
  </r>
  <r>
    <s v="Burn After ReadingÂ "/>
    <x v="0"/>
    <n v="7"/>
  </r>
  <r>
    <s v="Nim's IslandÂ "/>
    <x v="0"/>
    <n v="6"/>
  </r>
  <r>
    <s v="RushÂ "/>
    <x v="0"/>
    <n v="8.1"/>
  </r>
  <r>
    <s v="MagnoliaÂ "/>
    <x v="0"/>
    <n v="8"/>
  </r>
  <r>
    <s v="Cop OutÂ "/>
    <x v="0"/>
    <n v="5.6"/>
  </r>
  <r>
    <s v="How to Be SingleÂ "/>
    <x v="0"/>
    <n v="6.1"/>
  </r>
  <r>
    <s v="Dolphin TaleÂ "/>
    <x v="0"/>
    <n v="6.9"/>
  </r>
  <r>
    <s v="TwilightÂ "/>
    <x v="0"/>
    <n v="5.2"/>
  </r>
  <r>
    <s v="John QÂ "/>
    <x v="0"/>
    <n v="7"/>
  </r>
  <r>
    <s v="Blue StreakÂ "/>
    <x v="0"/>
    <n v="6.3"/>
  </r>
  <r>
    <s v="We're the MillersÂ "/>
    <x v="0"/>
    <n v="7"/>
  </r>
  <r>
    <s v="Obitaemyy ostrovÂ "/>
    <x v="8"/>
    <n v="5.3"/>
  </r>
  <r>
    <s v="BreakdownÂ "/>
    <x v="0"/>
    <n v="6.9"/>
  </r>
  <r>
    <s v="Never Say Never AgainÂ "/>
    <x v="0"/>
    <n v="6.2"/>
  </r>
  <r>
    <s v="Hot Tub Time MachineÂ "/>
    <x v="0"/>
    <n v="6.4"/>
  </r>
  <r>
    <s v="Dolphin Tale 2Â "/>
    <x v="0"/>
    <n v="6.4"/>
  </r>
  <r>
    <s v="Reindeer GamesÂ "/>
    <x v="0"/>
    <n v="5.7"/>
  </r>
  <r>
    <s v="A Man ApartÂ "/>
    <x v="0"/>
    <n v="6.1"/>
  </r>
  <r>
    <s v="AlohaÂ "/>
    <x v="0"/>
    <n v="5.4"/>
  </r>
  <r>
    <s v="Ghosts of MississippiÂ "/>
    <x v="0"/>
    <n v="6.7"/>
  </r>
  <r>
    <s v="Snow Falling on CedarsÂ "/>
    <x v="0"/>
    <n v="6.8"/>
  </r>
  <r>
    <s v="The RiteÂ "/>
    <x v="0"/>
    <n v="6"/>
  </r>
  <r>
    <s v="GattacaÂ "/>
    <x v="0"/>
    <n v="7.8"/>
  </r>
  <r>
    <s v="Isn't She GreatÂ "/>
    <x v="0"/>
    <n v="5.3"/>
  </r>
  <r>
    <s v="Space ChimpsÂ "/>
    <x v="0"/>
    <n v="4.5"/>
  </r>
  <r>
    <s v="Head of StateÂ "/>
    <x v="0"/>
    <n v="5.4"/>
  </r>
  <r>
    <s v="The HangoverÂ "/>
    <x v="0"/>
    <n v="7.8"/>
  </r>
  <r>
    <s v="Ip Man 3Â "/>
    <x v="12"/>
    <n v="7.2"/>
  </r>
  <r>
    <s v="Austin Powers: The Spy Who Shagged MeÂ "/>
    <x v="0"/>
    <n v="6.6"/>
  </r>
  <r>
    <s v="BatmanÂ "/>
    <x v="0"/>
    <n v="7.6"/>
  </r>
  <r>
    <s v="There Be DragonsÂ "/>
    <x v="0"/>
    <n v="5.9"/>
  </r>
  <r>
    <s v="Lethal Weapon 3Â "/>
    <x v="0"/>
    <n v="6.7"/>
  </r>
  <r>
    <s v="The Blind SideÂ "/>
    <x v="0"/>
    <n v="7.7"/>
  </r>
  <r>
    <s v="Spy KidsÂ "/>
    <x v="0"/>
    <n v="5.4"/>
  </r>
  <r>
    <s v="Horrible BossesÂ "/>
    <x v="0"/>
    <n v="6.9"/>
  </r>
  <r>
    <s v="True GritÂ "/>
    <x v="0"/>
    <n v="7.7"/>
  </r>
  <r>
    <s v="The Devil Wears PradaÂ "/>
    <x v="0"/>
    <n v="6.8"/>
  </r>
  <r>
    <s v="Star Trek: The Motion PictureÂ "/>
    <x v="0"/>
    <n v="6.4"/>
  </r>
  <r>
    <s v="Identity ThiefÂ "/>
    <x v="0"/>
    <n v="5.7"/>
  </r>
  <r>
    <s v="Cape FearÂ "/>
    <x v="0"/>
    <n v="7.3"/>
  </r>
  <r>
    <s v="21Â "/>
    <x v="0"/>
    <n v="6.8"/>
  </r>
  <r>
    <s v="TrainwreckÂ "/>
    <x v="0"/>
    <n v="6.3"/>
  </r>
  <r>
    <s v="Guess WhoÂ "/>
    <x v="0"/>
    <n v="5.9"/>
  </r>
  <r>
    <s v="The English PatientÂ "/>
    <x v="0"/>
    <n v="7.4"/>
  </r>
  <r>
    <s v="L.A. ConfidentialÂ "/>
    <x v="0"/>
    <n v="8.3000000000000007"/>
  </r>
  <r>
    <s v="Sky HighÂ "/>
    <x v="0"/>
    <n v="6.2"/>
  </r>
  <r>
    <s v="In &amp; OutÂ "/>
    <x v="0"/>
    <n v="6.3"/>
  </r>
  <r>
    <s v="SpeciesÂ "/>
    <x v="0"/>
    <n v="5.8"/>
  </r>
  <r>
    <s v="A Nightmare on Elm StreetÂ "/>
    <x v="0"/>
    <n v="7.5"/>
  </r>
  <r>
    <s v="The CellÂ "/>
    <x v="0"/>
    <n v="6.3"/>
  </r>
  <r>
    <s v="The Man in the Iron MaskÂ "/>
    <x v="0"/>
    <n v="6.4"/>
  </r>
  <r>
    <s v="SecretariatÂ "/>
    <x v="0"/>
    <n v="7.2"/>
  </r>
  <r>
    <s v="TMNTÂ "/>
    <x v="0"/>
    <n v="6.3"/>
  </r>
  <r>
    <s v="RadioÂ "/>
    <x v="0"/>
    <n v="6.9"/>
  </r>
  <r>
    <s v="Friends with BenefitsÂ "/>
    <x v="0"/>
    <n v="6.6"/>
  </r>
  <r>
    <s v="Neighbors 2: Sorority RisingÂ "/>
    <x v="0"/>
    <n v="6"/>
  </r>
  <r>
    <s v="Saving Mr. BanksÂ "/>
    <x v="0"/>
    <n v="7.5"/>
  </r>
  <r>
    <s v="Malcolm XÂ "/>
    <x v="0"/>
    <n v="7.7"/>
  </r>
  <r>
    <s v="This Is 40Â "/>
    <x v="0"/>
    <n v="6.2"/>
  </r>
  <r>
    <s v="Old DogsÂ "/>
    <x v="0"/>
    <n v="5.4"/>
  </r>
  <r>
    <s v="Underworld: Rise of the LycansÂ "/>
    <x v="0"/>
    <n v="6.6"/>
  </r>
  <r>
    <s v="License to WedÂ "/>
    <x v="0"/>
    <n v="5.3"/>
  </r>
  <r>
    <s v="The BenchwarmersÂ "/>
    <x v="0"/>
    <n v="5.6"/>
  </r>
  <r>
    <s v="Must Love DogsÂ "/>
    <x v="0"/>
    <n v="5.9"/>
  </r>
  <r>
    <s v="Donnie BrascoÂ "/>
    <x v="0"/>
    <n v="7.8"/>
  </r>
  <r>
    <s v="Resident EvilÂ "/>
    <x v="0"/>
    <n v="6.7"/>
  </r>
  <r>
    <s v="PoltergeistÂ "/>
    <x v="0"/>
    <n v="7.4"/>
  </r>
  <r>
    <s v="The LadykillersÂ "/>
    <x v="0"/>
    <n v="6.2"/>
  </r>
  <r>
    <s v="Max PayneÂ "/>
    <x v="0"/>
    <n v="5.4"/>
  </r>
  <r>
    <s v="In TimeÂ "/>
    <x v="0"/>
    <n v="6.7"/>
  </r>
  <r>
    <s v="The Back-up PlanÂ "/>
    <x v="0"/>
    <n v="5.3"/>
  </r>
  <r>
    <s v="Something BorrowedÂ "/>
    <x v="0"/>
    <n v="5.9"/>
  </r>
  <r>
    <s v="Black KnightÂ "/>
    <x v="0"/>
    <n v="4.8"/>
  </r>
  <r>
    <s v="The Bad News BearsÂ "/>
    <x v="0"/>
    <n v="7.3"/>
  </r>
  <r>
    <s v="Street FighterÂ "/>
    <x v="0"/>
    <n v="3.8"/>
  </r>
  <r>
    <s v="The PianistÂ "/>
    <x v="0"/>
    <n v="8.5"/>
  </r>
  <r>
    <s v="From HellÂ "/>
    <x v="0"/>
    <n v="6.8"/>
  </r>
  <r>
    <s v="The Nativity StoryÂ "/>
    <x v="0"/>
    <n v="6.8"/>
  </r>
  <r>
    <s v="House of WaxÂ "/>
    <x v="0"/>
    <n v="5.3"/>
  </r>
  <r>
    <s v="CloserÂ "/>
    <x v="0"/>
    <n v="7.3"/>
  </r>
  <r>
    <s v="J. EdgarÂ "/>
    <x v="0"/>
    <n v="6.6"/>
  </r>
  <r>
    <s v="MirrorsÂ "/>
    <x v="0"/>
    <n v="6.2"/>
  </r>
  <r>
    <s v="Queen of the DamnedÂ "/>
    <x v="0"/>
    <n v="5.2"/>
  </r>
  <r>
    <s v="Predator 2Â "/>
    <x v="0"/>
    <n v="6.2"/>
  </r>
  <r>
    <s v="UntraceableÂ "/>
    <x v="0"/>
    <n v="6.2"/>
  </r>
  <r>
    <s v="Blast from the PastÂ "/>
    <x v="0"/>
    <n v="6.6"/>
  </r>
  <r>
    <s v="Flash GordonÂ "/>
    <x v="0"/>
    <n v="6.4"/>
  </r>
  <r>
    <s v="Jersey GirlÂ "/>
    <x v="0"/>
    <n v="6.2"/>
  </r>
  <r>
    <s v="Alex CrossÂ "/>
    <x v="0"/>
    <n v="5.0999999999999996"/>
  </r>
  <r>
    <s v="Midnight in the Garden of Good and EvilÂ "/>
    <x v="0"/>
    <n v="6.6"/>
  </r>
  <r>
    <s v="HeistÂ "/>
    <x v="0"/>
    <n v="6.1"/>
  </r>
  <r>
    <s v="Nanny McPhee ReturnsÂ "/>
    <x v="0"/>
    <n v="6.1"/>
  </r>
  <r>
    <s v="HoffaÂ "/>
    <x v="0"/>
    <n v="6.6"/>
  </r>
  <r>
    <s v="The X Files: I Want to BelieveÂ "/>
    <x v="0"/>
    <n v="5.9"/>
  </r>
  <r>
    <s v="Ella EnchantedÂ "/>
    <x v="0"/>
    <n v="6.3"/>
  </r>
  <r>
    <s v="ConcussionÂ "/>
    <x v="0"/>
    <n v="7.1"/>
  </r>
  <r>
    <s v="AbductionÂ "/>
    <x v="0"/>
    <n v="5"/>
  </r>
  <r>
    <s v="ValiantÂ "/>
    <x v="0"/>
    <n v="5.6"/>
  </r>
  <r>
    <s v="Wonder BoysÂ "/>
    <x v="0"/>
    <n v="7.4"/>
  </r>
  <r>
    <s v="Superhero MovieÂ "/>
    <x v="0"/>
    <n v="4.5"/>
  </r>
  <r>
    <s v="Broken CityÂ "/>
    <x v="0"/>
    <n v="6.2"/>
  </r>
  <r>
    <s v="CursedÂ "/>
    <x v="0"/>
    <n v="5"/>
  </r>
  <r>
    <s v="Premium RushÂ "/>
    <x v="0"/>
    <n v="6.5"/>
  </r>
  <r>
    <s v="Hot PursuitÂ "/>
    <x v="0"/>
    <n v="5.0999999999999996"/>
  </r>
  <r>
    <s v="The Four FeathersÂ "/>
    <x v="0"/>
    <n v="6.5"/>
  </r>
  <r>
    <s v="ParkerÂ "/>
    <x v="0"/>
    <n v="6.2"/>
  </r>
  <r>
    <s v="WimbledonÂ "/>
    <x v="0"/>
    <n v="6.3"/>
  </r>
  <r>
    <s v="Furry VengeanceÂ "/>
    <x v="0"/>
    <n v="3.8"/>
  </r>
  <r>
    <s v="BaitÂ "/>
    <x v="0"/>
    <n v="5.2"/>
  </r>
  <r>
    <s v="KrullÂ "/>
    <x v="0"/>
    <n v="6"/>
  </r>
  <r>
    <s v="Lions for LambsÂ "/>
    <x v="0"/>
    <n v="6.2"/>
  </r>
  <r>
    <s v="Flight of the IntruderÂ "/>
    <x v="0"/>
    <n v="5.7"/>
  </r>
  <r>
    <s v="Walk Hard: The Dewey Cox StoryÂ "/>
    <x v="0"/>
    <n v="6.7"/>
  </r>
  <r>
    <s v="The Shipping NewsÂ "/>
    <x v="0"/>
    <n v="6.8"/>
  </r>
  <r>
    <s v="American OutlawsÂ "/>
    <x v="0"/>
    <n v="6"/>
  </r>
  <r>
    <s v="The Young VictoriaÂ "/>
    <x v="0"/>
    <n v="7.3"/>
  </r>
  <r>
    <s v="WhiteoutÂ "/>
    <x v="0"/>
    <n v="5.5"/>
  </r>
  <r>
    <s v="The Tree of LifeÂ "/>
    <x v="0"/>
    <n v="6.7"/>
  </r>
  <r>
    <s v="Knock OffÂ "/>
    <x v="0"/>
    <n v="4.8"/>
  </r>
  <r>
    <s v="SabotageÂ "/>
    <x v="0"/>
    <n v="5.7"/>
  </r>
  <r>
    <s v="The OrderÂ "/>
    <x v="0"/>
    <n v="5.0999999999999996"/>
  </r>
  <r>
    <s v="Punisher: War ZoneÂ "/>
    <x v="0"/>
    <n v="6"/>
  </r>
  <r>
    <s v="ZoomÂ "/>
    <x v="0"/>
    <n v="4.2"/>
  </r>
  <r>
    <s v="The WalkÂ "/>
    <x v="0"/>
    <n v="7.4"/>
  </r>
  <r>
    <s v="Warriors of VirtueÂ "/>
    <x v="0"/>
    <n v="4.5999999999999996"/>
  </r>
  <r>
    <s v="A Good YearÂ "/>
    <x v="0"/>
    <n v="6.9"/>
  </r>
  <r>
    <s v="Radio FlyerÂ "/>
    <x v="0"/>
    <n v="6.9"/>
  </r>
  <r>
    <s v="Blood In, Blood OutÂ "/>
    <x v="0"/>
    <n v="8"/>
  </r>
  <r>
    <s v="Smilla's Sense of SnowÂ "/>
    <x v="0"/>
    <n v="6.4"/>
  </r>
  <r>
    <s v="Femme FataleÂ "/>
    <x v="0"/>
    <n v="6.3"/>
  </r>
  <r>
    <s v="Lion of the DesertÂ "/>
    <x v="0"/>
    <n v="8.4"/>
  </r>
  <r>
    <s v="The Horseman on the RoofÂ "/>
    <x v="2"/>
    <n v="7.1"/>
  </r>
  <r>
    <s v="Ride with the DevilÂ "/>
    <x v="0"/>
    <n v="6.8"/>
  </r>
  <r>
    <s v="BiutifulÂ "/>
    <x v="5"/>
    <n v="7.5"/>
  </r>
  <r>
    <s v="The LoversÂ "/>
    <x v="0"/>
    <n v="4.5"/>
  </r>
  <r>
    <s v="BandidasÂ "/>
    <x v="0"/>
    <n v="5.7"/>
  </r>
  <r>
    <s v="The Maze RunnerÂ "/>
    <x v="0"/>
    <n v="6.8"/>
  </r>
  <r>
    <s v="Unfinished BusinessÂ "/>
    <x v="0"/>
    <n v="5.4"/>
  </r>
  <r>
    <s v="The Age of InnocenceÂ "/>
    <x v="0"/>
    <n v="7.2"/>
  </r>
  <r>
    <s v="The FountainÂ "/>
    <x v="0"/>
    <n v="7.3"/>
  </r>
  <r>
    <s v="Chill FactorÂ "/>
    <x v="0"/>
    <n v="5.2"/>
  </r>
  <r>
    <s v="StolenÂ "/>
    <x v="0"/>
    <n v="5.5"/>
  </r>
  <r>
    <s v="PonyoÂ "/>
    <x v="1"/>
    <n v="7.7"/>
  </r>
  <r>
    <s v="The Longest RideÂ "/>
    <x v="0"/>
    <n v="7.1"/>
  </r>
  <r>
    <s v="The Astronaut's WifeÂ "/>
    <x v="0"/>
    <n v="5.3"/>
  </r>
  <r>
    <s v="I Dreamed of AfricaÂ "/>
    <x v="0"/>
    <n v="5.6"/>
  </r>
  <r>
    <s v="Playing for KeepsÂ "/>
    <x v="0"/>
    <n v="5.7"/>
  </r>
  <r>
    <s v="Mandela: Long Walk to FreedomÂ "/>
    <x v="0"/>
    <n v="7.1"/>
  </r>
  <r>
    <s v="RedsÂ "/>
    <x v="0"/>
    <n v="7.5"/>
  </r>
  <r>
    <s v="A Few Good MenÂ "/>
    <x v="0"/>
    <n v="7.6"/>
  </r>
  <r>
    <s v="Exit WoundsÂ "/>
    <x v="0"/>
    <n v="5.5"/>
  </r>
  <r>
    <s v="Big Momma's HouseÂ "/>
    <x v="0"/>
    <n v="5.0999999999999996"/>
  </r>
  <r>
    <s v="Thunder and the House of MagicÂ "/>
    <x v="0"/>
    <n v="6.3"/>
  </r>
  <r>
    <s v="The Darkest HourÂ "/>
    <x v="0"/>
    <n v="4.9000000000000004"/>
  </r>
  <r>
    <s v="Step Up RevolutionÂ "/>
    <x v="0"/>
    <n v="6.5"/>
  </r>
  <r>
    <s v="Snakes on a PlaneÂ "/>
    <x v="0"/>
    <n v="5.6"/>
  </r>
  <r>
    <s v="The WatcherÂ "/>
    <x v="0"/>
    <n v="5.3"/>
  </r>
  <r>
    <s v="The PunisherÂ "/>
    <x v="0"/>
    <n v="6.5"/>
  </r>
  <r>
    <s v="Goal! The Dream BeginsÂ "/>
    <x v="0"/>
    <n v="6.8"/>
  </r>
  <r>
    <s v="SafeÂ "/>
    <x v="0"/>
    <n v="6.5"/>
  </r>
  <r>
    <s v="Pushing TinÂ "/>
    <x v="0"/>
    <n v="6"/>
  </r>
  <r>
    <s v="Star Wars: Episode VI - Return of the JediÂ "/>
    <x v="0"/>
    <n v="8.4"/>
  </r>
  <r>
    <s v="DoomsdayÂ "/>
    <x v="0"/>
    <n v="6"/>
  </r>
  <r>
    <s v="The ReaderÂ "/>
    <x v="0"/>
    <n v="7.6"/>
  </r>
  <r>
    <s v="WanderlustÂ "/>
    <x v="0"/>
    <n v="5.6"/>
  </r>
  <r>
    <s v="ElfÂ "/>
    <x v="0"/>
    <n v="6.9"/>
  </r>
  <r>
    <s v="PhenomenonÂ "/>
    <x v="0"/>
    <n v="6.4"/>
  </r>
  <r>
    <s v="Snow DogsÂ "/>
    <x v="0"/>
    <n v="5.0999999999999996"/>
  </r>
  <r>
    <s v="ScroogedÂ "/>
    <x v="0"/>
    <n v="7"/>
  </r>
  <r>
    <s v="Nacho LibreÂ "/>
    <x v="0"/>
    <n v="5.7"/>
  </r>
  <r>
    <s v="BridesmaidsÂ "/>
    <x v="0"/>
    <n v="6.8"/>
  </r>
  <r>
    <s v="This Is the EndÂ "/>
    <x v="0"/>
    <n v="6.7"/>
  </r>
  <r>
    <s v="StigmataÂ "/>
    <x v="0"/>
    <n v="6.2"/>
  </r>
  <r>
    <s v="Men of HonorÂ "/>
    <x v="0"/>
    <n v="7.2"/>
  </r>
  <r>
    <s v="TakersÂ "/>
    <x v="0"/>
    <n v="6.2"/>
  </r>
  <r>
    <s v="The Big WeddingÂ "/>
    <x v="0"/>
    <n v="5.6"/>
  </r>
  <r>
    <s v="Big Mommas: Like Father, Like SonÂ "/>
    <x v="0"/>
    <n v="4.4000000000000004"/>
  </r>
  <r>
    <s v="Source CodeÂ "/>
    <x v="0"/>
    <n v="7.5"/>
  </r>
  <r>
    <s v="AliveÂ "/>
    <x v="0"/>
    <n v="7.1"/>
  </r>
  <r>
    <s v="The Number 23Â "/>
    <x v="0"/>
    <n v="6.4"/>
  </r>
  <r>
    <s v="The Young and Prodigious T.S. SpivetÂ "/>
    <x v="0"/>
    <n v="7.1"/>
  </r>
  <r>
    <s v="1941Â "/>
    <x v="0"/>
    <n v="5.9"/>
  </r>
  <r>
    <s v="Dreamer: Inspired by a True StoryÂ "/>
    <x v="0"/>
    <n v="6.9"/>
  </r>
  <r>
    <s v="A History of ViolenceÂ "/>
    <x v="0"/>
    <n v="7.5"/>
  </r>
  <r>
    <s v="Transporter 2Â "/>
    <x v="0"/>
    <n v="6.3"/>
  </r>
  <r>
    <s v="The Quick and the DeadÂ "/>
    <x v="0"/>
    <n v="6.4"/>
  </r>
  <r>
    <s v="Laws of AttractionÂ "/>
    <x v="0"/>
    <n v="5.9"/>
  </r>
  <r>
    <s v="Bringing Out the DeadÂ "/>
    <x v="0"/>
    <n v="6.8"/>
  </r>
  <r>
    <s v="Repo MenÂ "/>
    <x v="0"/>
    <n v="6.3"/>
  </r>
  <r>
    <s v="Dragon Wars: D-WarÂ "/>
    <x v="0"/>
    <n v="3.6"/>
  </r>
  <r>
    <s v="BogusÂ "/>
    <x v="0"/>
    <n v="5.3"/>
  </r>
  <r>
    <s v="The Incredible Burt WonderstoneÂ "/>
    <x v="0"/>
    <n v="5.9"/>
  </r>
  <r>
    <s v="Cats Don't DanceÂ "/>
    <x v="0"/>
    <n v="6.9"/>
  </r>
  <r>
    <s v="Cradle Will RockÂ "/>
    <x v="0"/>
    <n v="6.9"/>
  </r>
  <r>
    <s v="The Good GermanÂ "/>
    <x v="0"/>
    <n v="6.1"/>
  </r>
  <r>
    <s v="George and the DragonÂ "/>
    <x v="0"/>
    <n v="5.7"/>
  </r>
  <r>
    <s v="Apocalypse NowÂ "/>
    <x v="0"/>
    <n v="8.5"/>
  </r>
  <r>
    <s v="Going the DistanceÂ "/>
    <x v="0"/>
    <n v="6.3"/>
  </r>
  <r>
    <s v="Mr. Holland's OpusÂ "/>
    <x v="0"/>
    <n v="7.3"/>
  </r>
  <r>
    <s v="CriminalÂ "/>
    <x v="0"/>
    <n v="6.3"/>
  </r>
  <r>
    <s v="Out of AfricaÂ "/>
    <x v="0"/>
    <n v="7.2"/>
  </r>
  <r>
    <s v="FlightÂ "/>
    <x v="0"/>
    <n v="7.3"/>
  </r>
  <r>
    <s v="MoonrakerÂ "/>
    <x v="0"/>
    <n v="6.3"/>
  </r>
  <r>
    <s v="The Grand Budapest HotelÂ "/>
    <x v="0"/>
    <n v="8.1"/>
  </r>
  <r>
    <s v="Hearts in AtlantisÂ "/>
    <x v="0"/>
    <n v="6.9"/>
  </r>
  <r>
    <s v="ArachnophobiaÂ "/>
    <x v="0"/>
    <n v="6.3"/>
  </r>
  <r>
    <s v="FrequencyÂ "/>
    <x v="0"/>
    <n v="7.3"/>
  </r>
  <r>
    <s v="GhostbustersÂ "/>
    <x v="0"/>
    <n v="5.5"/>
  </r>
  <r>
    <s v="VacationÂ "/>
    <x v="0"/>
    <n v="6.1"/>
  </r>
  <r>
    <s v="Get ShortyÂ "/>
    <x v="0"/>
    <n v="6.9"/>
  </r>
  <r>
    <s v="ChicagoÂ "/>
    <x v="0"/>
    <n v="7.2"/>
  </r>
  <r>
    <s v="Big DaddyÂ "/>
    <x v="0"/>
    <n v="6.4"/>
  </r>
  <r>
    <s v="American Pie 2Â "/>
    <x v="0"/>
    <n v="6.4"/>
  </r>
  <r>
    <s v="Toy StoryÂ "/>
    <x v="0"/>
    <n v="8.3000000000000007"/>
  </r>
  <r>
    <s v="SpeedÂ "/>
    <x v="0"/>
    <n v="7.2"/>
  </r>
  <r>
    <s v="The VowÂ "/>
    <x v="0"/>
    <n v="6.8"/>
  </r>
  <r>
    <s v="Extraordinary MeasuresÂ "/>
    <x v="0"/>
    <n v="6.5"/>
  </r>
  <r>
    <s v="Remember the TitansÂ "/>
    <x v="0"/>
    <n v="7.8"/>
  </r>
  <r>
    <s v="The Hunt for Red OctoberÂ "/>
    <x v="0"/>
    <n v="7.6"/>
  </r>
  <r>
    <s v="Lee Daniels' The ButlerÂ "/>
    <x v="0"/>
    <n v="7.2"/>
  </r>
  <r>
    <s v="Dodgeball: A True Underdog StoryÂ "/>
    <x v="0"/>
    <n v="6.7"/>
  </r>
  <r>
    <s v="The Addams FamilyÂ "/>
    <x v="0"/>
    <n v="6.8"/>
  </r>
  <r>
    <s v="Ace Ventura: When Nature CallsÂ "/>
    <x v="0"/>
    <n v="6.3"/>
  </r>
  <r>
    <s v="The Princess DiariesÂ "/>
    <x v="0"/>
    <n v="6.2"/>
  </r>
  <r>
    <s v="The First Wives ClubÂ "/>
    <x v="0"/>
    <n v="6.2"/>
  </r>
  <r>
    <s v="Se7enÂ "/>
    <x v="0"/>
    <n v="8.6"/>
  </r>
  <r>
    <s v="District 9Â "/>
    <x v="0"/>
    <n v="8"/>
  </r>
  <r>
    <s v="The SpongeBob SquarePants MovieÂ "/>
    <x v="0"/>
    <n v="7"/>
  </r>
  <r>
    <s v="Mystic RiverÂ "/>
    <x v="0"/>
    <n v="8"/>
  </r>
  <r>
    <s v="Million Dollar BabyÂ "/>
    <x v="0"/>
    <n v="8.1"/>
  </r>
  <r>
    <s v="Analyze ThisÂ "/>
    <x v="0"/>
    <n v="6.7"/>
  </r>
  <r>
    <s v="The NotebookÂ "/>
    <x v="0"/>
    <n v="7.9"/>
  </r>
  <r>
    <s v="27 DressesÂ "/>
    <x v="0"/>
    <n v="6.1"/>
  </r>
  <r>
    <s v="Hannah Montana: The MovieÂ "/>
    <x v="0"/>
    <n v="4.2"/>
  </r>
  <r>
    <s v="Rugrats in Paris: The MovieÂ "/>
    <x v="0"/>
    <n v="6.1"/>
  </r>
  <r>
    <s v="The Prince of TidesÂ "/>
    <x v="0"/>
    <n v="6.6"/>
  </r>
  <r>
    <s v="Legends of the FallÂ "/>
    <x v="0"/>
    <n v="7.5"/>
  </r>
  <r>
    <s v="Up in the AirÂ "/>
    <x v="0"/>
    <n v="7.4"/>
  </r>
  <r>
    <s v="About SchmidtÂ "/>
    <x v="0"/>
    <n v="7.2"/>
  </r>
  <r>
    <s v="Warm BodiesÂ "/>
    <x v="0"/>
    <n v="6.9"/>
  </r>
  <r>
    <s v="LooperÂ "/>
    <x v="0"/>
    <n v="7.4"/>
  </r>
  <r>
    <s v="Down to EarthÂ "/>
    <x v="0"/>
    <n v="5.4"/>
  </r>
  <r>
    <s v="BabeÂ "/>
    <x v="0"/>
    <n v="6.8"/>
  </r>
  <r>
    <s v="Hope SpringsÂ "/>
    <x v="0"/>
    <n v="6.3"/>
  </r>
  <r>
    <s v="Forgetting Sarah MarshallÂ "/>
    <x v="0"/>
    <n v="7.2"/>
  </r>
  <r>
    <s v="Four BrothersÂ "/>
    <x v="0"/>
    <n v="6.9"/>
  </r>
  <r>
    <s v="Baby MamaÂ "/>
    <x v="0"/>
    <n v="6"/>
  </r>
  <r>
    <s v="Hope FloatsÂ "/>
    <x v="0"/>
    <n v="5.9"/>
  </r>
  <r>
    <s v="Bride WarsÂ "/>
    <x v="0"/>
    <n v="5.4"/>
  </r>
  <r>
    <s v="Without a PaddleÂ "/>
    <x v="0"/>
    <n v="5.9"/>
  </r>
  <r>
    <s v="13 Going on 30Â "/>
    <x v="0"/>
    <n v="6.1"/>
  </r>
  <r>
    <s v="Midnight in ParisÂ "/>
    <x v="0"/>
    <n v="7.7"/>
  </r>
  <r>
    <s v="The Nut JobÂ "/>
    <x v="0"/>
    <n v="5.8"/>
  </r>
  <r>
    <s v="BlowÂ "/>
    <x v="0"/>
    <n v="7.6"/>
  </r>
  <r>
    <s v="Message in a BottleÂ "/>
    <x v="0"/>
    <n v="6.1"/>
  </r>
  <r>
    <s v="Star Trek V: The Final FrontierÂ "/>
    <x v="0"/>
    <n v="5.4"/>
  </r>
  <r>
    <s v="Like MikeÂ "/>
    <x v="0"/>
    <n v="5.0999999999999996"/>
  </r>
  <r>
    <s v="Naked Gun 33 1/3: The Final InsultÂ "/>
    <x v="0"/>
    <n v="6.4"/>
  </r>
  <r>
    <s v="A View to a KillÂ "/>
    <x v="0"/>
    <n v="6.3"/>
  </r>
  <r>
    <s v="The Curse of the Were-RabbitÂ "/>
    <x v="0"/>
    <n v="7.5"/>
  </r>
  <r>
    <s v="P.S. I Love YouÂ "/>
    <x v="0"/>
    <n v="7.1"/>
  </r>
  <r>
    <s v="Racing StripesÂ "/>
    <x v="0"/>
    <n v="5.2"/>
  </r>
  <r>
    <s v="AtonementÂ "/>
    <x v="0"/>
    <n v="7.8"/>
  </r>
  <r>
    <s v="Letters to JulietÂ "/>
    <x v="0"/>
    <n v="6.5"/>
  </r>
  <r>
    <s v="Black RainÂ "/>
    <x v="0"/>
    <n v="6.6"/>
  </r>
  <r>
    <s v="The Three StoogesÂ "/>
    <x v="0"/>
    <n v="5.0999999999999996"/>
  </r>
  <r>
    <s v="Corpse BrideÂ "/>
    <x v="0"/>
    <n v="7.4"/>
  </r>
  <r>
    <s v="Glory RoadÂ "/>
    <x v="0"/>
    <n v="7.2"/>
  </r>
  <r>
    <s v="SicarioÂ "/>
    <x v="0"/>
    <n v="7.6"/>
  </r>
  <r>
    <s v="SouthpawÂ "/>
    <x v="0"/>
    <n v="7.5"/>
  </r>
  <r>
    <s v="Drag Me to HellÂ "/>
    <x v="0"/>
    <n v="6.6"/>
  </r>
  <r>
    <s v="The Age of AdalineÂ "/>
    <x v="0"/>
    <n v="7.2"/>
  </r>
  <r>
    <s v="Secondhand LionsÂ "/>
    <x v="0"/>
    <n v="7.6"/>
  </r>
  <r>
    <s v="Step Up 3DÂ "/>
    <x v="0"/>
    <n v="6.2"/>
  </r>
  <r>
    <s v="Blue CrushÂ "/>
    <x v="0"/>
    <n v="5.6"/>
  </r>
  <r>
    <s v="Stranger Than FictionÂ "/>
    <x v="0"/>
    <n v="7.6"/>
  </r>
  <r>
    <s v="30 Days of NightÂ "/>
    <x v="0"/>
    <n v="6.6"/>
  </r>
  <r>
    <s v="The Cabin in the WoodsÂ "/>
    <x v="0"/>
    <n v="7"/>
  </r>
  <r>
    <s v="Meet the SpartansÂ "/>
    <x v="0"/>
    <n v="2.7"/>
  </r>
  <r>
    <s v="Midnight RunÂ "/>
    <x v="0"/>
    <n v="7.6"/>
  </r>
  <r>
    <s v="The Running ManÂ "/>
    <x v="0"/>
    <n v="6.6"/>
  </r>
  <r>
    <s v="Little Shop of HorrorsÂ "/>
    <x v="0"/>
    <n v="6.9"/>
  </r>
  <r>
    <s v="HannaÂ "/>
    <x v="0"/>
    <n v="6.8"/>
  </r>
  <r>
    <s v="Mortal Kombat: AnnihilationÂ "/>
    <x v="0"/>
    <n v="3.7"/>
  </r>
  <r>
    <s v="Larry CrowneÂ "/>
    <x v="0"/>
    <n v="6.1"/>
  </r>
  <r>
    <s v="CarrieÂ "/>
    <x v="0"/>
    <n v="5.9"/>
  </r>
  <r>
    <s v="Take the LeadÂ "/>
    <x v="0"/>
    <n v="6.7"/>
  </r>
  <r>
    <s v="Gridiron GangÂ "/>
    <x v="0"/>
    <n v="6.9"/>
  </r>
  <r>
    <s v="What's the Worst That Could Happen?Â "/>
    <x v="0"/>
    <n v="5.5"/>
  </r>
  <r>
    <s v="9Â "/>
    <x v="0"/>
    <n v="7.1"/>
  </r>
  <r>
    <s v="Side EffectsÂ "/>
    <x v="0"/>
    <n v="7.1"/>
  </r>
  <r>
    <s v="The Prince and MeÂ "/>
    <x v="0"/>
    <n v="5.9"/>
  </r>
  <r>
    <s v="Winnie the PoohÂ "/>
    <x v="0"/>
    <n v="7.3"/>
  </r>
  <r>
    <s v="Dumb and Dumberer: When Harry Met LloydÂ "/>
    <x v="0"/>
    <n v="3.4"/>
  </r>
  <r>
    <s v="BulworthÂ "/>
    <x v="0"/>
    <n v="6.8"/>
  </r>
  <r>
    <s v="Get on UpÂ "/>
    <x v="0"/>
    <n v="6.9"/>
  </r>
  <r>
    <s v="One True ThingÂ "/>
    <x v="0"/>
    <n v="7"/>
  </r>
  <r>
    <s v="VirtuosityÂ "/>
    <x v="0"/>
    <n v="5.5"/>
  </r>
  <r>
    <s v="My Super Ex-GirlfriendÂ "/>
    <x v="0"/>
    <n v="5.0999999999999996"/>
  </r>
  <r>
    <s v="Deliver Us from EvilÂ "/>
    <x v="0"/>
    <n v="6.2"/>
  </r>
  <r>
    <s v="SanctumÂ "/>
    <x v="0"/>
    <n v="5.9"/>
  </r>
  <r>
    <s v="Little Black BookÂ "/>
    <x v="0"/>
    <n v="5.2"/>
  </r>
  <r>
    <s v="The Five-Year EngagementÂ "/>
    <x v="0"/>
    <n v="6.2"/>
  </r>
  <r>
    <s v="Mr 3000Â "/>
    <x v="0"/>
    <n v="5.5"/>
  </r>
  <r>
    <s v="The Next Three DaysÂ "/>
    <x v="0"/>
    <n v="7.4"/>
  </r>
  <r>
    <s v="UltravioletÂ "/>
    <x v="0"/>
    <n v="4.4000000000000004"/>
  </r>
  <r>
    <s v="Assault on Precinct 13Â "/>
    <x v="0"/>
    <n v="6.3"/>
  </r>
  <r>
    <s v="The Replacement KillersÂ "/>
    <x v="0"/>
    <n v="6.1"/>
  </r>
  <r>
    <s v="FledÂ "/>
    <x v="0"/>
    <n v="5.3"/>
  </r>
  <r>
    <s v="Eight Legged FreaksÂ "/>
    <x v="0"/>
    <n v="5.4"/>
  </r>
  <r>
    <s v="Love &amp; Other DrugsÂ "/>
    <x v="0"/>
    <n v="6.7"/>
  </r>
  <r>
    <s v="88 MinutesÂ "/>
    <x v="0"/>
    <n v="5.9"/>
  </r>
  <r>
    <s v="North CountryÂ "/>
    <x v="0"/>
    <n v="7.3"/>
  </r>
  <r>
    <s v="The Whole Ten YardsÂ "/>
    <x v="0"/>
    <n v="5.5"/>
  </r>
  <r>
    <s v="SpliceÂ "/>
    <x v="0"/>
    <n v="5.8"/>
  </r>
  <r>
    <s v="Howard the DuckÂ "/>
    <x v="0"/>
    <n v="4.5999999999999996"/>
  </r>
  <r>
    <s v="Pride and GloryÂ "/>
    <x v="0"/>
    <n v="6.7"/>
  </r>
  <r>
    <s v="The CaveÂ "/>
    <x v="0"/>
    <n v="5.0999999999999996"/>
  </r>
  <r>
    <s v="Alex &amp; EmmaÂ "/>
    <x v="0"/>
    <n v="5.6"/>
  </r>
  <r>
    <s v="Wicker ParkÂ "/>
    <x v="0"/>
    <n v="7"/>
  </r>
  <r>
    <s v="Fright NightÂ "/>
    <x v="0"/>
    <n v="6.4"/>
  </r>
  <r>
    <s v="The New WorldÂ "/>
    <x v="0"/>
    <n v="6.7"/>
  </r>
  <r>
    <s v="Wing CommanderÂ "/>
    <x v="0"/>
    <n v="4.0999999999999996"/>
  </r>
  <r>
    <s v="In DreamsÂ "/>
    <x v="0"/>
    <n v="5.5"/>
  </r>
  <r>
    <s v="Dragonball: EvolutionÂ "/>
    <x v="0"/>
    <n v="2.7"/>
  </r>
  <r>
    <s v="The Last StandÂ "/>
    <x v="0"/>
    <n v="6.4"/>
  </r>
  <r>
    <s v="GodsendÂ "/>
    <x v="0"/>
    <n v="4.8"/>
  </r>
  <r>
    <s v="Chasing LibertyÂ "/>
    <x v="0"/>
    <n v="6.1"/>
  </r>
  <r>
    <s v="Hoodwinked Too! Hood vs. EvilÂ "/>
    <x v="0"/>
    <n v="4.8"/>
  </r>
  <r>
    <s v="An Unfinished LifeÂ "/>
    <x v="0"/>
    <n v="7"/>
  </r>
  <r>
    <s v="The Imaginarium of Doctor ParnassusÂ "/>
    <x v="0"/>
    <n v="6.8"/>
  </r>
  <r>
    <s v="Barney's VersionÂ "/>
    <x v="0"/>
    <n v="7.3"/>
  </r>
  <r>
    <s v="Runner RunnerÂ "/>
    <x v="0"/>
    <n v="5.6"/>
  </r>
  <r>
    <s v="AntitrustÂ "/>
    <x v="0"/>
    <n v="6.1"/>
  </r>
  <r>
    <s v="GloryÂ "/>
    <x v="0"/>
    <n v="7.9"/>
  </r>
  <r>
    <s v="Once Upon a Time in AmericaÂ "/>
    <x v="0"/>
    <n v="8.4"/>
  </r>
  <r>
    <s v="Dead Man DownÂ "/>
    <x v="0"/>
    <n v="6.5"/>
  </r>
  <r>
    <s v="The Merchant of VeniceÂ "/>
    <x v="0"/>
    <n v="7.1"/>
  </r>
  <r>
    <s v="The Good ThiefÂ "/>
    <x v="0"/>
    <n v="6.6"/>
  </r>
  <r>
    <s v="SupercrossÂ "/>
    <x v="0"/>
    <n v="4"/>
  </r>
  <r>
    <s v="Miss PotterÂ "/>
    <x v="0"/>
    <n v="7"/>
  </r>
  <r>
    <s v="The PromiseÂ "/>
    <x v="3"/>
    <n v="5.6"/>
  </r>
  <r>
    <s v="DOA: Dead or AliveÂ "/>
    <x v="0"/>
    <n v="4.8"/>
  </r>
  <r>
    <s v="The Assassination of Jesse James by the Coward Robert FordÂ "/>
    <x v="0"/>
    <n v="7.5"/>
  </r>
  <r>
    <s v="1911Â "/>
    <x v="3"/>
    <n v="6"/>
  </r>
  <r>
    <s v="Little NicholasÂ "/>
    <x v="2"/>
    <n v="7.2"/>
  </r>
  <r>
    <s v="Wild CardÂ "/>
    <x v="0"/>
    <n v="5.6"/>
  </r>
  <r>
    <s v="Machine Gun PreacherÂ "/>
    <x v="0"/>
    <n v="6.8"/>
  </r>
  <r>
    <s v="Animals UnitedÂ "/>
    <x v="13"/>
    <n v="4.9000000000000004"/>
  </r>
  <r>
    <s v="The Color of FreedomÂ "/>
    <x v="0"/>
    <n v="7.1"/>
  </r>
  <r>
    <s v="United PassionsÂ "/>
    <x v="0"/>
    <n v="2"/>
  </r>
  <r>
    <s v="Grace of MonacoÂ "/>
    <x v="0"/>
    <n v="5.7"/>
  </r>
  <r>
    <s v="A Warrior's TailÂ "/>
    <x v="8"/>
    <n v="4.0999999999999996"/>
  </r>
  <r>
    <s v="Ripley's GameÂ "/>
    <x v="0"/>
    <n v="6.7"/>
  </r>
  <r>
    <s v="Sausage PartyÂ "/>
    <x v="0"/>
    <n v="7.5"/>
  </r>
  <r>
    <s v="Pitch Perfect 2Â "/>
    <x v="0"/>
    <n v="6.5"/>
  </r>
  <r>
    <s v="Walk the LineÂ "/>
    <x v="0"/>
    <n v="7.9"/>
  </r>
  <r>
    <s v="Keeping the FaithÂ "/>
    <x v="0"/>
    <n v="6.4"/>
  </r>
  <r>
    <s v="The BorrowersÂ "/>
    <x v="0"/>
    <n v="5.8"/>
  </r>
  <r>
    <s v="Frost/NixonÂ "/>
    <x v="0"/>
    <n v="7.7"/>
  </r>
  <r>
    <s v="Confessions of a Dangerous MindÂ "/>
    <x v="0"/>
    <n v="7.1"/>
  </r>
  <r>
    <s v="Serving SaraÂ "/>
    <x v="0"/>
    <n v="5.3"/>
  </r>
  <r>
    <s v="The BossÂ "/>
    <x v="0"/>
    <n v="5.3"/>
  </r>
  <r>
    <s v="Cry FreedomÂ "/>
    <x v="0"/>
    <n v="7.5"/>
  </r>
  <r>
    <s v="MumfordÂ "/>
    <x v="0"/>
    <n v="6.9"/>
  </r>
  <r>
    <s v="Seed of ChuckyÂ "/>
    <x v="0"/>
    <n v="4.9000000000000004"/>
  </r>
  <r>
    <s v="The JacketÂ "/>
    <x v="0"/>
    <n v="7.1"/>
  </r>
  <r>
    <s v="AladdinÂ "/>
    <x v="0"/>
    <n v="8"/>
  </r>
  <r>
    <s v="Straight Outta ComptonÂ "/>
    <x v="0"/>
    <n v="7.9"/>
  </r>
  <r>
    <s v="Indiana Jones and the Temple of DoomÂ "/>
    <x v="0"/>
    <n v="7.6"/>
  </r>
  <r>
    <s v="The Rugrats MovieÂ "/>
    <x v="0"/>
    <n v="5.9"/>
  </r>
  <r>
    <s v="Along Came a SpiderÂ "/>
    <x v="0"/>
    <n v="6.3"/>
  </r>
  <r>
    <s v="Florence Foster JenkinsÂ "/>
    <x v="0"/>
    <n v="7.1"/>
  </r>
  <r>
    <s v="Once Upon a Time in MexicoÂ "/>
    <x v="0"/>
    <n v="6.4"/>
  </r>
  <r>
    <s v="Die HardÂ "/>
    <x v="0"/>
    <n v="8.1999999999999993"/>
  </r>
  <r>
    <s v="Role ModelsÂ "/>
    <x v="0"/>
    <n v="6.9"/>
  </r>
  <r>
    <s v="The Big ShortÂ "/>
    <x v="0"/>
    <n v="7.8"/>
  </r>
  <r>
    <s v="Taking WoodstockÂ "/>
    <x v="0"/>
    <n v="6.7"/>
  </r>
  <r>
    <s v="MiracleÂ "/>
    <x v="0"/>
    <n v="7.5"/>
  </r>
  <r>
    <s v="Dawn of the DeadÂ "/>
    <x v="0"/>
    <n v="7.4"/>
  </r>
  <r>
    <s v="The Wedding PlannerÂ "/>
    <x v="0"/>
    <n v="5.2"/>
  </r>
  <r>
    <s v="Harlock: Space PirateÂ "/>
    <x v="1"/>
    <n v="6.5"/>
  </r>
  <r>
    <s v="The Royal TenenbaumsÂ "/>
    <x v="0"/>
    <n v="7.6"/>
  </r>
  <r>
    <s v="IdentityÂ "/>
    <x v="0"/>
    <n v="7.3"/>
  </r>
  <r>
    <s v="Last VegasÂ "/>
    <x v="0"/>
    <n v="6.6"/>
  </r>
  <r>
    <s v="For Your Eyes OnlyÂ "/>
    <x v="0"/>
    <n v="6.8"/>
  </r>
  <r>
    <s v="SerendipityÂ "/>
    <x v="0"/>
    <n v="6.9"/>
  </r>
  <r>
    <s v="TimecopÂ "/>
    <x v="0"/>
    <n v="5.8"/>
  </r>
  <r>
    <s v="ZoolanderÂ "/>
    <x v="0"/>
    <n v="6.6"/>
  </r>
  <r>
    <s v="Safe HavenÂ "/>
    <x v="0"/>
    <n v="6.7"/>
  </r>
  <r>
    <s v="Hocus PocusÂ "/>
    <x v="0"/>
    <n v="6.7"/>
  </r>
  <r>
    <s v="No ReservationsÂ "/>
    <x v="0"/>
    <n v="6.3"/>
  </r>
  <r>
    <s v="Kick-AssÂ "/>
    <x v="0"/>
    <n v="7.7"/>
  </r>
  <r>
    <s v="30 Minutes or LessÂ "/>
    <x v="0"/>
    <n v="6.1"/>
  </r>
  <r>
    <s v="Dracula 2000Â "/>
    <x v="0"/>
    <n v="4.9000000000000004"/>
  </r>
  <r>
    <s v="Alexander and the Terrible, Horrible, No Good, Very Bad DayÂ "/>
    <x v="0"/>
    <n v="6.2"/>
  </r>
  <r>
    <s v="Pride &amp; PrejudiceÂ "/>
    <x v="0"/>
    <n v="7.8"/>
  </r>
  <r>
    <s v="Blade RunnerÂ "/>
    <x v="0"/>
    <n v="8.1999999999999993"/>
  </r>
  <r>
    <s v="Rob RoyÂ "/>
    <x v="0"/>
    <n v="6.9"/>
  </r>
  <r>
    <s v="3 Days to KillÂ "/>
    <x v="0"/>
    <n v="6.2"/>
  </r>
  <r>
    <s v="We Own the NightÂ "/>
    <x v="0"/>
    <n v="6.9"/>
  </r>
  <r>
    <s v="Lost SoulsÂ "/>
    <x v="0"/>
    <n v="4.8"/>
  </r>
  <r>
    <s v="Winged MigrationÂ "/>
    <x v="0"/>
    <n v="8"/>
  </r>
  <r>
    <s v="Just My LuckÂ "/>
    <x v="0"/>
    <n v="5.3"/>
  </r>
  <r>
    <s v="Mystery, AlaskaÂ "/>
    <x v="0"/>
    <n v="6.7"/>
  </r>
  <r>
    <s v="The Spy Next DoorÂ "/>
    <x v="0"/>
    <n v="5.4"/>
  </r>
  <r>
    <s v="A Simple WishÂ "/>
    <x v="0"/>
    <n v="5.4"/>
  </r>
  <r>
    <s v="Ghosts of MarsÂ "/>
    <x v="0"/>
    <n v="4.9000000000000004"/>
  </r>
  <r>
    <s v="Our Brand Is CrisisÂ "/>
    <x v="0"/>
    <n v="6.1"/>
  </r>
  <r>
    <s v="Pride and Prejudice and ZombiesÂ "/>
    <x v="0"/>
    <n v="5.8"/>
  </r>
  <r>
    <s v="KundunÂ "/>
    <x v="0"/>
    <n v="7"/>
  </r>
  <r>
    <s v="How to Lose Friends &amp; Alienate PeopleÂ "/>
    <x v="0"/>
    <n v="6.5"/>
  </r>
  <r>
    <s v="Kick-Ass 2Â "/>
    <x v="0"/>
    <n v="6.6"/>
  </r>
  <r>
    <s v="Captain Alatriste: The Spanish MusketeerÂ "/>
    <x v="5"/>
    <n v="6.1"/>
  </r>
  <r>
    <s v="Brick MansionsÂ "/>
    <x v="0"/>
    <n v="5.7"/>
  </r>
  <r>
    <s v="OctopussyÂ "/>
    <x v="0"/>
    <n v="6.6"/>
  </r>
  <r>
    <s v="Knocked UpÂ "/>
    <x v="0"/>
    <n v="7"/>
  </r>
  <r>
    <s v="My Sister's KeeperÂ "/>
    <x v="0"/>
    <n v="7.4"/>
  </r>
  <r>
    <s v="Welcome Home, Roscoe JenkinsÂ "/>
    <x v="0"/>
    <n v="5.3"/>
  </r>
  <r>
    <s v="A Passage to IndiaÂ "/>
    <x v="0"/>
    <n v="7.4"/>
  </r>
  <r>
    <s v="Notes on a ScandalÂ "/>
    <x v="0"/>
    <n v="7.4"/>
  </r>
  <r>
    <s v="RenditionÂ "/>
    <x v="0"/>
    <n v="6.8"/>
  </r>
  <r>
    <s v="Star Trek VI: The Undiscovered CountryÂ "/>
    <x v="0"/>
    <n v="7.2"/>
  </r>
  <r>
    <s v="Divine Secrets of the Ya-Ya SisterhoodÂ "/>
    <x v="0"/>
    <n v="6"/>
  </r>
  <r>
    <s v="The Jungle BookÂ "/>
    <x v="0"/>
    <n v="7.8"/>
  </r>
  <r>
    <s v="Kiss the GirlsÂ "/>
    <x v="0"/>
    <n v="6.6"/>
  </r>
  <r>
    <s v="The Blues BrothersÂ "/>
    <x v="0"/>
    <n v="7.9"/>
  </r>
  <r>
    <s v="The Sisterhood of the Traveling Pants 2Â "/>
    <x v="0"/>
    <n v="6.2"/>
  </r>
  <r>
    <s v="Joyful NoiseÂ "/>
    <x v="0"/>
    <n v="5.7"/>
  </r>
  <r>
    <s v="About a BoyÂ "/>
    <x v="0"/>
    <n v="7.1"/>
  </r>
  <r>
    <s v="Lake PlacidÂ "/>
    <x v="0"/>
    <n v="5.6"/>
  </r>
  <r>
    <s v="Lucky Number SlevinÂ "/>
    <x v="0"/>
    <n v="7.8"/>
  </r>
  <r>
    <s v="The Right StuffÂ "/>
    <x v="0"/>
    <n v="7.9"/>
  </r>
  <r>
    <s v="AnonymousÂ "/>
    <x v="0"/>
    <n v="6.9"/>
  </r>
  <r>
    <s v="The NeverEnding StoryÂ "/>
    <x v="0"/>
    <n v="7.4"/>
  </r>
  <r>
    <s v="Dark CityÂ "/>
    <x v="0"/>
    <n v="7.7"/>
  </r>
  <r>
    <s v="The DuchessÂ "/>
    <x v="0"/>
    <n v="6.9"/>
  </r>
  <r>
    <s v="Return to OzÂ "/>
    <x v="0"/>
    <n v="6.7"/>
  </r>
  <r>
    <s v="The Newton BoysÂ "/>
    <x v="0"/>
    <n v="6"/>
  </r>
  <r>
    <s v="Case 39Â "/>
    <x v="0"/>
    <n v="6.2"/>
  </r>
  <r>
    <s v="Suspect ZeroÂ "/>
    <x v="0"/>
    <n v="5.9"/>
  </r>
  <r>
    <s v="Martian ChildÂ "/>
    <x v="0"/>
    <n v="6.8"/>
  </r>
  <r>
    <s v="Spy Kids: All the Time in the World in 4DÂ "/>
    <x v="0"/>
    <n v="3.6"/>
  </r>
  <r>
    <s v="Money MonsterÂ "/>
    <x v="0"/>
    <n v="6.7"/>
  </r>
  <r>
    <s v="Formula 51Â "/>
    <x v="0"/>
    <n v="6.3"/>
  </r>
  <r>
    <s v="FlawlessÂ "/>
    <x v="0"/>
    <n v="6.4"/>
  </r>
  <r>
    <s v="MindhuntersÂ "/>
    <x v="0"/>
    <n v="6.4"/>
  </r>
  <r>
    <s v="What Just HappenedÂ "/>
    <x v="0"/>
    <n v="5.7"/>
  </r>
  <r>
    <s v="The StatementÂ "/>
    <x v="0"/>
    <n v="6.2"/>
  </r>
  <r>
    <s v="The Magic FluteÂ "/>
    <x v="0"/>
    <n v="6.6"/>
  </r>
  <r>
    <s v="Paul Blart: Mall CopÂ "/>
    <x v="0"/>
    <n v="5.2"/>
  </r>
  <r>
    <s v="Freaky FridayÂ "/>
    <x v="0"/>
    <n v="6.1"/>
  </r>
  <r>
    <s v="The 40-Year-Old VirginÂ "/>
    <x v="0"/>
    <n v="7.1"/>
  </r>
  <r>
    <s v="Shakespeare in LoveÂ "/>
    <x v="0"/>
    <n v="7.2"/>
  </r>
  <r>
    <s v="A Walk Among the TombstonesÂ "/>
    <x v="0"/>
    <n v="6.5"/>
  </r>
  <r>
    <s v="Kindergarten CopÂ "/>
    <x v="0"/>
    <n v="6"/>
  </r>
  <r>
    <s v="Pineapple ExpressÂ "/>
    <x v="0"/>
    <n v="7"/>
  </r>
  <r>
    <s v="Ever After: A Cinderella StoryÂ "/>
    <x v="0"/>
    <n v="7"/>
  </r>
  <r>
    <s v="Open RangeÂ "/>
    <x v="0"/>
    <n v="7.5"/>
  </r>
  <r>
    <s v="FlatlinersÂ "/>
    <x v="0"/>
    <n v="6.6"/>
  </r>
  <r>
    <s v="A Bridge Too FarÂ "/>
    <x v="0"/>
    <n v="7.4"/>
  </r>
  <r>
    <s v="Red EyeÂ "/>
    <x v="0"/>
    <n v="6.5"/>
  </r>
  <r>
    <s v="Final Destination 2Â "/>
    <x v="0"/>
    <n v="6.2"/>
  </r>
  <r>
    <s v="O Brother, Where Art Thou?Â "/>
    <x v="0"/>
    <n v="7.8"/>
  </r>
  <r>
    <s v="LegionÂ "/>
    <x v="0"/>
    <n v="5.2"/>
  </r>
  <r>
    <s v="Pain &amp; GainÂ "/>
    <x v="0"/>
    <n v="6.5"/>
  </r>
  <r>
    <s v="In Good CompanyÂ "/>
    <x v="0"/>
    <n v="6.5"/>
  </r>
  <r>
    <s v="ClockstoppersÂ "/>
    <x v="0"/>
    <n v="5.2"/>
  </r>
  <r>
    <s v="SilveradoÂ "/>
    <x v="0"/>
    <n v="7.2"/>
  </r>
  <r>
    <s v="BrothersÂ "/>
    <x v="0"/>
    <n v="7.1"/>
  </r>
  <r>
    <s v="Agent Cody Banks 2: Destination LondonÂ "/>
    <x v="0"/>
    <n v="4.5"/>
  </r>
  <r>
    <s v="New Year's EveÂ "/>
    <x v="0"/>
    <n v="5.7"/>
  </r>
  <r>
    <s v="Original SinÂ "/>
    <x v="0"/>
    <n v="6"/>
  </r>
  <r>
    <s v="The RavenÂ "/>
    <x v="0"/>
    <n v="6.4"/>
  </r>
  <r>
    <s v="Welcome to MooseportÂ "/>
    <x v="0"/>
    <n v="5.2"/>
  </r>
  <r>
    <s v="Highlander: The Final DimensionÂ "/>
    <x v="0"/>
    <n v="4.3"/>
  </r>
  <r>
    <s v="Blood and WineÂ "/>
    <x v="0"/>
    <n v="6.1"/>
  </r>
  <r>
    <s v="Snow White: A Tale of TerrorÂ "/>
    <x v="0"/>
    <n v="6.3"/>
  </r>
  <r>
    <s v="The Curse of the Jade ScorpionÂ "/>
    <x v="0"/>
    <n v="6.8"/>
  </r>
  <r>
    <s v="Accidental LoveÂ "/>
    <x v="0"/>
    <n v="4"/>
  </r>
  <r>
    <s v="FlipperÂ "/>
    <x v="0"/>
    <n v="5.2"/>
  </r>
  <r>
    <s v="Self/lessÂ "/>
    <x v="0"/>
    <n v="6.5"/>
  </r>
  <r>
    <s v="The Constant GardenerÂ "/>
    <x v="0"/>
    <n v="7.5"/>
  </r>
  <r>
    <s v="The Passion of the ChristÂ "/>
    <x v="14"/>
    <n v="7.1"/>
  </r>
  <r>
    <s v="Mrs. DoubtfireÂ "/>
    <x v="0"/>
    <n v="6.9"/>
  </r>
  <r>
    <s v="Rain ManÂ "/>
    <x v="0"/>
    <n v="8"/>
  </r>
  <r>
    <s v="Gran TorinoÂ "/>
    <x v="0"/>
    <n v="8.1999999999999993"/>
  </r>
  <r>
    <s v="W.Â "/>
    <x v="0"/>
    <n v="6.4"/>
  </r>
  <r>
    <s v="TakenÂ "/>
    <x v="0"/>
    <n v="7.9"/>
  </r>
  <r>
    <s v="The Best of MeÂ "/>
    <x v="0"/>
    <n v="6.7"/>
  </r>
  <r>
    <s v="The BodyguardÂ "/>
    <x v="0"/>
    <n v="6.1"/>
  </r>
  <r>
    <s v="Schindler's ListÂ "/>
    <x v="0"/>
    <n v="8.9"/>
  </r>
  <r>
    <s v="The HelpÂ "/>
    <x v="0"/>
    <n v="8.1"/>
  </r>
  <r>
    <s v="The Fifth EstateÂ "/>
    <x v="0"/>
    <n v="6.2"/>
  </r>
  <r>
    <s v="Scooby-Doo 2: Monsters UnleashedÂ "/>
    <x v="0"/>
    <n v="4.9000000000000004"/>
  </r>
  <r>
    <s v="ViyÂ "/>
    <x v="8"/>
    <n v="5.4"/>
  </r>
  <r>
    <s v="Freddy vs. JasonÂ "/>
    <x v="0"/>
    <n v="5.8"/>
  </r>
  <r>
    <s v="The Face of an AngelÂ "/>
    <x v="0"/>
    <n v="4.7"/>
  </r>
  <r>
    <s v="Jimmy Neutron: Boy GeniusÂ "/>
    <x v="0"/>
    <n v="6"/>
  </r>
  <r>
    <s v="CloverfieldÂ "/>
    <x v="0"/>
    <n v="7"/>
  </r>
  <r>
    <s v="Teenage Mutant Ninja Turtles II: The Secret of the OozeÂ "/>
    <x v="0"/>
    <n v="6"/>
  </r>
  <r>
    <s v="The UntouchablesÂ "/>
    <x v="0"/>
    <n v="7.9"/>
  </r>
  <r>
    <s v="No Country for Old MenÂ "/>
    <x v="0"/>
    <n v="8.1"/>
  </r>
  <r>
    <s v="Ride AlongÂ "/>
    <x v="0"/>
    <n v="6.2"/>
  </r>
  <r>
    <s v="Bridget Jones's DiaryÂ "/>
    <x v="0"/>
    <n v="6.7"/>
  </r>
  <r>
    <s v="ChocolatÂ "/>
    <x v="0"/>
    <n v="7.3"/>
  </r>
  <r>
    <s v="Legally Blonde 2: Red, White &amp; BlondeÂ "/>
    <x v="0"/>
    <n v="4.5999999999999996"/>
  </r>
  <r>
    <s v="Parental GuidanceÂ "/>
    <x v="0"/>
    <n v="6.1"/>
  </r>
  <r>
    <s v="No Strings AttachedÂ "/>
    <x v="0"/>
    <n v="6.2"/>
  </r>
  <r>
    <s v="TombstoneÂ "/>
    <x v="0"/>
    <n v="7.8"/>
  </r>
  <r>
    <s v="Romeo Must DieÂ "/>
    <x v="0"/>
    <n v="6.1"/>
  </r>
  <r>
    <s v="The OmenÂ "/>
    <x v="0"/>
    <n v="7.6"/>
  </r>
  <r>
    <s v="Final Destination 3Â "/>
    <x v="0"/>
    <n v="5.8"/>
  </r>
  <r>
    <s v="The Lucky OneÂ "/>
    <x v="0"/>
    <n v="6.5"/>
  </r>
  <r>
    <s v="Bridge to TerabithiaÂ "/>
    <x v="0"/>
    <n v="7.2"/>
  </r>
  <r>
    <s v="Finding NeverlandÂ "/>
    <x v="0"/>
    <n v="7.8"/>
  </r>
  <r>
    <s v="A Madea ChristmasÂ "/>
    <x v="0"/>
    <n v="4.7"/>
  </r>
  <r>
    <s v="The GreyÂ "/>
    <x v="0"/>
    <n v="6.8"/>
  </r>
  <r>
    <s v="Hide and SeekÂ "/>
    <x v="0"/>
    <n v="5.9"/>
  </r>
  <r>
    <s v="Anchorman: The Legend of Ron BurgundyÂ "/>
    <x v="0"/>
    <n v="7.2"/>
  </r>
  <r>
    <s v="GoodfellasÂ "/>
    <x v="0"/>
    <n v="8.6999999999999993"/>
  </r>
  <r>
    <s v="Agent Cody BanksÂ "/>
    <x v="0"/>
    <n v="5"/>
  </r>
  <r>
    <s v="Nanny McPheeÂ "/>
    <x v="0"/>
    <n v="6.6"/>
  </r>
  <r>
    <s v="ScarfaceÂ "/>
    <x v="0"/>
    <n v="8.3000000000000007"/>
  </r>
  <r>
    <s v="Nothing to LoseÂ "/>
    <x v="0"/>
    <n v="6.7"/>
  </r>
  <r>
    <s v="The Last EmperorÂ "/>
    <x v="0"/>
    <n v="7.8"/>
  </r>
  <r>
    <s v="ContrabandÂ "/>
    <x v="0"/>
    <n v="6.5"/>
  </r>
  <r>
    <s v="Money TalksÂ "/>
    <x v="0"/>
    <n v="6.1"/>
  </r>
  <r>
    <s v="There Will Be BloodÂ "/>
    <x v="0"/>
    <n v="8.1"/>
  </r>
  <r>
    <s v="The Wild Thornberrys MovieÂ "/>
    <x v="0"/>
    <n v="5.2"/>
  </r>
  <r>
    <s v="Rugrats Go WildÂ "/>
    <x v="0"/>
    <n v="5.6"/>
  </r>
  <r>
    <s v="Undercover BrotherÂ "/>
    <x v="0"/>
    <n v="5.8"/>
  </r>
  <r>
    <s v="The Sisterhood of the Traveling PantsÂ "/>
    <x v="0"/>
    <n v="6.6"/>
  </r>
  <r>
    <s v="Kiss of the DragonÂ "/>
    <x v="0"/>
    <n v="6.6"/>
  </r>
  <r>
    <s v="The House BunnyÂ "/>
    <x v="0"/>
    <n v="5.5"/>
  </r>
  <r>
    <s v="Beauty ShopÂ "/>
    <x v="0"/>
    <n v="5.5"/>
  </r>
  <r>
    <s v="Million Dollar ArmÂ "/>
    <x v="0"/>
    <n v="7"/>
  </r>
  <r>
    <s v="The GiverÂ "/>
    <x v="0"/>
    <n v="6.5"/>
  </r>
  <r>
    <s v="What a Girl WantsÂ "/>
    <x v="0"/>
    <n v="5.8"/>
  </r>
  <r>
    <s v="Jeepers Creepers IIÂ "/>
    <x v="0"/>
    <n v="5.6"/>
  </r>
  <r>
    <s v="Good Luck ChuckÂ "/>
    <x v="0"/>
    <n v="5.6"/>
  </r>
  <r>
    <s v="Cradle 2 the GraveÂ "/>
    <x v="0"/>
    <n v="5.8"/>
  </r>
  <r>
    <s v="The HoursÂ "/>
    <x v="0"/>
    <n v="7.6"/>
  </r>
  <r>
    <s v="She's the ManÂ "/>
    <x v="0"/>
    <n v="6.4"/>
  </r>
  <r>
    <s v="Mr. Bean's HolidayÂ "/>
    <x v="0"/>
    <n v="6.3"/>
  </r>
  <r>
    <s v="Anacondas: The Hunt for the Blood OrchidÂ "/>
    <x v="0"/>
    <n v="4.5999999999999996"/>
  </r>
  <r>
    <s v="Blood TiesÂ "/>
    <x v="0"/>
    <n v="6.5"/>
  </r>
  <r>
    <s v="August RushÂ "/>
    <x v="0"/>
    <n v="7.5"/>
  </r>
  <r>
    <s v="ElizabethÂ "/>
    <x v="0"/>
    <n v="7.5"/>
  </r>
  <r>
    <s v="Bride of ChuckyÂ "/>
    <x v="0"/>
    <n v="5.3"/>
  </r>
  <r>
    <s v="Tora! Tora! Tora!Â "/>
    <x v="0"/>
    <n v="7.5"/>
  </r>
  <r>
    <s v="Spice WorldÂ "/>
    <x v="0"/>
    <n v="3.3"/>
  </r>
  <r>
    <s v="The SitterÂ "/>
    <x v="0"/>
    <n v="5.7"/>
  </r>
  <r>
    <s v="Dance FlickÂ "/>
    <x v="0"/>
    <n v="3.5"/>
  </r>
  <r>
    <s v="The Shawshank RedemptionÂ "/>
    <x v="0"/>
    <n v="9.3000000000000007"/>
  </r>
  <r>
    <s v="Crocodile Dundee in Los AngelesÂ "/>
    <x v="0"/>
    <n v="4.8"/>
  </r>
  <r>
    <s v="KingpinÂ "/>
    <x v="0"/>
    <n v="6.9"/>
  </r>
  <r>
    <s v="The GamblerÂ "/>
    <x v="0"/>
    <n v="6"/>
  </r>
  <r>
    <s v="August: Osage CountyÂ "/>
    <x v="0"/>
    <n v="7.3"/>
  </r>
  <r>
    <s v="Ice PrincessÂ "/>
    <x v="0"/>
    <n v="6"/>
  </r>
  <r>
    <s v="A Lot Like LoveÂ "/>
    <x v="0"/>
    <n v="6.6"/>
  </r>
  <r>
    <s v="Eddie the EagleÂ "/>
    <x v="0"/>
    <n v="7.5"/>
  </r>
  <r>
    <s v="He Got GameÂ "/>
    <x v="0"/>
    <n v="6.9"/>
  </r>
  <r>
    <s v="Don Juan DeMarcoÂ "/>
    <x v="0"/>
    <n v="6.8"/>
  </r>
  <r>
    <s v="The LosersÂ "/>
    <x v="0"/>
    <n v="6.4"/>
  </r>
  <r>
    <s v="Don't Be Afraid of the DarkÂ "/>
    <x v="0"/>
    <n v="5.6"/>
  </r>
  <r>
    <s v="WarÂ "/>
    <x v="0"/>
    <n v="6.3"/>
  </r>
  <r>
    <s v="Punch-Drunk LoveÂ "/>
    <x v="0"/>
    <n v="7.3"/>
  </r>
  <r>
    <s v="EuroTripÂ "/>
    <x v="0"/>
    <n v="6.6"/>
  </r>
  <r>
    <s v="Half Past DeadÂ "/>
    <x v="0"/>
    <n v="4.5999999999999996"/>
  </r>
  <r>
    <s v="Unaccompanied MinorsÂ "/>
    <x v="0"/>
    <n v="5.0999999999999996"/>
  </r>
  <r>
    <s v="Bright Lights, Big CityÂ "/>
    <x v="0"/>
    <n v="5.6"/>
  </r>
  <r>
    <s v="The Adventures of PinocchioÂ "/>
    <x v="15"/>
    <n v="5.3"/>
  </r>
  <r>
    <s v="The Greatest Game Ever PlayedÂ "/>
    <x v="0"/>
    <n v="7.5"/>
  </r>
  <r>
    <s v="The BoxÂ "/>
    <x v="0"/>
    <n v="5.6"/>
  </r>
  <r>
    <s v="The RuinsÂ "/>
    <x v="0"/>
    <n v="5.9"/>
  </r>
  <r>
    <s v="The Next Best ThingÂ "/>
    <x v="0"/>
    <n v="4.7"/>
  </r>
  <r>
    <s v="My Soul to TakeÂ "/>
    <x v="0"/>
    <n v="4.8"/>
  </r>
  <r>
    <s v="The Girl Next DoorÂ "/>
    <x v="0"/>
    <n v="6.8"/>
  </r>
  <r>
    <s v="Maximum RiskÂ "/>
    <x v="0"/>
    <n v="5.4"/>
  </r>
  <r>
    <s v="Stealing HarvardÂ "/>
    <x v="0"/>
    <n v="5.0999999999999996"/>
  </r>
  <r>
    <s v="LegendÂ "/>
    <x v="0"/>
    <n v="7"/>
  </r>
  <r>
    <s v="Hot RodÂ "/>
    <x v="0"/>
    <n v="6.7"/>
  </r>
  <r>
    <s v="Shark Night 3DÂ "/>
    <x v="0"/>
    <n v="4"/>
  </r>
  <r>
    <s v="Angela's AshesÂ "/>
    <x v="0"/>
    <n v="7.3"/>
  </r>
  <r>
    <s v="Draft DayÂ "/>
    <x v="0"/>
    <n v="6.8"/>
  </r>
  <r>
    <s v="LifeforceÂ "/>
    <x v="0"/>
    <n v="6.1"/>
  </r>
  <r>
    <s v="The ConspiratorÂ "/>
    <x v="0"/>
    <n v="7"/>
  </r>
  <r>
    <s v="Lords of DogtownÂ "/>
    <x v="0"/>
    <n v="7.1"/>
  </r>
  <r>
    <s v="The 33Â "/>
    <x v="0"/>
    <n v="6.9"/>
  </r>
  <r>
    <s v="Big Trouble in Little ChinaÂ "/>
    <x v="0"/>
    <n v="7.3"/>
  </r>
  <r>
    <s v="A Perfect PlanÂ "/>
    <x v="2"/>
    <n v="6.3"/>
  </r>
  <r>
    <s v="WarriorÂ "/>
    <x v="0"/>
    <n v="8.1999999999999993"/>
  </r>
  <r>
    <s v="Michael CollinsÂ "/>
    <x v="0"/>
    <n v="7.1"/>
  </r>
  <r>
    <s v="GettysburgÂ "/>
    <x v="0"/>
    <n v="7.7"/>
  </r>
  <r>
    <s v="Stop-LossÂ "/>
    <x v="0"/>
    <n v="6.5"/>
  </r>
  <r>
    <s v="AbandonÂ "/>
    <x v="0"/>
    <n v="4.9000000000000004"/>
  </r>
  <r>
    <s v="Brokedown PalaceÂ "/>
    <x v="0"/>
    <n v="6.4"/>
  </r>
  <r>
    <s v="The PossessionÂ "/>
    <x v="0"/>
    <n v="5.9"/>
  </r>
  <r>
    <s v="Mrs. WinterbourneÂ "/>
    <x v="0"/>
    <n v="6.2"/>
  </r>
  <r>
    <s v="Straw DogsÂ "/>
    <x v="0"/>
    <n v="5.8"/>
  </r>
  <r>
    <s v="The HoaxÂ "/>
    <x v="0"/>
    <n v="6.7"/>
  </r>
  <r>
    <s v="Stone ColdÂ "/>
    <x v="0"/>
    <n v="5.9"/>
  </r>
  <r>
    <s v="The RoadÂ "/>
    <x v="0"/>
    <n v="7.3"/>
  </r>
  <r>
    <s v="SheenaÂ "/>
    <x v="0"/>
    <n v="4.8"/>
  </r>
  <r>
    <s v="UnderclassmanÂ "/>
    <x v="0"/>
    <n v="4.0999999999999996"/>
  </r>
  <r>
    <s v="Say It Isn't SoÂ "/>
    <x v="0"/>
    <n v="4.9000000000000004"/>
  </r>
  <r>
    <s v="The World's Fastest IndianÂ "/>
    <x v="0"/>
    <n v="7.9"/>
  </r>
  <r>
    <s v="Snakes on a PlaneÂ "/>
    <x v="0"/>
    <n v="5.6"/>
  </r>
  <r>
    <s v="Tank GirlÂ "/>
    <x v="0"/>
    <n v="5.2"/>
  </r>
  <r>
    <s v="King's RansomÂ "/>
    <x v="0"/>
    <n v="4.0999999999999996"/>
  </r>
  <r>
    <s v="BlindnessÂ "/>
    <x v="0"/>
    <n v="6.6"/>
  </r>
  <r>
    <s v="BloodRayneÂ "/>
    <x v="0"/>
    <n v="2.9"/>
  </r>
  <r>
    <s v="CarnageÂ "/>
    <x v="0"/>
    <n v="7.2"/>
  </r>
  <r>
    <s v="Where the Truth LiesÂ "/>
    <x v="0"/>
    <n v="6.5"/>
  </r>
  <r>
    <s v="Cirque du Soleil: Worlds AwayÂ "/>
    <x v="0"/>
    <n v="6.8"/>
  </r>
  <r>
    <s v="Without LimitsÂ "/>
    <x v="0"/>
    <n v="7.2"/>
  </r>
  <r>
    <s v="Me and Orson WellesÂ "/>
    <x v="0"/>
    <n v="6.8"/>
  </r>
  <r>
    <s v="The Best OfferÂ "/>
    <x v="0"/>
    <n v="7.8"/>
  </r>
  <r>
    <s v="Bad Lieutenant: Port of Call New OrleansÂ "/>
    <x v="0"/>
    <n v="6.7"/>
  </r>
  <r>
    <s v="A Turtle's Tale: Sammy's AdventuresÂ "/>
    <x v="0"/>
    <n v="6.1"/>
  </r>
  <r>
    <s v="Little White LiesÂ "/>
    <x v="2"/>
    <n v="7.1"/>
  </r>
  <r>
    <s v="Love RanchÂ "/>
    <x v="0"/>
    <n v="5.7"/>
  </r>
  <r>
    <s v="The True Story of Puss'N BootsÂ "/>
    <x v="0"/>
    <n v="2.9"/>
  </r>
  <r>
    <s v="Space DogsÂ "/>
    <x v="8"/>
    <n v="5.2"/>
  </r>
  <r>
    <s v="The CounselorÂ "/>
    <x v="0"/>
    <n v="5.3"/>
  </r>
  <r>
    <s v="IroncladÂ "/>
    <x v="0"/>
    <n v="6.2"/>
  </r>
  <r>
    <s v="WaterlooÂ "/>
    <x v="0"/>
    <n v="7.3"/>
  </r>
  <r>
    <s v="Kung Fu KillerÂ "/>
    <x v="12"/>
    <n v="6.5"/>
  </r>
  <r>
    <s v="Dangerous LiaisonsÂ "/>
    <x v="0"/>
    <n v="7.7"/>
  </r>
  <r>
    <s v="On the RoadÂ "/>
    <x v="0"/>
    <n v="6.1"/>
  </r>
  <r>
    <s v="Star Trek IV: The Voyage HomeÂ "/>
    <x v="0"/>
    <n v="7.3"/>
  </r>
  <r>
    <s v="Rocky BalboaÂ "/>
    <x v="0"/>
    <n v="7.2"/>
  </r>
  <r>
    <s v="Point BreakÂ "/>
    <x v="0"/>
    <n v="5.3"/>
  </r>
  <r>
    <s v="Scream 2Â "/>
    <x v="0"/>
    <n v="6.1"/>
  </r>
  <r>
    <s v="Jane Got a GunÂ "/>
    <x v="0"/>
    <n v="5.8"/>
  </r>
  <r>
    <s v="Think Like a Man TooÂ "/>
    <x v="0"/>
    <n v="5.7"/>
  </r>
  <r>
    <s v="The Whole Nine YardsÂ "/>
    <x v="0"/>
    <n v="6.7"/>
  </r>
  <r>
    <s v="FootlooseÂ "/>
    <x v="0"/>
    <n v="6.5"/>
  </r>
  <r>
    <s v="Old SchoolÂ "/>
    <x v="0"/>
    <n v="7.2"/>
  </r>
  <r>
    <s v="The Fisher KingÂ "/>
    <x v="0"/>
    <n v="7.6"/>
  </r>
  <r>
    <s v="I Still Know What You Did Last SummerÂ "/>
    <x v="0"/>
    <n v="4.5999999999999996"/>
  </r>
  <r>
    <s v="Return to MeÂ "/>
    <x v="0"/>
    <n v="6.9"/>
  </r>
  <r>
    <s v="Zack and Miri Make a PornoÂ "/>
    <x v="0"/>
    <n v="6.6"/>
  </r>
  <r>
    <s v="Nurse BettyÂ "/>
    <x v="0"/>
    <n v="6.3"/>
  </r>
  <r>
    <s v="The Men Who Stare at GoatsÂ "/>
    <x v="0"/>
    <n v="6.2"/>
  </r>
  <r>
    <s v="Double TakeÂ "/>
    <x v="0"/>
    <n v="5.3"/>
  </r>
  <r>
    <s v="Girl, InterruptedÂ "/>
    <x v="0"/>
    <n v="7.3"/>
  </r>
  <r>
    <s v="Win a Date with Tad Hamilton!Â "/>
    <x v="0"/>
    <n v="5.6"/>
  </r>
  <r>
    <s v="Muppets from SpaceÂ "/>
    <x v="0"/>
    <n v="6.2"/>
  </r>
  <r>
    <s v="The WizÂ "/>
    <x v="0"/>
    <n v="5.2"/>
  </r>
  <r>
    <s v="Ready to RumbleÂ "/>
    <x v="0"/>
    <n v="5.3"/>
  </r>
  <r>
    <s v="Play It to the BoneÂ "/>
    <x v="0"/>
    <n v="5.4"/>
  </r>
  <r>
    <s v="I Don't Know How She Does ItÂ "/>
    <x v="0"/>
    <n v="4.9000000000000004"/>
  </r>
  <r>
    <s v="Piranha 3DÂ "/>
    <x v="0"/>
    <n v="5.5"/>
  </r>
  <r>
    <s v="Beyond the SeaÂ "/>
    <x v="0"/>
    <n v="6.7"/>
  </r>
  <r>
    <s v="Meet the DeedlesÂ "/>
    <x v="0"/>
    <n v="3.9"/>
  </r>
  <r>
    <s v="The Princess and the CobblerÂ "/>
    <x v="0"/>
    <n v="7.2"/>
  </r>
  <r>
    <s v="The Bridge of San Luis ReyÂ "/>
    <x v="0"/>
    <n v="5.0999999999999996"/>
  </r>
  <r>
    <s v="FasterÂ "/>
    <x v="0"/>
    <n v="6.5"/>
  </r>
  <r>
    <s v="Howl's Moving CastleÂ "/>
    <x v="1"/>
    <n v="8.1999999999999993"/>
  </r>
  <r>
    <s v="ZombielandÂ "/>
    <x v="0"/>
    <n v="7.7"/>
  </r>
  <r>
    <s v="King KongÂ "/>
    <x v="0"/>
    <n v="7.2"/>
  </r>
  <r>
    <s v="The WaterboyÂ "/>
    <x v="0"/>
    <n v="6.1"/>
  </r>
  <r>
    <s v="Star Wars: Episode V - The Empire Strikes BackÂ "/>
    <x v="0"/>
    <n v="8.8000000000000007"/>
  </r>
  <r>
    <s v="Bad BoysÂ "/>
    <x v="0"/>
    <n v="6.8"/>
  </r>
  <r>
    <s v="The Naked Gun 2Â½: The Smell of FearÂ "/>
    <x v="0"/>
    <n v="6.8"/>
  </r>
  <r>
    <s v="Final DestinationÂ "/>
    <x v="0"/>
    <n v="6.7"/>
  </r>
  <r>
    <s v="The Ides of MarchÂ "/>
    <x v="0"/>
    <n v="7.1"/>
  </r>
  <r>
    <s v="Pitch BlackÂ "/>
    <x v="0"/>
    <n v="7.1"/>
  </r>
  <r>
    <s v="Someone Like You...Â "/>
    <x v="0"/>
    <n v="6.1"/>
  </r>
  <r>
    <s v="HerÂ "/>
    <x v="0"/>
    <n v="8"/>
  </r>
  <r>
    <s v="Eddie the EagleÂ "/>
    <x v="0"/>
    <n v="7.5"/>
  </r>
  <r>
    <s v="Joy RideÂ "/>
    <x v="0"/>
    <n v="6.6"/>
  </r>
  <r>
    <s v="The Adventurer: The Curse of the Midas BoxÂ "/>
    <x v="0"/>
    <n v="5.4"/>
  </r>
  <r>
    <s v="Anywhere But HereÂ "/>
    <x v="0"/>
    <n v="6.1"/>
  </r>
  <r>
    <s v="Chasing LibertyÂ "/>
    <x v="0"/>
    <n v="6.1"/>
  </r>
  <r>
    <s v="The CrewÂ "/>
    <x v="0"/>
    <n v="5.6"/>
  </r>
  <r>
    <s v="HaywireÂ "/>
    <x v="0"/>
    <n v="5.8"/>
  </r>
  <r>
    <s v="Jaws: The RevengeÂ "/>
    <x v="0"/>
    <n v="2.8"/>
  </r>
  <r>
    <s v="Marvin's RoomÂ "/>
    <x v="0"/>
    <n v="6.7"/>
  </r>
  <r>
    <s v="The LongshotsÂ "/>
    <x v="0"/>
    <n v="5.0999999999999996"/>
  </r>
  <r>
    <s v="The End of the AffairÂ "/>
    <x v="0"/>
    <n v="7.2"/>
  </r>
  <r>
    <s v="Harley Davidson and the Marlboro ManÂ "/>
    <x v="0"/>
    <n v="6"/>
  </r>
  <r>
    <s v="In the Valley of ElahÂ "/>
    <x v="0"/>
    <n v="7.2"/>
  </r>
  <r>
    <s v="Coco Before ChanelÂ "/>
    <x v="2"/>
    <n v="6.7"/>
  </r>
  <r>
    <s v="ForsakenÂ "/>
    <x v="0"/>
    <n v="6.3"/>
  </r>
  <r>
    <s v="ChÃ©riÂ "/>
    <x v="0"/>
    <n v="6.2"/>
  </r>
  <r>
    <s v="Vanity FairÂ "/>
    <x v="0"/>
    <n v="6.2"/>
  </r>
  <r>
    <s v="Bodyguards and AssassinsÂ "/>
    <x v="3"/>
    <n v="6.9"/>
  </r>
  <r>
    <s v="1408Â "/>
    <x v="0"/>
    <n v="6.8"/>
  </r>
  <r>
    <s v="SpaceballsÂ "/>
    <x v="0"/>
    <n v="7.1"/>
  </r>
  <r>
    <s v="The Water DivinerÂ "/>
    <x v="0"/>
    <n v="7.1"/>
  </r>
  <r>
    <s v="GhostÂ "/>
    <x v="0"/>
    <n v="7"/>
  </r>
  <r>
    <s v="There's Something About MaryÂ "/>
    <x v="0"/>
    <n v="7.1"/>
  </r>
  <r>
    <s v="The Santa ClauseÂ "/>
    <x v="0"/>
    <n v="6.4"/>
  </r>
  <r>
    <s v="The RookieÂ "/>
    <x v="0"/>
    <n v="7"/>
  </r>
  <r>
    <s v="The Game PlanÂ "/>
    <x v="0"/>
    <n v="6.2"/>
  </r>
  <r>
    <s v="The Bridges of Madison CountyÂ "/>
    <x v="0"/>
    <n v="7.5"/>
  </r>
  <r>
    <s v="The AnimalÂ "/>
    <x v="0"/>
    <n v="4.8"/>
  </r>
  <r>
    <s v="GandhiÂ "/>
    <x v="0"/>
    <n v="8.1"/>
  </r>
  <r>
    <s v="The Hundred-Foot JourneyÂ "/>
    <x v="0"/>
    <n v="7.3"/>
  </r>
  <r>
    <s v="The NetÂ "/>
    <x v="0"/>
    <n v="5.8"/>
  </r>
  <r>
    <s v="I Am SamÂ "/>
    <x v="0"/>
    <n v="7.6"/>
  </r>
  <r>
    <s v="Son of GodÂ "/>
    <x v="0"/>
    <n v="5.6"/>
  </r>
  <r>
    <s v="UnderworldÂ "/>
    <x v="0"/>
    <n v="7"/>
  </r>
  <r>
    <s v="DerailedÂ "/>
    <x v="0"/>
    <n v="6.6"/>
  </r>
  <r>
    <s v="The Informant!Â "/>
    <x v="0"/>
    <n v="6.5"/>
  </r>
  <r>
    <s v="ShadowlandsÂ "/>
    <x v="0"/>
    <n v="7.4"/>
  </r>
  <r>
    <s v="Deuce Bigalow: European GigoloÂ "/>
    <x v="0"/>
    <n v="4.5999999999999996"/>
  </r>
  <r>
    <s v="Delivery ManÂ "/>
    <x v="0"/>
    <n v="6.4"/>
  </r>
  <r>
    <s v="Victor FrankensteinÂ "/>
    <x v="0"/>
    <n v="6"/>
  </r>
  <r>
    <s v="Our Kind of TraitorÂ "/>
    <x v="0"/>
    <n v="6.4"/>
  </r>
  <r>
    <s v="Saving SilvermanÂ "/>
    <x v="0"/>
    <n v="5.9"/>
  </r>
  <r>
    <s v="Diary of a Wimpy Kid: Dog DaysÂ "/>
    <x v="0"/>
    <n v="6.4"/>
  </r>
  <r>
    <s v="Summer of SamÂ "/>
    <x v="0"/>
    <n v="6.6"/>
  </r>
  <r>
    <s v="Jay and Silent Bob Strike BackÂ "/>
    <x v="0"/>
    <n v="6.9"/>
  </r>
  <r>
    <s v="The IslandÂ "/>
    <x v="0"/>
    <n v="6.9"/>
  </r>
  <r>
    <s v="The Glass HouseÂ "/>
    <x v="0"/>
    <n v="5.8"/>
  </r>
  <r>
    <s v="Hail, Caesar!Â "/>
    <x v="0"/>
    <n v="6.4"/>
  </r>
  <r>
    <s v="Josie and the PussycatsÂ "/>
    <x v="0"/>
    <n v="5.3"/>
  </r>
  <r>
    <s v="HomefrontÂ "/>
    <x v="0"/>
    <n v="6.5"/>
  </r>
  <r>
    <s v="The Little VampireÂ "/>
    <x v="0"/>
    <n v="5.7"/>
  </r>
  <r>
    <s v="I Heart HuckabeesÂ "/>
    <x v="0"/>
    <n v="6.7"/>
  </r>
  <r>
    <s v="RoboCop 3Â "/>
    <x v="0"/>
    <n v="3.9"/>
  </r>
  <r>
    <s v="Megiddo: The Omega Code 2Â "/>
    <x v="0"/>
    <n v="4.0999999999999996"/>
  </r>
  <r>
    <s v="Darling LiliÂ "/>
    <x v="0"/>
    <n v="6.2"/>
  </r>
  <r>
    <s v="Dudley Do-RightÂ "/>
    <x v="0"/>
    <n v="3.8"/>
  </r>
  <r>
    <s v="The Transporter RefueledÂ "/>
    <x v="0"/>
    <n v="5.0999999999999996"/>
  </r>
  <r>
    <s v="The LibertineÂ "/>
    <x v="0"/>
    <n v="6.4"/>
  </r>
  <r>
    <s v="Black BookÂ "/>
    <x v="16"/>
    <n v="7.8"/>
  </r>
  <r>
    <s v="Joyeux NoelÂ "/>
    <x v="2"/>
    <n v="7.8"/>
  </r>
  <r>
    <s v="Hit and RunÂ "/>
    <x v="0"/>
    <n v="6.1"/>
  </r>
  <r>
    <s v="Mad MoneyÂ "/>
    <x v="0"/>
    <n v="5.8"/>
  </r>
  <r>
    <s v="Before I Go to SleepÂ "/>
    <x v="0"/>
    <n v="6.3"/>
  </r>
  <r>
    <s v="SorcererÂ "/>
    <x v="0"/>
    <n v="7.7"/>
  </r>
  <r>
    <s v="StoneÂ "/>
    <x v="0"/>
    <n v="5.4"/>
  </r>
  <r>
    <s v="MoliÃ¨reÂ "/>
    <x v="2"/>
    <n v="7.3"/>
  </r>
  <r>
    <s v="Out of the FurnaceÂ "/>
    <x v="0"/>
    <n v="6.8"/>
  </r>
  <r>
    <s v="Michael ClaytonÂ "/>
    <x v="0"/>
    <n v="7.3"/>
  </r>
  <r>
    <s v="My Fellow AmericansÂ "/>
    <x v="0"/>
    <n v="6.5"/>
  </r>
  <r>
    <s v="Arlington RoadÂ "/>
    <x v="0"/>
    <n v="7.2"/>
  </r>
  <r>
    <s v="UnderdogsÂ "/>
    <x v="5"/>
    <n v="6.7"/>
  </r>
  <r>
    <s v="To Rome with LoveÂ "/>
    <x v="0"/>
    <n v="6.3"/>
  </r>
  <r>
    <s v="FirefoxÂ "/>
    <x v="0"/>
    <n v="5.9"/>
  </r>
  <r>
    <s v="South Park: Bigger Longer &amp; UncutÂ "/>
    <x v="0"/>
    <n v="7.8"/>
  </r>
  <r>
    <s v="Death at a FuneralÂ "/>
    <x v="0"/>
    <n v="7.4"/>
  </r>
  <r>
    <s v="Teenage Mutant Ninja Turtles IIIÂ "/>
    <x v="0"/>
    <n v="4.8"/>
  </r>
  <r>
    <s v="HardballÂ "/>
    <x v="0"/>
    <n v="6.3"/>
  </r>
  <r>
    <s v="Silver Linings PlaybookÂ "/>
    <x v="0"/>
    <n v="7.8"/>
  </r>
  <r>
    <s v="Freedom WritersÂ "/>
    <x v="0"/>
    <n v="7.5"/>
  </r>
  <r>
    <s v="For Colored GirlsÂ "/>
    <x v="0"/>
    <n v="6"/>
  </r>
  <r>
    <s v="The TransporterÂ "/>
    <x v="0"/>
    <n v="6.8"/>
  </r>
  <r>
    <s v="Never Back DownÂ "/>
    <x v="0"/>
    <n v="6.6"/>
  </r>
  <r>
    <s v="The Rage: Carrie 2Â "/>
    <x v="0"/>
    <n v="4.5999999999999996"/>
  </r>
  <r>
    <s v="Away We GoÂ "/>
    <x v="0"/>
    <n v="7.1"/>
  </r>
  <r>
    <s v="Swing VoteÂ "/>
    <x v="0"/>
    <n v="6.1"/>
  </r>
  <r>
    <s v="Moonlight MileÂ "/>
    <x v="0"/>
    <n v="6.7"/>
  </r>
  <r>
    <s v="Tinker Tailor Soldier SpyÂ "/>
    <x v="0"/>
    <n v="7.1"/>
  </r>
  <r>
    <s v="MollyÂ "/>
    <x v="0"/>
    <n v="5.8"/>
  </r>
  <r>
    <s v="The BeaverÂ "/>
    <x v="0"/>
    <n v="6.7"/>
  </r>
  <r>
    <s v="The Best Little Whorehouse in TexasÂ "/>
    <x v="0"/>
    <n v="5.8"/>
  </r>
  <r>
    <s v="eXistenZÂ "/>
    <x v="0"/>
    <n v="6.8"/>
  </r>
  <r>
    <s v="Raiders of the Lost ArkÂ "/>
    <x v="0"/>
    <n v="8.5"/>
  </r>
  <r>
    <s v="Home Alone 2: Lost in New YorkÂ "/>
    <x v="0"/>
    <n v="6.6"/>
  </r>
  <r>
    <s v="Close Encounters of the Third KindÂ "/>
    <x v="0"/>
    <n v="7.7"/>
  </r>
  <r>
    <s v="PulseÂ "/>
    <x v="0"/>
    <n v="4.7"/>
  </r>
  <r>
    <s v="Beverly Hills Cop IIÂ "/>
    <x v="0"/>
    <n v="6.4"/>
  </r>
  <r>
    <s v="Bringing Down the HouseÂ "/>
    <x v="0"/>
    <n v="5.5"/>
  </r>
  <r>
    <s v="The Silence of the LambsÂ "/>
    <x v="0"/>
    <n v="8.6"/>
  </r>
  <r>
    <s v="Wayne's WorldÂ "/>
    <x v="0"/>
    <n v="7"/>
  </r>
  <r>
    <s v="Jackass 3DÂ "/>
    <x v="0"/>
    <n v="7.1"/>
  </r>
  <r>
    <s v="Jaws 2Â "/>
    <x v="0"/>
    <n v="5.7"/>
  </r>
  <r>
    <s v="Beverly Hills ChihuahuaÂ "/>
    <x v="0"/>
    <n v="3.7"/>
  </r>
  <r>
    <s v="The ConjuringÂ "/>
    <x v="0"/>
    <n v="7.5"/>
  </r>
  <r>
    <s v="Are We There Yet?Â "/>
    <x v="0"/>
    <n v="4.5999999999999996"/>
  </r>
  <r>
    <s v="TammyÂ "/>
    <x v="0"/>
    <n v="4.9000000000000004"/>
  </r>
  <r>
    <s v="DisturbiaÂ "/>
    <x v="0"/>
    <n v="6.9"/>
  </r>
  <r>
    <s v="School of RockÂ "/>
    <x v="0"/>
    <n v="7.1"/>
  </r>
  <r>
    <s v="Mortal KombatÂ "/>
    <x v="0"/>
    <n v="5.8"/>
  </r>
  <r>
    <s v="Wicker ParkÂ "/>
    <x v="0"/>
    <n v="7"/>
  </r>
  <r>
    <s v="White ChicksÂ "/>
    <x v="0"/>
    <n v="5.4"/>
  </r>
  <r>
    <s v="The DescendantsÂ "/>
    <x v="0"/>
    <n v="7.3"/>
  </r>
  <r>
    <s v="HolesÂ "/>
    <x v="0"/>
    <n v="7.1"/>
  </r>
  <r>
    <s v="The Last SongÂ "/>
    <x v="0"/>
    <n v="5.8"/>
  </r>
  <r>
    <s v="12 Years a SlaveÂ "/>
    <x v="0"/>
    <n v="8.1"/>
  </r>
  <r>
    <s v="DrumlineÂ "/>
    <x v="0"/>
    <n v="5.7"/>
  </r>
  <r>
    <s v="Why Did I Get Married Too?Â "/>
    <x v="0"/>
    <n v="4.4000000000000004"/>
  </r>
  <r>
    <s v="Edward ScissorhandsÂ "/>
    <x v="0"/>
    <n v="7.9"/>
  </r>
  <r>
    <s v="Me Before YouÂ "/>
    <x v="0"/>
    <n v="7.6"/>
  </r>
  <r>
    <s v="Madea's Witness ProtectionÂ "/>
    <x v="0"/>
    <n v="4.8"/>
  </r>
  <r>
    <s v="The French ConnectionÂ "/>
    <x v="0"/>
    <n v="7.8"/>
  </r>
  <r>
    <s v="Bad MomsÂ "/>
    <x v="0"/>
    <n v="6.7"/>
  </r>
  <r>
    <s v="Date MovieÂ "/>
    <x v="0"/>
    <n v="2.7"/>
  </r>
  <r>
    <s v="Return to Never LandÂ "/>
    <x v="0"/>
    <n v="5.8"/>
  </r>
  <r>
    <s v="SelmaÂ "/>
    <x v="0"/>
    <n v="7.5"/>
  </r>
  <r>
    <s v="The Jungle Book 2Â "/>
    <x v="0"/>
    <n v="5.4"/>
  </r>
  <r>
    <s v="BoogeymanÂ "/>
    <x v="0"/>
    <n v="4.0999999999999996"/>
  </r>
  <r>
    <s v="PremonitionÂ "/>
    <x v="0"/>
    <n v="5.9"/>
  </r>
  <r>
    <s v="The Tigger MovieÂ "/>
    <x v="0"/>
    <n v="6.3"/>
  </r>
  <r>
    <s v="OrphanÂ "/>
    <x v="0"/>
    <n v="7"/>
  </r>
  <r>
    <s v="MaxÂ "/>
    <x v="0"/>
    <n v="6.8"/>
  </r>
  <r>
    <s v="Epic MovieÂ "/>
    <x v="0"/>
    <n v="2.2999999999999998"/>
  </r>
  <r>
    <s v="Conan the BarbarianÂ "/>
    <x v="0"/>
    <n v="6.9"/>
  </r>
  <r>
    <s v="SpotlightÂ "/>
    <x v="0"/>
    <n v="8.1"/>
  </r>
  <r>
    <s v="Lakeview TerraceÂ "/>
    <x v="0"/>
    <n v="6.1"/>
  </r>
  <r>
    <s v="The Grudge 2Â "/>
    <x v="0"/>
    <n v="5"/>
  </r>
  <r>
    <s v="How Stella Got Her Groove BackÂ "/>
    <x v="0"/>
    <n v="5.5"/>
  </r>
  <r>
    <s v="Bill &amp; Ted's Bogus JourneyÂ "/>
    <x v="0"/>
    <n v="6.2"/>
  </r>
  <r>
    <s v="Man of the YearÂ "/>
    <x v="0"/>
    <n v="6.2"/>
  </r>
  <r>
    <s v="The Black HoleÂ "/>
    <x v="0"/>
    <n v="5.9"/>
  </r>
  <r>
    <s v="The AmericanÂ "/>
    <x v="0"/>
    <n v="6.3"/>
  </r>
  <r>
    <s v="SelenaÂ "/>
    <x v="0"/>
    <n v="6.7"/>
  </r>
  <r>
    <s v="Vampires SuckÂ "/>
    <x v="0"/>
    <n v="3.5"/>
  </r>
  <r>
    <s v="BabelÂ "/>
    <x v="0"/>
    <n v="7.5"/>
  </r>
  <r>
    <s v="This Is Where I Leave YouÂ "/>
    <x v="0"/>
    <n v="6.6"/>
  </r>
  <r>
    <s v="DoubtÂ "/>
    <x v="0"/>
    <n v="7.5"/>
  </r>
  <r>
    <s v="Team America: World PoliceÂ "/>
    <x v="0"/>
    <n v="7.2"/>
  </r>
  <r>
    <s v="Texas Chainsaw 3DÂ "/>
    <x v="0"/>
    <n v="4.8"/>
  </r>
  <r>
    <s v="CopycatÂ "/>
    <x v="0"/>
    <n v="6.6"/>
  </r>
  <r>
    <s v="Scary Movie 5Â "/>
    <x v="0"/>
    <n v="3.5"/>
  </r>
  <r>
    <s v="Paint Your WagonÂ "/>
    <x v="0"/>
    <n v="6.7"/>
  </r>
  <r>
    <s v="MilkÂ "/>
    <x v="0"/>
    <n v="7.6"/>
  </r>
  <r>
    <s v="RisenÂ "/>
    <x v="0"/>
    <n v="6.3"/>
  </r>
  <r>
    <s v="Ghost ShipÂ "/>
    <x v="0"/>
    <n v="5.5"/>
  </r>
  <r>
    <s v="A Very Harold &amp; Kumar 3D ChristmasÂ "/>
    <x v="0"/>
    <n v="6.3"/>
  </r>
  <r>
    <s v="Wild ThingsÂ "/>
    <x v="0"/>
    <n v="6.5"/>
  </r>
  <r>
    <s v="The StepfatherÂ "/>
    <x v="0"/>
    <n v="5.6"/>
  </r>
  <r>
    <s v="The DebtÂ "/>
    <x v="0"/>
    <n v="6.9"/>
  </r>
  <r>
    <s v="High FidelityÂ "/>
    <x v="0"/>
    <n v="7.6"/>
  </r>
  <r>
    <s v="One Missed CallÂ "/>
    <x v="0"/>
    <n v="3.9"/>
  </r>
  <r>
    <s v="Eye for an EyeÂ "/>
    <x v="0"/>
    <n v="6.1"/>
  </r>
  <r>
    <s v="The Bank JobÂ "/>
    <x v="0"/>
    <n v="7.3"/>
  </r>
  <r>
    <s v="Eternal Sunshine of the Spotless MindÂ "/>
    <x v="0"/>
    <n v="8.3000000000000007"/>
  </r>
  <r>
    <s v="You AgainÂ "/>
    <x v="0"/>
    <n v="5.8"/>
  </r>
  <r>
    <s v="Street KingsÂ "/>
    <x v="0"/>
    <n v="6.8"/>
  </r>
  <r>
    <s v="The World's EndÂ "/>
    <x v="0"/>
    <n v="7"/>
  </r>
  <r>
    <s v="Nancy DrewÂ "/>
    <x v="0"/>
    <n v="5.9"/>
  </r>
  <r>
    <s v="DaybreakersÂ "/>
    <x v="0"/>
    <n v="6.5"/>
  </r>
  <r>
    <s v="She's Out of My LeagueÂ "/>
    <x v="0"/>
    <n v="6.4"/>
  </r>
  <r>
    <s v="Monte CarloÂ "/>
    <x v="0"/>
    <n v="5.8"/>
  </r>
  <r>
    <s v="Stay AliveÂ "/>
    <x v="0"/>
    <n v="5.0999999999999996"/>
  </r>
  <r>
    <s v="Quigley Down UnderÂ "/>
    <x v="0"/>
    <n v="6.8"/>
  </r>
  <r>
    <s v="Alpha and OmegaÂ "/>
    <x v="0"/>
    <n v="5.3"/>
  </r>
  <r>
    <s v="The CovenantÂ "/>
    <x v="0"/>
    <n v="5.3"/>
  </r>
  <r>
    <s v="Stick ItÂ "/>
    <x v="0"/>
    <n v="6.4"/>
  </r>
  <r>
    <s v="ShortsÂ "/>
    <x v="0"/>
    <n v="4.9000000000000004"/>
  </r>
  <r>
    <s v="To Die ForÂ "/>
    <x v="0"/>
    <n v="6.8"/>
  </r>
  <r>
    <s v="NerveÂ "/>
    <x v="0"/>
    <n v="7.1"/>
  </r>
  <r>
    <s v="AppaloosaÂ "/>
    <x v="0"/>
    <n v="6.8"/>
  </r>
  <r>
    <s v="VampiresÂ "/>
    <x v="0"/>
    <n v="6.1"/>
  </r>
  <r>
    <s v="PsychoÂ "/>
    <x v="0"/>
    <n v="8.5"/>
  </r>
  <r>
    <s v="My Best Friend's GirlÂ "/>
    <x v="0"/>
    <n v="5.9"/>
  </r>
  <r>
    <s v="Endless LoveÂ "/>
    <x v="0"/>
    <n v="6.3"/>
  </r>
  <r>
    <s v="Georgia RuleÂ "/>
    <x v="0"/>
    <n v="5.9"/>
  </r>
  <r>
    <s v="Under the RainbowÂ "/>
    <x v="0"/>
    <n v="5.4"/>
  </r>
  <r>
    <s v="LadyhawkeÂ "/>
    <x v="0"/>
    <n v="7"/>
  </r>
  <r>
    <s v="Simon BirchÂ "/>
    <x v="0"/>
    <n v="6.9"/>
  </r>
  <r>
    <s v="Reign Over MeÂ "/>
    <x v="0"/>
    <n v="7.5"/>
  </r>
  <r>
    <s v="Into the WildÂ "/>
    <x v="0"/>
    <n v="8.1999999999999993"/>
  </r>
  <r>
    <s v="School for ScoundrelsÂ "/>
    <x v="0"/>
    <n v="5.9"/>
  </r>
  <r>
    <s v="Silent Hill: Revelation 3DÂ "/>
    <x v="0"/>
    <n v="5"/>
  </r>
  <r>
    <s v="From Dusk Till DawnÂ "/>
    <x v="0"/>
    <n v="7.3"/>
  </r>
  <r>
    <s v="Pooh's Heffalump MovieÂ "/>
    <x v="0"/>
    <n v="6.4"/>
  </r>
  <r>
    <s v="Home for the HolidaysÂ "/>
    <x v="0"/>
    <n v="6.6"/>
  </r>
  <r>
    <s v="Kung Fu HustleÂ "/>
    <x v="12"/>
    <n v="7.8"/>
  </r>
  <r>
    <s v="The Country BearsÂ "/>
    <x v="0"/>
    <n v="4"/>
  </r>
  <r>
    <s v="The Kite RunnerÂ "/>
    <x v="17"/>
    <n v="7.6"/>
  </r>
  <r>
    <s v="21 GramsÂ "/>
    <x v="0"/>
    <n v="7.7"/>
  </r>
  <r>
    <s v="PaparazziÂ "/>
    <x v="0"/>
    <n v="5.8"/>
  </r>
  <r>
    <s v="TwilightÂ "/>
    <x v="0"/>
    <n v="5.2"/>
  </r>
  <r>
    <s v="A Guy ThingÂ "/>
    <x v="0"/>
    <n v="5.6"/>
  </r>
  <r>
    <s v="LoserÂ "/>
    <x v="0"/>
    <n v="5.3"/>
  </r>
  <r>
    <s v="Capitalism: A Love StoryÂ "/>
    <x v="0"/>
    <n v="7.4"/>
  </r>
  <r>
    <s v="The Greatest Story Ever ToldÂ "/>
    <x v="0"/>
    <n v="6.6"/>
  </r>
  <r>
    <s v="Secret in Their EyesÂ "/>
    <x v="0"/>
    <n v="6.2"/>
  </r>
  <r>
    <s v="Disaster MovieÂ "/>
    <x v="0"/>
    <n v="1.9"/>
  </r>
  <r>
    <s v="ArmoredÂ "/>
    <x v="0"/>
    <n v="5.7"/>
  </r>
  <r>
    <s v="The Man Who Knew Too LittleÂ "/>
    <x v="0"/>
    <n v="6.6"/>
  </r>
  <r>
    <s v="What's Your Number?Â "/>
    <x v="0"/>
    <n v="6"/>
  </r>
  <r>
    <s v="LockoutÂ "/>
    <x v="0"/>
    <n v="6.1"/>
  </r>
  <r>
    <s v="EnvyÂ "/>
    <x v="0"/>
    <n v="4.8"/>
  </r>
  <r>
    <s v="Crank: High VoltageÂ "/>
    <x v="0"/>
    <n v="6.2"/>
  </r>
  <r>
    <s v="Bullets Over BroadwayÂ "/>
    <x v="0"/>
    <n v="7.5"/>
  </r>
  <r>
    <s v="One Night with the KingÂ "/>
    <x v="0"/>
    <n v="6.3"/>
  </r>
  <r>
    <s v="The Quiet AmericanÂ "/>
    <x v="0"/>
    <n v="7.1"/>
  </r>
  <r>
    <s v="The Weather ManÂ "/>
    <x v="0"/>
    <n v="6.6"/>
  </r>
  <r>
    <s v="UndisputedÂ "/>
    <x v="0"/>
    <n v="6.1"/>
  </r>
  <r>
    <s v="Ghost TownÂ "/>
    <x v="0"/>
    <n v="6.7"/>
  </r>
  <r>
    <s v="12 RoundsÂ "/>
    <x v="0"/>
    <n v="5.6"/>
  </r>
  <r>
    <s v="Let Me InÂ "/>
    <x v="0"/>
    <n v="7.2"/>
  </r>
  <r>
    <s v="3 Ninjas Kick BackÂ "/>
    <x v="0"/>
    <n v="4.3"/>
  </r>
  <r>
    <s v="Be Kind RewindÂ "/>
    <x v="0"/>
    <n v="6.4"/>
  </r>
  <r>
    <s v="Mrs Henderson PresentsÂ "/>
    <x v="0"/>
    <n v="7.1"/>
  </r>
  <r>
    <s v="Triple 9Â "/>
    <x v="0"/>
    <n v="6.3"/>
  </r>
  <r>
    <s v="Deconstructing HarryÂ "/>
    <x v="0"/>
    <n v="7.4"/>
  </r>
  <r>
    <s v="Three to TangoÂ "/>
    <x v="0"/>
    <n v="6.1"/>
  </r>
  <r>
    <s v="BurntÂ "/>
    <x v="0"/>
    <n v="6.6"/>
  </r>
  <r>
    <s v="We're No AngelsÂ "/>
    <x v="0"/>
    <n v="6"/>
  </r>
  <r>
    <s v="Everyone Says I Love YouÂ "/>
    <x v="0"/>
    <n v="6.8"/>
  </r>
  <r>
    <s v="Death at a FuneralÂ "/>
    <x v="0"/>
    <n v="7.4"/>
  </r>
  <r>
    <s v="Death SentenceÂ "/>
    <x v="0"/>
    <n v="6.8"/>
  </r>
  <r>
    <s v="Everybody's FineÂ "/>
    <x v="0"/>
    <n v="7.2"/>
  </r>
  <r>
    <s v="Superbabies: Baby Geniuses 2Â "/>
    <x v="0"/>
    <n v="1.9"/>
  </r>
  <r>
    <s v="The ManÂ "/>
    <x v="0"/>
    <n v="5.5"/>
  </r>
  <r>
    <s v="Code Name: The CleanerÂ "/>
    <x v="0"/>
    <n v="4.5"/>
  </r>
  <r>
    <s v="Connie and CarlaÂ "/>
    <x v="0"/>
    <n v="6.3"/>
  </r>
  <r>
    <s v="Sweet CharityÂ "/>
    <x v="0"/>
    <n v="7"/>
  </r>
  <r>
    <s v="Inherent ViceÂ "/>
    <x v="0"/>
    <n v="6.7"/>
  </r>
  <r>
    <s v="DoogalÂ "/>
    <x v="0"/>
    <n v="2.8"/>
  </r>
  <r>
    <s v="Battle of the YearÂ "/>
    <x v="0"/>
    <n v="5"/>
  </r>
  <r>
    <s v="An American CarolÂ "/>
    <x v="0"/>
    <n v="4.3"/>
  </r>
  <r>
    <s v="Machete KillsÂ "/>
    <x v="0"/>
    <n v="5.6"/>
  </r>
  <r>
    <s v="WillardÂ "/>
    <x v="0"/>
    <n v="6.2"/>
  </r>
  <r>
    <s v="Strange WildernessÂ "/>
    <x v="0"/>
    <n v="5.3"/>
  </r>
  <r>
    <s v="Topsy-TurvyÂ "/>
    <x v="0"/>
    <n v="7.4"/>
  </r>
  <r>
    <s v="Little BoyÂ "/>
    <x v="0"/>
    <n v="7.4"/>
  </r>
  <r>
    <s v="A Dangerous MethodÂ "/>
    <x v="0"/>
    <n v="6.5"/>
  </r>
  <r>
    <s v="A Scanner DarklyÂ "/>
    <x v="0"/>
    <n v="7.1"/>
  </r>
  <r>
    <s v="Chasing MavericksÂ "/>
    <x v="0"/>
    <n v="7.2"/>
  </r>
  <r>
    <s v="Alone in the DarkÂ "/>
    <x v="0"/>
    <n v="2.2999999999999998"/>
  </r>
  <r>
    <s v="BandslamÂ "/>
    <x v="0"/>
    <n v="6.4"/>
  </r>
  <r>
    <s v="BirthÂ "/>
    <x v="0"/>
    <n v="6.1"/>
  </r>
  <r>
    <s v="A Most Violent YearÂ "/>
    <x v="0"/>
    <n v="7"/>
  </r>
  <r>
    <s v="PasschendaeleÂ "/>
    <x v="0"/>
    <n v="6.5"/>
  </r>
  <r>
    <s v="Flash of GeniusÂ "/>
    <x v="0"/>
    <n v="7"/>
  </r>
  <r>
    <s v="I'm Not There.Â "/>
    <x v="0"/>
    <n v="7"/>
  </r>
  <r>
    <s v="The Cold Light of DayÂ "/>
    <x v="0"/>
    <n v="4.9000000000000004"/>
  </r>
  <r>
    <s v="The Brothers BloomÂ "/>
    <x v="0"/>
    <n v="6.9"/>
  </r>
  <r>
    <s v="Synecdoche, New YorkÂ "/>
    <x v="0"/>
    <n v="7.5"/>
  </r>
  <r>
    <s v="Princess MononokeÂ "/>
    <x v="1"/>
    <n v="8.4"/>
  </r>
  <r>
    <s v="Bon voyageÂ "/>
    <x v="2"/>
    <n v="6.9"/>
  </r>
  <r>
    <s v="Can't Stop the MusicÂ "/>
    <x v="0"/>
    <n v="4.5"/>
  </r>
  <r>
    <s v="The PropositionÂ "/>
    <x v="0"/>
    <n v="7.4"/>
  </r>
  <r>
    <s v="CourageÂ "/>
    <x v="0"/>
    <n v="7"/>
  </r>
  <r>
    <s v="Marci XÂ "/>
    <x v="0"/>
    <n v="2.8"/>
  </r>
  <r>
    <s v="EquilibriumÂ "/>
    <x v="0"/>
    <n v="7.5"/>
  </r>
  <r>
    <s v="The Children of Huang ShiÂ "/>
    <x v="0"/>
    <n v="7.1"/>
  </r>
  <r>
    <s v="The YardsÂ "/>
    <x v="0"/>
    <n v="6.4"/>
  </r>
  <r>
    <s v="The Oogieloves in the Big Balloon AdventureÂ "/>
    <x v="0"/>
    <n v="6.7"/>
  </r>
  <r>
    <s v="By the SeaÂ "/>
    <x v="0"/>
    <n v="5.3"/>
  </r>
  <r>
    <s v="SteamboyÂ "/>
    <x v="1"/>
    <n v="6.9"/>
  </r>
  <r>
    <s v="The Game of Their LivesÂ "/>
    <x v="0"/>
    <n v="6.2"/>
  </r>
  <r>
    <s v="All Good ThingsÂ "/>
    <x v="0"/>
    <n v="6.3"/>
  </r>
  <r>
    <s v="Rapa NuiÂ "/>
    <x v="0"/>
    <n v="6.4"/>
  </r>
  <r>
    <s v="CJ7Â "/>
    <x v="12"/>
    <n v="6.5"/>
  </r>
  <r>
    <s v="Les couloirs du temps: Les visiteurs IIÂ "/>
    <x v="2"/>
    <n v="6"/>
  </r>
  <r>
    <s v="Dylan Dog: Dead of NightÂ "/>
    <x v="0"/>
    <n v="5.0999999999999996"/>
  </r>
  <r>
    <s v="People I KnowÂ "/>
    <x v="0"/>
    <n v="5.5"/>
  </r>
  <r>
    <s v="The TempestÂ "/>
    <x v="0"/>
    <n v="5.4"/>
  </r>
  <r>
    <s v="RegressionÂ "/>
    <x v="0"/>
    <n v="5.7"/>
  </r>
  <r>
    <s v="The TouchÂ "/>
    <x v="0"/>
    <n v="5.2"/>
  </r>
  <r>
    <s v="Three Kingdoms: Resurrection of the DragonÂ "/>
    <x v="3"/>
    <n v="6.2"/>
  </r>
  <r>
    <s v="ShatteredÂ "/>
    <x v="0"/>
    <n v="6.7"/>
  </r>
  <r>
    <s v="ZambeziaÂ "/>
    <x v="0"/>
    <n v="5.8"/>
  </r>
  <r>
    <s v="RamanujanÂ "/>
    <x v="0"/>
    <n v="7"/>
  </r>
  <r>
    <s v="Dwegons and LeprechaunsÂ "/>
    <x v="0"/>
    <n v="4.8"/>
  </r>
  <r>
    <s v="Hands of StoneÂ "/>
    <x v="0"/>
    <n v="7.2"/>
  </r>
  <r>
    <s v="SurvivorÂ "/>
    <x v="0"/>
    <n v="5.6"/>
  </r>
  <r>
    <s v="The Frozen GroundÂ "/>
    <x v="0"/>
    <n v="6.4"/>
  </r>
  <r>
    <s v="The Painted VeilÂ "/>
    <x v="3"/>
    <n v="7.5"/>
  </r>
  <r>
    <s v="The Baader Meinhof ComplexÂ "/>
    <x v="13"/>
    <n v="7.4"/>
  </r>
  <r>
    <s v="Dances with WolvesÂ "/>
    <x v="0"/>
    <n v="8"/>
  </r>
  <r>
    <s v="Bad TeacherÂ "/>
    <x v="0"/>
    <n v="5.7"/>
  </r>
  <r>
    <s v="Sea of LoveÂ "/>
    <x v="0"/>
    <n v="6.8"/>
  </r>
  <r>
    <s v="A Cinderella StoryÂ "/>
    <x v="0"/>
    <n v="5.9"/>
  </r>
  <r>
    <s v="ScreamÂ "/>
    <x v="0"/>
    <n v="7.2"/>
  </r>
  <r>
    <s v="Thir13en GhostsÂ "/>
    <x v="0"/>
    <n v="5.5"/>
  </r>
  <r>
    <s v="The ShiningÂ "/>
    <x v="0"/>
    <n v="8.4"/>
  </r>
  <r>
    <s v="Back to the FutureÂ "/>
    <x v="0"/>
    <n v="8.5"/>
  </r>
  <r>
    <s v="House on Haunted HillÂ "/>
    <x v="0"/>
    <n v="5.6"/>
  </r>
  <r>
    <s v="I Can Do Bad All by MyselfÂ "/>
    <x v="0"/>
    <n v="4.0999999999999996"/>
  </r>
  <r>
    <s v="Fight ValleyÂ "/>
    <x v="0"/>
    <n v="5"/>
  </r>
  <r>
    <s v="The SwitchÂ "/>
    <x v="0"/>
    <n v="6.1"/>
  </r>
  <r>
    <s v="Just MarriedÂ "/>
    <x v="0"/>
    <n v="5.4"/>
  </r>
  <r>
    <s v="The Devil's DoubleÂ "/>
    <x v="0"/>
    <n v="7.1"/>
  </r>
  <r>
    <s v="Thomas and the Magic RailroadÂ "/>
    <x v="0"/>
    <n v="3.6"/>
  </r>
  <r>
    <s v="The CraziesÂ "/>
    <x v="0"/>
    <n v="6.5"/>
  </r>
  <r>
    <s v="Spirited AwayÂ "/>
    <x v="1"/>
    <n v="8.6"/>
  </r>
  <r>
    <s v="FirestormÂ "/>
    <x v="3"/>
    <n v="6.2"/>
  </r>
  <r>
    <s v="The BountyÂ "/>
    <x v="0"/>
    <n v="7"/>
  </r>
  <r>
    <s v="The Book ThiefÂ "/>
    <x v="0"/>
    <n v="7.6"/>
  </r>
  <r>
    <s v="Sex DriveÂ "/>
    <x v="0"/>
    <n v="6.5"/>
  </r>
  <r>
    <s v="Leap YearÂ "/>
    <x v="0"/>
    <n v="6.4"/>
  </r>
  <r>
    <s v="The Fall of the Roman EmpireÂ "/>
    <x v="0"/>
    <n v="6.7"/>
  </r>
  <r>
    <s v="Take Me Home TonightÂ "/>
    <x v="0"/>
    <n v="6.3"/>
  </r>
  <r>
    <s v="Won't Back DownÂ "/>
    <x v="0"/>
    <n v="6.4"/>
  </r>
  <r>
    <s v="The NutcrackerÂ "/>
    <x v="0"/>
    <n v="5.7"/>
  </r>
  <r>
    <s v="Kansas CityÂ "/>
    <x v="0"/>
    <n v="6.3"/>
  </r>
  <r>
    <s v="IndignationÂ "/>
    <x v="18"/>
    <n v="7.8"/>
  </r>
  <r>
    <s v="The Amityville HorrorÂ "/>
    <x v="0"/>
    <n v="6"/>
  </r>
  <r>
    <s v="Adaptation.Â "/>
    <x v="0"/>
    <n v="7.7"/>
  </r>
  <r>
    <s v="Land of the DeadÂ "/>
    <x v="0"/>
    <n v="6.2"/>
  </r>
  <r>
    <s v="Out of InfernoÂ "/>
    <x v="19"/>
    <n v="5.7"/>
  </r>
  <r>
    <s v="Fear and Loathing in Las VegasÂ "/>
    <x v="0"/>
    <n v="7.7"/>
  </r>
  <r>
    <s v="The Invention of LyingÂ "/>
    <x v="0"/>
    <n v="6.4"/>
  </r>
  <r>
    <s v="NeighborsÂ "/>
    <x v="0"/>
    <n v="6.4"/>
  </r>
  <r>
    <s v="The MaskÂ "/>
    <x v="0"/>
    <n v="6.9"/>
  </r>
  <r>
    <s v="BigÂ "/>
    <x v="0"/>
    <n v="7.3"/>
  </r>
  <r>
    <s v="Borat: Cultural Learnings of America for Make Benefit Glorious Nation of KazakhstanÂ "/>
    <x v="0"/>
    <n v="7.3"/>
  </r>
  <r>
    <s v="Legally BlondeÂ "/>
    <x v="0"/>
    <n v="6.2"/>
  </r>
  <r>
    <s v="Star Trek III: The Search for SpockÂ "/>
    <x v="0"/>
    <n v="6.6"/>
  </r>
  <r>
    <s v="The Exorcism of Emily RoseÂ "/>
    <x v="0"/>
    <n v="6.7"/>
  </r>
  <r>
    <s v="Deuce Bigalow: Male GigoloÂ "/>
    <x v="0"/>
    <n v="5.7"/>
  </r>
  <r>
    <s v="Left BehindÂ "/>
    <x v="0"/>
    <n v="3.1"/>
  </r>
  <r>
    <s v="The Family StoneÂ "/>
    <x v="0"/>
    <n v="6.3"/>
  </r>
  <r>
    <s v="Barbershop 2: Back in BusinessÂ "/>
    <x v="0"/>
    <n v="5.7"/>
  </r>
  <r>
    <s v="Bad SantaÂ "/>
    <x v="0"/>
    <n v="7.1"/>
  </r>
  <r>
    <s v="Austin Powers: International Man of MysteryÂ "/>
    <x v="0"/>
    <n v="7"/>
  </r>
  <r>
    <s v="My Big Fat Greek Wedding 2Â "/>
    <x v="0"/>
    <n v="6.1"/>
  </r>
  <r>
    <s v="Diary of a Wimpy Kid: Rodrick RulesÂ "/>
    <x v="0"/>
    <n v="6.6"/>
  </r>
  <r>
    <s v="PredatorÂ "/>
    <x v="0"/>
    <n v="7.8"/>
  </r>
  <r>
    <s v="AmadeusÂ "/>
    <x v="0"/>
    <n v="8.3000000000000007"/>
  </r>
  <r>
    <s v="Prom NightÂ "/>
    <x v="0"/>
    <n v="3.9"/>
  </r>
  <r>
    <s v="Mean GirlsÂ "/>
    <x v="0"/>
    <n v="7"/>
  </r>
  <r>
    <s v="Under the Tuscan SunÂ "/>
    <x v="0"/>
    <n v="6.7"/>
  </r>
  <r>
    <s v="Gosford ParkÂ "/>
    <x v="0"/>
    <n v="7.3"/>
  </r>
  <r>
    <s v="Peggy Sue Got MarriedÂ "/>
    <x v="0"/>
    <n v="6.3"/>
  </r>
  <r>
    <s v="Birdman or (The Unexpected Virtue of Ignorance)Â "/>
    <x v="0"/>
    <n v="7.8"/>
  </r>
  <r>
    <s v="Blue JasmineÂ "/>
    <x v="0"/>
    <n v="7.3"/>
  </r>
  <r>
    <s v="United 93Â "/>
    <x v="0"/>
    <n v="7.6"/>
  </r>
  <r>
    <s v="HoneyÂ "/>
    <x v="0"/>
    <n v="5.3"/>
  </r>
  <r>
    <s v="GloryÂ "/>
    <x v="0"/>
    <n v="7.9"/>
  </r>
  <r>
    <s v="Spy HardÂ "/>
    <x v="0"/>
    <n v="5.3"/>
  </r>
  <r>
    <s v="The FogÂ "/>
    <x v="0"/>
    <n v="6.8"/>
  </r>
  <r>
    <s v="Soul SurferÂ "/>
    <x v="0"/>
    <n v="7.1"/>
  </r>
  <r>
    <s v="Catch-22Â "/>
    <x v="0"/>
    <n v="7.2"/>
  </r>
  <r>
    <s v="Observe and ReportÂ "/>
    <x v="0"/>
    <n v="5.8"/>
  </r>
  <r>
    <s v="Conan the DestroyerÂ "/>
    <x v="0"/>
    <n v="5.8"/>
  </r>
  <r>
    <s v="Raging BullÂ "/>
    <x v="0"/>
    <n v="8.3000000000000007"/>
  </r>
  <r>
    <s v="Love HappensÂ "/>
    <x v="0"/>
    <n v="5.6"/>
  </r>
  <r>
    <s v="Young Sherlock HolmesÂ "/>
    <x v="0"/>
    <n v="6.8"/>
  </r>
  <r>
    <s v="FameÂ "/>
    <x v="0"/>
    <n v="5"/>
  </r>
  <r>
    <s v="127 HoursÂ "/>
    <x v="0"/>
    <n v="7.6"/>
  </r>
  <r>
    <s v="Small Time CrooksÂ "/>
    <x v="0"/>
    <n v="6.7"/>
  </r>
  <r>
    <s v="Center StageÂ "/>
    <x v="0"/>
    <n v="6.7"/>
  </r>
  <r>
    <s v="Love the CoopersÂ "/>
    <x v="0"/>
    <n v="5.7"/>
  </r>
  <r>
    <s v="Catch That KidÂ "/>
    <x v="0"/>
    <n v="5.2"/>
  </r>
  <r>
    <s v="Life as a HouseÂ "/>
    <x v="0"/>
    <n v="7.5"/>
  </r>
  <r>
    <s v="Steve JobsÂ "/>
    <x v="0"/>
    <n v="7.2"/>
  </r>
  <r>
    <s v="I Love You, Beth CooperÂ "/>
    <x v="0"/>
    <n v="5.3"/>
  </r>
  <r>
    <s v="Youth in RevoltÂ "/>
    <x v="0"/>
    <n v="6.5"/>
  </r>
  <r>
    <s v="The Legend of the Lone RangerÂ "/>
    <x v="0"/>
    <n v="5"/>
  </r>
  <r>
    <s v="The Tailor of PanamaÂ "/>
    <x v="0"/>
    <n v="6.1"/>
  </r>
  <r>
    <s v="Blow OutÂ "/>
    <x v="0"/>
    <n v="7.4"/>
  </r>
  <r>
    <s v="GetawayÂ "/>
    <x v="0"/>
    <n v="4.4000000000000004"/>
  </r>
  <r>
    <s v="The Ice StormÂ "/>
    <x v="0"/>
    <n v="7.5"/>
  </r>
  <r>
    <s v="And So It GoesÂ "/>
    <x v="0"/>
    <n v="5.7"/>
  </r>
  <r>
    <s v="Troop Beverly HillsÂ "/>
    <x v="0"/>
    <n v="5.5"/>
  </r>
  <r>
    <s v="Being JuliaÂ "/>
    <x v="0"/>
    <n v="7.1"/>
  </r>
  <r>
    <s v="9Â½ WeeksÂ "/>
    <x v="0"/>
    <n v="5.9"/>
  </r>
  <r>
    <s v="DragonslayerÂ "/>
    <x v="0"/>
    <n v="6.7"/>
  </r>
  <r>
    <s v="The Last StationÂ "/>
    <x v="0"/>
    <n v="7"/>
  </r>
  <r>
    <s v="Ed WoodÂ "/>
    <x v="0"/>
    <n v="7.9"/>
  </r>
  <r>
    <s v="Labor DayÂ "/>
    <x v="0"/>
    <n v="6.9"/>
  </r>
  <r>
    <s v="Mongol: The Rise of Genghis KhanÂ "/>
    <x v="20"/>
    <n v="7.3"/>
  </r>
  <r>
    <s v="RocknRollaÂ "/>
    <x v="0"/>
    <n v="7.3"/>
  </r>
  <r>
    <s v="MegaforceÂ "/>
    <x v="0"/>
    <n v="3.5"/>
  </r>
  <r>
    <s v="HamletÂ "/>
    <x v="0"/>
    <n v="7.8"/>
  </r>
  <r>
    <s v="Mao's Last DancerÂ "/>
    <x v="0"/>
    <n v="7.4"/>
  </r>
  <r>
    <s v="Midnight SpecialÂ "/>
    <x v="0"/>
    <n v="6.7"/>
  </r>
  <r>
    <s v="Anything ElseÂ "/>
    <x v="0"/>
    <n v="6.4"/>
  </r>
  <r>
    <s v="The Railway ManÂ "/>
    <x v="0"/>
    <n v="7.1"/>
  </r>
  <r>
    <s v="The White RibbonÂ "/>
    <x v="13"/>
    <n v="7.8"/>
  </r>
  <r>
    <s v="RestorationÂ "/>
    <x v="0"/>
    <n v="4"/>
  </r>
  <r>
    <s v="The WraithÂ "/>
    <x v="0"/>
    <n v="5.9"/>
  </r>
  <r>
    <s v="The Salton SeaÂ "/>
    <x v="0"/>
    <n v="7.2"/>
  </r>
  <r>
    <s v="Metallica Through the NeverÂ "/>
    <x v="0"/>
    <n v="7.2"/>
  </r>
  <r>
    <s v="The InformersÂ "/>
    <x v="0"/>
    <n v="5.0999999999999996"/>
  </r>
  <r>
    <s v="I Come with the RainÂ "/>
    <x v="0"/>
    <n v="5.5"/>
  </r>
  <r>
    <s v="One Man's HeroÂ "/>
    <x v="0"/>
    <n v="6.2"/>
  </r>
  <r>
    <s v="Day of the DeadÂ "/>
    <x v="0"/>
    <n v="7.2"/>
  </r>
  <r>
    <s v="I Am WrathÂ "/>
    <x v="0"/>
    <n v="5.2"/>
  </r>
  <r>
    <s v="RenaissanceÂ "/>
    <x v="0"/>
    <n v="6.7"/>
  </r>
  <r>
    <s v="ForsakenÂ "/>
    <x v="0"/>
    <n v="6.3"/>
  </r>
  <r>
    <s v="Red SonjaÂ "/>
    <x v="0"/>
    <n v="5"/>
  </r>
  <r>
    <s v="Red LightsÂ "/>
    <x v="0"/>
    <n v="6.2"/>
  </r>
  <r>
    <s v="SuperbadÂ "/>
    <x v="0"/>
    <n v="7.6"/>
  </r>
  <r>
    <s v="Madea Goes to JailÂ "/>
    <x v="0"/>
    <n v="4.0999999999999996"/>
  </r>
  <r>
    <s v="WolvesÂ "/>
    <x v="0"/>
    <n v="5.3"/>
  </r>
  <r>
    <s v="Step Up 2: The StreetsÂ "/>
    <x v="0"/>
    <n v="6.2"/>
  </r>
  <r>
    <s v="Hoodwinked!Â "/>
    <x v="0"/>
    <n v="6.5"/>
  </r>
  <r>
    <s v="Hotel RwandaÂ "/>
    <x v="0"/>
    <n v="8.1"/>
  </r>
  <r>
    <s v="HitmanÂ "/>
    <x v="0"/>
    <n v="6.3"/>
  </r>
  <r>
    <s v="Black NativityÂ "/>
    <x v="0"/>
    <n v="4.4000000000000004"/>
  </r>
  <r>
    <s v="The PrinceÂ "/>
    <x v="0"/>
    <n v="4.5999999999999996"/>
  </r>
  <r>
    <s v="City of GhostsÂ "/>
    <x v="0"/>
    <n v="6"/>
  </r>
  <r>
    <s v="The OthersÂ "/>
    <x v="0"/>
    <n v="7.6"/>
  </r>
  <r>
    <s v="AliensÂ "/>
    <x v="0"/>
    <n v="8.4"/>
  </r>
  <r>
    <s v="My Fair LadyÂ "/>
    <x v="0"/>
    <n v="7.9"/>
  </r>
  <r>
    <s v="I Know What You Did Last SummerÂ "/>
    <x v="0"/>
    <n v="5.6"/>
  </r>
  <r>
    <s v="Let's Be CopsÂ "/>
    <x v="0"/>
    <n v="6.5"/>
  </r>
  <r>
    <s v="SidewaysÂ "/>
    <x v="0"/>
    <n v="7.5"/>
  </r>
  <r>
    <s v="BeerfestÂ "/>
    <x v="0"/>
    <n v="6.3"/>
  </r>
  <r>
    <s v="HalloweenÂ "/>
    <x v="0"/>
    <n v="7.9"/>
  </r>
  <r>
    <s v="HeroÂ "/>
    <x v="3"/>
    <n v="7.9"/>
  </r>
  <r>
    <s v="Good Boy!Â "/>
    <x v="0"/>
    <n v="5.0999999999999996"/>
  </r>
  <r>
    <s v="The Best Man HolidayÂ "/>
    <x v="0"/>
    <n v="6.7"/>
  </r>
  <r>
    <s v="Smokin' AcesÂ "/>
    <x v="0"/>
    <n v="6.7"/>
  </r>
  <r>
    <s v="Saw 3D: The Final ChapterÂ "/>
    <x v="0"/>
    <n v="5.6"/>
  </r>
  <r>
    <s v="40 Days and 40 NightsÂ "/>
    <x v="0"/>
    <n v="5.6"/>
  </r>
  <r>
    <s v="TRON: LegacyÂ "/>
    <x v="0"/>
    <n v="6.8"/>
  </r>
  <r>
    <s v="A Night at the RoxburyÂ "/>
    <x v="0"/>
    <n v="6.2"/>
  </r>
  <r>
    <s v="BeastlyÂ "/>
    <x v="0"/>
    <n v="5.6"/>
  </r>
  <r>
    <s v="The Hills Have EyesÂ "/>
    <x v="0"/>
    <n v="6.4"/>
  </r>
  <r>
    <s v="Dickie Roberts: Former Child StarÂ "/>
    <x v="0"/>
    <n v="5.6"/>
  </r>
  <r>
    <s v="McFarland, USAÂ "/>
    <x v="0"/>
    <n v="7.4"/>
  </r>
  <r>
    <s v="Lottery TicketÂ "/>
    <x v="0"/>
    <n v="4.9000000000000004"/>
  </r>
  <r>
    <s v="ATLÂ "/>
    <x v="0"/>
    <n v="6"/>
  </r>
  <r>
    <s v="Pitch PerfectÂ "/>
    <x v="0"/>
    <n v="7.2"/>
  </r>
  <r>
    <s v="Summer CatchÂ "/>
    <x v="0"/>
    <n v="4.9000000000000004"/>
  </r>
  <r>
    <s v="A Simple PlanÂ "/>
    <x v="0"/>
    <n v="7.5"/>
  </r>
  <r>
    <s v="TheyÂ "/>
    <x v="0"/>
    <n v="4.8"/>
  </r>
  <r>
    <s v="Larry the Cable Guy: Health InspectorÂ "/>
    <x v="0"/>
    <n v="3.1"/>
  </r>
  <r>
    <s v="The Adventures of Elmo in GrouchlandÂ "/>
    <x v="0"/>
    <n v="5.8"/>
  </r>
  <r>
    <s v="Brooklyn's FinestÂ "/>
    <x v="0"/>
    <n v="6.7"/>
  </r>
  <r>
    <s v="55 Days at PekingÂ "/>
    <x v="0"/>
    <n v="6.8"/>
  </r>
  <r>
    <s v="Evil DeadÂ "/>
    <x v="0"/>
    <n v="6.5"/>
  </r>
  <r>
    <s v="My Life in RuinsÂ "/>
    <x v="0"/>
    <n v="5.9"/>
  </r>
  <r>
    <s v="American DreamzÂ "/>
    <x v="0"/>
    <n v="5.5"/>
  </r>
  <r>
    <s v="Superman IV: The Quest for PeaceÂ "/>
    <x v="0"/>
    <n v="3.6"/>
  </r>
  <r>
    <s v="How She MoveÂ "/>
    <x v="0"/>
    <n v="3.3"/>
  </r>
  <r>
    <s v="Running ScaredÂ "/>
    <x v="0"/>
    <n v="7.4"/>
  </r>
  <r>
    <s v="Bobby Jones: Stroke of GeniusÂ "/>
    <x v="0"/>
    <n v="6.7"/>
  </r>
  <r>
    <s v="Shanghai SurpriseÂ "/>
    <x v="0"/>
    <n v="3"/>
  </r>
  <r>
    <s v="The IllusionistÂ "/>
    <x v="0"/>
    <n v="7.6"/>
  </r>
  <r>
    <s v="RoarÂ "/>
    <x v="0"/>
    <n v="6.4"/>
  </r>
  <r>
    <s v="Veronica GuerinÂ "/>
    <x v="0"/>
    <n v="6.9"/>
  </r>
  <r>
    <s v="Escobar: Paradise LostÂ "/>
    <x v="0"/>
    <n v="6.6"/>
  </r>
  <r>
    <s v="Southland TalesÂ "/>
    <x v="0"/>
    <n v="5.5"/>
  </r>
  <r>
    <s v="Dragon HuntersÂ "/>
    <x v="2"/>
    <n v="6.6"/>
  </r>
  <r>
    <s v="Damnation AlleyÂ "/>
    <x v="0"/>
    <n v="5.2"/>
  </r>
  <r>
    <s v="The ApparitionÂ "/>
    <x v="0"/>
    <n v="4.0999999999999996"/>
  </r>
  <r>
    <s v="My GirlÂ "/>
    <x v="0"/>
    <n v="6.8"/>
  </r>
  <r>
    <s v="Fur: An Imaginary Portrait of Diane ArbusÂ "/>
    <x v="0"/>
    <n v="6.5"/>
  </r>
  <r>
    <s v="The IllusionistÂ "/>
    <x v="0"/>
    <n v="7.6"/>
  </r>
  <r>
    <s v="Wall StreetÂ "/>
    <x v="0"/>
    <n v="7.4"/>
  </r>
  <r>
    <s v="Sense and SensibilityÂ "/>
    <x v="0"/>
    <n v="7.7"/>
  </r>
  <r>
    <s v="Becoming JaneÂ "/>
    <x v="0"/>
    <n v="7.1"/>
  </r>
  <r>
    <s v="Sydney WhiteÂ "/>
    <x v="0"/>
    <n v="6.3"/>
  </r>
  <r>
    <s v="House of Sand and FogÂ "/>
    <x v="0"/>
    <n v="7.6"/>
  </r>
  <r>
    <s v="Dead Poets SocietyÂ "/>
    <x v="0"/>
    <n v="8"/>
  </r>
  <r>
    <s v="Dumb &amp; DumberÂ "/>
    <x v="0"/>
    <n v="7.3"/>
  </r>
  <r>
    <s v="When Harry Met Sally...Â "/>
    <x v="0"/>
    <n v="7.6"/>
  </r>
  <r>
    <s v="The VerdictÂ "/>
    <x v="0"/>
    <n v="7.8"/>
  </r>
  <r>
    <s v="Road TripÂ "/>
    <x v="0"/>
    <n v="6.5"/>
  </r>
  <r>
    <s v="Varsity BluesÂ "/>
    <x v="0"/>
    <n v="6.4"/>
  </r>
  <r>
    <s v="The ArtistÂ "/>
    <x v="0"/>
    <n v="8"/>
  </r>
  <r>
    <s v="The UnbornÂ "/>
    <x v="0"/>
    <n v="4.8"/>
  </r>
  <r>
    <s v="Moonrise KingdomÂ "/>
    <x v="0"/>
    <n v="7.8"/>
  </r>
  <r>
    <s v="The Texas Chainsaw Massacre: The BeginningÂ "/>
    <x v="0"/>
    <n v="5.9"/>
  </r>
  <r>
    <s v="The Young MessiahÂ "/>
    <x v="0"/>
    <n v="5.4"/>
  </r>
  <r>
    <s v="The Master of DisguiseÂ "/>
    <x v="0"/>
    <n v="3.3"/>
  </r>
  <r>
    <s v="Pan's LabyrinthÂ "/>
    <x v="5"/>
    <n v="8.1999999999999993"/>
  </r>
  <r>
    <s v="See Spot RunÂ "/>
    <x v="0"/>
    <n v="5.4"/>
  </r>
  <r>
    <s v="Baby BoyÂ "/>
    <x v="0"/>
    <n v="6.4"/>
  </r>
  <r>
    <s v="The RoommateÂ "/>
    <x v="0"/>
    <n v="4.8"/>
  </r>
  <r>
    <s v="Joe DirtÂ "/>
    <x v="0"/>
    <n v="5.9"/>
  </r>
  <r>
    <s v="Double ImpactÂ "/>
    <x v="0"/>
    <n v="5.5"/>
  </r>
  <r>
    <s v="Hot FuzzÂ "/>
    <x v="0"/>
    <n v="7.9"/>
  </r>
  <r>
    <s v="The WomenÂ "/>
    <x v="0"/>
    <n v="4.9000000000000004"/>
  </r>
  <r>
    <s v="Vicky Cristina BarcelonaÂ "/>
    <x v="0"/>
    <n v="7.2"/>
  </r>
  <r>
    <s v="Arn: The Knight TemplarÂ "/>
    <x v="21"/>
    <n v="6.6"/>
  </r>
  <r>
    <s v="Bad MomsÂ "/>
    <x v="0"/>
    <n v="6.7"/>
  </r>
  <r>
    <s v="Boys and GirlsÂ "/>
    <x v="0"/>
    <n v="5.3"/>
  </r>
  <r>
    <s v="White OleanderÂ "/>
    <x v="0"/>
    <n v="7.2"/>
  </r>
  <r>
    <s v="Jennifer's BodyÂ "/>
    <x v="0"/>
    <n v="5.0999999999999996"/>
  </r>
  <r>
    <s v="Drowning MonaÂ "/>
    <x v="0"/>
    <n v="5.6"/>
  </r>
  <r>
    <s v="Radio DaysÂ "/>
    <x v="0"/>
    <n v="7.6"/>
  </r>
  <r>
    <s v="Left BehindÂ "/>
    <x v="0"/>
    <n v="3.1"/>
  </r>
  <r>
    <s v="Remember MeÂ "/>
    <x v="0"/>
    <n v="7.2"/>
  </r>
  <r>
    <s v="How to DealÂ "/>
    <x v="0"/>
    <n v="5.7"/>
  </r>
  <r>
    <s v="My Stepmother Is an AlienÂ "/>
    <x v="0"/>
    <n v="5.2"/>
  </r>
  <r>
    <s v="PhiladelphiaÂ "/>
    <x v="0"/>
    <n v="7.7"/>
  </r>
  <r>
    <s v="The Thirteenth FloorÂ "/>
    <x v="0"/>
    <n v="7"/>
  </r>
  <r>
    <s v="The CookoutÂ "/>
    <x v="0"/>
    <n v="3.6"/>
  </r>
  <r>
    <s v="MeteorÂ "/>
    <x v="0"/>
    <n v="4.9000000000000004"/>
  </r>
  <r>
    <s v="DuetsÂ "/>
    <x v="0"/>
    <n v="6"/>
  </r>
  <r>
    <s v="Hollywood EndingÂ "/>
    <x v="0"/>
    <n v="6.6"/>
  </r>
  <r>
    <s v="Detroit Rock CityÂ "/>
    <x v="0"/>
    <n v="6.8"/>
  </r>
  <r>
    <s v="HighlanderÂ "/>
    <x v="0"/>
    <n v="7.2"/>
  </r>
  <r>
    <s v="Things We Lost in the FireÂ "/>
    <x v="0"/>
    <n v="7.2"/>
  </r>
  <r>
    <s v="SteelÂ "/>
    <x v="0"/>
    <n v="2.8"/>
  </r>
  <r>
    <s v="The ImmigrantÂ "/>
    <x v="0"/>
    <n v="6.6"/>
  </r>
  <r>
    <s v="The White CountessÂ "/>
    <x v="0"/>
    <n v="6.7"/>
  </r>
  <r>
    <s v="TranceÂ "/>
    <x v="0"/>
    <n v="7"/>
  </r>
  <r>
    <s v="Soul PlaneÂ "/>
    <x v="0"/>
    <n v="4.4000000000000004"/>
  </r>
  <r>
    <s v="Welcome to the SticksÂ "/>
    <x v="2"/>
    <n v="7.1"/>
  </r>
  <r>
    <s v="GoodÂ "/>
    <x v="0"/>
    <n v="6.2"/>
  </r>
  <r>
    <s v="Enter the VoidÂ "/>
    <x v="0"/>
    <n v="7.3"/>
  </r>
  <r>
    <s v="VampsÂ "/>
    <x v="0"/>
    <n v="5.0999999999999996"/>
  </r>
  <r>
    <s v="Hachi: A Dog's TaleÂ "/>
    <x v="0"/>
    <n v="8.1"/>
  </r>
  <r>
    <s v="ZuluÂ "/>
    <x v="0"/>
    <n v="6.7"/>
  </r>
  <r>
    <s v="The HomesmanÂ "/>
    <x v="0"/>
    <n v="6.6"/>
  </r>
  <r>
    <s v="Juwanna MannÂ "/>
    <x v="0"/>
    <n v="4.5"/>
  </r>
  <r>
    <s v="AraratÂ "/>
    <x v="0"/>
    <n v="6.6"/>
  </r>
  <r>
    <s v="MadisonÂ "/>
    <x v="0"/>
    <n v="6.5"/>
  </r>
  <r>
    <s v="Slow BurnÂ "/>
    <x v="0"/>
    <n v="5.9"/>
  </r>
  <r>
    <s v="WasabiÂ "/>
    <x v="2"/>
    <n v="6.6"/>
  </r>
  <r>
    <s v="SlitherÂ "/>
    <x v="0"/>
    <n v="6.5"/>
  </r>
  <r>
    <s v="Beverly Hills CopÂ "/>
    <x v="0"/>
    <n v="7.3"/>
  </r>
  <r>
    <s v="Home AloneÂ "/>
    <x v="0"/>
    <n v="7.5"/>
  </r>
  <r>
    <s v="3 Men and a BabyÂ "/>
    <x v="0"/>
    <n v="5.9"/>
  </r>
  <r>
    <s v="TootsieÂ "/>
    <x v="0"/>
    <n v="7.4"/>
  </r>
  <r>
    <s v="Top GunÂ "/>
    <x v="0"/>
    <n v="6.9"/>
  </r>
  <r>
    <s v="Crouching Tiger, Hidden DragonÂ "/>
    <x v="3"/>
    <n v="7.9"/>
  </r>
  <r>
    <s v="American BeautyÂ "/>
    <x v="0"/>
    <n v="8.4"/>
  </r>
  <r>
    <s v="The King's SpeechÂ "/>
    <x v="0"/>
    <n v="8"/>
  </r>
  <r>
    <s v="TwinsÂ "/>
    <x v="0"/>
    <n v="6"/>
  </r>
  <r>
    <s v="The Yellow HandkerchiefÂ "/>
    <x v="0"/>
    <n v="6.8"/>
  </r>
  <r>
    <s v="The Color PurpleÂ "/>
    <x v="0"/>
    <n v="7.8"/>
  </r>
  <r>
    <s v="Tidal WaveÂ "/>
    <x v="22"/>
    <n v="5.7"/>
  </r>
  <r>
    <s v="Ben-HurÂ "/>
    <x v="0"/>
    <n v="6.1"/>
  </r>
  <r>
    <s v="The Imitation GameÂ "/>
    <x v="0"/>
    <n v="8.1"/>
  </r>
  <r>
    <s v="Private BenjaminÂ "/>
    <x v="0"/>
    <n v="6.1"/>
  </r>
  <r>
    <s v="Coal Miner's DaughterÂ "/>
    <x v="0"/>
    <n v="7.5"/>
  </r>
  <r>
    <s v="Diary of a Wimpy KidÂ "/>
    <x v="0"/>
    <n v="6.2"/>
  </r>
  <r>
    <s v="MamaÂ "/>
    <x v="0"/>
    <n v="6.2"/>
  </r>
  <r>
    <s v="HalloweenÂ "/>
    <x v="0"/>
    <n v="7.9"/>
  </r>
  <r>
    <s v="National Lampoon's VacationÂ "/>
    <x v="0"/>
    <n v="7.4"/>
  </r>
  <r>
    <s v="Bad GrandpaÂ "/>
    <x v="0"/>
    <n v="6.6"/>
  </r>
  <r>
    <s v="The QueenÂ "/>
    <x v="0"/>
    <n v="7.3"/>
  </r>
  <r>
    <s v="BeetlejuiceÂ "/>
    <x v="0"/>
    <n v="7.5"/>
  </r>
  <r>
    <s v="Why Did I Get Married?Â "/>
    <x v="0"/>
    <n v="5.6"/>
  </r>
  <r>
    <s v="Little WomenÂ "/>
    <x v="0"/>
    <n v="7.3"/>
  </r>
  <r>
    <s v="The Woman in BlackÂ "/>
    <x v="0"/>
    <n v="6.4"/>
  </r>
  <r>
    <s v="When a Stranger CallsÂ "/>
    <x v="0"/>
    <n v="5"/>
  </r>
  <r>
    <s v="Big Fat LiarÂ "/>
    <x v="0"/>
    <n v="5.4"/>
  </r>
  <r>
    <s v="The Deer HunterÂ "/>
    <x v="0"/>
    <n v="8.1999999999999993"/>
  </r>
  <r>
    <s v="Wag the DogÂ "/>
    <x v="0"/>
    <n v="7.1"/>
  </r>
  <r>
    <s v="The Lizzie McGuire MovieÂ "/>
    <x v="0"/>
    <n v="5.3"/>
  </r>
  <r>
    <s v="SnitchÂ "/>
    <x v="0"/>
    <n v="6.5"/>
  </r>
  <r>
    <s v="KrampusÂ "/>
    <x v="0"/>
    <n v="6.2"/>
  </r>
  <r>
    <s v="The FacultyÂ "/>
    <x v="0"/>
    <n v="6.4"/>
  </r>
  <r>
    <s v="What's Love Got to Do with ItÂ "/>
    <x v="0"/>
    <n v="7.2"/>
  </r>
  <r>
    <s v="Cop LandÂ "/>
    <x v="0"/>
    <n v="6.9"/>
  </r>
  <r>
    <s v="Not Another Teen MovieÂ "/>
    <x v="0"/>
    <n v="5.7"/>
  </r>
  <r>
    <s v="End of WatchÂ "/>
    <x v="0"/>
    <n v="7.7"/>
  </r>
  <r>
    <s v="AlohaÂ "/>
    <x v="0"/>
    <n v="5.4"/>
  </r>
  <r>
    <s v="The SkullsÂ "/>
    <x v="0"/>
    <n v="5.6"/>
  </r>
  <r>
    <s v="The Theory of EverythingÂ "/>
    <x v="0"/>
    <n v="7.7"/>
  </r>
  <r>
    <s v="Malibu's Most WantedÂ "/>
    <x v="0"/>
    <n v="5.0999999999999996"/>
  </r>
  <r>
    <s v="Where the Heart IsÂ "/>
    <x v="0"/>
    <n v="6.8"/>
  </r>
  <r>
    <s v="Lawrence of ArabiaÂ "/>
    <x v="0"/>
    <n v="8.4"/>
  </r>
  <r>
    <s v="Halloween IIÂ "/>
    <x v="0"/>
    <n v="4.9000000000000004"/>
  </r>
  <r>
    <s v="WildÂ "/>
    <x v="0"/>
    <n v="7.1"/>
  </r>
  <r>
    <s v="The Last House on the LeftÂ "/>
    <x v="0"/>
    <n v="6.6"/>
  </r>
  <r>
    <s v="The Wedding DateÂ "/>
    <x v="0"/>
    <n v="6.1"/>
  </r>
  <r>
    <s v="Halloween: ResurrectionÂ "/>
    <x v="0"/>
    <n v="4.0999999999999996"/>
  </r>
  <r>
    <s v="Clash of the TitansÂ "/>
    <x v="0"/>
    <n v="5.8"/>
  </r>
  <r>
    <s v="The Princess BrideÂ "/>
    <x v="0"/>
    <n v="8.1"/>
  </r>
  <r>
    <s v="The Great DebatersÂ "/>
    <x v="0"/>
    <n v="7.6"/>
  </r>
  <r>
    <s v="DriveÂ "/>
    <x v="0"/>
    <n v="7.8"/>
  </r>
  <r>
    <s v="Confessions of a Teenage Drama QueenÂ "/>
    <x v="0"/>
    <n v="4.5999999999999996"/>
  </r>
  <r>
    <s v="The Object of My AffectionÂ "/>
    <x v="0"/>
    <n v="6"/>
  </r>
  <r>
    <s v="28 Weeks LaterÂ "/>
    <x v="0"/>
    <n v="7"/>
  </r>
  <r>
    <s v="When the Game Stands TallÂ "/>
    <x v="0"/>
    <n v="6.7"/>
  </r>
  <r>
    <s v="Because of Winn-DixieÂ "/>
    <x v="0"/>
    <n v="6.4"/>
  </r>
  <r>
    <s v="Love &amp; BasketballÂ "/>
    <x v="0"/>
    <n v="7.2"/>
  </r>
  <r>
    <s v="Grosse Pointe BlankÂ "/>
    <x v="0"/>
    <n v="7.4"/>
  </r>
  <r>
    <s v="All About SteveÂ "/>
    <x v="0"/>
    <n v="4.8"/>
  </r>
  <r>
    <s v="Book of Shadows: Blair Witch 2Â "/>
    <x v="0"/>
    <n v="4"/>
  </r>
  <r>
    <s v="The CraftÂ "/>
    <x v="0"/>
    <n v="6.2"/>
  </r>
  <r>
    <s v="Match PointÂ "/>
    <x v="0"/>
    <n v="7.7"/>
  </r>
  <r>
    <s v="Ramona and BeezusÂ "/>
    <x v="0"/>
    <n v="6.7"/>
  </r>
  <r>
    <s v="The Remains of the DayÂ "/>
    <x v="0"/>
    <n v="7.9"/>
  </r>
  <r>
    <s v="Boogie NightsÂ "/>
    <x v="0"/>
    <n v="7.9"/>
  </r>
  <r>
    <s v="Nowhere to RunÂ "/>
    <x v="0"/>
    <n v="5.5"/>
  </r>
  <r>
    <s v="FlickaÂ "/>
    <x v="0"/>
    <n v="6.2"/>
  </r>
  <r>
    <s v="The Hills Have Eyes IIÂ "/>
    <x v="0"/>
    <n v="5.0999999999999996"/>
  </r>
  <r>
    <s v="Urban Legends: Final CutÂ "/>
    <x v="0"/>
    <n v="4.0999999999999996"/>
  </r>
  <r>
    <s v="Tuck EverlastingÂ "/>
    <x v="0"/>
    <n v="6.7"/>
  </r>
  <r>
    <s v="The MarineÂ "/>
    <x v="0"/>
    <n v="4.7"/>
  </r>
  <r>
    <s v="KeanuÂ "/>
    <x v="0"/>
    <n v="6.4"/>
  </r>
  <r>
    <s v="Country StrongÂ "/>
    <x v="0"/>
    <n v="6.3"/>
  </r>
  <r>
    <s v="Disturbing BehaviorÂ "/>
    <x v="0"/>
    <n v="5.5"/>
  </r>
  <r>
    <s v="The Place Beyond the PinesÂ "/>
    <x v="0"/>
    <n v="7.3"/>
  </r>
  <r>
    <s v="The November ManÂ "/>
    <x v="0"/>
    <n v="6.3"/>
  </r>
  <r>
    <s v="Eye of the BeholderÂ "/>
    <x v="0"/>
    <n v="4.9000000000000004"/>
  </r>
  <r>
    <s v="The Hurt LockerÂ "/>
    <x v="0"/>
    <n v="7.6"/>
  </r>
  <r>
    <s v="FirestarterÂ "/>
    <x v="0"/>
    <n v="6"/>
  </r>
  <r>
    <s v="Killing Them SoftlyÂ "/>
    <x v="0"/>
    <n v="6.2"/>
  </r>
  <r>
    <s v="A Most Wanted ManÂ "/>
    <x v="0"/>
    <n v="6.8"/>
  </r>
  <r>
    <s v="Freddy Got FingeredÂ "/>
    <x v="0"/>
    <n v="4.5"/>
  </r>
  <r>
    <s v="The Pirates Who Don't Do Anything: A VeggieTales MovieÂ "/>
    <x v="0"/>
    <n v="5.7"/>
  </r>
  <r>
    <s v="U2 3DÂ "/>
    <x v="0"/>
    <n v="8.4"/>
  </r>
  <r>
    <s v="Highlander: EndgameÂ "/>
    <x v="0"/>
    <n v="4.5999999999999996"/>
  </r>
  <r>
    <s v="IdlewildÂ "/>
    <x v="0"/>
    <n v="6.2"/>
  </r>
  <r>
    <s v="One DayÂ "/>
    <x v="0"/>
    <n v="7"/>
  </r>
  <r>
    <s v="Whip ItÂ "/>
    <x v="0"/>
    <n v="6.9"/>
  </r>
  <r>
    <s v="Knockaround GuysÂ "/>
    <x v="0"/>
    <n v="6.1"/>
  </r>
  <r>
    <s v="ConfidenceÂ "/>
    <x v="0"/>
    <n v="6.7"/>
  </r>
  <r>
    <s v="The MuseÂ "/>
    <x v="0"/>
    <n v="5.6"/>
  </r>
  <r>
    <s v="De-LovelyÂ "/>
    <x v="0"/>
    <n v="6.6"/>
  </r>
  <r>
    <s v="New York StoriesÂ "/>
    <x v="0"/>
    <n v="6.4"/>
  </r>
  <r>
    <s v="Barney's Great AdventureÂ "/>
    <x v="0"/>
    <n v="2.8"/>
  </r>
  <r>
    <s v="The Man with the Iron FistsÂ "/>
    <x v="0"/>
    <n v="5.4"/>
  </r>
  <r>
    <s v="Home FriesÂ "/>
    <x v="0"/>
    <n v="5"/>
  </r>
  <r>
    <s v="Here on EarthÂ "/>
    <x v="0"/>
    <n v="5.0999999999999996"/>
  </r>
  <r>
    <s v="BrazilÂ "/>
    <x v="0"/>
    <n v="8"/>
  </r>
  <r>
    <s v="Raise Your VoiceÂ "/>
    <x v="0"/>
    <n v="5.9"/>
  </r>
  <r>
    <s v="The Big LebowskiÂ "/>
    <x v="0"/>
    <n v="8.1999999999999993"/>
  </r>
  <r>
    <s v="Black Snake MoanÂ "/>
    <x v="0"/>
    <n v="7"/>
  </r>
  <r>
    <s v="Dark BlueÂ "/>
    <x v="0"/>
    <n v="6.6"/>
  </r>
  <r>
    <s v="A Mighty HeartÂ "/>
    <x v="0"/>
    <n v="6.7"/>
  </r>
  <r>
    <s v="Whatever It TakesÂ "/>
    <x v="0"/>
    <n v="5.5"/>
  </r>
  <r>
    <s v="Boat TripÂ "/>
    <x v="0"/>
    <n v="4.9000000000000004"/>
  </r>
  <r>
    <s v="The Importance of Being EarnestÂ "/>
    <x v="0"/>
    <n v="6.9"/>
  </r>
  <r>
    <s v="The Love LetterÂ "/>
    <x v="0"/>
    <n v="7.4"/>
  </r>
  <r>
    <s v="HootÂ "/>
    <x v="0"/>
    <n v="5.6"/>
  </r>
  <r>
    <s v="In BrugesÂ "/>
    <x v="0"/>
    <n v="8"/>
  </r>
  <r>
    <s v="PeeplesÂ "/>
    <x v="0"/>
    <n v="5.3"/>
  </r>
  <r>
    <s v="The RockerÂ "/>
    <x v="0"/>
    <n v="6.2"/>
  </r>
  <r>
    <s v="Post GradÂ "/>
    <x v="0"/>
    <n v="5.3"/>
  </r>
  <r>
    <s v="Promised LandÂ "/>
    <x v="0"/>
    <n v="6.6"/>
  </r>
  <r>
    <s v="Whatever WorksÂ "/>
    <x v="0"/>
    <n v="7.2"/>
  </r>
  <r>
    <s v="The In CrowdÂ "/>
    <x v="0"/>
    <n v="4.5999999999999996"/>
  </r>
  <r>
    <s v="Three BurialsÂ "/>
    <x v="0"/>
    <n v="7.5"/>
  </r>
  <r>
    <s v="Jakob the LiarÂ "/>
    <x v="0"/>
    <n v="6.5"/>
  </r>
  <r>
    <s v="Kiss Kiss Bang BangÂ "/>
    <x v="0"/>
    <n v="7.6"/>
  </r>
  <r>
    <s v="Idle HandsÂ "/>
    <x v="0"/>
    <n v="6.2"/>
  </r>
  <r>
    <s v="Mulholland DriveÂ "/>
    <x v="0"/>
    <n v="8"/>
  </r>
  <r>
    <s v="Blood and ChocolateÂ "/>
    <x v="0"/>
    <n v="5.5"/>
  </r>
  <r>
    <s v="You Will Meet a Tall Dark StrangerÂ "/>
    <x v="0"/>
    <n v="6.3"/>
  </r>
  <r>
    <s v="Never Let Me GoÂ "/>
    <x v="0"/>
    <n v="7.2"/>
  </r>
  <r>
    <s v="TranssiberianÂ "/>
    <x v="0"/>
    <n v="6.7"/>
  </r>
  <r>
    <s v="The Clan of the Cave BearÂ "/>
    <x v="0"/>
    <n v="5.3"/>
  </r>
  <r>
    <s v="Crazy in AlabamaÂ "/>
    <x v="0"/>
    <n v="6.3"/>
  </r>
  <r>
    <s v="Funny GamesÂ "/>
    <x v="0"/>
    <n v="6.5"/>
  </r>
  <r>
    <s v="ListeningÂ "/>
    <x v="0"/>
    <n v="5.6"/>
  </r>
  <r>
    <s v="Felicia's JourneyÂ "/>
    <x v="0"/>
    <n v="7"/>
  </r>
  <r>
    <s v="MetropolisÂ "/>
    <x v="13"/>
    <n v="8.3000000000000007"/>
  </r>
  <r>
    <s v="District B13Â "/>
    <x v="2"/>
    <n v="7.2"/>
  </r>
  <r>
    <s v="Things to Do in Denver When You're DeadÂ "/>
    <x v="0"/>
    <n v="6.8"/>
  </r>
  <r>
    <s v="The AssassinÂ "/>
    <x v="3"/>
    <n v="6.4"/>
  </r>
  <r>
    <s v="Buffalo SoldiersÂ "/>
    <x v="0"/>
    <n v="6.9"/>
  </r>
  <r>
    <s v="The ReturnÂ "/>
    <x v="8"/>
    <n v="8"/>
  </r>
  <r>
    <s v="Ong-bak 2Â "/>
    <x v="23"/>
    <n v="6.2"/>
  </r>
  <r>
    <s v="CenturionÂ "/>
    <x v="0"/>
    <n v="6.4"/>
  </r>
  <r>
    <s v="Silent TriggerÂ "/>
    <x v="0"/>
    <n v="5.6"/>
  </r>
  <r>
    <s v="The Midnight Meat TrainÂ "/>
    <x v="0"/>
    <n v="6.1"/>
  </r>
  <r>
    <s v="Winnie MandelaÂ "/>
    <x v="0"/>
    <n v="6"/>
  </r>
  <r>
    <s v="The Son of No OneÂ "/>
    <x v="0"/>
    <n v="5.0999999999999996"/>
  </r>
  <r>
    <s v="All the Queen's MenÂ "/>
    <x v="0"/>
    <n v="4.5"/>
  </r>
  <r>
    <s v="The Good NightÂ "/>
    <x v="0"/>
    <n v="5.9"/>
  </r>
  <r>
    <s v="Bathory: Countess of BloodÂ "/>
    <x v="0"/>
    <n v="6"/>
  </r>
  <r>
    <s v="KhumbaÂ "/>
    <x v="0"/>
    <n v="5.8"/>
  </r>
  <r>
    <s v="AutomataÂ "/>
    <x v="0"/>
    <n v="6.1"/>
  </r>
  <r>
    <s v="Dungeons &amp; Dragons: Wrath of the Dragon GodÂ "/>
    <x v="0"/>
    <n v="4.9000000000000004"/>
  </r>
  <r>
    <s v="Chiamatemi Francesco - Il Papa della genteÂ "/>
    <x v="5"/>
    <n v="5.7"/>
  </r>
  <r>
    <s v="PandaemoniumÂ "/>
    <x v="0"/>
    <n v="6.6"/>
  </r>
  <r>
    <s v="Groundhog DayÂ "/>
    <x v="0"/>
    <n v="8.1"/>
  </r>
  <r>
    <s v="Magic Mike XXLÂ "/>
    <x v="0"/>
    <n v="5.7"/>
  </r>
  <r>
    <s v="Romeo + JulietÂ "/>
    <x v="0"/>
    <n v="6.8"/>
  </r>
  <r>
    <s v="Sarah's KeyÂ "/>
    <x v="2"/>
    <n v="7.5"/>
  </r>
  <r>
    <s v="FreedomÂ "/>
    <x v="0"/>
    <n v="6.2"/>
  </r>
  <r>
    <s v="UnforgivenÂ "/>
    <x v="0"/>
    <n v="8.3000000000000007"/>
  </r>
  <r>
    <s v="ManderlayÂ "/>
    <x v="0"/>
    <n v="7.4"/>
  </r>
  <r>
    <s v="Slumdog MillionaireÂ "/>
    <x v="0"/>
    <n v="8"/>
  </r>
  <r>
    <s v="Fatal AttractionÂ "/>
    <x v="0"/>
    <n v="6.9"/>
  </r>
  <r>
    <s v="Pretty WomanÂ "/>
    <x v="0"/>
    <n v="6.9"/>
  </r>
  <r>
    <s v="Crocodile Dundee IIÂ "/>
    <x v="0"/>
    <n v="5.5"/>
  </r>
  <r>
    <s v="Broken HorsesÂ "/>
    <x v="0"/>
    <n v="5.7"/>
  </r>
  <r>
    <s v="Born on the Fourth of JulyÂ "/>
    <x v="0"/>
    <n v="7.2"/>
  </r>
  <r>
    <s v="Cool RunningsÂ "/>
    <x v="0"/>
    <n v="6.9"/>
  </r>
  <r>
    <s v="My Bloody ValentineÂ "/>
    <x v="0"/>
    <n v="5.5"/>
  </r>
  <r>
    <s v="The PossessionÂ "/>
    <x v="0"/>
    <n v="5.9"/>
  </r>
  <r>
    <s v="First BloodÂ "/>
    <x v="0"/>
    <n v="7.7"/>
  </r>
  <r>
    <s v="Stomp the YardÂ "/>
    <x v="0"/>
    <n v="5.2"/>
  </r>
  <r>
    <s v="The Spy Who Loved MeÂ "/>
    <x v="0"/>
    <n v="7.1"/>
  </r>
  <r>
    <s v="Urban LegendÂ "/>
    <x v="0"/>
    <n v="5.5"/>
  </r>
  <r>
    <s v="Dangerous LiaisonsÂ "/>
    <x v="0"/>
    <n v="7.7"/>
  </r>
  <r>
    <s v="Good DeedsÂ "/>
    <x v="0"/>
    <n v="5.4"/>
  </r>
  <r>
    <s v="White FangÂ "/>
    <x v="0"/>
    <n v="6.7"/>
  </r>
  <r>
    <s v="SuperstarÂ "/>
    <x v="0"/>
    <n v="5"/>
  </r>
  <r>
    <s v="The Iron LadyÂ "/>
    <x v="0"/>
    <n v="6.4"/>
  </r>
  <r>
    <s v="Jonah: A VeggieTales MovieÂ "/>
    <x v="0"/>
    <n v="6.6"/>
  </r>
  <r>
    <s v="Poetic JusticeÂ "/>
    <x v="0"/>
    <n v="5.9"/>
  </r>
  <r>
    <s v="All About the BenjaminsÂ "/>
    <x v="0"/>
    <n v="5.7"/>
  </r>
  <r>
    <s v="Vampire in BrooklynÂ "/>
    <x v="0"/>
    <n v="4.5"/>
  </r>
  <r>
    <s v="Exorcist II: The HereticÂ "/>
    <x v="0"/>
    <n v="3.7"/>
  </r>
  <r>
    <s v="An American HauntingÂ "/>
    <x v="0"/>
    <n v="5"/>
  </r>
  <r>
    <s v="My Boss's DaughterÂ "/>
    <x v="0"/>
    <n v="4.5999999999999996"/>
  </r>
  <r>
    <s v="A Perfect GetawayÂ "/>
    <x v="0"/>
    <n v="6.5"/>
  </r>
  <r>
    <s v="Our Family WeddingÂ "/>
    <x v="0"/>
    <n v="4.9000000000000004"/>
  </r>
  <r>
    <s v="Dead Man on CampusÂ "/>
    <x v="0"/>
    <n v="6"/>
  </r>
  <r>
    <s v="Tea with MussoliniÂ "/>
    <x v="0"/>
    <n v="6.9"/>
  </r>
  <r>
    <s v="ThinnerÂ "/>
    <x v="0"/>
    <n v="5.7"/>
  </r>
  <r>
    <s v="New York, New YorkÂ "/>
    <x v="0"/>
    <n v="6.7"/>
  </r>
  <r>
    <s v="CrooklynÂ "/>
    <x v="0"/>
    <n v="6.9"/>
  </r>
  <r>
    <s v="I Think I Love My WifeÂ "/>
    <x v="0"/>
    <n v="5.5"/>
  </r>
  <r>
    <s v="Jason XÂ "/>
    <x v="0"/>
    <n v="4.4000000000000004"/>
  </r>
  <r>
    <s v="Big Fat LiarÂ "/>
    <x v="0"/>
    <n v="5.4"/>
  </r>
  <r>
    <s v="BobbyÂ "/>
    <x v="0"/>
    <n v="7"/>
  </r>
  <r>
    <s v="Head Over HeelsÂ "/>
    <x v="0"/>
    <n v="5.4"/>
  </r>
  <r>
    <s v="Fun SizeÂ "/>
    <x v="0"/>
    <n v="5.4"/>
  </r>
  <r>
    <s v="The Diving Bell and the ButterflyÂ "/>
    <x v="2"/>
    <n v="8"/>
  </r>
  <r>
    <s v="Little ChildrenÂ "/>
    <x v="0"/>
    <n v="7.6"/>
  </r>
  <r>
    <s v="GossipÂ "/>
    <x v="0"/>
    <n v="5.9"/>
  </r>
  <r>
    <s v="A Walk on the MoonÂ "/>
    <x v="0"/>
    <n v="6.6"/>
  </r>
  <r>
    <s v="Catch a FireÂ "/>
    <x v="0"/>
    <n v="6.7"/>
  </r>
  <r>
    <s v="Soul SurvivorsÂ "/>
    <x v="0"/>
    <n v="3.9"/>
  </r>
  <r>
    <s v="Jefferson in ParisÂ "/>
    <x v="0"/>
    <n v="5.7"/>
  </r>
  <r>
    <s v="Easy VirtueÂ "/>
    <x v="0"/>
    <n v="6.7"/>
  </r>
  <r>
    <s v="CaravansÂ "/>
    <x v="0"/>
    <n v="6.5"/>
  </r>
  <r>
    <s v="Mr. TurnerÂ "/>
    <x v="0"/>
    <n v="6.8"/>
  </r>
  <r>
    <s v="Wild GrassÂ "/>
    <x v="2"/>
    <n v="6.3"/>
  </r>
  <r>
    <s v="Amen.Â "/>
    <x v="0"/>
    <n v="7.3"/>
  </r>
  <r>
    <s v="Reign of AssassinsÂ "/>
    <x v="3"/>
    <n v="6.9"/>
  </r>
  <r>
    <s v="The Lucky OnesÂ "/>
    <x v="0"/>
    <n v="7"/>
  </r>
  <r>
    <s v="MargaretÂ "/>
    <x v="0"/>
    <n v="6.5"/>
  </r>
  <r>
    <s v="Stan HelsingÂ "/>
    <x v="0"/>
    <n v="3.6"/>
  </r>
  <r>
    <s v="FlippedÂ "/>
    <x v="0"/>
    <n v="7.7"/>
  </r>
  <r>
    <s v="Brokeback MountainÂ "/>
    <x v="0"/>
    <n v="7.7"/>
  </r>
  <r>
    <s v="Teenage Mutant Ninja TurtlesÂ "/>
    <x v="0"/>
    <n v="5.9"/>
  </r>
  <r>
    <s v="CluelessÂ "/>
    <x v="0"/>
    <n v="6.8"/>
  </r>
  <r>
    <s v="Far from HeavenÂ "/>
    <x v="0"/>
    <n v="7.4"/>
  </r>
  <r>
    <s v="Hot Tub Time Machine 2Â "/>
    <x v="0"/>
    <n v="5.0999999999999996"/>
  </r>
  <r>
    <s v="QuillsÂ "/>
    <x v="0"/>
    <n v="7.4"/>
  </r>
  <r>
    <s v="Seven PsychopathsÂ "/>
    <x v="0"/>
    <n v="7.2"/>
  </r>
  <r>
    <s v="The Caveman's ValentineÂ "/>
    <x v="0"/>
    <n v="6"/>
  </r>
  <r>
    <s v="DownfallÂ "/>
    <x v="13"/>
    <n v="8.3000000000000007"/>
  </r>
  <r>
    <s v="The Sea InsideÂ "/>
    <x v="5"/>
    <n v="8.1"/>
  </r>
  <r>
    <s v="Under the SkinÂ "/>
    <x v="0"/>
    <n v="6.3"/>
  </r>
  <r>
    <s v="Good Morning, VietnamÂ "/>
    <x v="0"/>
    <n v="7.3"/>
  </r>
  <r>
    <s v="The Last GodfatherÂ "/>
    <x v="0"/>
    <n v="3.6"/>
  </r>
  <r>
    <s v="Justin Bieber: Never Say NeverÂ "/>
    <x v="0"/>
    <n v="1.6"/>
  </r>
  <r>
    <s v="Black SwanÂ "/>
    <x v="0"/>
    <n v="8"/>
  </r>
  <r>
    <s v="RoboCopÂ "/>
    <x v="0"/>
    <n v="6.2"/>
  </r>
  <r>
    <s v="The Godfather: Part IIÂ "/>
    <x v="0"/>
    <n v="9"/>
  </r>
  <r>
    <s v="Save the Last DanceÂ "/>
    <x v="0"/>
    <n v="6.1"/>
  </r>
  <r>
    <s v="A Nightmare on Elm Street 4: The Dream MasterÂ "/>
    <x v="0"/>
    <n v="5.7"/>
  </r>
  <r>
    <s v="Miracles from HeavenÂ "/>
    <x v="0"/>
    <n v="6.8"/>
  </r>
  <r>
    <s v="Dude, Where's My Car?Â "/>
    <x v="0"/>
    <n v="5.5"/>
  </r>
  <r>
    <s v="Young GunsÂ "/>
    <x v="0"/>
    <n v="6.8"/>
  </r>
  <r>
    <s v="St. VincentÂ "/>
    <x v="0"/>
    <n v="7.3"/>
  </r>
  <r>
    <s v="About Last NightÂ "/>
    <x v="0"/>
    <n v="6.1"/>
  </r>
  <r>
    <s v="10 Things I Hate About YouÂ "/>
    <x v="0"/>
    <n v="7.2"/>
  </r>
  <r>
    <s v="The New GuyÂ "/>
    <x v="0"/>
    <n v="5.9"/>
  </r>
  <r>
    <s v="Loaded Weapon 1Â "/>
    <x v="0"/>
    <n v="6.1"/>
  </r>
  <r>
    <s v="The ShallowsÂ "/>
    <x v="0"/>
    <n v="6.8"/>
  </r>
  <r>
    <s v="The Butterfly EffectÂ "/>
    <x v="0"/>
    <n v="7.7"/>
  </r>
  <r>
    <s v="Snow DayÂ "/>
    <x v="0"/>
    <n v="4.9000000000000004"/>
  </r>
  <r>
    <s v="This ChristmasÂ "/>
    <x v="0"/>
    <n v="6.1"/>
  </r>
  <r>
    <s v="Baby GeniusesÂ "/>
    <x v="0"/>
    <n v="2.5"/>
  </r>
  <r>
    <s v="The Big HitÂ "/>
    <x v="0"/>
    <n v="6.1"/>
  </r>
  <r>
    <s v="Harriet the SpyÂ "/>
    <x v="0"/>
    <n v="5.9"/>
  </r>
  <r>
    <s v="Child's Play 2Â "/>
    <x v="0"/>
    <n v="5.7"/>
  </r>
  <r>
    <s v="No Good DeedÂ "/>
    <x v="0"/>
    <n v="5.6"/>
  </r>
  <r>
    <s v="The MistÂ "/>
    <x v="0"/>
    <n v="7.2"/>
  </r>
  <r>
    <s v="Ex MachinaÂ "/>
    <x v="0"/>
    <n v="7.7"/>
  </r>
  <r>
    <s v="Being John MalkovichÂ "/>
    <x v="0"/>
    <n v="7.8"/>
  </r>
  <r>
    <s v="Two Can Play That GameÂ "/>
    <x v="0"/>
    <n v="6.1"/>
  </r>
  <r>
    <s v="Earth to EchoÂ "/>
    <x v="0"/>
    <n v="5.8"/>
  </r>
  <r>
    <s v="Crazy/BeautifulÂ "/>
    <x v="0"/>
    <n v="6.5"/>
  </r>
  <r>
    <s v="Letters from Iwo JimaÂ "/>
    <x v="1"/>
    <n v="7.9"/>
  </r>
  <r>
    <s v="The Astronaut FarmerÂ "/>
    <x v="0"/>
    <n v="6.3"/>
  </r>
  <r>
    <s v="WooÂ "/>
    <x v="0"/>
    <n v="3.8"/>
  </r>
  <r>
    <s v="RoomÂ "/>
    <x v="0"/>
    <n v="8.3000000000000007"/>
  </r>
  <r>
    <s v="Dirty WorkÂ "/>
    <x v="0"/>
    <n v="6.4"/>
  </r>
  <r>
    <s v="Serial MomÂ "/>
    <x v="0"/>
    <n v="6.7"/>
  </r>
  <r>
    <s v="DickÂ "/>
    <x v="0"/>
    <n v="6.1"/>
  </r>
  <r>
    <s v="Light It UpÂ "/>
    <x v="0"/>
    <n v="6"/>
  </r>
  <r>
    <s v="54Â "/>
    <x v="0"/>
    <n v="5.8"/>
  </r>
  <r>
    <s v="Bubble BoyÂ "/>
    <x v="0"/>
    <n v="5.6"/>
  </r>
  <r>
    <s v="Birthday GirlÂ "/>
    <x v="0"/>
    <n v="6.1"/>
  </r>
  <r>
    <s v="21 &amp; OverÂ "/>
    <x v="0"/>
    <n v="5.9"/>
  </r>
  <r>
    <s v="Paris, je t'aimeÂ "/>
    <x v="2"/>
    <n v="7.3"/>
  </r>
  <r>
    <s v="Resurrecting the ChampÂ "/>
    <x v="0"/>
    <n v="6.8"/>
  </r>
  <r>
    <s v="AdmissionÂ "/>
    <x v="0"/>
    <n v="5.7"/>
  </r>
  <r>
    <s v="The Widow of Saint-PierreÂ "/>
    <x v="2"/>
    <n v="7.3"/>
  </r>
  <r>
    <s v="ChloeÂ "/>
    <x v="0"/>
    <n v="6.3"/>
  </r>
  <r>
    <s v="FaithfulÂ "/>
    <x v="0"/>
    <n v="5.9"/>
  </r>
  <r>
    <s v="BrothersÂ "/>
    <x v="0"/>
    <n v="7.1"/>
  </r>
  <r>
    <s v="Find Me GuiltyÂ "/>
    <x v="0"/>
    <n v="7.1"/>
  </r>
  <r>
    <s v="The Perks of Being a WallflowerÂ "/>
    <x v="0"/>
    <n v="8"/>
  </r>
  <r>
    <s v="Excessive ForceÂ "/>
    <x v="0"/>
    <n v="5.0999999999999996"/>
  </r>
  <r>
    <s v="InfamousÂ "/>
    <x v="0"/>
    <n v="7.1"/>
  </r>
  <r>
    <s v="The ClaimÂ "/>
    <x v="0"/>
    <n v="6.5"/>
  </r>
  <r>
    <s v="The Vatican TapesÂ "/>
    <x v="0"/>
    <n v="4.5"/>
  </r>
  <r>
    <s v="Attack the BlockÂ "/>
    <x v="0"/>
    <n v="6.6"/>
  </r>
  <r>
    <s v="In the Land of Blood and HoneyÂ "/>
    <x v="24"/>
    <n v="4.3"/>
  </r>
  <r>
    <s v="The CallÂ "/>
    <x v="0"/>
    <n v="6.7"/>
  </r>
  <r>
    <s v="Operation ChromiteÂ "/>
    <x v="0"/>
    <n v="6.8"/>
  </r>
  <r>
    <s v="The Crocodile Hunter: Collision CourseÂ "/>
    <x v="0"/>
    <n v="5.4"/>
  </r>
  <r>
    <s v="I Love You Phillip MorrisÂ "/>
    <x v="0"/>
    <n v="6.6"/>
  </r>
  <r>
    <s v="Quest for FireÂ "/>
    <x v="25"/>
    <n v="7.4"/>
  </r>
  <r>
    <s v="Antwone FisherÂ "/>
    <x v="0"/>
    <n v="7.3"/>
  </r>
  <r>
    <s v="The Emperor's ClubÂ "/>
    <x v="0"/>
    <n v="6.9"/>
  </r>
  <r>
    <s v="True RomanceÂ "/>
    <x v="0"/>
    <n v="8"/>
  </r>
  <r>
    <s v="WombÂ "/>
    <x v="0"/>
    <n v="6.4"/>
  </r>
  <r>
    <s v="Glengarry Glen RossÂ "/>
    <x v="0"/>
    <n v="7.8"/>
  </r>
  <r>
    <s v="The Killer Inside MeÂ "/>
    <x v="0"/>
    <n v="6.1"/>
  </r>
  <r>
    <s v="Cat PeopleÂ "/>
    <x v="0"/>
    <n v="6.1"/>
  </r>
  <r>
    <s v="Sorority RowÂ "/>
    <x v="0"/>
    <n v="5.0999999999999996"/>
  </r>
  <r>
    <s v="The Prisoner of ZendaÂ "/>
    <x v="0"/>
    <n v="7.8"/>
  </r>
  <r>
    <s v="Lars and the Real GirlÂ "/>
    <x v="0"/>
    <n v="7.4"/>
  </r>
  <r>
    <s v="The Boy in the Striped PajamasÂ "/>
    <x v="0"/>
    <n v="7.8"/>
  </r>
  <r>
    <s v="Dancer in the DarkÂ "/>
    <x v="0"/>
    <n v="8"/>
  </r>
  <r>
    <s v="Oscar and LucindaÂ "/>
    <x v="0"/>
    <n v="6.7"/>
  </r>
  <r>
    <s v="The FuneralÂ "/>
    <x v="0"/>
    <n v="6.6"/>
  </r>
  <r>
    <s v="Solitary ManÂ "/>
    <x v="0"/>
    <n v="6.4"/>
  </r>
  <r>
    <s v="MacheteÂ "/>
    <x v="0"/>
    <n v="6.7"/>
  </r>
  <r>
    <s v="Casino JackÂ "/>
    <x v="0"/>
    <n v="6.2"/>
  </r>
  <r>
    <s v="The Land Before TimeÂ "/>
    <x v="0"/>
    <n v="7.3"/>
  </r>
  <r>
    <s v="Tae Guk Gi: The Brotherhood of WarÂ "/>
    <x v="22"/>
    <n v="8.1"/>
  </r>
  <r>
    <s v="The Perfect GameÂ "/>
    <x v="0"/>
    <n v="7"/>
  </r>
  <r>
    <s v="The ExorcistÂ "/>
    <x v="0"/>
    <n v="8"/>
  </r>
  <r>
    <s v="JawsÂ "/>
    <x v="0"/>
    <n v="8"/>
  </r>
  <r>
    <s v="American PieÂ "/>
    <x v="0"/>
    <n v="7"/>
  </r>
  <r>
    <s v="Ernest &amp; CelestineÂ "/>
    <x v="2"/>
    <n v="7.9"/>
  </r>
  <r>
    <s v="The Golden ChildÂ "/>
    <x v="0"/>
    <n v="5.9"/>
  </r>
  <r>
    <s v="Think Like a ManÂ "/>
    <x v="0"/>
    <n v="6.6"/>
  </r>
  <r>
    <s v="BarbershopÂ "/>
    <x v="0"/>
    <n v="6.3"/>
  </r>
  <r>
    <s v="Star Trek II: The Wrath of KhanÂ "/>
    <x v="0"/>
    <n v="7.7"/>
  </r>
  <r>
    <s v="Ace Ventura: Pet DetectiveÂ "/>
    <x v="0"/>
    <n v="6.9"/>
  </r>
  <r>
    <s v="WarGamesÂ "/>
    <x v="0"/>
    <n v="7.1"/>
  </r>
  <r>
    <s v="WitnessÂ "/>
    <x v="0"/>
    <n v="7.4"/>
  </r>
  <r>
    <s v="Act of ValorÂ "/>
    <x v="0"/>
    <n v="6.5"/>
  </r>
  <r>
    <s v="Step UpÂ "/>
    <x v="0"/>
    <n v="6.5"/>
  </r>
  <r>
    <s v="Beavis and Butt-Head Do AmericaÂ "/>
    <x v="0"/>
    <n v="6.8"/>
  </r>
  <r>
    <s v="Jackie BrownÂ "/>
    <x v="0"/>
    <n v="7.5"/>
  </r>
  <r>
    <s v="Harold &amp; Kumar Escape from Guantanamo BayÂ "/>
    <x v="0"/>
    <n v="6.6"/>
  </r>
  <r>
    <s v="ChronicleÂ "/>
    <x v="0"/>
    <n v="7.1"/>
  </r>
  <r>
    <s v="YentlÂ "/>
    <x v="0"/>
    <n v="6.6"/>
  </r>
  <r>
    <s v="Time BanditsÂ "/>
    <x v="0"/>
    <n v="7"/>
  </r>
  <r>
    <s v="CrossroadsÂ "/>
    <x v="0"/>
    <n v="3.3"/>
  </r>
  <r>
    <s v="Project XÂ "/>
    <x v="0"/>
    <n v="6.7"/>
  </r>
  <r>
    <s v="PattonÂ "/>
    <x v="0"/>
    <n v="8"/>
  </r>
  <r>
    <s v="One Hour PhotoÂ "/>
    <x v="0"/>
    <n v="6.8"/>
  </r>
  <r>
    <s v="QuarantineÂ "/>
    <x v="0"/>
    <n v="6"/>
  </r>
  <r>
    <s v="The EyeÂ "/>
    <x v="0"/>
    <n v="5.4"/>
  </r>
  <r>
    <s v="Johnson Family VacationÂ "/>
    <x v="0"/>
    <n v="4.3"/>
  </r>
  <r>
    <s v="How HighÂ "/>
    <x v="0"/>
    <n v="6.2"/>
  </r>
  <r>
    <s v="The Muppet Christmas CarolÂ "/>
    <x v="0"/>
    <n v="7.7"/>
  </r>
  <r>
    <s v="Casino RoyaleÂ "/>
    <x v="0"/>
    <n v="8"/>
  </r>
  <r>
    <s v="FridaÂ "/>
    <x v="0"/>
    <n v="7.4"/>
  </r>
  <r>
    <s v="Katy Perry: Part of MeÂ "/>
    <x v="0"/>
    <n v="5.9"/>
  </r>
  <r>
    <s v="The Fault in Our StarsÂ "/>
    <x v="0"/>
    <n v="7.8"/>
  </r>
  <r>
    <s v="RoundersÂ "/>
    <x v="0"/>
    <n v="7.4"/>
  </r>
  <r>
    <s v="Top FiveÂ "/>
    <x v="0"/>
    <n v="6.5"/>
  </r>
  <r>
    <s v="ProphecyÂ "/>
    <x v="0"/>
    <n v="5.4"/>
  </r>
  <r>
    <s v="Stir of EchoesÂ "/>
    <x v="0"/>
    <n v="7"/>
  </r>
  <r>
    <s v="PhilomenaÂ "/>
    <x v="0"/>
    <n v="7.6"/>
  </r>
  <r>
    <s v="The Upside of AngerÂ "/>
    <x v="0"/>
    <n v="6.9"/>
  </r>
  <r>
    <s v="The Boys from BrazilÂ "/>
    <x v="0"/>
    <n v="7"/>
  </r>
  <r>
    <s v="AquamarineÂ "/>
    <x v="0"/>
    <n v="5.3"/>
  </r>
  <r>
    <s v="Paper TownsÂ "/>
    <x v="0"/>
    <n v="6.4"/>
  </r>
  <r>
    <s v="My Baby's DaddyÂ "/>
    <x v="0"/>
    <n v="4.5"/>
  </r>
  <r>
    <s v="NebraskaÂ "/>
    <x v="0"/>
    <n v="7.8"/>
  </r>
  <r>
    <s v="Tales from the Crypt: Demon KnightÂ "/>
    <x v="0"/>
    <n v="6.7"/>
  </r>
  <r>
    <s v="Max Keeble's Big MoveÂ "/>
    <x v="0"/>
    <n v="5.3"/>
  </r>
  <r>
    <s v="Young AdultÂ "/>
    <x v="0"/>
    <n v="6.3"/>
  </r>
  <r>
    <s v="CrankÂ "/>
    <x v="0"/>
    <n v="7"/>
  </r>
  <r>
    <s v="How to Be a PlayerÂ "/>
    <x v="0"/>
    <n v="5.3"/>
  </r>
  <r>
    <s v="Living Out LoudÂ "/>
    <x v="0"/>
    <n v="6.6"/>
  </r>
  <r>
    <s v="Just WrightÂ "/>
    <x v="0"/>
    <n v="5.8"/>
  </r>
  <r>
    <s v="Rachel Getting MarriedÂ "/>
    <x v="0"/>
    <n v="6.7"/>
  </r>
  <r>
    <s v="The Postman Always Rings TwiceÂ "/>
    <x v="0"/>
    <n v="6.6"/>
  </r>
  <r>
    <s v="Girl with a Pearl EarringÂ "/>
    <x v="0"/>
    <n v="7"/>
  </r>
  <r>
    <s v="Das BootÂ "/>
    <x v="13"/>
    <n v="8.4"/>
  </r>
  <r>
    <s v="The AlamoÂ "/>
    <x v="0"/>
    <n v="6"/>
  </r>
  <r>
    <s v="Sorority BoysÂ "/>
    <x v="0"/>
    <n v="5.4"/>
  </r>
  <r>
    <s v="About TimeÂ "/>
    <x v="0"/>
    <n v="7.8"/>
  </r>
  <r>
    <s v="House of Flying DaggersÂ "/>
    <x v="3"/>
    <n v="7.6"/>
  </r>
  <r>
    <s v="ArbitrageÂ "/>
    <x v="0"/>
    <n v="6.6"/>
  </r>
  <r>
    <s v="Project AlmanacÂ "/>
    <x v="0"/>
    <n v="6.4"/>
  </r>
  <r>
    <s v="Cadillac RecordsÂ "/>
    <x v="0"/>
    <n v="7"/>
  </r>
  <r>
    <s v="ScrewedÂ "/>
    <x v="0"/>
    <n v="5.7"/>
  </r>
  <r>
    <s v="FortressÂ "/>
    <x v="0"/>
    <n v="5.9"/>
  </r>
  <r>
    <s v="For Your ConsiderationÂ "/>
    <x v="0"/>
    <n v="6.3"/>
  </r>
  <r>
    <s v="CelebrityÂ "/>
    <x v="0"/>
    <n v="6.3"/>
  </r>
  <r>
    <s v="Running with ScissorsÂ "/>
    <x v="0"/>
    <n v="6.2"/>
  </r>
  <r>
    <s v="From Justin to KellyÂ "/>
    <x v="0"/>
    <n v="2.1"/>
  </r>
  <r>
    <s v="Girl 6Â "/>
    <x v="0"/>
    <n v="5"/>
  </r>
  <r>
    <s v="In the CutÂ "/>
    <x v="0"/>
    <n v="5.3"/>
  </r>
  <r>
    <s v="Two LoversÂ "/>
    <x v="0"/>
    <n v="7.1"/>
  </r>
  <r>
    <s v="Last OrdersÂ "/>
    <x v="0"/>
    <n v="7"/>
  </r>
  <r>
    <s v="The HostÂ "/>
    <x v="22"/>
    <n v="7"/>
  </r>
  <r>
    <s v="The Pursuit of D.B. CooperÂ "/>
    <x v="0"/>
    <n v="5.7"/>
  </r>
  <r>
    <s v="RavenousÂ "/>
    <x v="0"/>
    <n v="7.1"/>
  </r>
  <r>
    <s v="Charlie BartlettÂ "/>
    <x v="0"/>
    <n v="7"/>
  </r>
  <r>
    <s v="The Great BeautyÂ "/>
    <x v="15"/>
    <n v="7.7"/>
  </r>
  <r>
    <s v="The Dangerous Lives of Altar BoysÂ "/>
    <x v="0"/>
    <n v="7.1"/>
  </r>
  <r>
    <s v="StokerÂ "/>
    <x v="0"/>
    <n v="6.8"/>
  </r>
  <r>
    <s v="2046Â "/>
    <x v="12"/>
    <n v="7.5"/>
  </r>
  <r>
    <s v="Married LifeÂ "/>
    <x v="0"/>
    <n v="6.3"/>
  </r>
  <r>
    <s v="DumaÂ "/>
    <x v="0"/>
    <n v="7.3"/>
  </r>
  <r>
    <s v="OndineÂ "/>
    <x v="0"/>
    <n v="6.8"/>
  </r>
  <r>
    <s v="BrotherÂ "/>
    <x v="0"/>
    <n v="7.2"/>
  </r>
  <r>
    <s v="Welcome to CollinwoodÂ "/>
    <x v="0"/>
    <n v="6.4"/>
  </r>
  <r>
    <s v="Critical CareÂ "/>
    <x v="0"/>
    <n v="6"/>
  </r>
  <r>
    <s v="The Life Before Her EyesÂ "/>
    <x v="0"/>
    <n v="6.4"/>
  </r>
  <r>
    <s v="Darling CompanionÂ "/>
    <x v="0"/>
    <n v="5.0999999999999996"/>
  </r>
  <r>
    <s v="TradeÂ "/>
    <x v="0"/>
    <n v="7.5"/>
  </r>
  <r>
    <s v="FatelessÂ "/>
    <x v="26"/>
    <n v="7.1"/>
  </r>
  <r>
    <s v="Breakfast of ChampionsÂ "/>
    <x v="0"/>
    <n v="4.5999999999999996"/>
  </r>
  <r>
    <s v="A Woman, a Gun and a Noodle ShopÂ "/>
    <x v="3"/>
    <n v="5.7"/>
  </r>
  <r>
    <s v="CypherÂ "/>
    <x v="0"/>
    <n v="6.8"/>
  </r>
  <r>
    <s v="City of Life and DeathÂ "/>
    <x v="3"/>
    <n v="7.7"/>
  </r>
  <r>
    <s v="HomeÂ "/>
    <x v="0"/>
    <n v="6.7"/>
  </r>
  <r>
    <s v="Legend of Kung Fu RabbitÂ "/>
    <x v="3"/>
    <n v="3.2"/>
  </r>
  <r>
    <s v="Space Battleship YamatoÂ "/>
    <x v="1"/>
    <n v="6.1"/>
  </r>
  <r>
    <s v="5 Days of WarÂ "/>
    <x v="0"/>
    <n v="5.6"/>
  </r>
  <r>
    <s v="TriangleÂ "/>
    <x v="0"/>
    <n v="6.9"/>
  </r>
  <r>
    <s v="10 Days in a MadhouseÂ "/>
    <x v="0"/>
    <n v="7.5"/>
  </r>
  <r>
    <s v="Heaven Is for RealÂ "/>
    <x v="0"/>
    <n v="5.8"/>
  </r>
  <r>
    <s v="SnatchÂ "/>
    <x v="0"/>
    <n v="8.3000000000000007"/>
  </r>
  <r>
    <s v="Dancin' It's OnÂ "/>
    <x v="0"/>
    <n v="2.8"/>
  </r>
  <r>
    <s v="Pet SemataryÂ "/>
    <x v="0"/>
    <n v="6.6"/>
  </r>
  <r>
    <s v="MadadayoÂ "/>
    <x v="1"/>
    <n v="7.5"/>
  </r>
  <r>
    <s v="The Cry of the OwlÂ "/>
    <x v="0"/>
    <n v="6"/>
  </r>
  <r>
    <s v="A Tale of Three CitiesÂ "/>
    <x v="19"/>
    <n v="6.2"/>
  </r>
  <r>
    <s v="GremlinsÂ "/>
    <x v="0"/>
    <n v="7.2"/>
  </r>
  <r>
    <s v="Star Wars: Episode IV - A New HopeÂ "/>
    <x v="0"/>
    <n v="8.6999999999999993"/>
  </r>
  <r>
    <s v="Dirty GrandpaÂ "/>
    <x v="0"/>
    <n v="6"/>
  </r>
  <r>
    <s v="Doctor ZhivagoÂ "/>
    <x v="0"/>
    <n v="8"/>
  </r>
  <r>
    <s v="TrashÂ "/>
    <x v="27"/>
    <n v="7.2"/>
  </r>
  <r>
    <s v="High School Musical 3: Senior YearÂ "/>
    <x v="0"/>
    <n v="4.5"/>
  </r>
  <r>
    <s v="The FighterÂ "/>
    <x v="0"/>
    <n v="7.9"/>
  </r>
  <r>
    <s v="Jackass Number TwoÂ "/>
    <x v="0"/>
    <n v="7.1"/>
  </r>
  <r>
    <s v="My Cousin VinnyÂ "/>
    <x v="0"/>
    <n v="7.5"/>
  </r>
  <r>
    <s v="If I StayÂ "/>
    <x v="0"/>
    <n v="6.8"/>
  </r>
  <r>
    <s v="Drive HardÂ "/>
    <x v="0"/>
    <n v="4.3"/>
  </r>
  <r>
    <s v="Major LeagueÂ "/>
    <x v="0"/>
    <n v="7.2"/>
  </r>
  <r>
    <s v="St. Trinian'sÂ "/>
    <x v="0"/>
    <n v="5.8"/>
  </r>
  <r>
    <s v="Phone BoothÂ "/>
    <x v="0"/>
    <n v="7.1"/>
  </r>
  <r>
    <s v="A Walk to RememberÂ "/>
    <x v="0"/>
    <n v="7.4"/>
  </r>
  <r>
    <s v="Dead Man WalkingÂ "/>
    <x v="0"/>
    <n v="7.6"/>
  </r>
  <r>
    <s v="Cruel IntentionsÂ "/>
    <x v="0"/>
    <n v="6.9"/>
  </r>
  <r>
    <s v="Saw VIÂ "/>
    <x v="0"/>
    <n v="6"/>
  </r>
  <r>
    <s v="History of the World: Part IÂ "/>
    <x v="0"/>
    <n v="6.9"/>
  </r>
  <r>
    <s v="The Secret Life of BeesÂ "/>
    <x v="0"/>
    <n v="7.3"/>
  </r>
  <r>
    <s v="Corky RomanoÂ "/>
    <x v="0"/>
    <n v="4.5999999999999996"/>
  </r>
  <r>
    <s v="Raising CainÂ "/>
    <x v="0"/>
    <n v="6"/>
  </r>
  <r>
    <s v="F.I.S.T.Â "/>
    <x v="0"/>
    <n v="6.4"/>
  </r>
  <r>
    <s v="Invaders from MarsÂ "/>
    <x v="0"/>
    <n v="5.5"/>
  </r>
  <r>
    <s v="BrooklynÂ "/>
    <x v="0"/>
    <n v="7.5"/>
  </r>
  <r>
    <s v="Barry LyndonÂ "/>
    <x v="0"/>
    <n v="8.1"/>
  </r>
  <r>
    <s v="Out ColdÂ "/>
    <x v="0"/>
    <n v="6.3"/>
  </r>
  <r>
    <s v="The Ladies ManÂ "/>
    <x v="0"/>
    <n v="5.0999999999999996"/>
  </r>
  <r>
    <s v="QuartetÂ "/>
    <x v="0"/>
    <n v="6.8"/>
  </r>
  <r>
    <s v="TomcatsÂ "/>
    <x v="0"/>
    <n v="5.3"/>
  </r>
  <r>
    <s v="FrailtyÂ "/>
    <x v="0"/>
    <n v="7.3"/>
  </r>
  <r>
    <s v="Woman in GoldÂ "/>
    <x v="0"/>
    <n v="7.3"/>
  </r>
  <r>
    <s v="KinseyÂ "/>
    <x v="0"/>
    <n v="7.1"/>
  </r>
  <r>
    <s v="Army of DarknessÂ "/>
    <x v="0"/>
    <n v="7.6"/>
  </r>
  <r>
    <s v="SlackersÂ "/>
    <x v="0"/>
    <n v="5.3"/>
  </r>
  <r>
    <s v="What's Eating Gilbert GrapeÂ "/>
    <x v="0"/>
    <n v="7.8"/>
  </r>
  <r>
    <s v="The Visual Bible: The Gospel of JohnÂ "/>
    <x v="0"/>
    <n v="7.7"/>
  </r>
  <r>
    <s v="Vera DrakeÂ "/>
    <x v="0"/>
    <n v="7.7"/>
  </r>
  <r>
    <s v="The GuruÂ "/>
    <x v="0"/>
    <n v="5.4"/>
  </r>
  <r>
    <s v="The Perez FamilyÂ "/>
    <x v="0"/>
    <n v="6.2"/>
  </r>
  <r>
    <s v="Inside Llewyn DavisÂ "/>
    <x v="0"/>
    <n v="7.4"/>
  </r>
  <r>
    <s v="OÂ "/>
    <x v="0"/>
    <n v="6.2"/>
  </r>
  <r>
    <s v="Return to the Blue LagoonÂ "/>
    <x v="0"/>
    <n v="5.0999999999999996"/>
  </r>
  <r>
    <s v="The Molly MaguiresÂ "/>
    <x v="0"/>
    <n v="6.9"/>
  </r>
  <r>
    <s v="Romance &amp; CigarettesÂ "/>
    <x v="0"/>
    <n v="6.3"/>
  </r>
  <r>
    <s v="Copying BeethovenÂ "/>
    <x v="0"/>
    <n v="6.8"/>
  </r>
  <r>
    <s v="PoltergeistÂ "/>
    <x v="0"/>
    <n v="7.4"/>
  </r>
  <r>
    <s v="Brighton RockÂ "/>
    <x v="0"/>
    <n v="5.7"/>
  </r>
  <r>
    <s v="Saw VÂ "/>
    <x v="0"/>
    <n v="5.8"/>
  </r>
  <r>
    <s v="Machine Gun McCainÂ "/>
    <x v="0"/>
    <n v="6.2"/>
  </r>
  <r>
    <s v="LOLÂ "/>
    <x v="0"/>
    <n v="4.3"/>
  </r>
  <r>
    <s v="JindabyneÂ "/>
    <x v="0"/>
    <n v="6.4"/>
  </r>
  <r>
    <s v="Kabhi Alvida Naa KehnaÂ "/>
    <x v="7"/>
    <n v="6"/>
  </r>
  <r>
    <s v="An Ideal HusbandÂ "/>
    <x v="0"/>
    <n v="6.9"/>
  </r>
  <r>
    <s v="The Last Days on MarsÂ "/>
    <x v="0"/>
    <n v="5.5"/>
  </r>
  <r>
    <s v="DarknessÂ "/>
    <x v="0"/>
    <n v="5.4"/>
  </r>
  <r>
    <s v="2001: A Space OdysseyÂ "/>
    <x v="0"/>
    <n v="8.3000000000000007"/>
  </r>
  <r>
    <s v="E.T. the Extra-TerrestrialÂ "/>
    <x v="0"/>
    <n v="7.9"/>
  </r>
  <r>
    <s v="In the Land of WomenÂ "/>
    <x v="0"/>
    <n v="6.5"/>
  </r>
  <r>
    <s v="The Blue ButterflyÂ "/>
    <x v="0"/>
    <n v="6.3"/>
  </r>
  <r>
    <s v="There Goes My BabyÂ "/>
    <x v="0"/>
    <n v="6.4"/>
  </r>
  <r>
    <s v="HousefullÂ "/>
    <x v="7"/>
    <n v="5.3"/>
  </r>
  <r>
    <s v="September DawnÂ "/>
    <x v="0"/>
    <n v="5.8"/>
  </r>
  <r>
    <s v="For Greater Glory: The True Story of CristiadaÂ "/>
    <x v="5"/>
    <n v="6.6"/>
  </r>
  <r>
    <s v="La Famille BÃ©lierÂ "/>
    <x v="2"/>
    <n v="7.4"/>
  </r>
  <r>
    <s v="Good Will HuntingÂ "/>
    <x v="0"/>
    <n v="8.3000000000000007"/>
  </r>
  <r>
    <s v="MisconductÂ "/>
    <x v="0"/>
    <n v="5.3"/>
  </r>
  <r>
    <s v="Saw IIIÂ "/>
    <x v="0"/>
    <n v="6.2"/>
  </r>
  <r>
    <s v="StripesÂ "/>
    <x v="0"/>
    <n v="6.9"/>
  </r>
  <r>
    <s v="Bring It OnÂ "/>
    <x v="0"/>
    <n v="5.9"/>
  </r>
  <r>
    <s v="The Purge: Election YearÂ "/>
    <x v="0"/>
    <n v="6.1"/>
  </r>
  <r>
    <s v="She's All ThatÂ "/>
    <x v="0"/>
    <n v="5.8"/>
  </r>
  <r>
    <s v="PreciousÂ "/>
    <x v="0"/>
    <n v="7.3"/>
  </r>
  <r>
    <s v="Saw IVÂ "/>
    <x v="0"/>
    <n v="5.9"/>
  </r>
  <r>
    <s v="White NoiseÂ "/>
    <x v="0"/>
    <n v="5.5"/>
  </r>
  <r>
    <s v="Madea's Family ReunionÂ "/>
    <x v="0"/>
    <n v="5"/>
  </r>
  <r>
    <s v="The Color of MoneyÂ "/>
    <x v="0"/>
    <n v="7"/>
  </r>
  <r>
    <s v="The Longest DayÂ "/>
    <x v="0"/>
    <n v="7.8"/>
  </r>
  <r>
    <s v="The Mighty DucksÂ "/>
    <x v="0"/>
    <n v="6.4"/>
  </r>
  <r>
    <s v="The GrudgeÂ "/>
    <x v="0"/>
    <n v="5.9"/>
  </r>
  <r>
    <s v="Happy GilmoreÂ "/>
    <x v="0"/>
    <n v="7"/>
  </r>
  <r>
    <s v="Jeepers CreepersÂ "/>
    <x v="0"/>
    <n v="6.1"/>
  </r>
  <r>
    <s v="Bill &amp; Ted's Excellent AdventureÂ "/>
    <x v="0"/>
    <n v="6.9"/>
  </r>
  <r>
    <s v="Oliver!Â "/>
    <x v="0"/>
    <n v="7.5"/>
  </r>
  <r>
    <s v="The Best Exotic Marigold HotelÂ "/>
    <x v="0"/>
    <n v="7.3"/>
  </r>
  <r>
    <s v="Recess: School's OutÂ "/>
    <x v="0"/>
    <n v="6.5"/>
  </r>
  <r>
    <s v="Mad Max Beyond ThunderdomeÂ "/>
    <x v="0"/>
    <n v="6.2"/>
  </r>
  <r>
    <s v="CommandoÂ "/>
    <x v="0"/>
    <n v="6.7"/>
  </r>
  <r>
    <s v="The BoyÂ "/>
    <x v="0"/>
    <n v="6"/>
  </r>
  <r>
    <s v="DevilÂ "/>
    <x v="0"/>
    <n v="6.3"/>
  </r>
  <r>
    <s v="Friday After NextÂ "/>
    <x v="0"/>
    <n v="5.8"/>
  </r>
  <r>
    <s v="Insidious: Chapter 3Â "/>
    <x v="0"/>
    <n v="6.1"/>
  </r>
  <r>
    <s v="The Last DragonÂ "/>
    <x v="0"/>
    <n v="6.9"/>
  </r>
  <r>
    <s v="SnatchÂ "/>
    <x v="0"/>
    <n v="8.3000000000000007"/>
  </r>
  <r>
    <s v="The Lawnmower ManÂ "/>
    <x v="0"/>
    <n v="5.4"/>
  </r>
  <r>
    <s v="Nick and Norah's Infinite PlaylistÂ "/>
    <x v="0"/>
    <n v="6.7"/>
  </r>
  <r>
    <s v="DogmaÂ "/>
    <x v="0"/>
    <n v="7.4"/>
  </r>
  <r>
    <s v="The Banger SistersÂ "/>
    <x v="0"/>
    <n v="5.6"/>
  </r>
  <r>
    <s v="Twilight Zone: The MovieÂ "/>
    <x v="0"/>
    <n v="6.5"/>
  </r>
  <r>
    <s v="Road HouseÂ "/>
    <x v="0"/>
    <n v="6.5"/>
  </r>
  <r>
    <s v="A Low Down Dirty ShameÂ "/>
    <x v="0"/>
    <n v="5.8"/>
  </r>
  <r>
    <s v="SwimfanÂ "/>
    <x v="0"/>
    <n v="5"/>
  </r>
  <r>
    <s v="Employee of the MonthÂ "/>
    <x v="0"/>
    <n v="5.5"/>
  </r>
  <r>
    <s v="Can't Hardly WaitÂ "/>
    <x v="0"/>
    <n v="6.5"/>
  </r>
  <r>
    <s v="The OutsidersÂ "/>
    <x v="0"/>
    <n v="7.2"/>
  </r>
  <r>
    <s v="Pete's DragonÂ "/>
    <x v="0"/>
    <n v="7.3"/>
  </r>
  <r>
    <s v="The Dead ZoneÂ "/>
    <x v="0"/>
    <n v="7.2"/>
  </r>
  <r>
    <s v="Sinister 2Â "/>
    <x v="0"/>
    <n v="5.2"/>
  </r>
  <r>
    <s v="SparkleÂ "/>
    <x v="0"/>
    <n v="5.7"/>
  </r>
  <r>
    <s v="ValentineÂ "/>
    <x v="0"/>
    <n v="4.7"/>
  </r>
  <r>
    <s v="The Fourth KindÂ "/>
    <x v="0"/>
    <n v="5.9"/>
  </r>
  <r>
    <s v="A Prairie Home CompanionÂ "/>
    <x v="0"/>
    <n v="6.8"/>
  </r>
  <r>
    <s v="Sugar HillÂ "/>
    <x v="0"/>
    <n v="5.9"/>
  </r>
  <r>
    <s v="Invasion U.S.A.Â "/>
    <x v="0"/>
    <n v="5.3"/>
  </r>
  <r>
    <s v="Roll BounceÂ "/>
    <x v="0"/>
    <n v="6"/>
  </r>
  <r>
    <s v="RushmoreÂ "/>
    <x v="0"/>
    <n v="7.7"/>
  </r>
  <r>
    <s v="SkylineÂ "/>
    <x v="0"/>
    <n v="4.4000000000000004"/>
  </r>
  <r>
    <s v="The Second Best Exotic Marigold HotelÂ "/>
    <x v="0"/>
    <n v="6.6"/>
  </r>
  <r>
    <s v="Kit Kittredge: An American GirlÂ "/>
    <x v="0"/>
    <n v="6.7"/>
  </r>
  <r>
    <s v="The Perfect ManÂ "/>
    <x v="0"/>
    <n v="5.5"/>
  </r>
  <r>
    <s v="Mo' Better BluesÂ "/>
    <x v="0"/>
    <n v="6.5"/>
  </r>
  <r>
    <s v="Kung Pow: Enter the FistÂ "/>
    <x v="0"/>
    <n v="6.2"/>
  </r>
  <r>
    <s v="TremorsÂ "/>
    <x v="0"/>
    <n v="7.1"/>
  </r>
  <r>
    <s v="Wrong TurnÂ "/>
    <x v="0"/>
    <n v="6.1"/>
  </r>
  <r>
    <s v="The Long RidersÂ "/>
    <x v="0"/>
    <n v="7.1"/>
  </r>
  <r>
    <s v="The CorruptorÂ "/>
    <x v="0"/>
    <n v="6"/>
  </r>
  <r>
    <s v="MudÂ "/>
    <x v="0"/>
    <n v="7.4"/>
  </r>
  <r>
    <s v="Reno 911!: MiamiÂ "/>
    <x v="0"/>
    <n v="5.9"/>
  </r>
  <r>
    <s v="One Direction: This Is UsÂ "/>
    <x v="0"/>
    <n v="4.0999999999999996"/>
  </r>
  <r>
    <s v="The Goods: Live Hard, Sell HardÂ "/>
    <x v="0"/>
    <n v="5.8"/>
  </r>
  <r>
    <s v="Hey Arnold! The MovieÂ "/>
    <x v="0"/>
    <n v="5.9"/>
  </r>
  <r>
    <s v="My Week with MarilynÂ "/>
    <x v="0"/>
    <n v="7"/>
  </r>
  <r>
    <s v="The MatadorÂ "/>
    <x v="0"/>
    <n v="6.8"/>
  </r>
  <r>
    <s v="Love JonesÂ "/>
    <x v="0"/>
    <n v="7.4"/>
  </r>
  <r>
    <s v="The GiftÂ "/>
    <x v="0"/>
    <n v="7.1"/>
  </r>
  <r>
    <s v="End of the SpearÂ "/>
    <x v="0"/>
    <n v="7"/>
  </r>
  <r>
    <s v="Get Over ItÂ "/>
    <x v="0"/>
    <n v="5.8"/>
  </r>
  <r>
    <s v="Office SpaceÂ "/>
    <x v="0"/>
    <n v="7.8"/>
  </r>
  <r>
    <s v="Drop Dead GorgeousÂ "/>
    <x v="0"/>
    <n v="6.5"/>
  </r>
  <r>
    <s v="Big EyesÂ "/>
    <x v="0"/>
    <n v="7"/>
  </r>
  <r>
    <s v="Very Bad ThingsÂ "/>
    <x v="0"/>
    <n v="6.3"/>
  </r>
  <r>
    <s v="SleepoverÂ "/>
    <x v="0"/>
    <n v="5.3"/>
  </r>
  <r>
    <s v="Body DoubleÂ "/>
    <x v="0"/>
    <n v="6.8"/>
  </r>
  <r>
    <s v="MacGruberÂ "/>
    <x v="0"/>
    <n v="5.5"/>
  </r>
  <r>
    <s v="Dirty Pretty ThingsÂ "/>
    <x v="0"/>
    <n v="7.4"/>
  </r>
  <r>
    <s v="Movie 43Â "/>
    <x v="0"/>
    <n v="4.3"/>
  </r>
  <r>
    <s v="The TouristÂ "/>
    <x v="0"/>
    <n v="6"/>
  </r>
  <r>
    <s v="Over Her Dead BodyÂ "/>
    <x v="0"/>
    <n v="5.2"/>
  </r>
  <r>
    <s v="Seeking a Friend for the End of the WorldÂ "/>
    <x v="0"/>
    <n v="6.7"/>
  </r>
  <r>
    <s v="Cedar RapidsÂ "/>
    <x v="0"/>
    <n v="6.3"/>
  </r>
  <r>
    <s v="American History XÂ "/>
    <x v="0"/>
    <n v="8.6"/>
  </r>
  <r>
    <s v="The CollectionÂ "/>
    <x v="0"/>
    <n v="6.1"/>
  </r>
  <r>
    <s v="Teacher's PetÂ "/>
    <x v="0"/>
    <n v="5.8"/>
  </r>
  <r>
    <s v="The Red ViolinÂ "/>
    <x v="2"/>
    <n v="7.7"/>
  </r>
  <r>
    <s v="The Straight StoryÂ "/>
    <x v="0"/>
    <n v="8"/>
  </r>
  <r>
    <s v="Deuces WildÂ "/>
    <x v="0"/>
    <n v="5.6"/>
  </r>
  <r>
    <s v="Bad WordsÂ "/>
    <x v="0"/>
    <n v="6.7"/>
  </r>
  <r>
    <s v="Run, Fatboy, RunÂ "/>
    <x v="0"/>
    <n v="6.6"/>
  </r>
  <r>
    <s v="HeartbeepsÂ "/>
    <x v="0"/>
    <n v="4.2"/>
  </r>
  <r>
    <s v="Black or WhiteÂ "/>
    <x v="0"/>
    <n v="6.6"/>
  </r>
  <r>
    <s v="On the LineÂ "/>
    <x v="0"/>
    <n v="4.0999999999999996"/>
  </r>
  <r>
    <s v="Rescue DawnÂ "/>
    <x v="0"/>
    <n v="7.3"/>
  </r>
  <r>
    <s v="Danny CollinsÂ "/>
    <x v="0"/>
    <n v="7.1"/>
  </r>
  <r>
    <s v="Jeff, Who Lives at HomeÂ "/>
    <x v="0"/>
    <n v="6.5"/>
  </r>
  <r>
    <s v="I Am LoveÂ "/>
    <x v="15"/>
    <n v="7"/>
  </r>
  <r>
    <s v="Atlas Shrugged II: The StrikeÂ "/>
    <x v="0"/>
    <n v="5.5"/>
  </r>
  <r>
    <s v="Romeo Is BleedingÂ "/>
    <x v="0"/>
    <n v="6.6"/>
  </r>
  <r>
    <s v="The LimeyÂ "/>
    <x v="0"/>
    <n v="7.1"/>
  </r>
  <r>
    <s v="CrashÂ "/>
    <x v="0"/>
    <n v="7.9"/>
  </r>
  <r>
    <s v="The House of MirthÂ "/>
    <x v="0"/>
    <n v="7.1"/>
  </r>
  <r>
    <s v="MaloneÂ "/>
    <x v="0"/>
    <n v="5.6"/>
  </r>
  <r>
    <s v="Peaceful WarriorÂ "/>
    <x v="0"/>
    <n v="7.3"/>
  </r>
  <r>
    <s v="Bucky Larson: Born to Be a StarÂ "/>
    <x v="0"/>
    <n v="3.3"/>
  </r>
  <r>
    <s v="BamboozledÂ "/>
    <x v="0"/>
    <n v="6.5"/>
  </r>
  <r>
    <s v="The ForestÂ "/>
    <x v="0"/>
    <n v="4.8"/>
  </r>
  <r>
    <s v="SphinxÂ "/>
    <x v="0"/>
    <n v="5.2"/>
  </r>
  <r>
    <s v="While We're YoungÂ "/>
    <x v="0"/>
    <n v="6.3"/>
  </r>
  <r>
    <s v="A Better LifeÂ "/>
    <x v="0"/>
    <n v="7.2"/>
  </r>
  <r>
    <s v="SpiderÂ "/>
    <x v="0"/>
    <n v="6.8"/>
  </r>
  <r>
    <s v="Gun ShyÂ "/>
    <x v="0"/>
    <n v="5.7"/>
  </r>
  <r>
    <s v="Nicholas NicklebyÂ "/>
    <x v="0"/>
    <n v="7.2"/>
  </r>
  <r>
    <s v="The IcemanÂ "/>
    <x v="0"/>
    <n v="6.9"/>
  </r>
  <r>
    <s v="KrrishÂ "/>
    <x v="7"/>
    <n v="6.3"/>
  </r>
  <r>
    <s v="Cecil B. DeMentedÂ "/>
    <x v="0"/>
    <n v="6.2"/>
  </r>
  <r>
    <s v="Killer JoeÂ "/>
    <x v="0"/>
    <n v="6.7"/>
  </r>
  <r>
    <s v="The JonesesÂ "/>
    <x v="0"/>
    <n v="6.5"/>
  </r>
  <r>
    <s v="Owning MahownyÂ "/>
    <x v="0"/>
    <n v="7.2"/>
  </r>
  <r>
    <s v="The Brothers SolomonÂ "/>
    <x v="0"/>
    <n v="5.3"/>
  </r>
  <r>
    <s v="My Blueberry NightsÂ "/>
    <x v="0"/>
    <n v="6.7"/>
  </r>
  <r>
    <s v="IlluminataÂ "/>
    <x v="0"/>
    <n v="6.2"/>
  </r>
  <r>
    <s v="Swept AwayÂ "/>
    <x v="0"/>
    <n v="3.6"/>
  </r>
  <r>
    <s v="War, Inc.Â "/>
    <x v="0"/>
    <n v="5.7"/>
  </r>
  <r>
    <s v="Shaolin SoccerÂ "/>
    <x v="12"/>
    <n v="7.3"/>
  </r>
  <r>
    <s v="The Brown BunnyÂ "/>
    <x v="0"/>
    <n v="5"/>
  </r>
  <r>
    <s v="The SwindleÂ "/>
    <x v="2"/>
    <n v="6.6"/>
  </r>
  <r>
    <s v="RosewaterÂ "/>
    <x v="0"/>
    <n v="6.6"/>
  </r>
  <r>
    <s v="The Chambermaid on the TitanicÂ "/>
    <x v="2"/>
    <n v="6.8"/>
  </r>
  <r>
    <s v="CoriolanusÂ "/>
    <x v="0"/>
    <n v="6.2"/>
  </r>
  <r>
    <s v="Imaginary HeroesÂ "/>
    <x v="0"/>
    <n v="7.3"/>
  </r>
  <r>
    <s v="High Heels and Low LifesÂ "/>
    <x v="0"/>
    <n v="6.2"/>
  </r>
  <r>
    <s v="World's Greatest DadÂ "/>
    <x v="0"/>
    <n v="6.9"/>
  </r>
  <r>
    <s v="SeveranceÂ "/>
    <x v="0"/>
    <n v="6.6"/>
  </r>
  <r>
    <s v="EdmondÂ "/>
    <x v="0"/>
    <n v="6.3"/>
  </r>
  <r>
    <s v="Welcome to the RileysÂ "/>
    <x v="0"/>
    <n v="7"/>
  </r>
  <r>
    <s v="Police Academy: Mission to MoscowÂ "/>
    <x v="0"/>
    <n v="3.3"/>
  </r>
  <r>
    <s v="Blood Done Sign My NameÂ "/>
    <x v="0"/>
    <n v="6.7"/>
  </r>
  <r>
    <s v="Cinco de Mayo, La BatallaÂ "/>
    <x v="5"/>
    <n v="6.2"/>
  </r>
  <r>
    <s v="Elsa &amp; FredÂ "/>
    <x v="0"/>
    <n v="6.5"/>
  </r>
  <r>
    <s v="An Alan Smithee Film: Burn Hollywood BurnÂ "/>
    <x v="0"/>
    <n v="3.5"/>
  </r>
  <r>
    <s v="The Open RoadÂ "/>
    <x v="0"/>
    <n v="5.5"/>
  </r>
  <r>
    <s v="The Good GuyÂ "/>
    <x v="0"/>
    <n v="5.9"/>
  </r>
  <r>
    <s v="MotherhoodÂ "/>
    <x v="0"/>
    <n v="4.7"/>
  </r>
  <r>
    <s v="Free StyleÂ "/>
    <x v="0"/>
    <n v="4.2"/>
  </r>
  <r>
    <s v="StrangerlandÂ "/>
    <x v="0"/>
    <n v="5.2"/>
  </r>
  <r>
    <s v="The Janky PromotersÂ "/>
    <x v="0"/>
    <n v="5.2"/>
  </r>
  <r>
    <s v="Blonde AmbitionÂ "/>
    <x v="0"/>
    <n v="3.9"/>
  </r>
  <r>
    <s v="The Oxford MurdersÂ "/>
    <x v="0"/>
    <n v="6.1"/>
  </r>
  <r>
    <s v="The ReefÂ "/>
    <x v="0"/>
    <n v="5.8"/>
  </r>
  <r>
    <s v="EulogyÂ "/>
    <x v="0"/>
    <n v="6.7"/>
  </r>
  <r>
    <s v="White Noise 2: The LightÂ "/>
    <x v="0"/>
    <n v="5.7"/>
  </r>
  <r>
    <s v="You Got Served: Beat the WorldÂ "/>
    <x v="0"/>
    <n v="4.5"/>
  </r>
  <r>
    <s v="Fifty Dead Men WalkingÂ "/>
    <x v="0"/>
    <n v="6.9"/>
  </r>
  <r>
    <s v="Jungle ShuffleÂ "/>
    <x v="0"/>
    <n v="4.8"/>
  </r>
  <r>
    <s v="Adam ResurrectedÂ "/>
    <x v="0"/>
    <n v="6.3"/>
  </r>
  <r>
    <s v="Of Horses and MenÂ "/>
    <x v="28"/>
    <n v="6.9"/>
  </r>
  <r>
    <s v="It's a Wonderful AfterlifeÂ "/>
    <x v="0"/>
    <n v="5.4"/>
  </r>
  <r>
    <s v="The Devil's TombÂ "/>
    <x v="0"/>
    <n v="3.8"/>
  </r>
  <r>
    <s v="PartitionÂ "/>
    <x v="0"/>
    <n v="7"/>
  </r>
  <r>
    <s v="Good IntentionsÂ "/>
    <x v="0"/>
    <n v="5.2"/>
  </r>
  <r>
    <s v="The Good, the Bad, the WeirdÂ "/>
    <x v="22"/>
    <n v="7.3"/>
  </r>
  <r>
    <s v="Nurse 3DÂ "/>
    <x v="0"/>
    <n v="4.5999999999999996"/>
  </r>
  <r>
    <s v="GunlessÂ "/>
    <x v="0"/>
    <n v="6.5"/>
  </r>
  <r>
    <s v="AdventurelandÂ "/>
    <x v="0"/>
    <n v="6.8"/>
  </r>
  <r>
    <s v="The Lost CityÂ "/>
    <x v="0"/>
    <n v="6.7"/>
  </r>
  <r>
    <s v="Next FridayÂ "/>
    <x v="0"/>
    <n v="6.1"/>
  </r>
  <r>
    <s v="American HeistÂ "/>
    <x v="0"/>
    <n v="5.2"/>
  </r>
  <r>
    <s v="You Only Live TwiceÂ "/>
    <x v="0"/>
    <n v="6.9"/>
  </r>
  <r>
    <s v="PlasticÂ "/>
    <x v="0"/>
    <n v="6"/>
  </r>
  <r>
    <s v="AmourÂ "/>
    <x v="2"/>
    <n v="7.9"/>
  </r>
  <r>
    <s v="Poltergeist IIIÂ "/>
    <x v="0"/>
    <n v="4.5"/>
  </r>
  <r>
    <s v="Re-KillÂ "/>
    <x v="0"/>
    <n v="5.0999999999999996"/>
  </r>
  <r>
    <s v="It's a Mad, Mad, Mad, Mad WorldÂ "/>
    <x v="0"/>
    <n v="7.6"/>
  </r>
  <r>
    <s v="VolverÂ "/>
    <x v="5"/>
    <n v="7.6"/>
  </r>
  <r>
    <s v="Heavy MetalÂ "/>
    <x v="0"/>
    <n v="6.7"/>
  </r>
  <r>
    <s v="Gentlemen BroncosÂ "/>
    <x v="0"/>
    <n v="6.1"/>
  </r>
  <r>
    <s v="Richard IIIÂ "/>
    <x v="0"/>
    <n v="7.5"/>
  </r>
  <r>
    <s v="KitesÂ "/>
    <x v="0"/>
    <n v="6"/>
  </r>
  <r>
    <s v="MelancholiaÂ "/>
    <x v="0"/>
    <n v="7.1"/>
  </r>
  <r>
    <s v="Red DogÂ "/>
    <x v="0"/>
    <n v="7.5"/>
  </r>
  <r>
    <s v="Jab Tak Hai JaanÂ "/>
    <x v="7"/>
    <n v="6.9"/>
  </r>
  <r>
    <s v="AlienÂ "/>
    <x v="0"/>
    <n v="8.5"/>
  </r>
  <r>
    <s v="The Texas Chain Saw MassacreÂ "/>
    <x v="0"/>
    <n v="7.5"/>
  </r>
  <r>
    <s v="The RunawaysÂ "/>
    <x v="0"/>
    <n v="6.6"/>
  </r>
  <r>
    <s v="Fiddler on the RoofÂ "/>
    <x v="0"/>
    <n v="8"/>
  </r>
  <r>
    <s v="ThunderballÂ "/>
    <x v="0"/>
    <n v="7"/>
  </r>
  <r>
    <s v="DetentionÂ "/>
    <x v="0"/>
    <n v="5.8"/>
  </r>
  <r>
    <s v="Loose CannonsÂ "/>
    <x v="15"/>
    <n v="7.3"/>
  </r>
  <r>
    <s v="Set It OffÂ "/>
    <x v="0"/>
    <n v="6.8"/>
  </r>
  <r>
    <s v="The Best ManÂ "/>
    <x v="0"/>
    <n v="6.7"/>
  </r>
  <r>
    <s v="Child's PlayÂ "/>
    <x v="0"/>
    <n v="6.5"/>
  </r>
  <r>
    <s v="SickoÂ "/>
    <x v="0"/>
    <n v="8"/>
  </r>
  <r>
    <s v="The Purge: AnarchyÂ "/>
    <x v="0"/>
    <n v="6.5"/>
  </r>
  <r>
    <s v="Down to YouÂ "/>
    <x v="0"/>
    <n v="4.9000000000000004"/>
  </r>
  <r>
    <s v="Harold &amp; Kumar Go to White CastleÂ "/>
    <x v="0"/>
    <n v="7.1"/>
  </r>
  <r>
    <s v="The ContenderÂ "/>
    <x v="0"/>
    <n v="7"/>
  </r>
  <r>
    <s v="Boiler RoomÂ "/>
    <x v="0"/>
    <n v="7"/>
  </r>
  <r>
    <s v="Trading PlacesÂ "/>
    <x v="0"/>
    <n v="7.5"/>
  </r>
  <r>
    <s v="Black ChristmasÂ "/>
    <x v="0"/>
    <n v="4.5"/>
  </r>
  <r>
    <s v="Breakin' All the RulesÂ "/>
    <x v="0"/>
    <n v="5.5"/>
  </r>
  <r>
    <s v="Henry VÂ "/>
    <x v="0"/>
    <n v="7.7"/>
  </r>
  <r>
    <s v="The SavagesÂ "/>
    <x v="0"/>
    <n v="7.2"/>
  </r>
  <r>
    <s v="Chasing PapiÂ "/>
    <x v="0"/>
    <n v="4.8"/>
  </r>
  <r>
    <s v="The Way of the GunÂ "/>
    <x v="0"/>
    <n v="6.7"/>
  </r>
  <r>
    <s v="Igby Goes DownÂ "/>
    <x v="0"/>
    <n v="7"/>
  </r>
  <r>
    <s v="PCUÂ "/>
    <x v="0"/>
    <n v="6.5"/>
  </r>
  <r>
    <s v="The Ultimate GiftÂ "/>
    <x v="0"/>
    <n v="7.4"/>
  </r>
  <r>
    <s v="The Ice PiratesÂ "/>
    <x v="0"/>
    <n v="5.7"/>
  </r>
  <r>
    <s v="GracieÂ "/>
    <x v="0"/>
    <n v="6.2"/>
  </r>
  <r>
    <s v="Trust the ManÂ "/>
    <x v="0"/>
    <n v="5.7"/>
  </r>
  <r>
    <s v="Hamlet 2Â "/>
    <x v="0"/>
    <n v="6.4"/>
  </r>
  <r>
    <s v="Velvet GoldmineÂ "/>
    <x v="0"/>
    <n v="7"/>
  </r>
  <r>
    <s v="The WailingÂ "/>
    <x v="22"/>
    <n v="7.7"/>
  </r>
  <r>
    <s v="Glee: The 3D Concert MovieÂ "/>
    <x v="0"/>
    <n v="5.4"/>
  </r>
  <r>
    <s v="The Legend of SuriyothaiÂ "/>
    <x v="23"/>
    <n v="6.6"/>
  </r>
  <r>
    <s v="Two Evil EyesÂ "/>
    <x v="0"/>
    <n v="6.1"/>
  </r>
  <r>
    <s v="BarbecueÂ "/>
    <x v="2"/>
    <n v="6.1"/>
  </r>
  <r>
    <s v="All or NothingÂ "/>
    <x v="0"/>
    <n v="7.6"/>
  </r>
  <r>
    <s v="Princess KaiulaniÂ "/>
    <x v="0"/>
    <n v="6.2"/>
  </r>
  <r>
    <s v="Opal DreamÂ "/>
    <x v="0"/>
    <n v="6.6"/>
  </r>
  <r>
    <s v="HeistÂ "/>
    <x v="0"/>
    <n v="6.1"/>
  </r>
  <r>
    <s v="Flame and CitronÂ "/>
    <x v="29"/>
    <n v="7.3"/>
  </r>
  <r>
    <s v="UndiscoveredÂ "/>
    <x v="0"/>
    <n v="4.2"/>
  </r>
  <r>
    <s v="Red Riding: In the Year of Our Lord 1974Â "/>
    <x v="0"/>
    <n v="7.1"/>
  </r>
  <r>
    <s v="The Girl on the TrainÂ "/>
    <x v="2"/>
    <n v="6"/>
  </r>
  <r>
    <s v="Veronika Decides to DieÂ "/>
    <x v="0"/>
    <n v="6.5"/>
  </r>
  <r>
    <s v="Crocodile DundeeÂ "/>
    <x v="0"/>
    <n v="6.5"/>
  </r>
  <r>
    <s v="Ultramarines: A Warhammer 40,000 MovieÂ "/>
    <x v="0"/>
    <n v="5.7"/>
  </r>
  <r>
    <s v="The I InsideÂ "/>
    <x v="0"/>
    <n v="6.1"/>
  </r>
  <r>
    <s v="Beneath Hill 60Â "/>
    <x v="0"/>
    <n v="7.1"/>
  </r>
  <r>
    <s v="PolisseÂ "/>
    <x v="2"/>
    <n v="7.3"/>
  </r>
  <r>
    <s v="AwakeÂ "/>
    <x v="0"/>
    <n v="6.5"/>
  </r>
  <r>
    <s v="Skin TradeÂ "/>
    <x v="0"/>
    <n v="5.7"/>
  </r>
  <r>
    <s v="The Lost BoysÂ "/>
    <x v="0"/>
    <n v="7.2"/>
  </r>
  <r>
    <s v="Crazy HeartÂ "/>
    <x v="0"/>
    <n v="7.3"/>
  </r>
  <r>
    <s v="The RoseÂ "/>
    <x v="0"/>
    <n v="6.9"/>
  </r>
  <r>
    <s v="Baggage ClaimÂ "/>
    <x v="0"/>
    <n v="5"/>
  </r>
  <r>
    <s v="BarbarellaÂ "/>
    <x v="0"/>
    <n v="5.9"/>
  </r>
  <r>
    <s v="ShipwreckedÂ "/>
    <x v="0"/>
    <n v="6.7"/>
  </r>
  <r>
    <s v="ElectionÂ "/>
    <x v="0"/>
    <n v="7.3"/>
  </r>
  <r>
    <s v="The NamesakeÂ "/>
    <x v="0"/>
    <n v="7.6"/>
  </r>
  <r>
    <s v="The DUFFÂ "/>
    <x v="0"/>
    <n v="6.5"/>
  </r>
  <r>
    <s v="GlitterÂ "/>
    <x v="0"/>
    <n v="2.1"/>
  </r>
  <r>
    <s v="The Haunting in Connecticut 2: Ghosts of GeorgiaÂ "/>
    <x v="0"/>
    <n v="5.3"/>
  </r>
  <r>
    <s v="SilmidoÂ "/>
    <x v="22"/>
    <n v="7.2"/>
  </r>
  <r>
    <s v="Bright StarÂ "/>
    <x v="0"/>
    <n v="7"/>
  </r>
  <r>
    <s v="My Name Is KhanÂ "/>
    <x v="7"/>
    <n v="8"/>
  </r>
  <r>
    <s v="FootlooseÂ "/>
    <x v="0"/>
    <n v="6.5"/>
  </r>
  <r>
    <s v="All Is LostÂ "/>
    <x v="0"/>
    <n v="6.9"/>
  </r>
  <r>
    <s v="LimboÂ "/>
    <x v="0"/>
    <n v="7.1"/>
  </r>
  <r>
    <s v="Namastey LondonÂ "/>
    <x v="7"/>
    <n v="7.3"/>
  </r>
  <r>
    <s v="The Wind That Shakes the BarleyÂ "/>
    <x v="0"/>
    <n v="7.5"/>
  </r>
  <r>
    <s v="Yeh Jawaani Hai DeewaniÂ "/>
    <x v="7"/>
    <n v="6.9"/>
  </r>
  <r>
    <s v="The Karate KidÂ "/>
    <x v="0"/>
    <n v="7.2"/>
  </r>
  <r>
    <s v="Quo VadisÂ "/>
    <x v="0"/>
    <n v="7.2"/>
  </r>
  <r>
    <s v="Repo! The Genetic OperaÂ "/>
    <x v="0"/>
    <n v="6.7"/>
  </r>
  <r>
    <s v="Valley of the Wolves: IraqÂ "/>
    <x v="30"/>
    <n v="6"/>
  </r>
  <r>
    <s v="Pulp FictionÂ "/>
    <x v="0"/>
    <n v="8.9"/>
  </r>
  <r>
    <s v="The Muppet MovieÂ "/>
    <x v="0"/>
    <n v="7.7"/>
  </r>
  <r>
    <s v="NightcrawlerÂ "/>
    <x v="0"/>
    <n v="7.9"/>
  </r>
  <r>
    <s v="Club DreadÂ "/>
    <x v="0"/>
    <n v="5.6"/>
  </r>
  <r>
    <s v="The Sound of MusicÂ "/>
    <x v="0"/>
    <n v="8"/>
  </r>
  <r>
    <s v="SplashÂ "/>
    <x v="0"/>
    <n v="6.2"/>
  </r>
  <r>
    <s v="Little Miss SunshineÂ "/>
    <x v="0"/>
    <n v="7.9"/>
  </r>
  <r>
    <s v="Stand by MeÂ "/>
    <x v="0"/>
    <n v="8.1"/>
  </r>
  <r>
    <s v="28 Days Later...Â "/>
    <x v="0"/>
    <n v="7.6"/>
  </r>
  <r>
    <s v="You Got ServedÂ "/>
    <x v="0"/>
    <n v="3.5"/>
  </r>
  <r>
    <s v="Escape from AlcatrazÂ "/>
    <x v="0"/>
    <n v="7.6"/>
  </r>
  <r>
    <s v="Brown SugarÂ "/>
    <x v="0"/>
    <n v="6.5"/>
  </r>
  <r>
    <s v="A Thin Line Between Love and HateÂ "/>
    <x v="0"/>
    <n v="5.6"/>
  </r>
  <r>
    <s v="50/50Â "/>
    <x v="0"/>
    <n v="7.7"/>
  </r>
  <r>
    <s v="ShutterÂ "/>
    <x v="0"/>
    <n v="5.2"/>
  </r>
  <r>
    <s v="CreepshowÂ "/>
    <x v="0"/>
    <n v="6.9"/>
  </r>
  <r>
    <s v="That Awkward MomentÂ "/>
    <x v="0"/>
    <n v="6.1"/>
  </r>
  <r>
    <s v="Modern ProblemsÂ "/>
    <x v="0"/>
    <n v="5"/>
  </r>
  <r>
    <s v="KicksÂ "/>
    <x v="0"/>
    <n v="7.8"/>
  </r>
  <r>
    <s v="Much Ado About NothingÂ "/>
    <x v="0"/>
    <n v="7.4"/>
  </r>
  <r>
    <s v="On Her Majesty's Secret ServiceÂ "/>
    <x v="0"/>
    <n v="6.8"/>
  </r>
  <r>
    <s v="New NightmareÂ "/>
    <x v="0"/>
    <n v="6.4"/>
  </r>
  <r>
    <s v="Drive Me CrazyÂ "/>
    <x v="0"/>
    <n v="5.7"/>
  </r>
  <r>
    <s v="Akeelah and the BeeÂ "/>
    <x v="0"/>
    <n v="7.5"/>
  </r>
  <r>
    <s v="Half BakedÂ "/>
    <x v="0"/>
    <n v="6.7"/>
  </r>
  <r>
    <s v="New in TownÂ "/>
    <x v="0"/>
    <n v="5.6"/>
  </r>
  <r>
    <s v="SyrianaÂ "/>
    <x v="0"/>
    <n v="7"/>
  </r>
  <r>
    <s v="American PsychoÂ "/>
    <x v="0"/>
    <n v="7.6"/>
  </r>
  <r>
    <s v="The Good GirlÂ "/>
    <x v="0"/>
    <n v="6.5"/>
  </r>
  <r>
    <s v="Bon Cop Bad CopÂ "/>
    <x v="0"/>
    <n v="7"/>
  </r>
  <r>
    <s v="The Boondock Saints II: All Saints DayÂ "/>
    <x v="0"/>
    <n v="6.3"/>
  </r>
  <r>
    <s v="The City of Your Final DestinationÂ "/>
    <x v="0"/>
    <n v="6.4"/>
  </r>
  <r>
    <s v="Enough SaidÂ "/>
    <x v="0"/>
    <n v="7.1"/>
  </r>
  <r>
    <s v="Easy AÂ "/>
    <x v="0"/>
    <n v="7.1"/>
  </r>
  <r>
    <s v="The InkwellÂ "/>
    <x v="0"/>
    <n v="6.5"/>
  </r>
  <r>
    <s v="Shadow of the VampireÂ "/>
    <x v="0"/>
    <n v="6.9"/>
  </r>
  <r>
    <s v="PromÂ "/>
    <x v="0"/>
    <n v="5.4"/>
  </r>
  <r>
    <s v="The PallbearerÂ "/>
    <x v="0"/>
    <n v="4.9000000000000004"/>
  </r>
  <r>
    <s v="Held UpÂ "/>
    <x v="0"/>
    <n v="5.0999999999999996"/>
  </r>
  <r>
    <s v="Woman on TopÂ "/>
    <x v="0"/>
    <n v="5.3"/>
  </r>
  <r>
    <s v="Howards EndÂ "/>
    <x v="0"/>
    <n v="7.5"/>
  </r>
  <r>
    <s v="AnomalisaÂ "/>
    <x v="0"/>
    <n v="7.3"/>
  </r>
  <r>
    <s v="Another YearÂ "/>
    <x v="0"/>
    <n v="7.3"/>
  </r>
  <r>
    <s v="8 WomenÂ "/>
    <x v="2"/>
    <n v="7.1"/>
  </r>
  <r>
    <s v="Showdown in Little TokyoÂ "/>
    <x v="0"/>
    <n v="6"/>
  </r>
  <r>
    <s v="Clay PigeonsÂ "/>
    <x v="0"/>
    <n v="6.6"/>
  </r>
  <r>
    <s v="It's Kind of a Funny StoryÂ "/>
    <x v="0"/>
    <n v="7.2"/>
  </r>
  <r>
    <s v="Made in DagenhamÂ "/>
    <x v="0"/>
    <n v="7.2"/>
  </r>
  <r>
    <s v="When Did You Last See Your Father?Â "/>
    <x v="0"/>
    <n v="6.9"/>
  </r>
  <r>
    <s v="PrefontaineÂ "/>
    <x v="0"/>
    <n v="6.8"/>
  </r>
  <r>
    <s v="The Wicked LadyÂ "/>
    <x v="0"/>
    <n v="4"/>
  </r>
  <r>
    <s v="The Secret of KellsÂ "/>
    <x v="0"/>
    <n v="7.7"/>
  </r>
  <r>
    <s v="Begin AgainÂ "/>
    <x v="0"/>
    <n v="7.4"/>
  </r>
  <r>
    <s v="Down in the ValleyÂ "/>
    <x v="0"/>
    <n v="6.5"/>
  </r>
  <r>
    <s v="Brooklyn RulesÂ "/>
    <x v="0"/>
    <n v="6.4"/>
  </r>
  <r>
    <s v="RestlessÂ "/>
    <x v="0"/>
    <n v="7.2"/>
  </r>
  <r>
    <s v="The Singing DetectiveÂ "/>
    <x v="0"/>
    <n v="5.6"/>
  </r>
  <r>
    <s v="The Land GirlsÂ "/>
    <x v="0"/>
    <n v="6.3"/>
  </r>
  <r>
    <s v="FidoÂ "/>
    <x v="0"/>
    <n v="6.8"/>
  </r>
  <r>
    <s v="The Wendell Baker StoryÂ "/>
    <x v="0"/>
    <n v="5.5"/>
  </r>
  <r>
    <s v="Wild TargetÂ "/>
    <x v="0"/>
    <n v="6.9"/>
  </r>
  <r>
    <s v="PathologyÂ "/>
    <x v="0"/>
    <n v="6"/>
  </r>
  <r>
    <s v="10th &amp; WolfÂ "/>
    <x v="0"/>
    <n v="6.4"/>
  </r>
  <r>
    <s v="Dear WendyÂ "/>
    <x v="0"/>
    <n v="6.6"/>
  </r>
  <r>
    <s v="AloftÂ "/>
    <x v="0"/>
    <n v="5.3"/>
  </r>
  <r>
    <s v="AkiraÂ "/>
    <x v="1"/>
    <n v="8.1"/>
  </r>
  <r>
    <s v="The Death and Life of Bobby ZÂ "/>
    <x v="0"/>
    <n v="5.9"/>
  </r>
  <r>
    <s v="The Rocket: The Legend of Rocket RichardÂ "/>
    <x v="2"/>
    <n v="7.7"/>
  </r>
  <r>
    <s v="SwelterÂ "/>
    <x v="0"/>
    <n v="4.5999999999999996"/>
  </r>
  <r>
    <s v="My Lucky StarÂ "/>
    <x v="19"/>
    <n v="5.0999999999999996"/>
  </r>
  <r>
    <s v="Imagine Me &amp; YouÂ "/>
    <x v="0"/>
    <n v="6.9"/>
  </r>
  <r>
    <s v="Mr. ChurchÂ "/>
    <x v="0"/>
    <n v="8"/>
  </r>
  <r>
    <s v="Swimming PoolÂ "/>
    <x v="0"/>
    <n v="6.8"/>
  </r>
  <r>
    <s v="Green Street 3: Never Back DownÂ "/>
    <x v="0"/>
    <n v="5.4"/>
  </r>
  <r>
    <s v="The Blood of HeroesÂ "/>
    <x v="0"/>
    <n v="6.5"/>
  </r>
  <r>
    <s v="Code of HonorÂ "/>
    <x v="0"/>
    <n v="4.2"/>
  </r>
  <r>
    <s v="Driving Miss DaisyÂ "/>
    <x v="0"/>
    <n v="7.4"/>
  </r>
  <r>
    <s v="Soul FoodÂ "/>
    <x v="0"/>
    <n v="6.9"/>
  </r>
  <r>
    <s v="Rumble in the BronxÂ "/>
    <x v="12"/>
    <n v="6.7"/>
  </r>
  <r>
    <s v="Far from MenÂ "/>
    <x v="2"/>
    <n v="7.3"/>
  </r>
  <r>
    <s v="Thank You for SmokingÂ "/>
    <x v="0"/>
    <n v="7.6"/>
  </r>
  <r>
    <s v="Hostel: Part IIÂ "/>
    <x v="0"/>
    <n v="5.4"/>
  </r>
  <r>
    <s v="An EducationÂ "/>
    <x v="0"/>
    <n v="7.3"/>
  </r>
  <r>
    <s v="ShopgirlÂ "/>
    <x v="0"/>
    <n v="6.4"/>
  </r>
  <r>
    <s v="The Hotel New HampshireÂ "/>
    <x v="0"/>
    <n v="6"/>
  </r>
  <r>
    <s v="NarcÂ "/>
    <x v="0"/>
    <n v="7.2"/>
  </r>
  <r>
    <s v="Men with BroomsÂ "/>
    <x v="0"/>
    <n v="6"/>
  </r>
  <r>
    <s v="Witless ProtectionÂ "/>
    <x v="0"/>
    <n v="3.1"/>
  </r>
  <r>
    <s v="The Work and the GloryÂ "/>
    <x v="0"/>
    <n v="6.9"/>
  </r>
  <r>
    <s v="ExtractÂ "/>
    <x v="0"/>
    <n v="6.2"/>
  </r>
  <r>
    <s v="Masked and AnonymousÂ "/>
    <x v="0"/>
    <n v="5.5"/>
  </r>
  <r>
    <s v="Alias BettyÂ "/>
    <x v="2"/>
    <n v="6.9"/>
  </r>
  <r>
    <s v="Code 46Â "/>
    <x v="0"/>
    <n v="6.3"/>
  </r>
  <r>
    <s v="Outside BetÂ "/>
    <x v="0"/>
    <n v="4.8"/>
  </r>
  <r>
    <s v="CrashÂ "/>
    <x v="0"/>
    <n v="7.9"/>
  </r>
  <r>
    <s v="Albert NobbsÂ "/>
    <x v="0"/>
    <n v="6.7"/>
  </r>
  <r>
    <s v="Black NovemberÂ "/>
    <x v="0"/>
    <n v="5.6"/>
  </r>
  <r>
    <s v="Ta Ra Rum PumÂ "/>
    <x v="7"/>
    <n v="5.4"/>
  </r>
  <r>
    <s v="PersepolisÂ "/>
    <x v="2"/>
    <n v="8"/>
  </r>
  <r>
    <s v="The HoleÂ "/>
    <x v="0"/>
    <n v="5.7"/>
  </r>
  <r>
    <s v="The WaveÂ "/>
    <x v="13"/>
    <n v="7.6"/>
  </r>
  <r>
    <s v="The Neon DemonÂ "/>
    <x v="0"/>
    <n v="7"/>
  </r>
  <r>
    <s v="Harry BrownÂ "/>
    <x v="0"/>
    <n v="7.2"/>
  </r>
  <r>
    <s v="Spider-Man 3Â "/>
    <x v="0"/>
    <n v="6.2"/>
  </r>
  <r>
    <s v="The Omega CodeÂ "/>
    <x v="0"/>
    <n v="3.5"/>
  </r>
  <r>
    <s v="JunoÂ "/>
    <x v="0"/>
    <n v="7.5"/>
  </r>
  <r>
    <s v="Pound of FleshÂ "/>
    <x v="0"/>
    <n v="5.0999999999999996"/>
  </r>
  <r>
    <s v="Diamonds Are ForeverÂ "/>
    <x v="0"/>
    <n v="6.7"/>
  </r>
  <r>
    <s v="The GodfatherÂ "/>
    <x v="0"/>
    <n v="9.1999999999999993"/>
  </r>
  <r>
    <s v="FlashdanceÂ "/>
    <x v="0"/>
    <n v="6.1"/>
  </r>
  <r>
    <s v="500 Days of SummerÂ "/>
    <x v="0"/>
    <n v="7.7"/>
  </r>
  <r>
    <s v="The PianoÂ "/>
    <x v="0"/>
    <n v="7.6"/>
  </r>
  <r>
    <s v="Magic MikeÂ "/>
    <x v="0"/>
    <n v="6.1"/>
  </r>
  <r>
    <s v="Darkness FallsÂ "/>
    <x v="0"/>
    <n v="4.9000000000000004"/>
  </r>
  <r>
    <s v="Live and Let DieÂ "/>
    <x v="0"/>
    <n v="6.8"/>
  </r>
  <r>
    <s v="My Dog SkipÂ "/>
    <x v="0"/>
    <n v="7"/>
  </r>
  <r>
    <s v="Definitely, MaybeÂ "/>
    <x v="0"/>
    <n v="7.2"/>
  </r>
  <r>
    <s v="Jumping the BroomÂ "/>
    <x v="0"/>
    <n v="5.7"/>
  </r>
  <r>
    <s v="The Great GatsbyÂ "/>
    <x v="0"/>
    <n v="7.3"/>
  </r>
  <r>
    <s v="Good Night, and Good Luck.Â "/>
    <x v="0"/>
    <n v="7.5"/>
  </r>
  <r>
    <s v="CapoteÂ "/>
    <x v="0"/>
    <n v="7.4"/>
  </r>
  <r>
    <s v="DesperadoÂ "/>
    <x v="0"/>
    <n v="7.2"/>
  </r>
  <r>
    <s v="The ClaimÂ "/>
    <x v="0"/>
    <n v="6.5"/>
  </r>
  <r>
    <s v="Logan's RunÂ "/>
    <x v="0"/>
    <n v="6.8"/>
  </r>
  <r>
    <s v="The Man with the Golden GunÂ "/>
    <x v="0"/>
    <n v="6.8"/>
  </r>
  <r>
    <s v="Action JacksonÂ "/>
    <x v="0"/>
    <n v="5.2"/>
  </r>
  <r>
    <s v="The DescentÂ "/>
    <x v="0"/>
    <n v="7.2"/>
  </r>
  <r>
    <s v="Michael Jordan to the MaxÂ "/>
    <x v="0"/>
    <n v="7.5"/>
  </r>
  <r>
    <s v="Devil's DueÂ "/>
    <x v="0"/>
    <n v="4"/>
  </r>
  <r>
    <s v="Flirting with DisasterÂ "/>
    <x v="0"/>
    <n v="6.8"/>
  </r>
  <r>
    <s v="The Devil's RejectsÂ "/>
    <x v="0"/>
    <n v="6.9"/>
  </r>
  <r>
    <s v="DopeÂ "/>
    <x v="0"/>
    <n v="7.3"/>
  </r>
  <r>
    <s v="In Too DeepÂ "/>
    <x v="0"/>
    <n v="6.1"/>
  </r>
  <r>
    <s v="SkyfallÂ "/>
    <x v="0"/>
    <n v="7.8"/>
  </r>
  <r>
    <s v="House of 1000 CorpsesÂ "/>
    <x v="0"/>
    <n v="6"/>
  </r>
  <r>
    <s v="Alien ZoneÂ "/>
    <x v="0"/>
    <n v="4.0999999999999996"/>
  </r>
  <r>
    <s v="A Serious ManÂ "/>
    <x v="0"/>
    <n v="7"/>
  </r>
  <r>
    <s v="Get LowÂ "/>
    <x v="0"/>
    <n v="7.1"/>
  </r>
  <r>
    <s v="WarlockÂ "/>
    <x v="0"/>
    <n v="6.2"/>
  </r>
  <r>
    <s v="Beyond the LightsÂ "/>
    <x v="0"/>
    <n v="6.9"/>
  </r>
  <r>
    <s v="A Single ManÂ "/>
    <x v="0"/>
    <n v="7.6"/>
  </r>
  <r>
    <s v="The Last Temptation of ChristÂ "/>
    <x v="0"/>
    <n v="7.6"/>
  </r>
  <r>
    <s v="Outside ProvidenceÂ "/>
    <x v="0"/>
    <n v="6.4"/>
  </r>
  <r>
    <s v="Bride &amp; PrejudiceÂ "/>
    <x v="0"/>
    <n v="6.2"/>
  </r>
  <r>
    <s v="Rabbit-Proof FenceÂ "/>
    <x v="4"/>
    <n v="7.5"/>
  </r>
  <r>
    <s v="Who's Your Caddy?Â "/>
    <x v="0"/>
    <n v="2"/>
  </r>
  <r>
    <s v="Split SecondÂ "/>
    <x v="0"/>
    <n v="6.2"/>
  </r>
  <r>
    <s v="The Other Side of HeavenÂ "/>
    <x v="0"/>
    <n v="6.5"/>
  </r>
  <r>
    <s v="Veer-ZaaraÂ "/>
    <x v="7"/>
    <n v="7.9"/>
  </r>
  <r>
    <s v="RedbeltÂ "/>
    <x v="0"/>
    <n v="6.8"/>
  </r>
  <r>
    <s v="CyrusÂ "/>
    <x v="0"/>
    <n v="6.3"/>
  </r>
  <r>
    <s v="A Dog of FlandersÂ "/>
    <x v="0"/>
    <n v="6.3"/>
  </r>
  <r>
    <s v="Auto FocusÂ "/>
    <x v="0"/>
    <n v="6.6"/>
  </r>
  <r>
    <s v="Factory GirlÂ "/>
    <x v="0"/>
    <n v="6.4"/>
  </r>
  <r>
    <s v="We Need to Talk About KevinÂ "/>
    <x v="0"/>
    <n v="7.5"/>
  </r>
  <r>
    <s v="The Christmas CandleÂ "/>
    <x v="0"/>
    <n v="5.8"/>
  </r>
  <r>
    <s v="The Mighty MacsÂ "/>
    <x v="0"/>
    <n v="6.5"/>
  </r>
  <r>
    <s v="Losin' ItÂ "/>
    <x v="0"/>
    <n v="4.8"/>
  </r>
  <r>
    <s v="Mother and ChildÂ "/>
    <x v="0"/>
    <n v="7.2"/>
  </r>
  <r>
    <s v="March or DieÂ "/>
    <x v="0"/>
    <n v="6.3"/>
  </r>
  <r>
    <s v="Les visiteursÂ "/>
    <x v="2"/>
    <n v="7"/>
  </r>
  <r>
    <s v="SomewhereÂ "/>
    <x v="0"/>
    <n v="6.3"/>
  </r>
  <r>
    <s v="I Hope They Serve Beer in HellÂ "/>
    <x v="0"/>
    <n v="5.3"/>
  </r>
  <r>
    <s v="Chairman of the BoardÂ "/>
    <x v="0"/>
    <n v="2.2999999999999998"/>
  </r>
  <r>
    <s v="HesherÂ "/>
    <x v="0"/>
    <n v="7.1"/>
  </r>
  <r>
    <s v="Dom HemingwayÂ "/>
    <x v="0"/>
    <n v="6.2"/>
  </r>
  <r>
    <s v="GerryÂ "/>
    <x v="0"/>
    <n v="6.2"/>
  </r>
  <r>
    <s v="The Heart of MeÂ "/>
    <x v="0"/>
    <n v="6.7"/>
  </r>
  <r>
    <s v="FreeheldÂ "/>
    <x v="0"/>
    <n v="6.5"/>
  </r>
  <r>
    <s v="The Extra ManÂ "/>
    <x v="0"/>
    <n v="5.9"/>
  </r>
  <r>
    <s v="Hard to Be a GodÂ "/>
    <x v="8"/>
    <n v="6.7"/>
  </r>
  <r>
    <s v="Ca$hÂ "/>
    <x v="0"/>
    <n v="6"/>
  </r>
  <r>
    <s v="Wah-WahÂ "/>
    <x v="0"/>
    <n v="6.9"/>
  </r>
  <r>
    <s v="The Boondock SaintsÂ "/>
    <x v="0"/>
    <n v="7.9"/>
  </r>
  <r>
    <s v="Z StormÂ "/>
    <x v="12"/>
    <n v="5.3"/>
  </r>
  <r>
    <s v="TwixtÂ "/>
    <x v="0"/>
    <n v="4.8"/>
  </r>
  <r>
    <s v="Snow QueenÂ "/>
    <x v="8"/>
    <n v="5.3"/>
  </r>
  <r>
    <s v="Pale RiderÂ "/>
    <x v="0"/>
    <n v="7.3"/>
  </r>
  <r>
    <s v="Stargate: The Ark of TruthÂ "/>
    <x v="0"/>
    <n v="7.4"/>
  </r>
  <r>
    <s v="Dazed and ConfusedÂ "/>
    <x v="0"/>
    <n v="7.7"/>
  </r>
  <r>
    <s v="High School Musical 2Â "/>
    <x v="0"/>
    <n v="4.8"/>
  </r>
  <r>
    <s v="Two Lovers and a BearÂ "/>
    <x v="0"/>
    <n v="7.2"/>
  </r>
  <r>
    <s v="Criminal ActivitiesÂ "/>
    <x v="0"/>
    <n v="5.8"/>
  </r>
  <r>
    <s v="Aimee &amp; JaguarÂ "/>
    <x v="13"/>
    <n v="7.3"/>
  </r>
  <r>
    <s v="The ChumscrubberÂ "/>
    <x v="0"/>
    <n v="7"/>
  </r>
  <r>
    <s v="ShadeÂ "/>
    <x v="0"/>
    <n v="6.4"/>
  </r>
  <r>
    <s v="House at the End of the StreetÂ "/>
    <x v="0"/>
    <n v="5.6"/>
  </r>
  <r>
    <s v="IncendiesÂ "/>
    <x v="2"/>
    <n v="8.1999999999999993"/>
  </r>
  <r>
    <s v="Remember Me, My LoveÂ "/>
    <x v="15"/>
    <n v="6.5"/>
  </r>
  <r>
    <s v="Perrier's BountyÂ "/>
    <x v="0"/>
    <n v="6.4"/>
  </r>
  <r>
    <s v="Elite SquadÂ "/>
    <x v="27"/>
    <n v="8.1"/>
  </r>
  <r>
    <s v="AnnabelleÂ "/>
    <x v="0"/>
    <n v="5.4"/>
  </r>
  <r>
    <s v="Bran Nue DaeÂ "/>
    <x v="0"/>
    <n v="6.3"/>
  </r>
  <r>
    <s v="Boyz n the HoodÂ "/>
    <x v="0"/>
    <n v="7.8"/>
  </r>
  <r>
    <s v="La BambaÂ "/>
    <x v="0"/>
    <n v="6.8"/>
  </r>
  <r>
    <s v="The Four SeasonsÂ "/>
    <x v="0"/>
    <n v="7.2"/>
  </r>
  <r>
    <s v="Dressed to KillÂ "/>
    <x v="0"/>
    <n v="7.1"/>
  </r>
  <r>
    <s v="The Adventures of Huck FinnÂ "/>
    <x v="0"/>
    <n v="6.2"/>
  </r>
  <r>
    <s v="GoÂ "/>
    <x v="0"/>
    <n v="7.3"/>
  </r>
  <r>
    <s v="Friends with MoneyÂ "/>
    <x v="0"/>
    <n v="5.9"/>
  </r>
  <r>
    <s v="The Andromeda StrainÂ "/>
    <x v="0"/>
    <n v="7.2"/>
  </r>
  <r>
    <s v="BatsÂ "/>
    <x v="0"/>
    <n v="3.6"/>
  </r>
  <r>
    <s v="Nowhere in AfricaÂ "/>
    <x v="0"/>
    <n v="7.7"/>
  </r>
  <r>
    <s v="ShameÂ "/>
    <x v="0"/>
    <n v="7.3"/>
  </r>
  <r>
    <s v="Layer CakeÂ "/>
    <x v="0"/>
    <n v="7.4"/>
  </r>
  <r>
    <s v="The Work and the Glory II: American ZionÂ "/>
    <x v="0"/>
    <n v="6.6"/>
  </r>
  <r>
    <s v="The EastÂ "/>
    <x v="0"/>
    <n v="6.9"/>
  </r>
  <r>
    <s v="A Home at the End of the WorldÂ "/>
    <x v="0"/>
    <n v="6.8"/>
  </r>
  <r>
    <s v="AberdeenÂ "/>
    <x v="0"/>
    <n v="7.3"/>
  </r>
  <r>
    <s v="The MessengerÂ "/>
    <x v="0"/>
    <n v="7.2"/>
  </r>
  <r>
    <s v="TrackerÂ "/>
    <x v="0"/>
    <n v="6.5"/>
  </r>
  <r>
    <s v="ControlÂ "/>
    <x v="0"/>
    <n v="7.7"/>
  </r>
  <r>
    <s v="The TerminatorÂ "/>
    <x v="0"/>
    <n v="8.1"/>
  </r>
  <r>
    <s v="Good Bye Lenin!Â "/>
    <x v="13"/>
    <n v="7.7"/>
  </r>
  <r>
    <s v="The Damned UnitedÂ "/>
    <x v="0"/>
    <n v="7.6"/>
  </r>
  <r>
    <s v="The Return of the Living DeadÂ "/>
    <x v="0"/>
    <n v="7.3"/>
  </r>
  <r>
    <s v="MallratsÂ "/>
    <x v="0"/>
    <n v="7.2"/>
  </r>
  <r>
    <s v="GreaseÂ "/>
    <x v="0"/>
    <n v="7.2"/>
  </r>
  <r>
    <s v="PlatoonÂ "/>
    <x v="0"/>
    <n v="8.1"/>
  </r>
  <r>
    <s v="Fahrenheit 9/11Â "/>
    <x v="0"/>
    <n v="7.5"/>
  </r>
  <r>
    <s v="Butch Cassidy and the Sundance KidÂ "/>
    <x v="0"/>
    <n v="8.1"/>
  </r>
  <r>
    <s v="Mary PoppinsÂ "/>
    <x v="0"/>
    <n v="7.8"/>
  </r>
  <r>
    <s v="Ordinary PeopleÂ "/>
    <x v="0"/>
    <n v="7.8"/>
  </r>
  <r>
    <s v="Around the World in 80 DaysÂ "/>
    <x v="0"/>
    <n v="5.8"/>
  </r>
  <r>
    <s v="West Side StoryÂ "/>
    <x v="0"/>
    <n v="7.6"/>
  </r>
  <r>
    <s v="CaddyshackÂ "/>
    <x v="0"/>
    <n v="7.4"/>
  </r>
  <r>
    <s v="The BrothersÂ "/>
    <x v="0"/>
    <n v="6.3"/>
  </r>
  <r>
    <s v="The WoodÂ "/>
    <x v="0"/>
    <n v="6.9"/>
  </r>
  <r>
    <s v="The Usual SuspectsÂ "/>
    <x v="0"/>
    <n v="8.6"/>
  </r>
  <r>
    <s v="A Nightmare on Elm Street 5: The Dream ChildÂ "/>
    <x v="0"/>
    <n v="5.0999999999999996"/>
  </r>
  <r>
    <s v="Van Wilder: Party LiaisonÂ "/>
    <x v="0"/>
    <n v="6.4"/>
  </r>
  <r>
    <s v="The WrestlerÂ "/>
    <x v="0"/>
    <n v="7.9"/>
  </r>
  <r>
    <s v="Duel in the SunÂ "/>
    <x v="0"/>
    <n v="6.9"/>
  </r>
  <r>
    <s v="Best in ShowÂ "/>
    <x v="0"/>
    <n v="7.5"/>
  </r>
  <r>
    <s v="Escape from New YorkÂ "/>
    <x v="0"/>
    <n v="7.2"/>
  </r>
  <r>
    <s v="School DazeÂ "/>
    <x v="0"/>
    <n v="5.8"/>
  </r>
  <r>
    <s v="Daddy Day CampÂ "/>
    <x v="0"/>
    <n v="2.9"/>
  </r>
  <r>
    <s v="Mr. Nice GuyÂ "/>
    <x v="0"/>
    <n v="6.2"/>
  </r>
  <r>
    <s v="A Mighty WindÂ "/>
    <x v="0"/>
    <n v="7.3"/>
  </r>
  <r>
    <s v="Mystic PizzaÂ "/>
    <x v="0"/>
    <n v="6.2"/>
  </r>
  <r>
    <s v="Sliding DoorsÂ "/>
    <x v="0"/>
    <n v="6.8"/>
  </r>
  <r>
    <s v="Tales from the HoodÂ "/>
    <x v="0"/>
    <n v="6.1"/>
  </r>
  <r>
    <s v="The Last King of ScotlandÂ "/>
    <x v="0"/>
    <n v="7.7"/>
  </r>
  <r>
    <s v="Halloween 5Â "/>
    <x v="0"/>
    <n v="5.2"/>
  </r>
  <r>
    <s v="BernieÂ "/>
    <x v="0"/>
    <n v="6.8"/>
  </r>
  <r>
    <s v="Dolphins and Whales 3D: Tribes of the OceanÂ "/>
    <x v="0"/>
    <n v="6.5"/>
  </r>
  <r>
    <s v="PollockÂ "/>
    <x v="0"/>
    <n v="7"/>
  </r>
  <r>
    <s v="200 CigarettesÂ "/>
    <x v="0"/>
    <n v="5.9"/>
  </r>
  <r>
    <s v="The WordsÂ "/>
    <x v="0"/>
    <n v="7.1"/>
  </r>
  <r>
    <s v="Casa de mi PadreÂ "/>
    <x v="5"/>
    <n v="5.5"/>
  </r>
  <r>
    <s v="City IslandÂ "/>
    <x v="0"/>
    <n v="7.4"/>
  </r>
  <r>
    <s v="The GuardÂ "/>
    <x v="0"/>
    <n v="7.3"/>
  </r>
  <r>
    <s v="CollegeÂ "/>
    <x v="0"/>
    <n v="4.5999999999999996"/>
  </r>
  <r>
    <s v="The Virgin SuicidesÂ "/>
    <x v="0"/>
    <n v="7.2"/>
  </r>
  <r>
    <s v="Little VoiceÂ "/>
    <x v="0"/>
    <n v="7"/>
  </r>
  <r>
    <s v="Miss MarchÂ "/>
    <x v="0"/>
    <n v="5.0999999999999996"/>
  </r>
  <r>
    <s v="Wish I Was HereÂ "/>
    <x v="0"/>
    <n v="6.7"/>
  </r>
  <r>
    <s v="Simply IrresistibleÂ "/>
    <x v="0"/>
    <n v="5.3"/>
  </r>
  <r>
    <s v="Hedwig and the Angry InchÂ "/>
    <x v="0"/>
    <n v="7.8"/>
  </r>
  <r>
    <s v="Only the StrongÂ "/>
    <x v="0"/>
    <n v="6.7"/>
  </r>
  <r>
    <s v="Goddess of LoveÂ "/>
    <x v="0"/>
    <n v="5.4"/>
  </r>
  <r>
    <s v="Shattered GlassÂ "/>
    <x v="0"/>
    <n v="7.2"/>
  </r>
  <r>
    <s v="NovocaineÂ "/>
    <x v="0"/>
    <n v="5.8"/>
  </r>
  <r>
    <s v="The Business of StrangersÂ "/>
    <x v="0"/>
    <n v="6.4"/>
  </r>
  <r>
    <s v="The Wild BunchÂ "/>
    <x v="0"/>
    <n v="8"/>
  </r>
  <r>
    <s v="The WacknessÂ "/>
    <x v="0"/>
    <n v="7"/>
  </r>
  <r>
    <s v="The Great Train RobberyÂ "/>
    <x v="0"/>
    <n v="7"/>
  </r>
  <r>
    <s v="Morvern CallarÂ "/>
    <x v="0"/>
    <n v="6.7"/>
  </r>
  <r>
    <s v="Beastmaster 2: Through the Portal of TimeÂ "/>
    <x v="0"/>
    <n v="3.8"/>
  </r>
  <r>
    <s v="The 5th QuarterÂ "/>
    <x v="0"/>
    <n v="5.7"/>
  </r>
  <r>
    <s v="The Flower of EvilÂ "/>
    <x v="2"/>
    <n v="6.6"/>
  </r>
  <r>
    <s v="The GreatestÂ "/>
    <x v="0"/>
    <n v="6.7"/>
  </r>
  <r>
    <s v="Come Early MorningÂ "/>
    <x v="0"/>
    <n v="6.2"/>
  </r>
  <r>
    <s v="Lucky BreakÂ "/>
    <x v="0"/>
    <n v="6.2"/>
  </r>
  <r>
    <s v="JuliaÂ "/>
    <x v="0"/>
    <n v="7.4"/>
  </r>
  <r>
    <s v="Surfer, DudeÂ "/>
    <x v="0"/>
    <n v="4.7"/>
  </r>
  <r>
    <s v="Lake of FireÂ "/>
    <x v="0"/>
    <n v="8.3000000000000007"/>
  </r>
  <r>
    <s v="11:14Â "/>
    <x v="0"/>
    <n v="7.2"/>
  </r>
  <r>
    <s v="Men of WarÂ "/>
    <x v="0"/>
    <n v="5.8"/>
  </r>
  <r>
    <s v="Don McKayÂ "/>
    <x v="0"/>
    <n v="5.9"/>
  </r>
  <r>
    <s v="DeadfallÂ "/>
    <x v="0"/>
    <n v="6.3"/>
  </r>
  <r>
    <s v="A Shine of RainbowsÂ "/>
    <x v="0"/>
    <n v="7.2"/>
  </r>
  <r>
    <s v="The Hit ListÂ "/>
    <x v="0"/>
    <n v="5.4"/>
  </r>
  <r>
    <s v="VideodromeÂ "/>
    <x v="0"/>
    <n v="7.3"/>
  </r>
  <r>
    <s v="L'auberge espagnoleÂ "/>
    <x v="2"/>
    <n v="7.3"/>
  </r>
  <r>
    <s v="Song OneÂ "/>
    <x v="0"/>
    <n v="5.8"/>
  </r>
  <r>
    <s v="Murder by NumbersÂ "/>
    <x v="0"/>
    <n v="6.1"/>
  </r>
  <r>
    <s v="Winter in WartimeÂ "/>
    <x v="16"/>
    <n v="7.1"/>
  </r>
  <r>
    <s v="The TrainÂ "/>
    <x v="0"/>
    <n v="7.9"/>
  </r>
  <r>
    <s v="Trade of InnocentsÂ "/>
    <x v="0"/>
    <n v="5.4"/>
  </r>
  <r>
    <s v="The ProtectorÂ "/>
    <x v="23"/>
    <n v="7.1"/>
  </r>
  <r>
    <s v="Stiff Upper LipsÂ "/>
    <x v="0"/>
    <n v="6.4"/>
  </r>
  <r>
    <s v="Bend It Like BeckhamÂ "/>
    <x v="0"/>
    <n v="6.7"/>
  </r>
  <r>
    <s v="Sunshine StateÂ "/>
    <x v="0"/>
    <n v="6.9"/>
  </r>
  <r>
    <s v="CrossoverÂ "/>
    <x v="0"/>
    <n v="2.1"/>
  </r>
  <r>
    <s v="Khiladi 786Â "/>
    <x v="7"/>
    <n v="4.3"/>
  </r>
  <r>
    <s v="[Rec] 2Â "/>
    <x v="5"/>
    <n v="6.6"/>
  </r>
  <r>
    <s v="Standing OvationÂ "/>
    <x v="0"/>
    <n v="3.4"/>
  </r>
  <r>
    <s v="The StingÂ "/>
    <x v="0"/>
    <n v="8.3000000000000007"/>
  </r>
  <r>
    <s v="Chariots of FireÂ "/>
    <x v="0"/>
    <n v="7.2"/>
  </r>
  <r>
    <s v="Diary of a Mad Black WomanÂ "/>
    <x v="0"/>
    <n v="5.6"/>
  </r>
  <r>
    <s v="ShineÂ "/>
    <x v="0"/>
    <n v="7.7"/>
  </r>
  <r>
    <s v="Don JonÂ "/>
    <x v="0"/>
    <n v="6.6"/>
  </r>
  <r>
    <s v="High Plains DrifterÂ "/>
    <x v="0"/>
    <n v="7.6"/>
  </r>
  <r>
    <s v="Ghost WorldÂ "/>
    <x v="0"/>
    <n v="7.4"/>
  </r>
  <r>
    <s v="IrisÂ "/>
    <x v="0"/>
    <n v="7.1"/>
  </r>
  <r>
    <s v="GalaxinaÂ "/>
    <x v="0"/>
    <n v="3.4"/>
  </r>
  <r>
    <s v="The ChorusÂ "/>
    <x v="2"/>
    <n v="7.9"/>
  </r>
  <r>
    <s v="Mambo ItalianoÂ "/>
    <x v="0"/>
    <n v="6.7"/>
  </r>
  <r>
    <s v="WonderlandÂ "/>
    <x v="0"/>
    <n v="6.6"/>
  </r>
  <r>
    <s v="Do the Right ThingÂ "/>
    <x v="0"/>
    <n v="7.9"/>
  </r>
  <r>
    <s v="Harvard ManÂ "/>
    <x v="0"/>
    <n v="4.9000000000000004"/>
  </r>
  <r>
    <s v="Le HavreÂ "/>
    <x v="2"/>
    <n v="7.2"/>
  </r>
  <r>
    <s v="IrreversibleÂ "/>
    <x v="2"/>
    <n v="7.4"/>
  </r>
  <r>
    <s v="R100Â "/>
    <x v="1"/>
    <n v="6.1"/>
  </r>
  <r>
    <s v="Rang De BasantiÂ "/>
    <x v="7"/>
    <n v="8.4"/>
  </r>
  <r>
    <s v="AnimalsÂ "/>
    <x v="0"/>
    <n v="6.2"/>
  </r>
  <r>
    <s v="Salvation BoulevardÂ "/>
    <x v="0"/>
    <n v="5.3"/>
  </r>
  <r>
    <s v="The TenÂ "/>
    <x v="0"/>
    <n v="5"/>
  </r>
  <r>
    <s v="A Room for Romeo BrassÂ "/>
    <x v="0"/>
    <n v="7.7"/>
  </r>
  <r>
    <s v="HeadhuntersÂ "/>
    <x v="31"/>
    <n v="7.6"/>
  </r>
  <r>
    <s v="GrabbersÂ "/>
    <x v="0"/>
    <n v="6.3"/>
  </r>
  <r>
    <s v="Saint RalphÂ "/>
    <x v="0"/>
    <n v="7.6"/>
  </r>
  <r>
    <s v="Miss JulieÂ "/>
    <x v="0"/>
    <n v="5.6"/>
  </r>
  <r>
    <s v="Somewhere in TimeÂ "/>
    <x v="0"/>
    <n v="7.3"/>
  </r>
  <r>
    <s v="Dum Maaro DumÂ "/>
    <x v="7"/>
    <n v="6.2"/>
  </r>
  <r>
    <s v="Insidious: Chapter 2Â "/>
    <x v="0"/>
    <n v="6.6"/>
  </r>
  <r>
    <s v="Saw IIÂ "/>
    <x v="0"/>
    <n v="6.6"/>
  </r>
  <r>
    <s v="10 Cloverfield LaneÂ "/>
    <x v="0"/>
    <n v="7.3"/>
  </r>
  <r>
    <s v="Jackass: The MovieÂ "/>
    <x v="0"/>
    <n v="6.6"/>
  </r>
  <r>
    <s v="Lights OutÂ "/>
    <x v="0"/>
    <n v="6.9"/>
  </r>
  <r>
    <s v="Paranormal Activity 3Â "/>
    <x v="0"/>
    <n v="5.8"/>
  </r>
  <r>
    <s v="OuijaÂ "/>
    <x v="0"/>
    <n v="4.4000000000000004"/>
  </r>
  <r>
    <s v="A Nightmare on Elm Street 3: Dream WarriorsÂ "/>
    <x v="0"/>
    <n v="6.6"/>
  </r>
  <r>
    <s v="The GiftÂ "/>
    <x v="0"/>
    <n v="7.1"/>
  </r>
  <r>
    <s v="Instructions Not IncludedÂ "/>
    <x v="5"/>
    <n v="7.6"/>
  </r>
  <r>
    <s v="Paranormal Activity 4Â "/>
    <x v="0"/>
    <n v="4.5999999999999996"/>
  </r>
  <r>
    <s v="The RobeÂ "/>
    <x v="0"/>
    <n v="6.8"/>
  </r>
  <r>
    <s v="The Return of the Pink PantherÂ "/>
    <x v="0"/>
    <n v="7.1"/>
  </r>
  <r>
    <s v="Freddy's Dead: The Final NightmareÂ "/>
    <x v="0"/>
    <n v="4.9000000000000004"/>
  </r>
  <r>
    <s v="MonsterÂ "/>
    <x v="0"/>
    <n v="7.3"/>
  </r>
  <r>
    <s v="20,000 Leagues Under the SeaÂ "/>
    <x v="0"/>
    <n v="7.2"/>
  </r>
  <r>
    <s v="Paranormal Activity: The Marked OnesÂ "/>
    <x v="0"/>
    <n v="5"/>
  </r>
  <r>
    <s v="The Elephant ManÂ "/>
    <x v="0"/>
    <n v="8.1999999999999993"/>
  </r>
  <r>
    <s v="Dallas Buyers ClubÂ "/>
    <x v="0"/>
    <n v="8"/>
  </r>
  <r>
    <s v="The Lazarus EffectÂ "/>
    <x v="0"/>
    <n v="5.2"/>
  </r>
  <r>
    <s v="MementoÂ "/>
    <x v="0"/>
    <n v="8.5"/>
  </r>
  <r>
    <s v="OculusÂ "/>
    <x v="0"/>
    <n v="6.5"/>
  </r>
  <r>
    <s v="Clerks IIÂ "/>
    <x v="0"/>
    <n v="7.4"/>
  </r>
  <r>
    <s v="Billy ElliotÂ "/>
    <x v="0"/>
    <n v="7.7"/>
  </r>
  <r>
    <s v="The Way Way BackÂ "/>
    <x v="0"/>
    <n v="7.4"/>
  </r>
  <r>
    <s v="House Party 2Â "/>
    <x v="0"/>
    <n v="5.0999999999999996"/>
  </r>
  <r>
    <s v="The Man from Snowy RiverÂ "/>
    <x v="0"/>
    <n v="7.3"/>
  </r>
  <r>
    <s v="Doug's 1st MovieÂ "/>
    <x v="0"/>
    <n v="5"/>
  </r>
  <r>
    <s v="The ApostleÂ "/>
    <x v="0"/>
    <n v="7.2"/>
  </r>
  <r>
    <s v="Mommie DearestÂ "/>
    <x v="0"/>
    <n v="6.7"/>
  </r>
  <r>
    <s v="Our Idiot BrotherÂ "/>
    <x v="0"/>
    <n v="6.4"/>
  </r>
  <r>
    <s v="RaceÂ "/>
    <x v="0"/>
    <n v="7.1"/>
  </r>
  <r>
    <s v="The Players ClubÂ "/>
    <x v="0"/>
    <n v="5.6"/>
  </r>
  <r>
    <s v="OÂ "/>
    <x v="0"/>
    <n v="6.2"/>
  </r>
  <r>
    <s v="As Above, So BelowÂ "/>
    <x v="0"/>
    <n v="6.1"/>
  </r>
  <r>
    <s v="AddictedÂ "/>
    <x v="5"/>
    <n v="5.2"/>
  </r>
  <r>
    <s v="Eve's BayouÂ "/>
    <x v="0"/>
    <n v="7.3"/>
  </r>
  <r>
    <s v="Still AliceÂ "/>
    <x v="0"/>
    <n v="7.5"/>
  </r>
  <r>
    <s v="The EgyptianÂ "/>
    <x v="0"/>
    <n v="6.6"/>
  </r>
  <r>
    <s v="NighthawksÂ "/>
    <x v="0"/>
    <n v="6.4"/>
  </r>
  <r>
    <s v="Friday the 13th Part VIII: Jason Takes ManhattanÂ "/>
    <x v="0"/>
    <n v="4.5"/>
  </r>
  <r>
    <s v="My Big Fat Greek WeddingÂ "/>
    <x v="0"/>
    <n v="6.6"/>
  </r>
  <r>
    <s v="Spring BreakersÂ "/>
    <x v="0"/>
    <n v="5.3"/>
  </r>
  <r>
    <s v="Halloween: The Curse of Michael MyersÂ "/>
    <x v="0"/>
    <n v="4.9000000000000004"/>
  </r>
  <r>
    <s v="Y Tu MamÃ¡ TambiÃ©nÂ "/>
    <x v="5"/>
    <n v="7.7"/>
  </r>
  <r>
    <s v="Shaun of the DeadÂ "/>
    <x v="0"/>
    <n v="8"/>
  </r>
  <r>
    <s v="The Haunting of Molly HartleyÂ "/>
    <x v="0"/>
    <n v="3.8"/>
  </r>
  <r>
    <s v="Lone StarÂ "/>
    <x v="0"/>
    <n v="7.6"/>
  </r>
  <r>
    <s v="Halloween 4: The Return of Michael MyersÂ "/>
    <x v="0"/>
    <n v="5.9"/>
  </r>
  <r>
    <s v="April Fool's DayÂ "/>
    <x v="0"/>
    <n v="6.2"/>
  </r>
  <r>
    <s v="DinerÂ "/>
    <x v="0"/>
    <n v="7.2"/>
  </r>
  <r>
    <s v="Lone Wolf McQuadeÂ "/>
    <x v="0"/>
    <n v="6.3"/>
  </r>
  <r>
    <s v="Apollo 18Â "/>
    <x v="0"/>
    <n v="5.2"/>
  </r>
  <r>
    <s v="Sunshine CleaningÂ "/>
    <x v="0"/>
    <n v="6.9"/>
  </r>
  <r>
    <s v="No EscapeÂ "/>
    <x v="0"/>
    <n v="6.8"/>
  </r>
  <r>
    <s v="The BeastmasterÂ "/>
    <x v="0"/>
    <n v="6.2"/>
  </r>
  <r>
    <s v="Solomon and ShebaÂ "/>
    <x v="0"/>
    <n v="6.2"/>
  </r>
  <r>
    <s v="Fifty Shades of BlackÂ "/>
    <x v="0"/>
    <n v="3.5"/>
  </r>
  <r>
    <s v="Not Easily BrokenÂ "/>
    <x v="0"/>
    <n v="6.1"/>
  </r>
  <r>
    <s v="A Farewell to ArmsÂ "/>
    <x v="0"/>
    <n v="6.6"/>
  </r>
  <r>
    <s v="The Perfect MatchÂ "/>
    <x v="0"/>
    <n v="4.5"/>
  </r>
  <r>
    <s v="Digimon: The MovieÂ "/>
    <x v="0"/>
    <n v="5.9"/>
  </r>
  <r>
    <s v="Saved!Â "/>
    <x v="0"/>
    <n v="6.9"/>
  </r>
  <r>
    <s v="The Barbarian InvasionsÂ "/>
    <x v="2"/>
    <n v="7.7"/>
  </r>
  <r>
    <s v="Robin and MarianÂ "/>
    <x v="0"/>
    <n v="6.6"/>
  </r>
  <r>
    <s v="The ForsakenÂ "/>
    <x v="0"/>
    <n v="5.3"/>
  </r>
  <r>
    <s v="Force 10 from NavaroneÂ "/>
    <x v="0"/>
    <n v="6.3"/>
  </r>
  <r>
    <s v="UHFÂ "/>
    <x v="0"/>
    <n v="7"/>
  </r>
  <r>
    <s v="Grandma's BoyÂ "/>
    <x v="0"/>
    <n v="7"/>
  </r>
  <r>
    <s v="Slums of Beverly HillsÂ "/>
    <x v="0"/>
    <n v="6.6"/>
  </r>
  <r>
    <s v="Once Upon a Time in the WestÂ "/>
    <x v="0"/>
    <n v="8.6"/>
  </r>
  <r>
    <s v="MadeÂ "/>
    <x v="0"/>
    <n v="6.4"/>
  </r>
  <r>
    <s v="MoonÂ "/>
    <x v="0"/>
    <n v="7.9"/>
  </r>
  <r>
    <s v="Keeping Up with the SteinsÂ "/>
    <x v="0"/>
    <n v="5.4"/>
  </r>
  <r>
    <s v="Sea Rex 3D: Journey to a Prehistoric WorldÂ "/>
    <x v="0"/>
    <n v="6.9"/>
  </r>
  <r>
    <s v="The Sweet HereafterÂ "/>
    <x v="0"/>
    <n v="7.7"/>
  </r>
  <r>
    <s v="Of Gods and MenÂ "/>
    <x v="2"/>
    <n v="7.2"/>
  </r>
  <r>
    <s v="Bottle ShockÂ "/>
    <x v="0"/>
    <n v="6.8"/>
  </r>
  <r>
    <s v="Jekyll and Hyde... Together AgainÂ "/>
    <x v="0"/>
    <n v="6.2"/>
  </r>
  <r>
    <s v="Heavenly CreaturesÂ "/>
    <x v="0"/>
    <n v="7.4"/>
  </r>
  <r>
    <s v="90 Minutes in HeavenÂ "/>
    <x v="0"/>
    <n v="4.5999999999999996"/>
  </r>
  <r>
    <s v="Everything Must GoÂ "/>
    <x v="0"/>
    <n v="6.4"/>
  </r>
  <r>
    <s v="Zero EffectÂ "/>
    <x v="0"/>
    <n v="7"/>
  </r>
  <r>
    <s v="The MachinistÂ "/>
    <x v="0"/>
    <n v="7.7"/>
  </r>
  <r>
    <s v="Light SleeperÂ "/>
    <x v="0"/>
    <n v="6.8"/>
  </r>
  <r>
    <s v="Kill the MessengerÂ "/>
    <x v="0"/>
    <n v="7"/>
  </r>
  <r>
    <s v="Rabbit HoleÂ "/>
    <x v="0"/>
    <n v="7"/>
  </r>
  <r>
    <s v="Party MonsterÂ "/>
    <x v="0"/>
    <n v="6.3"/>
  </r>
  <r>
    <s v="Green RoomÂ "/>
    <x v="0"/>
    <n v="7.1"/>
  </r>
  <r>
    <s v="The Oh in OhioÂ "/>
    <x v="0"/>
    <n v="5.6"/>
  </r>
  <r>
    <s v="Atlas Shrugged: Who Is John Galt?Â "/>
    <x v="0"/>
    <n v="4.4000000000000004"/>
  </r>
  <r>
    <s v="Bottle RocketÂ "/>
    <x v="0"/>
    <n v="7.1"/>
  </r>
  <r>
    <s v="Albino AlligatorÂ "/>
    <x v="0"/>
    <n v="6.1"/>
  </r>
  <r>
    <s v="Gandhi, My FatherÂ "/>
    <x v="7"/>
    <n v="7.4"/>
  </r>
  <r>
    <s v="Standard Operating ProcedureÂ "/>
    <x v="0"/>
    <n v="7.5"/>
  </r>
  <r>
    <s v="Out of the BlueÂ "/>
    <x v="0"/>
    <n v="7.2"/>
  </r>
  <r>
    <s v="Tucker and Dale vs EvilÂ "/>
    <x v="0"/>
    <n v="7.6"/>
  </r>
  <r>
    <s v="Lovely, StillÂ "/>
    <x v="0"/>
    <n v="7.3"/>
  </r>
  <r>
    <s v="TycoonÂ "/>
    <x v="0"/>
    <n v="6.2"/>
  </r>
  <r>
    <s v="Desert BlueÂ "/>
    <x v="0"/>
    <n v="6.2"/>
  </r>
  <r>
    <s v="DecoysÂ "/>
    <x v="0"/>
    <n v="4.5999999999999996"/>
  </r>
  <r>
    <s v="The VisitÂ "/>
    <x v="0"/>
    <n v="6.2"/>
  </r>
  <r>
    <s v="RedactedÂ "/>
    <x v="0"/>
    <n v="6.2"/>
  </r>
  <r>
    <s v="FascinationÂ "/>
    <x v="0"/>
    <n v="3.3"/>
  </r>
  <r>
    <s v="Area 51Â "/>
    <x v="0"/>
    <n v="4.2"/>
  </r>
  <r>
    <s v="Sleep TightÂ "/>
    <x v="5"/>
    <n v="7.2"/>
  </r>
  <r>
    <s v="The CottageÂ "/>
    <x v="0"/>
    <n v="6.2"/>
  </r>
  <r>
    <s v="Dead Like Me: Life After DeathÂ "/>
    <x v="0"/>
    <n v="6.1"/>
  </r>
  <r>
    <s v="Farce of the PenguinsÂ "/>
    <x v="0"/>
    <n v="4.2"/>
  </r>
  <r>
    <s v="Flying ByÂ "/>
    <x v="0"/>
    <n v="4.5"/>
  </r>
  <r>
    <s v="RudderlessÂ "/>
    <x v="0"/>
    <n v="7.5"/>
  </r>
  <r>
    <s v="Henry &amp; MeÂ "/>
    <x v="0"/>
    <n v="6.7"/>
  </r>
  <r>
    <s v="Christmas EveÂ "/>
    <x v="0"/>
    <n v="5.0999999999999996"/>
  </r>
  <r>
    <s v="We Have Your HusbandÂ "/>
    <x v="0"/>
    <n v="5.5"/>
  </r>
  <r>
    <s v="Dying of the LightÂ "/>
    <x v="0"/>
    <n v="4.4000000000000004"/>
  </r>
  <r>
    <s v="Born of WarÂ "/>
    <x v="0"/>
    <n v="4.4000000000000004"/>
  </r>
  <r>
    <s v="Capricorn OneÂ "/>
    <x v="0"/>
    <n v="6.8"/>
  </r>
  <r>
    <s v="Running ForeverÂ "/>
    <x v="0"/>
    <n v="8.6"/>
  </r>
  <r>
    <s v="Yoga HosersÂ "/>
    <x v="0"/>
    <n v="4.8"/>
  </r>
  <r>
    <s v="Navy Seals vs. ZombiesÂ "/>
    <x v="0"/>
    <n v="3.4"/>
  </r>
  <r>
    <s v="I Served the King of EnglandÂ "/>
    <x v="32"/>
    <n v="7.4"/>
  </r>
  <r>
    <s v="Soul KitchenÂ "/>
    <x v="13"/>
    <n v="7.3"/>
  </r>
  <r>
    <s v="Sling BladeÂ "/>
    <x v="0"/>
    <n v="8"/>
  </r>
  <r>
    <s v="The AwakeningÂ "/>
    <x v="0"/>
    <n v="6.5"/>
  </r>
  <r>
    <s v="HostelÂ "/>
    <x v="0"/>
    <n v="5.9"/>
  </r>
  <r>
    <s v="Tristram Shandy: A Cock and Bull StoryÂ "/>
    <x v="0"/>
    <n v="6.8"/>
  </r>
  <r>
    <s v="Take ShelterÂ "/>
    <x v="0"/>
    <n v="7.4"/>
  </r>
  <r>
    <s v="Lady in WhiteÂ "/>
    <x v="0"/>
    <n v="6.7"/>
  </r>
  <r>
    <s v="Driving LessonsÂ "/>
    <x v="0"/>
    <n v="6.8"/>
  </r>
  <r>
    <s v="Let's Kill Ward's WifeÂ "/>
    <x v="0"/>
    <n v="5.4"/>
  </r>
  <r>
    <s v="The Texas Chainsaw Massacre 2Â "/>
    <x v="0"/>
    <n v="5.5"/>
  </r>
  <r>
    <s v="Pat Garrett &amp; Billy the KidÂ "/>
    <x v="0"/>
    <n v="7.4"/>
  </r>
  <r>
    <s v="Only God ForgivesÂ "/>
    <x v="0"/>
    <n v="5.7"/>
  </r>
  <r>
    <s v="Camping sauvageÂ "/>
    <x v="2"/>
    <n v="5.4"/>
  </r>
  <r>
    <s v="Without MenÂ "/>
    <x v="0"/>
    <n v="3.2"/>
  </r>
  <r>
    <s v="Dear FrankieÂ "/>
    <x v="0"/>
    <n v="7.8"/>
  </r>
  <r>
    <s v="All HatÂ "/>
    <x v="0"/>
    <n v="5.3"/>
  </r>
  <r>
    <s v="The Names of LoveÂ "/>
    <x v="2"/>
    <n v="7.2"/>
  </r>
  <r>
    <s v="Treading WaterÂ "/>
    <x v="0"/>
    <n v="6.2"/>
  </r>
  <r>
    <s v="Savage GraceÂ "/>
    <x v="0"/>
    <n v="5.9"/>
  </r>
  <r>
    <s v="Out of the BlueÂ "/>
    <x v="0"/>
    <n v="7.3"/>
  </r>
  <r>
    <s v="Police AcademyÂ "/>
    <x v="0"/>
    <n v="6.7"/>
  </r>
  <r>
    <s v="The Blue LagoonÂ "/>
    <x v="0"/>
    <n v="5.7"/>
  </r>
  <r>
    <s v="Four Weddings and a FuneralÂ "/>
    <x v="0"/>
    <n v="7.1"/>
  </r>
  <r>
    <s v="Fast Times at Ridgemont HighÂ "/>
    <x v="0"/>
    <n v="7.2"/>
  </r>
  <r>
    <s v="Moby DickÂ "/>
    <x v="0"/>
    <n v="7.4"/>
  </r>
  <r>
    <s v="25th HourÂ "/>
    <x v="0"/>
    <n v="7.7"/>
  </r>
  <r>
    <s v="BoundÂ "/>
    <x v="0"/>
    <n v="7.4"/>
  </r>
  <r>
    <s v="Requiem for a DreamÂ "/>
    <x v="0"/>
    <n v="8.4"/>
  </r>
  <r>
    <s v="State FairÂ "/>
    <x v="0"/>
    <n v="7.1"/>
  </r>
  <r>
    <s v="TangoÂ "/>
    <x v="5"/>
    <n v="7.2"/>
  </r>
  <r>
    <s v="SalvadorÂ "/>
    <x v="0"/>
    <n v="7.5"/>
  </r>
  <r>
    <s v="Moms' Night OutÂ "/>
    <x v="0"/>
    <n v="5.4"/>
  </r>
  <r>
    <s v="Donnie DarkoÂ "/>
    <x v="0"/>
    <n v="8.1"/>
  </r>
  <r>
    <s v="Saving Private PerezÂ "/>
    <x v="5"/>
    <n v="6"/>
  </r>
  <r>
    <s v="CharacterÂ "/>
    <x v="16"/>
    <n v="7.8"/>
  </r>
  <r>
    <s v="SpunÂ "/>
    <x v="0"/>
    <n v="6.8"/>
  </r>
  <r>
    <s v="Life During WartimeÂ "/>
    <x v="0"/>
    <n v="6.5"/>
  </r>
  <r>
    <s v="Lady VengeanceÂ "/>
    <x v="22"/>
    <n v="7.7"/>
  </r>
  <r>
    <s v="Mozart's SisterÂ "/>
    <x v="2"/>
    <n v="6.4"/>
  </r>
  <r>
    <s v="Mean MachineÂ "/>
    <x v="0"/>
    <n v="6.5"/>
  </r>
  <r>
    <s v="ExiledÂ "/>
    <x v="12"/>
    <n v="7.3"/>
  </r>
  <r>
    <s v="BlackthornÂ "/>
    <x v="0"/>
    <n v="6.6"/>
  </r>
  <r>
    <s v="Lilya 4-EverÂ "/>
    <x v="8"/>
    <n v="7.9"/>
  </r>
  <r>
    <s v="After.LifeÂ "/>
    <x v="0"/>
    <n v="5.9"/>
  </r>
  <r>
    <s v="FuglyÂ "/>
    <x v="7"/>
    <n v="4.7"/>
  </r>
  <r>
    <s v="One Flew Over the Cuckoo's NestÂ "/>
    <x v="0"/>
    <n v="8.6999999999999993"/>
  </r>
  <r>
    <s v="R.L. Stine's Monsterville: The Cabinet of SoulsÂ "/>
    <x v="0"/>
    <n v="5.9"/>
  </r>
  <r>
    <s v="Silent MovieÂ "/>
    <x v="0"/>
    <n v="6.7"/>
  </r>
  <r>
    <s v="AirliftÂ "/>
    <x v="7"/>
    <n v="8.5"/>
  </r>
  <r>
    <s v="Falcon RisingÂ "/>
    <x v="0"/>
    <n v="5.8"/>
  </r>
  <r>
    <s v="The SweeneyÂ "/>
    <x v="0"/>
    <n v="6.1"/>
  </r>
  <r>
    <s v="Sexy BeastÂ "/>
    <x v="0"/>
    <n v="7.3"/>
  </r>
  <r>
    <s v="Easy MoneyÂ "/>
    <x v="21"/>
    <n v="6.7"/>
  </r>
  <r>
    <s v="Whale RiderÂ "/>
    <x v="0"/>
    <n v="7.6"/>
  </r>
  <r>
    <s v="PaaÂ "/>
    <x v="7"/>
    <n v="7.2"/>
  </r>
  <r>
    <s v="CargoÂ "/>
    <x v="13"/>
    <n v="6.2"/>
  </r>
  <r>
    <s v="PanÂ "/>
    <x v="0"/>
    <n v="5.8"/>
  </r>
  <r>
    <s v="High School MusicalÂ "/>
    <x v="0"/>
    <n v="5.2"/>
  </r>
  <r>
    <s v="Love and Death on Long IslandÂ "/>
    <x v="0"/>
    <n v="7.1"/>
  </r>
  <r>
    <s v="Night WatchÂ "/>
    <x v="8"/>
    <n v="6.5"/>
  </r>
  <r>
    <s v="The Crying GameÂ "/>
    <x v="0"/>
    <n v="7.3"/>
  </r>
  <r>
    <s v="Porky'sÂ "/>
    <x v="0"/>
    <n v="6.2"/>
  </r>
  <r>
    <s v="Survival of the DeadÂ "/>
    <x v="0"/>
    <n v="5"/>
  </r>
  <r>
    <s v="Night of the Living DeadÂ "/>
    <x v="0"/>
    <n v="8"/>
  </r>
  <r>
    <s v="Lost in TranslationÂ "/>
    <x v="0"/>
    <n v="7.8"/>
  </r>
  <r>
    <s v="Annie HallÂ "/>
    <x v="0"/>
    <n v="8.1"/>
  </r>
  <r>
    <s v="The Greatest Show on EarthÂ "/>
    <x v="0"/>
    <n v="6.7"/>
  </r>
  <r>
    <s v="Exodus: Gods and KingsÂ "/>
    <x v="0"/>
    <n v="6.1"/>
  </r>
  <r>
    <s v="Monster's BallÂ "/>
    <x v="0"/>
    <n v="7.1"/>
  </r>
  <r>
    <s v="MaggieÂ "/>
    <x v="0"/>
    <n v="5.6"/>
  </r>
  <r>
    <s v="Leaving Las VegasÂ "/>
    <x v="0"/>
    <n v="7.6"/>
  </r>
  <r>
    <s v="Hansel &amp; Gretel Get BakedÂ "/>
    <x v="0"/>
    <n v="4.3"/>
  </r>
  <r>
    <s v="The Return of the Living DeadÂ "/>
    <x v="0"/>
    <n v="7.3"/>
  </r>
  <r>
    <s v="The Front PageÂ "/>
    <x v="0"/>
    <n v="7.3"/>
  </r>
  <r>
    <s v="The Boy Next DoorÂ "/>
    <x v="0"/>
    <n v="4.5999999999999996"/>
  </r>
  <r>
    <s v="TrapezeÂ "/>
    <x v="0"/>
    <n v="6.8"/>
  </r>
  <r>
    <s v="The Kids Are All RightÂ "/>
    <x v="0"/>
    <n v="7.1"/>
  </r>
  <r>
    <s v="They LiveÂ "/>
    <x v="0"/>
    <n v="7.3"/>
  </r>
  <r>
    <s v="The Great EscapeÂ "/>
    <x v="0"/>
    <n v="8.3000000000000007"/>
  </r>
  <r>
    <s v="What the #$*! Do We (K)now!?Â "/>
    <x v="0"/>
    <n v="5.4"/>
  </r>
  <r>
    <s v="The Last Exorcism Part IIÂ "/>
    <x v="0"/>
    <n v="4"/>
  </r>
  <r>
    <s v="BoyhoodÂ "/>
    <x v="0"/>
    <n v="8"/>
  </r>
  <r>
    <s v="ScoopÂ "/>
    <x v="0"/>
    <n v="6.7"/>
  </r>
  <r>
    <s v="Planet of the ApesÂ "/>
    <x v="0"/>
    <n v="5.7"/>
  </r>
  <r>
    <s v="The WashÂ "/>
    <x v="0"/>
    <n v="4.5999999999999996"/>
  </r>
  <r>
    <s v="3 StrikesÂ "/>
    <x v="0"/>
    <n v="4"/>
  </r>
  <r>
    <s v="The CoolerÂ "/>
    <x v="0"/>
    <n v="7"/>
  </r>
  <r>
    <s v="The MisfitsÂ "/>
    <x v="0"/>
    <n v="7.4"/>
  </r>
  <r>
    <s v="The Night ListenerÂ "/>
    <x v="0"/>
    <n v="5.9"/>
  </r>
  <r>
    <s v="The Jerky BoysÂ "/>
    <x v="0"/>
    <n v="4.5999999999999996"/>
  </r>
  <r>
    <s v="My Soul to TakeÂ "/>
    <x v="0"/>
    <n v="4.8"/>
  </r>
  <r>
    <s v="The OrphanageÂ "/>
    <x v="5"/>
    <n v="7.5"/>
  </r>
  <r>
    <s v="A Haunted House 2Â "/>
    <x v="0"/>
    <n v="4.7"/>
  </r>
  <r>
    <s v="The Rules of AttractionÂ "/>
    <x v="0"/>
    <n v="6.7"/>
  </r>
  <r>
    <s v="TopazÂ "/>
    <x v="0"/>
    <n v="6.3"/>
  </r>
  <r>
    <s v="Let's Go to PrisonÂ "/>
    <x v="0"/>
    <n v="6"/>
  </r>
  <r>
    <s v="Four RoomsÂ "/>
    <x v="0"/>
    <n v="6.7"/>
  </r>
  <r>
    <s v="SecretaryÂ "/>
    <x v="0"/>
    <n v="7.1"/>
  </r>
  <r>
    <s v="The Real CancunÂ "/>
    <x v="0"/>
    <n v="2.7"/>
  </r>
  <r>
    <s v="Talk RadioÂ "/>
    <x v="0"/>
    <n v="7.3"/>
  </r>
  <r>
    <s v="Waiting for GuffmanÂ "/>
    <x v="0"/>
    <n v="7.6"/>
  </r>
  <r>
    <s v="Love StinksÂ "/>
    <x v="0"/>
    <n v="5.8"/>
  </r>
  <r>
    <s v="You Kill MeÂ "/>
    <x v="0"/>
    <n v="6.5"/>
  </r>
  <r>
    <s v="ThumbsuckerÂ "/>
    <x v="0"/>
    <n v="6.6"/>
  </r>
  <r>
    <s v="Red StateÂ "/>
    <x v="0"/>
    <n v="6.2"/>
  </r>
  <r>
    <s v="MirrormaskÂ "/>
    <x v="0"/>
    <n v="6.9"/>
  </r>
  <r>
    <s v="SamsaraÂ "/>
    <x v="25"/>
    <n v="8.5"/>
  </r>
  <r>
    <s v="The BarbariansÂ "/>
    <x v="0"/>
    <n v="4.8"/>
  </r>
  <r>
    <s v="The Art of Getting ByÂ "/>
    <x v="0"/>
    <n v="6.6"/>
  </r>
  <r>
    <s v="ZipperÂ "/>
    <x v="0"/>
    <n v="5.7"/>
  </r>
  <r>
    <s v="Poolhall JunkiesÂ "/>
    <x v="0"/>
    <n v="7"/>
  </r>
  <r>
    <s v="The Loss of Sexual InnocenceÂ "/>
    <x v="0"/>
    <n v="5.4"/>
  </r>
  <r>
    <s v="Holy MotorsÂ "/>
    <x v="2"/>
    <n v="7.1"/>
  </r>
  <r>
    <s v="JoeÂ "/>
    <x v="0"/>
    <n v="6.9"/>
  </r>
  <r>
    <s v="Shooting FishÂ "/>
    <x v="0"/>
    <n v="6.6"/>
  </r>
  <r>
    <s v="PrisonÂ "/>
    <x v="0"/>
    <n v="5.9"/>
  </r>
  <r>
    <s v="Psycho Beach PartyÂ "/>
    <x v="0"/>
    <n v="6.3"/>
  </r>
  <r>
    <s v="The Big TeaseÂ "/>
    <x v="0"/>
    <n v="6.3"/>
  </r>
  <r>
    <s v="Buen DÃ­a, RamÃ³nÂ "/>
    <x v="13"/>
    <n v="7.7"/>
  </r>
  <r>
    <s v="TrustÂ "/>
    <x v="0"/>
    <n v="7"/>
  </r>
  <r>
    <s v="An Everlasting PieceÂ "/>
    <x v="0"/>
    <n v="6.3"/>
  </r>
  <r>
    <s v="Among GiantsÂ "/>
    <x v="0"/>
    <n v="5.9"/>
  </r>
  <r>
    <s v="AdoreÂ "/>
    <x v="0"/>
    <n v="6.2"/>
  </r>
  <r>
    <s v="The Velocity of GaryÂ "/>
    <x v="0"/>
    <n v="5"/>
  </r>
  <r>
    <s v="Mondays in the SunÂ "/>
    <x v="5"/>
    <n v="7.7"/>
  </r>
  <r>
    <s v="Stake LandÂ "/>
    <x v="0"/>
    <n v="6.5"/>
  </r>
  <r>
    <s v="The Last Time I Committed SuicideÂ "/>
    <x v="0"/>
    <n v="5.8"/>
  </r>
  <r>
    <s v="Futuro BeachÂ "/>
    <x v="27"/>
    <n v="6.1"/>
  </r>
  <r>
    <s v="Another Happy DayÂ "/>
    <x v="0"/>
    <n v="6"/>
  </r>
  <r>
    <s v="A Lonely Place to DieÂ "/>
    <x v="0"/>
    <n v="6.3"/>
  </r>
  <r>
    <s v="NothingÂ "/>
    <x v="0"/>
    <n v="6.3"/>
  </r>
  <r>
    <s v="The Geographer Drank His Globe AwayÂ "/>
    <x v="8"/>
    <n v="7.5"/>
  </r>
  <r>
    <s v="1776Â "/>
    <x v="0"/>
    <n v="7.6"/>
  </r>
  <r>
    <s v="InescapableÂ "/>
    <x v="0"/>
    <n v="5.2"/>
  </r>
  <r>
    <s v="Hell's AngelsÂ "/>
    <x v="0"/>
    <n v="7.8"/>
  </r>
  <r>
    <s v="Purple VioletsÂ "/>
    <x v="0"/>
    <n v="6.6"/>
  </r>
  <r>
    <s v="The VeilÂ "/>
    <x v="0"/>
    <n v="4.7"/>
  </r>
  <r>
    <s v="The Loved OnesÂ "/>
    <x v="0"/>
    <n v="6.7"/>
  </r>
  <r>
    <s v="No VacancyÂ "/>
    <x v="0"/>
    <n v="4.2"/>
  </r>
  <r>
    <s v="How to Fall in LoveÂ "/>
    <x v="0"/>
    <n v="6.3"/>
  </r>
  <r>
    <s v="The Perfect WaveÂ "/>
    <x v="0"/>
    <n v="4.7"/>
  </r>
  <r>
    <s v="Ben-HurÂ "/>
    <x v="0"/>
    <n v="6"/>
  </r>
  <r>
    <s v="A Man for All SeasonsÂ "/>
    <x v="0"/>
    <n v="7.9"/>
  </r>
  <r>
    <s v="NetworkÂ "/>
    <x v="0"/>
    <n v="8.1"/>
  </r>
  <r>
    <s v="Gone with the WindÂ "/>
    <x v="0"/>
    <n v="8.1999999999999993"/>
  </r>
  <r>
    <s v="Desert DancerÂ "/>
    <x v="0"/>
    <n v="6"/>
  </r>
  <r>
    <s v="Major DundeeÂ "/>
    <x v="0"/>
    <n v="6.8"/>
  </r>
  <r>
    <s v="Down for LifeÂ "/>
    <x v="0"/>
    <n v="7.3"/>
  </r>
  <r>
    <s v="Annie Get Your GunÂ "/>
    <x v="0"/>
    <n v="7"/>
  </r>
  <r>
    <s v="Four LionsÂ "/>
    <x v="0"/>
    <n v="7.3"/>
  </r>
  <r>
    <s v="House of SandÂ "/>
    <x v="27"/>
    <n v="7.5"/>
  </r>
  <r>
    <s v="DefendorÂ "/>
    <x v="0"/>
    <n v="6.8"/>
  </r>
  <r>
    <s v="The PirateÂ "/>
    <x v="0"/>
    <n v="7.1"/>
  </r>
  <r>
    <s v="The Good HeartÂ "/>
    <x v="0"/>
    <n v="6.9"/>
  </r>
  <r>
    <s v="The History BoysÂ "/>
    <x v="0"/>
    <n v="6.9"/>
  </r>
  <r>
    <s v="UnknownÂ "/>
    <x v="0"/>
    <n v="6.9"/>
  </r>
  <r>
    <s v="Midnight CowboyÂ "/>
    <x v="0"/>
    <n v="7.9"/>
  </r>
  <r>
    <s v="The Full MontyÂ "/>
    <x v="0"/>
    <n v="7.2"/>
  </r>
  <r>
    <s v="Airplane!Â "/>
    <x v="0"/>
    <n v="7.8"/>
  </r>
  <r>
    <s v="Chain of CommandÂ "/>
    <x v="0"/>
    <n v="3.5"/>
  </r>
  <r>
    <s v="FridayÂ "/>
    <x v="0"/>
    <n v="7.3"/>
  </r>
  <r>
    <s v="Menace II SocietyÂ "/>
    <x v="0"/>
    <n v="7.5"/>
  </r>
  <r>
    <s v="Creepshow 2Â "/>
    <x v="0"/>
    <n v="6"/>
  </r>
  <r>
    <s v="The Ballad of Cable HogueÂ "/>
    <x v="0"/>
    <n v="7.3"/>
  </r>
  <r>
    <s v="In Cold BloodÂ "/>
    <x v="0"/>
    <n v="8"/>
  </r>
  <r>
    <s v="The Nun's StoryÂ "/>
    <x v="0"/>
    <n v="7.6"/>
  </r>
  <r>
    <s v="HarperÂ "/>
    <x v="0"/>
    <n v="7"/>
  </r>
  <r>
    <s v="FrenzyÂ "/>
    <x v="0"/>
    <n v="7.5"/>
  </r>
  <r>
    <s v="The WitchÂ "/>
    <x v="0"/>
    <n v="6.8"/>
  </r>
  <r>
    <s v="I Got the Hook UpÂ "/>
    <x v="0"/>
    <n v="3.9"/>
  </r>
  <r>
    <s v="She's the OneÂ "/>
    <x v="0"/>
    <n v="6.1"/>
  </r>
  <r>
    <s v="Gods and MonstersÂ "/>
    <x v="0"/>
    <n v="7.5"/>
  </r>
  <r>
    <s v="The Secret in Their EyesÂ "/>
    <x v="5"/>
    <n v="8.1999999999999993"/>
  </r>
  <r>
    <s v="Day of the DeadÂ "/>
    <x v="0"/>
    <n v="7.2"/>
  </r>
  <r>
    <s v="TrainÂ "/>
    <x v="0"/>
    <n v="4.8"/>
  </r>
  <r>
    <s v="Evil Dead IIÂ "/>
    <x v="0"/>
    <n v="7.8"/>
  </r>
  <r>
    <s v="Pootie TangÂ "/>
    <x v="0"/>
    <n v="5.2"/>
  </r>
  <r>
    <s v="SharknadoÂ "/>
    <x v="0"/>
    <n v="3.3"/>
  </r>
  <r>
    <s v="La otra conquistaÂ "/>
    <x v="5"/>
    <n v="6.8"/>
  </r>
  <r>
    <s v="TrollhunterÂ "/>
    <x v="31"/>
    <n v="7"/>
  </r>
  <r>
    <s v="Ira &amp; AbbyÂ "/>
    <x v="0"/>
    <n v="6.5"/>
  </r>
  <r>
    <s v="The WatchÂ "/>
    <x v="0"/>
    <n v="5.7"/>
  </r>
  <r>
    <s v="Winter PassingÂ "/>
    <x v="0"/>
    <n v="6.4"/>
  </r>
  <r>
    <s v="D.E.B.S.Â "/>
    <x v="0"/>
    <n v="5.3"/>
  </r>
  <r>
    <s v="The Masked SaintÂ "/>
    <x v="0"/>
    <n v="4.7"/>
  </r>
  <r>
    <s v="The BetrayedÂ "/>
    <x v="0"/>
    <n v="6.1"/>
  </r>
  <r>
    <s v="TaxmanÂ "/>
    <x v="0"/>
    <n v="5.5"/>
  </r>
  <r>
    <s v="2:13Â "/>
    <x v="0"/>
    <n v="4.8"/>
  </r>
  <r>
    <s v="Batman: The Dark Knight Returns, Part 2Â "/>
    <x v="0"/>
    <n v="8.4"/>
  </r>
  <r>
    <s v="Time to ChooseÂ "/>
    <x v="0"/>
    <n v="7"/>
  </r>
  <r>
    <s v="In the Name of the King: The Last JobÂ "/>
    <x v="0"/>
    <n v="3.3"/>
  </r>
  <r>
    <s v="Wicked BloodÂ "/>
    <x v="0"/>
    <n v="5.4"/>
  </r>
  <r>
    <s v="Dawn PatrolÂ "/>
    <x v="0"/>
    <n v="4.8"/>
  </r>
  <r>
    <s v="Lords of LondonÂ "/>
    <x v="0"/>
    <n v="3.1"/>
  </r>
  <r>
    <s v="High AnxietyÂ "/>
    <x v="0"/>
    <n v="6.7"/>
  </r>
  <r>
    <s v="March of the PenguinsÂ "/>
    <x v="2"/>
    <n v="7.6"/>
  </r>
  <r>
    <s v="Margin CallÂ "/>
    <x v="0"/>
    <n v="7.1"/>
  </r>
  <r>
    <s v="AugustÂ "/>
    <x v="0"/>
    <n v="6.1"/>
  </r>
  <r>
    <s v="ChokeÂ "/>
    <x v="0"/>
    <n v="6.5"/>
  </r>
  <r>
    <s v="WhiplashÂ "/>
    <x v="0"/>
    <n v="8.5"/>
  </r>
  <r>
    <s v="City of GodÂ "/>
    <x v="27"/>
    <n v="8.6999999999999993"/>
  </r>
  <r>
    <s v="Human TrafficÂ "/>
    <x v="0"/>
    <n v="7.1"/>
  </r>
  <r>
    <s v="Day OneÂ "/>
    <x v="0"/>
    <n v="6.6"/>
  </r>
  <r>
    <s v="The Dead GirlÂ "/>
    <x v="0"/>
    <n v="6.7"/>
  </r>
  <r>
    <s v="The HuntÂ "/>
    <x v="29"/>
    <n v="8.3000000000000007"/>
  </r>
  <r>
    <s v="A Christmas StoryÂ "/>
    <x v="0"/>
    <n v="8.1"/>
  </r>
  <r>
    <s v="BellaÂ "/>
    <x v="0"/>
    <n v="7.4"/>
  </r>
  <r>
    <s v="Class of 1984Â "/>
    <x v="0"/>
    <n v="6.6"/>
  </r>
  <r>
    <s v="The Opposite SexÂ "/>
    <x v="0"/>
    <n v="4.5"/>
  </r>
  <r>
    <s v="Dreaming of Joseph LeesÂ "/>
    <x v="0"/>
    <n v="6.4"/>
  </r>
  <r>
    <s v="The ClassÂ "/>
    <x v="2"/>
    <n v="7.5"/>
  </r>
  <r>
    <s v="Rosemary's BabyÂ "/>
    <x v="0"/>
    <n v="8"/>
  </r>
  <r>
    <s v="The Man Who Shot Liberty ValanceÂ "/>
    <x v="0"/>
    <n v="8.1"/>
  </r>
  <r>
    <s v="AdamÂ "/>
    <x v="0"/>
    <n v="7.2"/>
  </r>
  <r>
    <s v="Maria Full of GraceÂ "/>
    <x v="5"/>
    <n v="7.5"/>
  </r>
  <r>
    <s v="BeginnersÂ "/>
    <x v="0"/>
    <n v="7.2"/>
  </r>
  <r>
    <s v="FeastÂ "/>
    <x v="0"/>
    <n v="6.4"/>
  </r>
  <r>
    <s v="Animal HouseÂ "/>
    <x v="0"/>
    <n v="7.6"/>
  </r>
  <r>
    <s v="GoldfingerÂ "/>
    <x v="0"/>
    <n v="7.8"/>
  </r>
  <r>
    <s v="AntiviralÂ "/>
    <x v="0"/>
    <n v="5.7"/>
  </r>
  <r>
    <s v="It's a Wonderful LifeÂ "/>
    <x v="0"/>
    <n v="8.6"/>
  </r>
  <r>
    <s v="TrainspottingÂ "/>
    <x v="0"/>
    <n v="8.1999999999999993"/>
  </r>
  <r>
    <s v="The Original Kings of ComedyÂ "/>
    <x v="0"/>
    <n v="6.6"/>
  </r>
  <r>
    <s v="Paranormal Activity 2Â "/>
    <x v="0"/>
    <n v="5.7"/>
  </r>
  <r>
    <s v="Waking Ned DevineÂ "/>
    <x v="0"/>
    <n v="7.4"/>
  </r>
  <r>
    <s v="Bowling for ColumbineÂ "/>
    <x v="0"/>
    <n v="8"/>
  </r>
  <r>
    <s v="Coming HomeÂ "/>
    <x v="3"/>
    <n v="7.3"/>
  </r>
  <r>
    <s v="A Nightmare on Elm Street 2: Freddy's RevengeÂ "/>
    <x v="0"/>
    <n v="5.4"/>
  </r>
  <r>
    <s v="A Room with a ViewÂ "/>
    <x v="0"/>
    <n v="7.4"/>
  </r>
  <r>
    <s v="The PurgeÂ "/>
    <x v="0"/>
    <n v="5.7"/>
  </r>
  <r>
    <s v="SinisterÂ "/>
    <x v="0"/>
    <n v="6.8"/>
  </r>
  <r>
    <s v="Martin Lawrence Live: RunteldatÂ "/>
    <x v="0"/>
    <n v="5.4"/>
  </r>
  <r>
    <s v="Cat on a Hot Tin RoofÂ "/>
    <x v="0"/>
    <n v="8.1"/>
  </r>
  <r>
    <s v="Beneath the Planet of the ApesÂ "/>
    <x v="0"/>
    <n v="6.1"/>
  </r>
  <r>
    <s v="Air BudÂ "/>
    <x v="0"/>
    <n v="5.0999999999999996"/>
  </r>
  <r>
    <s v="PokÃ©mon 3: The MovieÂ "/>
    <x v="1"/>
    <n v="5.6"/>
  </r>
  <r>
    <s v="Jason Lives: Friday the 13th Part VIÂ "/>
    <x v="0"/>
    <n v="5.9"/>
  </r>
  <r>
    <s v="The Bridge on the River KwaiÂ "/>
    <x v="0"/>
    <n v="8.1999999999999993"/>
  </r>
  <r>
    <s v="Spaced InvadersÂ "/>
    <x v="0"/>
    <n v="5.3"/>
  </r>
  <r>
    <s v="Family PlotÂ "/>
    <x v="0"/>
    <n v="6.8"/>
  </r>
  <r>
    <s v="The ApartmentÂ "/>
    <x v="0"/>
    <n v="8.3000000000000007"/>
  </r>
  <r>
    <s v="Jason Goes to Hell: The Final FridayÂ "/>
    <x v="0"/>
    <n v="4.3"/>
  </r>
  <r>
    <s v="Torn CurtainÂ "/>
    <x v="0"/>
    <n v="6.7"/>
  </r>
  <r>
    <s v="Dave Chappelle's Block PartyÂ "/>
    <x v="0"/>
    <n v="7.2"/>
  </r>
  <r>
    <s v="Slow WestÂ "/>
    <x v="0"/>
    <n v="6.9"/>
  </r>
  <r>
    <s v="Krush GrooveÂ "/>
    <x v="0"/>
    <n v="6.6"/>
  </r>
  <r>
    <s v="Next Day AirÂ "/>
    <x v="0"/>
    <n v="5.9"/>
  </r>
  <r>
    <s v="Elmer GantryÂ "/>
    <x v="0"/>
    <n v="7.9"/>
  </r>
  <r>
    <s v="Judgment at NurembergÂ "/>
    <x v="0"/>
    <n v="8.3000000000000007"/>
  </r>
  <r>
    <s v="Trippin'Â "/>
    <x v="0"/>
    <n v="5.2"/>
  </r>
  <r>
    <s v="Red RiverÂ "/>
    <x v="0"/>
    <n v="7.8"/>
  </r>
  <r>
    <s v="Phat GirlzÂ "/>
    <x v="0"/>
    <n v="3"/>
  </r>
  <r>
    <s v="Before MidnightÂ "/>
    <x v="0"/>
    <n v="7.9"/>
  </r>
  <r>
    <s v="Teen Wolf TooÂ "/>
    <x v="0"/>
    <n v="3.2"/>
  </r>
  <r>
    <s v="Phantasm IIÂ "/>
    <x v="0"/>
    <n v="6.5"/>
  </r>
  <r>
    <s v="Woman Thou Art LoosedÂ "/>
    <x v="0"/>
    <n v="6.9"/>
  </r>
  <r>
    <s v="Real Women Have CurvesÂ "/>
    <x v="0"/>
    <n v="7"/>
  </r>
  <r>
    <s v="WaterÂ "/>
    <x v="7"/>
    <n v="7.8"/>
  </r>
  <r>
    <s v="East Is EastÂ "/>
    <x v="0"/>
    <n v="6.9"/>
  </r>
  <r>
    <s v="WhippedÂ "/>
    <x v="0"/>
    <n v="4.4000000000000004"/>
  </r>
  <r>
    <s v="Kama Sutra: A Tale of LoveÂ "/>
    <x v="0"/>
    <n v="6"/>
  </r>
  <r>
    <s v="Please GiveÂ "/>
    <x v="0"/>
    <n v="6.6"/>
  </r>
  <r>
    <s v="Willy Wonka &amp; the Chocolate FactoryÂ "/>
    <x v="0"/>
    <n v="7.8"/>
  </r>
  <r>
    <s v="Warlock: The ArmageddonÂ "/>
    <x v="0"/>
    <n v="5.3"/>
  </r>
  <r>
    <s v="8 Heads in a Duffel BagÂ "/>
    <x v="0"/>
    <n v="5.3"/>
  </r>
  <r>
    <s v="Days of HeavenÂ "/>
    <x v="0"/>
    <n v="8"/>
  </r>
  <r>
    <s v="Thirteen Conversations About One ThingÂ "/>
    <x v="0"/>
    <n v="7.1"/>
  </r>
  <r>
    <s v="JawbreakerÂ "/>
    <x v="0"/>
    <n v="5.4"/>
  </r>
  <r>
    <s v="BasquiatÂ "/>
    <x v="0"/>
    <n v="6.9"/>
  </r>
  <r>
    <s v="Frances HaÂ "/>
    <x v="0"/>
    <n v="7.4"/>
  </r>
  <r>
    <s v="TsotsiÂ "/>
    <x v="33"/>
    <n v="7.3"/>
  </r>
  <r>
    <s v="HappinessÂ "/>
    <x v="0"/>
    <n v="7.8"/>
  </r>
  <r>
    <s v="DysFunktional FamilyÂ "/>
    <x v="0"/>
    <n v="6.6"/>
  </r>
  <r>
    <s v="TuskÂ "/>
    <x v="0"/>
    <n v="5.4"/>
  </r>
  <r>
    <s v="OldboyÂ "/>
    <x v="22"/>
    <n v="8.4"/>
  </r>
  <r>
    <s v="Letters to GodÂ "/>
    <x v="0"/>
    <n v="6.3"/>
  </r>
  <r>
    <s v="Hobo with a ShotgunÂ "/>
    <x v="0"/>
    <n v="6.1"/>
  </r>
  <r>
    <s v="CompadresÂ "/>
    <x v="0"/>
    <n v="5"/>
  </r>
  <r>
    <s v="FreewayÂ "/>
    <x v="0"/>
    <n v="6.9"/>
  </r>
  <r>
    <s v="Love's Abiding JoyÂ "/>
    <x v="0"/>
    <n v="7.2"/>
  </r>
  <r>
    <s v="Fish TankÂ "/>
    <x v="0"/>
    <n v="7.3"/>
  </r>
  <r>
    <s v="Damsels in DistressÂ "/>
    <x v="0"/>
    <n v="5.7"/>
  </r>
  <r>
    <s v="BacheloretteÂ "/>
    <x v="0"/>
    <n v="5.3"/>
  </r>
  <r>
    <s v="Brave New GirlÂ "/>
    <x v="0"/>
    <n v="5"/>
  </r>
  <r>
    <s v="Tim and Eric's Billion Dollar MovieÂ "/>
    <x v="0"/>
    <n v="5.3"/>
  </r>
  <r>
    <s v="The GamblerÂ "/>
    <x v="0"/>
    <n v="6"/>
  </r>
  <r>
    <s v="Summer StormÂ "/>
    <x v="13"/>
    <n v="7.4"/>
  </r>
  <r>
    <s v="Fort McCoyÂ "/>
    <x v="0"/>
    <n v="5.9"/>
  </r>
  <r>
    <s v="Chain LetterÂ "/>
    <x v="0"/>
    <n v="4.0999999999999996"/>
  </r>
  <r>
    <s v="Just LookingÂ "/>
    <x v="0"/>
    <n v="6.7"/>
  </r>
  <r>
    <s v="The DivideÂ "/>
    <x v="0"/>
    <n v="5.8"/>
  </r>
  <r>
    <s v="The EclipseÂ "/>
    <x v="0"/>
    <n v="6.2"/>
  </r>
  <r>
    <s v="DemonicÂ "/>
    <x v="0"/>
    <n v="5.3"/>
  </r>
  <r>
    <s v="My Big Fat Independent MovieÂ "/>
    <x v="0"/>
    <n v="3.3"/>
  </r>
  <r>
    <s v="Alice in WonderlandÂ "/>
    <x v="0"/>
    <n v="6.5"/>
  </r>
  <r>
    <s v="The DeportedÂ "/>
    <x v="0"/>
    <n v="6.2"/>
  </r>
  <r>
    <s v="Tanner HallÂ "/>
    <x v="0"/>
    <n v="5.9"/>
  </r>
  <r>
    <s v="Open RoadÂ "/>
    <x v="0"/>
    <n v="5.5"/>
  </r>
  <r>
    <s v="They Came TogetherÂ "/>
    <x v="0"/>
    <n v="5.5"/>
  </r>
  <r>
    <s v="30 Nights of Paranormal Activity with the Devil Inside the Girl with the Dragon TattooÂ "/>
    <x v="0"/>
    <n v="2.6"/>
  </r>
  <r>
    <s v="Never Back Down 2: The BeatdownÂ "/>
    <x v="0"/>
    <n v="5.8"/>
  </r>
  <r>
    <s v="Point BlankÂ "/>
    <x v="0"/>
    <n v="7.4"/>
  </r>
  <r>
    <s v="Four Single FathersÂ "/>
    <x v="15"/>
    <n v="5.0999999999999996"/>
  </r>
  <r>
    <s v="Enter the Dangerous MindÂ "/>
    <x v="0"/>
    <n v="5.2"/>
  </r>
  <r>
    <s v="AWOL-72Â "/>
    <x v="0"/>
    <n v="3.9"/>
  </r>
  <r>
    <s v="IguanaÂ "/>
    <x v="0"/>
    <n v="6.2"/>
  </r>
  <r>
    <s v="CinderellaÂ "/>
    <x v="0"/>
    <n v="7"/>
  </r>
  <r>
    <s v="Chicago OvercoatÂ "/>
    <x v="0"/>
    <n v="6.2"/>
  </r>
  <r>
    <s v="Barry MundayÂ "/>
    <x v="0"/>
    <n v="5.9"/>
  </r>
  <r>
    <s v="Central StationÂ "/>
    <x v="27"/>
    <n v="8"/>
  </r>
  <r>
    <s v="Pocketful of MiraclesÂ "/>
    <x v="0"/>
    <n v="7.3"/>
  </r>
  <r>
    <s v="Close RangeÂ "/>
    <x v="0"/>
    <n v="4.9000000000000004"/>
  </r>
  <r>
    <s v="Boynton Beach ClubÂ "/>
    <x v="0"/>
    <n v="6.5"/>
  </r>
  <r>
    <s v="AmnesiacÂ "/>
    <x v="0"/>
    <n v="4.3"/>
  </r>
  <r>
    <s v="FreakonomicsÂ "/>
    <x v="0"/>
    <n v="6.4"/>
  </r>
  <r>
    <s v="The OmenÂ "/>
    <x v="0"/>
    <n v="7.6"/>
  </r>
  <r>
    <s v="High TensionÂ "/>
    <x v="2"/>
    <n v="6.8"/>
  </r>
  <r>
    <s v="Griff the InvisibleÂ "/>
    <x v="0"/>
    <n v="6.1"/>
  </r>
  <r>
    <s v="UnnaturalÂ "/>
    <x v="0"/>
    <n v="4"/>
  </r>
  <r>
    <s v="Hustle &amp; FlowÂ "/>
    <x v="0"/>
    <n v="7.4"/>
  </r>
  <r>
    <s v="Some Like It HotÂ "/>
    <x v="0"/>
    <n v="8.3000000000000007"/>
  </r>
  <r>
    <s v="Friday the 13th Part VII: The New BloodÂ "/>
    <x v="0"/>
    <n v="5.3"/>
  </r>
  <r>
    <s v="The Wizard of OzÂ "/>
    <x v="0"/>
    <n v="8.1"/>
  </r>
  <r>
    <s v="Young FrankensteinÂ "/>
    <x v="0"/>
    <n v="8"/>
  </r>
  <r>
    <s v="Diary of the DeadÂ "/>
    <x v="0"/>
    <n v="5.7"/>
  </r>
  <r>
    <s v="Lage Raho Munna BhaiÂ "/>
    <x v="7"/>
    <n v="8.1999999999999993"/>
  </r>
  <r>
    <s v="Ulee's GoldÂ "/>
    <x v="0"/>
    <n v="7.1"/>
  </r>
  <r>
    <s v="The Black StallionÂ "/>
    <x v="0"/>
    <n v="7.4"/>
  </r>
  <r>
    <s v="Sardaar JiÂ "/>
    <x v="34"/>
    <n v="6.6"/>
  </r>
  <r>
    <s v="Journey to SaturnÂ "/>
    <x v="29"/>
    <n v="5.7"/>
  </r>
  <r>
    <s v="Donovan's ReefÂ "/>
    <x v="0"/>
    <n v="6.9"/>
  </r>
  <r>
    <s v="The DressÂ "/>
    <x v="16"/>
    <n v="7"/>
  </r>
  <r>
    <s v="A Guy Named JoeÂ "/>
    <x v="0"/>
    <n v="7"/>
  </r>
  <r>
    <s v="Blazing SaddlesÂ "/>
    <x v="0"/>
    <n v="7.8"/>
  </r>
  <r>
    <s v="Friday the 13th: The Final ChapterÂ "/>
    <x v="0"/>
    <n v="5.9"/>
  </r>
  <r>
    <s v="IdaÂ "/>
    <x v="35"/>
    <n v="7.4"/>
  </r>
  <r>
    <s v="MauriceÂ "/>
    <x v="0"/>
    <n v="7.8"/>
  </r>
  <r>
    <s v="Beer LeagueÂ "/>
    <x v="0"/>
    <n v="6"/>
  </r>
  <r>
    <s v="The Astronaut's WifeÂ "/>
    <x v="0"/>
    <n v="5.3"/>
  </r>
  <r>
    <s v="Riding GiantsÂ "/>
    <x v="0"/>
    <n v="7.9"/>
  </r>
  <r>
    <s v="TimecrimesÂ "/>
    <x v="5"/>
    <n v="7.2"/>
  </r>
  <r>
    <s v="Silver MedallistÂ "/>
    <x v="3"/>
    <n v="7.4"/>
  </r>
  <r>
    <s v="Timber FallsÂ "/>
    <x v="0"/>
    <n v="5.3"/>
  </r>
  <r>
    <s v="Singin' in the RainÂ "/>
    <x v="0"/>
    <n v="8.3000000000000007"/>
  </r>
  <r>
    <s v="Fat, Sick &amp; Nearly DeadÂ "/>
    <x v="0"/>
    <n v="7.6"/>
  </r>
  <r>
    <s v="A Haunted HouseÂ "/>
    <x v="0"/>
    <n v="5.0999999999999996"/>
  </r>
  <r>
    <s v="2016: Obama's AmericaÂ "/>
    <x v="0"/>
    <n v="5.0999999999999996"/>
  </r>
  <r>
    <s v="Halloween IIÂ "/>
    <x v="0"/>
    <n v="4.9000000000000004"/>
  </r>
  <r>
    <s v="That Thing You Do!Â "/>
    <x v="0"/>
    <n v="6.9"/>
  </r>
  <r>
    <s v="Halloween III: Season of the WitchÂ "/>
    <x v="0"/>
    <n v="4.5999999999999996"/>
  </r>
  <r>
    <s v="Escape from the Planet of the ApesÂ "/>
    <x v="0"/>
    <n v="6.3"/>
  </r>
  <r>
    <s v="HudÂ "/>
    <x v="0"/>
    <n v="7.9"/>
  </r>
  <r>
    <s v="Kevin Hart: Let Me ExplainÂ "/>
    <x v="0"/>
    <n v="6.7"/>
  </r>
  <r>
    <s v="My Own Private IdahoÂ "/>
    <x v="0"/>
    <n v="7.1"/>
  </r>
  <r>
    <s v="Garden StateÂ "/>
    <x v="0"/>
    <n v="7.6"/>
  </r>
  <r>
    <s v="Before SunriseÂ "/>
    <x v="0"/>
    <n v="8.1"/>
  </r>
  <r>
    <s v="Sur le seuilÂ "/>
    <x v="2"/>
    <n v="6.6"/>
  </r>
  <r>
    <s v="Jesus' SonÂ "/>
    <x v="0"/>
    <n v="7"/>
  </r>
  <r>
    <s v="Saving FaceÂ "/>
    <x v="0"/>
    <n v="7.6"/>
  </r>
  <r>
    <s v="Brick LaneÂ "/>
    <x v="0"/>
    <n v="6.7"/>
  </r>
  <r>
    <s v="Robot &amp; FrankÂ "/>
    <x v="0"/>
    <n v="7.1"/>
  </r>
  <r>
    <s v="My Life Without MeÂ "/>
    <x v="0"/>
    <n v="7.6"/>
  </r>
  <r>
    <s v="The Spectacular NowÂ "/>
    <x v="0"/>
    <n v="7.1"/>
  </r>
  <r>
    <s v="Marilyn Hotchkiss' Ballroom Dancing and Charm SchoolÂ "/>
    <x v="0"/>
    <n v="7.1"/>
  </r>
  <r>
    <s v="ReligulousÂ "/>
    <x v="0"/>
    <n v="7.7"/>
  </r>
  <r>
    <s v="FuelÂ "/>
    <x v="0"/>
    <n v="7.6"/>
  </r>
  <r>
    <s v="Valley of the Heart's DelightÂ "/>
    <x v="0"/>
    <n v="6.6"/>
  </r>
  <r>
    <s v="Dodgeball: A True Underdog StoryÂ "/>
    <x v="0"/>
    <n v="6.7"/>
  </r>
  <r>
    <s v="Eye of the DolphinÂ "/>
    <x v="0"/>
    <n v="5.7"/>
  </r>
  <r>
    <s v="8: The Mormon PropositionÂ "/>
    <x v="0"/>
    <n v="7.1"/>
  </r>
  <r>
    <s v="The Other End of the LineÂ "/>
    <x v="0"/>
    <n v="6.2"/>
  </r>
  <r>
    <s v="AnatomyÂ "/>
    <x v="13"/>
    <n v="6.1"/>
  </r>
  <r>
    <s v="Sleep DealerÂ "/>
    <x v="5"/>
    <n v="5.9"/>
  </r>
  <r>
    <s v="SuperÂ "/>
    <x v="0"/>
    <n v="6.8"/>
  </r>
  <r>
    <s v="Christmas MailÂ "/>
    <x v="0"/>
    <n v="5.8"/>
  </r>
  <r>
    <s v="StungÂ "/>
    <x v="0"/>
    <n v="5"/>
  </r>
  <r>
    <s v="AntibirthÂ "/>
    <x v="0"/>
    <n v="6.3"/>
  </r>
  <r>
    <s v="Get on the BusÂ "/>
    <x v="0"/>
    <n v="6.8"/>
  </r>
  <r>
    <s v="Thr3eÂ "/>
    <x v="0"/>
    <n v="5.0999999999999996"/>
  </r>
  <r>
    <s v="IdiocracyÂ "/>
    <x v="0"/>
    <n v="6.6"/>
  </r>
  <r>
    <s v="This Is EnglandÂ "/>
    <x v="0"/>
    <n v="7.7"/>
  </r>
  <r>
    <s v="Alien UprisingÂ "/>
    <x v="0"/>
    <n v="3.1"/>
  </r>
  <r>
    <s v="Bathing BeautyÂ "/>
    <x v="0"/>
    <n v="6.5"/>
  </r>
  <r>
    <s v="Go for It!Â "/>
    <x v="0"/>
    <n v="3.9"/>
  </r>
  <r>
    <s v="Dancer, Texas Pop. 81Â "/>
    <x v="0"/>
    <n v="6.8"/>
  </r>
  <r>
    <s v="Show BoatÂ "/>
    <x v="0"/>
    <n v="7"/>
  </r>
  <r>
    <s v="Redemption RoadÂ "/>
    <x v="0"/>
    <n v="5.9"/>
  </r>
  <r>
    <s v="The CallingÂ "/>
    <x v="0"/>
    <n v="5.8"/>
  </r>
  <r>
    <s v="The Brave Little ToasterÂ "/>
    <x v="0"/>
    <n v="7.3"/>
  </r>
  <r>
    <s v="FantasiaÂ "/>
    <x v="0"/>
    <n v="7.8"/>
  </r>
  <r>
    <s v="The French ConnectionÂ "/>
    <x v="0"/>
    <n v="7.8"/>
  </r>
  <r>
    <s v="8 DaysÂ "/>
    <x v="0"/>
    <n v="6.9"/>
  </r>
  <r>
    <s v="Friday the 13th Part IIIÂ "/>
    <x v="0"/>
    <n v="5.7"/>
  </r>
  <r>
    <s v="Friday the 13th: A New BeginningÂ "/>
    <x v="0"/>
    <n v="4.7"/>
  </r>
  <r>
    <s v="The Last Sin EaterÂ "/>
    <x v="0"/>
    <n v="5.9"/>
  </r>
  <r>
    <s v="Do You Believe?Â "/>
    <x v="0"/>
    <n v="5.9"/>
  </r>
  <r>
    <s v="Impact PointÂ "/>
    <x v="0"/>
    <n v="4.3"/>
  </r>
  <r>
    <s v="The Valley of DecisionÂ "/>
    <x v="0"/>
    <n v="7.5"/>
  </r>
  <r>
    <s v="EdenÂ "/>
    <x v="0"/>
    <n v="4.8"/>
  </r>
  <r>
    <s v="Chicken Tikka MasalaÂ "/>
    <x v="0"/>
    <n v="5.8"/>
  </r>
  <r>
    <s v="Always WoodstockÂ "/>
    <x v="0"/>
    <n v="5.3"/>
  </r>
  <r>
    <s v="Jack Brooks: Monster SlayerÂ "/>
    <x v="0"/>
    <n v="6"/>
  </r>
  <r>
    <s v="The Best Years of Our LivesÂ "/>
    <x v="0"/>
    <n v="8.1"/>
  </r>
  <r>
    <s v="BullyÂ "/>
    <x v="0"/>
    <n v="7"/>
  </r>
  <r>
    <s v="EllingÂ "/>
    <x v="31"/>
    <n v="7.6"/>
  </r>
  <r>
    <s v="Mi AmericaÂ "/>
    <x v="0"/>
    <n v="7.2"/>
  </r>
  <r>
    <s v="[Rec]Â "/>
    <x v="5"/>
    <n v="7.5"/>
  </r>
  <r>
    <s v="Lies in Plain SightÂ "/>
    <x v="0"/>
    <n v="6.3"/>
  </r>
  <r>
    <s v="SharkskinÂ "/>
    <x v="0"/>
    <n v="6.7"/>
  </r>
  <r>
    <s v="ContainmentÂ "/>
    <x v="0"/>
    <n v="4.8"/>
  </r>
  <r>
    <s v="The TimberÂ "/>
    <x v="0"/>
    <n v="5.5"/>
  </r>
  <r>
    <s v="From Russia with LoveÂ "/>
    <x v="0"/>
    <n v="7.5"/>
  </r>
  <r>
    <s v="The Toxic Avenger Part IIÂ "/>
    <x v="0"/>
    <n v="5.0999999999999996"/>
  </r>
  <r>
    <s v="SleeperÂ "/>
    <x v="0"/>
    <n v="7.3"/>
  </r>
  <r>
    <s v="It FollowsÂ "/>
    <x v="0"/>
    <n v="6.9"/>
  </r>
  <r>
    <s v="Everything You Always Wanted to Know About Sex * But Were Afraid to AskÂ "/>
    <x v="0"/>
    <n v="6.8"/>
  </r>
  <r>
    <s v="To Kill a MockingbirdÂ "/>
    <x v="0"/>
    <n v="8.4"/>
  </r>
  <r>
    <s v="Mad Max 2: The Road WarriorÂ "/>
    <x v="0"/>
    <n v="7.6"/>
  </r>
  <r>
    <s v="The Legend of Drunken MasterÂ "/>
    <x v="12"/>
    <n v="7.6"/>
  </r>
  <r>
    <s v="LolitaÂ "/>
    <x v="0"/>
    <n v="7.7"/>
  </r>
  <r>
    <s v="Boys Don't CryÂ "/>
    <x v="0"/>
    <n v="7.6"/>
  </r>
  <r>
    <s v="Silent HouseÂ "/>
    <x v="0"/>
    <n v="5.3"/>
  </r>
  <r>
    <s v="The Lives of OthersÂ "/>
    <x v="13"/>
    <n v="8.5"/>
  </r>
  <r>
    <s v="CourageousÂ "/>
    <x v="0"/>
    <n v="7"/>
  </r>
  <r>
    <s v="The HustlerÂ "/>
    <x v="0"/>
    <n v="8"/>
  </r>
  <r>
    <s v="Boom TownÂ "/>
    <x v="0"/>
    <n v="7.1"/>
  </r>
  <r>
    <s v="The Triplets of BellevilleÂ "/>
    <x v="2"/>
    <n v="7.8"/>
  </r>
  <r>
    <s v="Smoke SignalsÂ "/>
    <x v="0"/>
    <n v="7.2"/>
  </r>
  <r>
    <s v="American SplendorÂ "/>
    <x v="0"/>
    <n v="7.5"/>
  </r>
  <r>
    <s v="Before SunsetÂ "/>
    <x v="0"/>
    <n v="8"/>
  </r>
  <r>
    <s v="Amores PerrosÂ "/>
    <x v="5"/>
    <n v="8.1"/>
  </r>
  <r>
    <s v="ThirteenÂ "/>
    <x v="0"/>
    <n v="6.8"/>
  </r>
  <r>
    <s v="Gentleman's AgreementÂ "/>
    <x v="0"/>
    <n v="7.4"/>
  </r>
  <r>
    <s v="Winter's BoneÂ "/>
    <x v="0"/>
    <n v="7.2"/>
  </r>
  <r>
    <s v="Touching the VoidÂ "/>
    <x v="0"/>
    <n v="8.1"/>
  </r>
  <r>
    <s v="Alexander's Ragtime BandÂ "/>
    <x v="0"/>
    <n v="7"/>
  </r>
  <r>
    <s v="Me and You and Everyone We KnowÂ "/>
    <x v="0"/>
    <n v="7.4"/>
  </r>
  <r>
    <s v="Inside JobÂ "/>
    <x v="0"/>
    <n v="8.3000000000000007"/>
  </r>
  <r>
    <s v="We Are Your FriendsÂ "/>
    <x v="0"/>
    <n v="6.1"/>
  </r>
  <r>
    <s v="Ghost Dog: The Way of the SamuraiÂ "/>
    <x v="0"/>
    <n v="7.5"/>
  </r>
  <r>
    <s v="Harsh TimesÂ "/>
    <x v="0"/>
    <n v="7"/>
  </r>
  <r>
    <s v="CaptiveÂ "/>
    <x v="0"/>
    <n v="5.3"/>
  </r>
  <r>
    <s v="Full FrontalÂ "/>
    <x v="0"/>
    <n v="4.7"/>
  </r>
  <r>
    <s v="WitchboardÂ "/>
    <x v="0"/>
    <n v="5.7"/>
  </r>
  <r>
    <s v="HamletÂ "/>
    <x v="0"/>
    <n v="7.8"/>
  </r>
  <r>
    <s v="ShortbusÂ "/>
    <x v="0"/>
    <n v="6.5"/>
  </r>
  <r>
    <s v="Waltz with BashirÂ "/>
    <x v="18"/>
    <n v="8"/>
  </r>
  <r>
    <s v="The Book of Mormon Movie, Volume 1: The JourneyÂ "/>
    <x v="0"/>
    <n v="3.3"/>
  </r>
  <r>
    <s v="No End in SightÂ "/>
    <x v="0"/>
    <n v="8.3000000000000007"/>
  </r>
  <r>
    <s v="The Diary of a Teenage GirlÂ "/>
    <x v="0"/>
    <n v="6.9"/>
  </r>
  <r>
    <s v="In the Shadow of the MoonÂ "/>
    <x v="0"/>
    <n v="8.1"/>
  </r>
  <r>
    <s v="Meek's CutoffÂ "/>
    <x v="0"/>
    <n v="6.5"/>
  </r>
  <r>
    <s v="Inside Deep ThroatÂ "/>
    <x v="0"/>
    <n v="6.8"/>
  </r>
  <r>
    <s v="Dinner RushÂ "/>
    <x v="0"/>
    <n v="7.3"/>
  </r>
  <r>
    <s v="ClockwatchersÂ "/>
    <x v="0"/>
    <n v="6.4"/>
  </r>
  <r>
    <s v="The Virginity HitÂ "/>
    <x v="0"/>
    <n v="4.5999999999999996"/>
  </r>
  <r>
    <s v="SubwayÂ "/>
    <x v="2"/>
    <n v="6.5"/>
  </r>
  <r>
    <s v="House of DÂ "/>
    <x v="0"/>
    <n v="7"/>
  </r>
  <r>
    <s v="TeethÂ "/>
    <x v="0"/>
    <n v="5.4"/>
  </r>
  <r>
    <s v="Six-String SamuraiÂ "/>
    <x v="0"/>
    <n v="6.7"/>
  </r>
  <r>
    <s v="It's All Gone Pete TongÂ "/>
    <x v="0"/>
    <n v="7.4"/>
  </r>
  <r>
    <s v="Saint John of Las VegasÂ "/>
    <x v="0"/>
    <n v="5.8"/>
  </r>
  <r>
    <s v="24 7: Twenty Four SevenÂ "/>
    <x v="0"/>
    <n v="7.1"/>
  </r>
  <r>
    <s v="StonewallÂ "/>
    <x v="0"/>
    <n v="4.5"/>
  </r>
  <r>
    <s v="Roadside RomeoÂ "/>
    <x v="7"/>
    <n v="5.3"/>
  </r>
  <r>
    <s v="This Thing of OursÂ "/>
    <x v="0"/>
    <n v="5.4"/>
  </r>
  <r>
    <s v="The Lost Medallion: The Adventures of Billy StoneÂ "/>
    <x v="0"/>
    <n v="4.8"/>
  </r>
  <r>
    <s v="The Last Five YearsÂ "/>
    <x v="0"/>
    <n v="5.9"/>
  </r>
  <r>
    <s v="The Missing PersonÂ "/>
    <x v="0"/>
    <n v="6.2"/>
  </r>
  <r>
    <s v="Return of the Living Dead IIIÂ "/>
    <x v="0"/>
    <n v="5.9"/>
  </r>
  <r>
    <s v="LondonÂ "/>
    <x v="0"/>
    <n v="6.6"/>
  </r>
  <r>
    <s v="SherrybabyÂ "/>
    <x v="0"/>
    <n v="6.6"/>
  </r>
  <r>
    <s v="Stealing HarvardÂ "/>
    <x v="0"/>
    <n v="5.0999999999999996"/>
  </r>
  <r>
    <s v="CircleÂ "/>
    <x v="0"/>
    <n v="6"/>
  </r>
  <r>
    <s v="Eden LakeÂ "/>
    <x v="0"/>
    <n v="6.8"/>
  </r>
  <r>
    <s v="PlushÂ "/>
    <x v="0"/>
    <n v="5.4"/>
  </r>
  <r>
    <s v="Vampire KillersÂ "/>
    <x v="0"/>
    <n v="5.2"/>
  </r>
  <r>
    <s v="Gangster's Paradise: JerusalemaÂ "/>
    <x v="0"/>
    <n v="7.8"/>
  </r>
  <r>
    <s v="Freeze FrameÂ "/>
    <x v="0"/>
    <n v="6.4"/>
  </r>
  <r>
    <s v="Grave EncountersÂ "/>
    <x v="0"/>
    <n v="6.1"/>
  </r>
  <r>
    <s v="StitchesÂ "/>
    <x v="0"/>
    <n v="5.7"/>
  </r>
  <r>
    <s v="Nine DeadÂ "/>
    <x v="0"/>
    <n v="5.5"/>
  </r>
  <r>
    <s v="To Be Frank, Sinatra at 100Â "/>
    <x v="0"/>
    <n v="7.4"/>
  </r>
  <r>
    <s v="BananasÂ "/>
    <x v="0"/>
    <n v="7.1"/>
  </r>
  <r>
    <s v="SupercapitalistÂ "/>
    <x v="0"/>
    <n v="3.9"/>
  </r>
  <r>
    <s v="RockawayÂ "/>
    <x v="0"/>
    <n v="4.5999999999999996"/>
  </r>
  <r>
    <s v="The Lady from ShanghaiÂ "/>
    <x v="0"/>
    <n v="7.7"/>
  </r>
  <r>
    <s v="No Man's Land: The Rise of ReekerÂ "/>
    <x v="0"/>
    <n v="4.9000000000000004"/>
  </r>
  <r>
    <s v="HighwayÂ "/>
    <x v="0"/>
    <n v="6.3"/>
  </r>
  <r>
    <s v="Coffee TownÂ "/>
    <x v="0"/>
    <n v="6.6"/>
  </r>
  <r>
    <s v="The Ghastly Love of Johnny XÂ "/>
    <x v="0"/>
    <n v="5.7"/>
  </r>
  <r>
    <s v="All Is BrightÂ "/>
    <x v="0"/>
    <n v="5.6"/>
  </r>
  <r>
    <s v="The Torture Chamber of Dr. SadismÂ "/>
    <x v="13"/>
    <n v="6"/>
  </r>
  <r>
    <s v="Straight A'sÂ "/>
    <x v="0"/>
    <n v="5.7"/>
  </r>
  <r>
    <s v="A Funny Thing Happened on the Way to the ForumÂ "/>
    <x v="0"/>
    <n v="7"/>
  </r>
  <r>
    <s v="Slacker UprisingÂ "/>
    <x v="0"/>
    <n v="5.3"/>
  </r>
  <r>
    <s v="The Legend of Hell's Gate: An American ConspiracyÂ "/>
    <x v="0"/>
    <n v="4.4000000000000004"/>
  </r>
  <r>
    <s v="The Walking DeceasedÂ "/>
    <x v="0"/>
    <n v="3.4"/>
  </r>
  <r>
    <s v="The Curse of Downers GroveÂ "/>
    <x v="0"/>
    <n v="4.5"/>
  </r>
  <r>
    <s v="Shark LakeÂ "/>
    <x v="0"/>
    <n v="3.4"/>
  </r>
  <r>
    <s v="River's EdgeÂ "/>
    <x v="0"/>
    <n v="7.1"/>
  </r>
  <r>
    <s v="NorthforkÂ "/>
    <x v="0"/>
    <n v="6.4"/>
  </r>
  <r>
    <s v="The Marine 4: Moving TargetÂ "/>
    <x v="0"/>
    <n v="5.2"/>
  </r>
  <r>
    <s v="BuriedÂ "/>
    <x v="0"/>
    <n v="7"/>
  </r>
  <r>
    <s v="SubmarineÂ "/>
    <x v="0"/>
    <n v="7.3"/>
  </r>
  <r>
    <s v="The SquareÂ "/>
    <x v="30"/>
    <n v="8.1"/>
  </r>
  <r>
    <s v="One to AnotherÂ "/>
    <x v="2"/>
    <n v="5.8"/>
  </r>
  <r>
    <s v="CarrieÂ "/>
    <x v="0"/>
    <n v="5.9"/>
  </r>
  <r>
    <s v="ABCD (Any Body Can Dance)Â "/>
    <x v="7"/>
    <n v="6.4"/>
  </r>
  <r>
    <s v="A Nightmare on Elm StreetÂ "/>
    <x v="0"/>
    <n v="7.5"/>
  </r>
  <r>
    <s v="Man on WireÂ "/>
    <x v="0"/>
    <n v="7.8"/>
  </r>
  <r>
    <s v="AbandonedÂ "/>
    <x v="0"/>
    <n v="6.3"/>
  </r>
  <r>
    <s v="Brotherly LoveÂ "/>
    <x v="0"/>
    <n v="7.2"/>
  </r>
  <r>
    <s v="The Last ExorcismÂ "/>
    <x v="0"/>
    <n v="5.6"/>
  </r>
  <r>
    <s v="Nowhere BoyÂ "/>
    <x v="0"/>
    <n v="7.2"/>
  </r>
  <r>
    <s v="A Streetcar Named DesireÂ "/>
    <x v="0"/>
    <n v="8"/>
  </r>
  <r>
    <s v="Dr. Strangelove or: How I Learned to Stop Worrying and Love the BombÂ "/>
    <x v="0"/>
    <n v="8.5"/>
  </r>
  <r>
    <s v="El crimen del padre AmaroÂ "/>
    <x v="5"/>
    <n v="6.8"/>
  </r>
  <r>
    <s v="Beasts of the Southern WildÂ "/>
    <x v="0"/>
    <n v="7.3"/>
  </r>
  <r>
    <s v="Battle for the Planet of the ApesÂ "/>
    <x v="0"/>
    <n v="5.5"/>
  </r>
  <r>
    <s v="SongcatcherÂ "/>
    <x v="0"/>
    <n v="7.3"/>
  </r>
  <r>
    <s v="Higher GroundÂ "/>
    <x v="0"/>
    <n v="6.3"/>
  </r>
  <r>
    <s v="VaaluÂ "/>
    <x v="36"/>
    <n v="5.0999999999999996"/>
  </r>
  <r>
    <s v="The Greatest Movie Ever SoldÂ "/>
    <x v="0"/>
    <n v="6.6"/>
  </r>
  <r>
    <s v="Ed and His Dead MotherÂ "/>
    <x v="0"/>
    <n v="6.1"/>
  </r>
  <r>
    <s v="Travelers and MagiciansÂ "/>
    <x v="37"/>
    <n v="7.5"/>
  </r>
  <r>
    <s v="Hang 'Em HighÂ "/>
    <x v="0"/>
    <n v="7"/>
  </r>
  <r>
    <s v="Deadline - U.S.A.Â "/>
    <x v="0"/>
    <n v="7.2"/>
  </r>
  <r>
    <s v="SublimeÂ "/>
    <x v="0"/>
    <n v="5.3"/>
  </r>
  <r>
    <s v="A Beginner's Guide to SnuffÂ "/>
    <x v="0"/>
    <n v="8.6999999999999993"/>
  </r>
  <r>
    <s v="Independence DaysasterÂ "/>
    <x v="0"/>
    <n v="3.4"/>
  </r>
  <r>
    <s v="Dysfunctional FriendsÂ "/>
    <x v="0"/>
    <n v="5.4"/>
  </r>
  <r>
    <s v="Run Lola RunÂ "/>
    <x v="13"/>
    <n v="7.8"/>
  </r>
  <r>
    <s v="MayÂ "/>
    <x v="0"/>
    <n v="6.7"/>
  </r>
  <r>
    <s v="Against the WildÂ "/>
    <x v="0"/>
    <n v="4.7"/>
  </r>
  <r>
    <s v="Living Dark: The Story of Ted the CaverÂ "/>
    <x v="0"/>
    <n v="6.3"/>
  </r>
  <r>
    <s v="Under the Same MoonÂ "/>
    <x v="5"/>
    <n v="7.4"/>
  </r>
  <r>
    <s v="Conquest of the Planet of the ApesÂ "/>
    <x v="0"/>
    <n v="6.1"/>
  </r>
  <r>
    <s v="In the BedroomÂ "/>
    <x v="0"/>
    <n v="7.5"/>
  </r>
  <r>
    <s v="I Spit on Your GraveÂ "/>
    <x v="0"/>
    <n v="6.3"/>
  </r>
  <r>
    <s v="Happy, TexasÂ "/>
    <x v="0"/>
    <n v="6.3"/>
  </r>
  <r>
    <s v="My Summer of LoveÂ "/>
    <x v="0"/>
    <n v="6.8"/>
  </r>
  <r>
    <s v="The LunchboxÂ "/>
    <x v="7"/>
    <n v="7.8"/>
  </r>
  <r>
    <s v="YesÂ "/>
    <x v="0"/>
    <n v="6.9"/>
  </r>
  <r>
    <s v="You Can't Take It with YouÂ "/>
    <x v="0"/>
    <n v="8"/>
  </r>
  <r>
    <s v="From Here to EternityÂ "/>
    <x v="0"/>
    <n v="7.8"/>
  </r>
  <r>
    <s v="She Wore a Yellow RibbonÂ "/>
    <x v="0"/>
    <n v="7.4"/>
  </r>
  <r>
    <s v="Grace UnpluggedÂ "/>
    <x v="0"/>
    <n v="6.1"/>
  </r>
  <r>
    <s v="FoolishÂ "/>
    <x v="0"/>
    <n v="4.3"/>
  </r>
  <r>
    <s v="CaramelÂ "/>
    <x v="30"/>
    <n v="7.2"/>
  </r>
  <r>
    <s v="Out of the DarkÂ "/>
    <x v="0"/>
    <n v="4.7"/>
  </r>
  <r>
    <s v="The BubbleÂ "/>
    <x v="18"/>
    <n v="7.3"/>
  </r>
  <r>
    <s v="The ConversationÂ "/>
    <x v="0"/>
    <n v="7.9"/>
  </r>
  <r>
    <s v="Mississippi MermaidÂ "/>
    <x v="2"/>
    <n v="7.2"/>
  </r>
  <r>
    <s v="I Love Your WorkÂ "/>
    <x v="0"/>
    <n v="5.4"/>
  </r>
  <r>
    <s v="Cabin FeverÂ "/>
    <x v="0"/>
    <n v="3.7"/>
  </r>
  <r>
    <s v="Dawn of the DeadÂ "/>
    <x v="0"/>
    <n v="7.4"/>
  </r>
  <r>
    <s v="WaitressÂ "/>
    <x v="0"/>
    <n v="7.1"/>
  </r>
  <r>
    <s v="BloodsportÂ "/>
    <x v="0"/>
    <n v="6.8"/>
  </r>
  <r>
    <s v="Mr. Smith Goes to WashingtonÂ "/>
    <x v="0"/>
    <n v="8.1999999999999993"/>
  </r>
  <r>
    <s v="KidsÂ "/>
    <x v="0"/>
    <n v="7"/>
  </r>
  <r>
    <s v="The Squid and the WhaleÂ "/>
    <x v="0"/>
    <n v="7.4"/>
  </r>
  <r>
    <s v="Kissing Jessica SteinÂ "/>
    <x v="0"/>
    <n v="6.7"/>
  </r>
  <r>
    <s v="A Woman, a Gun and a Noodle ShopÂ "/>
    <x v="3"/>
    <n v="5.7"/>
  </r>
  <r>
    <s v="SpellboundÂ "/>
    <x v="0"/>
    <n v="7.6"/>
  </r>
  <r>
    <s v="ExoticaÂ "/>
    <x v="0"/>
    <n v="7.2"/>
  </r>
  <r>
    <s v="Buffalo '66Â "/>
    <x v="0"/>
    <n v="7.5"/>
  </r>
  <r>
    <s v="InsidiousÂ "/>
    <x v="0"/>
    <n v="6.8"/>
  </r>
  <r>
    <s v="Repo ManÂ "/>
    <x v="0"/>
    <n v="6.9"/>
  </r>
  <r>
    <s v="Nine QueensÂ "/>
    <x v="5"/>
    <n v="7.9"/>
  </r>
  <r>
    <s v="The GatekeepersÂ "/>
    <x v="18"/>
    <n v="7.6"/>
  </r>
  <r>
    <s v="The Ballad of Jack and RoseÂ "/>
    <x v="0"/>
    <n v="6.7"/>
  </r>
  <r>
    <s v="The To Do ListÂ "/>
    <x v="0"/>
    <n v="5.8"/>
  </r>
  <r>
    <s v="Killing ZoeÂ "/>
    <x v="0"/>
    <n v="6.5"/>
  </r>
  <r>
    <s v="The BelieverÂ "/>
    <x v="0"/>
    <n v="7.2"/>
  </r>
  <r>
    <s v="Snow AngelsÂ "/>
    <x v="0"/>
    <n v="6.9"/>
  </r>
  <r>
    <s v="UnsulliedÂ "/>
    <x v="0"/>
    <n v="5.5"/>
  </r>
  <r>
    <s v="Session 9Â "/>
    <x v="0"/>
    <n v="6.5"/>
  </r>
  <r>
    <s v="I Want Someone to Eat Cheese WithÂ "/>
    <x v="0"/>
    <n v="6.2"/>
  </r>
  <r>
    <s v="Mooz-LumÂ "/>
    <x v="0"/>
    <n v="6.7"/>
  </r>
  <r>
    <s v="HatchetÂ "/>
    <x v="0"/>
    <n v="5.7"/>
  </r>
  <r>
    <s v="Modern TimesÂ "/>
    <x v="0"/>
    <n v="8.6"/>
  </r>
  <r>
    <s v="Stolen SummerÂ "/>
    <x v="0"/>
    <n v="6.5"/>
  </r>
  <r>
    <s v="My Name Is BruceÂ "/>
    <x v="0"/>
    <n v="6.3"/>
  </r>
  <r>
    <s v="The SalonÂ "/>
    <x v="0"/>
    <n v="4.3"/>
  </r>
  <r>
    <s v="Road HardÂ "/>
    <x v="0"/>
    <n v="6.1"/>
  </r>
  <r>
    <s v="Forty Shades of BlueÂ "/>
    <x v="0"/>
    <n v="6"/>
  </r>
  <r>
    <s v="AmigoÂ "/>
    <x v="0"/>
    <n v="5.8"/>
  </r>
  <r>
    <s v="PontypoolÂ "/>
    <x v="0"/>
    <n v="6.7"/>
  </r>
  <r>
    <s v="TruckerÂ "/>
    <x v="0"/>
    <n v="6.7"/>
  </r>
  <r>
    <s v="Me You and Five BucksÂ "/>
    <x v="0"/>
    <n v="7.6"/>
  </r>
  <r>
    <s v="The Lords of SalemÂ "/>
    <x v="0"/>
    <n v="5.0999999999999996"/>
  </r>
  <r>
    <s v="HouseboundÂ "/>
    <x v="0"/>
    <n v="6.8"/>
  </r>
  <r>
    <s v="Wal-Mart: The High Cost of Low PriceÂ "/>
    <x v="0"/>
    <n v="6.8"/>
  </r>
  <r>
    <s v="Fetching CodyÂ "/>
    <x v="0"/>
    <n v="6.8"/>
  </r>
  <r>
    <s v="Closer to the MoonÂ "/>
    <x v="0"/>
    <n v="7.1"/>
  </r>
  <r>
    <s v="Mutant WorldÂ "/>
    <x v="0"/>
    <n v="2.8"/>
  </r>
  <r>
    <s v="Growing Up SmithÂ "/>
    <x v="0"/>
    <n v="8.1999999999999993"/>
  </r>
  <r>
    <s v="CheckmateÂ "/>
    <x v="0"/>
    <n v="3.1"/>
  </r>
  <r>
    <s v="Jack ReacherÂ "/>
    <x v="0"/>
    <n v="7"/>
  </r>
  <r>
    <s v="#HorrorÂ "/>
    <x v="0"/>
    <n v="3.3"/>
  </r>
  <r>
    <s v="Wind WalkersÂ "/>
    <x v="0"/>
    <n v="3.6"/>
  </r>
  <r>
    <s v="Snow White and the Seven DwarfsÂ "/>
    <x v="0"/>
    <n v="7.7"/>
  </r>
  <r>
    <s v="The Holy GirlÂ "/>
    <x v="5"/>
    <n v="6.7"/>
  </r>
  <r>
    <s v="ShalakoÂ "/>
    <x v="0"/>
    <n v="5.5"/>
  </r>
  <r>
    <s v="Incident at Loch NessÂ "/>
    <x v="0"/>
    <n v="6.6"/>
  </r>
  <r>
    <s v="The Dog LoverÂ "/>
    <x v="0"/>
    <n v="4.8"/>
  </r>
  <r>
    <s v="Girl HouseÂ "/>
    <x v="0"/>
    <n v="5.5"/>
  </r>
  <r>
    <s v="The Blue RoomÂ "/>
    <x v="2"/>
    <n v="6.3"/>
  </r>
  <r>
    <s v="House at the End of the DriveÂ "/>
    <x v="0"/>
    <n v="6.9"/>
  </r>
  <r>
    <s v="Batman: The MovieÂ "/>
    <x v="0"/>
    <n v="6.5"/>
  </r>
  <r>
    <s v="Lock, Stock and Two Smoking BarrelsÂ "/>
    <x v="0"/>
    <n v="8.1999999999999993"/>
  </r>
  <r>
    <s v="The Ballad of Gregorio CortezÂ "/>
    <x v="0"/>
    <n v="7.1"/>
  </r>
  <r>
    <s v="The CelebrationÂ "/>
    <x v="29"/>
    <n v="8.1"/>
  </r>
  <r>
    <s v="Trees LoungeÂ "/>
    <x v="0"/>
    <n v="7.2"/>
  </r>
  <r>
    <s v="Journey from the FallÂ "/>
    <x v="38"/>
    <n v="7.4"/>
  </r>
  <r>
    <s v="The BasketÂ "/>
    <x v="0"/>
    <n v="6.5"/>
  </r>
  <r>
    <s v="Eddie: The Sleepwalking CannibalÂ "/>
    <x v="0"/>
    <n v="5.7"/>
  </r>
  <r>
    <s v="Mercury RisingÂ "/>
    <x v="0"/>
    <n v="6.1"/>
  </r>
  <r>
    <s v="Queen of the MountainsÂ "/>
    <x v="0"/>
    <n v="8.6999999999999993"/>
  </r>
  <r>
    <s v="Def-Con 4Â "/>
    <x v="0"/>
    <n v="4.3"/>
  </r>
  <r>
    <s v="The Hebrew HammerÂ "/>
    <x v="0"/>
    <n v="6.2"/>
  </r>
  <r>
    <s v="Neal 'N' NikkiÂ "/>
    <x v="0"/>
    <n v="3.3"/>
  </r>
  <r>
    <s v="The 41-Year-Old Virgin Who Knocked Up Sarah Marshall and Felt Superbad About ItÂ "/>
    <x v="0"/>
    <n v="2.7"/>
  </r>
  <r>
    <s v="Forget Me NotÂ "/>
    <x v="0"/>
    <n v="5.2"/>
  </r>
  <r>
    <s v="RebeccaÂ "/>
    <x v="0"/>
    <n v="8.1999999999999993"/>
  </r>
  <r>
    <s v="Friday the 13th Part 2Â "/>
    <x v="0"/>
    <n v="6.1"/>
  </r>
  <r>
    <s v="The Lost WeekendÂ "/>
    <x v="0"/>
    <n v="8"/>
  </r>
  <r>
    <s v="C.H.U.D.Â "/>
    <x v="0"/>
    <n v="5.5"/>
  </r>
  <r>
    <s v="Filly BrownÂ "/>
    <x v="0"/>
    <n v="5.7"/>
  </r>
  <r>
    <s v="The Lion of JudahÂ "/>
    <x v="0"/>
    <n v="3.7"/>
  </r>
  <r>
    <s v="NiagaraÂ "/>
    <x v="0"/>
    <n v="7.1"/>
  </r>
  <r>
    <s v="How Green Was My ValleyÂ "/>
    <x v="0"/>
    <n v="7.8"/>
  </r>
  <r>
    <s v="Da Sweet Blood of JesusÂ "/>
    <x v="0"/>
    <n v="4.0999999999999996"/>
  </r>
  <r>
    <s v="Sex, Lies, and VideotapeÂ "/>
    <x v="0"/>
    <n v="7.2"/>
  </r>
  <r>
    <s v="SawÂ "/>
    <x v="0"/>
    <n v="7.7"/>
  </r>
  <r>
    <s v="Super TroopersÂ "/>
    <x v="0"/>
    <n v="7.1"/>
  </r>
  <r>
    <s v="The AlgerianÂ "/>
    <x v="0"/>
    <n v="7.6"/>
  </r>
  <r>
    <s v="The Amazing CatfishÂ "/>
    <x v="5"/>
    <n v="7"/>
  </r>
  <r>
    <s v="The Day the Earth Stood StillÂ "/>
    <x v="0"/>
    <n v="5.5"/>
  </r>
  <r>
    <s v="Monsoon WeddingÂ "/>
    <x v="7"/>
    <n v="7.4"/>
  </r>
  <r>
    <s v="You Can Count on MeÂ "/>
    <x v="0"/>
    <n v="7.7"/>
  </r>
  <r>
    <s v="The Trouble with HarryÂ "/>
    <x v="0"/>
    <n v="7.2"/>
  </r>
  <r>
    <s v="Lucky Number SlevinÂ "/>
    <x v="0"/>
    <n v="7.8"/>
  </r>
  <r>
    <s v="But I'm a CheerleaderÂ "/>
    <x v="0"/>
    <n v="6.6"/>
  </r>
  <r>
    <s v="Home RunÂ "/>
    <x v="0"/>
    <n v="6"/>
  </r>
  <r>
    <s v="Reservoir DogsÂ "/>
    <x v="0"/>
    <n v="8.4"/>
  </r>
  <r>
    <s v="The Blue BirdÂ "/>
    <x v="0"/>
    <n v="6.5"/>
  </r>
  <r>
    <s v="The Good, the Bad and the UglyÂ "/>
    <x v="15"/>
    <n v="8.9"/>
  </r>
  <r>
    <s v="The Second MotherÂ "/>
    <x v="27"/>
    <n v="7.9"/>
  </r>
  <r>
    <s v="Blue Like JazzÂ "/>
    <x v="0"/>
    <n v="6"/>
  </r>
  <r>
    <s v="Down and Out with the DollsÂ "/>
    <x v="0"/>
    <n v="6.1"/>
  </r>
  <r>
    <s v="Certifiably JonathanÂ "/>
    <x v="0"/>
    <n v="6.2"/>
  </r>
  <r>
    <s v="QÂ "/>
    <x v="2"/>
    <n v="5.6"/>
  </r>
  <r>
    <s v="The Knife of Don JuanÂ "/>
    <x v="5"/>
    <n v="7.2"/>
  </r>
  <r>
    <s v="Grand Theft ParsonsÂ "/>
    <x v="0"/>
    <n v="6.1"/>
  </r>
  <r>
    <s v="Extreme MovieÂ "/>
    <x v="0"/>
    <n v="3.8"/>
  </r>
  <r>
    <s v="The Charge of the Light BrigadeÂ "/>
    <x v="0"/>
    <n v="7.1"/>
  </r>
  <r>
    <s v="Below ZeroÂ "/>
    <x v="0"/>
    <n v="4.5"/>
  </r>
  <r>
    <s v="CrowsnestÂ "/>
    <x v="0"/>
    <n v="3.8"/>
  </r>
  <r>
    <s v="AirborneÂ "/>
    <x v="0"/>
    <n v="6.2"/>
  </r>
  <r>
    <s v="Cotton Comes to HarlemÂ "/>
    <x v="0"/>
    <n v="6.6"/>
  </r>
  <r>
    <s v="The Wicked WithinÂ "/>
    <x v="0"/>
    <n v="4.5999999999999996"/>
  </r>
  <r>
    <s v="Bleeding HeartsÂ "/>
    <x v="0"/>
    <n v="4.2"/>
  </r>
  <r>
    <s v="Waiting...Â "/>
    <x v="0"/>
    <n v="6.8"/>
  </r>
  <r>
    <s v="Dead Man's ShoesÂ "/>
    <x v="0"/>
    <n v="7.7"/>
  </r>
  <r>
    <s v="From a Whisper to a ScreamÂ "/>
    <x v="0"/>
    <n v="5.9"/>
  </r>
  <r>
    <s v="Dracula: Pages from a Virgin's DiaryÂ "/>
    <x v="0"/>
    <n v="7"/>
  </r>
  <r>
    <s v="Faith Like PotatoesÂ "/>
    <x v="33"/>
    <n v="6.9"/>
  </r>
  <r>
    <s v="Beyond the Black RainbowÂ "/>
    <x v="0"/>
    <n v="6.1"/>
  </r>
  <r>
    <s v="The Raid: RedemptionÂ "/>
    <x v="39"/>
    <n v="7.6"/>
  </r>
  <r>
    <s v="The Dead UndeadÂ "/>
    <x v="0"/>
    <n v="3"/>
  </r>
  <r>
    <s v="The Vatican ExorcismsÂ "/>
    <x v="0"/>
    <n v="2.6"/>
  </r>
  <r>
    <s v="CasablancaÂ "/>
    <x v="0"/>
    <n v="8.6"/>
  </r>
  <r>
    <s v="Lake MungoÂ "/>
    <x v="0"/>
    <n v="6.1"/>
  </r>
  <r>
    <s v="Rocket Singh: Salesman of the YearÂ "/>
    <x v="7"/>
    <n v="7.5"/>
  </r>
  <r>
    <s v="Silent RunningÂ "/>
    <x v="0"/>
    <n v="6.7"/>
  </r>
  <r>
    <s v="RockyÂ "/>
    <x v="0"/>
    <n v="8.1"/>
  </r>
  <r>
    <s v="The SleepwalkerÂ "/>
    <x v="0"/>
    <n v="4.9000000000000004"/>
  </r>
  <r>
    <s v="The FogÂ "/>
    <x v="0"/>
    <n v="6.8"/>
  </r>
  <r>
    <s v="Tom JonesÂ "/>
    <x v="0"/>
    <n v="6.8"/>
  </r>
  <r>
    <s v="UnfriendedÂ "/>
    <x v="0"/>
    <n v="5.7"/>
  </r>
  <r>
    <s v="Taxi DriverÂ "/>
    <x v="0"/>
    <n v="8.3000000000000007"/>
  </r>
  <r>
    <s v="The HowlingÂ "/>
    <x v="0"/>
    <n v="6.6"/>
  </r>
  <r>
    <s v="Dr. NoÂ "/>
    <x v="0"/>
    <n v="7.3"/>
  </r>
  <r>
    <s v="Chernobyl DiariesÂ "/>
    <x v="0"/>
    <n v="5"/>
  </r>
  <r>
    <s v="HellraiserÂ "/>
    <x v="0"/>
    <n v="7"/>
  </r>
  <r>
    <s v="God's Not Dead 2Â "/>
    <x v="0"/>
    <n v="3.4"/>
  </r>
  <r>
    <s v="Cry_WolfÂ "/>
    <x v="0"/>
    <n v="5.9"/>
  </r>
  <r>
    <s v="Godzilla 2000Â "/>
    <x v="1"/>
    <n v="6"/>
  </r>
  <r>
    <s v="Blue ValentineÂ "/>
    <x v="0"/>
    <n v="7.4"/>
  </r>
  <r>
    <s v="TransamericaÂ "/>
    <x v="0"/>
    <n v="7.4"/>
  </r>
  <r>
    <s v="The Devil InsideÂ "/>
    <x v="0"/>
    <n v="4.2"/>
  </r>
  <r>
    <s v="Beyond the Valley of the DollsÂ "/>
    <x v="0"/>
    <n v="6.2"/>
  </r>
  <r>
    <s v="Love Me TenderÂ "/>
    <x v="0"/>
    <n v="6.2"/>
  </r>
  <r>
    <s v="An Inconvenient TruthÂ "/>
    <x v="0"/>
    <n v="7.5"/>
  </r>
  <r>
    <s v="Sands of Iwo JimaÂ "/>
    <x v="0"/>
    <n v="7.2"/>
  </r>
  <r>
    <s v="Shine a LightÂ "/>
    <x v="0"/>
    <n v="7.2"/>
  </r>
  <r>
    <s v="The Green InfernoÂ "/>
    <x v="0"/>
    <n v="5.4"/>
  </r>
  <r>
    <s v="DepartureÂ "/>
    <x v="0"/>
    <n v="7"/>
  </r>
  <r>
    <s v="The SessionsÂ "/>
    <x v="0"/>
    <n v="7.2"/>
  </r>
  <r>
    <s v="Food, Inc.Â "/>
    <x v="0"/>
    <n v="7.9"/>
  </r>
  <r>
    <s v="October BabyÂ "/>
    <x v="0"/>
    <n v="6.8"/>
  </r>
  <r>
    <s v="Next Stop WonderlandÂ "/>
    <x v="0"/>
    <n v="6.7"/>
  </r>
  <r>
    <s v="JunoÂ "/>
    <x v="0"/>
    <n v="7.5"/>
  </r>
  <r>
    <s v="The Skeleton TwinsÂ "/>
    <x v="0"/>
    <n v="6.8"/>
  </r>
  <r>
    <s v="Martha Marcy May MarleneÂ "/>
    <x v="0"/>
    <n v="6.9"/>
  </r>
  <r>
    <s v="Obvious ChildÂ "/>
    <x v="0"/>
    <n v="6.8"/>
  </r>
  <r>
    <s v="Frozen RiverÂ "/>
    <x v="0"/>
    <n v="7.2"/>
  </r>
  <r>
    <s v="20 Feet from StardomÂ "/>
    <x v="0"/>
    <n v="7.4"/>
  </r>
  <r>
    <s v="Two Girls and a GuyÂ "/>
    <x v="0"/>
    <n v="5.6"/>
  </r>
  <r>
    <s v="Walking and TalkingÂ "/>
    <x v="0"/>
    <n v="6.8"/>
  </r>
  <r>
    <s v="The Full MontyÂ "/>
    <x v="0"/>
    <n v="7.2"/>
  </r>
  <r>
    <s v="Who Killed the Electric Car?Â "/>
    <x v="0"/>
    <n v="7.7"/>
  </r>
  <r>
    <s v="The Broken Hearts Club: A Romantic ComedyÂ "/>
    <x v="0"/>
    <n v="7"/>
  </r>
  <r>
    <s v="Bubba Ho-TepÂ "/>
    <x v="0"/>
    <n v="7.2"/>
  </r>
  <r>
    <s v="GoosebumpsÂ "/>
    <x v="0"/>
    <n v="6.4"/>
  </r>
  <r>
    <s v="SlamÂ "/>
    <x v="0"/>
    <n v="7.2"/>
  </r>
  <r>
    <s v="Brigham CityÂ "/>
    <x v="0"/>
    <n v="7.2"/>
  </r>
  <r>
    <s v="FizaÂ "/>
    <x v="7"/>
    <n v="6.2"/>
  </r>
  <r>
    <s v="History of the World: Part IÂ "/>
    <x v="0"/>
    <n v="6.9"/>
  </r>
  <r>
    <s v="OrgazmoÂ "/>
    <x v="0"/>
    <n v="6.2"/>
  </r>
  <r>
    <s v="All the Real GirlsÂ "/>
    <x v="0"/>
    <n v="6.9"/>
  </r>
  <r>
    <s v="Dream with the FishesÂ "/>
    <x v="0"/>
    <n v="7"/>
  </r>
  <r>
    <s v="Blue CarÂ "/>
    <x v="0"/>
    <n v="6.7"/>
  </r>
  <r>
    <s v="LuminariasÂ "/>
    <x v="0"/>
    <n v="3.6"/>
  </r>
  <r>
    <s v="Palo AltoÂ "/>
    <x v="0"/>
    <n v="6.3"/>
  </r>
  <r>
    <s v="AjamiÂ "/>
    <x v="30"/>
    <n v="7.4"/>
  </r>
  <r>
    <s v="Wristcutters: A Love StoryÂ "/>
    <x v="0"/>
    <n v="7.4"/>
  </r>
  <r>
    <s v="I OriginsÂ "/>
    <x v="0"/>
    <n v="7.3"/>
  </r>
  <r>
    <s v="The Battle of Shaker HeightsÂ "/>
    <x v="0"/>
    <n v="6.1"/>
  </r>
  <r>
    <s v="The Lovely BonesÂ "/>
    <x v="0"/>
    <n v="6.7"/>
  </r>
  <r>
    <s v="The Act of KillingÂ "/>
    <x v="39"/>
    <n v="8.1999999999999993"/>
  </r>
  <r>
    <s v="Taxi to the Dark SideÂ "/>
    <x v="0"/>
    <n v="7.7"/>
  </r>
  <r>
    <s v="Once in a Lifetime: The Extraordinary Story of the New York CosmosÂ "/>
    <x v="0"/>
    <n v="7.3"/>
  </r>
  <r>
    <s v="Guiana 1838Â "/>
    <x v="0"/>
    <n v="7.4"/>
  </r>
  <r>
    <s v="Lisa Picard Is FamousÂ "/>
    <x v="0"/>
    <n v="5.7"/>
  </r>
  <r>
    <s v="Antarctica: A Year on IceÂ "/>
    <x v="0"/>
    <n v="7.6"/>
  </r>
  <r>
    <s v="A Lego BrickumentaryÂ "/>
    <x v="0"/>
    <n v="6.8"/>
  </r>
  <r>
    <s v="HardflipÂ "/>
    <x v="0"/>
    <n v="5.6"/>
  </r>
  <r>
    <s v="Chocolate: Deep Dark SecretsÂ "/>
    <x v="7"/>
    <n v="4.8"/>
  </r>
  <r>
    <s v="The House of the DevilÂ "/>
    <x v="0"/>
    <n v="6.4"/>
  </r>
  <r>
    <s v="The Perfect HostÂ "/>
    <x v="0"/>
    <n v="6.8"/>
  </r>
  <r>
    <s v="Safe MenÂ "/>
    <x v="0"/>
    <n v="6.1"/>
  </r>
  <r>
    <s v="Speedway JunkyÂ "/>
    <x v="0"/>
    <n v="5.2"/>
  </r>
  <r>
    <s v="The Last Big ThingÂ "/>
    <x v="0"/>
    <n v="6.9"/>
  </r>
  <r>
    <s v="The SpecialsÂ "/>
    <x v="0"/>
    <n v="6"/>
  </r>
  <r>
    <s v="16 to LifeÂ "/>
    <x v="0"/>
    <n v="6.3"/>
  </r>
  <r>
    <s v="Alone with HerÂ "/>
    <x v="0"/>
    <n v="6.1"/>
  </r>
  <r>
    <s v="Creative ControlÂ "/>
    <x v="0"/>
    <n v="5.5"/>
  </r>
  <r>
    <s v="SpecialÂ "/>
    <x v="0"/>
    <n v="6.9"/>
  </r>
  <r>
    <s v="SparklerÂ "/>
    <x v="0"/>
    <n v="5.6"/>
  </r>
  <r>
    <s v="The Helix... LoadedÂ "/>
    <x v="0"/>
    <n v="1.9"/>
  </r>
  <r>
    <s v="In Her Line of FireÂ "/>
    <x v="0"/>
    <n v="4.0999999999999996"/>
  </r>
  <r>
    <s v="The Jimmy ShowÂ "/>
    <x v="0"/>
    <n v="5.4"/>
  </r>
  <r>
    <s v="HeliÂ "/>
    <x v="5"/>
    <n v="6.8"/>
  </r>
  <r>
    <s v="Loving AnnabelleÂ "/>
    <x v="0"/>
    <n v="6.7"/>
  </r>
  <r>
    <s v="HitsÂ "/>
    <x v="0"/>
    <n v="5.8"/>
  </r>
  <r>
    <s v="Jimmy and JudyÂ "/>
    <x v="0"/>
    <n v="6.2"/>
  </r>
  <r>
    <s v="Frat PartyÂ "/>
    <x v="0"/>
    <n v="2.8"/>
  </r>
  <r>
    <s v="The Party's OverÂ "/>
    <x v="0"/>
    <n v="7.3"/>
  </r>
  <r>
    <s v="ProudÂ "/>
    <x v="0"/>
    <n v="5.8"/>
  </r>
  <r>
    <s v="The Poker HouseÂ "/>
    <x v="0"/>
    <n v="6.5"/>
  </r>
  <r>
    <s v="ChildlessÂ "/>
    <x v="0"/>
    <n v="6.1"/>
  </r>
  <r>
    <s v="ZMD: Zombies of Mass DestructionÂ "/>
    <x v="0"/>
    <n v="5.0999999999999996"/>
  </r>
  <r>
    <s v="Snow White: A Deadly SummerÂ "/>
    <x v="0"/>
    <n v="2.2000000000000002"/>
  </r>
  <r>
    <s v="Hidden AwayÂ "/>
    <x v="5"/>
    <n v="7.2"/>
  </r>
  <r>
    <s v="My Last Day Without YouÂ "/>
    <x v="0"/>
    <n v="5.7"/>
  </r>
  <r>
    <s v="Steppin: The MovieÂ "/>
    <x v="0"/>
    <n v="3.4"/>
  </r>
  <r>
    <s v="Doc Holliday's RevengeÂ "/>
    <x v="0"/>
    <n v="3.8"/>
  </r>
  <r>
    <s v="Black RockÂ "/>
    <x v="0"/>
    <n v="4.7"/>
  </r>
  <r>
    <s v="Truth or DieÂ "/>
    <x v="0"/>
    <n v="5.6"/>
  </r>
  <r>
    <s v="The PetÂ "/>
    <x v="0"/>
    <n v="3.9"/>
  </r>
  <r>
    <s v="Bang Bang BabyÂ "/>
    <x v="0"/>
    <n v="5.4"/>
  </r>
  <r>
    <s v="Fear ClinicÂ "/>
    <x v="0"/>
    <n v="5.2"/>
  </r>
  <r>
    <s v="Zombie HunterÂ "/>
    <x v="0"/>
    <n v="3.5"/>
  </r>
  <r>
    <s v="TranceÂ "/>
    <x v="0"/>
    <n v="7"/>
  </r>
  <r>
    <s v="CharlyÂ "/>
    <x v="0"/>
    <n v="7.1"/>
  </r>
  <r>
    <s v="Banshee ChapterÂ "/>
    <x v="0"/>
    <n v="5.5"/>
  </r>
  <r>
    <s v="Ask Me AnythingÂ "/>
    <x v="0"/>
    <n v="6"/>
  </r>
  <r>
    <s v="And Then Came LoveÂ "/>
    <x v="0"/>
    <n v="4.8"/>
  </r>
  <r>
    <s v="Food ChainsÂ "/>
    <x v="0"/>
    <n v="7.1"/>
  </r>
  <r>
    <s v="On the WaterfrontÂ "/>
    <x v="0"/>
    <n v="8.1999999999999993"/>
  </r>
  <r>
    <s v="L!fe HappensÂ "/>
    <x v="0"/>
    <n v="5.7"/>
  </r>
  <r>
    <s v="4 Months, 3 Weeks and 2 DaysÂ "/>
    <x v="40"/>
    <n v="7.9"/>
  </r>
  <r>
    <s v="The Horror Network Vol. 1Â "/>
    <x v="0"/>
    <n v="7.3"/>
  </r>
  <r>
    <s v="Hard CandyÂ "/>
    <x v="0"/>
    <n v="7.1"/>
  </r>
  <r>
    <s v="The QuietÂ "/>
    <x v="0"/>
    <n v="6.4"/>
  </r>
  <r>
    <s v="CircumstanceÂ "/>
    <x v="41"/>
    <n v="5.9"/>
  </r>
  <r>
    <s v="Fruitvale StationÂ "/>
    <x v="0"/>
    <n v="7.5"/>
  </r>
  <r>
    <s v="The Brass TeapotÂ "/>
    <x v="0"/>
    <n v="6.4"/>
  </r>
  <r>
    <s v="BambiÂ "/>
    <x v="0"/>
    <n v="7.4"/>
  </r>
  <r>
    <s v="The HammerÂ "/>
    <x v="0"/>
    <n v="7.3"/>
  </r>
  <r>
    <s v="SnitchÂ "/>
    <x v="0"/>
    <n v="6.5"/>
  </r>
  <r>
    <s v="Latter DaysÂ "/>
    <x v="0"/>
    <n v="7.2"/>
  </r>
  <r>
    <s v="ElzaÂ "/>
    <x v="2"/>
    <n v="6.7"/>
  </r>
  <r>
    <s v="1982Â "/>
    <x v="0"/>
    <n v="7.1"/>
  </r>
  <r>
    <s v="For a Good Time, Call...Â "/>
    <x v="0"/>
    <n v="6"/>
  </r>
  <r>
    <s v="Celeste &amp; Jesse ForeverÂ "/>
    <x v="0"/>
    <n v="6.7"/>
  </r>
  <r>
    <s v="Time ChangerÂ "/>
    <x v="0"/>
    <n v="5.6"/>
  </r>
  <r>
    <s v="London to BrightonÂ "/>
    <x v="0"/>
    <n v="7"/>
  </r>
  <r>
    <s v="American HeroÂ "/>
    <x v="0"/>
    <n v="4.9000000000000004"/>
  </r>
  <r>
    <s v="Windsor DriveÂ "/>
    <x v="0"/>
    <n v="3.2"/>
  </r>
  <r>
    <s v="A SeparationÂ "/>
    <x v="41"/>
    <n v="8.4"/>
  </r>
  <r>
    <s v="Crying with LaughterÂ "/>
    <x v="0"/>
    <n v="6.9"/>
  </r>
  <r>
    <s v="Welcome to the DollhouseÂ "/>
    <x v="0"/>
    <n v="7.5"/>
  </r>
  <r>
    <s v="Ruby in ParadiseÂ "/>
    <x v="0"/>
    <n v="7.2"/>
  </r>
  <r>
    <s v="Raising Victor VargasÂ "/>
    <x v="0"/>
    <n v="7.2"/>
  </r>
  <r>
    <s v="Pandora's BoxÂ "/>
    <x v="13"/>
    <n v="8"/>
  </r>
  <r>
    <s v="Harrison MontgomeryÂ "/>
    <x v="0"/>
    <n v="7.4"/>
  </r>
  <r>
    <s v="Live-In MaidÂ "/>
    <x v="5"/>
    <n v="7.2"/>
  </r>
  <r>
    <s v="DeterrenceÂ "/>
    <x v="0"/>
    <n v="6.5"/>
  </r>
  <r>
    <s v="The Mudge BoyÂ "/>
    <x v="0"/>
    <n v="7.2"/>
  </r>
  <r>
    <s v="The Young UnknownsÂ "/>
    <x v="0"/>
    <n v="4.2"/>
  </r>
  <r>
    <s v="Not CoolÂ "/>
    <x v="0"/>
    <n v="5.0999999999999996"/>
  </r>
  <r>
    <s v="Dead SnowÂ "/>
    <x v="31"/>
    <n v="6.4"/>
  </r>
  <r>
    <s v="Saints and SoldiersÂ "/>
    <x v="0"/>
    <n v="6.8"/>
  </r>
  <r>
    <s v="VesselÂ "/>
    <x v="0"/>
    <n v="6.2"/>
  </r>
  <r>
    <s v="American GraffitiÂ "/>
    <x v="0"/>
    <n v="7.5"/>
  </r>
  <r>
    <s v="Iraq for Sale: The War ProfiteersÂ "/>
    <x v="0"/>
    <n v="7.7"/>
  </r>
  <r>
    <s v="Aqua Teen Hunger Force Colon Movie Film for TheatersÂ "/>
    <x v="0"/>
    <n v="6.9"/>
  </r>
  <r>
    <s v="Safety Not GuaranteedÂ "/>
    <x v="0"/>
    <n v="7"/>
  </r>
  <r>
    <s v="Kevin Hart: Laugh at My PainÂ "/>
    <x v="0"/>
    <n v="7.5"/>
  </r>
  <r>
    <s v="Kill ListÂ "/>
    <x v="0"/>
    <n v="6.3"/>
  </r>
  <r>
    <s v="The InnkeepersÂ "/>
    <x v="0"/>
    <n v="5.5"/>
  </r>
  <r>
    <s v="The UnbornÂ "/>
    <x v="0"/>
    <n v="4.8"/>
  </r>
  <r>
    <s v="The ConformistÂ "/>
    <x v="15"/>
    <n v="8.1"/>
  </r>
  <r>
    <s v="Interview with the AssassinÂ "/>
    <x v="0"/>
    <n v="6.6"/>
  </r>
  <r>
    <s v="Donkey PunchÂ "/>
    <x v="0"/>
    <n v="5.2"/>
  </r>
  <r>
    <s v="All the Boys Love Mandy LaneÂ "/>
    <x v="0"/>
    <n v="5.6"/>
  </r>
  <r>
    <s v="BledÂ "/>
    <x v="0"/>
    <n v="3.1"/>
  </r>
  <r>
    <s v="High NoonÂ "/>
    <x v="0"/>
    <n v="8.1"/>
  </r>
  <r>
    <s v="Hoop DreamsÂ "/>
    <x v="0"/>
    <n v="8.3000000000000007"/>
  </r>
  <r>
    <s v="RizeÂ "/>
    <x v="0"/>
    <n v="7.1"/>
  </r>
  <r>
    <s v="L.I.E.Â "/>
    <x v="0"/>
    <n v="7.2"/>
  </r>
  <r>
    <s v="The Sisterhood of NightÂ "/>
    <x v="0"/>
    <n v="6.3"/>
  </r>
  <r>
    <s v="B-GirlÂ "/>
    <x v="0"/>
    <n v="4"/>
  </r>
  <r>
    <s v="King KongÂ "/>
    <x v="0"/>
    <n v="7.2"/>
  </r>
  <r>
    <s v="House of WaxÂ "/>
    <x v="0"/>
    <n v="5.3"/>
  </r>
  <r>
    <s v="Half NelsonÂ "/>
    <x v="0"/>
    <n v="7.2"/>
  </r>
  <r>
    <s v="Naturally NativeÂ "/>
    <x v="0"/>
    <n v="6.5"/>
  </r>
  <r>
    <s v="Hav PlentyÂ "/>
    <x v="0"/>
    <n v="6.5"/>
  </r>
  <r>
    <s v="AdulterersÂ "/>
    <x v="0"/>
    <n v="4.9000000000000004"/>
  </r>
  <r>
    <s v="Escape from TomorrowÂ "/>
    <x v="0"/>
    <n v="5.2"/>
  </r>
  <r>
    <s v="StarsuckersÂ "/>
    <x v="0"/>
    <n v="7.4"/>
  </r>
  <r>
    <s v="The Hadza: Last of the FirstÂ "/>
    <x v="0"/>
    <n v="7.4"/>
  </r>
  <r>
    <s v="AfterÂ "/>
    <x v="0"/>
    <n v="5.4"/>
  </r>
  <r>
    <s v="TreacheryÂ "/>
    <x v="0"/>
    <n v="3.9"/>
  </r>
  <r>
    <s v="WalterÂ "/>
    <x v="0"/>
    <n v="5.3"/>
  </r>
  <r>
    <s v="Top HatÂ "/>
    <x v="0"/>
    <n v="7.8"/>
  </r>
  <r>
    <s v="The Blair Witch ProjectÂ "/>
    <x v="0"/>
    <n v="6.4"/>
  </r>
  <r>
    <s v="WoodstockÂ "/>
    <x v="0"/>
    <n v="8.1"/>
  </r>
  <r>
    <s v="The Kentucky Fried MovieÂ "/>
    <x v="0"/>
    <n v="6.5"/>
  </r>
  <r>
    <s v="Mercy StreetsÂ "/>
    <x v="0"/>
    <n v="5.6"/>
  </r>
  <r>
    <s v="Arnolds ParkÂ "/>
    <x v="0"/>
    <n v="5.6"/>
  </r>
  <r>
    <s v="Broken VesselsÂ "/>
    <x v="0"/>
    <n v="6.6"/>
  </r>
  <r>
    <s v="Water &amp; PowerÂ "/>
    <x v="0"/>
    <n v="6.3"/>
  </r>
  <r>
    <s v="They Will Have to Kill Us FirstÂ "/>
    <x v="2"/>
    <n v="7.7"/>
  </r>
  <r>
    <s v="Crop Circles: Quest for TruthÂ "/>
    <x v="0"/>
    <n v="7"/>
  </r>
  <r>
    <s v="Light from the DarkroomÂ "/>
    <x v="0"/>
    <n v="8"/>
  </r>
  <r>
    <s v="IrreplaceableÂ "/>
    <x v="2"/>
    <n v="7.2"/>
  </r>
  <r>
    <s v="The Maid's RoomÂ "/>
    <x v="0"/>
    <n v="4.5"/>
  </r>
  <r>
    <s v="A Hard Day's NightÂ "/>
    <x v="0"/>
    <n v="7.7"/>
  </r>
  <r>
    <s v="Love LettersÂ "/>
    <x v="0"/>
    <n v="6.1"/>
  </r>
  <r>
    <s v="Julija in alfa RomeoÂ "/>
    <x v="42"/>
    <n v="6.4"/>
  </r>
  <r>
    <s v="FireproofÂ "/>
    <x v="0"/>
    <n v="6.5"/>
  </r>
  <r>
    <s v="Faith ConnectionsÂ "/>
    <x v="7"/>
    <n v="7"/>
  </r>
  <r>
    <s v="BenjiÂ "/>
    <x v="0"/>
    <n v="6.1"/>
  </r>
  <r>
    <s v="Open WaterÂ "/>
    <x v="0"/>
    <n v="5.7"/>
  </r>
  <r>
    <s v="High RoadÂ "/>
    <x v="0"/>
    <n v="5.4"/>
  </r>
  <r>
    <s v="Kingdom of the SpidersÂ "/>
    <x v="0"/>
    <n v="5.9"/>
  </r>
  <r>
    <s v="Mad Hot BallroomÂ "/>
    <x v="0"/>
    <n v="7.5"/>
  </r>
  <r>
    <s v="The Station AgentÂ "/>
    <x v="0"/>
    <n v="7.7"/>
  </r>
  <r>
    <s v="To Save a LifeÂ "/>
    <x v="0"/>
    <n v="7.1"/>
  </r>
  <r>
    <s v="WordplayÂ "/>
    <x v="0"/>
    <n v="7.4"/>
  </r>
  <r>
    <s v="Beyond the MatÂ "/>
    <x v="0"/>
    <n v="7.6"/>
  </r>
  <r>
    <s v="The Singles WardÂ "/>
    <x v="0"/>
    <n v="6.4"/>
  </r>
  <r>
    <s v="OsamaÂ "/>
    <x v="17"/>
    <n v="7.4"/>
  </r>
  <r>
    <s v="Sholem Aleichem: Laughing in the DarknessÂ "/>
    <x v="0"/>
    <n v="6.8"/>
  </r>
  <r>
    <s v="GrooveÂ "/>
    <x v="0"/>
    <n v="6.5"/>
  </r>
  <r>
    <s v="The R.M.Â "/>
    <x v="0"/>
    <n v="6"/>
  </r>
  <r>
    <s v="Twin Falls IdahoÂ "/>
    <x v="0"/>
    <n v="7.3"/>
  </r>
  <r>
    <s v="Mean CreekÂ "/>
    <x v="0"/>
    <n v="7.3"/>
  </r>
  <r>
    <s v="Hurricane StreetsÂ "/>
    <x v="0"/>
    <n v="6.5"/>
  </r>
  <r>
    <s v="Never AgainÂ "/>
    <x v="0"/>
    <n v="6"/>
  </r>
  <r>
    <s v="Civil BrandÂ "/>
    <x v="0"/>
    <n v="5.3"/>
  </r>
  <r>
    <s v="Lonesome JimÂ "/>
    <x v="0"/>
    <n v="6.6"/>
  </r>
  <r>
    <s v="Drinking BuddiesÂ "/>
    <x v="0"/>
    <n v="6.1"/>
  </r>
  <r>
    <s v="Deceptive Practice: The Mysteries and Mentors of Ricky JayÂ "/>
    <x v="0"/>
    <n v="7.1"/>
  </r>
  <r>
    <s v="Seven SamuraiÂ "/>
    <x v="1"/>
    <n v="8.6999999999999993"/>
  </r>
  <r>
    <s v="The Other Dream TeamÂ "/>
    <x v="0"/>
    <n v="8.4"/>
  </r>
  <r>
    <s v="Johnny SuedeÂ "/>
    <x v="0"/>
    <n v="5.8"/>
  </r>
  <r>
    <s v="Finishing the Game: The Search for a New Bruce LeeÂ "/>
    <x v="0"/>
    <n v="6.2"/>
  </r>
  <r>
    <s v="RubberÂ "/>
    <x v="0"/>
    <n v="5.8"/>
  </r>
  <r>
    <s v="HomeÂ "/>
    <x v="0"/>
    <n v="6.7"/>
  </r>
  <r>
    <s v="Kiss the BrideÂ "/>
    <x v="0"/>
    <n v="5.7"/>
  </r>
  <r>
    <s v="The Slaughter RuleÂ "/>
    <x v="0"/>
    <n v="6.1"/>
  </r>
  <r>
    <s v="MonstersÂ "/>
    <x v="0"/>
    <n v="6.4"/>
  </r>
  <r>
    <s v="The CaliforniansÂ "/>
    <x v="0"/>
    <n v="5"/>
  </r>
  <r>
    <s v="The Living WakeÂ "/>
    <x v="0"/>
    <n v="6.5"/>
  </r>
  <r>
    <s v="Detention of the DeadÂ "/>
    <x v="0"/>
    <n v="4.5999999999999996"/>
  </r>
  <r>
    <s v="Crazy StoneÂ "/>
    <x v="3"/>
    <n v="7.7"/>
  </r>
  <r>
    <s v="Scott Walker: 30 Century ManÂ "/>
    <x v="0"/>
    <n v="7.3"/>
  </r>
  <r>
    <s v="Everything Put TogetherÂ "/>
    <x v="0"/>
    <n v="6.6"/>
  </r>
  <r>
    <s v="Good KillÂ "/>
    <x v="0"/>
    <n v="6.4"/>
  </r>
  <r>
    <s v="Insomnia ManicaÂ "/>
    <x v="0"/>
    <n v="5.8"/>
  </r>
  <r>
    <s v="The Outrageous Sophie TuckerÂ "/>
    <x v="0"/>
    <n v="7.2"/>
  </r>
  <r>
    <s v="Now Is GoodÂ "/>
    <x v="0"/>
    <n v="7.2"/>
  </r>
  <r>
    <s v="Girls Gone DeadÂ "/>
    <x v="0"/>
    <n v="3.5"/>
  </r>
  <r>
    <s v="America Is Still the PlaceÂ "/>
    <x v="0"/>
    <n v="7.5"/>
  </r>
  <r>
    <s v="SubconsciousÂ "/>
    <x v="0"/>
    <n v="2.2000000000000002"/>
  </r>
  <r>
    <s v="CrossroadsÂ "/>
    <x v="0"/>
    <n v="3.3"/>
  </r>
  <r>
    <s v="Enter NowhereÂ "/>
    <x v="0"/>
    <n v="6.6"/>
  </r>
  <r>
    <s v="The King of NajayoÂ "/>
    <x v="5"/>
    <n v="6.9"/>
  </r>
  <r>
    <s v="Fight to the FinishÂ "/>
    <x v="0"/>
    <n v="4"/>
  </r>
  <r>
    <s v="Alleluia! The Devil's CarnivalÂ "/>
    <x v="0"/>
    <n v="7.4"/>
  </r>
  <r>
    <s v="The Sound and the ShadowÂ "/>
    <x v="0"/>
    <n v="8.3000000000000007"/>
  </r>
  <r>
    <s v="Rodeo GirlÂ "/>
    <x v="0"/>
    <n v="5.7"/>
  </r>
  <r>
    <s v="Born to Fly: Elizabeth Streb vs. GravityÂ "/>
    <x v="0"/>
    <n v="6.8"/>
  </r>
  <r>
    <s v="The Little Ponderosa ZooÂ "/>
    <x v="0"/>
    <n v="5.2"/>
  </r>
  <r>
    <s v="Oz the Great and PowerfulÂ "/>
    <x v="0"/>
    <n v="6.4"/>
  </r>
  <r>
    <s v="The Toxic AvengerÂ "/>
    <x v="0"/>
    <n v="6.2"/>
  </r>
  <r>
    <s v="Straight Out of BrooklynÂ "/>
    <x v="0"/>
    <n v="5.9"/>
  </r>
  <r>
    <s v="Bloody SundayÂ "/>
    <x v="0"/>
    <n v="7.7"/>
  </r>
  <r>
    <s v="Diamond RuffÂ "/>
    <x v="0"/>
    <n v="4.3"/>
  </r>
  <r>
    <s v="Conversations with Other WomenÂ "/>
    <x v="0"/>
    <n v="7.1"/>
  </r>
  <r>
    <s v="Poultrygeist: Night of the Chicken DeadÂ "/>
    <x v="0"/>
    <n v="6.2"/>
  </r>
  <r>
    <s v="Mutual FriendsÂ "/>
    <x v="0"/>
    <n v="6.8"/>
  </r>
  <r>
    <s v="42nd StreetÂ "/>
    <x v="0"/>
    <n v="7.7"/>
  </r>
  <r>
    <s v="Rise of the Entrepreneur: The Search for a Better WayÂ "/>
    <x v="0"/>
    <n v="8.1999999999999993"/>
  </r>
  <r>
    <s v="MetropolitanÂ "/>
    <x v="0"/>
    <n v="7.5"/>
  </r>
  <r>
    <s v="As It Is in HeavenÂ "/>
    <x v="21"/>
    <n v="7.6"/>
  </r>
  <r>
    <s v="RoadsideÂ "/>
    <x v="0"/>
    <n v="4.0999999999999996"/>
  </r>
  <r>
    <s v="Napoleon DynamiteÂ "/>
    <x v="0"/>
    <n v="6.9"/>
  </r>
  <r>
    <s v="Blue RuinÂ "/>
    <x v="0"/>
    <n v="7.1"/>
  </r>
  <r>
    <s v="Paranormal ActivityÂ "/>
    <x v="0"/>
    <n v="6.3"/>
  </r>
  <r>
    <s v="Dogtown and Z-BoysÂ "/>
    <x v="0"/>
    <n v="7.7"/>
  </r>
  <r>
    <s v="Monty Python and the Holy GrailÂ "/>
    <x v="0"/>
    <n v="8.3000000000000007"/>
  </r>
  <r>
    <s v="QuinceaÃ±eraÂ "/>
    <x v="5"/>
    <n v="7.1"/>
  </r>
  <r>
    <s v="Gory Gory HallelujahÂ "/>
    <x v="0"/>
    <n v="4.7"/>
  </r>
  <r>
    <s v="TarnationÂ "/>
    <x v="0"/>
    <n v="7.2"/>
  </r>
  <r>
    <s v="I Want Your MoneyÂ "/>
    <x v="0"/>
    <n v="5.0999999999999996"/>
  </r>
  <r>
    <s v="Love in the Time of MonstersÂ "/>
    <x v="0"/>
    <n v="5.4"/>
  </r>
  <r>
    <s v="The BeyondÂ "/>
    <x v="15"/>
    <n v="6.9"/>
  </r>
  <r>
    <s v="What Happens in VegasÂ "/>
    <x v="0"/>
    <n v="6.1"/>
  </r>
  <r>
    <s v="The Dark HoursÂ "/>
    <x v="0"/>
    <n v="6.1"/>
  </r>
  <r>
    <s v="My Beautiful LaundretteÂ "/>
    <x v="0"/>
    <n v="6.9"/>
  </r>
  <r>
    <s v="FabledÂ "/>
    <x v="0"/>
    <n v="5.8"/>
  </r>
  <r>
    <s v="Show MeÂ "/>
    <x v="2"/>
    <n v="6"/>
  </r>
  <r>
    <s v="Cries &amp; WhispersÂ "/>
    <x v="21"/>
    <n v="8.1999999999999993"/>
  </r>
  <r>
    <s v="Intolerance: Love's Struggle Throughout the AgesÂ "/>
    <x v="0"/>
    <n v="8"/>
  </r>
  <r>
    <s v="TrekkiesÂ "/>
    <x v="0"/>
    <n v="7"/>
  </r>
  <r>
    <s v="The Broadway MelodyÂ "/>
    <x v="0"/>
    <n v="6.3"/>
  </r>
  <r>
    <s v="The Evil DeadÂ "/>
    <x v="0"/>
    <n v="7.6"/>
  </r>
  <r>
    <s v="ManiacÂ "/>
    <x v="0"/>
    <n v="6.1"/>
  </r>
  <r>
    <s v="Censored VoicesÂ "/>
    <x v="18"/>
    <n v="7.2"/>
  </r>
  <r>
    <s v="MurderballÂ "/>
    <x v="0"/>
    <n v="7.8"/>
  </r>
  <r>
    <s v="American Ninja 2: The ConfrontationÂ "/>
    <x v="0"/>
    <n v="4.7"/>
  </r>
  <r>
    <s v="51 Birch StreetÂ "/>
    <x v="0"/>
    <n v="7.5"/>
  </r>
  <r>
    <s v="Rotor DR1Â "/>
    <x v="0"/>
    <n v="3.4"/>
  </r>
  <r>
    <s v="HalloweenÂ "/>
    <x v="0"/>
    <n v="7.9"/>
  </r>
  <r>
    <s v="12 Angry MenÂ "/>
    <x v="0"/>
    <n v="8.9"/>
  </r>
  <r>
    <s v="My Dog TulipÂ "/>
    <x v="0"/>
    <n v="6.9"/>
  </r>
  <r>
    <s v="It Happened One NightÂ "/>
    <x v="0"/>
    <n v="8.1999999999999993"/>
  </r>
  <r>
    <s v="DogtoothÂ "/>
    <x v="43"/>
    <n v="7.3"/>
  </r>
  <r>
    <s v="Tupac: ResurrectionÂ "/>
    <x v="0"/>
    <n v="8"/>
  </r>
  <r>
    <s v="TumbleweedsÂ "/>
    <x v="0"/>
    <n v="6.7"/>
  </r>
  <r>
    <s v="The ProphecyÂ "/>
    <x v="0"/>
    <n v="6.6"/>
  </r>
  <r>
    <s v="When the Cat's AwayÂ "/>
    <x v="2"/>
    <n v="6.9"/>
  </r>
  <r>
    <s v="Pieces of AprilÂ "/>
    <x v="0"/>
    <n v="7.1"/>
  </r>
  <r>
    <s v="The Big SwapÂ "/>
    <x v="0"/>
    <n v="5.6"/>
  </r>
  <r>
    <s v="Old JoyÂ "/>
    <x v="0"/>
    <n v="6.7"/>
  </r>
  <r>
    <s v="Wendy and LucyÂ "/>
    <x v="0"/>
    <n v="7.1"/>
  </r>
  <r>
    <s v="3 BackyardsÂ "/>
    <x v="0"/>
    <n v="5.2"/>
  </r>
  <r>
    <s v="Pierrot le FouÂ "/>
    <x v="2"/>
    <n v="7.7"/>
  </r>
  <r>
    <s v="Sisters in LawÂ "/>
    <x v="0"/>
    <n v="7.5"/>
  </r>
  <r>
    <s v="Nothing But a ManÂ "/>
    <x v="0"/>
    <n v="8.1"/>
  </r>
  <r>
    <s v="First Love, Last RitesÂ "/>
    <x v="0"/>
    <n v="5.5"/>
  </r>
  <r>
    <s v="Fighting Tommy RileyÂ "/>
    <x v="0"/>
    <n v="6.6"/>
  </r>
  <r>
    <s v="Royal KillÂ "/>
    <x v="0"/>
    <n v="3.2"/>
  </r>
  <r>
    <s v="Across the UniverseÂ "/>
    <x v="0"/>
    <n v="7.4"/>
  </r>
  <r>
    <s v="The Looking GlassÂ "/>
    <x v="0"/>
    <n v="6.6"/>
  </r>
  <r>
    <s v="Death Race 2000Â "/>
    <x v="0"/>
    <n v="6.2"/>
  </r>
  <r>
    <s v="Locker 13Â "/>
    <x v="0"/>
    <n v="4.8"/>
  </r>
  <r>
    <s v="Anderson's CrossÂ "/>
    <x v="0"/>
    <n v="7.2"/>
  </r>
  <r>
    <s v="BizarreÂ "/>
    <x v="0"/>
    <n v="4.3"/>
  </r>
  <r>
    <s v="Graduation DayÂ "/>
    <x v="0"/>
    <n v="4.5"/>
  </r>
  <r>
    <s v="Some Guy Who Kills PeopleÂ "/>
    <x v="0"/>
    <n v="6.4"/>
  </r>
  <r>
    <s v="ComplianceÂ "/>
    <x v="0"/>
    <n v="6.4"/>
  </r>
  <r>
    <s v="Chasing AmyÂ "/>
    <x v="0"/>
    <n v="7.3"/>
  </r>
  <r>
    <s v="Lovely &amp; AmazingÂ "/>
    <x v="0"/>
    <n v="6.9"/>
  </r>
  <r>
    <s v="Death CallsÂ "/>
    <x v="0"/>
    <n v="4.3"/>
  </r>
  <r>
    <s v="Better Luck TomorrowÂ "/>
    <x v="0"/>
    <n v="7.2"/>
  </r>
  <r>
    <s v="The Incredibly True Adventure of Two Girls in LoveÂ "/>
    <x v="0"/>
    <n v="6.5"/>
  </r>
  <r>
    <s v="Chuck &amp; BuckÂ "/>
    <x v="0"/>
    <n v="6.6"/>
  </r>
  <r>
    <s v="American DesiÂ "/>
    <x v="0"/>
    <n v="6.7"/>
  </r>
  <r>
    <s v="Amidst the Devil's WingsÂ "/>
    <x v="0"/>
    <n v="4.3"/>
  </r>
  <r>
    <s v="CubeÂ "/>
    <x v="0"/>
    <n v="7.3"/>
  </r>
  <r>
    <s v="Love and Other CatastrophesÂ "/>
    <x v="0"/>
    <n v="6.4"/>
  </r>
  <r>
    <s v="I Married a Strange Person!Â "/>
    <x v="0"/>
    <n v="7"/>
  </r>
  <r>
    <s v="NovemberÂ "/>
    <x v="0"/>
    <n v="5.5"/>
  </r>
  <r>
    <s v="Like CrazyÂ "/>
    <x v="0"/>
    <n v="6.7"/>
  </r>
  <r>
    <s v="Teeth and BloodÂ "/>
    <x v="0"/>
    <n v="4.3"/>
  </r>
  <r>
    <s v="Sugar TownÂ "/>
    <x v="0"/>
    <n v="6.1"/>
  </r>
  <r>
    <s v="The MotelÂ "/>
    <x v="12"/>
    <n v="6.8"/>
  </r>
  <r>
    <s v="The CanyonsÂ "/>
    <x v="0"/>
    <n v="3.9"/>
  </r>
  <r>
    <s v="On the OutsÂ "/>
    <x v="0"/>
    <n v="6.9"/>
  </r>
  <r>
    <s v="Shotgun StoriesÂ "/>
    <x v="0"/>
    <n v="7.3"/>
  </r>
  <r>
    <s v="ExamÂ "/>
    <x v="0"/>
    <n v="6.9"/>
  </r>
  <r>
    <s v="The Sticky Fingers of TimeÂ "/>
    <x v="0"/>
    <n v="6.3"/>
  </r>
  <r>
    <s v="Sunday School MusicalÂ "/>
    <x v="0"/>
    <n v="2.5"/>
  </r>
  <r>
    <s v="RustÂ "/>
    <x v="0"/>
    <n v="5.7"/>
  </r>
  <r>
    <s v="InkÂ "/>
    <x v="0"/>
    <n v="7"/>
  </r>
  <r>
    <s v="The Christmas BunnyÂ "/>
    <x v="0"/>
    <n v="6.2"/>
  </r>
  <r>
    <s v="Jesus PeopleÂ "/>
    <x v="0"/>
    <n v="6.9"/>
  </r>
  <r>
    <s v="ButterflyÂ "/>
    <x v="0"/>
    <n v="4.5"/>
  </r>
  <r>
    <s v="UnDividedÂ "/>
    <x v="0"/>
    <n v="7.8"/>
  </r>
  <r>
    <s v="The FrozenÂ "/>
    <x v="0"/>
    <n v="4.4000000000000004"/>
  </r>
  <r>
    <s v="The Love LetterÂ "/>
    <x v="0"/>
    <n v="7.4"/>
  </r>
  <r>
    <s v="Horse CampÂ "/>
    <x v="0"/>
    <n v="6.6"/>
  </r>
  <r>
    <s v="Give Me ShelterÂ "/>
    <x v="0"/>
    <n v="8"/>
  </r>
  <r>
    <s v="The Big ParadeÂ "/>
    <x v="0"/>
    <n v="8.3000000000000007"/>
  </r>
  <r>
    <s v="Little Big TopÂ "/>
    <x v="0"/>
    <n v="6.5"/>
  </r>
  <r>
    <s v="Along the RoadsideÂ "/>
    <x v="0"/>
    <n v="7.1"/>
  </r>
  <r>
    <s v="BronsonÂ "/>
    <x v="0"/>
    <n v="7.1"/>
  </r>
  <r>
    <s v="Western ReligionÂ "/>
    <x v="0"/>
    <n v="4"/>
  </r>
  <r>
    <s v="BurnÂ "/>
    <x v="0"/>
    <n v="7.5"/>
  </r>
  <r>
    <s v="UrbaniaÂ "/>
    <x v="0"/>
    <n v="7"/>
  </r>
  <r>
    <s v="The StewardessesÂ "/>
    <x v="0"/>
    <n v="4"/>
  </r>
  <r>
    <s v="The Beast from 20,000 FathomsÂ "/>
    <x v="0"/>
    <n v="6.7"/>
  </r>
  <r>
    <s v="20,000 Leagues Under the SeaÂ "/>
    <x v="0"/>
    <n v="7.2"/>
  </r>
  <r>
    <s v="Mad MaxÂ "/>
    <x v="0"/>
    <n v="7"/>
  </r>
  <r>
    <s v="SwingersÂ "/>
    <x v="0"/>
    <n v="7.4"/>
  </r>
  <r>
    <s v="A Fistful of DollarsÂ "/>
    <x v="15"/>
    <n v="8"/>
  </r>
  <r>
    <s v="She Done Him WrongÂ "/>
    <x v="0"/>
    <n v="6.5"/>
  </r>
  <r>
    <s v="Short Cut to Nirvana: Kumbh MelaÂ "/>
    <x v="0"/>
    <n v="7.2"/>
  </r>
  <r>
    <s v="The Grace CardÂ "/>
    <x v="0"/>
    <n v="6.4"/>
  </r>
  <r>
    <s v="Middle of NowhereÂ "/>
    <x v="0"/>
    <n v="6.5"/>
  </r>
  <r>
    <s v="3Â "/>
    <x v="13"/>
    <n v="6.8"/>
  </r>
  <r>
    <s v="The Business of FancydancingÂ "/>
    <x v="0"/>
    <n v="6.9"/>
  </r>
  <r>
    <s v="Call + ResponseÂ "/>
    <x v="0"/>
    <n v="7.5"/>
  </r>
  <r>
    <s v="Side EffectsÂ "/>
    <x v="0"/>
    <n v="7.1"/>
  </r>
  <r>
    <s v="MalevolenceÂ "/>
    <x v="0"/>
    <n v="5.0999999999999996"/>
  </r>
  <r>
    <s v="Shooting the WarwicksÂ "/>
    <x v="0"/>
    <n v="6.2"/>
  </r>
  <r>
    <s v="Super HybridÂ "/>
    <x v="0"/>
    <n v="3.9"/>
  </r>
  <r>
    <s v="BagheadÂ "/>
    <x v="0"/>
    <n v="6"/>
  </r>
  <r>
    <s v="SolitudeÂ "/>
    <x v="0"/>
    <n v="6.8"/>
  </r>
  <r>
    <s v="The Case of the Grinning CatÂ "/>
    <x v="2"/>
    <n v="7.4"/>
  </r>
  <r>
    <s v="OrdetÂ "/>
    <x v="29"/>
    <n v="8.1"/>
  </r>
  <r>
    <s v="Good DickÂ "/>
    <x v="0"/>
    <n v="6.5"/>
  </r>
  <r>
    <s v="The Man from EarthÂ "/>
    <x v="0"/>
    <n v="8"/>
  </r>
  <r>
    <s v="The Trials of Darryl HuntÂ "/>
    <x v="0"/>
    <n v="7.7"/>
  </r>
  <r>
    <s v="An American Girl HolidayÂ "/>
    <x v="0"/>
    <n v="7.2"/>
  </r>
  <r>
    <s v="Yesterday Was a LieÂ "/>
    <x v="0"/>
    <n v="5.4"/>
  </r>
  <r>
    <s v="Theresa Is a MotherÂ "/>
    <x v="0"/>
    <n v="6.7"/>
  </r>
  <r>
    <s v="H.Â "/>
    <x v="0"/>
    <n v="6.3"/>
  </r>
  <r>
    <s v="Archaeology of a WomanÂ "/>
    <x v="0"/>
    <n v="8.1"/>
  </r>
  <r>
    <s v="Children of HeavenÂ "/>
    <x v="41"/>
    <n v="8.5"/>
  </r>
  <r>
    <s v="WeekendÂ "/>
    <x v="0"/>
    <n v="7.7"/>
  </r>
  <r>
    <s v="She's Gotta Have ItÂ "/>
    <x v="0"/>
    <n v="6.5"/>
  </r>
  <r>
    <s v="Butterfly GirlÂ "/>
    <x v="0"/>
    <n v="8.6999999999999993"/>
  </r>
  <r>
    <s v="The World Is MineÂ "/>
    <x v="40"/>
    <n v="6.5"/>
  </r>
  <r>
    <s v="Another EarthÂ "/>
    <x v="0"/>
    <n v="7"/>
  </r>
  <r>
    <s v="The CallingÂ "/>
    <x v="0"/>
    <n v="5.8"/>
  </r>
  <r>
    <s v="Sweet Sweetback's Baadasssss SongÂ "/>
    <x v="0"/>
    <n v="5.5"/>
  </r>
  <r>
    <s v="Perfect CowboyÂ "/>
    <x v="0"/>
    <n v="7"/>
  </r>
  <r>
    <s v="TadpoleÂ "/>
    <x v="0"/>
    <n v="6.3"/>
  </r>
  <r>
    <s v="OnceÂ "/>
    <x v="0"/>
    <n v="7.9"/>
  </r>
  <r>
    <s v="The Woman ChaserÂ "/>
    <x v="0"/>
    <n v="7.3"/>
  </r>
  <r>
    <s v="The Horse BoyÂ "/>
    <x v="0"/>
    <n v="7.4"/>
  </r>
  <r>
    <s v="When the Lights Went OutÂ "/>
    <x v="0"/>
    <n v="5.4"/>
  </r>
  <r>
    <s v="Heroes of DirtÂ "/>
    <x v="0"/>
    <n v="7.1"/>
  </r>
  <r>
    <s v="The Texas Chain Saw MassacreÂ "/>
    <x v="0"/>
    <n v="7.5"/>
  </r>
  <r>
    <s v="A Charlie Brown ChristmasÂ "/>
    <x v="0"/>
    <n v="8.4"/>
  </r>
  <r>
    <s v="Antarctic Edge: 70Â° SouthÂ "/>
    <x v="0"/>
    <n v="7"/>
  </r>
  <r>
    <s v="ArousedÂ "/>
    <x v="0"/>
    <n v="5.3"/>
  </r>
  <r>
    <s v="Top SpinÂ "/>
    <x v="0"/>
    <n v="7.1"/>
  </r>
  <r>
    <s v="Roger &amp; MeÂ "/>
    <x v="0"/>
    <n v="7.5"/>
  </r>
  <r>
    <s v="Cat PeopleÂ "/>
    <x v="0"/>
    <n v="6.1"/>
  </r>
  <r>
    <s v="An American in HollywoodÂ "/>
    <x v="0"/>
    <n v="7.2"/>
  </r>
  <r>
    <s v="Sound of My VoiceÂ "/>
    <x v="0"/>
    <n v="6.7"/>
  </r>
  <r>
    <s v="Your Sister's SisterÂ "/>
    <x v="0"/>
    <n v="6.7"/>
  </r>
  <r>
    <s v="A Dog's BreakfastÂ "/>
    <x v="0"/>
    <n v="7"/>
  </r>
  <r>
    <s v="A Dog's BreakfastÂ "/>
    <x v="0"/>
    <n v="7"/>
  </r>
  <r>
    <s v="Night of the Living DeadÂ "/>
    <x v="0"/>
    <n v="8"/>
  </r>
  <r>
    <s v="Une Femme MariÃ©eÂ "/>
    <x v="2"/>
    <n v="7.4"/>
  </r>
  <r>
    <s v="The Birth of a NationÂ "/>
    <x v="0"/>
    <n v="5.4"/>
  </r>
  <r>
    <s v="The Work and the StoryÂ "/>
    <x v="0"/>
    <n v="5.7"/>
  </r>
  <r>
    <s v="Facing the GiantsÂ "/>
    <x v="0"/>
    <n v="6.7"/>
  </r>
  <r>
    <s v="The GallowsÂ "/>
    <x v="0"/>
    <n v="4.2"/>
  </r>
  <r>
    <s v="EraserheadÂ "/>
    <x v="0"/>
    <n v="7.4"/>
  </r>
  <r>
    <s v="Over the Hill to the PoorhouseÂ "/>
    <x v="0"/>
    <n v="4.8"/>
  </r>
  <r>
    <s v="Hollywood ShuffleÂ "/>
    <x v="0"/>
    <n v="7"/>
  </r>
  <r>
    <s v="The MightyÂ "/>
    <x v="0"/>
    <n v="7.3"/>
  </r>
  <r>
    <s v="PenitentiaryÂ "/>
    <x v="0"/>
    <n v="5.8"/>
  </r>
  <r>
    <s v="The Lost Skeleton of CadavraÂ "/>
    <x v="0"/>
    <n v="7"/>
  </r>
  <r>
    <s v="Dude, Where's My Dog?!Â "/>
    <x v="0"/>
    <n v="3.2"/>
  </r>
  <r>
    <s v="Cheap ThrillsÂ "/>
    <x v="0"/>
    <n v="6.8"/>
  </r>
  <r>
    <s v="Indie Game: The MovieÂ "/>
    <x v="0"/>
    <n v="7.7"/>
  </r>
  <r>
    <s v="ClosureÂ "/>
    <x v="0"/>
    <n v="5.6"/>
  </r>
  <r>
    <s v="Open SecretÂ "/>
    <x v="0"/>
    <n v="7.1"/>
  </r>
  <r>
    <s v="Echo Dr.Â "/>
    <x v="0"/>
    <n v="3.6"/>
  </r>
  <r>
    <s v="The Night VisitorÂ "/>
    <x v="0"/>
    <n v="6.8"/>
  </r>
  <r>
    <s v="The Past is a Grotesque AnimalÂ "/>
    <x v="0"/>
    <n v="7.6"/>
  </r>
  <r>
    <s v="The Last House on the LeftÂ "/>
    <x v="0"/>
    <n v="6.6"/>
  </r>
  <r>
    <s v="Peace, Propaganda &amp; the Promised LandÂ "/>
    <x v="0"/>
    <n v="8.3000000000000007"/>
  </r>
  <r>
    <s v="PiÂ "/>
    <x v="0"/>
    <n v="7.5"/>
  </r>
  <r>
    <s v="I Love You, Don't Touch Me!Â "/>
    <x v="0"/>
    <n v="5.4"/>
  </r>
  <r>
    <s v="20 DatesÂ "/>
    <x v="0"/>
    <n v="5.3"/>
  </r>
  <r>
    <s v="Queen CrabÂ "/>
    <x v="0"/>
    <n v="4.5"/>
  </r>
  <r>
    <s v="Super Size MeÂ "/>
    <x v="0"/>
    <n v="7.3"/>
  </r>
  <r>
    <s v="The FPÂ "/>
    <x v="0"/>
    <n v="5.6"/>
  </r>
  <r>
    <s v="Happy ChristmasÂ "/>
    <x v="0"/>
    <n v="5.6"/>
  </r>
  <r>
    <s v="The Brain That Wouldn't DieÂ "/>
    <x v="0"/>
    <n v="4.0999999999999996"/>
  </r>
  <r>
    <s v="Tiger OrangeÂ "/>
    <x v="0"/>
    <n v="6.8"/>
  </r>
  <r>
    <s v="Supporting CharactersÂ "/>
    <x v="0"/>
    <n v="6.3"/>
  </r>
  <r>
    <s v="AbsentiaÂ "/>
    <x v="0"/>
    <n v="5.8"/>
  </r>
  <r>
    <s v="The Brothers McMullenÂ "/>
    <x v="0"/>
    <n v="6.6"/>
  </r>
  <r>
    <s v="The DirtiesÂ "/>
    <x v="0"/>
    <n v="6.7"/>
  </r>
  <r>
    <s v="GabrielaÂ "/>
    <x v="27"/>
    <n v="6.4"/>
  </r>
  <r>
    <s v="Tiny FurnitureÂ "/>
    <x v="0"/>
    <n v="6.3"/>
  </r>
  <r>
    <s v="HayrideÂ "/>
    <x v="0"/>
    <n v="3.4"/>
  </r>
  <r>
    <s v="The Call of CthulhuÂ "/>
    <x v="0"/>
    <n v="7.3"/>
  </r>
  <r>
    <s v="Bending SteelÂ "/>
    <x v="0"/>
    <n v="7.9"/>
  </r>
  <r>
    <s v="The SignalÂ "/>
    <x v="0"/>
    <n v="6.1"/>
  </r>
  <r>
    <s v="The Image RevolutionÂ "/>
    <x v="0"/>
    <n v="7.4"/>
  </r>
  <r>
    <s v="This Is Martin BonnerÂ "/>
    <x v="0"/>
    <n v="6.6"/>
  </r>
  <r>
    <s v="A True StoryÂ "/>
    <x v="0"/>
    <n v="5.5"/>
  </r>
  <r>
    <s v="George WashingtonÂ "/>
    <x v="0"/>
    <n v="7.5"/>
  </r>
  <r>
    <s v="Smiling Fish &amp; Goat on FireÂ "/>
    <x v="0"/>
    <n v="7.6"/>
  </r>
  <r>
    <s v="Dawn of the Crescent MoonÂ "/>
    <x v="0"/>
    <n v="5"/>
  </r>
  <r>
    <s v="Raymond Did ItÂ "/>
    <x v="0"/>
    <n v="3.2"/>
  </r>
  <r>
    <s v="The Last WaltzÂ "/>
    <x v="0"/>
    <n v="8.1999999999999993"/>
  </r>
  <r>
    <s v="Run, Hide, DieÂ "/>
    <x v="0"/>
    <n v="3.7"/>
  </r>
  <r>
    <s v="The Exploding GirlÂ "/>
    <x v="0"/>
    <n v="6.3"/>
  </r>
  <r>
    <s v="The Legend of God's GunÂ "/>
    <x v="0"/>
    <n v="4.0999999999999996"/>
  </r>
  <r>
    <s v="Mutual AppreciationÂ "/>
    <x v="0"/>
    <n v="6.9"/>
  </r>
  <r>
    <s v="Her Cry: La Llorona InvestigationÂ "/>
    <x v="0"/>
    <n v="5.4"/>
  </r>
  <r>
    <s v="Down TerraceÂ "/>
    <x v="0"/>
    <n v="6.5"/>
  </r>
  <r>
    <s v="ClerksÂ "/>
    <x v="0"/>
    <n v="7.8"/>
  </r>
  <r>
    <s v="Pink NarcissusÂ "/>
    <x v="0"/>
    <n v="6.7"/>
  </r>
  <r>
    <s v="Funny Ha HaÂ "/>
    <x v="0"/>
    <n v="6.4"/>
  </r>
  <r>
    <s v="In the Company of MenÂ "/>
    <x v="0"/>
    <n v="7.3"/>
  </r>
  <r>
    <s v="SabotageÂ "/>
    <x v="0"/>
    <n v="5.7"/>
  </r>
  <r>
    <s v="ManitoÂ "/>
    <x v="0"/>
    <n v="7"/>
  </r>
  <r>
    <s v="RampageÂ "/>
    <x v="0"/>
    <n v="6.3"/>
  </r>
  <r>
    <s v="SlackerÂ "/>
    <x v="0"/>
    <n v="7.1"/>
  </r>
  <r>
    <s v="Dutch KillsÂ "/>
    <x v="0"/>
    <n v="4.8"/>
  </r>
  <r>
    <s v="Dry SpellÂ "/>
    <x v="0"/>
    <n v="3.3"/>
  </r>
  <r>
    <s v="FlywheelÂ "/>
    <x v="0"/>
    <n v="6.9"/>
  </r>
  <r>
    <s v="ExeterÂ "/>
    <x v="0"/>
    <n v="4.5999999999999996"/>
  </r>
  <r>
    <s v="The Puffy ChairÂ "/>
    <x v="0"/>
    <n v="6.6"/>
  </r>
  <r>
    <s v="Stories of Our LivesÂ "/>
    <x v="44"/>
    <n v="7.4"/>
  </r>
  <r>
    <s v="Breaking UpwardsÂ "/>
    <x v="0"/>
    <n v="6.2"/>
  </r>
  <r>
    <s v="All Superheroes Must DieÂ "/>
    <x v="0"/>
    <n v="4"/>
  </r>
  <r>
    <s v="Pink FlamingosÂ "/>
    <x v="0"/>
    <n v="6.1"/>
  </r>
  <r>
    <s v="CleanÂ "/>
    <x v="2"/>
    <n v="6.9"/>
  </r>
  <r>
    <s v="The CircleÂ "/>
    <x v="41"/>
    <n v="7.5"/>
  </r>
  <r>
    <s v="Tin Can ManÂ "/>
    <x v="0"/>
    <n v="6.7"/>
  </r>
  <r>
    <s v="The CureÂ "/>
    <x v="1"/>
    <n v="7.4"/>
  </r>
  <r>
    <s v="On the DownlowÂ "/>
    <x v="0"/>
    <n v="6.1"/>
  </r>
  <r>
    <s v="Sanctuary; Quite a ConundrumÂ "/>
    <x v="0"/>
    <n v="5.4"/>
  </r>
  <r>
    <s v="BangÂ "/>
    <x v="0"/>
    <n v="6.4"/>
  </r>
  <r>
    <s v="PrimerÂ "/>
    <x v="0"/>
    <n v="7"/>
  </r>
  <r>
    <s v="CaviteÂ "/>
    <x v="0"/>
    <n v="6.3"/>
  </r>
  <r>
    <s v="El MariachiÂ "/>
    <x v="5"/>
    <n v="6.9"/>
  </r>
  <r>
    <s v="The Mongol KingÂ "/>
    <x v="0"/>
    <n v="7.8"/>
  </r>
  <r>
    <s v="NewlywedsÂ "/>
    <x v="0"/>
    <n v="6.4"/>
  </r>
  <r>
    <s v="Signed Sealed DeliveredÂ "/>
    <x v="0"/>
    <n v="7.7"/>
  </r>
  <r>
    <s v="A Plague So PleasantÂ "/>
    <x v="0"/>
    <n v="6.3"/>
  </r>
  <r>
    <s v="Shanghai CallingÂ "/>
    <x v="0"/>
    <n v="6.3"/>
  </r>
  <r>
    <s v="My Date with DrewÂ "/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1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7"/>
    <n v="7.5"/>
  </r>
  <r>
    <x v="8"/>
    <n v="7.5"/>
  </r>
  <r>
    <x v="9"/>
    <n v="6.9"/>
  </r>
  <r>
    <x v="10"/>
    <n v="6.1"/>
  </r>
  <r>
    <x v="11"/>
    <n v="6.7"/>
  </r>
  <r>
    <x v="1"/>
    <n v="7.3"/>
  </r>
  <r>
    <x v="1"/>
    <n v="6.5"/>
  </r>
  <r>
    <x v="9"/>
    <n v="7.2"/>
  </r>
  <r>
    <x v="12"/>
    <n v="6.6"/>
  </r>
  <r>
    <x v="7"/>
    <n v="8.1"/>
  </r>
  <r>
    <x v="13"/>
    <n v="6.7"/>
  </r>
  <r>
    <x v="14"/>
    <n v="6.8"/>
  </r>
  <r>
    <x v="15"/>
    <n v="7.5"/>
  </r>
  <r>
    <x v="16"/>
    <n v="7"/>
  </r>
  <r>
    <x v="17"/>
    <n v="6.7"/>
  </r>
  <r>
    <x v="15"/>
    <n v="7.9"/>
  </r>
  <r>
    <x v="18"/>
    <n v="6.1"/>
  </r>
  <r>
    <x v="15"/>
    <n v="7.2"/>
  </r>
  <r>
    <x v="19"/>
    <n v="7.7"/>
  </r>
  <r>
    <x v="20"/>
    <n v="8.1999999999999993"/>
  </r>
  <r>
    <x v="21"/>
    <n v="5.9"/>
  </r>
  <r>
    <x v="22"/>
    <n v="7"/>
  </r>
  <r>
    <x v="2"/>
    <n v="7.8"/>
  </r>
  <r>
    <x v="5"/>
    <n v="7.3"/>
  </r>
  <r>
    <x v="23"/>
    <n v="7.2"/>
  </r>
  <r>
    <x v="24"/>
    <n v="6.5"/>
  </r>
  <r>
    <x v="25"/>
    <n v="6.8"/>
  </r>
  <r>
    <x v="26"/>
    <n v="7.3"/>
  </r>
  <r>
    <x v="27"/>
    <n v="6"/>
  </r>
  <r>
    <x v="27"/>
    <n v="5.7"/>
  </r>
  <r>
    <x v="5"/>
    <n v="6.4"/>
  </r>
  <r>
    <x v="16"/>
    <n v="6.7"/>
  </r>
  <r>
    <x v="28"/>
    <n v="6.8"/>
  </r>
  <r>
    <x v="29"/>
    <n v="6.3"/>
  </r>
  <r>
    <x v="30"/>
    <n v="5.6"/>
  </r>
  <r>
    <x v="31"/>
    <n v="8.3000000000000007"/>
  </r>
  <r>
    <x v="32"/>
    <n v="6.6"/>
  </r>
  <r>
    <x v="33"/>
    <n v="7.2"/>
  </r>
  <r>
    <x v="11"/>
    <n v="7"/>
  </r>
  <r>
    <x v="10"/>
    <n v="8"/>
  </r>
  <r>
    <x v="34"/>
    <n v="7.8"/>
  </r>
  <r>
    <x v="10"/>
    <n v="6.3"/>
  </r>
  <r>
    <x v="35"/>
    <n v="7.3"/>
  </r>
  <r>
    <x v="36"/>
    <n v="6.6"/>
  </r>
  <r>
    <x v="37"/>
    <n v="7"/>
  </r>
  <r>
    <x v="27"/>
    <n v="6.3"/>
  </r>
  <r>
    <x v="38"/>
    <n v="6.2"/>
  </r>
  <r>
    <x v="39"/>
    <n v="6.8"/>
  </r>
  <r>
    <x v="40"/>
    <n v="7.2"/>
  </r>
  <r>
    <x v="41"/>
    <n v="7.5"/>
  </r>
  <r>
    <x v="4"/>
    <n v="8.4"/>
  </r>
  <r>
    <x v="25"/>
    <n v="6.2"/>
  </r>
  <r>
    <x v="42"/>
    <n v="5.8"/>
  </r>
  <r>
    <x v="43"/>
    <n v="6.8"/>
  </r>
  <r>
    <x v="44"/>
    <n v="5.4"/>
  </r>
  <r>
    <x v="8"/>
    <n v="6.6"/>
  </r>
  <r>
    <x v="12"/>
    <n v="6.9"/>
  </r>
  <r>
    <x v="10"/>
    <n v="7.3"/>
  </r>
  <r>
    <x v="3"/>
    <n v="9"/>
  </r>
  <r>
    <x v="45"/>
    <n v="8.3000000000000007"/>
  </r>
  <r>
    <x v="46"/>
    <n v="6.5"/>
  </r>
  <r>
    <x v="47"/>
    <n v="7.9"/>
  </r>
  <r>
    <x v="48"/>
    <n v="7.5"/>
  </r>
  <r>
    <x v="14"/>
    <n v="4.8"/>
  </r>
  <r>
    <x v="49"/>
    <n v="5.2"/>
  </r>
  <r>
    <x v="50"/>
    <n v="6.9"/>
  </r>
  <r>
    <x v="51"/>
    <n v="5.4"/>
  </r>
  <r>
    <x v="52"/>
    <n v="7.9"/>
  </r>
  <r>
    <x v="53"/>
    <n v="6.1"/>
  </r>
  <r>
    <x v="54"/>
    <n v="5.8"/>
  </r>
  <r>
    <x v="45"/>
    <n v="8.3000000000000007"/>
  </r>
  <r>
    <x v="47"/>
    <n v="7.8"/>
  </r>
  <r>
    <x v="47"/>
    <n v="7"/>
  </r>
  <r>
    <x v="55"/>
    <n v="6.1"/>
  </r>
  <r>
    <x v="56"/>
    <n v="7"/>
  </r>
  <r>
    <x v="57"/>
    <n v="7.6"/>
  </r>
  <r>
    <x v="58"/>
    <n v="4.5"/>
  </r>
  <r>
    <x v="59"/>
    <n v="6.3"/>
  </r>
  <r>
    <x v="20"/>
    <n v="7.8"/>
  </r>
  <r>
    <x v="60"/>
    <n v="6.4"/>
  </r>
  <r>
    <x v="61"/>
    <n v="6.5"/>
  </r>
  <r>
    <x v="62"/>
    <n v="7.9"/>
  </r>
  <r>
    <x v="63"/>
    <n v="7.8"/>
  </r>
  <r>
    <x v="43"/>
    <n v="6.6"/>
  </r>
  <r>
    <x v="42"/>
    <n v="5.5"/>
  </r>
  <r>
    <x v="64"/>
    <n v="8.1999999999999993"/>
  </r>
  <r>
    <x v="65"/>
    <n v="6.4"/>
  </r>
  <r>
    <x v="66"/>
    <n v="8.1"/>
  </r>
  <r>
    <x v="3"/>
    <n v="8.6"/>
  </r>
  <r>
    <x v="3"/>
    <n v="8.8000000000000007"/>
  </r>
  <r>
    <x v="67"/>
    <n v="8.1999999999999993"/>
  </r>
  <r>
    <x v="15"/>
    <n v="7.9"/>
  </r>
  <r>
    <x v="49"/>
    <n v="6.7"/>
  </r>
  <r>
    <x v="68"/>
    <n v="7.8"/>
  </r>
  <r>
    <x v="69"/>
    <n v="7.8"/>
  </r>
  <r>
    <x v="70"/>
    <n v="6.6"/>
  </r>
  <r>
    <x v="71"/>
    <n v="6.1"/>
  </r>
  <r>
    <x v="72"/>
    <n v="5.6"/>
  </r>
  <r>
    <x v="73"/>
    <n v="6.4"/>
  </r>
  <r>
    <x v="74"/>
    <n v="6.1"/>
  </r>
  <r>
    <x v="75"/>
    <n v="7.3"/>
  </r>
  <r>
    <x v="76"/>
    <n v="6.6"/>
  </r>
  <r>
    <x v="77"/>
    <n v="6.3"/>
  </r>
  <r>
    <x v="27"/>
    <n v="6.1"/>
  </r>
  <r>
    <x v="27"/>
    <n v="7.1"/>
  </r>
  <r>
    <x v="78"/>
    <n v="5.5"/>
  </r>
  <r>
    <x v="8"/>
    <n v="7.5"/>
  </r>
  <r>
    <x v="36"/>
    <n v="7.6"/>
  </r>
  <r>
    <x v="21"/>
    <n v="6.4"/>
  </r>
  <r>
    <x v="70"/>
    <n v="7.2"/>
  </r>
  <r>
    <x v="24"/>
    <n v="6.7"/>
  </r>
  <r>
    <x v="61"/>
    <n v="8"/>
  </r>
  <r>
    <x v="3"/>
    <n v="8.3000000000000007"/>
  </r>
  <r>
    <x v="79"/>
    <n v="6.7"/>
  </r>
  <r>
    <x v="80"/>
    <n v="5.9"/>
  </r>
  <r>
    <x v="81"/>
    <n v="6.7"/>
  </r>
  <r>
    <x v="44"/>
    <n v="6.7"/>
  </r>
  <r>
    <x v="82"/>
    <n v="7.6"/>
  </r>
  <r>
    <x v="44"/>
    <n v="7.2"/>
  </r>
  <r>
    <x v="76"/>
    <n v="7.1"/>
  </r>
  <r>
    <x v="83"/>
    <n v="8.1"/>
  </r>
  <r>
    <x v="84"/>
    <n v="6.7"/>
  </r>
  <r>
    <x v="85"/>
    <n v="7"/>
  </r>
  <r>
    <x v="86"/>
    <n v="6.9"/>
  </r>
  <r>
    <x v="87"/>
    <n v="5.0999999999999996"/>
  </r>
  <r>
    <x v="88"/>
    <n v="5.8"/>
  </r>
  <r>
    <x v="24"/>
    <n v="6.2"/>
  </r>
  <r>
    <x v="89"/>
    <n v="7.4"/>
  </r>
  <r>
    <x v="90"/>
    <n v="5.8"/>
  </r>
  <r>
    <x v="8"/>
    <n v="6.6"/>
  </r>
  <r>
    <x v="91"/>
    <n v="6.2"/>
  </r>
  <r>
    <x v="92"/>
    <n v="7.3"/>
  </r>
  <r>
    <x v="93"/>
    <n v="4.2"/>
  </r>
  <r>
    <x v="34"/>
    <n v="6.9"/>
  </r>
  <r>
    <x v="42"/>
    <n v="6.4"/>
  </r>
  <r>
    <x v="94"/>
    <n v="5.4"/>
  </r>
  <r>
    <x v="95"/>
    <n v="6.7"/>
  </r>
  <r>
    <x v="96"/>
    <n v="5.8"/>
  </r>
  <r>
    <x v="97"/>
    <n v="6.9"/>
  </r>
  <r>
    <x v="72"/>
    <n v="7.2"/>
  </r>
  <r>
    <x v="79"/>
    <n v="6.9"/>
  </r>
  <r>
    <x v="98"/>
    <n v="6.1"/>
  </r>
  <r>
    <x v="99"/>
    <n v="5.5"/>
  </r>
  <r>
    <x v="27"/>
    <n v="6.6"/>
  </r>
  <r>
    <x v="14"/>
    <n v="6.1"/>
  </r>
  <r>
    <x v="43"/>
    <n v="6.3"/>
  </r>
  <r>
    <x v="100"/>
    <n v="7.2"/>
  </r>
  <r>
    <x v="61"/>
    <n v="7.4"/>
  </r>
  <r>
    <x v="101"/>
    <n v="7.3"/>
  </r>
  <r>
    <x v="102"/>
    <n v="6.1"/>
  </r>
  <r>
    <x v="103"/>
    <n v="7.7"/>
  </r>
  <r>
    <x v="17"/>
    <n v="6.1"/>
  </r>
  <r>
    <x v="34"/>
    <n v="8"/>
  </r>
  <r>
    <x v="5"/>
    <n v="7.3"/>
  </r>
  <r>
    <x v="64"/>
    <n v="7.9"/>
  </r>
  <r>
    <x v="104"/>
    <n v="5.5"/>
  </r>
  <r>
    <x v="49"/>
    <n v="5"/>
  </r>
  <r>
    <x v="9"/>
    <n v="7.7"/>
  </r>
  <r>
    <x v="105"/>
    <n v="6.6"/>
  </r>
  <r>
    <x v="106"/>
    <n v="5.7"/>
  </r>
  <r>
    <x v="107"/>
    <n v="5.8"/>
  </r>
  <r>
    <x v="108"/>
    <n v="6"/>
  </r>
  <r>
    <x v="109"/>
    <n v="6.4"/>
  </r>
  <r>
    <x v="90"/>
    <n v="6.9"/>
  </r>
  <r>
    <x v="77"/>
    <n v="6.4"/>
  </r>
  <r>
    <x v="110"/>
    <n v="7.4"/>
  </r>
  <r>
    <x v="111"/>
    <n v="5.5"/>
  </r>
  <r>
    <x v="83"/>
    <n v="5.9"/>
  </r>
  <r>
    <x v="112"/>
    <n v="6.8"/>
  </r>
  <r>
    <x v="38"/>
    <n v="6.8"/>
  </r>
  <r>
    <x v="113"/>
    <n v="8.1"/>
  </r>
  <r>
    <x v="114"/>
    <n v="6.5"/>
  </r>
  <r>
    <x v="1"/>
    <n v="7.2"/>
  </r>
  <r>
    <x v="79"/>
    <n v="6.7"/>
  </r>
  <r>
    <x v="115"/>
    <n v="8.1"/>
  </r>
  <r>
    <x v="116"/>
    <n v="7.6"/>
  </r>
  <r>
    <x v="117"/>
    <n v="7.4"/>
  </r>
  <r>
    <x v="70"/>
    <n v="7.6"/>
  </r>
  <r>
    <x v="111"/>
    <n v="5.5"/>
  </r>
  <r>
    <x v="118"/>
    <n v="6.7"/>
  </r>
  <r>
    <x v="38"/>
    <n v="6.5"/>
  </r>
  <r>
    <x v="27"/>
    <n v="6.6"/>
  </r>
  <r>
    <x v="74"/>
    <n v="6.7"/>
  </r>
  <r>
    <x v="119"/>
    <n v="6.4"/>
  </r>
  <r>
    <x v="120"/>
    <n v="5.8"/>
  </r>
  <r>
    <x v="38"/>
    <n v="7.4"/>
  </r>
  <r>
    <x v="121"/>
    <n v="7.8"/>
  </r>
  <r>
    <x v="35"/>
    <n v="6.6"/>
  </r>
  <r>
    <x v="93"/>
    <n v="4.9000000000000004"/>
  </r>
  <r>
    <x v="122"/>
    <n v="6.5"/>
  </r>
  <r>
    <x v="80"/>
    <n v="6.2"/>
  </r>
  <r>
    <x v="123"/>
    <n v="7.3"/>
  </r>
  <r>
    <x v="124"/>
    <n v="7.5"/>
  </r>
  <r>
    <x v="125"/>
    <n v="5.6"/>
  </r>
  <r>
    <x v="67"/>
    <n v="8.1999999999999993"/>
  </r>
  <r>
    <x v="1"/>
    <n v="8.1"/>
  </r>
  <r>
    <x v="70"/>
    <n v="6.7"/>
  </r>
  <r>
    <x v="84"/>
    <n v="6.6"/>
  </r>
  <r>
    <x v="126"/>
    <n v="6.4"/>
  </r>
  <r>
    <x v="10"/>
    <n v="7.5"/>
  </r>
  <r>
    <x v="41"/>
    <n v="7.3"/>
  </r>
  <r>
    <x v="127"/>
    <n v="7.5"/>
  </r>
  <r>
    <x v="112"/>
    <n v="5.8"/>
  </r>
  <r>
    <x v="128"/>
    <n v="7.5"/>
  </r>
  <r>
    <x v="129"/>
    <n v="6.6"/>
  </r>
  <r>
    <x v="130"/>
    <n v="6.7"/>
  </r>
  <r>
    <x v="131"/>
    <n v="3.7"/>
  </r>
  <r>
    <x v="84"/>
    <n v="6"/>
  </r>
  <r>
    <x v="42"/>
    <n v="6.4"/>
  </r>
  <r>
    <x v="132"/>
    <n v="6.1"/>
  </r>
  <r>
    <x v="72"/>
    <n v="6.4"/>
  </r>
  <r>
    <x v="133"/>
    <n v="5.6"/>
  </r>
  <r>
    <x v="106"/>
    <n v="8"/>
  </r>
  <r>
    <x v="134"/>
    <n v="5.2"/>
  </r>
  <r>
    <x v="115"/>
    <n v="7.1"/>
  </r>
  <r>
    <x v="32"/>
    <n v="4.8"/>
  </r>
  <r>
    <x v="17"/>
    <n v="7"/>
  </r>
  <r>
    <x v="97"/>
    <n v="5.4"/>
  </r>
  <r>
    <x v="135"/>
    <n v="6.6"/>
  </r>
  <r>
    <x v="136"/>
    <n v="6.7"/>
  </r>
  <r>
    <x v="137"/>
    <n v="6.2"/>
  </r>
  <r>
    <x v="44"/>
    <n v="6.1"/>
  </r>
  <r>
    <x v="138"/>
    <n v="5.3"/>
  </r>
  <r>
    <x v="139"/>
    <n v="6.3"/>
  </r>
  <r>
    <x v="28"/>
    <n v="7"/>
  </r>
  <r>
    <x v="140"/>
    <n v="7.6"/>
  </r>
  <r>
    <x v="140"/>
    <n v="6.7"/>
  </r>
  <r>
    <x v="45"/>
    <n v="8.1"/>
  </r>
  <r>
    <x v="139"/>
    <n v="6.7"/>
  </r>
  <r>
    <x v="140"/>
    <n v="6.5"/>
  </r>
  <r>
    <x v="141"/>
    <n v="7.3"/>
  </r>
  <r>
    <x v="142"/>
    <n v="5.0999999999999996"/>
  </r>
  <r>
    <x v="132"/>
    <n v="6"/>
  </r>
  <r>
    <x v="143"/>
    <n v="6.1"/>
  </r>
  <r>
    <x v="88"/>
    <n v="5.9"/>
  </r>
  <r>
    <x v="121"/>
    <n v="7.8"/>
  </r>
  <r>
    <x v="144"/>
    <n v="5.8"/>
  </r>
  <r>
    <x v="145"/>
    <n v="6.3"/>
  </r>
  <r>
    <x v="146"/>
    <n v="4.3"/>
  </r>
  <r>
    <x v="80"/>
    <n v="6.4"/>
  </r>
  <r>
    <x v="147"/>
    <n v="6.1"/>
  </r>
  <r>
    <x v="148"/>
    <n v="6.5"/>
  </r>
  <r>
    <x v="42"/>
    <n v="7.1"/>
  </r>
  <r>
    <x v="149"/>
    <n v="6.4"/>
  </r>
  <r>
    <x v="52"/>
    <n v="6.5"/>
  </r>
  <r>
    <x v="125"/>
    <n v="6.3"/>
  </r>
  <r>
    <x v="48"/>
    <n v="7.5"/>
  </r>
  <r>
    <x v="46"/>
    <n v="4.9000000000000004"/>
  </r>
  <r>
    <x v="150"/>
    <n v="5.8"/>
  </r>
  <r>
    <x v="151"/>
    <n v="6.2"/>
  </r>
  <r>
    <x v="152"/>
    <n v="5.5"/>
  </r>
  <r>
    <x v="153"/>
    <n v="5.4"/>
  </r>
  <r>
    <x v="125"/>
    <n v="5.8"/>
  </r>
  <r>
    <x v="80"/>
    <n v="7.1"/>
  </r>
  <r>
    <x v="152"/>
    <n v="5.4"/>
  </r>
  <r>
    <x v="154"/>
    <n v="3.7"/>
  </r>
  <r>
    <x v="81"/>
    <n v="6.7"/>
  </r>
  <r>
    <x v="155"/>
    <n v="7.2"/>
  </r>
  <r>
    <x v="15"/>
    <n v="8.8000000000000007"/>
  </r>
  <r>
    <x v="156"/>
    <n v="5.8"/>
  </r>
  <r>
    <x v="157"/>
    <n v="6.8"/>
  </r>
  <r>
    <x v="158"/>
    <n v="3.8"/>
  </r>
  <r>
    <x v="104"/>
    <n v="7.1"/>
  </r>
  <r>
    <x v="17"/>
    <n v="7.2"/>
  </r>
  <r>
    <x v="97"/>
    <n v="5.9"/>
  </r>
  <r>
    <x v="159"/>
    <n v="7.1"/>
  </r>
  <r>
    <x v="17"/>
    <n v="8.1"/>
  </r>
  <r>
    <x v="27"/>
    <n v="6.9"/>
  </r>
  <r>
    <x v="160"/>
    <n v="4.4000000000000004"/>
  </r>
  <r>
    <x v="161"/>
    <n v="6.5"/>
  </r>
  <r>
    <x v="17"/>
    <n v="8.5"/>
  </r>
  <r>
    <x v="38"/>
    <n v="7.7"/>
  </r>
  <r>
    <x v="124"/>
    <n v="7.4"/>
  </r>
  <r>
    <x v="30"/>
    <n v="8"/>
  </r>
  <r>
    <x v="24"/>
    <n v="5.7"/>
  </r>
  <r>
    <x v="19"/>
    <n v="8.5"/>
  </r>
  <r>
    <x v="157"/>
    <n v="7"/>
  </r>
  <r>
    <x v="17"/>
    <n v="7.8"/>
  </r>
  <r>
    <x v="19"/>
    <n v="7.2"/>
  </r>
  <r>
    <x v="162"/>
    <n v="6.4"/>
  </r>
  <r>
    <x v="163"/>
    <n v="5.5"/>
  </r>
  <r>
    <x v="164"/>
    <n v="6.7"/>
  </r>
  <r>
    <x v="165"/>
    <n v="6.1"/>
  </r>
  <r>
    <x v="166"/>
    <n v="8.5"/>
  </r>
  <r>
    <x v="167"/>
    <n v="6.9"/>
  </r>
  <r>
    <x v="168"/>
    <n v="7.3"/>
  </r>
  <r>
    <x v="169"/>
    <n v="6.7"/>
  </r>
  <r>
    <x v="71"/>
    <n v="6.9"/>
  </r>
  <r>
    <x v="170"/>
    <n v="5.0999999999999996"/>
  </r>
  <r>
    <x v="171"/>
    <n v="6.8"/>
  </r>
  <r>
    <x v="96"/>
    <n v="5.8"/>
  </r>
  <r>
    <x v="172"/>
    <n v="6.7"/>
  </r>
  <r>
    <x v="173"/>
    <n v="6"/>
  </r>
  <r>
    <x v="174"/>
    <n v="5.7"/>
  </r>
  <r>
    <x v="103"/>
    <n v="8"/>
  </r>
  <r>
    <x v="48"/>
    <n v="8.1999999999999993"/>
  </r>
  <r>
    <x v="131"/>
    <n v="5.4"/>
  </r>
  <r>
    <x v="128"/>
    <n v="7.2"/>
  </r>
  <r>
    <x v="175"/>
    <n v="7.5"/>
  </r>
  <r>
    <x v="9"/>
    <n v="7"/>
  </r>
  <r>
    <x v="176"/>
    <n v="3.3"/>
  </r>
  <r>
    <x v="25"/>
    <n v="6"/>
  </r>
  <r>
    <x v="159"/>
    <n v="7.1"/>
  </r>
  <r>
    <x v="177"/>
    <n v="5.4"/>
  </r>
  <r>
    <x v="178"/>
    <n v="6.1"/>
  </r>
  <r>
    <x v="179"/>
    <n v="5.3"/>
  </r>
  <r>
    <x v="180"/>
    <n v="2.2000000000000002"/>
  </r>
  <r>
    <x v="84"/>
    <n v="7"/>
  </r>
  <r>
    <x v="181"/>
    <n v="3.8"/>
  </r>
  <r>
    <x v="115"/>
    <n v="6.9"/>
  </r>
  <r>
    <x v="182"/>
    <n v="7.2"/>
  </r>
  <r>
    <x v="183"/>
    <n v="7.3"/>
  </r>
  <r>
    <x v="54"/>
    <n v="6.3"/>
  </r>
  <r>
    <x v="48"/>
    <n v="7.5"/>
  </r>
  <r>
    <x v="184"/>
    <n v="7.6"/>
  </r>
  <r>
    <x v="185"/>
    <n v="6.8"/>
  </r>
  <r>
    <x v="186"/>
    <n v="5.2"/>
  </r>
  <r>
    <x v="17"/>
    <n v="7.7"/>
  </r>
  <r>
    <x v="187"/>
    <n v="6.2"/>
  </r>
  <r>
    <x v="188"/>
    <n v="7.7"/>
  </r>
  <r>
    <x v="189"/>
    <n v="4.3"/>
  </r>
  <r>
    <x v="190"/>
    <n v="6.9"/>
  </r>
  <r>
    <x v="182"/>
    <n v="6.6"/>
  </r>
  <r>
    <x v="85"/>
    <n v="7"/>
  </r>
  <r>
    <x v="15"/>
    <n v="6.7"/>
  </r>
  <r>
    <x v="4"/>
    <n v="8.1999999999999993"/>
  </r>
  <r>
    <x v="15"/>
    <n v="8.9"/>
  </r>
  <r>
    <x v="15"/>
    <n v="8.6999999999999993"/>
  </r>
  <r>
    <x v="191"/>
    <n v="5.5"/>
  </r>
  <r>
    <x v="169"/>
    <n v="5.7"/>
  </r>
  <r>
    <x v="192"/>
    <n v="6.3"/>
  </r>
  <r>
    <x v="90"/>
    <n v="5.9"/>
  </r>
  <r>
    <x v="193"/>
    <n v="7.6"/>
  </r>
  <r>
    <x v="194"/>
    <n v="6.6"/>
  </r>
  <r>
    <x v="195"/>
    <n v="5.3"/>
  </r>
  <r>
    <x v="196"/>
    <n v="6"/>
  </r>
  <r>
    <x v="61"/>
    <n v="8"/>
  </r>
  <r>
    <x v="197"/>
    <n v="5.6"/>
  </r>
  <r>
    <x v="124"/>
    <n v="5.9"/>
  </r>
  <r>
    <x v="14"/>
    <n v="7.3"/>
  </r>
  <r>
    <x v="29"/>
    <n v="7.9"/>
  </r>
  <r>
    <x v="162"/>
    <n v="6.8"/>
  </r>
  <r>
    <x v="25"/>
    <n v="6.6"/>
  </r>
  <r>
    <x v="43"/>
    <n v="6.6"/>
  </r>
  <r>
    <x v="198"/>
    <n v="7"/>
  </r>
  <r>
    <x v="126"/>
    <n v="7"/>
  </r>
  <r>
    <x v="199"/>
    <n v="7.3"/>
  </r>
  <r>
    <x v="32"/>
    <n v="5.5"/>
  </r>
  <r>
    <x v="48"/>
    <n v="8.5"/>
  </r>
  <r>
    <x v="200"/>
    <n v="7.5"/>
  </r>
  <r>
    <x v="199"/>
    <n v="7"/>
  </r>
  <r>
    <x v="68"/>
    <n v="7.8"/>
  </r>
  <r>
    <x v="129"/>
    <n v="7.6"/>
  </r>
  <r>
    <x v="127"/>
    <n v="7.6"/>
  </r>
  <r>
    <x v="201"/>
    <n v="6.1"/>
  </r>
  <r>
    <x v="167"/>
    <n v="6.8"/>
  </r>
  <r>
    <x v="202"/>
    <n v="5"/>
  </r>
  <r>
    <x v="10"/>
    <n v="7.1"/>
  </r>
  <r>
    <x v="203"/>
    <n v="5.5"/>
  </r>
  <r>
    <x v="124"/>
    <n v="5.6"/>
  </r>
  <r>
    <x v="38"/>
    <n v="7.1"/>
  </r>
  <r>
    <x v="97"/>
    <n v="4.9000000000000004"/>
  </r>
  <r>
    <x v="43"/>
    <n v="7.4"/>
  </r>
  <r>
    <x v="128"/>
    <n v="5.7"/>
  </r>
  <r>
    <x v="204"/>
    <n v="6.4"/>
  </r>
  <r>
    <x v="205"/>
    <n v="5.9"/>
  </r>
  <r>
    <x v="154"/>
    <n v="5.5"/>
  </r>
  <r>
    <x v="107"/>
    <n v="6.9"/>
  </r>
  <r>
    <x v="119"/>
    <n v="6.2"/>
  </r>
  <r>
    <x v="162"/>
    <n v="7"/>
  </r>
  <r>
    <x v="206"/>
    <n v="5.6"/>
  </r>
  <r>
    <x v="126"/>
    <n v="7"/>
  </r>
  <r>
    <x v="124"/>
    <n v="6.8"/>
  </r>
  <r>
    <x v="207"/>
    <n v="5.4"/>
  </r>
  <r>
    <x v="208"/>
    <n v="6.1"/>
  </r>
  <r>
    <x v="209"/>
    <n v="6.7"/>
  </r>
  <r>
    <x v="146"/>
    <n v="4.3"/>
  </r>
  <r>
    <x v="210"/>
    <n v="6.9"/>
  </r>
  <r>
    <x v="84"/>
    <n v="8"/>
  </r>
  <r>
    <x v="211"/>
    <n v="4.4000000000000004"/>
  </r>
  <r>
    <x v="212"/>
    <n v="7.3"/>
  </r>
  <r>
    <x v="154"/>
    <n v="6.3"/>
  </r>
  <r>
    <x v="49"/>
    <n v="6.7"/>
  </r>
  <r>
    <x v="43"/>
    <n v="7.7"/>
  </r>
  <r>
    <x v="83"/>
    <n v="6.5"/>
  </r>
  <r>
    <x v="115"/>
    <n v="7.8"/>
  </r>
  <r>
    <x v="72"/>
    <n v="6.4"/>
  </r>
  <r>
    <x v="149"/>
    <n v="7.8"/>
  </r>
  <r>
    <x v="213"/>
    <n v="5.8"/>
  </r>
  <r>
    <x v="214"/>
    <n v="7.1"/>
  </r>
  <r>
    <x v="215"/>
    <n v="7.1"/>
  </r>
  <r>
    <x v="216"/>
    <n v="6.8"/>
  </r>
  <r>
    <x v="215"/>
    <n v="4.8"/>
  </r>
  <r>
    <x v="25"/>
    <n v="6.2"/>
  </r>
  <r>
    <x v="217"/>
    <n v="6.9"/>
  </r>
  <r>
    <x v="162"/>
    <n v="7.3"/>
  </r>
  <r>
    <x v="217"/>
    <n v="6.6"/>
  </r>
  <r>
    <x v="149"/>
    <n v="6.9"/>
  </r>
  <r>
    <x v="218"/>
    <n v="6.2"/>
  </r>
  <r>
    <x v="219"/>
    <n v="6.7"/>
  </r>
  <r>
    <x v="220"/>
    <n v="7.6"/>
  </r>
  <r>
    <x v="21"/>
    <n v="6.7"/>
  </r>
  <r>
    <x v="129"/>
    <n v="6.2"/>
  </r>
  <r>
    <x v="13"/>
    <n v="7.3"/>
  </r>
  <r>
    <x v="41"/>
    <n v="6"/>
  </r>
  <r>
    <x v="221"/>
    <n v="7.1"/>
  </r>
  <r>
    <x v="222"/>
    <n v="7.1"/>
  </r>
  <r>
    <x v="223"/>
    <n v="5.5"/>
  </r>
  <r>
    <x v="224"/>
    <n v="7.8"/>
  </r>
  <r>
    <x v="225"/>
    <n v="5.6"/>
  </r>
  <r>
    <x v="226"/>
    <n v="7.5"/>
  </r>
  <r>
    <x v="227"/>
    <n v="5.4"/>
  </r>
  <r>
    <x v="228"/>
    <n v="4.3"/>
  </r>
  <r>
    <x v="152"/>
    <n v="4.9000000000000004"/>
  </r>
  <r>
    <x v="229"/>
    <n v="7.1"/>
  </r>
  <r>
    <x v="156"/>
    <n v="6.4"/>
  </r>
  <r>
    <x v="230"/>
    <n v="6.9"/>
  </r>
  <r>
    <x v="147"/>
    <n v="4.3"/>
  </r>
  <r>
    <x v="52"/>
    <n v="6.1"/>
  </r>
  <r>
    <x v="37"/>
    <n v="7"/>
  </r>
  <r>
    <x v="68"/>
    <n v="7.7"/>
  </r>
  <r>
    <x v="148"/>
    <n v="5.9"/>
  </r>
  <r>
    <x v="51"/>
    <n v="6.7"/>
  </r>
  <r>
    <x v="231"/>
    <n v="6.5"/>
  </r>
  <r>
    <x v="206"/>
    <n v="7.1"/>
  </r>
  <r>
    <x v="212"/>
    <n v="7.3"/>
  </r>
  <r>
    <x v="232"/>
    <n v="6.5"/>
  </r>
  <r>
    <x v="24"/>
    <n v="7"/>
  </r>
  <r>
    <x v="118"/>
    <n v="6.8"/>
  </r>
  <r>
    <x v="64"/>
    <n v="7.2"/>
  </r>
  <r>
    <x v="233"/>
    <n v="6.4"/>
  </r>
  <r>
    <x v="234"/>
    <n v="6.1"/>
  </r>
  <r>
    <x v="102"/>
    <n v="6.7"/>
  </r>
  <r>
    <x v="228"/>
    <n v="6.4"/>
  </r>
  <r>
    <x v="60"/>
    <n v="4.4000000000000004"/>
  </r>
  <r>
    <x v="203"/>
    <n v="5.4"/>
  </r>
  <r>
    <x v="228"/>
    <n v="6.5"/>
  </r>
  <r>
    <x v="217"/>
    <n v="6.7"/>
  </r>
  <r>
    <x v="48"/>
    <n v="8.1"/>
  </r>
  <r>
    <x v="235"/>
    <n v="5.6"/>
  </r>
  <r>
    <x v="172"/>
    <n v="6.3"/>
  </r>
  <r>
    <x v="132"/>
    <n v="7.3"/>
  </r>
  <r>
    <x v="236"/>
    <n v="6.1"/>
  </r>
  <r>
    <x v="2"/>
    <n v="7.7"/>
  </r>
  <r>
    <x v="203"/>
    <n v="6.4"/>
  </r>
  <r>
    <x v="169"/>
    <n v="6.8"/>
  </r>
  <r>
    <x v="237"/>
    <n v="6.6"/>
  </r>
  <r>
    <x v="238"/>
    <n v="7.2"/>
  </r>
  <r>
    <x v="239"/>
    <n v="6.9"/>
  </r>
  <r>
    <x v="240"/>
    <n v="5.2"/>
  </r>
  <r>
    <x v="154"/>
    <n v="4.9000000000000004"/>
  </r>
  <r>
    <x v="241"/>
    <n v="6.3"/>
  </r>
  <r>
    <x v="80"/>
    <n v="5.6"/>
  </r>
  <r>
    <x v="242"/>
    <n v="5.5"/>
  </r>
  <r>
    <x v="105"/>
    <n v="6.7"/>
  </r>
  <r>
    <x v="50"/>
    <n v="7.6"/>
  </r>
  <r>
    <x v="243"/>
    <n v="5.7"/>
  </r>
  <r>
    <x v="244"/>
    <n v="4.5999999999999996"/>
  </r>
  <r>
    <x v="245"/>
    <n v="7"/>
  </r>
  <r>
    <x v="156"/>
    <n v="5.2"/>
  </r>
  <r>
    <x v="246"/>
    <n v="5.0999999999999996"/>
  </r>
  <r>
    <x v="247"/>
    <n v="6.6"/>
  </r>
  <r>
    <x v="248"/>
    <n v="7"/>
  </r>
  <r>
    <x v="214"/>
    <n v="6.7"/>
  </r>
  <r>
    <x v="249"/>
    <n v="7.3"/>
  </r>
  <r>
    <x v="94"/>
    <n v="5.9"/>
  </r>
  <r>
    <x v="181"/>
    <n v="5.6"/>
  </r>
  <r>
    <x v="161"/>
    <n v="6.5"/>
  </r>
  <r>
    <x v="30"/>
    <n v="5.9"/>
  </r>
  <r>
    <x v="250"/>
    <n v="7"/>
  </r>
  <r>
    <x v="251"/>
    <n v="5.3"/>
  </r>
  <r>
    <x v="252"/>
    <n v="5.9"/>
  </r>
  <r>
    <x v="24"/>
    <n v="6.3"/>
  </r>
  <r>
    <x v="253"/>
    <n v="6.4"/>
  </r>
  <r>
    <x v="98"/>
    <n v="6.9"/>
  </r>
  <r>
    <x v="65"/>
    <n v="6.3"/>
  </r>
  <r>
    <x v="144"/>
    <n v="7.3"/>
  </r>
  <r>
    <x v="49"/>
    <n v="5.8"/>
  </r>
  <r>
    <x v="254"/>
    <n v="5.2"/>
  </r>
  <r>
    <x v="255"/>
    <n v="2.4"/>
  </r>
  <r>
    <x v="256"/>
    <n v="5.7"/>
  </r>
  <r>
    <x v="13"/>
    <n v="5.8"/>
  </r>
  <r>
    <x v="105"/>
    <n v="5.6"/>
  </r>
  <r>
    <x v="257"/>
    <n v="6"/>
  </r>
  <r>
    <x v="83"/>
    <n v="5.8"/>
  </r>
  <r>
    <x v="108"/>
    <n v="6"/>
  </r>
  <r>
    <x v="258"/>
    <n v="5.7"/>
  </r>
  <r>
    <x v="188"/>
    <n v="6"/>
  </r>
  <r>
    <x v="259"/>
    <n v="7.8"/>
  </r>
  <r>
    <x v="174"/>
    <n v="4.2"/>
  </r>
  <r>
    <x v="213"/>
    <n v="5.6"/>
  </r>
  <r>
    <x v="260"/>
    <n v="4.4000000000000004"/>
  </r>
  <r>
    <x v="84"/>
    <n v="8.1999999999999993"/>
  </r>
  <r>
    <x v="218"/>
    <n v="8.5"/>
  </r>
  <r>
    <x v="147"/>
    <n v="5.8"/>
  </r>
  <r>
    <x v="261"/>
    <n v="6.5"/>
  </r>
  <r>
    <x v="25"/>
    <n v="7.2"/>
  </r>
  <r>
    <x v="90"/>
    <n v="6.7"/>
  </r>
  <r>
    <x v="203"/>
    <n v="3.4"/>
  </r>
  <r>
    <x v="262"/>
    <n v="5.9"/>
  </r>
  <r>
    <x v="116"/>
    <n v="7.8"/>
  </r>
  <r>
    <x v="263"/>
    <n v="5.9"/>
  </r>
  <r>
    <x v="264"/>
    <n v="4.0999999999999996"/>
  </r>
  <r>
    <x v="265"/>
    <n v="6.8"/>
  </r>
  <r>
    <x v="266"/>
    <n v="5.8"/>
  </r>
  <r>
    <x v="267"/>
    <n v="7.5"/>
  </r>
  <r>
    <x v="42"/>
    <n v="6.9"/>
  </r>
  <r>
    <x v="38"/>
    <n v="6.5"/>
  </r>
  <r>
    <x v="79"/>
    <n v="6.9"/>
  </r>
  <r>
    <x v="121"/>
    <n v="7.9"/>
  </r>
  <r>
    <x v="10"/>
    <n v="7.4"/>
  </r>
  <r>
    <x v="201"/>
    <n v="6.7"/>
  </r>
  <r>
    <x v="27"/>
    <n v="7.4"/>
  </r>
  <r>
    <x v="126"/>
    <n v="6.9"/>
  </r>
  <r>
    <x v="228"/>
    <n v="6.8"/>
  </r>
  <r>
    <x v="236"/>
    <n v="6.7"/>
  </r>
  <r>
    <x v="197"/>
    <n v="5.0999999999999996"/>
  </r>
  <r>
    <x v="268"/>
    <n v="4.0999999999999996"/>
  </r>
  <r>
    <x v="112"/>
    <n v="7.3"/>
  </r>
  <r>
    <x v="203"/>
    <n v="6"/>
  </r>
  <r>
    <x v="38"/>
    <n v="7.3"/>
  </r>
  <r>
    <x v="205"/>
    <n v="5.4"/>
  </r>
  <r>
    <x v="30"/>
    <n v="5.9"/>
  </r>
  <r>
    <x v="269"/>
    <n v="7.1"/>
  </r>
  <r>
    <x v="190"/>
    <n v="6"/>
  </r>
  <r>
    <x v="111"/>
    <n v="6.5"/>
  </r>
  <r>
    <x v="270"/>
    <n v="5.7"/>
  </r>
  <r>
    <x v="38"/>
    <n v="7.6"/>
  </r>
  <r>
    <x v="271"/>
    <n v="6.6"/>
  </r>
  <r>
    <x v="272"/>
    <n v="5.4"/>
  </r>
  <r>
    <x v="127"/>
    <n v="7.3"/>
  </r>
  <r>
    <x v="138"/>
    <n v="6.5"/>
  </r>
  <r>
    <x v="273"/>
    <n v="6.6"/>
  </r>
  <r>
    <x v="274"/>
    <n v="6.6"/>
  </r>
  <r>
    <x v="275"/>
    <n v="5.9"/>
  </r>
  <r>
    <x v="276"/>
    <n v="6.7"/>
  </r>
  <r>
    <x v="225"/>
    <n v="6.1"/>
  </r>
  <r>
    <x v="277"/>
    <n v="6.6"/>
  </r>
  <r>
    <x v="278"/>
    <n v="6.6"/>
  </r>
  <r>
    <x v="279"/>
    <n v="5.3"/>
  </r>
  <r>
    <x v="213"/>
    <n v="6"/>
  </r>
  <r>
    <x v="280"/>
    <n v="6"/>
  </r>
  <r>
    <x v="281"/>
    <n v="4.7"/>
  </r>
  <r>
    <x v="195"/>
    <n v="6.1"/>
  </r>
  <r>
    <x v="93"/>
    <n v="7.2"/>
  </r>
  <r>
    <x v="282"/>
    <n v="6.4"/>
  </r>
  <r>
    <x v="9"/>
    <n v="6.1"/>
  </r>
  <r>
    <x v="206"/>
    <n v="5.9"/>
  </r>
  <r>
    <x v="274"/>
    <n v="6"/>
  </r>
  <r>
    <x v="283"/>
    <n v="6.3"/>
  </r>
  <r>
    <x v="276"/>
    <n v="5.6"/>
  </r>
  <r>
    <x v="284"/>
    <n v="6.4"/>
  </r>
  <r>
    <x v="21"/>
    <n v="7.1"/>
  </r>
  <r>
    <x v="164"/>
    <n v="6.6"/>
  </r>
  <r>
    <x v="285"/>
    <n v="4.5999999999999996"/>
  </r>
  <r>
    <x v="286"/>
    <n v="8.4"/>
  </r>
  <r>
    <x v="2"/>
    <n v="7.1"/>
  </r>
  <r>
    <x v="287"/>
    <n v="7.4"/>
  </r>
  <r>
    <x v="288"/>
    <n v="6.9"/>
  </r>
  <r>
    <x v="197"/>
    <n v="4.5"/>
  </r>
  <r>
    <x v="220"/>
    <n v="7.1"/>
  </r>
  <r>
    <x v="93"/>
    <n v="6.5"/>
  </r>
  <r>
    <x v="289"/>
    <n v="5.3"/>
  </r>
  <r>
    <x v="93"/>
    <n v="6.7"/>
  </r>
  <r>
    <x v="12"/>
    <n v="7.2"/>
  </r>
  <r>
    <x v="29"/>
    <n v="7.2"/>
  </r>
  <r>
    <x v="290"/>
    <n v="5.5"/>
  </r>
  <r>
    <x v="49"/>
    <n v="5.8"/>
  </r>
  <r>
    <x v="291"/>
    <n v="6"/>
  </r>
  <r>
    <x v="84"/>
    <n v="6.6"/>
  </r>
  <r>
    <x v="166"/>
    <n v="8.3000000000000007"/>
  </r>
  <r>
    <x v="38"/>
    <n v="6.7"/>
  </r>
  <r>
    <x v="25"/>
    <n v="6"/>
  </r>
  <r>
    <x v="197"/>
    <n v="7.1"/>
  </r>
  <r>
    <x v="292"/>
    <n v="6"/>
  </r>
  <r>
    <x v="293"/>
    <n v="6.9"/>
  </r>
  <r>
    <x v="93"/>
    <n v="5.6"/>
  </r>
  <r>
    <x v="213"/>
    <n v="5.6"/>
  </r>
  <r>
    <x v="289"/>
    <n v="4.5"/>
  </r>
  <r>
    <x v="294"/>
    <n v="7.1"/>
  </r>
  <r>
    <x v="271"/>
    <n v="6.5"/>
  </r>
  <r>
    <x v="295"/>
    <n v="6.4"/>
  </r>
  <r>
    <x v="88"/>
    <n v="5.8"/>
  </r>
  <r>
    <x v="24"/>
    <n v="8"/>
  </r>
  <r>
    <x v="269"/>
    <n v="6.2"/>
  </r>
  <r>
    <x v="38"/>
    <n v="7.2"/>
  </r>
  <r>
    <x v="296"/>
    <n v="6.1"/>
  </r>
  <r>
    <x v="19"/>
    <n v="7.6"/>
  </r>
  <r>
    <x v="78"/>
    <n v="6.3"/>
  </r>
  <r>
    <x v="297"/>
    <n v="6.3"/>
  </r>
  <r>
    <x v="103"/>
    <n v="6.3"/>
  </r>
  <r>
    <x v="69"/>
    <n v="7.7"/>
  </r>
  <r>
    <x v="220"/>
    <n v="7"/>
  </r>
  <r>
    <x v="84"/>
    <n v="5.3"/>
  </r>
  <r>
    <x v="131"/>
    <n v="5.6"/>
  </r>
  <r>
    <x v="298"/>
    <n v="5.2"/>
  </r>
  <r>
    <x v="289"/>
    <n v="5.4"/>
  </r>
  <r>
    <x v="299"/>
    <n v="6.4"/>
  </r>
  <r>
    <x v="236"/>
    <n v="5.9"/>
  </r>
  <r>
    <x v="300"/>
    <n v="6.3"/>
  </r>
  <r>
    <x v="301"/>
    <n v="6.5"/>
  </r>
  <r>
    <x v="129"/>
    <n v="3"/>
  </r>
  <r>
    <x v="302"/>
    <n v="3.6"/>
  </r>
  <r>
    <x v="303"/>
    <n v="5.8"/>
  </r>
  <r>
    <x v="304"/>
    <n v="6.2"/>
  </r>
  <r>
    <x v="153"/>
    <n v="5.6"/>
  </r>
  <r>
    <x v="157"/>
    <n v="5.4"/>
  </r>
  <r>
    <x v="305"/>
    <n v="6.1"/>
  </r>
  <r>
    <x v="306"/>
    <n v="4.2"/>
  </r>
  <r>
    <x v="307"/>
    <n v="6.7"/>
  </r>
  <r>
    <x v="197"/>
    <n v="4.2"/>
  </r>
  <r>
    <x v="308"/>
    <n v="6.4"/>
  </r>
  <r>
    <x v="309"/>
    <n v="4.9000000000000004"/>
  </r>
  <r>
    <x v="186"/>
    <n v="6.8"/>
  </r>
  <r>
    <x v="267"/>
    <n v="7.7"/>
  </r>
  <r>
    <x v="310"/>
    <n v="5.6"/>
  </r>
  <r>
    <x v="311"/>
    <n v="6.4"/>
  </r>
  <r>
    <x v="312"/>
    <n v="7.2"/>
  </r>
  <r>
    <x v="313"/>
    <n v="6"/>
  </r>
  <r>
    <x v="304"/>
    <n v="5.9"/>
  </r>
  <r>
    <x v="157"/>
    <n v="7.9"/>
  </r>
  <r>
    <x v="314"/>
    <n v="6.8"/>
  </r>
  <r>
    <x v="17"/>
    <n v="7.1"/>
  </r>
  <r>
    <x v="187"/>
    <n v="5.9"/>
  </r>
  <r>
    <x v="201"/>
    <n v="5.9"/>
  </r>
  <r>
    <x v="227"/>
    <n v="6.2"/>
  </r>
  <r>
    <x v="315"/>
    <n v="7"/>
  </r>
  <r>
    <x v="316"/>
    <n v="5.4"/>
  </r>
  <r>
    <x v="38"/>
    <n v="8.6"/>
  </r>
  <r>
    <x v="317"/>
    <n v="6.5"/>
  </r>
  <r>
    <x v="217"/>
    <n v="6.4"/>
  </r>
  <r>
    <x v="172"/>
    <n v="7.6"/>
  </r>
  <r>
    <x v="318"/>
    <n v="5.5"/>
  </r>
  <r>
    <x v="38"/>
    <n v="7.4"/>
  </r>
  <r>
    <x v="44"/>
    <n v="8.6999999999999993"/>
  </r>
  <r>
    <x v="84"/>
    <n v="7.6"/>
  </r>
  <r>
    <x v="128"/>
    <n v="7.5"/>
  </r>
  <r>
    <x v="319"/>
    <n v="5.5"/>
  </r>
  <r>
    <x v="320"/>
    <n v="7.6"/>
  </r>
  <r>
    <x v="321"/>
    <n v="6.5"/>
  </r>
  <r>
    <x v="164"/>
    <n v="6.9"/>
  </r>
  <r>
    <x v="30"/>
    <n v="6.7"/>
  </r>
  <r>
    <x v="232"/>
    <n v="6.6"/>
  </r>
  <r>
    <x v="322"/>
    <n v="7.2"/>
  </r>
  <r>
    <x v="323"/>
    <n v="6.4"/>
  </r>
  <r>
    <x v="197"/>
    <n v="6.4"/>
  </r>
  <r>
    <x v="132"/>
    <n v="6"/>
  </r>
  <r>
    <x v="71"/>
    <n v="6.1"/>
  </r>
  <r>
    <x v="78"/>
    <n v="6"/>
  </r>
  <r>
    <x v="36"/>
    <n v="6.4"/>
  </r>
  <r>
    <x v="324"/>
    <n v="6.4"/>
  </r>
  <r>
    <x v="325"/>
    <n v="7.3"/>
  </r>
  <r>
    <x v="326"/>
    <n v="5.2"/>
  </r>
  <r>
    <x v="327"/>
    <n v="6.6"/>
  </r>
  <r>
    <x v="32"/>
    <n v="6.3"/>
  </r>
  <r>
    <x v="328"/>
    <n v="5.9"/>
  </r>
  <r>
    <x v="210"/>
    <n v="6.4"/>
  </r>
  <r>
    <x v="269"/>
    <n v="6.7"/>
  </r>
  <r>
    <x v="213"/>
    <n v="5.4"/>
  </r>
  <r>
    <x v="213"/>
    <n v="6.4"/>
  </r>
  <r>
    <x v="197"/>
    <n v="6.7"/>
  </r>
  <r>
    <x v="329"/>
    <n v="6.2"/>
  </r>
  <r>
    <x v="47"/>
    <n v="6.1"/>
  </r>
  <r>
    <x v="68"/>
    <n v="8.8000000000000007"/>
  </r>
  <r>
    <x v="32"/>
    <n v="7.1"/>
  </r>
  <r>
    <x v="330"/>
    <n v="5.7"/>
  </r>
  <r>
    <x v="321"/>
    <n v="5"/>
  </r>
  <r>
    <x v="331"/>
    <n v="5.0999999999999996"/>
  </r>
  <r>
    <x v="332"/>
    <n v="6.9"/>
  </r>
  <r>
    <x v="315"/>
    <n v="4.8"/>
  </r>
  <r>
    <x v="333"/>
    <n v="6.5"/>
  </r>
  <r>
    <x v="204"/>
    <n v="5.0999999999999996"/>
  </r>
  <r>
    <x v="334"/>
    <n v="7.1"/>
  </r>
  <r>
    <x v="175"/>
    <n v="7.5"/>
  </r>
  <r>
    <x v="187"/>
    <n v="6.2"/>
  </r>
  <r>
    <x v="95"/>
    <n v="6.3"/>
  </r>
  <r>
    <x v="38"/>
    <n v="8.1"/>
  </r>
  <r>
    <x v="318"/>
    <n v="6.6"/>
  </r>
  <r>
    <x v="119"/>
    <n v="6.9"/>
  </r>
  <r>
    <x v="335"/>
    <n v="6.1"/>
  </r>
  <r>
    <x v="336"/>
    <n v="4.3"/>
  </r>
  <r>
    <x v="65"/>
    <n v="6.6"/>
  </r>
  <r>
    <x v="337"/>
    <n v="6.8"/>
  </r>
  <r>
    <x v="338"/>
    <n v="3.8"/>
  </r>
  <r>
    <x v="339"/>
    <n v="5.9"/>
  </r>
  <r>
    <x v="166"/>
    <n v="7.9"/>
  </r>
  <r>
    <x v="340"/>
    <n v="6.3"/>
  </r>
  <r>
    <x v="341"/>
    <n v="5.5"/>
  </r>
  <r>
    <x v="9"/>
    <n v="7.7"/>
  </r>
  <r>
    <x v="187"/>
    <n v="6.3"/>
  </r>
  <r>
    <x v="342"/>
    <n v="7.1"/>
  </r>
  <r>
    <x v="288"/>
    <n v="8.5"/>
  </r>
  <r>
    <x v="202"/>
    <n v="5.9"/>
  </r>
  <r>
    <x v="168"/>
    <n v="5.8"/>
  </r>
  <r>
    <x v="68"/>
    <n v="8.1"/>
  </r>
  <r>
    <x v="52"/>
    <n v="7.9"/>
  </r>
  <r>
    <x v="30"/>
    <n v="7.2"/>
  </r>
  <r>
    <x v="169"/>
    <n v="6.3"/>
  </r>
  <r>
    <x v="110"/>
    <n v="8.1"/>
  </r>
  <r>
    <x v="343"/>
    <n v="7"/>
  </r>
  <r>
    <x v="285"/>
    <n v="5.5"/>
  </r>
  <r>
    <x v="334"/>
    <n v="6.7"/>
  </r>
  <r>
    <x v="180"/>
    <n v="5.2"/>
  </r>
  <r>
    <x v="270"/>
    <n v="7"/>
  </r>
  <r>
    <x v="344"/>
    <n v="6.1"/>
  </r>
  <r>
    <x v="79"/>
    <n v="6.6"/>
  </r>
  <r>
    <x v="345"/>
    <n v="5.5"/>
  </r>
  <r>
    <x v="162"/>
    <n v="5.9"/>
  </r>
  <r>
    <x v="236"/>
    <n v="5.4"/>
  </r>
  <r>
    <x v="346"/>
    <n v="6.4"/>
  </r>
  <r>
    <x v="347"/>
    <n v="5.7"/>
  </r>
  <r>
    <x v="25"/>
    <n v="6.7"/>
  </r>
  <r>
    <x v="125"/>
    <n v="7.1"/>
  </r>
  <r>
    <x v="78"/>
    <n v="6.8"/>
  </r>
  <r>
    <x v="348"/>
    <n v="6.5"/>
  </r>
  <r>
    <x v="157"/>
    <n v="7.6"/>
  </r>
  <r>
    <x v="165"/>
    <n v="5.5"/>
  </r>
  <r>
    <x v="349"/>
    <n v="6.5"/>
  </r>
  <r>
    <x v="89"/>
    <n v="7"/>
  </r>
  <r>
    <x v="197"/>
    <n v="5.8"/>
  </r>
  <r>
    <x v="350"/>
    <n v="7.3"/>
  </r>
  <r>
    <x v="149"/>
    <n v="6.6"/>
  </r>
  <r>
    <x v="351"/>
    <n v="4.4000000000000004"/>
  </r>
  <r>
    <x v="281"/>
    <n v="7.7"/>
  </r>
  <r>
    <x v="93"/>
    <n v="5"/>
  </r>
  <r>
    <x v="162"/>
    <n v="7.7"/>
  </r>
  <r>
    <x v="352"/>
    <n v="4.4000000000000004"/>
  </r>
  <r>
    <x v="232"/>
    <n v="6.1"/>
  </r>
  <r>
    <x v="353"/>
    <n v="5.4"/>
  </r>
  <r>
    <x v="37"/>
    <n v="6.8"/>
  </r>
  <r>
    <x v="354"/>
    <n v="6.5"/>
  </r>
  <r>
    <x v="355"/>
    <n v="7"/>
  </r>
  <r>
    <x v="306"/>
    <n v="6.3"/>
  </r>
  <r>
    <x v="132"/>
    <n v="6.3"/>
  </r>
  <r>
    <x v="356"/>
    <n v="6.1"/>
  </r>
  <r>
    <x v="357"/>
    <n v="6.1"/>
  </r>
  <r>
    <x v="358"/>
    <n v="5.3"/>
  </r>
  <r>
    <x v="359"/>
    <n v="5.4"/>
  </r>
  <r>
    <x v="85"/>
    <n v="6.2"/>
  </r>
  <r>
    <x v="360"/>
    <n v="6.6"/>
  </r>
  <r>
    <x v="361"/>
    <n v="5.9"/>
  </r>
  <r>
    <x v="362"/>
    <n v="6.3"/>
  </r>
  <r>
    <x v="271"/>
    <n v="7.2"/>
  </r>
  <r>
    <x v="363"/>
    <n v="6.8"/>
  </r>
  <r>
    <x v="364"/>
    <n v="6.1"/>
  </r>
  <r>
    <x v="198"/>
    <n v="7.8"/>
  </r>
  <r>
    <x v="365"/>
    <n v="5"/>
  </r>
  <r>
    <x v="315"/>
    <n v="6.2"/>
  </r>
  <r>
    <x v="366"/>
    <n v="6.7"/>
  </r>
  <r>
    <x v="367"/>
    <n v="4.9000000000000004"/>
  </r>
  <r>
    <x v="323"/>
    <n v="7.4"/>
  </r>
  <r>
    <x v="368"/>
    <n v="7.1"/>
  </r>
  <r>
    <x v="130"/>
    <n v="6.2"/>
  </r>
  <r>
    <x v="369"/>
    <n v="4.9000000000000004"/>
  </r>
  <r>
    <x v="292"/>
    <n v="6.1"/>
  </r>
  <r>
    <x v="370"/>
    <n v="6.1"/>
  </r>
  <r>
    <x v="371"/>
    <n v="6.4"/>
  </r>
  <r>
    <x v="372"/>
    <n v="6.3"/>
  </r>
  <r>
    <x v="373"/>
    <n v="6.8"/>
  </r>
  <r>
    <x v="30"/>
    <n v="6.6"/>
  </r>
  <r>
    <x v="174"/>
    <n v="5.7"/>
  </r>
  <r>
    <x v="367"/>
    <n v="5.9"/>
  </r>
  <r>
    <x v="356"/>
    <n v="6"/>
  </r>
  <r>
    <x v="374"/>
    <n v="6.1"/>
  </r>
  <r>
    <x v="96"/>
    <n v="6.7"/>
  </r>
  <r>
    <x v="348"/>
    <n v="6.7"/>
  </r>
  <r>
    <x v="293"/>
    <n v="7.9"/>
  </r>
  <r>
    <x v="341"/>
    <n v="5"/>
  </r>
  <r>
    <x v="98"/>
    <n v="4.3"/>
  </r>
  <r>
    <x v="375"/>
    <n v="5.7"/>
  </r>
  <r>
    <x v="376"/>
    <n v="6.7"/>
  </r>
  <r>
    <x v="213"/>
    <n v="6.7"/>
  </r>
  <r>
    <x v="7"/>
    <n v="8.1"/>
  </r>
  <r>
    <x v="51"/>
    <n v="6.1"/>
  </r>
  <r>
    <x v="206"/>
    <n v="5.6"/>
  </r>
  <r>
    <x v="377"/>
    <n v="6.6"/>
  </r>
  <r>
    <x v="378"/>
    <n v="6.9"/>
  </r>
  <r>
    <x v="379"/>
    <n v="4.8"/>
  </r>
  <r>
    <x v="380"/>
    <n v="6.2"/>
  </r>
  <r>
    <x v="381"/>
    <n v="6"/>
  </r>
  <r>
    <x v="352"/>
    <n v="4.9000000000000004"/>
  </r>
  <r>
    <x v="382"/>
    <n v="5.6"/>
  </r>
  <r>
    <x v="84"/>
    <n v="6.1"/>
  </r>
  <r>
    <x v="383"/>
    <n v="6.1"/>
  </r>
  <r>
    <x v="333"/>
    <n v="4.8"/>
  </r>
  <r>
    <x v="384"/>
    <n v="5.5"/>
  </r>
  <r>
    <x v="385"/>
    <n v="3.8"/>
  </r>
  <r>
    <x v="30"/>
    <n v="6.5"/>
  </r>
  <r>
    <x v="386"/>
    <n v="6"/>
  </r>
  <r>
    <x v="387"/>
    <n v="6.7"/>
  </r>
  <r>
    <x v="388"/>
    <n v="8.1"/>
  </r>
  <r>
    <x v="389"/>
    <n v="4.9000000000000004"/>
  </r>
  <r>
    <x v="323"/>
    <n v="7.3"/>
  </r>
  <r>
    <x v="46"/>
    <n v="6.4"/>
  </r>
  <r>
    <x v="194"/>
    <n v="6.7"/>
  </r>
  <r>
    <x v="353"/>
    <n v="3.6"/>
  </r>
  <r>
    <x v="390"/>
    <n v="5.7"/>
  </r>
  <r>
    <x v="296"/>
    <n v="6"/>
  </r>
  <r>
    <x v="156"/>
    <n v="4.9000000000000004"/>
  </r>
  <r>
    <x v="344"/>
    <n v="4.7"/>
  </r>
  <r>
    <x v="80"/>
    <n v="6.3"/>
  </r>
  <r>
    <x v="213"/>
    <n v="5.9"/>
  </r>
  <r>
    <x v="391"/>
    <n v="5.9"/>
  </r>
  <r>
    <x v="329"/>
    <n v="7.5"/>
  </r>
  <r>
    <x v="392"/>
    <n v="5.6"/>
  </r>
  <r>
    <x v="49"/>
    <n v="6.4"/>
  </r>
  <r>
    <x v="25"/>
    <n v="6.3"/>
  </r>
  <r>
    <x v="393"/>
    <n v="4.3"/>
  </r>
  <r>
    <x v="394"/>
    <n v="5.9"/>
  </r>
  <r>
    <x v="236"/>
    <n v="5.5"/>
  </r>
  <r>
    <x v="395"/>
    <n v="6.2"/>
  </r>
  <r>
    <x v="43"/>
    <n v="8.8000000000000007"/>
  </r>
  <r>
    <x v="341"/>
    <n v="5.2"/>
  </r>
  <r>
    <x v="187"/>
    <n v="7"/>
  </r>
  <r>
    <x v="396"/>
    <n v="6.6"/>
  </r>
  <r>
    <x v="105"/>
    <n v="7.3"/>
  </r>
  <r>
    <x v="51"/>
    <n v="5.6"/>
  </r>
  <r>
    <x v="276"/>
    <n v="6.6"/>
  </r>
  <r>
    <x v="397"/>
    <n v="5.4"/>
  </r>
  <r>
    <x v="398"/>
    <n v="6.3"/>
  </r>
  <r>
    <x v="115"/>
    <n v="7.9"/>
  </r>
  <r>
    <x v="80"/>
    <n v="6.3"/>
  </r>
  <r>
    <x v="177"/>
    <n v="6"/>
  </r>
  <r>
    <x v="271"/>
    <n v="7.2"/>
  </r>
  <r>
    <x v="399"/>
    <n v="5.0999999999999996"/>
  </r>
  <r>
    <x v="162"/>
    <n v="7.3"/>
  </r>
  <r>
    <x v="400"/>
    <n v="8"/>
  </r>
  <r>
    <x v="125"/>
    <n v="6.2"/>
  </r>
  <r>
    <x v="274"/>
    <n v="6"/>
  </r>
  <r>
    <x v="177"/>
    <n v="6.7"/>
  </r>
  <r>
    <x v="166"/>
    <n v="8.1"/>
  </r>
  <r>
    <x v="186"/>
    <n v="6.4"/>
  </r>
  <r>
    <x v="166"/>
    <n v="8"/>
  </r>
  <r>
    <x v="211"/>
    <n v="6.3"/>
  </r>
  <r>
    <x v="43"/>
    <n v="6.4"/>
  </r>
  <r>
    <x v="401"/>
    <n v="6.6"/>
  </r>
  <r>
    <x v="371"/>
    <n v="6.4"/>
  </r>
  <r>
    <x v="194"/>
    <n v="6"/>
  </r>
  <r>
    <x v="97"/>
    <n v="6.6"/>
  </r>
  <r>
    <x v="402"/>
    <n v="5.9"/>
  </r>
  <r>
    <x v="68"/>
    <n v="6.4"/>
  </r>
  <r>
    <x v="403"/>
    <n v="6.3"/>
  </r>
  <r>
    <x v="404"/>
    <n v="7.3"/>
  </r>
  <r>
    <x v="246"/>
    <n v="6.8"/>
  </r>
  <r>
    <x v="405"/>
    <n v="7.2"/>
  </r>
  <r>
    <x v="406"/>
    <n v="5.7"/>
  </r>
  <r>
    <x v="407"/>
    <n v="6"/>
  </r>
  <r>
    <x v="71"/>
    <n v="6.5"/>
  </r>
  <r>
    <x v="304"/>
    <n v="5.8"/>
  </r>
  <r>
    <x v="408"/>
    <n v="5.8"/>
  </r>
  <r>
    <x v="409"/>
    <n v="6.7"/>
  </r>
  <r>
    <x v="323"/>
    <n v="7.8"/>
  </r>
  <r>
    <x v="223"/>
    <n v="5.6"/>
  </r>
  <r>
    <x v="162"/>
    <n v="5.8"/>
  </r>
  <r>
    <x v="131"/>
    <n v="7.4"/>
  </r>
  <r>
    <x v="410"/>
    <n v="6.9"/>
  </r>
  <r>
    <x v="411"/>
    <n v="5.5"/>
  </r>
  <r>
    <x v="412"/>
    <n v="6.3"/>
  </r>
  <r>
    <x v="413"/>
    <n v="4.7"/>
  </r>
  <r>
    <x v="414"/>
    <n v="5.6"/>
  </r>
  <r>
    <x v="73"/>
    <n v="6.4"/>
  </r>
  <r>
    <x v="295"/>
    <n v="4.2"/>
  </r>
  <r>
    <x v="415"/>
    <n v="6.4"/>
  </r>
  <r>
    <x v="362"/>
    <n v="7.7"/>
  </r>
  <r>
    <x v="325"/>
    <n v="7.7"/>
  </r>
  <r>
    <x v="416"/>
    <n v="5.3"/>
  </r>
  <r>
    <x v="37"/>
    <n v="6.7"/>
  </r>
  <r>
    <x v="400"/>
    <n v="7.7"/>
  </r>
  <r>
    <x v="379"/>
    <n v="5.7"/>
  </r>
  <r>
    <x v="417"/>
    <n v="7.6"/>
  </r>
  <r>
    <x v="293"/>
    <n v="6.4"/>
  </r>
  <r>
    <x v="20"/>
    <n v="5.6"/>
  </r>
  <r>
    <x v="418"/>
    <n v="6.8"/>
  </r>
  <r>
    <x v="222"/>
    <n v="2.4"/>
  </r>
  <r>
    <x v="354"/>
    <n v="6.2"/>
  </r>
  <r>
    <x v="262"/>
    <n v="5.9"/>
  </r>
  <r>
    <x v="278"/>
    <n v="7.1"/>
  </r>
  <r>
    <x v="35"/>
    <n v="7.6"/>
  </r>
  <r>
    <x v="374"/>
    <n v="5.5"/>
  </r>
  <r>
    <x v="419"/>
    <n v="7"/>
  </r>
  <r>
    <x v="323"/>
    <n v="7.1"/>
  </r>
  <r>
    <x v="270"/>
    <n v="7.4"/>
  </r>
  <r>
    <x v="420"/>
    <n v="7.6"/>
  </r>
  <r>
    <x v="247"/>
    <n v="5.9"/>
  </r>
  <r>
    <x v="421"/>
    <n v="5.9"/>
  </r>
  <r>
    <x v="38"/>
    <n v="8"/>
  </r>
  <r>
    <x v="209"/>
    <n v="7.4"/>
  </r>
  <r>
    <x v="117"/>
    <n v="5.8"/>
  </r>
  <r>
    <x v="422"/>
    <n v="6.3"/>
  </r>
  <r>
    <x v="290"/>
    <n v="5.7"/>
  </r>
  <r>
    <x v="423"/>
    <n v="5.0999999999999996"/>
  </r>
  <r>
    <x v="424"/>
    <n v="7.6"/>
  </r>
  <r>
    <x v="425"/>
    <n v="6.4"/>
  </r>
  <r>
    <x v="426"/>
    <n v="7.4"/>
  </r>
  <r>
    <x v="48"/>
    <n v="8.1999999999999993"/>
  </r>
  <r>
    <x v="427"/>
    <n v="6.5"/>
  </r>
  <r>
    <x v="428"/>
    <n v="5.5"/>
  </r>
  <r>
    <x v="304"/>
    <n v="6.5"/>
  </r>
  <r>
    <x v="429"/>
    <n v="5.6"/>
  </r>
  <r>
    <x v="430"/>
    <n v="4.9000000000000004"/>
  </r>
  <r>
    <x v="18"/>
    <n v="4.5999999999999996"/>
  </r>
  <r>
    <x v="12"/>
    <n v="7.9"/>
  </r>
  <r>
    <x v="431"/>
    <n v="7.1"/>
  </r>
  <r>
    <x v="53"/>
    <n v="6.9"/>
  </r>
  <r>
    <x v="293"/>
    <n v="7.3"/>
  </r>
  <r>
    <x v="311"/>
    <n v="7"/>
  </r>
  <r>
    <x v="138"/>
    <n v="7.7"/>
  </r>
  <r>
    <x v="51"/>
    <n v="6.7"/>
  </r>
  <r>
    <x v="164"/>
    <n v="6.3"/>
  </r>
  <r>
    <x v="251"/>
    <n v="5.8"/>
  </r>
  <r>
    <x v="34"/>
    <n v="7.1"/>
  </r>
  <r>
    <x v="149"/>
    <n v="7.3"/>
  </r>
  <r>
    <x v="369"/>
    <n v="6.4"/>
  </r>
  <r>
    <x v="198"/>
    <n v="7.1"/>
  </r>
  <r>
    <x v="432"/>
    <n v="7.6"/>
  </r>
  <r>
    <x v="117"/>
    <n v="6.8"/>
  </r>
  <r>
    <x v="433"/>
    <n v="6.6"/>
  </r>
  <r>
    <x v="124"/>
    <n v="6.7"/>
  </r>
  <r>
    <x v="392"/>
    <n v="6.1"/>
  </r>
  <r>
    <x v="13"/>
    <n v="6"/>
  </r>
  <r>
    <x v="434"/>
    <n v="7.6"/>
  </r>
  <r>
    <x v="435"/>
    <n v="7.1"/>
  </r>
  <r>
    <x v="436"/>
    <n v="5"/>
  </r>
  <r>
    <x v="293"/>
    <n v="7.1"/>
  </r>
  <r>
    <x v="104"/>
    <n v="6.2"/>
  </r>
  <r>
    <x v="401"/>
    <n v="5.6"/>
  </r>
  <r>
    <x v="437"/>
    <n v="5.4"/>
  </r>
  <r>
    <x v="327"/>
    <n v="7.4"/>
  </r>
  <r>
    <x v="438"/>
    <n v="5"/>
  </r>
  <r>
    <x v="439"/>
    <n v="5.2"/>
  </r>
  <r>
    <x v="440"/>
    <n v="7.6"/>
  </r>
  <r>
    <x v="72"/>
    <n v="6.6"/>
  </r>
  <r>
    <x v="441"/>
    <n v="7"/>
  </r>
  <r>
    <x v="442"/>
    <n v="5.7"/>
  </r>
  <r>
    <x v="443"/>
    <n v="8.1999999999999993"/>
  </r>
  <r>
    <x v="425"/>
    <n v="6.2"/>
  </r>
  <r>
    <x v="444"/>
    <n v="6.6"/>
  </r>
  <r>
    <x v="445"/>
    <n v="4.7"/>
  </r>
  <r>
    <x v="446"/>
    <n v="6.3"/>
  </r>
  <r>
    <x v="447"/>
    <n v="6.1"/>
  </r>
  <r>
    <x v="448"/>
    <n v="6.7"/>
  </r>
  <r>
    <x v="237"/>
    <n v="6.1"/>
  </r>
  <r>
    <x v="449"/>
    <n v="7"/>
  </r>
  <r>
    <x v="27"/>
    <n v="7.4"/>
  </r>
  <r>
    <x v="450"/>
    <n v="7.3"/>
  </r>
  <r>
    <x v="451"/>
    <n v="5.8"/>
  </r>
  <r>
    <x v="323"/>
    <n v="6.7"/>
  </r>
  <r>
    <x v="17"/>
    <n v="5.8"/>
  </r>
  <r>
    <x v="68"/>
    <n v="7.8"/>
  </r>
  <r>
    <x v="452"/>
    <n v="6.6"/>
  </r>
  <r>
    <x v="453"/>
    <n v="6.5"/>
  </r>
  <r>
    <x v="454"/>
    <n v="6.7"/>
  </r>
  <r>
    <x v="270"/>
    <n v="7.3"/>
  </r>
  <r>
    <x v="455"/>
    <n v="5.8"/>
  </r>
  <r>
    <x v="456"/>
    <n v="5.5"/>
  </r>
  <r>
    <x v="256"/>
    <n v="6.3"/>
  </r>
  <r>
    <x v="425"/>
    <n v="7.4"/>
  </r>
  <r>
    <x v="234"/>
    <n v="5.9"/>
  </r>
  <r>
    <x v="457"/>
    <n v="6.2"/>
  </r>
  <r>
    <x v="458"/>
    <n v="5.9"/>
  </r>
  <r>
    <x v="459"/>
    <n v="6.5"/>
  </r>
  <r>
    <x v="460"/>
    <n v="4.4000000000000004"/>
  </r>
  <r>
    <x v="420"/>
    <n v="3.5"/>
  </r>
  <r>
    <x v="461"/>
    <n v="6.6"/>
  </r>
  <r>
    <x v="290"/>
    <n v="6"/>
  </r>
  <r>
    <x v="443"/>
    <n v="6.4"/>
  </r>
  <r>
    <x v="5"/>
    <n v="6.5"/>
  </r>
  <r>
    <x v="462"/>
    <n v="4.3"/>
  </r>
  <r>
    <x v="401"/>
    <n v="4.2"/>
  </r>
  <r>
    <x v="323"/>
    <n v="6.5"/>
  </r>
  <r>
    <x v="463"/>
    <n v="6.1"/>
  </r>
  <r>
    <x v="105"/>
    <n v="6.3"/>
  </r>
  <r>
    <x v="464"/>
    <n v="6.2"/>
  </r>
  <r>
    <x v="337"/>
    <n v="5.9"/>
  </r>
  <r>
    <x v="465"/>
    <n v="5.9"/>
  </r>
  <r>
    <x v="129"/>
    <n v="6.5"/>
  </r>
  <r>
    <x v="323"/>
    <n v="6.4"/>
  </r>
  <r>
    <x v="175"/>
    <n v="6.5"/>
  </r>
  <r>
    <x v="466"/>
    <n v="5.7"/>
  </r>
  <r>
    <x v="61"/>
    <n v="8"/>
  </r>
  <r>
    <x v="467"/>
    <n v="7.3"/>
  </r>
  <r>
    <x v="212"/>
    <n v="6.7"/>
  </r>
  <r>
    <x v="403"/>
    <n v="7.5"/>
  </r>
  <r>
    <x v="389"/>
    <n v="5.4"/>
  </r>
  <r>
    <x v="441"/>
    <n v="6.6"/>
  </r>
  <r>
    <x v="468"/>
    <n v="7.7"/>
  </r>
  <r>
    <x v="469"/>
    <n v="5.8"/>
  </r>
  <r>
    <x v="188"/>
    <n v="6.4"/>
  </r>
  <r>
    <x v="470"/>
    <n v="5.6"/>
  </r>
  <r>
    <x v="471"/>
    <n v="6"/>
  </r>
  <r>
    <x v="472"/>
    <n v="6.2"/>
  </r>
  <r>
    <x v="473"/>
    <n v="5.9"/>
  </r>
  <r>
    <x v="58"/>
    <n v="5.0999999999999996"/>
  </r>
  <r>
    <x v="52"/>
    <n v="6.8"/>
  </r>
  <r>
    <x v="162"/>
    <n v="6"/>
  </r>
  <r>
    <x v="407"/>
    <n v="5.0999999999999996"/>
  </r>
  <r>
    <x v="393"/>
    <n v="5.8"/>
  </r>
  <r>
    <x v="474"/>
    <n v="6.2"/>
  </r>
  <r>
    <x v="475"/>
    <n v="6.4"/>
  </r>
  <r>
    <x v="199"/>
    <n v="4.8"/>
  </r>
  <r>
    <x v="476"/>
    <n v="4.9000000000000004"/>
  </r>
  <r>
    <x v="269"/>
    <n v="5.6"/>
  </r>
  <r>
    <x v="477"/>
    <n v="5.5"/>
  </r>
  <r>
    <x v="298"/>
    <n v="3.7"/>
  </r>
  <r>
    <x v="478"/>
    <n v="5.9"/>
  </r>
  <r>
    <x v="197"/>
    <n v="6.3"/>
  </r>
  <r>
    <x v="479"/>
    <n v="7.4"/>
  </r>
  <r>
    <x v="149"/>
    <n v="7.6"/>
  </r>
  <r>
    <x v="38"/>
    <n v="8.3000000000000007"/>
  </r>
  <r>
    <x v="96"/>
    <n v="6.6"/>
  </r>
  <r>
    <x v="135"/>
    <n v="6.9"/>
  </r>
  <r>
    <x v="119"/>
    <n v="6.7"/>
  </r>
  <r>
    <x v="68"/>
    <n v="6.8"/>
  </r>
  <r>
    <x v="480"/>
    <n v="4.5999999999999996"/>
  </r>
  <r>
    <x v="360"/>
    <n v="7.1"/>
  </r>
  <r>
    <x v="216"/>
    <n v="6.4"/>
  </r>
  <r>
    <x v="275"/>
    <n v="6.4"/>
  </r>
  <r>
    <x v="383"/>
    <n v="7.4"/>
  </r>
  <r>
    <x v="139"/>
    <n v="6.4"/>
  </r>
  <r>
    <x v="367"/>
    <n v="6"/>
  </r>
  <r>
    <x v="417"/>
    <n v="6.5"/>
  </r>
  <r>
    <x v="139"/>
    <n v="7.8"/>
  </r>
  <r>
    <x v="481"/>
    <n v="6"/>
  </r>
  <r>
    <x v="149"/>
    <n v="7"/>
  </r>
  <r>
    <x v="199"/>
    <n v="6"/>
  </r>
  <r>
    <x v="482"/>
    <n v="7.8"/>
  </r>
  <r>
    <x v="483"/>
    <n v="6.1"/>
  </r>
  <r>
    <x v="129"/>
    <n v="6.8"/>
  </r>
  <r>
    <x v="484"/>
    <n v="6.4"/>
  </r>
  <r>
    <x v="485"/>
    <n v="7.7"/>
  </r>
  <r>
    <x v="486"/>
    <n v="8.1"/>
  </r>
  <r>
    <x v="487"/>
    <n v="4.5"/>
  </r>
  <r>
    <x v="488"/>
    <n v="5.8"/>
  </r>
  <r>
    <x v="489"/>
    <n v="6.3"/>
  </r>
  <r>
    <x v="439"/>
    <n v="5.7"/>
  </r>
  <r>
    <x v="3"/>
    <n v="7.2"/>
  </r>
  <r>
    <x v="295"/>
    <n v="7.6"/>
  </r>
  <r>
    <x v="402"/>
    <n v="4.7"/>
  </r>
  <r>
    <x v="103"/>
    <n v="6.6"/>
  </r>
  <r>
    <x v="51"/>
    <n v="6.8"/>
  </r>
  <r>
    <x v="490"/>
    <n v="7.3"/>
  </r>
  <r>
    <x v="491"/>
    <n v="2.7"/>
  </r>
  <r>
    <x v="353"/>
    <n v="4.8"/>
  </r>
  <r>
    <x v="481"/>
    <n v="6.3"/>
  </r>
  <r>
    <x v="492"/>
    <n v="5.5"/>
  </r>
  <r>
    <x v="369"/>
    <n v="6.2"/>
  </r>
  <r>
    <x v="244"/>
    <n v="5.8"/>
  </r>
  <r>
    <x v="290"/>
    <n v="5.7"/>
  </r>
  <r>
    <x v="208"/>
    <n v="6.5"/>
  </r>
  <r>
    <x v="131"/>
    <n v="6.7"/>
  </r>
  <r>
    <x v="337"/>
    <n v="7.4"/>
  </r>
  <r>
    <x v="119"/>
    <n v="6.9"/>
  </r>
  <r>
    <x v="272"/>
    <n v="5.5"/>
  </r>
  <r>
    <x v="493"/>
    <n v="8.1"/>
  </r>
  <r>
    <x v="271"/>
    <n v="7.7"/>
  </r>
  <r>
    <x v="102"/>
    <n v="7.3"/>
  </r>
  <r>
    <x v="336"/>
    <n v="5.2"/>
  </r>
  <r>
    <x v="73"/>
    <n v="7.1"/>
  </r>
  <r>
    <x v="266"/>
    <n v="7.1"/>
  </r>
  <r>
    <x v="494"/>
    <n v="7.2"/>
  </r>
  <r>
    <x v="495"/>
    <n v="6.5"/>
  </r>
  <r>
    <x v="496"/>
    <n v="4.5999999999999996"/>
  </r>
  <r>
    <x v="351"/>
    <n v="5.6"/>
  </r>
  <r>
    <x v="479"/>
    <n v="7.7"/>
  </r>
  <r>
    <x v="29"/>
    <n v="7.2"/>
  </r>
  <r>
    <x v="239"/>
    <n v="6.8"/>
  </r>
  <r>
    <x v="496"/>
    <n v="5.4"/>
  </r>
  <r>
    <x v="279"/>
    <n v="6.3"/>
  </r>
  <r>
    <x v="497"/>
    <n v="7.2"/>
  </r>
  <r>
    <x v="398"/>
    <n v="5.6"/>
  </r>
  <r>
    <x v="498"/>
    <n v="6.8"/>
  </r>
  <r>
    <x v="499"/>
    <n v="4.3"/>
  </r>
  <r>
    <x v="500"/>
    <n v="6.3"/>
  </r>
  <r>
    <x v="156"/>
    <n v="6.5"/>
  </r>
  <r>
    <x v="399"/>
    <n v="6.4"/>
  </r>
  <r>
    <x v="421"/>
    <n v="6.3"/>
  </r>
  <r>
    <x v="186"/>
    <n v="5.9"/>
  </r>
  <r>
    <x v="78"/>
    <n v="6.5"/>
  </r>
  <r>
    <x v="501"/>
    <n v="6.5"/>
  </r>
  <r>
    <x v="502"/>
    <n v="6.1"/>
  </r>
  <r>
    <x v="503"/>
    <n v="5.9"/>
  </r>
  <r>
    <x v="504"/>
    <n v="6.6"/>
  </r>
  <r>
    <x v="505"/>
    <n v="7.4"/>
  </r>
  <r>
    <x v="2"/>
    <n v="7.3"/>
  </r>
  <r>
    <x v="105"/>
    <n v="6.6"/>
  </r>
  <r>
    <x v="506"/>
    <n v="5.6"/>
  </r>
  <r>
    <x v="507"/>
    <n v="5.3"/>
  </r>
  <r>
    <x v="367"/>
    <n v="6"/>
  </r>
  <r>
    <x v="508"/>
    <n v="5.4"/>
  </r>
  <r>
    <x v="509"/>
    <n v="6.8"/>
  </r>
  <r>
    <x v="510"/>
    <n v="6.4"/>
  </r>
  <r>
    <x v="229"/>
    <n v="7.1"/>
  </r>
  <r>
    <x v="511"/>
    <n v="4.9000000000000004"/>
  </r>
  <r>
    <x v="512"/>
    <n v="5.8"/>
  </r>
  <r>
    <x v="78"/>
    <n v="7.1"/>
  </r>
  <r>
    <x v="332"/>
    <n v="7.2"/>
  </r>
  <r>
    <x v="54"/>
    <n v="6"/>
  </r>
  <r>
    <x v="434"/>
    <n v="6"/>
  </r>
  <r>
    <x v="184"/>
    <n v="7"/>
  </r>
  <r>
    <x v="513"/>
    <n v="5.4"/>
  </r>
  <r>
    <x v="14"/>
    <n v="6.5"/>
  </r>
  <r>
    <x v="36"/>
    <n v="6.4"/>
  </r>
  <r>
    <x v="514"/>
    <n v="4.9000000000000004"/>
  </r>
  <r>
    <x v="515"/>
    <n v="6.3"/>
  </r>
  <r>
    <x v="516"/>
    <n v="1.7"/>
  </r>
  <r>
    <x v="517"/>
    <n v="7.7"/>
  </r>
  <r>
    <x v="223"/>
    <n v="7.8"/>
  </r>
  <r>
    <x v="276"/>
    <n v="5.5"/>
  </r>
  <r>
    <x v="274"/>
    <n v="7.5"/>
  </r>
  <r>
    <x v="514"/>
    <n v="6.4"/>
  </r>
  <r>
    <x v="518"/>
    <n v="5.6"/>
  </r>
  <r>
    <x v="519"/>
    <n v="7.5"/>
  </r>
  <r>
    <x v="520"/>
    <n v="6.8"/>
  </r>
  <r>
    <x v="155"/>
    <n v="6.8"/>
  </r>
  <r>
    <x v="521"/>
    <n v="6"/>
  </r>
  <r>
    <x v="522"/>
    <n v="7.3"/>
  </r>
  <r>
    <x v="289"/>
    <n v="6"/>
  </r>
  <r>
    <x v="112"/>
    <n v="7"/>
  </r>
  <r>
    <x v="523"/>
    <n v="5.0999999999999996"/>
  </r>
  <r>
    <x v="204"/>
    <n v="6.8"/>
  </r>
  <r>
    <x v="524"/>
    <n v="6.5"/>
  </r>
  <r>
    <x v="169"/>
    <n v="6.6"/>
  </r>
  <r>
    <x v="198"/>
    <n v="7.2"/>
  </r>
  <r>
    <x v="495"/>
    <n v="7"/>
  </r>
  <r>
    <x v="409"/>
    <n v="7"/>
  </r>
  <r>
    <x v="525"/>
    <n v="5.9"/>
  </r>
  <r>
    <x v="526"/>
    <n v="5.4"/>
  </r>
  <r>
    <x v="99"/>
    <n v="6.6"/>
  </r>
  <r>
    <x v="527"/>
    <n v="7"/>
  </r>
  <r>
    <x v="156"/>
    <n v="6.5"/>
  </r>
  <r>
    <x v="459"/>
    <n v="6.3"/>
  </r>
  <r>
    <x v="528"/>
    <n v="6.5"/>
  </r>
  <r>
    <x v="529"/>
    <n v="6.5"/>
  </r>
  <r>
    <x v="324"/>
    <n v="5.8"/>
  </r>
  <r>
    <x v="530"/>
    <n v="6.6"/>
  </r>
  <r>
    <x v="531"/>
    <n v="5.4"/>
  </r>
  <r>
    <x v="532"/>
    <n v="6.1"/>
  </r>
  <r>
    <x v="533"/>
    <n v="4"/>
  </r>
  <r>
    <x v="465"/>
    <n v="7.6"/>
  </r>
  <r>
    <x v="184"/>
    <n v="7.9"/>
  </r>
  <r>
    <x v="534"/>
    <n v="5.3"/>
  </r>
  <r>
    <x v="535"/>
    <n v="6.6"/>
  </r>
  <r>
    <x v="536"/>
    <n v="6.3"/>
  </r>
  <r>
    <x v="362"/>
    <n v="7.2"/>
  </r>
  <r>
    <x v="421"/>
    <n v="7"/>
  </r>
  <r>
    <x v="537"/>
    <n v="4.9000000000000004"/>
  </r>
  <r>
    <x v="435"/>
    <n v="6.9"/>
  </r>
  <r>
    <x v="538"/>
    <n v="5.2"/>
  </r>
  <r>
    <x v="93"/>
    <n v="8.1"/>
  </r>
  <r>
    <x v="539"/>
    <n v="6.6"/>
  </r>
  <r>
    <x v="342"/>
    <n v="6.2"/>
  </r>
  <r>
    <x v="540"/>
    <n v="7.2"/>
  </r>
  <r>
    <x v="360"/>
    <n v="7.3"/>
  </r>
  <r>
    <x v="541"/>
    <n v="6.7"/>
  </r>
  <r>
    <x v="542"/>
    <n v="6.4"/>
  </r>
  <r>
    <x v="43"/>
    <n v="7.8"/>
  </r>
  <r>
    <x v="188"/>
    <n v="6.4"/>
  </r>
  <r>
    <x v="543"/>
    <n v="4.0999999999999996"/>
  </r>
  <r>
    <x v="420"/>
    <n v="4.0999999999999996"/>
  </r>
  <r>
    <x v="131"/>
    <n v="7.4"/>
  </r>
  <r>
    <x v="80"/>
    <n v="5.8"/>
  </r>
  <r>
    <x v="21"/>
    <n v="7.6"/>
  </r>
  <r>
    <x v="484"/>
    <n v="7.2"/>
  </r>
  <r>
    <x v="33"/>
    <n v="7.8"/>
  </r>
  <r>
    <x v="68"/>
    <n v="7.7"/>
  </r>
  <r>
    <x v="544"/>
    <n v="6.4"/>
  </r>
  <r>
    <x v="492"/>
    <n v="5.0999999999999996"/>
  </r>
  <r>
    <x v="545"/>
    <n v="5.5"/>
  </r>
  <r>
    <x v="43"/>
    <n v="7.4"/>
  </r>
  <r>
    <x v="546"/>
    <n v="6"/>
  </r>
  <r>
    <x v="417"/>
    <n v="7.5"/>
  </r>
  <r>
    <x v="321"/>
    <n v="7"/>
  </r>
  <r>
    <x v="435"/>
    <n v="7.5"/>
  </r>
  <r>
    <x v="238"/>
    <n v="7.3"/>
  </r>
  <r>
    <x v="304"/>
    <n v="5.7"/>
  </r>
  <r>
    <x v="436"/>
    <n v="7.3"/>
  </r>
  <r>
    <x v="217"/>
    <n v="7.2"/>
  </r>
  <r>
    <x v="133"/>
    <n v="5.9"/>
  </r>
  <r>
    <x v="157"/>
    <n v="7.8"/>
  </r>
  <r>
    <x v="329"/>
    <n v="7.7"/>
  </r>
  <r>
    <x v="333"/>
    <n v="8.1"/>
  </r>
  <r>
    <x v="229"/>
    <n v="6.6"/>
  </r>
  <r>
    <x v="525"/>
    <n v="7.1"/>
  </r>
  <r>
    <x v="304"/>
    <n v="5.9"/>
  </r>
  <r>
    <x v="78"/>
    <n v="8"/>
  </r>
  <r>
    <x v="430"/>
    <n v="4.5999999999999996"/>
  </r>
  <r>
    <x v="1"/>
    <n v="6.1"/>
  </r>
  <r>
    <x v="322"/>
    <n v="7.2"/>
  </r>
  <r>
    <x v="524"/>
    <n v="6.4"/>
  </r>
  <r>
    <x v="547"/>
    <n v="6"/>
  </r>
  <r>
    <x v="501"/>
    <n v="5.2"/>
  </r>
  <r>
    <x v="38"/>
    <n v="7.6"/>
  </r>
  <r>
    <x v="195"/>
    <n v="6.4"/>
  </r>
  <r>
    <x v="548"/>
    <n v="6.4"/>
  </r>
  <r>
    <x v="160"/>
    <n v="6.1"/>
  </r>
  <r>
    <x v="256"/>
    <n v="6.1"/>
  </r>
  <r>
    <x v="549"/>
    <n v="5.2"/>
  </r>
  <r>
    <x v="53"/>
    <n v="7.7"/>
  </r>
  <r>
    <x v="490"/>
    <n v="7.3"/>
  </r>
  <r>
    <x v="441"/>
    <n v="6.9"/>
  </r>
  <r>
    <x v="3"/>
    <n v="8.5"/>
  </r>
  <r>
    <x v="392"/>
    <n v="6.3"/>
  </r>
  <r>
    <x v="550"/>
    <n v="5.9"/>
  </r>
  <r>
    <x v="286"/>
    <n v="7.8"/>
  </r>
  <r>
    <x v="530"/>
    <n v="6.7"/>
  </r>
  <r>
    <x v="551"/>
    <n v="6.4"/>
  </r>
  <r>
    <x v="243"/>
    <n v="5.9"/>
  </r>
  <r>
    <x v="384"/>
    <n v="6.6"/>
  </r>
  <r>
    <x v="552"/>
    <n v="6.8"/>
  </r>
  <r>
    <x v="383"/>
    <n v="6.5"/>
  </r>
  <r>
    <x v="553"/>
    <n v="6.6"/>
  </r>
  <r>
    <x v="554"/>
    <n v="5.8"/>
  </r>
  <r>
    <x v="323"/>
    <n v="6.9"/>
  </r>
  <r>
    <x v="417"/>
    <n v="7.1"/>
  </r>
  <r>
    <x v="506"/>
    <n v="5.8"/>
  </r>
  <r>
    <x v="38"/>
    <n v="7.2"/>
  </r>
  <r>
    <x v="129"/>
    <n v="6"/>
  </r>
  <r>
    <x v="555"/>
    <n v="4.7"/>
  </r>
  <r>
    <x v="369"/>
    <n v="5.2"/>
  </r>
  <r>
    <x v="556"/>
    <n v="5.5"/>
  </r>
  <r>
    <x v="344"/>
    <n v="6.5"/>
  </r>
  <r>
    <x v="557"/>
    <n v="7"/>
  </r>
  <r>
    <x v="541"/>
    <n v="5.8"/>
  </r>
  <r>
    <x v="545"/>
    <n v="6.2"/>
  </r>
  <r>
    <x v="131"/>
    <n v="6.5"/>
  </r>
  <r>
    <x v="78"/>
    <n v="7.2"/>
  </r>
  <r>
    <x v="558"/>
    <n v="5.0999999999999996"/>
  </r>
  <r>
    <x v="559"/>
    <n v="4.7"/>
  </r>
  <r>
    <x v="455"/>
    <n v="5.9"/>
  </r>
  <r>
    <x v="560"/>
    <n v="5.8"/>
  </r>
  <r>
    <x v="234"/>
    <n v="7.2"/>
  </r>
  <r>
    <x v="304"/>
    <n v="6.2"/>
  </r>
  <r>
    <x v="251"/>
    <n v="5.7"/>
  </r>
  <r>
    <x v="311"/>
    <n v="6.1"/>
  </r>
  <r>
    <x v="500"/>
    <n v="6"/>
  </r>
  <r>
    <x v="561"/>
    <n v="6.9"/>
  </r>
  <r>
    <x v="495"/>
    <n v="6.5"/>
  </r>
  <r>
    <x v="471"/>
    <n v="5"/>
  </r>
  <r>
    <x v="562"/>
    <n v="5.7"/>
  </r>
  <r>
    <x v="124"/>
    <n v="7"/>
  </r>
  <r>
    <x v="165"/>
    <n v="5.0999999999999996"/>
  </r>
  <r>
    <x v="397"/>
    <n v="5.3"/>
  </r>
  <r>
    <x v="404"/>
    <n v="4.4000000000000004"/>
  </r>
  <r>
    <x v="174"/>
    <n v="4.7"/>
  </r>
  <r>
    <x v="563"/>
    <n v="6.7"/>
  </r>
  <r>
    <x v="564"/>
    <n v="6.7"/>
  </r>
  <r>
    <x v="246"/>
    <n v="5.7"/>
  </r>
  <r>
    <x v="48"/>
    <n v="7.4"/>
  </r>
  <r>
    <x v="484"/>
    <n v="6.1"/>
  </r>
  <r>
    <x v="481"/>
    <n v="6.4"/>
  </r>
  <r>
    <x v="565"/>
    <n v="6.2"/>
  </r>
  <r>
    <x v="306"/>
    <n v="6.2"/>
  </r>
  <r>
    <x v="566"/>
    <n v="5.9"/>
  </r>
  <r>
    <x v="567"/>
    <n v="4"/>
  </r>
  <r>
    <x v="374"/>
    <n v="6.2"/>
  </r>
  <r>
    <x v="128"/>
    <n v="4.5999999999999996"/>
  </r>
  <r>
    <x v="568"/>
    <n v="6.4"/>
  </r>
  <r>
    <x v="463"/>
    <n v="5.9"/>
  </r>
  <r>
    <x v="569"/>
    <n v="5.0999999999999996"/>
  </r>
  <r>
    <x v="570"/>
    <n v="7.6"/>
  </r>
  <r>
    <x v="571"/>
    <n v="4.2"/>
  </r>
  <r>
    <x v="467"/>
    <n v="7.8"/>
  </r>
  <r>
    <x v="389"/>
    <n v="5.8"/>
  </r>
  <r>
    <x v="466"/>
    <n v="5.9"/>
  </r>
  <r>
    <x v="362"/>
    <n v="8.4"/>
  </r>
  <r>
    <x v="572"/>
    <n v="4.8"/>
  </r>
  <r>
    <x v="573"/>
    <n v="6.2"/>
  </r>
  <r>
    <x v="544"/>
    <n v="6.5"/>
  </r>
  <r>
    <x v="574"/>
    <n v="6.3"/>
  </r>
  <r>
    <x v="575"/>
    <n v="3.3"/>
  </r>
  <r>
    <x v="163"/>
    <n v="5.9"/>
  </r>
  <r>
    <x v="521"/>
    <n v="6"/>
  </r>
  <r>
    <x v="475"/>
    <n v="5.8"/>
  </r>
  <r>
    <x v="576"/>
    <n v="6.5"/>
  </r>
  <r>
    <x v="577"/>
    <n v="4.7"/>
  </r>
  <r>
    <x v="578"/>
    <n v="4.0999999999999996"/>
  </r>
  <r>
    <x v="579"/>
    <n v="6.8"/>
  </r>
  <r>
    <x v="446"/>
    <n v="6.2"/>
  </r>
  <r>
    <x v="562"/>
    <n v="4.5"/>
  </r>
  <r>
    <x v="580"/>
    <n v="5.8"/>
  </r>
  <r>
    <x v="461"/>
    <n v="7.3"/>
  </r>
  <r>
    <x v="352"/>
    <n v="5.9"/>
  </r>
  <r>
    <x v="581"/>
    <n v="4.4000000000000004"/>
  </r>
  <r>
    <x v="427"/>
    <n v="5.8"/>
  </r>
  <r>
    <x v="582"/>
    <n v="5.0999999999999996"/>
  </r>
  <r>
    <x v="237"/>
    <n v="6.9"/>
  </r>
  <r>
    <x v="383"/>
    <n v="6.2"/>
  </r>
  <r>
    <x v="583"/>
    <n v="6.9"/>
  </r>
  <r>
    <x v="372"/>
    <n v="7.3"/>
  </r>
  <r>
    <x v="584"/>
    <n v="7.1"/>
  </r>
  <r>
    <x v="191"/>
    <n v="6"/>
  </r>
  <r>
    <x v="585"/>
    <n v="7"/>
  </r>
  <r>
    <x v="190"/>
    <n v="6.8"/>
  </r>
  <r>
    <x v="586"/>
    <n v="5.7"/>
  </r>
  <r>
    <x v="104"/>
    <n v="7.6"/>
  </r>
  <r>
    <x v="587"/>
    <n v="8.4"/>
  </r>
  <r>
    <x v="125"/>
    <n v="7.1"/>
  </r>
  <r>
    <x v="330"/>
    <n v="5.6"/>
  </r>
  <r>
    <x v="49"/>
    <n v="6.7"/>
  </r>
  <r>
    <x v="24"/>
    <n v="7"/>
  </r>
  <r>
    <x v="7"/>
    <n v="8"/>
  </r>
  <r>
    <x v="588"/>
    <n v="5.3"/>
  </r>
  <r>
    <x v="418"/>
    <n v="4.9000000000000004"/>
  </r>
  <r>
    <x v="228"/>
    <n v="6.4"/>
  </r>
  <r>
    <x v="132"/>
    <n v="7.4"/>
  </r>
  <r>
    <x v="276"/>
    <n v="6.1"/>
  </r>
  <r>
    <x v="272"/>
    <n v="6.5"/>
  </r>
  <r>
    <x v="589"/>
    <n v="5.7"/>
  </r>
  <r>
    <x v="420"/>
    <n v="5.0999999999999996"/>
  </r>
  <r>
    <x v="590"/>
    <n v="6.6"/>
  </r>
  <r>
    <x v="591"/>
    <n v="6.5"/>
  </r>
  <r>
    <x v="70"/>
    <n v="6.9"/>
  </r>
  <r>
    <x v="592"/>
    <n v="6.4"/>
  </r>
  <r>
    <x v="593"/>
    <n v="7.6"/>
  </r>
  <r>
    <x v="77"/>
    <n v="5.6"/>
  </r>
  <r>
    <x v="594"/>
    <n v="6.2"/>
  </r>
  <r>
    <x v="442"/>
    <n v="4.4000000000000004"/>
  </r>
  <r>
    <x v="595"/>
    <n v="5.6"/>
  </r>
  <r>
    <x v="365"/>
    <n v="5.5"/>
  </r>
  <r>
    <x v="332"/>
    <n v="6.7"/>
  </r>
  <r>
    <x v="77"/>
    <n v="6.1"/>
  </r>
  <r>
    <x v="389"/>
    <n v="6.2"/>
  </r>
  <r>
    <x v="596"/>
    <n v="7.3"/>
  </r>
  <r>
    <x v="17"/>
    <n v="6.6"/>
  </r>
  <r>
    <x v="466"/>
    <n v="8.1999999999999993"/>
  </r>
  <r>
    <x v="136"/>
    <n v="6.4"/>
  </r>
  <r>
    <x v="597"/>
    <n v="6.4"/>
  </r>
  <r>
    <x v="598"/>
    <n v="5.2"/>
  </r>
  <r>
    <x v="273"/>
    <n v="6.5"/>
  </r>
  <r>
    <x v="599"/>
    <n v="7.1"/>
  </r>
  <r>
    <x v="600"/>
    <n v="4.8"/>
  </r>
  <r>
    <x v="446"/>
    <n v="7.3"/>
  </r>
  <r>
    <x v="601"/>
    <n v="5.2"/>
  </r>
  <r>
    <x v="602"/>
    <n v="7.7"/>
  </r>
  <r>
    <x v="517"/>
    <n v="7.6"/>
  </r>
  <r>
    <x v="603"/>
    <n v="5.7"/>
  </r>
  <r>
    <x v="604"/>
    <n v="7"/>
  </r>
  <r>
    <x v="605"/>
    <n v="6"/>
  </r>
  <r>
    <x v="84"/>
    <n v="8.1"/>
  </r>
  <r>
    <x v="599"/>
    <n v="8"/>
  </r>
  <r>
    <x v="606"/>
    <n v="5.6"/>
  </r>
  <r>
    <x v="607"/>
    <n v="6.1"/>
  </r>
  <r>
    <x v="608"/>
    <n v="6.9"/>
  </r>
  <r>
    <x v="531"/>
    <n v="5.2"/>
  </r>
  <r>
    <x v="547"/>
    <n v="7"/>
  </r>
  <r>
    <x v="240"/>
    <n v="6.3"/>
  </r>
  <r>
    <x v="433"/>
    <n v="7"/>
  </r>
  <r>
    <x v="609"/>
    <n v="5.3"/>
  </r>
  <r>
    <x v="65"/>
    <n v="6.9"/>
  </r>
  <r>
    <x v="610"/>
    <n v="6.2"/>
  </r>
  <r>
    <x v="611"/>
    <n v="6.4"/>
  </r>
  <r>
    <x v="608"/>
    <n v="6.4"/>
  </r>
  <r>
    <x v="404"/>
    <n v="5.7"/>
  </r>
  <r>
    <x v="270"/>
    <n v="6.1"/>
  </r>
  <r>
    <x v="293"/>
    <n v="5.4"/>
  </r>
  <r>
    <x v="337"/>
    <n v="6.7"/>
  </r>
  <r>
    <x v="612"/>
    <n v="6.8"/>
  </r>
  <r>
    <x v="307"/>
    <n v="6"/>
  </r>
  <r>
    <x v="465"/>
    <n v="7.8"/>
  </r>
  <r>
    <x v="462"/>
    <n v="5.3"/>
  </r>
  <r>
    <x v="141"/>
    <n v="4.5"/>
  </r>
  <r>
    <x v="613"/>
    <n v="5.4"/>
  </r>
  <r>
    <x v="232"/>
    <n v="7.8"/>
  </r>
  <r>
    <x v="614"/>
    <n v="7.2"/>
  </r>
  <r>
    <x v="187"/>
    <n v="6.6"/>
  </r>
  <r>
    <x v="24"/>
    <n v="7.6"/>
  </r>
  <r>
    <x v="58"/>
    <n v="5.9"/>
  </r>
  <r>
    <x v="105"/>
    <n v="6.7"/>
  </r>
  <r>
    <x v="196"/>
    <n v="7.7"/>
  </r>
  <r>
    <x v="420"/>
    <n v="5.4"/>
  </r>
  <r>
    <x v="235"/>
    <n v="6.9"/>
  </r>
  <r>
    <x v="604"/>
    <n v="7.7"/>
  </r>
  <r>
    <x v="342"/>
    <n v="6.8"/>
  </r>
  <r>
    <x v="615"/>
    <n v="6.4"/>
  </r>
  <r>
    <x v="235"/>
    <n v="5.7"/>
  </r>
  <r>
    <x v="48"/>
    <n v="7.3"/>
  </r>
  <r>
    <x v="272"/>
    <n v="6.8"/>
  </r>
  <r>
    <x v="284"/>
    <n v="6.3"/>
  </r>
  <r>
    <x v="616"/>
    <n v="5.9"/>
  </r>
  <r>
    <x v="238"/>
    <n v="7.4"/>
  </r>
  <r>
    <x v="421"/>
    <n v="8.3000000000000007"/>
  </r>
  <r>
    <x v="60"/>
    <n v="6.2"/>
  </r>
  <r>
    <x v="186"/>
    <n v="6.3"/>
  </r>
  <r>
    <x v="144"/>
    <n v="5.8"/>
  </r>
  <r>
    <x v="545"/>
    <n v="7.5"/>
  </r>
  <r>
    <x v="225"/>
    <n v="6.3"/>
  </r>
  <r>
    <x v="294"/>
    <n v="6.4"/>
  </r>
  <r>
    <x v="294"/>
    <n v="7.2"/>
  </r>
  <r>
    <x v="617"/>
    <n v="6.3"/>
  </r>
  <r>
    <x v="618"/>
    <n v="6.9"/>
  </r>
  <r>
    <x v="326"/>
    <n v="6.6"/>
  </r>
  <r>
    <x v="548"/>
    <n v="6"/>
  </r>
  <r>
    <x v="196"/>
    <n v="7.5"/>
  </r>
  <r>
    <x v="434"/>
    <n v="7.7"/>
  </r>
  <r>
    <x v="284"/>
    <n v="6.2"/>
  </r>
  <r>
    <x v="202"/>
    <n v="5.4"/>
  </r>
  <r>
    <x v="619"/>
    <n v="6.6"/>
  </r>
  <r>
    <x v="544"/>
    <n v="5.3"/>
  </r>
  <r>
    <x v="203"/>
    <n v="5.6"/>
  </r>
  <r>
    <x v="620"/>
    <n v="5.9"/>
  </r>
  <r>
    <x v="36"/>
    <n v="7.8"/>
  </r>
  <r>
    <x v="213"/>
    <n v="6.7"/>
  </r>
  <r>
    <x v="621"/>
    <n v="7.4"/>
  </r>
  <r>
    <x v="604"/>
    <n v="6.2"/>
  </r>
  <r>
    <x v="195"/>
    <n v="5.4"/>
  </r>
  <r>
    <x v="465"/>
    <n v="6.7"/>
  </r>
  <r>
    <x v="622"/>
    <n v="5.3"/>
  </r>
  <r>
    <x v="623"/>
    <n v="5.9"/>
  </r>
  <r>
    <x v="624"/>
    <n v="4.8"/>
  </r>
  <r>
    <x v="625"/>
    <n v="7.3"/>
  </r>
  <r>
    <x v="626"/>
    <n v="3.8"/>
  </r>
  <r>
    <x v="332"/>
    <n v="8.5"/>
  </r>
  <r>
    <x v="239"/>
    <n v="6.8"/>
  </r>
  <r>
    <x v="531"/>
    <n v="6.8"/>
  </r>
  <r>
    <x v="441"/>
    <n v="5.3"/>
  </r>
  <r>
    <x v="269"/>
    <n v="7.3"/>
  </r>
  <r>
    <x v="323"/>
    <n v="6.6"/>
  </r>
  <r>
    <x v="627"/>
    <n v="6.2"/>
  </r>
  <r>
    <x v="628"/>
    <n v="5.2"/>
  </r>
  <r>
    <x v="246"/>
    <n v="6.2"/>
  </r>
  <r>
    <x v="300"/>
    <n v="6.2"/>
  </r>
  <r>
    <x v="629"/>
    <n v="6.6"/>
  </r>
  <r>
    <x v="630"/>
    <n v="6.4"/>
  </r>
  <r>
    <x v="606"/>
    <n v="6.2"/>
  </r>
  <r>
    <x v="49"/>
    <n v="5.0999999999999996"/>
  </r>
  <r>
    <x v="323"/>
    <n v="6.6"/>
  </r>
  <r>
    <x v="631"/>
    <n v="6.1"/>
  </r>
  <r>
    <x v="632"/>
    <n v="6.1"/>
  </r>
  <r>
    <x v="475"/>
    <n v="6.6"/>
  </r>
  <r>
    <x v="633"/>
    <n v="5.9"/>
  </r>
  <r>
    <x v="634"/>
    <n v="6.3"/>
  </r>
  <r>
    <x v="635"/>
    <n v="7.1"/>
  </r>
  <r>
    <x v="262"/>
    <n v="5"/>
  </r>
  <r>
    <x v="636"/>
    <n v="5.6"/>
  </r>
  <r>
    <x v="421"/>
    <n v="7.4"/>
  </r>
  <r>
    <x v="637"/>
    <n v="4.5"/>
  </r>
  <r>
    <x v="638"/>
    <n v="6.2"/>
  </r>
  <r>
    <x v="545"/>
    <n v="5"/>
  </r>
  <r>
    <x v="384"/>
    <n v="6.5"/>
  </r>
  <r>
    <x v="541"/>
    <n v="5.0999999999999996"/>
  </r>
  <r>
    <x v="410"/>
    <n v="6.5"/>
  </r>
  <r>
    <x v="329"/>
    <n v="6.2"/>
  </r>
  <r>
    <x v="451"/>
    <n v="6.3"/>
  </r>
  <r>
    <x v="523"/>
    <n v="3.8"/>
  </r>
  <r>
    <x v="639"/>
    <n v="5.2"/>
  </r>
  <r>
    <x v="640"/>
    <n v="6"/>
  </r>
  <r>
    <x v="348"/>
    <n v="6.2"/>
  </r>
  <r>
    <x v="210"/>
    <n v="5.7"/>
  </r>
  <r>
    <x v="558"/>
    <n v="6.7"/>
  </r>
  <r>
    <x v="641"/>
    <n v="6.8"/>
  </r>
  <r>
    <x v="240"/>
    <n v="6"/>
  </r>
  <r>
    <x v="642"/>
    <n v="7.3"/>
  </r>
  <r>
    <x v="161"/>
    <n v="5.5"/>
  </r>
  <r>
    <x v="424"/>
    <n v="6.7"/>
  </r>
  <r>
    <x v="643"/>
    <n v="4.8"/>
  </r>
  <r>
    <x v="50"/>
    <n v="5.7"/>
  </r>
  <r>
    <x v="435"/>
    <n v="5.0999999999999996"/>
  </r>
  <r>
    <x v="644"/>
    <n v="6"/>
  </r>
  <r>
    <x v="438"/>
    <n v="4.2"/>
  </r>
  <r>
    <x v="43"/>
    <n v="7.4"/>
  </r>
  <r>
    <x v="645"/>
    <n v="4.5999999999999996"/>
  </r>
  <r>
    <x v="17"/>
    <n v="6.9"/>
  </r>
  <r>
    <x v="105"/>
    <n v="6.9"/>
  </r>
  <r>
    <x v="329"/>
    <n v="8"/>
  </r>
  <r>
    <x v="646"/>
    <n v="6.4"/>
  </r>
  <r>
    <x v="206"/>
    <n v="6.3"/>
  </r>
  <r>
    <x v="647"/>
    <n v="8.4"/>
  </r>
  <r>
    <x v="648"/>
    <n v="7.1"/>
  </r>
  <r>
    <x v="106"/>
    <n v="6.8"/>
  </r>
  <r>
    <x v="113"/>
    <n v="7.5"/>
  </r>
  <r>
    <x v="58"/>
    <n v="4.5"/>
  </r>
  <r>
    <x v="649"/>
    <n v="5.7"/>
  </r>
  <r>
    <x v="346"/>
    <n v="6.8"/>
  </r>
  <r>
    <x v="650"/>
    <n v="5.4"/>
  </r>
  <r>
    <x v="48"/>
    <n v="7.2"/>
  </r>
  <r>
    <x v="120"/>
    <n v="7.3"/>
  </r>
  <r>
    <x v="651"/>
    <n v="5.2"/>
  </r>
  <r>
    <x v="169"/>
    <n v="5.5"/>
  </r>
  <r>
    <x v="652"/>
    <n v="7.7"/>
  </r>
  <r>
    <x v="653"/>
    <n v="7.1"/>
  </r>
  <r>
    <x v="654"/>
    <n v="5.3"/>
  </r>
  <r>
    <x v="655"/>
    <n v="5.6"/>
  </r>
  <r>
    <x v="400"/>
    <n v="5.7"/>
  </r>
  <r>
    <x v="563"/>
    <n v="7.1"/>
  </r>
  <r>
    <x v="483"/>
    <n v="7.5"/>
  </r>
  <r>
    <x v="337"/>
    <n v="7.6"/>
  </r>
  <r>
    <x v="298"/>
    <n v="5.5"/>
  </r>
  <r>
    <x v="152"/>
    <n v="5.0999999999999996"/>
  </r>
  <r>
    <x v="656"/>
    <n v="6.3"/>
  </r>
  <r>
    <x v="657"/>
    <n v="4.9000000000000004"/>
  </r>
  <r>
    <x v="658"/>
    <n v="6.5"/>
  </r>
  <r>
    <x v="501"/>
    <n v="5.6"/>
  </r>
  <r>
    <x v="659"/>
    <n v="5.3"/>
  </r>
  <r>
    <x v="660"/>
    <n v="6.5"/>
  </r>
  <r>
    <x v="661"/>
    <n v="6.8"/>
  </r>
  <r>
    <x v="662"/>
    <n v="6.5"/>
  </r>
  <r>
    <x v="36"/>
    <n v="6"/>
  </r>
  <r>
    <x v="663"/>
    <n v="8.4"/>
  </r>
  <r>
    <x v="664"/>
    <n v="6"/>
  </r>
  <r>
    <x v="561"/>
    <n v="7.6"/>
  </r>
  <r>
    <x v="665"/>
    <n v="5.6"/>
  </r>
  <r>
    <x v="47"/>
    <n v="6.9"/>
  </r>
  <r>
    <x v="71"/>
    <n v="6.4"/>
  </r>
  <r>
    <x v="353"/>
    <n v="5.0999999999999996"/>
  </r>
  <r>
    <x v="105"/>
    <n v="7"/>
  </r>
  <r>
    <x v="666"/>
    <n v="5.7"/>
  </r>
  <r>
    <x v="99"/>
    <n v="6.8"/>
  </r>
  <r>
    <x v="535"/>
    <n v="6.7"/>
  </r>
  <r>
    <x v="667"/>
    <n v="6.2"/>
  </r>
  <r>
    <x v="653"/>
    <n v="7.2"/>
  </r>
  <r>
    <x v="668"/>
    <n v="6.2"/>
  </r>
  <r>
    <x v="669"/>
    <n v="5.6"/>
  </r>
  <r>
    <x v="430"/>
    <n v="4.4000000000000004"/>
  </r>
  <r>
    <x v="75"/>
    <n v="7.5"/>
  </r>
  <r>
    <x v="436"/>
    <n v="7.1"/>
  </r>
  <r>
    <x v="131"/>
    <n v="6.4"/>
  </r>
  <r>
    <x v="362"/>
    <n v="7.1"/>
  </r>
  <r>
    <x v="38"/>
    <n v="5.9"/>
  </r>
  <r>
    <x v="670"/>
    <n v="6.9"/>
  </r>
  <r>
    <x v="468"/>
    <n v="7.5"/>
  </r>
  <r>
    <x v="112"/>
    <n v="6.3"/>
  </r>
  <r>
    <x v="5"/>
    <n v="6.4"/>
  </r>
  <r>
    <x v="502"/>
    <n v="5.9"/>
  </r>
  <r>
    <x v="48"/>
    <n v="6.8"/>
  </r>
  <r>
    <x v="671"/>
    <n v="6.3"/>
  </r>
  <r>
    <x v="672"/>
    <n v="3.6"/>
  </r>
  <r>
    <x v="593"/>
    <n v="5.3"/>
  </r>
  <r>
    <x v="673"/>
    <n v="5.9"/>
  </r>
  <r>
    <x v="168"/>
    <n v="6.9"/>
  </r>
  <r>
    <x v="674"/>
    <n v="6.9"/>
  </r>
  <r>
    <x v="149"/>
    <n v="6.1"/>
  </r>
  <r>
    <x v="675"/>
    <n v="5.7"/>
  </r>
  <r>
    <x v="417"/>
    <n v="8.5"/>
  </r>
  <r>
    <x v="676"/>
    <n v="6.3"/>
  </r>
  <r>
    <x v="389"/>
    <n v="7.3"/>
  </r>
  <r>
    <x v="677"/>
    <n v="6.3"/>
  </r>
  <r>
    <x v="204"/>
    <n v="7.2"/>
  </r>
  <r>
    <x v="43"/>
    <n v="7.3"/>
  </r>
  <r>
    <x v="678"/>
    <n v="6.3"/>
  </r>
  <r>
    <x v="467"/>
    <n v="8.1"/>
  </r>
  <r>
    <x v="612"/>
    <n v="6.9"/>
  </r>
  <r>
    <x v="436"/>
    <n v="6.3"/>
  </r>
  <r>
    <x v="300"/>
    <n v="7.3"/>
  </r>
  <r>
    <x v="99"/>
    <n v="5.5"/>
  </r>
  <r>
    <x v="679"/>
    <n v="6.1"/>
  </r>
  <r>
    <x v="14"/>
    <n v="6.9"/>
  </r>
  <r>
    <x v="13"/>
    <n v="7.2"/>
  </r>
  <r>
    <x v="203"/>
    <n v="6.4"/>
  </r>
  <r>
    <x v="680"/>
    <n v="6.4"/>
  </r>
  <r>
    <x v="29"/>
    <n v="8.3000000000000007"/>
  </r>
  <r>
    <x v="154"/>
    <n v="7.2"/>
  </r>
  <r>
    <x v="681"/>
    <n v="6.8"/>
  </r>
  <r>
    <x v="682"/>
    <n v="6.5"/>
  </r>
  <r>
    <x v="662"/>
    <n v="7.8"/>
  </r>
  <r>
    <x v="129"/>
    <n v="7.6"/>
  </r>
  <r>
    <x v="596"/>
    <n v="7.2"/>
  </r>
  <r>
    <x v="433"/>
    <n v="6.7"/>
  </r>
  <r>
    <x v="14"/>
    <n v="6.8"/>
  </r>
  <r>
    <x v="429"/>
    <n v="6.3"/>
  </r>
  <r>
    <x v="290"/>
    <n v="6.2"/>
  </r>
  <r>
    <x v="629"/>
    <n v="6.2"/>
  </r>
  <r>
    <x v="68"/>
    <n v="8.6"/>
  </r>
  <r>
    <x v="135"/>
    <n v="8"/>
  </r>
  <r>
    <x v="683"/>
    <n v="7"/>
  </r>
  <r>
    <x v="323"/>
    <n v="8"/>
  </r>
  <r>
    <x v="323"/>
    <n v="8.1"/>
  </r>
  <r>
    <x v="367"/>
    <n v="6.7"/>
  </r>
  <r>
    <x v="547"/>
    <n v="7.9"/>
  </r>
  <r>
    <x v="541"/>
    <n v="6.1"/>
  </r>
  <r>
    <x v="160"/>
    <n v="4.2"/>
  </r>
  <r>
    <x v="684"/>
    <n v="6.1"/>
  </r>
  <r>
    <x v="528"/>
    <n v="6.6"/>
  </r>
  <r>
    <x v="103"/>
    <n v="7.5"/>
  </r>
  <r>
    <x v="685"/>
    <n v="7.4"/>
  </r>
  <r>
    <x v="686"/>
    <n v="7.2"/>
  </r>
  <r>
    <x v="687"/>
    <n v="6.9"/>
  </r>
  <r>
    <x v="688"/>
    <n v="7.4"/>
  </r>
  <r>
    <x v="18"/>
    <n v="5.4"/>
  </r>
  <r>
    <x v="689"/>
    <n v="6.8"/>
  </r>
  <r>
    <x v="342"/>
    <n v="6.3"/>
  </r>
  <r>
    <x v="548"/>
    <n v="7.2"/>
  </r>
  <r>
    <x v="262"/>
    <n v="6.9"/>
  </r>
  <r>
    <x v="690"/>
    <n v="6"/>
  </r>
  <r>
    <x v="691"/>
    <n v="5.9"/>
  </r>
  <r>
    <x v="233"/>
    <n v="5.4"/>
  </r>
  <r>
    <x v="251"/>
    <n v="5.9"/>
  </r>
  <r>
    <x v="233"/>
    <n v="6.1"/>
  </r>
  <r>
    <x v="692"/>
    <n v="7.7"/>
  </r>
  <r>
    <x v="693"/>
    <n v="5.8"/>
  </r>
  <r>
    <x v="694"/>
    <n v="7.6"/>
  </r>
  <r>
    <x v="595"/>
    <n v="6.1"/>
  </r>
  <r>
    <x v="695"/>
    <n v="5.4"/>
  </r>
  <r>
    <x v="508"/>
    <n v="5.0999999999999996"/>
  </r>
  <r>
    <x v="228"/>
    <n v="6.4"/>
  </r>
  <r>
    <x v="530"/>
    <n v="6.3"/>
  </r>
  <r>
    <x v="696"/>
    <n v="7.5"/>
  </r>
  <r>
    <x v="474"/>
    <n v="7.1"/>
  </r>
  <r>
    <x v="565"/>
    <n v="5.2"/>
  </r>
  <r>
    <x v="96"/>
    <n v="7.8"/>
  </r>
  <r>
    <x v="233"/>
    <n v="6.5"/>
  </r>
  <r>
    <x v="17"/>
    <n v="6.6"/>
  </r>
  <r>
    <x v="304"/>
    <n v="5.0999999999999996"/>
  </r>
  <r>
    <x v="24"/>
    <n v="7.4"/>
  </r>
  <r>
    <x v="697"/>
    <n v="7.2"/>
  </r>
  <r>
    <x v="493"/>
    <n v="7.6"/>
  </r>
  <r>
    <x v="271"/>
    <n v="7.5"/>
  </r>
  <r>
    <x v="5"/>
    <n v="6.6"/>
  </r>
  <r>
    <x v="698"/>
    <n v="7.2"/>
  </r>
  <r>
    <x v="699"/>
    <n v="7.6"/>
  </r>
  <r>
    <x v="107"/>
    <n v="6.2"/>
  </r>
  <r>
    <x v="469"/>
    <n v="5.6"/>
  </r>
  <r>
    <x v="11"/>
    <n v="7.6"/>
  </r>
  <r>
    <x v="309"/>
    <n v="6.6"/>
  </r>
  <r>
    <x v="700"/>
    <n v="7"/>
  </r>
  <r>
    <x v="701"/>
    <n v="2.7"/>
  </r>
  <r>
    <x v="222"/>
    <n v="7.6"/>
  </r>
  <r>
    <x v="702"/>
    <n v="6.6"/>
  </r>
  <r>
    <x v="186"/>
    <n v="6.9"/>
  </r>
  <r>
    <x v="96"/>
    <n v="6.8"/>
  </r>
  <r>
    <x v="703"/>
    <n v="3.7"/>
  </r>
  <r>
    <x v="704"/>
    <n v="6.1"/>
  </r>
  <r>
    <x v="705"/>
    <n v="5.9"/>
  </r>
  <r>
    <x v="706"/>
    <n v="6.7"/>
  </r>
  <r>
    <x v="707"/>
    <n v="6.9"/>
  </r>
  <r>
    <x v="397"/>
    <n v="5.5"/>
  </r>
  <r>
    <x v="708"/>
    <n v="7.1"/>
  </r>
  <r>
    <x v="149"/>
    <n v="7.1"/>
  </r>
  <r>
    <x v="709"/>
    <n v="5.9"/>
  </r>
  <r>
    <x v="710"/>
    <n v="7.3"/>
  </r>
  <r>
    <x v="711"/>
    <n v="3.4"/>
  </r>
  <r>
    <x v="483"/>
    <n v="6.8"/>
  </r>
  <r>
    <x v="712"/>
    <n v="6.9"/>
  </r>
  <r>
    <x v="459"/>
    <n v="7"/>
  </r>
  <r>
    <x v="713"/>
    <n v="5.5"/>
  </r>
  <r>
    <x v="243"/>
    <n v="5.0999999999999996"/>
  </r>
  <r>
    <x v="242"/>
    <n v="6.2"/>
  </r>
  <r>
    <x v="714"/>
    <n v="5.9"/>
  </r>
  <r>
    <x v="715"/>
    <n v="5.2"/>
  </r>
  <r>
    <x v="548"/>
    <n v="6.2"/>
  </r>
  <r>
    <x v="716"/>
    <n v="5.5"/>
  </r>
  <r>
    <x v="717"/>
    <n v="7.4"/>
  </r>
  <r>
    <x v="718"/>
    <n v="4.4000000000000004"/>
  </r>
  <r>
    <x v="719"/>
    <n v="6.3"/>
  </r>
  <r>
    <x v="271"/>
    <n v="6.1"/>
  </r>
  <r>
    <x v="720"/>
    <n v="5.3"/>
  </r>
  <r>
    <x v="721"/>
    <n v="5.4"/>
  </r>
  <r>
    <x v="103"/>
    <n v="6.7"/>
  </r>
  <r>
    <x v="356"/>
    <n v="5.9"/>
  </r>
  <r>
    <x v="722"/>
    <n v="7.3"/>
  </r>
  <r>
    <x v="453"/>
    <n v="5.5"/>
  </r>
  <r>
    <x v="723"/>
    <n v="5.8"/>
  </r>
  <r>
    <x v="724"/>
    <n v="4.5999999999999996"/>
  </r>
  <r>
    <x v="725"/>
    <n v="6.7"/>
  </r>
  <r>
    <x v="726"/>
    <n v="5.0999999999999996"/>
  </r>
  <r>
    <x v="337"/>
    <n v="5.6"/>
  </r>
  <r>
    <x v="521"/>
    <n v="7"/>
  </r>
  <r>
    <x v="314"/>
    <n v="6.4"/>
  </r>
  <r>
    <x v="424"/>
    <n v="6.7"/>
  </r>
  <r>
    <x v="727"/>
    <n v="4.0999999999999996"/>
  </r>
  <r>
    <x v="432"/>
    <n v="5.5"/>
  </r>
  <r>
    <x v="478"/>
    <n v="2.7"/>
  </r>
  <r>
    <x v="728"/>
    <n v="6.4"/>
  </r>
  <r>
    <x v="729"/>
    <n v="4.8"/>
  </r>
  <r>
    <x v="730"/>
    <n v="6.1"/>
  </r>
  <r>
    <x v="731"/>
    <n v="4.8"/>
  </r>
  <r>
    <x v="641"/>
    <n v="7"/>
  </r>
  <r>
    <x v="252"/>
    <n v="6.8"/>
  </r>
  <r>
    <x v="732"/>
    <n v="7.3"/>
  </r>
  <r>
    <x v="490"/>
    <n v="5.6"/>
  </r>
  <r>
    <x v="502"/>
    <n v="6.1"/>
  </r>
  <r>
    <x v="103"/>
    <n v="7.9"/>
  </r>
  <r>
    <x v="733"/>
    <n v="8.4"/>
  </r>
  <r>
    <x v="734"/>
    <n v="6.5"/>
  </r>
  <r>
    <x v="735"/>
    <n v="7.1"/>
  </r>
  <r>
    <x v="432"/>
    <n v="6.6"/>
  </r>
  <r>
    <x v="736"/>
    <n v="4"/>
  </r>
  <r>
    <x v="689"/>
    <n v="7"/>
  </r>
  <r>
    <x v="737"/>
    <n v="5.6"/>
  </r>
  <r>
    <x v="738"/>
    <n v="4.8"/>
  </r>
  <r>
    <x v="739"/>
    <n v="7.5"/>
  </r>
  <r>
    <x v="740"/>
    <n v="6"/>
  </r>
  <r>
    <x v="741"/>
    <n v="7.2"/>
  </r>
  <r>
    <x v="169"/>
    <n v="5.6"/>
  </r>
  <r>
    <x v="11"/>
    <n v="6.8"/>
  </r>
  <r>
    <x v="742"/>
    <n v="4.9000000000000004"/>
  </r>
  <r>
    <x v="646"/>
    <n v="7.1"/>
  </r>
  <r>
    <x v="743"/>
    <n v="2"/>
  </r>
  <r>
    <x v="744"/>
    <n v="5.7"/>
  </r>
  <r>
    <x v="745"/>
    <n v="4.0999999999999996"/>
  </r>
  <r>
    <x v="746"/>
    <n v="6.7"/>
  </r>
  <r>
    <x v="747"/>
    <n v="7.5"/>
  </r>
  <r>
    <x v="748"/>
    <n v="6.5"/>
  </r>
  <r>
    <x v="139"/>
    <n v="7.9"/>
  </r>
  <r>
    <x v="749"/>
    <n v="6.4"/>
  </r>
  <r>
    <x v="438"/>
    <n v="5.8"/>
  </r>
  <r>
    <x v="84"/>
    <n v="7.7"/>
  </r>
  <r>
    <x v="296"/>
    <n v="7.1"/>
  </r>
  <r>
    <x v="526"/>
    <n v="5.3"/>
  </r>
  <r>
    <x v="750"/>
    <n v="5.3"/>
  </r>
  <r>
    <x v="751"/>
    <n v="7.5"/>
  </r>
  <r>
    <x v="318"/>
    <n v="6.9"/>
  </r>
  <r>
    <x v="752"/>
    <n v="4.9000000000000004"/>
  </r>
  <r>
    <x v="753"/>
    <n v="7.1"/>
  </r>
  <r>
    <x v="159"/>
    <n v="8"/>
  </r>
  <r>
    <x v="270"/>
    <n v="7.9"/>
  </r>
  <r>
    <x v="38"/>
    <n v="7.6"/>
  </r>
  <r>
    <x v="754"/>
    <n v="5.9"/>
  </r>
  <r>
    <x v="98"/>
    <n v="6.3"/>
  </r>
  <r>
    <x v="488"/>
    <n v="7.1"/>
  </r>
  <r>
    <x v="420"/>
    <n v="6.4"/>
  </r>
  <r>
    <x v="129"/>
    <n v="8.1999999999999993"/>
  </r>
  <r>
    <x v="665"/>
    <n v="6.9"/>
  </r>
  <r>
    <x v="164"/>
    <n v="7.8"/>
  </r>
  <r>
    <x v="106"/>
    <n v="6.7"/>
  </r>
  <r>
    <x v="725"/>
    <n v="7.5"/>
  </r>
  <r>
    <x v="9"/>
    <n v="7.4"/>
  </r>
  <r>
    <x v="236"/>
    <n v="5.2"/>
  </r>
  <r>
    <x v="755"/>
    <n v="6.5"/>
  </r>
  <r>
    <x v="467"/>
    <n v="7.6"/>
  </r>
  <r>
    <x v="139"/>
    <n v="7.3"/>
  </r>
  <r>
    <x v="71"/>
    <n v="6.6"/>
  </r>
  <r>
    <x v="530"/>
    <n v="6.8"/>
  </r>
  <r>
    <x v="160"/>
    <n v="6.9"/>
  </r>
  <r>
    <x v="174"/>
    <n v="5.8"/>
  </r>
  <r>
    <x v="199"/>
    <n v="6.6"/>
  </r>
  <r>
    <x v="641"/>
    <n v="6.7"/>
  </r>
  <r>
    <x v="350"/>
    <n v="6.7"/>
  </r>
  <r>
    <x v="612"/>
    <n v="6.3"/>
  </r>
  <r>
    <x v="69"/>
    <n v="7.7"/>
  </r>
  <r>
    <x v="366"/>
    <n v="6.1"/>
  </r>
  <r>
    <x v="477"/>
    <n v="4.9000000000000004"/>
  </r>
  <r>
    <x v="756"/>
    <n v="6.2"/>
  </r>
  <r>
    <x v="96"/>
    <n v="7.8"/>
  </r>
  <r>
    <x v="17"/>
    <n v="8.1999999999999993"/>
  </r>
  <r>
    <x v="306"/>
    <n v="6.9"/>
  </r>
  <r>
    <x v="32"/>
    <n v="6.2"/>
  </r>
  <r>
    <x v="757"/>
    <n v="6.9"/>
  </r>
  <r>
    <x v="758"/>
    <n v="4.8"/>
  </r>
  <r>
    <x v="259"/>
    <n v="8"/>
  </r>
  <r>
    <x v="369"/>
    <n v="5.3"/>
  </r>
  <r>
    <x v="187"/>
    <n v="6.7"/>
  </r>
  <r>
    <x v="353"/>
    <n v="5.4"/>
  </r>
  <r>
    <x v="625"/>
    <n v="5.4"/>
  </r>
  <r>
    <x v="466"/>
    <n v="4.9000000000000004"/>
  </r>
  <r>
    <x v="470"/>
    <n v="6.1"/>
  </r>
  <r>
    <x v="524"/>
    <n v="5.8"/>
  </r>
  <r>
    <x v="48"/>
    <n v="7"/>
  </r>
  <r>
    <x v="759"/>
    <n v="6.5"/>
  </r>
  <r>
    <x v="760"/>
    <n v="6.6"/>
  </r>
  <r>
    <x v="761"/>
    <n v="6.1"/>
  </r>
  <r>
    <x v="762"/>
    <n v="5.7"/>
  </r>
  <r>
    <x v="530"/>
    <n v="6.6"/>
  </r>
  <r>
    <x v="284"/>
    <n v="7"/>
  </r>
  <r>
    <x v="547"/>
    <n v="7.4"/>
  </r>
  <r>
    <x v="576"/>
    <n v="5.3"/>
  </r>
  <r>
    <x v="763"/>
    <n v="7.4"/>
  </r>
  <r>
    <x v="764"/>
    <n v="7.4"/>
  </r>
  <r>
    <x v="81"/>
    <n v="6.8"/>
  </r>
  <r>
    <x v="765"/>
    <n v="7.2"/>
  </r>
  <r>
    <x v="766"/>
    <n v="6"/>
  </r>
  <r>
    <x v="47"/>
    <n v="7.8"/>
  </r>
  <r>
    <x v="446"/>
    <n v="6.6"/>
  </r>
  <r>
    <x v="456"/>
    <n v="7.9"/>
  </r>
  <r>
    <x v="767"/>
    <n v="6.2"/>
  </r>
  <r>
    <x v="768"/>
    <n v="5.7"/>
  </r>
  <r>
    <x v="18"/>
    <n v="7.1"/>
  </r>
  <r>
    <x v="598"/>
    <n v="5.6"/>
  </r>
  <r>
    <x v="521"/>
    <n v="7.8"/>
  </r>
  <r>
    <x v="769"/>
    <n v="7.9"/>
  </r>
  <r>
    <x v="42"/>
    <n v="6.9"/>
  </r>
  <r>
    <x v="72"/>
    <n v="7.4"/>
  </r>
  <r>
    <x v="104"/>
    <n v="7.7"/>
  </r>
  <r>
    <x v="770"/>
    <n v="6.9"/>
  </r>
  <r>
    <x v="771"/>
    <n v="6.7"/>
  </r>
  <r>
    <x v="772"/>
    <n v="6"/>
  </r>
  <r>
    <x v="579"/>
    <n v="6.2"/>
  </r>
  <r>
    <x v="773"/>
    <n v="5.9"/>
  </r>
  <r>
    <x v="774"/>
    <n v="6.8"/>
  </r>
  <r>
    <x v="420"/>
    <n v="3.6"/>
  </r>
  <r>
    <x v="775"/>
    <n v="6.7"/>
  </r>
  <r>
    <x v="645"/>
    <n v="6.3"/>
  </r>
  <r>
    <x v="131"/>
    <n v="6.4"/>
  </r>
  <r>
    <x v="197"/>
    <n v="6.4"/>
  </r>
  <r>
    <x v="274"/>
    <n v="5.7"/>
  </r>
  <r>
    <x v="593"/>
    <n v="6.2"/>
  </r>
  <r>
    <x v="85"/>
    <n v="6.6"/>
  </r>
  <r>
    <x v="285"/>
    <n v="5.2"/>
  </r>
  <r>
    <x v="194"/>
    <n v="6.1"/>
  </r>
  <r>
    <x v="284"/>
    <n v="7.1"/>
  </r>
  <r>
    <x v="394"/>
    <n v="7.2"/>
  </r>
  <r>
    <x v="776"/>
    <n v="6.5"/>
  </r>
  <r>
    <x v="243"/>
    <n v="6"/>
  </r>
  <r>
    <x v="470"/>
    <n v="7"/>
  </r>
  <r>
    <x v="276"/>
    <n v="7"/>
  </r>
  <r>
    <x v="257"/>
    <n v="7.5"/>
  </r>
  <r>
    <x v="131"/>
    <n v="6.6"/>
  </r>
  <r>
    <x v="751"/>
    <n v="7.4"/>
  </r>
  <r>
    <x v="545"/>
    <n v="6.5"/>
  </r>
  <r>
    <x v="501"/>
    <n v="6.2"/>
  </r>
  <r>
    <x v="372"/>
    <n v="7.8"/>
  </r>
  <r>
    <x v="375"/>
    <n v="5.2"/>
  </r>
  <r>
    <x v="27"/>
    <n v="6.5"/>
  </r>
  <r>
    <x v="163"/>
    <n v="6.5"/>
  </r>
  <r>
    <x v="295"/>
    <n v="5.2"/>
  </r>
  <r>
    <x v="318"/>
    <n v="7.2"/>
  </r>
  <r>
    <x v="471"/>
    <n v="7.1"/>
  </r>
  <r>
    <x v="777"/>
    <n v="4.5"/>
  </r>
  <r>
    <x v="290"/>
    <n v="5.7"/>
  </r>
  <r>
    <x v="778"/>
    <n v="6"/>
  </r>
  <r>
    <x v="443"/>
    <n v="6.4"/>
  </r>
  <r>
    <x v="369"/>
    <n v="5.2"/>
  </r>
  <r>
    <x v="779"/>
    <n v="4.3"/>
  </r>
  <r>
    <x v="780"/>
    <n v="6.1"/>
  </r>
  <r>
    <x v="781"/>
    <n v="6.3"/>
  </r>
  <r>
    <x v="692"/>
    <n v="6.8"/>
  </r>
  <r>
    <x v="360"/>
    <n v="4"/>
  </r>
  <r>
    <x v="782"/>
    <n v="5.2"/>
  </r>
  <r>
    <x v="225"/>
    <n v="6.5"/>
  </r>
  <r>
    <x v="783"/>
    <n v="7.5"/>
  </r>
  <r>
    <x v="286"/>
    <n v="7.1"/>
  </r>
  <r>
    <x v="124"/>
    <n v="6.9"/>
  </r>
  <r>
    <x v="274"/>
    <n v="8"/>
  </r>
  <r>
    <x v="323"/>
    <n v="8.1999999999999993"/>
  </r>
  <r>
    <x v="78"/>
    <n v="6.4"/>
  </r>
  <r>
    <x v="427"/>
    <n v="7.9"/>
  </r>
  <r>
    <x v="784"/>
    <n v="6.7"/>
  </r>
  <r>
    <x v="207"/>
    <n v="6.1"/>
  </r>
  <r>
    <x v="38"/>
    <n v="8.9"/>
  </r>
  <r>
    <x v="712"/>
    <n v="8.1"/>
  </r>
  <r>
    <x v="111"/>
    <n v="6.2"/>
  </r>
  <r>
    <x v="152"/>
    <n v="4.9000000000000004"/>
  </r>
  <r>
    <x v="785"/>
    <n v="5.4"/>
  </r>
  <r>
    <x v="645"/>
    <n v="5.8"/>
  </r>
  <r>
    <x v="786"/>
    <n v="4.7"/>
  </r>
  <r>
    <x v="503"/>
    <n v="6"/>
  </r>
  <r>
    <x v="57"/>
    <n v="7"/>
  </r>
  <r>
    <x v="787"/>
    <n v="6"/>
  </r>
  <r>
    <x v="206"/>
    <n v="7.9"/>
  </r>
  <r>
    <x v="604"/>
    <n v="8.1"/>
  </r>
  <r>
    <x v="133"/>
    <n v="6.2"/>
  </r>
  <r>
    <x v="788"/>
    <n v="6.7"/>
  </r>
  <r>
    <x v="641"/>
    <n v="7.3"/>
  </r>
  <r>
    <x v="789"/>
    <n v="4.5999999999999996"/>
  </r>
  <r>
    <x v="442"/>
    <n v="6.1"/>
  </r>
  <r>
    <x v="243"/>
    <n v="6.2"/>
  </r>
  <r>
    <x v="514"/>
    <n v="7.8"/>
  </r>
  <r>
    <x v="298"/>
    <n v="6.1"/>
  </r>
  <r>
    <x v="105"/>
    <n v="7.6"/>
  </r>
  <r>
    <x v="478"/>
    <n v="5.8"/>
  </r>
  <r>
    <x v="612"/>
    <n v="6.5"/>
  </r>
  <r>
    <x v="790"/>
    <n v="7.2"/>
  </r>
  <r>
    <x v="11"/>
    <n v="7.8"/>
  </r>
  <r>
    <x v="791"/>
    <n v="4.7"/>
  </r>
  <r>
    <x v="792"/>
    <n v="6.8"/>
  </r>
  <r>
    <x v="793"/>
    <n v="5.9"/>
  </r>
  <r>
    <x v="164"/>
    <n v="7.2"/>
  </r>
  <r>
    <x v="48"/>
    <n v="8.6999999999999993"/>
  </r>
  <r>
    <x v="381"/>
    <n v="5"/>
  </r>
  <r>
    <x v="603"/>
    <n v="6.6"/>
  </r>
  <r>
    <x v="206"/>
    <n v="8.3000000000000007"/>
  </r>
  <r>
    <x v="429"/>
    <n v="6.7"/>
  </r>
  <r>
    <x v="794"/>
    <n v="7.8"/>
  </r>
  <r>
    <x v="334"/>
    <n v="6.5"/>
  </r>
  <r>
    <x v="25"/>
    <n v="6.1"/>
  </r>
  <r>
    <x v="599"/>
    <n v="8.1"/>
  </r>
  <r>
    <x v="795"/>
    <n v="5.2"/>
  </r>
  <r>
    <x v="796"/>
    <n v="5.6"/>
  </r>
  <r>
    <x v="576"/>
    <n v="5.8"/>
  </r>
  <r>
    <x v="544"/>
    <n v="6.6"/>
  </r>
  <r>
    <x v="797"/>
    <n v="6.6"/>
  </r>
  <r>
    <x v="798"/>
    <n v="5.5"/>
  </r>
  <r>
    <x v="799"/>
    <n v="5.5"/>
  </r>
  <r>
    <x v="314"/>
    <n v="7"/>
  </r>
  <r>
    <x v="119"/>
    <n v="6.5"/>
  </r>
  <r>
    <x v="572"/>
    <n v="5.8"/>
  </r>
  <r>
    <x v="800"/>
    <n v="5.6"/>
  </r>
  <r>
    <x v="801"/>
    <n v="5.6"/>
  </r>
  <r>
    <x v="298"/>
    <n v="5.8"/>
  </r>
  <r>
    <x v="561"/>
    <n v="7.6"/>
  </r>
  <r>
    <x v="442"/>
    <n v="6.4"/>
  </r>
  <r>
    <x v="802"/>
    <n v="6.3"/>
  </r>
  <r>
    <x v="803"/>
    <n v="4.5999999999999996"/>
  </r>
  <r>
    <x v="804"/>
    <n v="6.5"/>
  </r>
  <r>
    <x v="805"/>
    <n v="7.5"/>
  </r>
  <r>
    <x v="410"/>
    <n v="7.5"/>
  </r>
  <r>
    <x v="645"/>
    <n v="5.3"/>
  </r>
  <r>
    <x v="806"/>
    <n v="7.5"/>
  </r>
  <r>
    <x v="807"/>
    <n v="3.3"/>
  </r>
  <r>
    <x v="470"/>
    <n v="5.7"/>
  </r>
  <r>
    <x v="808"/>
    <n v="3.5"/>
  </r>
  <r>
    <x v="288"/>
    <n v="9.3000000000000007"/>
  </r>
  <r>
    <x v="511"/>
    <n v="4.8"/>
  </r>
  <r>
    <x v="304"/>
    <n v="6.9"/>
  </r>
  <r>
    <x v="193"/>
    <n v="6"/>
  </r>
  <r>
    <x v="809"/>
    <n v="7.3"/>
  </r>
  <r>
    <x v="810"/>
    <n v="6"/>
  </r>
  <r>
    <x v="811"/>
    <n v="6.6"/>
  </r>
  <r>
    <x v="812"/>
    <n v="7.5"/>
  </r>
  <r>
    <x v="434"/>
    <n v="6.9"/>
  </r>
  <r>
    <x v="813"/>
    <n v="6.8"/>
  </r>
  <r>
    <x v="814"/>
    <n v="6.4"/>
  </r>
  <r>
    <x v="815"/>
    <n v="5.6"/>
  </r>
  <r>
    <x v="816"/>
    <n v="6.3"/>
  </r>
  <r>
    <x v="599"/>
    <n v="7.3"/>
  </r>
  <r>
    <x v="817"/>
    <n v="6.6"/>
  </r>
  <r>
    <x v="818"/>
    <n v="4.5999999999999996"/>
  </r>
  <r>
    <x v="99"/>
    <n v="5.0999999999999996"/>
  </r>
  <r>
    <x v="819"/>
    <n v="5.6"/>
  </r>
  <r>
    <x v="820"/>
    <n v="5.3"/>
  </r>
  <r>
    <x v="821"/>
    <n v="7.5"/>
  </r>
  <r>
    <x v="822"/>
    <n v="5.6"/>
  </r>
  <r>
    <x v="823"/>
    <n v="5.9"/>
  </r>
  <r>
    <x v="824"/>
    <n v="4.7"/>
  </r>
  <r>
    <x v="545"/>
    <n v="4.8"/>
  </r>
  <r>
    <x v="623"/>
    <n v="6.8"/>
  </r>
  <r>
    <x v="825"/>
    <n v="5.4"/>
  </r>
  <r>
    <x v="826"/>
    <n v="5.0999999999999996"/>
  </r>
  <r>
    <x v="435"/>
    <n v="7"/>
  </r>
  <r>
    <x v="406"/>
    <n v="6.7"/>
  </r>
  <r>
    <x v="501"/>
    <n v="4"/>
  </r>
  <r>
    <x v="403"/>
    <n v="7.3"/>
  </r>
  <r>
    <x v="243"/>
    <n v="6.8"/>
  </r>
  <r>
    <x v="621"/>
    <n v="6.1"/>
  </r>
  <r>
    <x v="348"/>
    <n v="7"/>
  </r>
  <r>
    <x v="531"/>
    <n v="7.1"/>
  </r>
  <r>
    <x v="827"/>
    <n v="6.9"/>
  </r>
  <r>
    <x v="466"/>
    <n v="7.3"/>
  </r>
  <r>
    <x v="828"/>
    <n v="6.3"/>
  </r>
  <r>
    <x v="725"/>
    <n v="8.1999999999999993"/>
  </r>
  <r>
    <x v="432"/>
    <n v="7.1"/>
  </r>
  <r>
    <x v="412"/>
    <n v="7.7"/>
  </r>
  <r>
    <x v="705"/>
    <n v="6.5"/>
  </r>
  <r>
    <x v="449"/>
    <n v="4.9000000000000004"/>
  </r>
  <r>
    <x v="829"/>
    <n v="6.4"/>
  </r>
  <r>
    <x v="830"/>
    <n v="5.9"/>
  </r>
  <r>
    <x v="831"/>
    <n v="6.2"/>
  </r>
  <r>
    <x v="378"/>
    <n v="5.8"/>
  </r>
  <r>
    <x v="641"/>
    <n v="6.7"/>
  </r>
  <r>
    <x v="832"/>
    <n v="5.9"/>
  </r>
  <r>
    <x v="833"/>
    <n v="7.3"/>
  </r>
  <r>
    <x v="834"/>
    <n v="4.8"/>
  </r>
  <r>
    <x v="835"/>
    <n v="4.0999999999999996"/>
  </r>
  <r>
    <x v="680"/>
    <n v="4.9000000000000004"/>
  </r>
  <r>
    <x v="144"/>
    <n v="7.9"/>
  </r>
  <r>
    <x v="501"/>
    <n v="5.6"/>
  </r>
  <r>
    <x v="836"/>
    <n v="5.2"/>
  </r>
  <r>
    <x v="837"/>
    <n v="4.0999999999999996"/>
  </r>
  <r>
    <x v="783"/>
    <n v="6.6"/>
  </r>
  <r>
    <x v="385"/>
    <n v="2.9"/>
  </r>
  <r>
    <x v="332"/>
    <n v="7.2"/>
  </r>
  <r>
    <x v="838"/>
    <n v="6.5"/>
  </r>
  <r>
    <x v="12"/>
    <n v="6.8"/>
  </r>
  <r>
    <x v="839"/>
    <n v="7.2"/>
  </r>
  <r>
    <x v="772"/>
    <n v="6.8"/>
  </r>
  <r>
    <x v="840"/>
    <n v="7.8"/>
  </r>
  <r>
    <x v="841"/>
    <n v="6.7"/>
  </r>
  <r>
    <x v="842"/>
    <n v="6.1"/>
  </r>
  <r>
    <x v="804"/>
    <n v="7.1"/>
  </r>
  <r>
    <x v="329"/>
    <n v="5.7"/>
  </r>
  <r>
    <x v="843"/>
    <n v="2.9"/>
  </r>
  <r>
    <x v="844"/>
    <n v="5.2"/>
  </r>
  <r>
    <x v="17"/>
    <n v="5.3"/>
  </r>
  <r>
    <x v="845"/>
    <n v="6.2"/>
  </r>
  <r>
    <x v="846"/>
    <n v="7.3"/>
  </r>
  <r>
    <x v="847"/>
    <n v="6.5"/>
  </r>
  <r>
    <x v="488"/>
    <n v="7.7"/>
  </r>
  <r>
    <x v="382"/>
    <n v="6.1"/>
  </r>
  <r>
    <x v="848"/>
    <n v="7.3"/>
  </r>
  <r>
    <x v="231"/>
    <n v="7.2"/>
  </r>
  <r>
    <x v="179"/>
    <n v="5.3"/>
  </r>
  <r>
    <x v="545"/>
    <n v="6.1"/>
  </r>
  <r>
    <x v="725"/>
    <n v="5.8"/>
  </r>
  <r>
    <x v="133"/>
    <n v="5.7"/>
  </r>
  <r>
    <x v="589"/>
    <n v="6.7"/>
  </r>
  <r>
    <x v="849"/>
    <n v="6.5"/>
  </r>
  <r>
    <x v="232"/>
    <n v="7.2"/>
  </r>
  <r>
    <x v="252"/>
    <n v="7.6"/>
  </r>
  <r>
    <x v="661"/>
    <n v="4.5999999999999996"/>
  </r>
  <r>
    <x v="850"/>
    <n v="6.9"/>
  </r>
  <r>
    <x v="606"/>
    <n v="6.6"/>
  </r>
  <r>
    <x v="851"/>
    <n v="6.3"/>
  </r>
  <r>
    <x v="852"/>
    <n v="6.2"/>
  </r>
  <r>
    <x v="853"/>
    <n v="5.3"/>
  </r>
  <r>
    <x v="139"/>
    <n v="7.3"/>
  </r>
  <r>
    <x v="272"/>
    <n v="5.6"/>
  </r>
  <r>
    <x v="341"/>
    <n v="6.2"/>
  </r>
  <r>
    <x v="854"/>
    <n v="5.2"/>
  </r>
  <r>
    <x v="352"/>
    <n v="5.3"/>
  </r>
  <r>
    <x v="279"/>
    <n v="5.4"/>
  </r>
  <r>
    <x v="855"/>
    <n v="4.9000000000000004"/>
  </r>
  <r>
    <x v="627"/>
    <n v="5.5"/>
  </r>
  <r>
    <x v="856"/>
    <n v="6.7"/>
  </r>
  <r>
    <x v="736"/>
    <n v="3.9"/>
  </r>
  <r>
    <x v="857"/>
    <n v="7.2"/>
  </r>
  <r>
    <x v="858"/>
    <n v="5.0999999999999996"/>
  </r>
  <r>
    <x v="653"/>
    <n v="6.5"/>
  </r>
  <r>
    <x v="652"/>
    <n v="8.1999999999999993"/>
  </r>
  <r>
    <x v="366"/>
    <n v="7.7"/>
  </r>
  <r>
    <x v="15"/>
    <n v="7.2"/>
  </r>
  <r>
    <x v="156"/>
    <n v="6.1"/>
  </r>
  <r>
    <x v="610"/>
    <n v="8.8000000000000007"/>
  </r>
  <r>
    <x v="27"/>
    <n v="6.8"/>
  </r>
  <r>
    <x v="492"/>
    <n v="6.8"/>
  </r>
  <r>
    <x v="478"/>
    <n v="6.7"/>
  </r>
  <r>
    <x v="296"/>
    <n v="7.1"/>
  </r>
  <r>
    <x v="136"/>
    <n v="7.1"/>
  </r>
  <r>
    <x v="859"/>
    <n v="6.1"/>
  </r>
  <r>
    <x v="171"/>
    <n v="8"/>
  </r>
  <r>
    <x v="812"/>
    <n v="7.5"/>
  </r>
  <r>
    <x v="387"/>
    <n v="6.6"/>
  </r>
  <r>
    <x v="860"/>
    <n v="5.4"/>
  </r>
  <r>
    <x v="399"/>
    <n v="6.1"/>
  </r>
  <r>
    <x v="730"/>
    <n v="6.1"/>
  </r>
  <r>
    <x v="861"/>
    <n v="5.6"/>
  </r>
  <r>
    <x v="149"/>
    <n v="5.8"/>
  </r>
  <r>
    <x v="862"/>
    <n v="2.8"/>
  </r>
  <r>
    <x v="863"/>
    <n v="6.7"/>
  </r>
  <r>
    <x v="864"/>
    <n v="5.0999999999999996"/>
  </r>
  <r>
    <x v="432"/>
    <n v="7.2"/>
  </r>
  <r>
    <x v="511"/>
    <n v="6"/>
  </r>
  <r>
    <x v="717"/>
    <n v="7.2"/>
  </r>
  <r>
    <x v="865"/>
    <n v="6.7"/>
  </r>
  <r>
    <x v="866"/>
    <n v="6.3"/>
  </r>
  <r>
    <x v="488"/>
    <n v="6.2"/>
  </r>
  <r>
    <x v="867"/>
    <n v="6.2"/>
  </r>
  <r>
    <x v="847"/>
    <n v="6.9"/>
  </r>
  <r>
    <x v="307"/>
    <n v="6.8"/>
  </r>
  <r>
    <x v="868"/>
    <n v="7.1"/>
  </r>
  <r>
    <x v="869"/>
    <n v="7.1"/>
  </r>
  <r>
    <x v="275"/>
    <n v="7"/>
  </r>
  <r>
    <x v="304"/>
    <n v="7.1"/>
  </r>
  <r>
    <x v="365"/>
    <n v="6.4"/>
  </r>
  <r>
    <x v="196"/>
    <n v="7"/>
  </r>
  <r>
    <x v="442"/>
    <n v="6.2"/>
  </r>
  <r>
    <x v="323"/>
    <n v="7.5"/>
  </r>
  <r>
    <x v="623"/>
    <n v="4.8"/>
  </r>
  <r>
    <x v="751"/>
    <n v="8.1"/>
  </r>
  <r>
    <x v="641"/>
    <n v="7.3"/>
  </r>
  <r>
    <x v="566"/>
    <n v="5.8"/>
  </r>
  <r>
    <x v="870"/>
    <n v="7.6"/>
  </r>
  <r>
    <x v="871"/>
    <n v="5.6"/>
  </r>
  <r>
    <x v="155"/>
    <n v="7"/>
  </r>
  <r>
    <x v="307"/>
    <n v="6.6"/>
  </r>
  <r>
    <x v="149"/>
    <n v="6.5"/>
  </r>
  <r>
    <x v="751"/>
    <n v="7.4"/>
  </r>
  <r>
    <x v="872"/>
    <n v="4.5999999999999996"/>
  </r>
  <r>
    <x v="650"/>
    <n v="6.4"/>
  </r>
  <r>
    <x v="521"/>
    <n v="6"/>
  </r>
  <r>
    <x v="632"/>
    <n v="6.4"/>
  </r>
  <r>
    <x v="203"/>
    <n v="5.9"/>
  </r>
  <r>
    <x v="95"/>
    <n v="6.4"/>
  </r>
  <r>
    <x v="434"/>
    <n v="6.6"/>
  </r>
  <r>
    <x v="606"/>
    <n v="6.9"/>
  </r>
  <r>
    <x v="27"/>
    <n v="6.9"/>
  </r>
  <r>
    <x v="873"/>
    <n v="5.8"/>
  </r>
  <r>
    <x v="604"/>
    <n v="6.4"/>
  </r>
  <r>
    <x v="874"/>
    <n v="5.3"/>
  </r>
  <r>
    <x v="446"/>
    <n v="6.5"/>
  </r>
  <r>
    <x v="875"/>
    <n v="5.7"/>
  </r>
  <r>
    <x v="360"/>
    <n v="6.7"/>
  </r>
  <r>
    <x v="876"/>
    <n v="3.9"/>
  </r>
  <r>
    <x v="877"/>
    <n v="4.0999999999999996"/>
  </r>
  <r>
    <x v="878"/>
    <n v="6.2"/>
  </r>
  <r>
    <x v="629"/>
    <n v="3.8"/>
  </r>
  <r>
    <x v="762"/>
    <n v="5.0999999999999996"/>
  </r>
  <r>
    <x v="879"/>
    <n v="6.4"/>
  </r>
  <r>
    <x v="128"/>
    <n v="7.8"/>
  </r>
  <r>
    <x v="880"/>
    <n v="7.8"/>
  </r>
  <r>
    <x v="881"/>
    <n v="6.1"/>
  </r>
  <r>
    <x v="766"/>
    <n v="5.8"/>
  </r>
  <r>
    <x v="882"/>
    <n v="6.3"/>
  </r>
  <r>
    <x v="407"/>
    <n v="7.7"/>
  </r>
  <r>
    <x v="883"/>
    <n v="5.4"/>
  </r>
  <r>
    <x v="741"/>
    <n v="7.3"/>
  </r>
  <r>
    <x v="419"/>
    <n v="6.8"/>
  </r>
  <r>
    <x v="130"/>
    <n v="7.3"/>
  </r>
  <r>
    <x v="228"/>
    <n v="6.5"/>
  </r>
  <r>
    <x v="529"/>
    <n v="7.2"/>
  </r>
  <r>
    <x v="884"/>
    <n v="6.7"/>
  </r>
  <r>
    <x v="692"/>
    <n v="6.3"/>
  </r>
  <r>
    <x v="323"/>
    <n v="5.9"/>
  </r>
  <r>
    <x v="885"/>
    <n v="7.8"/>
  </r>
  <r>
    <x v="186"/>
    <n v="7.4"/>
  </r>
  <r>
    <x v="886"/>
    <n v="4.8"/>
  </r>
  <r>
    <x v="352"/>
    <n v="6.3"/>
  </r>
  <r>
    <x v="360"/>
    <n v="7.8"/>
  </r>
  <r>
    <x v="474"/>
    <n v="7.5"/>
  </r>
  <r>
    <x v="791"/>
    <n v="6"/>
  </r>
  <r>
    <x v="112"/>
    <n v="6.8"/>
  </r>
  <r>
    <x v="760"/>
    <n v="6.6"/>
  </r>
  <r>
    <x v="887"/>
    <n v="4.5999999999999996"/>
  </r>
  <r>
    <x v="2"/>
    <n v="7.1"/>
  </r>
  <r>
    <x v="888"/>
    <n v="6.1"/>
  </r>
  <r>
    <x v="177"/>
    <n v="6.7"/>
  </r>
  <r>
    <x v="889"/>
    <n v="7.1"/>
  </r>
  <r>
    <x v="890"/>
    <n v="5.8"/>
  </r>
  <r>
    <x v="775"/>
    <n v="6.7"/>
  </r>
  <r>
    <x v="891"/>
    <n v="5.8"/>
  </r>
  <r>
    <x v="468"/>
    <n v="6.8"/>
  </r>
  <r>
    <x v="38"/>
    <n v="8.5"/>
  </r>
  <r>
    <x v="124"/>
    <n v="6.6"/>
  </r>
  <r>
    <x v="38"/>
    <n v="7.7"/>
  </r>
  <r>
    <x v="892"/>
    <n v="4.7"/>
  </r>
  <r>
    <x v="162"/>
    <n v="6.4"/>
  </r>
  <r>
    <x v="236"/>
    <n v="5.5"/>
  </r>
  <r>
    <x v="247"/>
    <n v="8.6"/>
  </r>
  <r>
    <x v="893"/>
    <n v="7"/>
  </r>
  <r>
    <x v="894"/>
    <n v="7.1"/>
  </r>
  <r>
    <x v="895"/>
    <n v="5.7"/>
  </r>
  <r>
    <x v="152"/>
    <n v="3.7"/>
  </r>
  <r>
    <x v="33"/>
    <n v="7.5"/>
  </r>
  <r>
    <x v="353"/>
    <n v="4.5999999999999996"/>
  </r>
  <r>
    <x v="750"/>
    <n v="4.9000000000000004"/>
  </r>
  <r>
    <x v="237"/>
    <n v="6.9"/>
  </r>
  <r>
    <x v="772"/>
    <n v="7.1"/>
  </r>
  <r>
    <x v="213"/>
    <n v="5.8"/>
  </r>
  <r>
    <x v="521"/>
    <n v="7"/>
  </r>
  <r>
    <x v="336"/>
    <n v="5.4"/>
  </r>
  <r>
    <x v="686"/>
    <n v="7.3"/>
  </r>
  <r>
    <x v="223"/>
    <n v="7.1"/>
  </r>
  <r>
    <x v="534"/>
    <n v="5.8"/>
  </r>
  <r>
    <x v="896"/>
    <n v="8.1"/>
  </r>
  <r>
    <x v="716"/>
    <n v="5.7"/>
  </r>
  <r>
    <x v="791"/>
    <n v="4.4000000000000004"/>
  </r>
  <r>
    <x v="24"/>
    <n v="7.9"/>
  </r>
  <r>
    <x v="897"/>
    <n v="7.6"/>
  </r>
  <r>
    <x v="791"/>
    <n v="4.8"/>
  </r>
  <r>
    <x v="407"/>
    <n v="7.8"/>
  </r>
  <r>
    <x v="898"/>
    <n v="6.7"/>
  </r>
  <r>
    <x v="899"/>
    <n v="2.7"/>
  </r>
  <r>
    <x v="900"/>
    <n v="5.8"/>
  </r>
  <r>
    <x v="901"/>
    <n v="7.5"/>
  </r>
  <r>
    <x v="902"/>
    <n v="5.4"/>
  </r>
  <r>
    <x v="569"/>
    <n v="4.0999999999999996"/>
  </r>
  <r>
    <x v="903"/>
    <n v="5.9"/>
  </r>
  <r>
    <x v="904"/>
    <n v="6.3"/>
  </r>
  <r>
    <x v="441"/>
    <n v="7"/>
  </r>
  <r>
    <x v="662"/>
    <n v="6.8"/>
  </r>
  <r>
    <x v="701"/>
    <n v="2.2999999999999998"/>
  </r>
  <r>
    <x v="210"/>
    <n v="6.9"/>
  </r>
  <r>
    <x v="905"/>
    <n v="8.1"/>
  </r>
  <r>
    <x v="851"/>
    <n v="6.1"/>
  </r>
  <r>
    <x v="906"/>
    <n v="5"/>
  </r>
  <r>
    <x v="616"/>
    <n v="5.5"/>
  </r>
  <r>
    <x v="438"/>
    <n v="6.2"/>
  </r>
  <r>
    <x v="274"/>
    <n v="6.2"/>
  </r>
  <r>
    <x v="907"/>
    <n v="5.9"/>
  </r>
  <r>
    <x v="908"/>
    <n v="6.3"/>
  </r>
  <r>
    <x v="909"/>
    <n v="6.7"/>
  </r>
  <r>
    <x v="701"/>
    <n v="3.5"/>
  </r>
  <r>
    <x v="113"/>
    <n v="7.5"/>
  </r>
  <r>
    <x v="80"/>
    <n v="6.6"/>
  </r>
  <r>
    <x v="910"/>
    <n v="7.5"/>
  </r>
  <r>
    <x v="885"/>
    <n v="7.2"/>
  </r>
  <r>
    <x v="668"/>
    <n v="4.8"/>
  </r>
  <r>
    <x v="227"/>
    <n v="6.6"/>
  </r>
  <r>
    <x v="576"/>
    <n v="3.5"/>
  </r>
  <r>
    <x v="911"/>
    <n v="6.7"/>
  </r>
  <r>
    <x v="522"/>
    <n v="7.6"/>
  </r>
  <r>
    <x v="53"/>
    <n v="6.3"/>
  </r>
  <r>
    <x v="912"/>
    <n v="5.5"/>
  </r>
  <r>
    <x v="913"/>
    <n v="6.3"/>
  </r>
  <r>
    <x v="914"/>
    <n v="6.5"/>
  </r>
  <r>
    <x v="915"/>
    <n v="5.6"/>
  </r>
  <r>
    <x v="394"/>
    <n v="6.9"/>
  </r>
  <r>
    <x v="488"/>
    <n v="7.6"/>
  </r>
  <r>
    <x v="916"/>
    <n v="3.9"/>
  </r>
  <r>
    <x v="824"/>
    <n v="6.1"/>
  </r>
  <r>
    <x v="144"/>
    <n v="7.3"/>
  </r>
  <r>
    <x v="150"/>
    <n v="8.3000000000000007"/>
  </r>
  <r>
    <x v="442"/>
    <n v="5.8"/>
  </r>
  <r>
    <x v="50"/>
    <n v="6.8"/>
  </r>
  <r>
    <x v="226"/>
    <n v="7"/>
  </r>
  <r>
    <x v="917"/>
    <n v="5.9"/>
  </r>
  <r>
    <x v="918"/>
    <n v="6.5"/>
  </r>
  <r>
    <x v="919"/>
    <n v="6.4"/>
  </r>
  <r>
    <x v="920"/>
    <n v="5.8"/>
  </r>
  <r>
    <x v="921"/>
    <n v="5.0999999999999996"/>
  </r>
  <r>
    <x v="511"/>
    <n v="6.8"/>
  </r>
  <r>
    <x v="922"/>
    <n v="5.3"/>
  </r>
  <r>
    <x v="197"/>
    <n v="5.3"/>
  </r>
  <r>
    <x v="923"/>
    <n v="6.4"/>
  </r>
  <r>
    <x v="420"/>
    <n v="4.9000000000000004"/>
  </r>
  <r>
    <x v="522"/>
    <n v="6.8"/>
  </r>
  <r>
    <x v="924"/>
    <n v="7.1"/>
  </r>
  <r>
    <x v="925"/>
    <n v="6.8"/>
  </r>
  <r>
    <x v="466"/>
    <n v="6.1"/>
  </r>
  <r>
    <x v="926"/>
    <n v="8.5"/>
  </r>
  <r>
    <x v="453"/>
    <n v="5.9"/>
  </r>
  <r>
    <x v="927"/>
    <n v="6.3"/>
  </r>
  <r>
    <x v="290"/>
    <n v="5.9"/>
  </r>
  <r>
    <x v="928"/>
    <n v="5.4"/>
  </r>
  <r>
    <x v="105"/>
    <n v="7"/>
  </r>
  <r>
    <x v="134"/>
    <n v="6.9"/>
  </r>
  <r>
    <x v="929"/>
    <n v="7.5"/>
  </r>
  <r>
    <x v="509"/>
    <n v="8.1999999999999993"/>
  </r>
  <r>
    <x v="232"/>
    <n v="5.9"/>
  </r>
  <r>
    <x v="930"/>
    <n v="5"/>
  </r>
  <r>
    <x v="420"/>
    <n v="7.3"/>
  </r>
  <r>
    <x v="931"/>
    <n v="6.4"/>
  </r>
  <r>
    <x v="775"/>
    <n v="6.6"/>
  </r>
  <r>
    <x v="932"/>
    <n v="7.8"/>
  </r>
  <r>
    <x v="933"/>
    <n v="4"/>
  </r>
  <r>
    <x v="11"/>
    <n v="7.6"/>
  </r>
  <r>
    <x v="113"/>
    <n v="7.7"/>
  </r>
  <r>
    <x v="934"/>
    <n v="5.8"/>
  </r>
  <r>
    <x v="531"/>
    <n v="5.2"/>
  </r>
  <r>
    <x v="935"/>
    <n v="5.6"/>
  </r>
  <r>
    <x v="936"/>
    <n v="5.3"/>
  </r>
  <r>
    <x v="937"/>
    <n v="7.4"/>
  </r>
  <r>
    <x v="938"/>
    <n v="6.6"/>
  </r>
  <r>
    <x v="939"/>
    <n v="6.2"/>
  </r>
  <r>
    <x v="701"/>
    <n v="1.9"/>
  </r>
  <r>
    <x v="551"/>
    <n v="5.7"/>
  </r>
  <r>
    <x v="227"/>
    <n v="6.6"/>
  </r>
  <r>
    <x v="940"/>
    <n v="6"/>
  </r>
  <r>
    <x v="941"/>
    <n v="6.1"/>
  </r>
  <r>
    <x v="274"/>
    <n v="4.8"/>
  </r>
  <r>
    <x v="393"/>
    <n v="6.2"/>
  </r>
  <r>
    <x v="692"/>
    <n v="7.5"/>
  </r>
  <r>
    <x v="942"/>
    <n v="6.3"/>
  </r>
  <r>
    <x v="119"/>
    <n v="7.1"/>
  </r>
  <r>
    <x v="1"/>
    <n v="6.6"/>
  </r>
  <r>
    <x v="379"/>
    <n v="6.1"/>
  </r>
  <r>
    <x v="384"/>
    <n v="6.7"/>
  </r>
  <r>
    <x v="197"/>
    <n v="5.6"/>
  </r>
  <r>
    <x v="57"/>
    <n v="7.2"/>
  </r>
  <r>
    <x v="943"/>
    <n v="4.3"/>
  </r>
  <r>
    <x v="150"/>
    <n v="6.4"/>
  </r>
  <r>
    <x v="488"/>
    <n v="7.1"/>
  </r>
  <r>
    <x v="833"/>
    <n v="6.3"/>
  </r>
  <r>
    <x v="692"/>
    <n v="7.4"/>
  </r>
  <r>
    <x v="944"/>
    <n v="6.1"/>
  </r>
  <r>
    <x v="809"/>
    <n v="6.6"/>
  </r>
  <r>
    <x v="432"/>
    <n v="6"/>
  </r>
  <r>
    <x v="692"/>
    <n v="6.8"/>
  </r>
  <r>
    <x v="186"/>
    <n v="7.4"/>
  </r>
  <r>
    <x v="33"/>
    <n v="6.8"/>
  </r>
  <r>
    <x v="603"/>
    <n v="7.2"/>
  </r>
  <r>
    <x v="945"/>
    <n v="1.9"/>
  </r>
  <r>
    <x v="240"/>
    <n v="5.5"/>
  </r>
  <r>
    <x v="240"/>
    <n v="4.5"/>
  </r>
  <r>
    <x v="319"/>
    <n v="6.3"/>
  </r>
  <r>
    <x v="224"/>
    <n v="7"/>
  </r>
  <r>
    <x v="599"/>
    <n v="6.7"/>
  </r>
  <r>
    <x v="946"/>
    <n v="2.8"/>
  </r>
  <r>
    <x v="947"/>
    <n v="5"/>
  </r>
  <r>
    <x v="492"/>
    <n v="4.3"/>
  </r>
  <r>
    <x v="420"/>
    <n v="5.6"/>
  </r>
  <r>
    <x v="948"/>
    <n v="6.2"/>
  </r>
  <r>
    <x v="798"/>
    <n v="5.3"/>
  </r>
  <r>
    <x v="949"/>
    <n v="7.4"/>
  </r>
  <r>
    <x v="950"/>
    <n v="7.4"/>
  </r>
  <r>
    <x v="468"/>
    <n v="6.5"/>
  </r>
  <r>
    <x v="772"/>
    <n v="7.1"/>
  </r>
  <r>
    <x v="77"/>
    <n v="7.2"/>
  </r>
  <r>
    <x v="385"/>
    <n v="2.2999999999999998"/>
  </r>
  <r>
    <x v="768"/>
    <n v="6.4"/>
  </r>
  <r>
    <x v="951"/>
    <n v="6.1"/>
  </r>
  <r>
    <x v="952"/>
    <n v="7"/>
  </r>
  <r>
    <x v="953"/>
    <n v="6.5"/>
  </r>
  <r>
    <x v="954"/>
    <n v="7"/>
  </r>
  <r>
    <x v="955"/>
    <n v="7"/>
  </r>
  <r>
    <x v="956"/>
    <n v="4.9000000000000004"/>
  </r>
  <r>
    <x v="688"/>
    <n v="6.9"/>
  </r>
  <r>
    <x v="957"/>
    <n v="7.5"/>
  </r>
  <r>
    <x v="652"/>
    <n v="8.4"/>
  </r>
  <r>
    <x v="648"/>
    <n v="6.9"/>
  </r>
  <r>
    <x v="958"/>
    <n v="4.5"/>
  </r>
  <r>
    <x v="833"/>
    <n v="7.4"/>
  </r>
  <r>
    <x v="959"/>
    <n v="7"/>
  </r>
  <r>
    <x v="831"/>
    <n v="2.8"/>
  </r>
  <r>
    <x v="718"/>
    <n v="7.5"/>
  </r>
  <r>
    <x v="148"/>
    <n v="7.1"/>
  </r>
  <r>
    <x v="757"/>
    <n v="6.4"/>
  </r>
  <r>
    <x v="960"/>
    <n v="6.7"/>
  </r>
  <r>
    <x v="322"/>
    <n v="5.3"/>
  </r>
  <r>
    <x v="961"/>
    <n v="6.9"/>
  </r>
  <r>
    <x v="962"/>
    <n v="6.2"/>
  </r>
  <r>
    <x v="963"/>
    <n v="6.3"/>
  </r>
  <r>
    <x v="53"/>
    <n v="6.4"/>
  </r>
  <r>
    <x v="932"/>
    <n v="6.5"/>
  </r>
  <r>
    <x v="580"/>
    <n v="6"/>
  </r>
  <r>
    <x v="617"/>
    <n v="5.0999999999999996"/>
  </r>
  <r>
    <x v="964"/>
    <n v="5.5"/>
  </r>
  <r>
    <x v="505"/>
    <n v="5.4"/>
  </r>
  <r>
    <x v="312"/>
    <n v="5.7"/>
  </r>
  <r>
    <x v="965"/>
    <n v="5.2"/>
  </r>
  <r>
    <x v="335"/>
    <n v="6.2"/>
  </r>
  <r>
    <x v="966"/>
    <n v="6.7"/>
  </r>
  <r>
    <x v="967"/>
    <n v="5.8"/>
  </r>
  <r>
    <x v="968"/>
    <n v="7"/>
  </r>
  <r>
    <x v="969"/>
    <n v="4.8"/>
  </r>
  <r>
    <x v="970"/>
    <n v="7.2"/>
  </r>
  <r>
    <x v="443"/>
    <n v="5.6"/>
  </r>
  <r>
    <x v="971"/>
    <n v="6.4"/>
  </r>
  <r>
    <x v="883"/>
    <n v="7.5"/>
  </r>
  <r>
    <x v="875"/>
    <n v="7.4"/>
  </r>
  <r>
    <x v="257"/>
    <n v="8"/>
  </r>
  <r>
    <x v="558"/>
    <n v="5.7"/>
  </r>
  <r>
    <x v="374"/>
    <n v="6.8"/>
  </r>
  <r>
    <x v="972"/>
    <n v="5.9"/>
  </r>
  <r>
    <x v="545"/>
    <n v="7.2"/>
  </r>
  <r>
    <x v="912"/>
    <n v="5.5"/>
  </r>
  <r>
    <x v="325"/>
    <n v="8.4"/>
  </r>
  <r>
    <x v="43"/>
    <n v="8.5"/>
  </r>
  <r>
    <x v="575"/>
    <n v="5.6"/>
  </r>
  <r>
    <x v="791"/>
    <n v="4.0999999999999996"/>
  </r>
  <r>
    <x v="973"/>
    <n v="5"/>
  </r>
  <r>
    <x v="340"/>
    <n v="6.1"/>
  </r>
  <r>
    <x v="80"/>
    <n v="5.4"/>
  </r>
  <r>
    <x v="98"/>
    <n v="7.1"/>
  </r>
  <r>
    <x v="974"/>
    <n v="3.6"/>
  </r>
  <r>
    <x v="108"/>
    <n v="6.5"/>
  </r>
  <r>
    <x v="652"/>
    <n v="8.6"/>
  </r>
  <r>
    <x v="975"/>
    <n v="6.2"/>
  </r>
  <r>
    <x v="144"/>
    <n v="7"/>
  </r>
  <r>
    <x v="976"/>
    <n v="7.6"/>
  </r>
  <r>
    <x v="392"/>
    <n v="6.5"/>
  </r>
  <r>
    <x v="977"/>
    <n v="6.4"/>
  </r>
  <r>
    <x v="978"/>
    <n v="6.7"/>
  </r>
  <r>
    <x v="979"/>
    <n v="6.3"/>
  </r>
  <r>
    <x v="980"/>
    <n v="6.4"/>
  </r>
  <r>
    <x v="981"/>
    <n v="5.7"/>
  </r>
  <r>
    <x v="982"/>
    <n v="6.3"/>
  </r>
  <r>
    <x v="983"/>
    <n v="7.8"/>
  </r>
  <r>
    <x v="984"/>
    <n v="6"/>
  </r>
  <r>
    <x v="171"/>
    <n v="7.7"/>
  </r>
  <r>
    <x v="230"/>
    <n v="6.2"/>
  </r>
  <r>
    <x v="513"/>
    <n v="5.7"/>
  </r>
  <r>
    <x v="252"/>
    <n v="7.7"/>
  </r>
  <r>
    <x v="985"/>
    <n v="6.4"/>
  </r>
  <r>
    <x v="548"/>
    <n v="6.4"/>
  </r>
  <r>
    <x v="165"/>
    <n v="6.9"/>
  </r>
  <r>
    <x v="484"/>
    <n v="7.3"/>
  </r>
  <r>
    <x v="324"/>
    <n v="7.3"/>
  </r>
  <r>
    <x v="272"/>
    <n v="6.2"/>
  </r>
  <r>
    <x v="848"/>
    <n v="6.6"/>
  </r>
  <r>
    <x v="242"/>
    <n v="6.7"/>
  </r>
  <r>
    <x v="60"/>
    <n v="5.7"/>
  </r>
  <r>
    <x v="986"/>
    <n v="3.1"/>
  </r>
  <r>
    <x v="920"/>
    <n v="6.3"/>
  </r>
  <r>
    <x v="616"/>
    <n v="5.7"/>
  </r>
  <r>
    <x v="987"/>
    <n v="7.1"/>
  </r>
  <r>
    <x v="187"/>
    <n v="7"/>
  </r>
  <r>
    <x v="603"/>
    <n v="6.1"/>
  </r>
  <r>
    <x v="95"/>
    <n v="6.6"/>
  </r>
  <r>
    <x v="129"/>
    <n v="7.8"/>
  </r>
  <r>
    <x v="426"/>
    <n v="8.3000000000000007"/>
  </r>
  <r>
    <x v="915"/>
    <n v="3.9"/>
  </r>
  <r>
    <x v="194"/>
    <n v="7"/>
  </r>
  <r>
    <x v="988"/>
    <n v="6.7"/>
  </r>
  <r>
    <x v="982"/>
    <n v="7.3"/>
  </r>
  <r>
    <x v="417"/>
    <n v="6.3"/>
  </r>
  <r>
    <x v="113"/>
    <n v="7.8"/>
  </r>
  <r>
    <x v="692"/>
    <n v="7.3"/>
  </r>
  <r>
    <x v="115"/>
    <n v="7.6"/>
  </r>
  <r>
    <x v="799"/>
    <n v="5.3"/>
  </r>
  <r>
    <x v="103"/>
    <n v="7.9"/>
  </r>
  <r>
    <x v="989"/>
    <n v="5.3"/>
  </r>
  <r>
    <x v="466"/>
    <n v="6.8"/>
  </r>
  <r>
    <x v="990"/>
    <n v="7.1"/>
  </r>
  <r>
    <x v="269"/>
    <n v="7.2"/>
  </r>
  <r>
    <x v="991"/>
    <n v="5.8"/>
  </r>
  <r>
    <x v="806"/>
    <n v="5.8"/>
  </r>
  <r>
    <x v="48"/>
    <n v="8.3000000000000007"/>
  </r>
  <r>
    <x v="992"/>
    <n v="5.6"/>
  </r>
  <r>
    <x v="274"/>
    <n v="6.8"/>
  </r>
  <r>
    <x v="993"/>
    <n v="5"/>
  </r>
  <r>
    <x v="461"/>
    <n v="7.6"/>
  </r>
  <r>
    <x v="692"/>
    <n v="6.7"/>
  </r>
  <r>
    <x v="994"/>
    <n v="6.7"/>
  </r>
  <r>
    <x v="870"/>
    <n v="5.7"/>
  </r>
  <r>
    <x v="995"/>
    <n v="5.2"/>
  </r>
  <r>
    <x v="566"/>
    <n v="7.5"/>
  </r>
  <r>
    <x v="461"/>
    <n v="7.2"/>
  </r>
  <r>
    <x v="124"/>
    <n v="5.3"/>
  </r>
  <r>
    <x v="756"/>
    <n v="6.5"/>
  </r>
  <r>
    <x v="996"/>
    <n v="5"/>
  </r>
  <r>
    <x v="997"/>
    <n v="6.1"/>
  </r>
  <r>
    <x v="206"/>
    <n v="7.4"/>
  </r>
  <r>
    <x v="998"/>
    <n v="4.4000000000000004"/>
  </r>
  <r>
    <x v="106"/>
    <n v="7.5"/>
  </r>
  <r>
    <x v="337"/>
    <n v="5.7"/>
  </r>
  <r>
    <x v="999"/>
    <n v="5.5"/>
  </r>
  <r>
    <x v="1000"/>
    <n v="7.1"/>
  </r>
  <r>
    <x v="448"/>
    <n v="5.9"/>
  </r>
  <r>
    <x v="1001"/>
    <n v="6.7"/>
  </r>
  <r>
    <x v="784"/>
    <n v="7"/>
  </r>
  <r>
    <x v="24"/>
    <n v="7.9"/>
  </r>
  <r>
    <x v="685"/>
    <n v="6.9"/>
  </r>
  <r>
    <x v="191"/>
    <n v="7.3"/>
  </r>
  <r>
    <x v="127"/>
    <n v="7.3"/>
  </r>
  <r>
    <x v="1002"/>
    <n v="3.5"/>
  </r>
  <r>
    <x v="85"/>
    <n v="7.8"/>
  </r>
  <r>
    <x v="542"/>
    <n v="7.4"/>
  </r>
  <r>
    <x v="1003"/>
    <n v="6.7"/>
  </r>
  <r>
    <x v="692"/>
    <n v="6.4"/>
  </r>
  <r>
    <x v="1004"/>
    <n v="7.1"/>
  </r>
  <r>
    <x v="1005"/>
    <n v="7.8"/>
  </r>
  <r>
    <x v="1006"/>
    <n v="4"/>
  </r>
  <r>
    <x v="1007"/>
    <n v="5.9"/>
  </r>
  <r>
    <x v="237"/>
    <n v="7.2"/>
  </r>
  <r>
    <x v="551"/>
    <n v="7.2"/>
  </r>
  <r>
    <x v="1008"/>
    <n v="5.0999999999999996"/>
  </r>
  <r>
    <x v="1009"/>
    <n v="5.5"/>
  </r>
  <r>
    <x v="1010"/>
    <n v="6.2"/>
  </r>
  <r>
    <x v="230"/>
    <n v="7.2"/>
  </r>
  <r>
    <x v="165"/>
    <n v="5.2"/>
  </r>
  <r>
    <x v="1011"/>
    <n v="6.7"/>
  </r>
  <r>
    <x v="866"/>
    <n v="6.3"/>
  </r>
  <r>
    <x v="806"/>
    <n v="5"/>
  </r>
  <r>
    <x v="1012"/>
    <n v="6.2"/>
  </r>
  <r>
    <x v="557"/>
    <n v="7.6"/>
  </r>
  <r>
    <x v="791"/>
    <n v="4.0999999999999996"/>
  </r>
  <r>
    <x v="1013"/>
    <n v="5.3"/>
  </r>
  <r>
    <x v="107"/>
    <n v="6.2"/>
  </r>
  <r>
    <x v="1014"/>
    <n v="6.5"/>
  </r>
  <r>
    <x v="1015"/>
    <n v="8.1"/>
  </r>
  <r>
    <x v="1016"/>
    <n v="6.3"/>
  </r>
  <r>
    <x v="1017"/>
    <n v="4.4000000000000004"/>
  </r>
  <r>
    <x v="1018"/>
    <n v="4.5999999999999996"/>
  </r>
  <r>
    <x v="1019"/>
    <n v="6"/>
  </r>
  <r>
    <x v="312"/>
    <n v="7.6"/>
  </r>
  <r>
    <x v="19"/>
    <n v="8.4"/>
  </r>
  <r>
    <x v="1020"/>
    <n v="7.9"/>
  </r>
  <r>
    <x v="416"/>
    <n v="5.6"/>
  </r>
  <r>
    <x v="623"/>
    <n v="6.5"/>
  </r>
  <r>
    <x v="686"/>
    <n v="7.5"/>
  </r>
  <r>
    <x v="423"/>
    <n v="6.3"/>
  </r>
  <r>
    <x v="466"/>
    <n v="7.9"/>
  </r>
  <r>
    <x v="184"/>
    <n v="7.9"/>
  </r>
  <r>
    <x v="1021"/>
    <n v="5.0999999999999996"/>
  </r>
  <r>
    <x v="576"/>
    <n v="6.7"/>
  </r>
  <r>
    <x v="792"/>
    <n v="6.7"/>
  </r>
  <r>
    <x v="1022"/>
    <n v="5.6"/>
  </r>
  <r>
    <x v="330"/>
    <n v="5.6"/>
  </r>
  <r>
    <x v="28"/>
    <n v="6.8"/>
  </r>
  <r>
    <x v="1023"/>
    <n v="6.2"/>
  </r>
  <r>
    <x v="980"/>
    <n v="5.6"/>
  </r>
  <r>
    <x v="627"/>
    <n v="6.4"/>
  </r>
  <r>
    <x v="397"/>
    <n v="5.6"/>
  </r>
  <r>
    <x v="722"/>
    <n v="7.4"/>
  </r>
  <r>
    <x v="1024"/>
    <n v="4.9000000000000004"/>
  </r>
  <r>
    <x v="1025"/>
    <n v="6"/>
  </r>
  <r>
    <x v="1026"/>
    <n v="7.2"/>
  </r>
  <r>
    <x v="618"/>
    <n v="4.9000000000000004"/>
  </r>
  <r>
    <x v="5"/>
    <n v="7.5"/>
  </r>
  <r>
    <x v="1027"/>
    <n v="4.8"/>
  </r>
  <r>
    <x v="1028"/>
    <n v="3.1"/>
  </r>
  <r>
    <x v="1029"/>
    <n v="5.8"/>
  </r>
  <r>
    <x v="271"/>
    <n v="6.7"/>
  </r>
  <r>
    <x v="1030"/>
    <n v="6.8"/>
  </r>
  <r>
    <x v="1031"/>
    <n v="6.5"/>
  </r>
  <r>
    <x v="369"/>
    <n v="5.9"/>
  </r>
  <r>
    <x v="163"/>
    <n v="5.5"/>
  </r>
  <r>
    <x v="1032"/>
    <n v="3.6"/>
  </r>
  <r>
    <x v="1033"/>
    <n v="3.3"/>
  </r>
  <r>
    <x v="1034"/>
    <n v="7.4"/>
  </r>
  <r>
    <x v="1035"/>
    <n v="6.7"/>
  </r>
  <r>
    <x v="1036"/>
    <n v="3"/>
  </r>
  <r>
    <x v="219"/>
    <n v="7.6"/>
  </r>
  <r>
    <x v="1037"/>
    <n v="6.4"/>
  </r>
  <r>
    <x v="131"/>
    <n v="6.9"/>
  </r>
  <r>
    <x v="1038"/>
    <n v="6.6"/>
  </r>
  <r>
    <x v="822"/>
    <n v="5.5"/>
  </r>
  <r>
    <x v="1039"/>
    <n v="6.6"/>
  </r>
  <r>
    <x v="1040"/>
    <n v="5.2"/>
  </r>
  <r>
    <x v="1041"/>
    <n v="4.0999999999999996"/>
  </r>
  <r>
    <x v="1042"/>
    <n v="6.8"/>
  </r>
  <r>
    <x v="1043"/>
    <n v="6.5"/>
  </r>
  <r>
    <x v="219"/>
    <n v="7.6"/>
  </r>
  <r>
    <x v="78"/>
    <n v="7.4"/>
  </r>
  <r>
    <x v="106"/>
    <n v="7.7"/>
  </r>
  <r>
    <x v="1044"/>
    <n v="7.1"/>
  </r>
  <r>
    <x v="1045"/>
    <n v="6.3"/>
  </r>
  <r>
    <x v="1046"/>
    <n v="7.6"/>
  </r>
  <r>
    <x v="110"/>
    <n v="8"/>
  </r>
  <r>
    <x v="1047"/>
    <n v="7.3"/>
  </r>
  <r>
    <x v="337"/>
    <n v="7.6"/>
  </r>
  <r>
    <x v="854"/>
    <n v="7.8"/>
  </r>
  <r>
    <x v="232"/>
    <n v="6.5"/>
  </r>
  <r>
    <x v="352"/>
    <n v="6.4"/>
  </r>
  <r>
    <x v="1048"/>
    <n v="8"/>
  </r>
  <r>
    <x v="328"/>
    <n v="4.8"/>
  </r>
  <r>
    <x v="467"/>
    <n v="7.8"/>
  </r>
  <r>
    <x v="88"/>
    <n v="5.9"/>
  </r>
  <r>
    <x v="1049"/>
    <n v="5.4"/>
  </r>
  <r>
    <x v="1050"/>
    <n v="3.3"/>
  </r>
  <r>
    <x v="37"/>
    <n v="8.1999999999999993"/>
  </r>
  <r>
    <x v="430"/>
    <n v="5.4"/>
  </r>
  <r>
    <x v="262"/>
    <n v="6.4"/>
  </r>
  <r>
    <x v="1051"/>
    <n v="4.8"/>
  </r>
  <r>
    <x v="572"/>
    <n v="5.9"/>
  </r>
  <r>
    <x v="1052"/>
    <n v="5.5"/>
  </r>
  <r>
    <x v="226"/>
    <n v="7.9"/>
  </r>
  <r>
    <x v="1053"/>
    <n v="4.9000000000000004"/>
  </r>
  <r>
    <x v="692"/>
    <n v="7.2"/>
  </r>
  <r>
    <x v="1054"/>
    <n v="6.6"/>
  </r>
  <r>
    <x v="898"/>
    <n v="6.7"/>
  </r>
  <r>
    <x v="1055"/>
    <n v="5.3"/>
  </r>
  <r>
    <x v="1056"/>
    <n v="7.2"/>
  </r>
  <r>
    <x v="411"/>
    <n v="5.0999999999999996"/>
  </r>
  <r>
    <x v="1057"/>
    <n v="5.6"/>
  </r>
  <r>
    <x v="692"/>
    <n v="7.6"/>
  </r>
  <r>
    <x v="986"/>
    <n v="3.1"/>
  </r>
  <r>
    <x v="1058"/>
    <n v="7.2"/>
  </r>
  <r>
    <x v="1059"/>
    <n v="5.7"/>
  </r>
  <r>
    <x v="831"/>
    <n v="5.2"/>
  </r>
  <r>
    <x v="247"/>
    <n v="7.7"/>
  </r>
  <r>
    <x v="1060"/>
    <n v="7"/>
  </r>
  <r>
    <x v="1061"/>
    <n v="3.6"/>
  </r>
  <r>
    <x v="1062"/>
    <n v="4.9000000000000004"/>
  </r>
  <r>
    <x v="1063"/>
    <n v="6"/>
  </r>
  <r>
    <x v="692"/>
    <n v="6.6"/>
  </r>
  <r>
    <x v="1064"/>
    <n v="6.8"/>
  </r>
  <r>
    <x v="500"/>
    <n v="7.2"/>
  </r>
  <r>
    <x v="1065"/>
    <n v="7.2"/>
  </r>
  <r>
    <x v="1066"/>
    <n v="2.8"/>
  </r>
  <r>
    <x v="757"/>
    <n v="6.6"/>
  </r>
  <r>
    <x v="1067"/>
    <n v="6.7"/>
  </r>
  <r>
    <x v="461"/>
    <n v="7"/>
  </r>
  <r>
    <x v="1068"/>
    <n v="4.4000000000000004"/>
  </r>
  <r>
    <x v="1069"/>
    <n v="7.1"/>
  </r>
  <r>
    <x v="1070"/>
    <n v="6.2"/>
  </r>
  <r>
    <x v="1071"/>
    <n v="7.3"/>
  </r>
  <r>
    <x v="936"/>
    <n v="5.0999999999999996"/>
  </r>
  <r>
    <x v="641"/>
    <n v="8.1"/>
  </r>
  <r>
    <x v="1072"/>
    <n v="6.7"/>
  </r>
  <r>
    <x v="1073"/>
    <n v="6.6"/>
  </r>
  <r>
    <x v="1074"/>
    <n v="4.5"/>
  </r>
  <r>
    <x v="838"/>
    <n v="6.6"/>
  </r>
  <r>
    <x v="1075"/>
    <n v="6.5"/>
  </r>
  <r>
    <x v="1076"/>
    <n v="5.9"/>
  </r>
  <r>
    <x v="1077"/>
    <n v="6.6"/>
  </r>
  <r>
    <x v="66"/>
    <n v="6.5"/>
  </r>
  <r>
    <x v="222"/>
    <n v="7.3"/>
  </r>
  <r>
    <x v="124"/>
    <n v="7.5"/>
  </r>
  <r>
    <x v="848"/>
    <n v="5.9"/>
  </r>
  <r>
    <x v="204"/>
    <n v="7.4"/>
  </r>
  <r>
    <x v="162"/>
    <n v="6.9"/>
  </r>
  <r>
    <x v="106"/>
    <n v="7.9"/>
  </r>
  <r>
    <x v="2"/>
    <n v="8.4"/>
  </r>
  <r>
    <x v="320"/>
    <n v="8"/>
  </r>
  <r>
    <x v="243"/>
    <n v="6"/>
  </r>
  <r>
    <x v="1078"/>
    <n v="6.8"/>
  </r>
  <r>
    <x v="38"/>
    <n v="7.8"/>
  </r>
  <r>
    <x v="1079"/>
    <n v="5.7"/>
  </r>
  <r>
    <x v="201"/>
    <n v="6.1"/>
  </r>
  <r>
    <x v="1080"/>
    <n v="8.1"/>
  </r>
  <r>
    <x v="1042"/>
    <n v="6.1"/>
  </r>
  <r>
    <x v="77"/>
    <n v="7.5"/>
  </r>
  <r>
    <x v="205"/>
    <n v="6.2"/>
  </r>
  <r>
    <x v="1081"/>
    <n v="6.2"/>
  </r>
  <r>
    <x v="466"/>
    <n v="7.9"/>
  </r>
  <r>
    <x v="367"/>
    <n v="7.4"/>
  </r>
  <r>
    <x v="894"/>
    <n v="6.6"/>
  </r>
  <r>
    <x v="488"/>
    <n v="7.3"/>
  </r>
  <r>
    <x v="24"/>
    <n v="7.5"/>
  </r>
  <r>
    <x v="791"/>
    <n v="5.6"/>
  </r>
  <r>
    <x v="1082"/>
    <n v="7.3"/>
  </r>
  <r>
    <x v="1083"/>
    <n v="6.4"/>
  </r>
  <r>
    <x v="169"/>
    <n v="5"/>
  </r>
  <r>
    <x v="80"/>
    <n v="5.4"/>
  </r>
  <r>
    <x v="520"/>
    <n v="8.1999999999999993"/>
  </r>
  <r>
    <x v="274"/>
    <n v="7.1"/>
  </r>
  <r>
    <x v="1084"/>
    <n v="5.3"/>
  </r>
  <r>
    <x v="1085"/>
    <n v="6.5"/>
  </r>
  <r>
    <x v="1086"/>
    <n v="6.2"/>
  </r>
  <r>
    <x v="420"/>
    <n v="6.4"/>
  </r>
  <r>
    <x v="518"/>
    <n v="7.2"/>
  </r>
  <r>
    <x v="139"/>
    <n v="6.9"/>
  </r>
  <r>
    <x v="1087"/>
    <n v="5.7"/>
  </r>
  <r>
    <x v="50"/>
    <n v="7.7"/>
  </r>
  <r>
    <x v="293"/>
    <n v="5.4"/>
  </r>
  <r>
    <x v="49"/>
    <n v="5.6"/>
  </r>
  <r>
    <x v="1088"/>
    <n v="7.7"/>
  </r>
  <r>
    <x v="430"/>
    <n v="5.0999999999999996"/>
  </r>
  <r>
    <x v="1089"/>
    <n v="6.8"/>
  </r>
  <r>
    <x v="763"/>
    <n v="8.4"/>
  </r>
  <r>
    <x v="1090"/>
    <n v="4.9000000000000004"/>
  </r>
  <r>
    <x v="642"/>
    <n v="7.1"/>
  </r>
  <r>
    <x v="1091"/>
    <n v="6.6"/>
  </r>
  <r>
    <x v="1059"/>
    <n v="6.1"/>
  </r>
  <r>
    <x v="1092"/>
    <n v="4.0999999999999996"/>
  </r>
  <r>
    <x v="112"/>
    <n v="5.8"/>
  </r>
  <r>
    <x v="337"/>
    <n v="8.1"/>
  </r>
  <r>
    <x v="1093"/>
    <n v="7.6"/>
  </r>
  <r>
    <x v="1094"/>
    <n v="7.8"/>
  </r>
  <r>
    <x v="1095"/>
    <n v="4.5999999999999996"/>
  </r>
  <r>
    <x v="994"/>
    <n v="6"/>
  </r>
  <r>
    <x v="1096"/>
    <n v="7"/>
  </r>
  <r>
    <x v="494"/>
    <n v="6.7"/>
  </r>
  <r>
    <x v="399"/>
    <n v="6.4"/>
  </r>
  <r>
    <x v="1097"/>
    <n v="7.2"/>
  </r>
  <r>
    <x v="476"/>
    <n v="7.4"/>
  </r>
  <r>
    <x v="1098"/>
    <n v="4.8"/>
  </r>
  <r>
    <x v="1099"/>
    <n v="4"/>
  </r>
  <r>
    <x v="917"/>
    <n v="6.2"/>
  </r>
  <r>
    <x v="692"/>
    <n v="7.7"/>
  </r>
  <r>
    <x v="1100"/>
    <n v="6.7"/>
  </r>
  <r>
    <x v="1067"/>
    <n v="7.9"/>
  </r>
  <r>
    <x v="599"/>
    <n v="7.9"/>
  </r>
  <r>
    <x v="1027"/>
    <n v="5.5"/>
  </r>
  <r>
    <x v="1101"/>
    <n v="6.2"/>
  </r>
  <r>
    <x v="1102"/>
    <n v="5.0999999999999996"/>
  </r>
  <r>
    <x v="1103"/>
    <n v="4.0999999999999996"/>
  </r>
  <r>
    <x v="349"/>
    <n v="6.7"/>
  </r>
  <r>
    <x v="1104"/>
    <n v="4.7"/>
  </r>
  <r>
    <x v="1105"/>
    <n v="6.4"/>
  </r>
  <r>
    <x v="927"/>
    <n v="6.3"/>
  </r>
  <r>
    <x v="1106"/>
    <n v="5.5"/>
  </r>
  <r>
    <x v="1107"/>
    <n v="7.3"/>
  </r>
  <r>
    <x v="144"/>
    <n v="6.3"/>
  </r>
  <r>
    <x v="1108"/>
    <n v="4.9000000000000004"/>
  </r>
  <r>
    <x v="209"/>
    <n v="7.6"/>
  </r>
  <r>
    <x v="1109"/>
    <n v="6"/>
  </r>
  <r>
    <x v="739"/>
    <n v="6.2"/>
  </r>
  <r>
    <x v="908"/>
    <n v="6.8"/>
  </r>
  <r>
    <x v="1110"/>
    <n v="4.5"/>
  </r>
  <r>
    <x v="1111"/>
    <n v="5.7"/>
  </r>
  <r>
    <x v="1112"/>
    <n v="8.4"/>
  </r>
  <r>
    <x v="1113"/>
    <n v="4.5999999999999996"/>
  </r>
  <r>
    <x v="1114"/>
    <n v="6.2"/>
  </r>
  <r>
    <x v="1115"/>
    <n v="7"/>
  </r>
  <r>
    <x v="1116"/>
    <n v="6.9"/>
  </r>
  <r>
    <x v="1117"/>
    <n v="6.1"/>
  </r>
  <r>
    <x v="1118"/>
    <n v="6.7"/>
  </r>
  <r>
    <x v="1119"/>
    <n v="5.6"/>
  </r>
  <r>
    <x v="566"/>
    <n v="6.6"/>
  </r>
  <r>
    <x v="692"/>
    <n v="6.4"/>
  </r>
  <r>
    <x v="1120"/>
    <n v="2.8"/>
  </r>
  <r>
    <x v="1121"/>
    <n v="5.4"/>
  </r>
  <r>
    <x v="102"/>
    <n v="5"/>
  </r>
  <r>
    <x v="1122"/>
    <n v="5.0999999999999996"/>
  </r>
  <r>
    <x v="252"/>
    <n v="8"/>
  </r>
  <r>
    <x v="990"/>
    <n v="5.9"/>
  </r>
  <r>
    <x v="372"/>
    <n v="8.1999999999999993"/>
  </r>
  <r>
    <x v="1123"/>
    <n v="7"/>
  </r>
  <r>
    <x v="279"/>
    <n v="6.6"/>
  </r>
  <r>
    <x v="786"/>
    <n v="6.7"/>
  </r>
  <r>
    <x v="1124"/>
    <n v="5.5"/>
  </r>
  <r>
    <x v="1125"/>
    <n v="4.9000000000000004"/>
  </r>
  <r>
    <x v="515"/>
    <n v="6.9"/>
  </r>
  <r>
    <x v="1126"/>
    <n v="7.4"/>
  </r>
  <r>
    <x v="1127"/>
    <n v="5.6"/>
  </r>
  <r>
    <x v="1128"/>
    <n v="8"/>
  </r>
  <r>
    <x v="1129"/>
    <n v="5.3"/>
  </r>
  <r>
    <x v="1130"/>
    <n v="6.2"/>
  </r>
  <r>
    <x v="1131"/>
    <n v="5.3"/>
  </r>
  <r>
    <x v="522"/>
    <n v="6.6"/>
  </r>
  <r>
    <x v="692"/>
    <n v="7.2"/>
  </r>
  <r>
    <x v="1132"/>
    <n v="4.5999999999999996"/>
  </r>
  <r>
    <x v="1073"/>
    <n v="7.5"/>
  </r>
  <r>
    <x v="1133"/>
    <n v="6.5"/>
  </r>
  <r>
    <x v="23"/>
    <n v="7.6"/>
  </r>
  <r>
    <x v="1134"/>
    <n v="6.2"/>
  </r>
  <r>
    <x v="504"/>
    <n v="8"/>
  </r>
  <r>
    <x v="1135"/>
    <n v="5.5"/>
  </r>
  <r>
    <x v="692"/>
    <n v="6.3"/>
  </r>
  <r>
    <x v="1136"/>
    <n v="7.2"/>
  </r>
  <r>
    <x v="1137"/>
    <n v="6.7"/>
  </r>
  <r>
    <x v="1138"/>
    <n v="5.3"/>
  </r>
  <r>
    <x v="1139"/>
    <n v="6.3"/>
  </r>
  <r>
    <x v="1005"/>
    <n v="6.5"/>
  </r>
  <r>
    <x v="1140"/>
    <n v="5.6"/>
  </r>
  <r>
    <x v="838"/>
    <n v="7"/>
  </r>
  <r>
    <x v="1141"/>
    <n v="8.3000000000000007"/>
  </r>
  <r>
    <x v="427"/>
    <n v="7.2"/>
  </r>
  <r>
    <x v="446"/>
    <n v="6.8"/>
  </r>
  <r>
    <x v="1142"/>
    <n v="6.4"/>
  </r>
  <r>
    <x v="1008"/>
    <n v="6.9"/>
  </r>
  <r>
    <x v="1143"/>
    <n v="8"/>
  </r>
  <r>
    <x v="1144"/>
    <n v="6.2"/>
  </r>
  <r>
    <x v="664"/>
    <n v="6.4"/>
  </r>
  <r>
    <x v="500"/>
    <n v="5.6"/>
  </r>
  <r>
    <x v="1145"/>
    <n v="6.1"/>
  </r>
  <r>
    <x v="1146"/>
    <n v="6"/>
  </r>
  <r>
    <x v="1147"/>
    <n v="5.0999999999999996"/>
  </r>
  <r>
    <x v="1148"/>
    <n v="4.5"/>
  </r>
  <r>
    <x v="1149"/>
    <n v="5.9"/>
  </r>
  <r>
    <x v="1150"/>
    <n v="6"/>
  </r>
  <r>
    <x v="1151"/>
    <n v="5.8"/>
  </r>
  <r>
    <x v="1152"/>
    <n v="6.1"/>
  </r>
  <r>
    <x v="1153"/>
    <n v="4.9000000000000004"/>
  </r>
  <r>
    <x v="1154"/>
    <n v="5.7"/>
  </r>
  <r>
    <x v="1155"/>
    <n v="6.6"/>
  </r>
  <r>
    <x v="367"/>
    <n v="8.1"/>
  </r>
  <r>
    <x v="1156"/>
    <n v="5.7"/>
  </r>
  <r>
    <x v="35"/>
    <n v="6.8"/>
  </r>
  <r>
    <x v="1157"/>
    <n v="7.5"/>
  </r>
  <r>
    <x v="1158"/>
    <n v="6.2"/>
  </r>
  <r>
    <x v="323"/>
    <n v="8.3000000000000007"/>
  </r>
  <r>
    <x v="1159"/>
    <n v="7.4"/>
  </r>
  <r>
    <x v="461"/>
    <n v="8"/>
  </r>
  <r>
    <x v="448"/>
    <n v="6.9"/>
  </r>
  <r>
    <x v="290"/>
    <n v="6.9"/>
  </r>
  <r>
    <x v="1160"/>
    <n v="5.5"/>
  </r>
  <r>
    <x v="1161"/>
    <n v="5.7"/>
  </r>
  <r>
    <x v="78"/>
    <n v="7.2"/>
  </r>
  <r>
    <x v="71"/>
    <n v="6.9"/>
  </r>
  <r>
    <x v="477"/>
    <n v="5.5"/>
  </r>
  <r>
    <x v="830"/>
    <n v="5.9"/>
  </r>
  <r>
    <x v="485"/>
    <n v="7.7"/>
  </r>
  <r>
    <x v="814"/>
    <n v="5.2"/>
  </r>
  <r>
    <x v="678"/>
    <n v="7.1"/>
  </r>
  <r>
    <x v="1162"/>
    <n v="5.5"/>
  </r>
  <r>
    <x v="488"/>
    <n v="7.7"/>
  </r>
  <r>
    <x v="791"/>
    <n v="5.4"/>
  </r>
  <r>
    <x v="1163"/>
    <n v="6.7"/>
  </r>
  <r>
    <x v="826"/>
    <n v="5"/>
  </r>
  <r>
    <x v="422"/>
    <n v="6.4"/>
  </r>
  <r>
    <x v="1111"/>
    <n v="6.6"/>
  </r>
  <r>
    <x v="262"/>
    <n v="5.9"/>
  </r>
  <r>
    <x v="395"/>
    <n v="5.7"/>
  </r>
  <r>
    <x v="545"/>
    <n v="4.5"/>
  </r>
  <r>
    <x v="997"/>
    <n v="3.7"/>
  </r>
  <r>
    <x v="998"/>
    <n v="5"/>
  </r>
  <r>
    <x v="492"/>
    <n v="4.5999999999999996"/>
  </r>
  <r>
    <x v="136"/>
    <n v="6.5"/>
  </r>
  <r>
    <x v="1164"/>
    <n v="4.9000000000000004"/>
  </r>
  <r>
    <x v="1165"/>
    <n v="6"/>
  </r>
  <r>
    <x v="1166"/>
    <n v="6.9"/>
  </r>
  <r>
    <x v="1167"/>
    <n v="5.7"/>
  </r>
  <r>
    <x v="48"/>
    <n v="6.7"/>
  </r>
  <r>
    <x v="434"/>
    <n v="6.9"/>
  </r>
  <r>
    <x v="613"/>
    <n v="5.5"/>
  </r>
  <r>
    <x v="1168"/>
    <n v="4.4000000000000004"/>
  </r>
  <r>
    <x v="80"/>
    <n v="5.4"/>
  </r>
  <r>
    <x v="1169"/>
    <n v="7"/>
  </r>
  <r>
    <x v="194"/>
    <n v="5.4"/>
  </r>
  <r>
    <x v="1170"/>
    <n v="5.4"/>
  </r>
  <r>
    <x v="1171"/>
    <n v="8"/>
  </r>
  <r>
    <x v="1172"/>
    <n v="7.6"/>
  </r>
  <r>
    <x v="1173"/>
    <n v="5.9"/>
  </r>
  <r>
    <x v="859"/>
    <n v="6.6"/>
  </r>
  <r>
    <x v="119"/>
    <n v="6.7"/>
  </r>
  <r>
    <x v="1174"/>
    <n v="3.9"/>
  </r>
  <r>
    <x v="1067"/>
    <n v="5.7"/>
  </r>
  <r>
    <x v="1108"/>
    <n v="6.7"/>
  </r>
  <r>
    <x v="1175"/>
    <n v="6.5"/>
  </r>
  <r>
    <x v="949"/>
    <n v="6.8"/>
  </r>
  <r>
    <x v="1176"/>
    <n v="6.3"/>
  </r>
  <r>
    <x v="472"/>
    <n v="7.3"/>
  </r>
  <r>
    <x v="1177"/>
    <n v="6.9"/>
  </r>
  <r>
    <x v="219"/>
    <n v="7"/>
  </r>
  <r>
    <x v="1178"/>
    <n v="6.5"/>
  </r>
  <r>
    <x v="1179"/>
    <n v="3.6"/>
  </r>
  <r>
    <x v="337"/>
    <n v="7.7"/>
  </r>
  <r>
    <x v="106"/>
    <n v="7.7"/>
  </r>
  <r>
    <x v="88"/>
    <n v="5.9"/>
  </r>
  <r>
    <x v="936"/>
    <n v="6.8"/>
  </r>
  <r>
    <x v="955"/>
    <n v="7.4"/>
  </r>
  <r>
    <x v="611"/>
    <n v="5.0999999999999996"/>
  </r>
  <r>
    <x v="769"/>
    <n v="7.4"/>
  </r>
  <r>
    <x v="1128"/>
    <n v="7.2"/>
  </r>
  <r>
    <x v="1017"/>
    <n v="6"/>
  </r>
  <r>
    <x v="263"/>
    <n v="8.3000000000000007"/>
  </r>
  <r>
    <x v="312"/>
    <n v="8.1"/>
  </r>
  <r>
    <x v="951"/>
    <n v="6.3"/>
  </r>
  <r>
    <x v="274"/>
    <n v="7.3"/>
  </r>
  <r>
    <x v="672"/>
    <n v="3.6"/>
  </r>
  <r>
    <x v="107"/>
    <n v="1.6"/>
  </r>
  <r>
    <x v="120"/>
    <n v="8"/>
  </r>
  <r>
    <x v="137"/>
    <n v="6.2"/>
  </r>
  <r>
    <x v="417"/>
    <n v="9"/>
  </r>
  <r>
    <x v="494"/>
    <n v="6.1"/>
  </r>
  <r>
    <x v="197"/>
    <n v="5.7"/>
  </r>
  <r>
    <x v="827"/>
    <n v="6.8"/>
  </r>
  <r>
    <x v="1180"/>
    <n v="5.5"/>
  </r>
  <r>
    <x v="1181"/>
    <n v="6.8"/>
  </r>
  <r>
    <x v="1182"/>
    <n v="7.3"/>
  </r>
  <r>
    <x v="611"/>
    <n v="6.1"/>
  </r>
  <r>
    <x v="624"/>
    <n v="7.2"/>
  </r>
  <r>
    <x v="1183"/>
    <n v="5.9"/>
  </r>
  <r>
    <x v="1184"/>
    <n v="6.1"/>
  </r>
  <r>
    <x v="441"/>
    <n v="6.8"/>
  </r>
  <r>
    <x v="1185"/>
    <n v="7.7"/>
  </r>
  <r>
    <x v="935"/>
    <n v="4.9000000000000004"/>
  </r>
  <r>
    <x v="1186"/>
    <n v="6.1"/>
  </r>
  <r>
    <x v="945"/>
    <n v="2.5"/>
  </r>
  <r>
    <x v="1187"/>
    <n v="6.1"/>
  </r>
  <r>
    <x v="1188"/>
    <n v="5.9"/>
  </r>
  <r>
    <x v="1189"/>
    <n v="5.7"/>
  </r>
  <r>
    <x v="1190"/>
    <n v="5.6"/>
  </r>
  <r>
    <x v="288"/>
    <n v="7.2"/>
  </r>
  <r>
    <x v="1191"/>
    <n v="7.7"/>
  </r>
  <r>
    <x v="171"/>
    <n v="7.8"/>
  </r>
  <r>
    <x v="1192"/>
    <n v="6.1"/>
  </r>
  <r>
    <x v="145"/>
    <n v="5.8"/>
  </r>
  <r>
    <x v="469"/>
    <n v="6.5"/>
  </r>
  <r>
    <x v="323"/>
    <n v="7.9"/>
  </r>
  <r>
    <x v="1193"/>
    <n v="6.3"/>
  </r>
  <r>
    <x v="1194"/>
    <n v="3.8"/>
  </r>
  <r>
    <x v="1195"/>
    <n v="8.3000000000000007"/>
  </r>
  <r>
    <x v="1196"/>
    <n v="6.4"/>
  </r>
  <r>
    <x v="1197"/>
    <n v="6.7"/>
  </r>
  <r>
    <x v="917"/>
    <n v="6.1"/>
  </r>
  <r>
    <x v="1198"/>
    <n v="6"/>
  </r>
  <r>
    <x v="1199"/>
    <n v="5.8"/>
  </r>
  <r>
    <x v="1200"/>
    <n v="5.6"/>
  </r>
  <r>
    <x v="1201"/>
    <n v="6.1"/>
  </r>
  <r>
    <x v="898"/>
    <n v="5.9"/>
  </r>
  <r>
    <x v="1202"/>
    <n v="7.3"/>
  </r>
  <r>
    <x v="378"/>
    <n v="6.8"/>
  </r>
  <r>
    <x v="163"/>
    <n v="5.7"/>
  </r>
  <r>
    <x v="1203"/>
    <n v="7.3"/>
  </r>
  <r>
    <x v="838"/>
    <n v="6.3"/>
  </r>
  <r>
    <x v="1204"/>
    <n v="5.9"/>
  </r>
  <r>
    <x v="471"/>
    <n v="7.1"/>
  </r>
  <r>
    <x v="854"/>
    <n v="7.1"/>
  </r>
  <r>
    <x v="1205"/>
    <n v="8"/>
  </r>
  <r>
    <x v="1206"/>
    <n v="5.0999999999999996"/>
  </r>
  <r>
    <x v="855"/>
    <n v="7.1"/>
  </r>
  <r>
    <x v="786"/>
    <n v="6.5"/>
  </r>
  <r>
    <x v="393"/>
    <n v="4.5"/>
  </r>
  <r>
    <x v="1207"/>
    <n v="6.6"/>
  </r>
  <r>
    <x v="322"/>
    <n v="4.3"/>
  </r>
  <r>
    <x v="1137"/>
    <n v="6.7"/>
  </r>
  <r>
    <x v="1208"/>
    <n v="6.8"/>
  </r>
  <r>
    <x v="1209"/>
    <n v="5.4"/>
  </r>
  <r>
    <x v="327"/>
    <n v="6.6"/>
  </r>
  <r>
    <x v="220"/>
    <n v="7.4"/>
  </r>
  <r>
    <x v="1093"/>
    <n v="7.3"/>
  </r>
  <r>
    <x v="784"/>
    <n v="6.9"/>
  </r>
  <r>
    <x v="162"/>
    <n v="8"/>
  </r>
  <r>
    <x v="1210"/>
    <n v="6.4"/>
  </r>
  <r>
    <x v="1118"/>
    <n v="7.8"/>
  </r>
  <r>
    <x v="786"/>
    <n v="6.1"/>
  </r>
  <r>
    <x v="1211"/>
    <n v="6.1"/>
  </r>
  <r>
    <x v="1212"/>
    <n v="5.0999999999999996"/>
  </r>
  <r>
    <x v="1213"/>
    <n v="7.8"/>
  </r>
  <r>
    <x v="314"/>
    <n v="7.4"/>
  </r>
  <r>
    <x v="1214"/>
    <n v="7.8"/>
  </r>
  <r>
    <x v="1159"/>
    <n v="8"/>
  </r>
  <r>
    <x v="1082"/>
    <n v="6.7"/>
  </r>
  <r>
    <x v="1215"/>
    <n v="6.6"/>
  </r>
  <r>
    <x v="1117"/>
    <n v="6.4"/>
  </r>
  <r>
    <x v="1216"/>
    <n v="6.7"/>
  </r>
  <r>
    <x v="1217"/>
    <n v="6.2"/>
  </r>
  <r>
    <x v="278"/>
    <n v="7.3"/>
  </r>
  <r>
    <x v="1218"/>
    <n v="8.1"/>
  </r>
  <r>
    <x v="1219"/>
    <n v="7"/>
  </r>
  <r>
    <x v="407"/>
    <n v="8"/>
  </r>
  <r>
    <x v="38"/>
    <n v="8"/>
  </r>
  <r>
    <x v="163"/>
    <n v="7"/>
  </r>
  <r>
    <x v="1220"/>
    <n v="7.9"/>
  </r>
  <r>
    <x v="625"/>
    <n v="5.9"/>
  </r>
  <r>
    <x v="133"/>
    <n v="6.6"/>
  </r>
  <r>
    <x v="133"/>
    <n v="6.3"/>
  </r>
  <r>
    <x v="765"/>
    <n v="7.7"/>
  </r>
  <r>
    <x v="51"/>
    <n v="6.9"/>
  </r>
  <r>
    <x v="1221"/>
    <n v="7.1"/>
  </r>
  <r>
    <x v="110"/>
    <n v="7.4"/>
  </r>
  <r>
    <x v="1222"/>
    <n v="6.5"/>
  </r>
  <r>
    <x v="541"/>
    <n v="6.5"/>
  </r>
  <r>
    <x v="1223"/>
    <n v="6.8"/>
  </r>
  <r>
    <x v="166"/>
    <n v="7.5"/>
  </r>
  <r>
    <x v="454"/>
    <n v="6.6"/>
  </r>
  <r>
    <x v="146"/>
    <n v="7.1"/>
  </r>
  <r>
    <x v="528"/>
    <n v="6.6"/>
  </r>
  <r>
    <x v="252"/>
    <n v="7"/>
  </r>
  <r>
    <x v="1224"/>
    <n v="3.3"/>
  </r>
  <r>
    <x v="1225"/>
    <n v="6.7"/>
  </r>
  <r>
    <x v="1226"/>
    <n v="8"/>
  </r>
  <r>
    <x v="1136"/>
    <n v="6.8"/>
  </r>
  <r>
    <x v="1227"/>
    <n v="6"/>
  </r>
  <r>
    <x v="1228"/>
    <n v="5.4"/>
  </r>
  <r>
    <x v="1229"/>
    <n v="4.3"/>
  </r>
  <r>
    <x v="398"/>
    <n v="6.2"/>
  </r>
  <r>
    <x v="1230"/>
    <n v="7.7"/>
  </r>
  <r>
    <x v="30"/>
    <n v="8"/>
  </r>
  <r>
    <x v="505"/>
    <n v="7.4"/>
  </r>
  <r>
    <x v="1231"/>
    <n v="5.9"/>
  </r>
  <r>
    <x v="1232"/>
    <n v="7.8"/>
  </r>
  <r>
    <x v="387"/>
    <n v="7.4"/>
  </r>
  <r>
    <x v="613"/>
    <n v="6.5"/>
  </r>
  <r>
    <x v="404"/>
    <n v="5.4"/>
  </r>
  <r>
    <x v="384"/>
    <n v="7"/>
  </r>
  <r>
    <x v="488"/>
    <n v="7.6"/>
  </r>
  <r>
    <x v="929"/>
    <n v="6.9"/>
  </r>
  <r>
    <x v="1226"/>
    <n v="7"/>
  </r>
  <r>
    <x v="1100"/>
    <n v="5.3"/>
  </r>
  <r>
    <x v="1233"/>
    <n v="6.4"/>
  </r>
  <r>
    <x v="1234"/>
    <n v="4.5"/>
  </r>
  <r>
    <x v="686"/>
    <n v="7.8"/>
  </r>
  <r>
    <x v="1235"/>
    <n v="6.7"/>
  </r>
  <r>
    <x v="341"/>
    <n v="5.3"/>
  </r>
  <r>
    <x v="685"/>
    <n v="6.3"/>
  </r>
  <r>
    <x v="393"/>
    <n v="7"/>
  </r>
  <r>
    <x v="1236"/>
    <n v="5.3"/>
  </r>
  <r>
    <x v="474"/>
    <n v="6.6"/>
  </r>
  <r>
    <x v="767"/>
    <n v="5.8"/>
  </r>
  <r>
    <x v="247"/>
    <n v="6.7"/>
  </r>
  <r>
    <x v="780"/>
    <n v="6.6"/>
  </r>
  <r>
    <x v="464"/>
    <n v="7"/>
  </r>
  <r>
    <x v="72"/>
    <n v="8.4"/>
  </r>
  <r>
    <x v="196"/>
    <n v="6"/>
  </r>
  <r>
    <x v="1237"/>
    <n v="5.4"/>
  </r>
  <r>
    <x v="479"/>
    <n v="7.8"/>
  </r>
  <r>
    <x v="184"/>
    <n v="7.6"/>
  </r>
  <r>
    <x v="1238"/>
    <n v="6.6"/>
  </r>
  <r>
    <x v="1239"/>
    <n v="6.4"/>
  </r>
  <r>
    <x v="1240"/>
    <n v="7"/>
  </r>
  <r>
    <x v="1241"/>
    <n v="5.7"/>
  </r>
  <r>
    <x v="1242"/>
    <n v="5.9"/>
  </r>
  <r>
    <x v="1243"/>
    <n v="6.3"/>
  </r>
  <r>
    <x v="692"/>
    <n v="6.3"/>
  </r>
  <r>
    <x v="347"/>
    <n v="6.2"/>
  </r>
  <r>
    <x v="1055"/>
    <n v="2.1"/>
  </r>
  <r>
    <x v="434"/>
    <n v="5"/>
  </r>
  <r>
    <x v="1244"/>
    <n v="5.3"/>
  </r>
  <r>
    <x v="757"/>
    <n v="7.1"/>
  </r>
  <r>
    <x v="1245"/>
    <n v="7"/>
  </r>
  <r>
    <x v="585"/>
    <n v="7"/>
  </r>
  <r>
    <x v="148"/>
    <n v="5.7"/>
  </r>
  <r>
    <x v="1246"/>
    <n v="7.1"/>
  </r>
  <r>
    <x v="1247"/>
    <n v="7"/>
  </r>
  <r>
    <x v="1248"/>
    <n v="7.7"/>
  </r>
  <r>
    <x v="1249"/>
    <n v="7.1"/>
  </r>
  <r>
    <x v="1250"/>
    <n v="6.8"/>
  </r>
  <r>
    <x v="591"/>
    <n v="7.5"/>
  </r>
  <r>
    <x v="1251"/>
    <n v="6.3"/>
  </r>
  <r>
    <x v="1252"/>
    <n v="7.3"/>
  </r>
  <r>
    <x v="432"/>
    <n v="6.8"/>
  </r>
  <r>
    <x v="1253"/>
    <n v="7.2"/>
  </r>
  <r>
    <x v="20"/>
    <n v="6.4"/>
  </r>
  <r>
    <x v="854"/>
    <n v="6"/>
  </r>
  <r>
    <x v="1046"/>
    <n v="6.4"/>
  </r>
  <r>
    <x v="318"/>
    <n v="5.0999999999999996"/>
  </r>
  <r>
    <x v="1254"/>
    <n v="7.5"/>
  </r>
  <r>
    <x v="1255"/>
    <n v="7.1"/>
  </r>
  <r>
    <x v="1256"/>
    <n v="4.5999999999999996"/>
  </r>
  <r>
    <x v="184"/>
    <n v="5.7"/>
  </r>
  <r>
    <x v="723"/>
    <n v="6.8"/>
  </r>
  <r>
    <x v="1257"/>
    <n v="7.7"/>
  </r>
  <r>
    <x v="118"/>
    <n v="6.7"/>
  </r>
  <r>
    <x v="1258"/>
    <n v="3.2"/>
  </r>
  <r>
    <x v="1259"/>
    <n v="6.1"/>
  </r>
  <r>
    <x v="197"/>
    <n v="5.6"/>
  </r>
  <r>
    <x v="1260"/>
    <n v="6.9"/>
  </r>
  <r>
    <x v="1261"/>
    <n v="7.5"/>
  </r>
  <r>
    <x v="294"/>
    <n v="5.8"/>
  </r>
  <r>
    <x v="127"/>
    <n v="8.3000000000000007"/>
  </r>
  <r>
    <x v="1262"/>
    <n v="2.8"/>
  </r>
  <r>
    <x v="1132"/>
    <n v="6.6"/>
  </r>
  <r>
    <x v="1263"/>
    <n v="7.5"/>
  </r>
  <r>
    <x v="1264"/>
    <n v="6"/>
  </r>
  <r>
    <x v="1265"/>
    <n v="6.2"/>
  </r>
  <r>
    <x v="256"/>
    <n v="7.2"/>
  </r>
  <r>
    <x v="140"/>
    <n v="8.6999999999999993"/>
  </r>
  <r>
    <x v="1266"/>
    <n v="6"/>
  </r>
  <r>
    <x v="763"/>
    <n v="8"/>
  </r>
  <r>
    <x v="561"/>
    <n v="7.2"/>
  </r>
  <r>
    <x v="350"/>
    <n v="4.5"/>
  </r>
  <r>
    <x v="360"/>
    <n v="7.9"/>
  </r>
  <r>
    <x v="894"/>
    <n v="7.1"/>
  </r>
  <r>
    <x v="589"/>
    <n v="7.5"/>
  </r>
  <r>
    <x v="1267"/>
    <n v="6.8"/>
  </r>
  <r>
    <x v="877"/>
    <n v="4.3"/>
  </r>
  <r>
    <x v="1268"/>
    <n v="7.2"/>
  </r>
  <r>
    <x v="515"/>
    <n v="5.8"/>
  </r>
  <r>
    <x v="131"/>
    <n v="7.1"/>
  </r>
  <r>
    <x v="236"/>
    <n v="7.4"/>
  </r>
  <r>
    <x v="674"/>
    <n v="7.6"/>
  </r>
  <r>
    <x v="523"/>
    <n v="6.9"/>
  </r>
  <r>
    <x v="1022"/>
    <n v="6"/>
  </r>
  <r>
    <x v="868"/>
    <n v="6.9"/>
  </r>
  <r>
    <x v="1097"/>
    <n v="7.3"/>
  </r>
  <r>
    <x v="1269"/>
    <n v="4.5999999999999996"/>
  </r>
  <r>
    <x v="206"/>
    <n v="6"/>
  </r>
  <r>
    <x v="593"/>
    <n v="6.4"/>
  </r>
  <r>
    <x v="621"/>
    <n v="5.5"/>
  </r>
  <r>
    <x v="1270"/>
    <n v="7.5"/>
  </r>
  <r>
    <x v="325"/>
    <n v="8.1"/>
  </r>
  <r>
    <x v="1271"/>
    <n v="6.3"/>
  </r>
  <r>
    <x v="526"/>
    <n v="5.0999999999999996"/>
  </r>
  <r>
    <x v="1272"/>
    <n v="6.8"/>
  </r>
  <r>
    <x v="1273"/>
    <n v="5.3"/>
  </r>
  <r>
    <x v="821"/>
    <n v="7.3"/>
  </r>
  <r>
    <x v="1274"/>
    <n v="7.3"/>
  </r>
  <r>
    <x v="111"/>
    <n v="7.1"/>
  </r>
  <r>
    <x v="5"/>
    <n v="7.6"/>
  </r>
  <r>
    <x v="1275"/>
    <n v="5.3"/>
  </r>
  <r>
    <x v="641"/>
    <n v="7.8"/>
  </r>
  <r>
    <x v="1276"/>
    <n v="7.7"/>
  </r>
  <r>
    <x v="949"/>
    <n v="7.7"/>
  </r>
  <r>
    <x v="1194"/>
    <n v="5.4"/>
  </r>
  <r>
    <x v="867"/>
    <n v="6.2"/>
  </r>
  <r>
    <x v="604"/>
    <n v="7.4"/>
  </r>
  <r>
    <x v="1277"/>
    <n v="6.2"/>
  </r>
  <r>
    <x v="1278"/>
    <n v="5.0999999999999996"/>
  </r>
  <r>
    <x v="1279"/>
    <n v="6.9"/>
  </r>
  <r>
    <x v="1280"/>
    <n v="6.3"/>
  </r>
  <r>
    <x v="1281"/>
    <n v="6.8"/>
  </r>
  <r>
    <x v="621"/>
    <n v="7.4"/>
  </r>
  <r>
    <x v="882"/>
    <n v="5.7"/>
  </r>
  <r>
    <x v="1282"/>
    <n v="5.8"/>
  </r>
  <r>
    <x v="1283"/>
    <n v="6.2"/>
  </r>
  <r>
    <x v="1284"/>
    <n v="4.3"/>
  </r>
  <r>
    <x v="1285"/>
    <n v="6.4"/>
  </r>
  <r>
    <x v="1286"/>
    <n v="6"/>
  </r>
  <r>
    <x v="515"/>
    <n v="6.9"/>
  </r>
  <r>
    <x v="1287"/>
    <n v="5.5"/>
  </r>
  <r>
    <x v="1288"/>
    <n v="5.4"/>
  </r>
  <r>
    <x v="325"/>
    <n v="8.3000000000000007"/>
  </r>
  <r>
    <x v="38"/>
    <n v="7.9"/>
  </r>
  <r>
    <x v="1289"/>
    <n v="6.5"/>
  </r>
  <r>
    <x v="1290"/>
    <n v="6.3"/>
  </r>
  <r>
    <x v="1291"/>
    <n v="6.4"/>
  </r>
  <r>
    <x v="1292"/>
    <n v="5.3"/>
  </r>
  <r>
    <x v="1181"/>
    <n v="5.8"/>
  </r>
  <r>
    <x v="1293"/>
    <n v="6.6"/>
  </r>
  <r>
    <x v="1294"/>
    <n v="7.4"/>
  </r>
  <r>
    <x v="522"/>
    <n v="8.3000000000000007"/>
  </r>
  <r>
    <x v="1295"/>
    <n v="5.3"/>
  </r>
  <r>
    <x v="1296"/>
    <n v="6.2"/>
  </r>
  <r>
    <x v="243"/>
    <n v="6.9"/>
  </r>
  <r>
    <x v="117"/>
    <n v="5.9"/>
  </r>
  <r>
    <x v="1297"/>
    <n v="6.1"/>
  </r>
  <r>
    <x v="1055"/>
    <n v="5.8"/>
  </r>
  <r>
    <x v="596"/>
    <n v="7.3"/>
  </r>
  <r>
    <x v="1296"/>
    <n v="5.9"/>
  </r>
  <r>
    <x v="582"/>
    <n v="5.5"/>
  </r>
  <r>
    <x v="791"/>
    <n v="5"/>
  </r>
  <r>
    <x v="48"/>
    <n v="7"/>
  </r>
  <r>
    <x v="1298"/>
    <n v="7.8"/>
  </r>
  <r>
    <x v="389"/>
    <n v="6.4"/>
  </r>
  <r>
    <x v="906"/>
    <n v="5.9"/>
  </r>
  <r>
    <x v="203"/>
    <n v="7"/>
  </r>
  <r>
    <x v="800"/>
    <n v="6.1"/>
  </r>
  <r>
    <x v="389"/>
    <n v="6.9"/>
  </r>
  <r>
    <x v="1299"/>
    <n v="7.5"/>
  </r>
  <r>
    <x v="394"/>
    <n v="7.3"/>
  </r>
  <r>
    <x v="1300"/>
    <n v="6.5"/>
  </r>
  <r>
    <x v="83"/>
    <n v="6.2"/>
  </r>
  <r>
    <x v="1109"/>
    <n v="6.7"/>
  </r>
  <r>
    <x v="921"/>
    <n v="6"/>
  </r>
  <r>
    <x v="1227"/>
    <n v="6.3"/>
  </r>
  <r>
    <x v="1301"/>
    <n v="5.8"/>
  </r>
  <r>
    <x v="1302"/>
    <n v="6.1"/>
  </r>
  <r>
    <x v="1303"/>
    <n v="6.9"/>
  </r>
  <r>
    <x v="127"/>
    <n v="8.3000000000000007"/>
  </r>
  <r>
    <x v="713"/>
    <n v="5.4"/>
  </r>
  <r>
    <x v="1304"/>
    <n v="6.7"/>
  </r>
  <r>
    <x v="606"/>
    <n v="7.4"/>
  </r>
  <r>
    <x v="1305"/>
    <n v="5.6"/>
  </r>
  <r>
    <x v="256"/>
    <n v="6.5"/>
  </r>
  <r>
    <x v="1035"/>
    <n v="6.5"/>
  </r>
  <r>
    <x v="336"/>
    <n v="5.8"/>
  </r>
  <r>
    <x v="793"/>
    <n v="5"/>
  </r>
  <r>
    <x v="1306"/>
    <n v="5.5"/>
  </r>
  <r>
    <x v="874"/>
    <n v="6.5"/>
  </r>
  <r>
    <x v="417"/>
    <n v="7.2"/>
  </r>
  <r>
    <x v="1307"/>
    <n v="7.3"/>
  </r>
  <r>
    <x v="468"/>
    <n v="7.2"/>
  </r>
  <r>
    <x v="1308"/>
    <n v="5.2"/>
  </r>
  <r>
    <x v="1309"/>
    <n v="5.7"/>
  </r>
  <r>
    <x v="1162"/>
    <n v="4.7"/>
  </r>
  <r>
    <x v="1310"/>
    <n v="5.9"/>
  </r>
  <r>
    <x v="982"/>
    <n v="6.8"/>
  </r>
  <r>
    <x v="1311"/>
    <n v="5.9"/>
  </r>
  <r>
    <x v="1312"/>
    <n v="5.3"/>
  </r>
  <r>
    <x v="576"/>
    <n v="6"/>
  </r>
  <r>
    <x v="467"/>
    <n v="7.7"/>
  </r>
  <r>
    <x v="555"/>
    <n v="4.4000000000000004"/>
  </r>
  <r>
    <x v="394"/>
    <n v="6.6"/>
  </r>
  <r>
    <x v="1313"/>
    <n v="6.7"/>
  </r>
  <r>
    <x v="972"/>
    <n v="5.5"/>
  </r>
  <r>
    <x v="434"/>
    <n v="6.5"/>
  </r>
  <r>
    <x v="429"/>
    <n v="6.2"/>
  </r>
  <r>
    <x v="181"/>
    <n v="7.1"/>
  </r>
  <r>
    <x v="1314"/>
    <n v="6.1"/>
  </r>
  <r>
    <x v="379"/>
    <n v="7.1"/>
  </r>
  <r>
    <x v="1118"/>
    <n v="6"/>
  </r>
  <r>
    <x v="1003"/>
    <n v="7.4"/>
  </r>
  <r>
    <x v="1315"/>
    <n v="5.9"/>
  </r>
  <r>
    <x v="1316"/>
    <n v="4.0999999999999996"/>
  </r>
  <r>
    <x v="1317"/>
    <n v="5.8"/>
  </r>
  <r>
    <x v="1318"/>
    <n v="5.9"/>
  </r>
  <r>
    <x v="1274"/>
    <n v="7"/>
  </r>
  <r>
    <x v="583"/>
    <n v="6.8"/>
  </r>
  <r>
    <x v="1319"/>
    <n v="7.4"/>
  </r>
  <r>
    <x v="1320"/>
    <n v="7.1"/>
  </r>
  <r>
    <x v="1321"/>
    <n v="7"/>
  </r>
  <r>
    <x v="634"/>
    <n v="5.8"/>
  </r>
  <r>
    <x v="1223"/>
    <n v="7.8"/>
  </r>
  <r>
    <x v="1322"/>
    <n v="6.5"/>
  </r>
  <r>
    <x v="24"/>
    <n v="7"/>
  </r>
  <r>
    <x v="21"/>
    <n v="6.3"/>
  </r>
  <r>
    <x v="1045"/>
    <n v="5.3"/>
  </r>
  <r>
    <x v="206"/>
    <n v="6.8"/>
  </r>
  <r>
    <x v="1323"/>
    <n v="5.5"/>
  </r>
  <r>
    <x v="488"/>
    <n v="7.4"/>
  </r>
  <r>
    <x v="748"/>
    <n v="4.3"/>
  </r>
  <r>
    <x v="173"/>
    <n v="6"/>
  </r>
  <r>
    <x v="1324"/>
    <n v="5.2"/>
  </r>
  <r>
    <x v="1325"/>
    <n v="6.7"/>
  </r>
  <r>
    <x v="756"/>
    <n v="6.3"/>
  </r>
  <r>
    <x v="1326"/>
    <n v="8.6"/>
  </r>
  <r>
    <x v="1327"/>
    <n v="6.1"/>
  </r>
  <r>
    <x v="1328"/>
    <n v="5.8"/>
  </r>
  <r>
    <x v="1329"/>
    <n v="7.7"/>
  </r>
  <r>
    <x v="504"/>
    <n v="8"/>
  </r>
  <r>
    <x v="1330"/>
    <n v="5.6"/>
  </r>
  <r>
    <x v="1331"/>
    <n v="6.7"/>
  </r>
  <r>
    <x v="1332"/>
    <n v="6.6"/>
  </r>
  <r>
    <x v="1333"/>
    <n v="4.2"/>
  </r>
  <r>
    <x v="929"/>
    <n v="6.6"/>
  </r>
  <r>
    <x v="1334"/>
    <n v="4.0999999999999996"/>
  </r>
  <r>
    <x v="841"/>
    <n v="7.3"/>
  </r>
  <r>
    <x v="1335"/>
    <n v="7.1"/>
  </r>
  <r>
    <x v="1336"/>
    <n v="6.5"/>
  </r>
  <r>
    <x v="1337"/>
    <n v="7"/>
  </r>
  <r>
    <x v="1338"/>
    <n v="5.5"/>
  </r>
  <r>
    <x v="1339"/>
    <n v="6.6"/>
  </r>
  <r>
    <x v="149"/>
    <n v="7.1"/>
  </r>
  <r>
    <x v="717"/>
    <n v="7.9"/>
  </r>
  <r>
    <x v="1340"/>
    <n v="7.1"/>
  </r>
  <r>
    <x v="1341"/>
    <n v="5.6"/>
  </r>
  <r>
    <x v="800"/>
    <n v="7.3"/>
  </r>
  <r>
    <x v="1342"/>
    <n v="3.3"/>
  </r>
  <r>
    <x v="434"/>
    <n v="6.5"/>
  </r>
  <r>
    <x v="1343"/>
    <n v="4.8"/>
  </r>
  <r>
    <x v="1226"/>
    <n v="5.2"/>
  </r>
  <r>
    <x v="1344"/>
    <n v="6.3"/>
  </r>
  <r>
    <x v="18"/>
    <n v="7.2"/>
  </r>
  <r>
    <x v="468"/>
    <n v="6.8"/>
  </r>
  <r>
    <x v="1345"/>
    <n v="5.7"/>
  </r>
  <r>
    <x v="855"/>
    <n v="7.2"/>
  </r>
  <r>
    <x v="677"/>
    <n v="6.9"/>
  </r>
  <r>
    <x v="1346"/>
    <n v="6.3"/>
  </r>
  <r>
    <x v="1197"/>
    <n v="6.2"/>
  </r>
  <r>
    <x v="407"/>
    <n v="6.7"/>
  </r>
  <r>
    <x v="1347"/>
    <n v="6.5"/>
  </r>
  <r>
    <x v="1348"/>
    <n v="7.2"/>
  </r>
  <r>
    <x v="1349"/>
    <n v="5.3"/>
  </r>
  <r>
    <x v="591"/>
    <n v="6.7"/>
  </r>
  <r>
    <x v="1280"/>
    <n v="6.2"/>
  </r>
  <r>
    <x v="127"/>
    <n v="3.6"/>
  </r>
  <r>
    <x v="1350"/>
    <n v="5.7"/>
  </r>
  <r>
    <x v="932"/>
    <n v="7.3"/>
  </r>
  <r>
    <x v="1351"/>
    <n v="5"/>
  </r>
  <r>
    <x v="1352"/>
    <n v="6.6"/>
  </r>
  <r>
    <x v="1353"/>
    <n v="6.6"/>
  </r>
  <r>
    <x v="1354"/>
    <n v="6.8"/>
  </r>
  <r>
    <x v="1355"/>
    <n v="6.2"/>
  </r>
  <r>
    <x v="1356"/>
    <n v="7.3"/>
  </r>
  <r>
    <x v="1357"/>
    <n v="6.2"/>
  </r>
  <r>
    <x v="1358"/>
    <n v="6.9"/>
  </r>
  <r>
    <x v="1260"/>
    <n v="6.6"/>
  </r>
  <r>
    <x v="1242"/>
    <n v="6.3"/>
  </r>
  <r>
    <x v="1359"/>
    <n v="7"/>
  </r>
  <r>
    <x v="1360"/>
    <n v="3.3"/>
  </r>
  <r>
    <x v="597"/>
    <n v="6.7"/>
  </r>
  <r>
    <x v="1361"/>
    <n v="6.2"/>
  </r>
  <r>
    <x v="735"/>
    <n v="6.5"/>
  </r>
  <r>
    <x v="1362"/>
    <n v="3.5"/>
  </r>
  <r>
    <x v="1363"/>
    <n v="5.5"/>
  </r>
  <r>
    <x v="1364"/>
    <n v="5.9"/>
  </r>
  <r>
    <x v="1365"/>
    <n v="4.7"/>
  </r>
  <r>
    <x v="1219"/>
    <n v="4.2"/>
  </r>
  <r>
    <x v="1366"/>
    <n v="5.2"/>
  </r>
  <r>
    <x v="1301"/>
    <n v="5.2"/>
  </r>
  <r>
    <x v="1367"/>
    <n v="3.9"/>
  </r>
  <r>
    <x v="1368"/>
    <n v="6.1"/>
  </r>
  <r>
    <x v="1369"/>
    <n v="5.8"/>
  </r>
  <r>
    <x v="1370"/>
    <n v="6.7"/>
  </r>
  <r>
    <x v="477"/>
    <n v="5.7"/>
  </r>
  <r>
    <x v="1371"/>
    <n v="4.5"/>
  </r>
  <r>
    <x v="1372"/>
    <n v="6.9"/>
  </r>
  <r>
    <x v="1373"/>
    <n v="4.8"/>
  </r>
  <r>
    <x v="1211"/>
    <n v="6.3"/>
  </r>
  <r>
    <x v="1374"/>
    <n v="6.9"/>
  </r>
  <r>
    <x v="1375"/>
    <n v="5.4"/>
  </r>
  <r>
    <x v="1376"/>
    <n v="3.8"/>
  </r>
  <r>
    <x v="1377"/>
    <n v="7"/>
  </r>
  <r>
    <x v="1378"/>
    <n v="5.2"/>
  </r>
  <r>
    <x v="728"/>
    <n v="7.3"/>
  </r>
  <r>
    <x v="1113"/>
    <n v="4.5999999999999996"/>
  </r>
  <r>
    <x v="1379"/>
    <n v="6.5"/>
  </r>
  <r>
    <x v="557"/>
    <n v="6.8"/>
  </r>
  <r>
    <x v="1380"/>
    <n v="6.7"/>
  </r>
  <r>
    <x v="285"/>
    <n v="6.1"/>
  </r>
  <r>
    <x v="1381"/>
    <n v="5.2"/>
  </r>
  <r>
    <x v="678"/>
    <n v="6.9"/>
  </r>
  <r>
    <x v="1382"/>
    <n v="6"/>
  </r>
  <r>
    <x v="1005"/>
    <n v="7.9"/>
  </r>
  <r>
    <x v="1383"/>
    <n v="4.5"/>
  </r>
  <r>
    <x v="1384"/>
    <n v="5.0999999999999996"/>
  </r>
  <r>
    <x v="1385"/>
    <n v="7.6"/>
  </r>
  <r>
    <x v="1386"/>
    <n v="7.6"/>
  </r>
  <r>
    <x v="1387"/>
    <n v="6.7"/>
  </r>
  <r>
    <x v="666"/>
    <n v="6.1"/>
  </r>
  <r>
    <x v="451"/>
    <n v="7.5"/>
  </r>
  <r>
    <x v="1388"/>
    <n v="6"/>
  </r>
  <r>
    <x v="1159"/>
    <n v="7.1"/>
  </r>
  <r>
    <x v="1389"/>
    <n v="7.5"/>
  </r>
  <r>
    <x v="1390"/>
    <n v="6.9"/>
  </r>
  <r>
    <x v="17"/>
    <n v="8.5"/>
  </r>
  <r>
    <x v="621"/>
    <n v="7.5"/>
  </r>
  <r>
    <x v="1391"/>
    <n v="6.6"/>
  </r>
  <r>
    <x v="593"/>
    <n v="8"/>
  </r>
  <r>
    <x v="491"/>
    <n v="7"/>
  </r>
  <r>
    <x v="567"/>
    <n v="5.8"/>
  </r>
  <r>
    <x v="1392"/>
    <n v="7.3"/>
  </r>
  <r>
    <x v="270"/>
    <n v="6.8"/>
  </r>
  <r>
    <x v="576"/>
    <n v="6.7"/>
  </r>
  <r>
    <x v="1167"/>
    <n v="6.5"/>
  </r>
  <r>
    <x v="937"/>
    <n v="8"/>
  </r>
  <r>
    <x v="1297"/>
    <n v="6.5"/>
  </r>
  <r>
    <x v="1393"/>
    <n v="4.9000000000000004"/>
  </r>
  <r>
    <x v="1180"/>
    <n v="7.1"/>
  </r>
  <r>
    <x v="378"/>
    <n v="7"/>
  </r>
  <r>
    <x v="1394"/>
    <n v="7"/>
  </r>
  <r>
    <x v="456"/>
    <n v="7.5"/>
  </r>
  <r>
    <x v="948"/>
    <n v="4.5"/>
  </r>
  <r>
    <x v="1395"/>
    <n v="5.5"/>
  </r>
  <r>
    <x v="85"/>
    <n v="7.7"/>
  </r>
  <r>
    <x v="1396"/>
    <n v="7.2"/>
  </r>
  <r>
    <x v="1397"/>
    <n v="4.8"/>
  </r>
  <r>
    <x v="89"/>
    <n v="6.7"/>
  </r>
  <r>
    <x v="524"/>
    <n v="7"/>
  </r>
  <r>
    <x v="1398"/>
    <n v="6.5"/>
  </r>
  <r>
    <x v="942"/>
    <n v="7.4"/>
  </r>
  <r>
    <x v="1399"/>
    <n v="5.7"/>
  </r>
  <r>
    <x v="1173"/>
    <n v="6.2"/>
  </r>
  <r>
    <x v="995"/>
    <n v="5.7"/>
  </r>
  <r>
    <x v="917"/>
    <n v="6.4"/>
  </r>
  <r>
    <x v="955"/>
    <n v="7"/>
  </r>
  <r>
    <x v="1400"/>
    <n v="7.7"/>
  </r>
  <r>
    <x v="993"/>
    <n v="5.4"/>
  </r>
  <r>
    <x v="1401"/>
    <n v="6.6"/>
  </r>
  <r>
    <x v="1402"/>
    <n v="6.1"/>
  </r>
  <r>
    <x v="1403"/>
    <n v="6.1"/>
  </r>
  <r>
    <x v="949"/>
    <n v="7.6"/>
  </r>
  <r>
    <x v="1404"/>
    <n v="6.2"/>
  </r>
  <r>
    <x v="1130"/>
    <n v="6.6"/>
  </r>
  <r>
    <x v="631"/>
    <n v="6.1"/>
  </r>
  <r>
    <x v="1405"/>
    <n v="7.3"/>
  </r>
  <r>
    <x v="1406"/>
    <n v="4.2"/>
  </r>
  <r>
    <x v="1044"/>
    <n v="7.1"/>
  </r>
  <r>
    <x v="1407"/>
    <n v="6"/>
  </r>
  <r>
    <x v="1408"/>
    <n v="6.5"/>
  </r>
  <r>
    <x v="1409"/>
    <n v="6.5"/>
  </r>
  <r>
    <x v="1410"/>
    <n v="5.7"/>
  </r>
  <r>
    <x v="1411"/>
    <n v="6.1"/>
  </r>
  <r>
    <x v="1412"/>
    <n v="7.1"/>
  </r>
  <r>
    <x v="1413"/>
    <n v="7.3"/>
  </r>
  <r>
    <x v="1414"/>
    <n v="6.5"/>
  </r>
  <r>
    <x v="1415"/>
    <n v="5.7"/>
  </r>
  <r>
    <x v="131"/>
    <n v="7.2"/>
  </r>
  <r>
    <x v="419"/>
    <n v="7.3"/>
  </r>
  <r>
    <x v="1416"/>
    <n v="6.9"/>
  </r>
  <r>
    <x v="1417"/>
    <n v="5"/>
  </r>
  <r>
    <x v="1418"/>
    <n v="5.9"/>
  </r>
  <r>
    <x v="1419"/>
    <n v="6.7"/>
  </r>
  <r>
    <x v="686"/>
    <n v="7.3"/>
  </r>
  <r>
    <x v="867"/>
    <n v="7.6"/>
  </r>
  <r>
    <x v="1420"/>
    <n v="6.5"/>
  </r>
  <r>
    <x v="1421"/>
    <n v="2.1"/>
  </r>
  <r>
    <x v="1422"/>
    <n v="5.3"/>
  </r>
  <r>
    <x v="1423"/>
    <n v="7.2"/>
  </r>
  <r>
    <x v="1244"/>
    <n v="7"/>
  </r>
  <r>
    <x v="1286"/>
    <n v="8"/>
  </r>
  <r>
    <x v="849"/>
    <n v="6.5"/>
  </r>
  <r>
    <x v="952"/>
    <n v="6.9"/>
  </r>
  <r>
    <x v="1424"/>
    <n v="7.1"/>
  </r>
  <r>
    <x v="1425"/>
    <n v="7.3"/>
  </r>
  <r>
    <x v="1426"/>
    <n v="7.5"/>
  </r>
  <r>
    <x v="1427"/>
    <n v="6.9"/>
  </r>
  <r>
    <x v="540"/>
    <n v="7.2"/>
  </r>
  <r>
    <x v="1428"/>
    <n v="7.2"/>
  </r>
  <r>
    <x v="1296"/>
    <n v="6.7"/>
  </r>
  <r>
    <x v="1429"/>
    <n v="6"/>
  </r>
  <r>
    <x v="166"/>
    <n v="8.9"/>
  </r>
  <r>
    <x v="1430"/>
    <n v="7.7"/>
  </r>
  <r>
    <x v="1431"/>
    <n v="7.9"/>
  </r>
  <r>
    <x v="423"/>
    <n v="5.6"/>
  </r>
  <r>
    <x v="615"/>
    <n v="8"/>
  </r>
  <r>
    <x v="84"/>
    <n v="6.2"/>
  </r>
  <r>
    <x v="1432"/>
    <n v="7.9"/>
  </r>
  <r>
    <x v="337"/>
    <n v="8.1"/>
  </r>
  <r>
    <x v="461"/>
    <n v="7.6"/>
  </r>
  <r>
    <x v="1433"/>
    <n v="3.5"/>
  </r>
  <r>
    <x v="1434"/>
    <n v="7.6"/>
  </r>
  <r>
    <x v="1164"/>
    <n v="6.5"/>
  </r>
  <r>
    <x v="1435"/>
    <n v="5.6"/>
  </r>
  <r>
    <x v="687"/>
    <n v="7.7"/>
  </r>
  <r>
    <x v="1436"/>
    <n v="5.2"/>
  </r>
  <r>
    <x v="230"/>
    <n v="6.9"/>
  </r>
  <r>
    <x v="1437"/>
    <n v="6.1"/>
  </r>
  <r>
    <x v="1438"/>
    <n v="5"/>
  </r>
  <r>
    <x v="1439"/>
    <n v="7.8"/>
  </r>
  <r>
    <x v="85"/>
    <n v="7.4"/>
  </r>
  <r>
    <x v="1440"/>
    <n v="6.8"/>
  </r>
  <r>
    <x v="545"/>
    <n v="6.4"/>
  </r>
  <r>
    <x v="508"/>
    <n v="5.7"/>
  </r>
  <r>
    <x v="1441"/>
    <n v="7.5"/>
  </r>
  <r>
    <x v="1224"/>
    <n v="6.7"/>
  </r>
  <r>
    <x v="1442"/>
    <n v="5.6"/>
  </r>
  <r>
    <x v="449"/>
    <n v="7"/>
  </r>
  <r>
    <x v="1443"/>
    <n v="7.6"/>
  </r>
  <r>
    <x v="756"/>
    <n v="6.5"/>
  </r>
  <r>
    <x v="1444"/>
    <n v="7"/>
  </r>
  <r>
    <x v="1445"/>
    <n v="6.3"/>
  </r>
  <r>
    <x v="1067"/>
    <n v="6.4"/>
  </r>
  <r>
    <x v="1446"/>
    <n v="7.1"/>
  </r>
  <r>
    <x v="326"/>
    <n v="7.1"/>
  </r>
  <r>
    <x v="1447"/>
    <n v="6.5"/>
  </r>
  <r>
    <x v="773"/>
    <n v="6.9"/>
  </r>
  <r>
    <x v="1045"/>
    <n v="5.4"/>
  </r>
  <r>
    <x v="57"/>
    <n v="4.9000000000000004"/>
  </r>
  <r>
    <x v="928"/>
    <n v="5.0999999999999996"/>
  </r>
  <r>
    <x v="1448"/>
    <n v="5.3"/>
  </r>
  <r>
    <x v="1067"/>
    <n v="7.5"/>
  </r>
  <r>
    <x v="1449"/>
    <n v="7.3"/>
  </r>
  <r>
    <x v="949"/>
    <n v="7.3"/>
  </r>
  <r>
    <x v="1450"/>
    <n v="7.1"/>
  </r>
  <r>
    <x v="1109"/>
    <n v="6"/>
  </r>
  <r>
    <x v="425"/>
    <n v="6.6"/>
  </r>
  <r>
    <x v="1451"/>
    <n v="7.2"/>
  </r>
  <r>
    <x v="811"/>
    <n v="7.2"/>
  </r>
  <r>
    <x v="977"/>
    <n v="6.9"/>
  </r>
  <r>
    <x v="1452"/>
    <n v="6.8"/>
  </r>
  <r>
    <x v="1453"/>
    <n v="4"/>
  </r>
  <r>
    <x v="1454"/>
    <n v="7.7"/>
  </r>
  <r>
    <x v="1455"/>
    <n v="7.4"/>
  </r>
  <r>
    <x v="1456"/>
    <n v="6.5"/>
  </r>
  <r>
    <x v="1457"/>
    <n v="6.4"/>
  </r>
  <r>
    <x v="1458"/>
    <n v="7.2"/>
  </r>
  <r>
    <x v="1459"/>
    <n v="5.6"/>
  </r>
  <r>
    <x v="600"/>
    <n v="6.3"/>
  </r>
  <r>
    <x v="1460"/>
    <n v="6.8"/>
  </r>
  <r>
    <x v="1461"/>
    <n v="5.5"/>
  </r>
  <r>
    <x v="589"/>
    <n v="6.9"/>
  </r>
  <r>
    <x v="1462"/>
    <n v="6"/>
  </r>
  <r>
    <x v="1463"/>
    <n v="6.4"/>
  </r>
  <r>
    <x v="1464"/>
    <n v="6.6"/>
  </r>
  <r>
    <x v="1465"/>
    <n v="5.3"/>
  </r>
  <r>
    <x v="961"/>
    <n v="8.1"/>
  </r>
  <r>
    <x v="532"/>
    <n v="5.9"/>
  </r>
  <r>
    <x v="1466"/>
    <n v="7.7"/>
  </r>
  <r>
    <x v="1467"/>
    <n v="4.5999999999999996"/>
  </r>
  <r>
    <x v="572"/>
    <n v="5.0999999999999996"/>
  </r>
  <r>
    <x v="1468"/>
    <n v="6.9"/>
  </r>
  <r>
    <x v="542"/>
    <n v="8"/>
  </r>
  <r>
    <x v="1450"/>
    <n v="6.8"/>
  </r>
  <r>
    <x v="1469"/>
    <n v="5.4"/>
  </r>
  <r>
    <x v="1470"/>
    <n v="6.5"/>
  </r>
  <r>
    <x v="1471"/>
    <n v="4.2"/>
  </r>
  <r>
    <x v="542"/>
    <n v="7.4"/>
  </r>
  <r>
    <x v="653"/>
    <n v="6.9"/>
  </r>
  <r>
    <x v="1472"/>
    <n v="6.7"/>
  </r>
  <r>
    <x v="1473"/>
    <n v="7.3"/>
  </r>
  <r>
    <x v="685"/>
    <n v="7.6"/>
  </r>
  <r>
    <x v="1474"/>
    <n v="5.4"/>
  </r>
  <r>
    <x v="1115"/>
    <n v="7.3"/>
  </r>
  <r>
    <x v="977"/>
    <n v="6.4"/>
  </r>
  <r>
    <x v="1475"/>
    <n v="6"/>
  </r>
  <r>
    <x v="792"/>
    <n v="7.2"/>
  </r>
  <r>
    <x v="953"/>
    <n v="6"/>
  </r>
  <r>
    <x v="1476"/>
    <n v="3.1"/>
  </r>
  <r>
    <x v="1477"/>
    <n v="6.9"/>
  </r>
  <r>
    <x v="1223"/>
    <n v="6.2"/>
  </r>
  <r>
    <x v="324"/>
    <n v="5.5"/>
  </r>
  <r>
    <x v="1478"/>
    <n v="6.9"/>
  </r>
  <r>
    <x v="786"/>
    <n v="6.3"/>
  </r>
  <r>
    <x v="1479"/>
    <n v="4.8"/>
  </r>
  <r>
    <x v="717"/>
    <n v="7.9"/>
  </r>
  <r>
    <x v="1480"/>
    <n v="6.7"/>
  </r>
  <r>
    <x v="1481"/>
    <n v="5.6"/>
  </r>
  <r>
    <x v="1482"/>
    <n v="5.4"/>
  </r>
  <r>
    <x v="1483"/>
    <n v="8"/>
  </r>
  <r>
    <x v="256"/>
    <n v="5.7"/>
  </r>
  <r>
    <x v="1484"/>
    <n v="7.6"/>
  </r>
  <r>
    <x v="1094"/>
    <n v="7"/>
  </r>
  <r>
    <x v="1485"/>
    <n v="7.2"/>
  </r>
  <r>
    <x v="5"/>
    <n v="6.2"/>
  </r>
  <r>
    <x v="1486"/>
    <n v="3.5"/>
  </r>
  <r>
    <x v="685"/>
    <n v="7.5"/>
  </r>
  <r>
    <x v="1487"/>
    <n v="5.0999999999999996"/>
  </r>
  <r>
    <x v="1488"/>
    <n v="6.7"/>
  </r>
  <r>
    <x v="417"/>
    <n v="9.1999999999999993"/>
  </r>
  <r>
    <x v="448"/>
    <n v="6.1"/>
  </r>
  <r>
    <x v="16"/>
    <n v="7.7"/>
  </r>
  <r>
    <x v="1244"/>
    <n v="7.6"/>
  </r>
  <r>
    <x v="149"/>
    <n v="6.1"/>
  </r>
  <r>
    <x v="88"/>
    <n v="4.9000000000000004"/>
  </r>
  <r>
    <x v="1488"/>
    <n v="6.8"/>
  </r>
  <r>
    <x v="349"/>
    <n v="7"/>
  </r>
  <r>
    <x v="1489"/>
    <n v="7.2"/>
  </r>
  <r>
    <x v="1309"/>
    <n v="5.7"/>
  </r>
  <r>
    <x v="35"/>
    <n v="7.3"/>
  </r>
  <r>
    <x v="296"/>
    <n v="7.5"/>
  </r>
  <r>
    <x v="440"/>
    <n v="7.4"/>
  </r>
  <r>
    <x v="420"/>
    <n v="7.2"/>
  </r>
  <r>
    <x v="786"/>
    <n v="6.5"/>
  </r>
  <r>
    <x v="1490"/>
    <n v="6.8"/>
  </r>
  <r>
    <x v="1488"/>
    <n v="6.8"/>
  </r>
  <r>
    <x v="832"/>
    <n v="5.2"/>
  </r>
  <r>
    <x v="664"/>
    <n v="7.2"/>
  </r>
  <r>
    <x v="1491"/>
    <n v="7.5"/>
  </r>
  <r>
    <x v="1492"/>
    <n v="4"/>
  </r>
  <r>
    <x v="360"/>
    <n v="6.8"/>
  </r>
  <r>
    <x v="1090"/>
    <n v="6.9"/>
  </r>
  <r>
    <x v="1164"/>
    <n v="7.3"/>
  </r>
  <r>
    <x v="628"/>
    <n v="6.1"/>
  </r>
  <r>
    <x v="2"/>
    <n v="7.8"/>
  </r>
  <r>
    <x v="1090"/>
    <n v="6"/>
  </r>
  <r>
    <x v="1493"/>
    <n v="4.0999999999999996"/>
  </r>
  <r>
    <x v="604"/>
    <n v="7"/>
  </r>
  <r>
    <x v="1494"/>
    <n v="7.1"/>
  </r>
  <r>
    <x v="598"/>
    <n v="6.2"/>
  </r>
  <r>
    <x v="1097"/>
    <n v="6.9"/>
  </r>
  <r>
    <x v="1495"/>
    <n v="7.6"/>
  </r>
  <r>
    <x v="48"/>
    <n v="7.6"/>
  </r>
  <r>
    <x v="1457"/>
    <n v="6.4"/>
  </r>
  <r>
    <x v="1375"/>
    <n v="6.2"/>
  </r>
  <r>
    <x v="119"/>
    <n v="7.5"/>
  </r>
  <r>
    <x v="818"/>
    <n v="2"/>
  </r>
  <r>
    <x v="1496"/>
    <n v="6.2"/>
  </r>
  <r>
    <x v="1497"/>
    <n v="6.5"/>
  </r>
  <r>
    <x v="1390"/>
    <n v="7.9"/>
  </r>
  <r>
    <x v="183"/>
    <n v="6.8"/>
  </r>
  <r>
    <x v="1336"/>
    <n v="6.3"/>
  </r>
  <r>
    <x v="1498"/>
    <n v="6.3"/>
  </r>
  <r>
    <x v="1211"/>
    <n v="6.6"/>
  </r>
  <r>
    <x v="1217"/>
    <n v="6.4"/>
  </r>
  <r>
    <x v="1499"/>
    <n v="7.5"/>
  </r>
  <r>
    <x v="1500"/>
    <n v="5.8"/>
  </r>
  <r>
    <x v="1501"/>
    <n v="6.5"/>
  </r>
  <r>
    <x v="421"/>
    <n v="4.8"/>
  </r>
  <r>
    <x v="1480"/>
    <n v="7.2"/>
  </r>
  <r>
    <x v="1502"/>
    <n v="6.3"/>
  </r>
  <r>
    <x v="580"/>
    <n v="7"/>
  </r>
  <r>
    <x v="568"/>
    <n v="6.3"/>
  </r>
  <r>
    <x v="1503"/>
    <n v="5.3"/>
  </r>
  <r>
    <x v="1504"/>
    <n v="2.2999999999999998"/>
  </r>
  <r>
    <x v="1505"/>
    <n v="7.1"/>
  </r>
  <r>
    <x v="583"/>
    <n v="6.2"/>
  </r>
  <r>
    <x v="522"/>
    <n v="6.2"/>
  </r>
  <r>
    <x v="1506"/>
    <n v="6.7"/>
  </r>
  <r>
    <x v="1304"/>
    <n v="6.5"/>
  </r>
  <r>
    <x v="1507"/>
    <n v="5.9"/>
  </r>
  <r>
    <x v="1508"/>
    <n v="6.7"/>
  </r>
  <r>
    <x v="1509"/>
    <n v="6"/>
  </r>
  <r>
    <x v="1510"/>
    <n v="6.9"/>
  </r>
  <r>
    <x v="1445"/>
    <n v="7.9"/>
  </r>
  <r>
    <x v="1511"/>
    <n v="5.3"/>
  </r>
  <r>
    <x v="417"/>
    <n v="4.8"/>
  </r>
  <r>
    <x v="1512"/>
    <n v="5.3"/>
  </r>
  <r>
    <x v="323"/>
    <n v="7.3"/>
  </r>
  <r>
    <x v="1513"/>
    <n v="7.4"/>
  </r>
  <r>
    <x v="772"/>
    <n v="7.7"/>
  </r>
  <r>
    <x v="350"/>
    <n v="4.8"/>
  </r>
  <r>
    <x v="1514"/>
    <n v="7.2"/>
  </r>
  <r>
    <x v="1515"/>
    <n v="5.8"/>
  </r>
  <r>
    <x v="1516"/>
    <n v="7.3"/>
  </r>
  <r>
    <x v="1517"/>
    <n v="7"/>
  </r>
  <r>
    <x v="1518"/>
    <n v="6.4"/>
  </r>
  <r>
    <x v="1519"/>
    <n v="5.6"/>
  </r>
  <r>
    <x v="493"/>
    <n v="8.1999999999999993"/>
  </r>
  <r>
    <x v="400"/>
    <n v="6.5"/>
  </r>
  <r>
    <x v="1520"/>
    <n v="6.4"/>
  </r>
  <r>
    <x v="137"/>
    <n v="8.1"/>
  </r>
  <r>
    <x v="703"/>
    <n v="5.4"/>
  </r>
  <r>
    <x v="1521"/>
    <n v="6.3"/>
  </r>
  <r>
    <x v="262"/>
    <n v="7.8"/>
  </r>
  <r>
    <x v="1522"/>
    <n v="6.8"/>
  </r>
  <r>
    <x v="1523"/>
    <n v="7.2"/>
  </r>
  <r>
    <x v="206"/>
    <n v="7.1"/>
  </r>
  <r>
    <x v="54"/>
    <n v="6.2"/>
  </r>
  <r>
    <x v="52"/>
    <n v="7.3"/>
  </r>
  <r>
    <x v="1446"/>
    <n v="5.9"/>
  </r>
  <r>
    <x v="615"/>
    <n v="7.2"/>
  </r>
  <r>
    <x v="1524"/>
    <n v="3.6"/>
  </r>
  <r>
    <x v="1525"/>
    <n v="7.7"/>
  </r>
  <r>
    <x v="896"/>
    <n v="7.3"/>
  </r>
  <r>
    <x v="69"/>
    <n v="7.4"/>
  </r>
  <r>
    <x v="1526"/>
    <n v="6.6"/>
  </r>
  <r>
    <x v="1527"/>
    <n v="6.9"/>
  </r>
  <r>
    <x v="1101"/>
    <n v="6.8"/>
  </r>
  <r>
    <x v="1528"/>
    <n v="7.3"/>
  </r>
  <r>
    <x v="1529"/>
    <n v="7.2"/>
  </r>
  <r>
    <x v="1530"/>
    <n v="6.5"/>
  </r>
  <r>
    <x v="908"/>
    <n v="7.7"/>
  </r>
  <r>
    <x v="19"/>
    <n v="8.1"/>
  </r>
  <r>
    <x v="1531"/>
    <n v="7.7"/>
  </r>
  <r>
    <x v="320"/>
    <n v="7.6"/>
  </r>
  <r>
    <x v="1532"/>
    <n v="7.3"/>
  </r>
  <r>
    <x v="606"/>
    <n v="7.2"/>
  </r>
  <r>
    <x v="1163"/>
    <n v="7.2"/>
  </r>
  <r>
    <x v="78"/>
    <n v="8.1"/>
  </r>
  <r>
    <x v="937"/>
    <n v="7.5"/>
  </r>
  <r>
    <x v="1533"/>
    <n v="8.1"/>
  </r>
  <r>
    <x v="1534"/>
    <n v="7.8"/>
  </r>
  <r>
    <x v="348"/>
    <n v="7.8"/>
  </r>
  <r>
    <x v="156"/>
    <n v="5.8"/>
  </r>
  <r>
    <x v="1535"/>
    <n v="7.6"/>
  </r>
  <r>
    <x v="367"/>
    <n v="7.4"/>
  </r>
  <r>
    <x v="1536"/>
    <n v="6.3"/>
  </r>
  <r>
    <x v="1164"/>
    <n v="6.9"/>
  </r>
  <r>
    <x v="10"/>
    <n v="8.6"/>
  </r>
  <r>
    <x v="246"/>
    <n v="5.0999999999999996"/>
  </r>
  <r>
    <x v="202"/>
    <n v="6.4"/>
  </r>
  <r>
    <x v="120"/>
    <n v="7.9"/>
  </r>
  <r>
    <x v="1537"/>
    <n v="6.9"/>
  </r>
  <r>
    <x v="1243"/>
    <n v="7.5"/>
  </r>
  <r>
    <x v="466"/>
    <n v="7.2"/>
  </r>
  <r>
    <x v="434"/>
    <n v="5.8"/>
  </r>
  <r>
    <x v="1538"/>
    <n v="2.9"/>
  </r>
  <r>
    <x v="1539"/>
    <n v="6.2"/>
  </r>
  <r>
    <x v="1243"/>
    <n v="7.3"/>
  </r>
  <r>
    <x v="369"/>
    <n v="6.2"/>
  </r>
  <r>
    <x v="502"/>
    <n v="6.8"/>
  </r>
  <r>
    <x v="1540"/>
    <n v="6.1"/>
  </r>
  <r>
    <x v="368"/>
    <n v="7.7"/>
  </r>
  <r>
    <x v="1541"/>
    <n v="5.2"/>
  </r>
  <r>
    <x v="772"/>
    <n v="6.8"/>
  </r>
  <r>
    <x v="1542"/>
    <n v="6.5"/>
  </r>
  <r>
    <x v="925"/>
    <n v="7"/>
  </r>
  <r>
    <x v="1543"/>
    <n v="5.9"/>
  </r>
  <r>
    <x v="1544"/>
    <n v="7.1"/>
  </r>
  <r>
    <x v="1545"/>
    <n v="5.5"/>
  </r>
  <r>
    <x v="1546"/>
    <n v="7.4"/>
  </r>
  <r>
    <x v="1547"/>
    <n v="7.3"/>
  </r>
  <r>
    <x v="1548"/>
    <n v="4.5999999999999996"/>
  </r>
  <r>
    <x v="568"/>
    <n v="7.2"/>
  </r>
  <r>
    <x v="1214"/>
    <n v="7"/>
  </r>
  <r>
    <x v="1549"/>
    <n v="5.0999999999999996"/>
  </r>
  <r>
    <x v="1550"/>
    <n v="6.7"/>
  </r>
  <r>
    <x v="1551"/>
    <n v="5.3"/>
  </r>
  <r>
    <x v="1552"/>
    <n v="7.8"/>
  </r>
  <r>
    <x v="1052"/>
    <n v="6.7"/>
  </r>
  <r>
    <x v="1553"/>
    <n v="5.4"/>
  </r>
  <r>
    <x v="939"/>
    <n v="7.2"/>
  </r>
  <r>
    <x v="1554"/>
    <n v="5.8"/>
  </r>
  <r>
    <x v="1555"/>
    <n v="6.4"/>
  </r>
  <r>
    <x v="1556"/>
    <n v="8"/>
  </r>
  <r>
    <x v="687"/>
    <n v="7"/>
  </r>
  <r>
    <x v="1557"/>
    <n v="7"/>
  </r>
  <r>
    <x v="1499"/>
    <n v="6.7"/>
  </r>
  <r>
    <x v="1558"/>
    <n v="3.8"/>
  </r>
  <r>
    <x v="1559"/>
    <n v="5.7"/>
  </r>
  <r>
    <x v="1352"/>
    <n v="6.6"/>
  </r>
  <r>
    <x v="927"/>
    <n v="6.7"/>
  </r>
  <r>
    <x v="1560"/>
    <n v="6.2"/>
  </r>
  <r>
    <x v="1130"/>
    <n v="6.2"/>
  </r>
  <r>
    <x v="1561"/>
    <n v="7.4"/>
  </r>
  <r>
    <x v="1562"/>
    <n v="4.7"/>
  </r>
  <r>
    <x v="1326"/>
    <n v="8.3000000000000007"/>
  </r>
  <r>
    <x v="1563"/>
    <n v="7.2"/>
  </r>
  <r>
    <x v="1564"/>
    <n v="5.8"/>
  </r>
  <r>
    <x v="1565"/>
    <n v="5.9"/>
  </r>
  <r>
    <x v="1148"/>
    <n v="6.3"/>
  </r>
  <r>
    <x v="1377"/>
    <n v="7.2"/>
  </r>
  <r>
    <x v="1566"/>
    <n v="5.4"/>
  </r>
  <r>
    <x v="468"/>
    <n v="7.3"/>
  </r>
  <r>
    <x v="1567"/>
    <n v="7.3"/>
  </r>
  <r>
    <x v="1568"/>
    <n v="5.8"/>
  </r>
  <r>
    <x v="463"/>
    <n v="6.1"/>
  </r>
  <r>
    <x v="1569"/>
    <n v="7.1"/>
  </r>
  <r>
    <x v="404"/>
    <n v="7.9"/>
  </r>
  <r>
    <x v="1570"/>
    <n v="5.4"/>
  </r>
  <r>
    <x v="1571"/>
    <n v="7.1"/>
  </r>
  <r>
    <x v="1572"/>
    <n v="6.4"/>
  </r>
  <r>
    <x v="1375"/>
    <n v="6.7"/>
  </r>
  <r>
    <x v="1424"/>
    <n v="6.9"/>
  </r>
  <r>
    <x v="1186"/>
    <n v="2.1"/>
  </r>
  <r>
    <x v="1573"/>
    <n v="4.3"/>
  </r>
  <r>
    <x v="1288"/>
    <n v="6.6"/>
  </r>
  <r>
    <x v="1399"/>
    <n v="3.4"/>
  </r>
  <r>
    <x v="1533"/>
    <n v="8.3000000000000007"/>
  </r>
  <r>
    <x v="655"/>
    <n v="7.2"/>
  </r>
  <r>
    <x v="1574"/>
    <n v="5.6"/>
  </r>
  <r>
    <x v="612"/>
    <n v="7.7"/>
  </r>
  <r>
    <x v="1575"/>
    <n v="6.6"/>
  </r>
  <r>
    <x v="323"/>
    <n v="7.6"/>
  </r>
  <r>
    <x v="987"/>
    <n v="7.4"/>
  </r>
  <r>
    <x v="764"/>
    <n v="7.1"/>
  </r>
  <r>
    <x v="1576"/>
    <n v="3.4"/>
  </r>
  <r>
    <x v="1577"/>
    <n v="7.9"/>
  </r>
  <r>
    <x v="1578"/>
    <n v="6.7"/>
  </r>
  <r>
    <x v="1579"/>
    <n v="6.6"/>
  </r>
  <r>
    <x v="434"/>
    <n v="7.9"/>
  </r>
  <r>
    <x v="1580"/>
    <n v="4.9000000000000004"/>
  </r>
  <r>
    <x v="1581"/>
    <n v="7.2"/>
  </r>
  <r>
    <x v="1071"/>
    <n v="7.4"/>
  </r>
  <r>
    <x v="1582"/>
    <n v="6.1"/>
  </r>
  <r>
    <x v="1583"/>
    <n v="8.4"/>
  </r>
  <r>
    <x v="1584"/>
    <n v="6.2"/>
  </r>
  <r>
    <x v="1585"/>
    <n v="5.3"/>
  </r>
  <r>
    <x v="665"/>
    <n v="5"/>
  </r>
  <r>
    <x v="1586"/>
    <n v="7.7"/>
  </r>
  <r>
    <x v="1080"/>
    <n v="7.6"/>
  </r>
  <r>
    <x v="1587"/>
    <n v="6.3"/>
  </r>
  <r>
    <x v="1588"/>
    <n v="7.6"/>
  </r>
  <r>
    <x v="1589"/>
    <n v="5.6"/>
  </r>
  <r>
    <x v="895"/>
    <n v="7.3"/>
  </r>
  <r>
    <x v="1590"/>
    <n v="6.2"/>
  </r>
  <r>
    <x v="33"/>
    <n v="6.6"/>
  </r>
  <r>
    <x v="1296"/>
    <n v="6.6"/>
  </r>
  <r>
    <x v="1591"/>
    <n v="7.3"/>
  </r>
  <r>
    <x v="894"/>
    <n v="6.6"/>
  </r>
  <r>
    <x v="1592"/>
    <n v="6.9"/>
  </r>
  <r>
    <x v="924"/>
    <n v="5.8"/>
  </r>
  <r>
    <x v="1593"/>
    <n v="4.4000000000000004"/>
  </r>
  <r>
    <x v="165"/>
    <n v="6.6"/>
  </r>
  <r>
    <x v="1320"/>
    <n v="7.1"/>
  </r>
  <r>
    <x v="1594"/>
    <n v="7.6"/>
  </r>
  <r>
    <x v="924"/>
    <n v="4.5999999999999996"/>
  </r>
  <r>
    <x v="1595"/>
    <n v="6.8"/>
  </r>
  <r>
    <x v="878"/>
    <n v="7.1"/>
  </r>
  <r>
    <x v="836"/>
    <n v="4.9000000000000004"/>
  </r>
  <r>
    <x v="1596"/>
    <n v="7.3"/>
  </r>
  <r>
    <x v="806"/>
    <n v="7.2"/>
  </r>
  <r>
    <x v="1597"/>
    <n v="5"/>
  </r>
  <r>
    <x v="504"/>
    <n v="8.1999999999999993"/>
  </r>
  <r>
    <x v="642"/>
    <n v="8"/>
  </r>
  <r>
    <x v="1598"/>
    <n v="5.2"/>
  </r>
  <r>
    <x v="3"/>
    <n v="8.5"/>
  </r>
  <r>
    <x v="1599"/>
    <n v="6.5"/>
  </r>
  <r>
    <x v="606"/>
    <n v="7.4"/>
  </r>
  <r>
    <x v="561"/>
    <n v="7.7"/>
  </r>
  <r>
    <x v="1600"/>
    <n v="7.4"/>
  </r>
  <r>
    <x v="1601"/>
    <n v="5.0999999999999996"/>
  </r>
  <r>
    <x v="83"/>
    <n v="7.3"/>
  </r>
  <r>
    <x v="1602"/>
    <n v="5"/>
  </r>
  <r>
    <x v="1603"/>
    <n v="7.2"/>
  </r>
  <r>
    <x v="1604"/>
    <n v="6.7"/>
  </r>
  <r>
    <x v="1605"/>
    <n v="6.4"/>
  </r>
  <r>
    <x v="246"/>
    <n v="7.1"/>
  </r>
  <r>
    <x v="1606"/>
    <n v="5.6"/>
  </r>
  <r>
    <x v="1277"/>
    <n v="6.2"/>
  </r>
  <r>
    <x v="1227"/>
    <n v="6.1"/>
  </r>
  <r>
    <x v="799"/>
    <n v="5.2"/>
  </r>
  <r>
    <x v="1017"/>
    <n v="7.3"/>
  </r>
  <r>
    <x v="1607"/>
    <n v="7.5"/>
  </r>
  <r>
    <x v="1608"/>
    <n v="6.6"/>
  </r>
  <r>
    <x v="1609"/>
    <n v="6.4"/>
  </r>
  <r>
    <x v="1610"/>
    <n v="4.5"/>
  </r>
  <r>
    <x v="499"/>
    <n v="6.6"/>
  </r>
  <r>
    <x v="1611"/>
    <n v="5.3"/>
  </r>
  <r>
    <x v="1612"/>
    <n v="4.9000000000000004"/>
  </r>
  <r>
    <x v="121"/>
    <n v="7.7"/>
  </r>
  <r>
    <x v="226"/>
    <n v="8"/>
  </r>
  <r>
    <x v="1613"/>
    <n v="3.8"/>
  </r>
  <r>
    <x v="1424"/>
    <n v="7.6"/>
  </r>
  <r>
    <x v="803"/>
    <n v="5.9"/>
  </r>
  <r>
    <x v="1614"/>
    <n v="6.2"/>
  </r>
  <r>
    <x v="274"/>
    <n v="7.2"/>
  </r>
  <r>
    <x v="1615"/>
    <n v="6.3"/>
  </r>
  <r>
    <x v="1616"/>
    <n v="5.2"/>
  </r>
  <r>
    <x v="1617"/>
    <n v="6.9"/>
  </r>
  <r>
    <x v="1227"/>
    <n v="6.8"/>
  </r>
  <r>
    <x v="1618"/>
    <n v="6.2"/>
  </r>
  <r>
    <x v="1537"/>
    <n v="6.2"/>
  </r>
  <r>
    <x v="1619"/>
    <n v="3.5"/>
  </r>
  <r>
    <x v="1620"/>
    <n v="6.1"/>
  </r>
  <r>
    <x v="1621"/>
    <n v="6.6"/>
  </r>
  <r>
    <x v="799"/>
    <n v="4.5"/>
  </r>
  <r>
    <x v="1622"/>
    <n v="5.9"/>
  </r>
  <r>
    <x v="1623"/>
    <n v="6.9"/>
  </r>
  <r>
    <x v="1624"/>
    <n v="7.7"/>
  </r>
  <r>
    <x v="418"/>
    <n v="6.6"/>
  </r>
  <r>
    <x v="1625"/>
    <n v="5.3"/>
  </r>
  <r>
    <x v="1488"/>
    <n v="6.3"/>
  </r>
  <r>
    <x v="1626"/>
    <n v="7"/>
  </r>
  <r>
    <x v="1627"/>
    <n v="7"/>
  </r>
  <r>
    <x v="1396"/>
    <n v="6.6"/>
  </r>
  <r>
    <x v="733"/>
    <n v="8.6"/>
  </r>
  <r>
    <x v="47"/>
    <n v="6.4"/>
  </r>
  <r>
    <x v="75"/>
    <n v="7.9"/>
  </r>
  <r>
    <x v="1367"/>
    <n v="5.4"/>
  </r>
  <r>
    <x v="1628"/>
    <n v="6.9"/>
  </r>
  <r>
    <x v="838"/>
    <n v="7.7"/>
  </r>
  <r>
    <x v="1629"/>
    <n v="7.2"/>
  </r>
  <r>
    <x v="1630"/>
    <n v="6.8"/>
  </r>
  <r>
    <x v="1631"/>
    <n v="6.2"/>
  </r>
  <r>
    <x v="15"/>
    <n v="7.4"/>
  </r>
  <r>
    <x v="1193"/>
    <n v="4.5999999999999996"/>
  </r>
  <r>
    <x v="1632"/>
    <n v="6.4"/>
  </r>
  <r>
    <x v="558"/>
    <n v="7"/>
  </r>
  <r>
    <x v="1137"/>
    <n v="7.7"/>
  </r>
  <r>
    <x v="1211"/>
    <n v="6.8"/>
  </r>
  <r>
    <x v="1633"/>
    <n v="7"/>
  </r>
  <r>
    <x v="1552"/>
    <n v="7"/>
  </r>
  <r>
    <x v="1634"/>
    <n v="6.3"/>
  </r>
  <r>
    <x v="1635"/>
    <n v="7.1"/>
  </r>
  <r>
    <x v="1636"/>
    <n v="5.6"/>
  </r>
  <r>
    <x v="1637"/>
    <n v="4.4000000000000004"/>
  </r>
  <r>
    <x v="467"/>
    <n v="7.1"/>
  </r>
  <r>
    <x v="856"/>
    <n v="6.1"/>
  </r>
  <r>
    <x v="1638"/>
    <n v="7.4"/>
  </r>
  <r>
    <x v="1639"/>
    <n v="7.5"/>
  </r>
  <r>
    <x v="1640"/>
    <n v="7.2"/>
  </r>
  <r>
    <x v="1641"/>
    <n v="7.6"/>
  </r>
  <r>
    <x v="1642"/>
    <n v="7.3"/>
  </r>
  <r>
    <x v="1643"/>
    <n v="6.2"/>
  </r>
  <r>
    <x v="1644"/>
    <n v="6.2"/>
  </r>
  <r>
    <x v="1645"/>
    <n v="4.5999999999999996"/>
  </r>
  <r>
    <x v="93"/>
    <n v="6.2"/>
  </r>
  <r>
    <x v="206"/>
    <n v="6.2"/>
  </r>
  <r>
    <x v="1646"/>
    <n v="3.3"/>
  </r>
  <r>
    <x v="1647"/>
    <n v="4.2"/>
  </r>
  <r>
    <x v="1288"/>
    <n v="7.2"/>
  </r>
  <r>
    <x v="1648"/>
    <n v="6.2"/>
  </r>
  <r>
    <x v="389"/>
    <n v="6.1"/>
  </r>
  <r>
    <x v="1196"/>
    <n v="4.2"/>
  </r>
  <r>
    <x v="1649"/>
    <n v="4.5"/>
  </r>
  <r>
    <x v="1650"/>
    <n v="7.5"/>
  </r>
  <r>
    <x v="1651"/>
    <n v="6.7"/>
  </r>
  <r>
    <x v="1497"/>
    <n v="5.0999999999999996"/>
  </r>
  <r>
    <x v="1334"/>
    <n v="5.5"/>
  </r>
  <r>
    <x v="1211"/>
    <n v="4.4000000000000004"/>
  </r>
  <r>
    <x v="1652"/>
    <n v="4.4000000000000004"/>
  </r>
  <r>
    <x v="174"/>
    <n v="6.8"/>
  </r>
  <r>
    <x v="1653"/>
    <n v="8.6"/>
  </r>
  <r>
    <x v="606"/>
    <n v="4.8"/>
  </r>
  <r>
    <x v="1654"/>
    <n v="3.4"/>
  </r>
  <r>
    <x v="1655"/>
    <n v="7.4"/>
  </r>
  <r>
    <x v="1656"/>
    <n v="7.3"/>
  </r>
  <r>
    <x v="512"/>
    <n v="8"/>
  </r>
  <r>
    <x v="1657"/>
    <n v="6.5"/>
  </r>
  <r>
    <x v="1474"/>
    <n v="5.9"/>
  </r>
  <r>
    <x v="786"/>
    <n v="6.8"/>
  </r>
  <r>
    <x v="1003"/>
    <n v="7.4"/>
  </r>
  <r>
    <x v="1658"/>
    <n v="6.7"/>
  </r>
  <r>
    <x v="1659"/>
    <n v="6.8"/>
  </r>
  <r>
    <x v="1660"/>
    <n v="5.4"/>
  </r>
  <r>
    <x v="621"/>
    <n v="5.5"/>
  </r>
  <r>
    <x v="1556"/>
    <n v="7.4"/>
  </r>
  <r>
    <x v="1094"/>
    <n v="5.7"/>
  </r>
  <r>
    <x v="1661"/>
    <n v="5.4"/>
  </r>
  <r>
    <x v="1662"/>
    <n v="3.2"/>
  </r>
  <r>
    <x v="1663"/>
    <n v="7.8"/>
  </r>
  <r>
    <x v="1664"/>
    <n v="5.3"/>
  </r>
  <r>
    <x v="1665"/>
    <n v="7.2"/>
  </r>
  <r>
    <x v="1666"/>
    <n v="6.2"/>
  </r>
  <r>
    <x v="1667"/>
    <n v="5.9"/>
  </r>
  <r>
    <x v="1668"/>
    <n v="7.3"/>
  </r>
  <r>
    <x v="629"/>
    <n v="6.7"/>
  </r>
  <r>
    <x v="1163"/>
    <n v="5.7"/>
  </r>
  <r>
    <x v="36"/>
    <n v="7.1"/>
  </r>
  <r>
    <x v="936"/>
    <n v="7.2"/>
  </r>
  <r>
    <x v="1669"/>
    <n v="7.4"/>
  </r>
  <r>
    <x v="434"/>
    <n v="7.7"/>
  </r>
  <r>
    <x v="44"/>
    <n v="7.4"/>
  </r>
  <r>
    <x v="120"/>
    <n v="8.4"/>
  </r>
  <r>
    <x v="1670"/>
    <n v="7.1"/>
  </r>
  <r>
    <x v="1671"/>
    <n v="7.2"/>
  </r>
  <r>
    <x v="78"/>
    <n v="7.5"/>
  </r>
  <r>
    <x v="1672"/>
    <n v="5.4"/>
  </r>
  <r>
    <x v="822"/>
    <n v="8.1"/>
  </r>
  <r>
    <x v="1673"/>
    <n v="6"/>
  </r>
  <r>
    <x v="1674"/>
    <n v="7.8"/>
  </r>
  <r>
    <x v="1675"/>
    <n v="6.8"/>
  </r>
  <r>
    <x v="1676"/>
    <n v="6.5"/>
  </r>
  <r>
    <x v="1250"/>
    <n v="7.7"/>
  </r>
  <r>
    <x v="1677"/>
    <n v="6.4"/>
  </r>
  <r>
    <x v="1678"/>
    <n v="6.5"/>
  </r>
  <r>
    <x v="1679"/>
    <n v="7.3"/>
  </r>
  <r>
    <x v="1680"/>
    <n v="6.6"/>
  </r>
  <r>
    <x v="1681"/>
    <n v="7.9"/>
  </r>
  <r>
    <x v="1682"/>
    <n v="5.9"/>
  </r>
  <r>
    <x v="1683"/>
    <n v="4.7"/>
  </r>
  <r>
    <x v="426"/>
    <n v="8.6999999999999993"/>
  </r>
  <r>
    <x v="1684"/>
    <n v="5.9"/>
  </r>
  <r>
    <x v="868"/>
    <n v="6.7"/>
  </r>
  <r>
    <x v="1685"/>
    <n v="8.5"/>
  </r>
  <r>
    <x v="1487"/>
    <n v="5.8"/>
  </r>
  <r>
    <x v="1686"/>
    <n v="6.1"/>
  </r>
  <r>
    <x v="951"/>
    <n v="7.3"/>
  </r>
  <r>
    <x v="216"/>
    <n v="6.7"/>
  </r>
  <r>
    <x v="722"/>
    <n v="7.6"/>
  </r>
  <r>
    <x v="1687"/>
    <n v="7.2"/>
  </r>
  <r>
    <x v="1688"/>
    <n v="6.2"/>
  </r>
  <r>
    <x v="96"/>
    <n v="5.8"/>
  </r>
  <r>
    <x v="350"/>
    <n v="5.2"/>
  </r>
  <r>
    <x v="1348"/>
    <n v="7.1"/>
  </r>
  <r>
    <x v="201"/>
    <n v="6.5"/>
  </r>
  <r>
    <x v="432"/>
    <n v="7.3"/>
  </r>
  <r>
    <x v="945"/>
    <n v="6.2"/>
  </r>
  <r>
    <x v="230"/>
    <n v="5"/>
  </r>
  <r>
    <x v="230"/>
    <n v="8"/>
  </r>
  <r>
    <x v="568"/>
    <n v="7.8"/>
  </r>
  <r>
    <x v="692"/>
    <n v="8.1"/>
  </r>
  <r>
    <x v="1689"/>
    <n v="6.7"/>
  </r>
  <r>
    <x v="17"/>
    <n v="6.1"/>
  </r>
  <r>
    <x v="11"/>
    <n v="7.1"/>
  </r>
  <r>
    <x v="1690"/>
    <n v="5.6"/>
  </r>
  <r>
    <x v="1691"/>
    <n v="7.6"/>
  </r>
  <r>
    <x v="1692"/>
    <n v="4.3"/>
  </r>
  <r>
    <x v="1532"/>
    <n v="7.3"/>
  </r>
  <r>
    <x v="1693"/>
    <n v="7.3"/>
  </r>
  <r>
    <x v="49"/>
    <n v="4.5999999999999996"/>
  </r>
  <r>
    <x v="1299"/>
    <n v="6.8"/>
  </r>
  <r>
    <x v="1694"/>
    <n v="7.1"/>
  </r>
  <r>
    <x v="466"/>
    <n v="7.3"/>
  </r>
  <r>
    <x v="1695"/>
    <n v="8.3000000000000007"/>
  </r>
  <r>
    <x v="1696"/>
    <n v="5.4"/>
  </r>
  <r>
    <x v="1697"/>
    <n v="4"/>
  </r>
  <r>
    <x v="772"/>
    <n v="8"/>
  </r>
  <r>
    <x v="692"/>
    <n v="6.7"/>
  </r>
  <r>
    <x v="24"/>
    <n v="5.7"/>
  </r>
  <r>
    <x v="1698"/>
    <n v="4.5999999999999996"/>
  </r>
  <r>
    <x v="1698"/>
    <n v="4"/>
  </r>
  <r>
    <x v="1034"/>
    <n v="7"/>
  </r>
  <r>
    <x v="1669"/>
    <n v="7.4"/>
  </r>
  <r>
    <x v="1555"/>
    <n v="5.9"/>
  </r>
  <r>
    <x v="1699"/>
    <n v="4.5999999999999996"/>
  </r>
  <r>
    <x v="545"/>
    <n v="4.8"/>
  </r>
  <r>
    <x v="570"/>
    <n v="7.5"/>
  </r>
  <r>
    <x v="1619"/>
    <n v="4.7"/>
  </r>
  <r>
    <x v="1700"/>
    <n v="6.7"/>
  </r>
  <r>
    <x v="926"/>
    <n v="6.3"/>
  </r>
  <r>
    <x v="1349"/>
    <n v="6"/>
  </r>
  <r>
    <x v="1701"/>
    <n v="6.7"/>
  </r>
  <r>
    <x v="1043"/>
    <n v="7.1"/>
  </r>
  <r>
    <x v="1702"/>
    <n v="2.7"/>
  </r>
  <r>
    <x v="78"/>
    <n v="7.3"/>
  </r>
  <r>
    <x v="1243"/>
    <n v="7.6"/>
  </r>
  <r>
    <x v="1703"/>
    <n v="5.8"/>
  </r>
  <r>
    <x v="387"/>
    <n v="6.5"/>
  </r>
  <r>
    <x v="1704"/>
    <n v="6.6"/>
  </r>
  <r>
    <x v="606"/>
    <n v="6.2"/>
  </r>
  <r>
    <x v="1705"/>
    <n v="6.9"/>
  </r>
  <r>
    <x v="1706"/>
    <n v="8.5"/>
  </r>
  <r>
    <x v="1707"/>
    <n v="4.8"/>
  </r>
  <r>
    <x v="1708"/>
    <n v="6.6"/>
  </r>
  <r>
    <x v="1709"/>
    <n v="5.7"/>
  </r>
  <r>
    <x v="1710"/>
    <n v="7"/>
  </r>
  <r>
    <x v="1691"/>
    <n v="5.4"/>
  </r>
  <r>
    <x v="1711"/>
    <n v="7.1"/>
  </r>
  <r>
    <x v="470"/>
    <n v="6.9"/>
  </r>
  <r>
    <x v="1712"/>
    <n v="6.6"/>
  </r>
  <r>
    <x v="197"/>
    <n v="5.9"/>
  </r>
  <r>
    <x v="1713"/>
    <n v="6.3"/>
  </r>
  <r>
    <x v="777"/>
    <n v="6.3"/>
  </r>
  <r>
    <x v="1714"/>
    <n v="7.7"/>
  </r>
  <r>
    <x v="1332"/>
    <n v="7"/>
  </r>
  <r>
    <x v="274"/>
    <n v="6.3"/>
  </r>
  <r>
    <x v="1190"/>
    <n v="5.9"/>
  </r>
  <r>
    <x v="865"/>
    <n v="6.2"/>
  </r>
  <r>
    <x v="1715"/>
    <n v="5"/>
  </r>
  <r>
    <x v="1716"/>
    <n v="7.7"/>
  </r>
  <r>
    <x v="1717"/>
    <n v="6.5"/>
  </r>
  <r>
    <x v="569"/>
    <n v="5.8"/>
  </r>
  <r>
    <x v="1718"/>
    <n v="6.1"/>
  </r>
  <r>
    <x v="1719"/>
    <n v="6"/>
  </r>
  <r>
    <x v="1382"/>
    <n v="6.3"/>
  </r>
  <r>
    <x v="723"/>
    <n v="6.3"/>
  </r>
  <r>
    <x v="1720"/>
    <n v="7.5"/>
  </r>
  <r>
    <x v="1721"/>
    <n v="7.6"/>
  </r>
  <r>
    <x v="1722"/>
    <n v="5.2"/>
  </r>
  <r>
    <x v="1723"/>
    <n v="7.8"/>
  </r>
  <r>
    <x v="1724"/>
    <n v="6.6"/>
  </r>
  <r>
    <x v="707"/>
    <n v="4.7"/>
  </r>
  <r>
    <x v="1725"/>
    <n v="6.7"/>
  </r>
  <r>
    <x v="1433"/>
    <n v="4.2"/>
  </r>
  <r>
    <x v="1726"/>
    <n v="6.3"/>
  </r>
  <r>
    <x v="1727"/>
    <n v="4.7"/>
  </r>
  <r>
    <x v="201"/>
    <n v="6"/>
  </r>
  <r>
    <x v="1561"/>
    <n v="7.9"/>
  </r>
  <r>
    <x v="854"/>
    <n v="8.1"/>
  </r>
  <r>
    <x v="1728"/>
    <n v="8.1999999999999993"/>
  </r>
  <r>
    <x v="1729"/>
    <n v="6"/>
  </r>
  <r>
    <x v="1556"/>
    <n v="6.8"/>
  </r>
  <r>
    <x v="1730"/>
    <n v="7.3"/>
  </r>
  <r>
    <x v="1731"/>
    <n v="7"/>
  </r>
  <r>
    <x v="1732"/>
    <n v="7.3"/>
  </r>
  <r>
    <x v="1733"/>
    <n v="7.5"/>
  </r>
  <r>
    <x v="1734"/>
    <n v="6.8"/>
  </r>
  <r>
    <x v="1735"/>
    <n v="7.1"/>
  </r>
  <r>
    <x v="1736"/>
    <n v="6.9"/>
  </r>
  <r>
    <x v="994"/>
    <n v="6.9"/>
  </r>
  <r>
    <x v="441"/>
    <n v="6.9"/>
  </r>
  <r>
    <x v="824"/>
    <n v="7.9"/>
  </r>
  <r>
    <x v="1130"/>
    <n v="7.2"/>
  </r>
  <r>
    <x v="1737"/>
    <n v="7.8"/>
  </r>
  <r>
    <x v="1738"/>
    <n v="3.5"/>
  </r>
  <r>
    <x v="270"/>
    <n v="7.3"/>
  </r>
  <r>
    <x v="239"/>
    <n v="7.5"/>
  </r>
  <r>
    <x v="1739"/>
    <n v="6"/>
  </r>
  <r>
    <x v="1556"/>
    <n v="7.3"/>
  </r>
  <r>
    <x v="1740"/>
    <n v="8"/>
  </r>
  <r>
    <x v="1561"/>
    <n v="7.6"/>
  </r>
  <r>
    <x v="1040"/>
    <n v="7"/>
  </r>
  <r>
    <x v="926"/>
    <n v="7.5"/>
  </r>
  <r>
    <x v="1741"/>
    <n v="6.8"/>
  </r>
  <r>
    <x v="1742"/>
    <n v="3.9"/>
  </r>
  <r>
    <x v="1724"/>
    <n v="6.1"/>
  </r>
  <r>
    <x v="111"/>
    <n v="7.5"/>
  </r>
  <r>
    <x v="884"/>
    <n v="8.1999999999999993"/>
  </r>
  <r>
    <x v="230"/>
    <n v="7.2"/>
  </r>
  <r>
    <x v="1743"/>
    <n v="4.8"/>
  </r>
  <r>
    <x v="5"/>
    <n v="7.8"/>
  </r>
  <r>
    <x v="1744"/>
    <n v="5.2"/>
  </r>
  <r>
    <x v="1745"/>
    <n v="3.3"/>
  </r>
  <r>
    <x v="1746"/>
    <n v="6.8"/>
  </r>
  <r>
    <x v="1747"/>
    <n v="7"/>
  </r>
  <r>
    <x v="1748"/>
    <n v="6.5"/>
  </r>
  <r>
    <x v="406"/>
    <n v="5.7"/>
  </r>
  <r>
    <x v="1749"/>
    <n v="6.4"/>
  </r>
  <r>
    <x v="445"/>
    <n v="5.3"/>
  </r>
  <r>
    <x v="1750"/>
    <n v="4.7"/>
  </r>
  <r>
    <x v="1751"/>
    <n v="6.1"/>
  </r>
  <r>
    <x v="1752"/>
    <n v="5.5"/>
  </r>
  <r>
    <x v="1753"/>
    <n v="4.8"/>
  </r>
  <r>
    <x v="1754"/>
    <n v="8.4"/>
  </r>
  <r>
    <x v="1755"/>
    <n v="7"/>
  </r>
  <r>
    <x v="385"/>
    <n v="3.3"/>
  </r>
  <r>
    <x v="1756"/>
    <n v="5.4"/>
  </r>
  <r>
    <x v="1757"/>
    <n v="4.8"/>
  </r>
  <r>
    <x v="1758"/>
    <n v="3.1"/>
  </r>
  <r>
    <x v="868"/>
    <n v="6.7"/>
  </r>
  <r>
    <x v="1759"/>
    <n v="7.6"/>
  </r>
  <r>
    <x v="952"/>
    <n v="7.1"/>
  </r>
  <r>
    <x v="1760"/>
    <n v="6.1"/>
  </r>
  <r>
    <x v="1761"/>
    <n v="6.5"/>
  </r>
  <r>
    <x v="1762"/>
    <n v="8.5"/>
  </r>
  <r>
    <x v="783"/>
    <n v="8.6999999999999993"/>
  </r>
  <r>
    <x v="1763"/>
    <n v="7.1"/>
  </r>
  <r>
    <x v="1764"/>
    <n v="6.6"/>
  </r>
  <r>
    <x v="1765"/>
    <n v="6.7"/>
  </r>
  <r>
    <x v="1464"/>
    <n v="8.3000000000000007"/>
  </r>
  <r>
    <x v="945"/>
    <n v="8.1"/>
  </r>
  <r>
    <x v="950"/>
    <n v="7.4"/>
  </r>
  <r>
    <x v="1109"/>
    <n v="6.6"/>
  </r>
  <r>
    <x v="1766"/>
    <n v="4.5"/>
  </r>
  <r>
    <x v="1767"/>
    <n v="6.4"/>
  </r>
  <r>
    <x v="1768"/>
    <n v="7.5"/>
  </r>
  <r>
    <x v="332"/>
    <n v="8"/>
  </r>
  <r>
    <x v="1769"/>
    <n v="8.1"/>
  </r>
  <r>
    <x v="1770"/>
    <n v="7.2"/>
  </r>
  <r>
    <x v="1771"/>
    <n v="7.5"/>
  </r>
  <r>
    <x v="1704"/>
    <n v="7.2"/>
  </r>
  <r>
    <x v="1772"/>
    <n v="6.4"/>
  </r>
  <r>
    <x v="456"/>
    <n v="7.6"/>
  </r>
  <r>
    <x v="1488"/>
    <n v="7.8"/>
  </r>
  <r>
    <x v="1773"/>
    <n v="5.7"/>
  </r>
  <r>
    <x v="1774"/>
    <n v="8.6"/>
  </r>
  <r>
    <x v="461"/>
    <n v="8.1999999999999993"/>
  </r>
  <r>
    <x v="434"/>
    <n v="6.6"/>
  </r>
  <r>
    <x v="1775"/>
    <n v="5.7"/>
  </r>
  <r>
    <x v="603"/>
    <n v="7.4"/>
  </r>
  <r>
    <x v="937"/>
    <n v="8"/>
  </r>
  <r>
    <x v="184"/>
    <n v="7.3"/>
  </r>
  <r>
    <x v="1776"/>
    <n v="5.4"/>
  </r>
  <r>
    <x v="1067"/>
    <n v="7.4"/>
  </r>
  <r>
    <x v="1297"/>
    <n v="5.7"/>
  </r>
  <r>
    <x v="242"/>
    <n v="6.8"/>
  </r>
  <r>
    <x v="1124"/>
    <n v="5.4"/>
  </r>
  <r>
    <x v="1740"/>
    <n v="8.1"/>
  </r>
  <r>
    <x v="1777"/>
    <n v="6.1"/>
  </r>
  <r>
    <x v="608"/>
    <n v="5.0999999999999996"/>
  </r>
  <r>
    <x v="1778"/>
    <n v="5.6"/>
  </r>
  <r>
    <x v="1779"/>
    <n v="5.9"/>
  </r>
  <r>
    <x v="763"/>
    <n v="8.1999999999999993"/>
  </r>
  <r>
    <x v="473"/>
    <n v="5.3"/>
  </r>
  <r>
    <x v="926"/>
    <n v="6.8"/>
  </r>
  <r>
    <x v="1693"/>
    <n v="8.3000000000000007"/>
  </r>
  <r>
    <x v="1780"/>
    <n v="4.3"/>
  </r>
  <r>
    <x v="926"/>
    <n v="6.7"/>
  </r>
  <r>
    <x v="150"/>
    <n v="7.2"/>
  </r>
  <r>
    <x v="1781"/>
    <n v="6.9"/>
  </r>
  <r>
    <x v="1303"/>
    <n v="6.6"/>
  </r>
  <r>
    <x v="1782"/>
    <n v="5.9"/>
  </r>
  <r>
    <x v="1740"/>
    <n v="7.9"/>
  </r>
  <r>
    <x v="1385"/>
    <n v="8.3000000000000007"/>
  </r>
  <r>
    <x v="1124"/>
    <n v="5.2"/>
  </r>
  <r>
    <x v="1783"/>
    <n v="7.8"/>
  </r>
  <r>
    <x v="1784"/>
    <n v="3"/>
  </r>
  <r>
    <x v="772"/>
    <n v="7.9"/>
  </r>
  <r>
    <x v="1785"/>
    <n v="3.2"/>
  </r>
  <r>
    <x v="1618"/>
    <n v="6.5"/>
  </r>
  <r>
    <x v="1303"/>
    <n v="6.9"/>
  </r>
  <r>
    <x v="1786"/>
    <n v="7"/>
  </r>
  <r>
    <x v="482"/>
    <n v="7.8"/>
  </r>
  <r>
    <x v="1787"/>
    <n v="6.9"/>
  </r>
  <r>
    <x v="1788"/>
    <n v="4.4000000000000004"/>
  </r>
  <r>
    <x v="867"/>
    <n v="6"/>
  </r>
  <r>
    <x v="1446"/>
    <n v="6.6"/>
  </r>
  <r>
    <x v="1789"/>
    <n v="7.8"/>
  </r>
  <r>
    <x v="1790"/>
    <n v="5.3"/>
  </r>
  <r>
    <x v="1791"/>
    <n v="5.3"/>
  </r>
  <r>
    <x v="424"/>
    <n v="8"/>
  </r>
  <r>
    <x v="1792"/>
    <n v="7.1"/>
  </r>
  <r>
    <x v="1793"/>
    <n v="5.4"/>
  </r>
  <r>
    <x v="1171"/>
    <n v="6.9"/>
  </r>
  <r>
    <x v="1344"/>
    <n v="7.4"/>
  </r>
  <r>
    <x v="81"/>
    <n v="7.3"/>
  </r>
  <r>
    <x v="1676"/>
    <n v="7.8"/>
  </r>
  <r>
    <x v="853"/>
    <n v="6.6"/>
  </r>
  <r>
    <x v="606"/>
    <n v="5.4"/>
  </r>
  <r>
    <x v="1250"/>
    <n v="8.4"/>
  </r>
  <r>
    <x v="1794"/>
    <n v="6.3"/>
  </r>
  <r>
    <x v="1795"/>
    <n v="6.1"/>
  </r>
  <r>
    <x v="1796"/>
    <n v="5"/>
  </r>
  <r>
    <x v="1797"/>
    <n v="6.9"/>
  </r>
  <r>
    <x v="1798"/>
    <n v="7.2"/>
  </r>
  <r>
    <x v="1799"/>
    <n v="7.3"/>
  </r>
  <r>
    <x v="1800"/>
    <n v="5.7"/>
  </r>
  <r>
    <x v="1801"/>
    <n v="5.3"/>
  </r>
  <r>
    <x v="1802"/>
    <n v="5"/>
  </r>
  <r>
    <x v="1803"/>
    <n v="5.3"/>
  </r>
  <r>
    <x v="193"/>
    <n v="6"/>
  </r>
  <r>
    <x v="1254"/>
    <n v="7.4"/>
  </r>
  <r>
    <x v="1804"/>
    <n v="5.9"/>
  </r>
  <r>
    <x v="1805"/>
    <n v="4.0999999999999996"/>
  </r>
  <r>
    <x v="1806"/>
    <n v="6.7"/>
  </r>
  <r>
    <x v="1016"/>
    <n v="5.8"/>
  </r>
  <r>
    <x v="1807"/>
    <n v="6.2"/>
  </r>
  <r>
    <x v="1808"/>
    <n v="5.3"/>
  </r>
  <r>
    <x v="1809"/>
    <n v="3.3"/>
  </r>
  <r>
    <x v="24"/>
    <n v="6.5"/>
  </r>
  <r>
    <x v="1810"/>
    <n v="6.2"/>
  </r>
  <r>
    <x v="1811"/>
    <n v="5.9"/>
  </r>
  <r>
    <x v="1812"/>
    <n v="5.5"/>
  </r>
  <r>
    <x v="665"/>
    <n v="5.5"/>
  </r>
  <r>
    <x v="1813"/>
    <n v="2.6"/>
  </r>
  <r>
    <x v="1814"/>
    <n v="5.8"/>
  </r>
  <r>
    <x v="997"/>
    <n v="7.4"/>
  </r>
  <r>
    <x v="1815"/>
    <n v="5.0999999999999996"/>
  </r>
  <r>
    <x v="1816"/>
    <n v="5.2"/>
  </r>
  <r>
    <x v="1817"/>
    <n v="3.9"/>
  </r>
  <r>
    <x v="1818"/>
    <n v="6.2"/>
  </r>
  <r>
    <x v="85"/>
    <n v="7"/>
  </r>
  <r>
    <x v="1819"/>
    <n v="6.2"/>
  </r>
  <r>
    <x v="1820"/>
    <n v="5.9"/>
  </r>
  <r>
    <x v="382"/>
    <n v="8"/>
  </r>
  <r>
    <x v="1774"/>
    <n v="7.3"/>
  </r>
  <r>
    <x v="1821"/>
    <n v="4.9000000000000004"/>
  </r>
  <r>
    <x v="1822"/>
    <n v="6.5"/>
  </r>
  <r>
    <x v="1193"/>
    <n v="4.3"/>
  </r>
  <r>
    <x v="1823"/>
    <n v="6.4"/>
  </r>
  <r>
    <x v="105"/>
    <n v="7.6"/>
  </r>
  <r>
    <x v="627"/>
    <n v="6.8"/>
  </r>
  <r>
    <x v="1824"/>
    <n v="6.1"/>
  </r>
  <r>
    <x v="1825"/>
    <n v="4"/>
  </r>
  <r>
    <x v="1123"/>
    <n v="7.4"/>
  </r>
  <r>
    <x v="1693"/>
    <n v="8.3000000000000007"/>
  </r>
  <r>
    <x v="1826"/>
    <n v="5.3"/>
  </r>
  <r>
    <x v="1728"/>
    <n v="8.1"/>
  </r>
  <r>
    <x v="868"/>
    <n v="8"/>
  </r>
  <r>
    <x v="230"/>
    <n v="5.7"/>
  </r>
  <r>
    <x v="1827"/>
    <n v="8.1999999999999993"/>
  </r>
  <r>
    <x v="1828"/>
    <n v="7.1"/>
  </r>
  <r>
    <x v="1252"/>
    <n v="7.4"/>
  </r>
  <r>
    <x v="1829"/>
    <n v="6.6"/>
  </r>
  <r>
    <x v="1830"/>
    <n v="5.7"/>
  </r>
  <r>
    <x v="1769"/>
    <n v="6.9"/>
  </r>
  <r>
    <x v="1831"/>
    <n v="7"/>
  </r>
  <r>
    <x v="1728"/>
    <n v="7"/>
  </r>
  <r>
    <x v="868"/>
    <n v="7.8"/>
  </r>
  <r>
    <x v="1312"/>
    <n v="5.9"/>
  </r>
  <r>
    <x v="1832"/>
    <n v="7.4"/>
  </r>
  <r>
    <x v="1067"/>
    <n v="7.8"/>
  </r>
  <r>
    <x v="1833"/>
    <n v="6"/>
  </r>
  <r>
    <x v="654"/>
    <n v="5.3"/>
  </r>
  <r>
    <x v="1834"/>
    <n v="7.9"/>
  </r>
  <r>
    <x v="1835"/>
    <n v="7.2"/>
  </r>
  <r>
    <x v="1836"/>
    <n v="7.4"/>
  </r>
  <r>
    <x v="1837"/>
    <n v="5.3"/>
  </r>
  <r>
    <x v="1838"/>
    <n v="8.3000000000000007"/>
  </r>
  <r>
    <x v="1839"/>
    <n v="7.6"/>
  </r>
  <r>
    <x v="1619"/>
    <n v="5.0999999999999996"/>
  </r>
  <r>
    <x v="1840"/>
    <n v="5.0999999999999996"/>
  </r>
  <r>
    <x v="1090"/>
    <n v="4.9000000000000004"/>
  </r>
  <r>
    <x v="704"/>
    <n v="6.9"/>
  </r>
  <r>
    <x v="1841"/>
    <n v="4.5999999999999996"/>
  </r>
  <r>
    <x v="1842"/>
    <n v="6.3"/>
  </r>
  <r>
    <x v="1279"/>
    <n v="7.9"/>
  </r>
  <r>
    <x v="1843"/>
    <n v="6.7"/>
  </r>
  <r>
    <x v="522"/>
    <n v="7.1"/>
  </r>
  <r>
    <x v="1550"/>
    <n v="7.6"/>
  </r>
  <r>
    <x v="772"/>
    <n v="8.1"/>
  </r>
  <r>
    <x v="1844"/>
    <n v="6.6"/>
  </r>
  <r>
    <x v="1845"/>
    <n v="7"/>
  </r>
  <r>
    <x v="1846"/>
    <n v="7.6"/>
  </r>
  <r>
    <x v="1847"/>
    <n v="6.7"/>
  </r>
  <r>
    <x v="1233"/>
    <n v="7.1"/>
  </r>
  <r>
    <x v="1848"/>
    <n v="7.6"/>
  </r>
  <r>
    <x v="1849"/>
    <n v="7.1"/>
  </r>
  <r>
    <x v="1630"/>
    <n v="7.1"/>
  </r>
  <r>
    <x v="324"/>
    <n v="7.7"/>
  </r>
  <r>
    <x v="1850"/>
    <n v="7.6"/>
  </r>
  <r>
    <x v="1851"/>
    <n v="6.6"/>
  </r>
  <r>
    <x v="433"/>
    <n v="6.7"/>
  </r>
  <r>
    <x v="1852"/>
    <n v="5.7"/>
  </r>
  <r>
    <x v="1853"/>
    <n v="7.1"/>
  </r>
  <r>
    <x v="1854"/>
    <n v="6.2"/>
  </r>
  <r>
    <x v="1148"/>
    <n v="6.1"/>
  </r>
  <r>
    <x v="1855"/>
    <n v="5.9"/>
  </r>
  <r>
    <x v="66"/>
    <n v="6.8"/>
  </r>
  <r>
    <x v="1856"/>
    <n v="5.8"/>
  </r>
  <r>
    <x v="1857"/>
    <n v="5"/>
  </r>
  <r>
    <x v="1858"/>
    <n v="6.3"/>
  </r>
  <r>
    <x v="434"/>
    <n v="6.8"/>
  </r>
  <r>
    <x v="1859"/>
    <n v="5.0999999999999996"/>
  </r>
  <r>
    <x v="1223"/>
    <n v="6.6"/>
  </r>
  <r>
    <x v="1586"/>
    <n v="7.7"/>
  </r>
  <r>
    <x v="1860"/>
    <n v="3.1"/>
  </r>
  <r>
    <x v="1731"/>
    <n v="6.5"/>
  </r>
  <r>
    <x v="1861"/>
    <n v="3.9"/>
  </r>
  <r>
    <x v="699"/>
    <n v="6.8"/>
  </r>
  <r>
    <x v="1731"/>
    <n v="7"/>
  </r>
  <r>
    <x v="1862"/>
    <n v="5.9"/>
  </r>
  <r>
    <x v="1863"/>
    <n v="5.8"/>
  </r>
  <r>
    <x v="1864"/>
    <n v="7.3"/>
  </r>
  <r>
    <x v="249"/>
    <n v="7.8"/>
  </r>
  <r>
    <x v="407"/>
    <n v="7.8"/>
  </r>
  <r>
    <x v="1865"/>
    <n v="6.9"/>
  </r>
  <r>
    <x v="598"/>
    <n v="5.7"/>
  </r>
  <r>
    <x v="1866"/>
    <n v="4.7"/>
  </r>
  <r>
    <x v="1798"/>
    <n v="5.9"/>
  </r>
  <r>
    <x v="1867"/>
    <n v="5.9"/>
  </r>
  <r>
    <x v="1868"/>
    <n v="4.3"/>
  </r>
  <r>
    <x v="1869"/>
    <n v="7.5"/>
  </r>
  <r>
    <x v="1870"/>
    <n v="4.8"/>
  </r>
  <r>
    <x v="1871"/>
    <n v="5.8"/>
  </r>
  <r>
    <x v="1872"/>
    <n v="5.3"/>
  </r>
  <r>
    <x v="1553"/>
    <n v="6"/>
  </r>
  <r>
    <x v="1873"/>
    <n v="8.1"/>
  </r>
  <r>
    <x v="1874"/>
    <n v="7"/>
  </r>
  <r>
    <x v="1875"/>
    <n v="7.6"/>
  </r>
  <r>
    <x v="1876"/>
    <n v="7.2"/>
  </r>
  <r>
    <x v="1288"/>
    <n v="7.5"/>
  </r>
  <r>
    <x v="1786"/>
    <n v="6.3"/>
  </r>
  <r>
    <x v="1877"/>
    <n v="6.7"/>
  </r>
  <r>
    <x v="1878"/>
    <n v="4.8"/>
  </r>
  <r>
    <x v="1879"/>
    <n v="5.5"/>
  </r>
  <r>
    <x v="491"/>
    <n v="7.5"/>
  </r>
  <r>
    <x v="1880"/>
    <n v="5.0999999999999996"/>
  </r>
  <r>
    <x v="692"/>
    <n v="7.3"/>
  </r>
  <r>
    <x v="1881"/>
    <n v="6.9"/>
  </r>
  <r>
    <x v="692"/>
    <n v="6.8"/>
  </r>
  <r>
    <x v="1882"/>
    <n v="8.4"/>
  </r>
  <r>
    <x v="83"/>
    <n v="7.6"/>
  </r>
  <r>
    <x v="1883"/>
    <n v="7.6"/>
  </r>
  <r>
    <x v="325"/>
    <n v="7.7"/>
  </r>
  <r>
    <x v="705"/>
    <n v="7.6"/>
  </r>
  <r>
    <x v="1884"/>
    <n v="5.3"/>
  </r>
  <r>
    <x v="173"/>
    <n v="8.5"/>
  </r>
  <r>
    <x v="1885"/>
    <n v="7"/>
  </r>
  <r>
    <x v="1886"/>
    <n v="8"/>
  </r>
  <r>
    <x v="1887"/>
    <n v="7.1"/>
  </r>
  <r>
    <x v="1888"/>
    <n v="7.8"/>
  </r>
  <r>
    <x v="1889"/>
    <n v="7.2"/>
  </r>
  <r>
    <x v="1507"/>
    <n v="7.5"/>
  </r>
  <r>
    <x v="772"/>
    <n v="8"/>
  </r>
  <r>
    <x v="113"/>
    <n v="8.1"/>
  </r>
  <r>
    <x v="531"/>
    <n v="6.8"/>
  </r>
  <r>
    <x v="1890"/>
    <n v="7.4"/>
  </r>
  <r>
    <x v="1891"/>
    <n v="7.2"/>
  </r>
  <r>
    <x v="368"/>
    <n v="8.1"/>
  </r>
  <r>
    <x v="1892"/>
    <n v="7"/>
  </r>
  <r>
    <x v="1893"/>
    <n v="7.4"/>
  </r>
  <r>
    <x v="1755"/>
    <n v="8.3000000000000007"/>
  </r>
  <r>
    <x v="1894"/>
    <n v="6.1"/>
  </r>
  <r>
    <x v="1895"/>
    <n v="7.5"/>
  </r>
  <r>
    <x v="50"/>
    <n v="7"/>
  </r>
  <r>
    <x v="577"/>
    <n v="5.3"/>
  </r>
  <r>
    <x v="149"/>
    <n v="4.7"/>
  </r>
  <r>
    <x v="1896"/>
    <n v="5.7"/>
  </r>
  <r>
    <x v="85"/>
    <n v="7.8"/>
  </r>
  <r>
    <x v="1552"/>
    <n v="6.5"/>
  </r>
  <r>
    <x v="1897"/>
    <n v="8"/>
  </r>
  <r>
    <x v="1898"/>
    <n v="3.3"/>
  </r>
  <r>
    <x v="1755"/>
    <n v="8.3000000000000007"/>
  </r>
  <r>
    <x v="1899"/>
    <n v="6.9"/>
  </r>
  <r>
    <x v="1900"/>
    <n v="8.1"/>
  </r>
  <r>
    <x v="1901"/>
    <n v="6.5"/>
  </r>
  <r>
    <x v="1634"/>
    <n v="6.8"/>
  </r>
  <r>
    <x v="1902"/>
    <n v="7.3"/>
  </r>
  <r>
    <x v="1792"/>
    <n v="6.4"/>
  </r>
  <r>
    <x v="1903"/>
    <n v="4.5999999999999996"/>
  </r>
  <r>
    <x v="188"/>
    <n v="6.5"/>
  </r>
  <r>
    <x v="1904"/>
    <n v="7"/>
  </r>
  <r>
    <x v="1905"/>
    <n v="5.4"/>
  </r>
  <r>
    <x v="1906"/>
    <n v="6.7"/>
  </r>
  <r>
    <x v="979"/>
    <n v="7.4"/>
  </r>
  <r>
    <x v="1907"/>
    <n v="5.8"/>
  </r>
  <r>
    <x v="1586"/>
    <n v="7.1"/>
  </r>
  <r>
    <x v="42"/>
    <n v="4.5"/>
  </r>
  <r>
    <x v="1908"/>
    <n v="5.3"/>
  </r>
  <r>
    <x v="1909"/>
    <n v="5.4"/>
  </r>
  <r>
    <x v="1910"/>
    <n v="4.8"/>
  </r>
  <r>
    <x v="474"/>
    <n v="5.9"/>
  </r>
  <r>
    <x v="1911"/>
    <n v="6.2"/>
  </r>
  <r>
    <x v="1912"/>
    <n v="5.9"/>
  </r>
  <r>
    <x v="1913"/>
    <n v="6.6"/>
  </r>
  <r>
    <x v="1914"/>
    <n v="6.6"/>
  </r>
  <r>
    <x v="826"/>
    <n v="5.0999999999999996"/>
  </r>
  <r>
    <x v="1915"/>
    <n v="6"/>
  </r>
  <r>
    <x v="1083"/>
    <n v="6.8"/>
  </r>
  <r>
    <x v="531"/>
    <n v="5.4"/>
  </r>
  <r>
    <x v="1916"/>
    <n v="5.2"/>
  </r>
  <r>
    <x v="1917"/>
    <n v="7.8"/>
  </r>
  <r>
    <x v="1918"/>
    <n v="6.4"/>
  </r>
  <r>
    <x v="1919"/>
    <n v="6.1"/>
  </r>
  <r>
    <x v="1920"/>
    <n v="5.7"/>
  </r>
  <r>
    <x v="1921"/>
    <n v="5.5"/>
  </r>
  <r>
    <x v="1922"/>
    <n v="7.4"/>
  </r>
  <r>
    <x v="692"/>
    <n v="7.1"/>
  </r>
  <r>
    <x v="1923"/>
    <n v="3.9"/>
  </r>
  <r>
    <x v="1924"/>
    <n v="4.5999999999999996"/>
  </r>
  <r>
    <x v="1925"/>
    <n v="7.7"/>
  </r>
  <r>
    <x v="1926"/>
    <n v="4.9000000000000004"/>
  </r>
  <r>
    <x v="1579"/>
    <n v="6.3"/>
  </r>
  <r>
    <x v="1927"/>
    <n v="6.6"/>
  </r>
  <r>
    <x v="1928"/>
    <n v="5.7"/>
  </r>
  <r>
    <x v="1929"/>
    <n v="5.6"/>
  </r>
  <r>
    <x v="1930"/>
    <n v="6"/>
  </r>
  <r>
    <x v="1579"/>
    <n v="5.7"/>
  </r>
  <r>
    <x v="418"/>
    <n v="7"/>
  </r>
  <r>
    <x v="937"/>
    <n v="5.3"/>
  </r>
  <r>
    <x v="1931"/>
    <n v="4.4000000000000004"/>
  </r>
  <r>
    <x v="1932"/>
    <n v="3.4"/>
  </r>
  <r>
    <x v="1933"/>
    <n v="4.5"/>
  </r>
  <r>
    <x v="1934"/>
    <n v="3.4"/>
  </r>
  <r>
    <x v="1935"/>
    <n v="7.1"/>
  </r>
  <r>
    <x v="1193"/>
    <n v="6.4"/>
  </r>
  <r>
    <x v="1566"/>
    <n v="5.2"/>
  </r>
  <r>
    <x v="1012"/>
    <n v="7"/>
  </r>
  <r>
    <x v="1936"/>
    <n v="7.3"/>
  </r>
  <r>
    <x v="1937"/>
    <n v="8.1"/>
  </r>
  <r>
    <x v="1938"/>
    <n v="5.8"/>
  </r>
  <r>
    <x v="705"/>
    <n v="5.9"/>
  </r>
  <r>
    <x v="1939"/>
    <n v="6.4"/>
  </r>
  <r>
    <x v="545"/>
    <n v="7.5"/>
  </r>
  <r>
    <x v="1088"/>
    <n v="7.8"/>
  </r>
  <r>
    <x v="1940"/>
    <n v="6.3"/>
  </r>
  <r>
    <x v="1941"/>
    <n v="7.2"/>
  </r>
  <r>
    <x v="1942"/>
    <n v="5.6"/>
  </r>
  <r>
    <x v="543"/>
    <n v="7.2"/>
  </r>
  <r>
    <x v="1890"/>
    <n v="8"/>
  </r>
  <r>
    <x v="325"/>
    <n v="8.5"/>
  </r>
  <r>
    <x v="1943"/>
    <n v="6.8"/>
  </r>
  <r>
    <x v="1944"/>
    <n v="7.3"/>
  </r>
  <r>
    <x v="1945"/>
    <n v="5.5"/>
  </r>
  <r>
    <x v="1946"/>
    <n v="7.3"/>
  </r>
  <r>
    <x v="1947"/>
    <n v="6.3"/>
  </r>
  <r>
    <x v="1948"/>
    <n v="5.0999999999999996"/>
  </r>
  <r>
    <x v="1316"/>
    <n v="6.6"/>
  </r>
  <r>
    <x v="1949"/>
    <n v="6.1"/>
  </r>
  <r>
    <x v="1950"/>
    <n v="7.5"/>
  </r>
  <r>
    <x v="1777"/>
    <n v="7"/>
  </r>
  <r>
    <x v="1740"/>
    <n v="7.2"/>
  </r>
  <r>
    <x v="1951"/>
    <n v="5.3"/>
  </r>
  <r>
    <x v="1952"/>
    <n v="8.6999999999999993"/>
  </r>
  <r>
    <x v="1953"/>
    <n v="3.4"/>
  </r>
  <r>
    <x v="1954"/>
    <n v="5.4"/>
  </r>
  <r>
    <x v="175"/>
    <n v="7.8"/>
  </r>
  <r>
    <x v="1955"/>
    <n v="6.7"/>
  </r>
  <r>
    <x v="1956"/>
    <n v="4.7"/>
  </r>
  <r>
    <x v="1957"/>
    <n v="6.3"/>
  </r>
  <r>
    <x v="827"/>
    <n v="7.4"/>
  </r>
  <r>
    <x v="1945"/>
    <n v="6.1"/>
  </r>
  <r>
    <x v="1172"/>
    <n v="7.5"/>
  </r>
  <r>
    <x v="1958"/>
    <n v="6.3"/>
  </r>
  <r>
    <x v="1959"/>
    <n v="6.3"/>
  </r>
  <r>
    <x v="1832"/>
    <n v="6.8"/>
  </r>
  <r>
    <x v="1960"/>
    <n v="7.8"/>
  </r>
  <r>
    <x v="1961"/>
    <n v="6.9"/>
  </r>
  <r>
    <x v="1774"/>
    <n v="8"/>
  </r>
  <r>
    <x v="1561"/>
    <n v="7.8"/>
  </r>
  <r>
    <x v="1769"/>
    <n v="7.4"/>
  </r>
  <r>
    <x v="1962"/>
    <n v="6.1"/>
  </r>
  <r>
    <x v="1963"/>
    <n v="4.3"/>
  </r>
  <r>
    <x v="1964"/>
    <n v="7.2"/>
  </r>
  <r>
    <x v="1965"/>
    <n v="4.7"/>
  </r>
  <r>
    <x v="1966"/>
    <n v="7.3"/>
  </r>
  <r>
    <x v="417"/>
    <n v="7.9"/>
  </r>
  <r>
    <x v="1967"/>
    <n v="7.2"/>
  </r>
  <r>
    <x v="1968"/>
    <n v="5.4"/>
  </r>
  <r>
    <x v="1969"/>
    <n v="3.7"/>
  </r>
  <r>
    <x v="9"/>
    <n v="7.4"/>
  </r>
  <r>
    <x v="1970"/>
    <n v="7.1"/>
  </r>
  <r>
    <x v="1971"/>
    <n v="6.8"/>
  </r>
  <r>
    <x v="1774"/>
    <n v="8.1999999999999993"/>
  </r>
  <r>
    <x v="1874"/>
    <n v="7"/>
  </r>
  <r>
    <x v="1344"/>
    <n v="7.4"/>
  </r>
  <r>
    <x v="789"/>
    <n v="6.7"/>
  </r>
  <r>
    <x v="184"/>
    <n v="5.7"/>
  </r>
  <r>
    <x v="926"/>
    <n v="7.6"/>
  </r>
  <r>
    <x v="838"/>
    <n v="7.2"/>
  </r>
  <r>
    <x v="1351"/>
    <n v="7.5"/>
  </r>
  <r>
    <x v="33"/>
    <n v="6.8"/>
  </r>
  <r>
    <x v="1972"/>
    <n v="6.9"/>
  </r>
  <r>
    <x v="1973"/>
    <n v="7.9"/>
  </r>
  <r>
    <x v="1974"/>
    <n v="7.6"/>
  </r>
  <r>
    <x v="1975"/>
    <n v="6.7"/>
  </r>
  <r>
    <x v="1976"/>
    <n v="5.8"/>
  </r>
  <r>
    <x v="1700"/>
    <n v="6.5"/>
  </r>
  <r>
    <x v="1977"/>
    <n v="7.2"/>
  </r>
  <r>
    <x v="470"/>
    <n v="6.9"/>
  </r>
  <r>
    <x v="1978"/>
    <n v="5.5"/>
  </r>
  <r>
    <x v="1137"/>
    <n v="6.5"/>
  </r>
  <r>
    <x v="1979"/>
    <n v="6.2"/>
  </r>
  <r>
    <x v="1980"/>
    <n v="6.7"/>
  </r>
  <r>
    <x v="1981"/>
    <n v="5.7"/>
  </r>
  <r>
    <x v="1982"/>
    <n v="8.6"/>
  </r>
  <r>
    <x v="1983"/>
    <n v="6.5"/>
  </r>
  <r>
    <x v="1984"/>
    <n v="6.3"/>
  </r>
  <r>
    <x v="1192"/>
    <n v="4.3"/>
  </r>
  <r>
    <x v="1985"/>
    <n v="6.1"/>
  </r>
  <r>
    <x v="1251"/>
    <n v="6"/>
  </r>
  <r>
    <x v="1424"/>
    <n v="5.8"/>
  </r>
  <r>
    <x v="1986"/>
    <n v="6.7"/>
  </r>
  <r>
    <x v="1987"/>
    <n v="6.7"/>
  </r>
  <r>
    <x v="1988"/>
    <n v="7.6"/>
  </r>
  <r>
    <x v="1090"/>
    <n v="5.0999999999999996"/>
  </r>
  <r>
    <x v="1989"/>
    <n v="6.8"/>
  </r>
  <r>
    <x v="1990"/>
    <n v="6.8"/>
  </r>
  <r>
    <x v="1991"/>
    <n v="6.8"/>
  </r>
  <r>
    <x v="1992"/>
    <n v="7.1"/>
  </r>
  <r>
    <x v="1993"/>
    <n v="2.8"/>
  </r>
  <r>
    <x v="1994"/>
    <n v="8.1999999999999993"/>
  </r>
  <r>
    <x v="1995"/>
    <n v="3.1"/>
  </r>
  <r>
    <x v="89"/>
    <n v="7"/>
  </r>
  <r>
    <x v="1996"/>
    <n v="3.3"/>
  </r>
  <r>
    <x v="1997"/>
    <n v="3.6"/>
  </r>
  <r>
    <x v="1998"/>
    <n v="7.7"/>
  </r>
  <r>
    <x v="1999"/>
    <n v="6.7"/>
  </r>
  <r>
    <x v="2000"/>
    <n v="5.5"/>
  </r>
  <r>
    <x v="2001"/>
    <n v="6.6"/>
  </r>
  <r>
    <x v="2002"/>
    <n v="4.8"/>
  </r>
  <r>
    <x v="1553"/>
    <n v="5.5"/>
  </r>
  <r>
    <x v="2003"/>
    <n v="6.3"/>
  </r>
  <r>
    <x v="2004"/>
    <n v="6.9"/>
  </r>
  <r>
    <x v="2005"/>
    <n v="6.5"/>
  </r>
  <r>
    <x v="127"/>
    <n v="8.1999999999999993"/>
  </r>
  <r>
    <x v="2006"/>
    <n v="7.1"/>
  </r>
  <r>
    <x v="1464"/>
    <n v="8.1"/>
  </r>
  <r>
    <x v="2007"/>
    <n v="7.2"/>
  </r>
  <r>
    <x v="2008"/>
    <n v="7.4"/>
  </r>
  <r>
    <x v="2009"/>
    <n v="6.5"/>
  </r>
  <r>
    <x v="2010"/>
    <n v="5.7"/>
  </r>
  <r>
    <x v="374"/>
    <n v="6.1"/>
  </r>
  <r>
    <x v="2011"/>
    <n v="8.6999999999999993"/>
  </r>
  <r>
    <x v="2012"/>
    <n v="4.3"/>
  </r>
  <r>
    <x v="2013"/>
    <n v="6.2"/>
  </r>
  <r>
    <x v="2014"/>
    <n v="3.3"/>
  </r>
  <r>
    <x v="1813"/>
    <n v="2.7"/>
  </r>
  <r>
    <x v="2015"/>
    <n v="5.2"/>
  </r>
  <r>
    <x v="926"/>
    <n v="8.1999999999999993"/>
  </r>
  <r>
    <x v="598"/>
    <n v="6.1"/>
  </r>
  <r>
    <x v="1693"/>
    <n v="8"/>
  </r>
  <r>
    <x v="2016"/>
    <n v="5.5"/>
  </r>
  <r>
    <x v="1816"/>
    <n v="5.7"/>
  </r>
  <r>
    <x v="2017"/>
    <n v="3.7"/>
  </r>
  <r>
    <x v="2018"/>
    <n v="7.1"/>
  </r>
  <r>
    <x v="1769"/>
    <n v="7.8"/>
  </r>
  <r>
    <x v="434"/>
    <n v="4.0999999999999996"/>
  </r>
  <r>
    <x v="149"/>
    <n v="7.2"/>
  </r>
  <r>
    <x v="33"/>
    <n v="7.7"/>
  </r>
  <r>
    <x v="423"/>
    <n v="7.1"/>
  </r>
  <r>
    <x v="2019"/>
    <n v="7.6"/>
  </r>
  <r>
    <x v="2020"/>
    <n v="7"/>
  </r>
  <r>
    <x v="242"/>
    <n v="5.5"/>
  </r>
  <r>
    <x v="867"/>
    <n v="7.4"/>
  </r>
  <r>
    <x v="1178"/>
    <n v="7.7"/>
  </r>
  <r>
    <x v="926"/>
    <n v="7.2"/>
  </r>
  <r>
    <x v="521"/>
    <n v="7.8"/>
  </r>
  <r>
    <x v="2021"/>
    <n v="6.6"/>
  </r>
  <r>
    <x v="2022"/>
    <n v="6"/>
  </r>
  <r>
    <x v="166"/>
    <n v="8.4"/>
  </r>
  <r>
    <x v="1670"/>
    <n v="6.5"/>
  </r>
  <r>
    <x v="733"/>
    <n v="8.9"/>
  </r>
  <r>
    <x v="2023"/>
    <n v="7.9"/>
  </r>
  <r>
    <x v="2024"/>
    <n v="6"/>
  </r>
  <r>
    <x v="2025"/>
    <n v="6.1"/>
  </r>
  <r>
    <x v="2026"/>
    <n v="6.2"/>
  </r>
  <r>
    <x v="2027"/>
    <n v="5.6"/>
  </r>
  <r>
    <x v="2028"/>
    <n v="7.2"/>
  </r>
  <r>
    <x v="2029"/>
    <n v="6.1"/>
  </r>
  <r>
    <x v="2030"/>
    <n v="3.8"/>
  </r>
  <r>
    <x v="1608"/>
    <n v="7.1"/>
  </r>
  <r>
    <x v="2031"/>
    <n v="4.5"/>
  </r>
  <r>
    <x v="2032"/>
    <n v="3.8"/>
  </r>
  <r>
    <x v="315"/>
    <n v="6.2"/>
  </r>
  <r>
    <x v="2033"/>
    <n v="6.6"/>
  </r>
  <r>
    <x v="2034"/>
    <n v="4.5999999999999996"/>
  </r>
  <r>
    <x v="2035"/>
    <n v="4.2"/>
  </r>
  <r>
    <x v="2036"/>
    <n v="6.8"/>
  </r>
  <r>
    <x v="1586"/>
    <n v="7.7"/>
  </r>
  <r>
    <x v="2037"/>
    <n v="5.9"/>
  </r>
  <r>
    <x v="2038"/>
    <n v="7"/>
  </r>
  <r>
    <x v="2039"/>
    <n v="6.9"/>
  </r>
  <r>
    <x v="2040"/>
    <n v="6.1"/>
  </r>
  <r>
    <x v="2041"/>
    <n v="7.6"/>
  </r>
  <r>
    <x v="2042"/>
    <n v="3"/>
  </r>
  <r>
    <x v="2043"/>
    <n v="2.6"/>
  </r>
  <r>
    <x v="1608"/>
    <n v="8.6"/>
  </r>
  <r>
    <x v="2044"/>
    <n v="6.1"/>
  </r>
  <r>
    <x v="2045"/>
    <n v="7.5"/>
  </r>
  <r>
    <x v="2046"/>
    <n v="6.7"/>
  </r>
  <r>
    <x v="540"/>
    <n v="8.1"/>
  </r>
  <r>
    <x v="2047"/>
    <n v="4.9000000000000004"/>
  </r>
  <r>
    <x v="466"/>
    <n v="6.8"/>
  </r>
  <r>
    <x v="1475"/>
    <n v="6.8"/>
  </r>
  <r>
    <x v="2048"/>
    <n v="5.7"/>
  </r>
  <r>
    <x v="48"/>
    <n v="8.3000000000000007"/>
  </r>
  <r>
    <x v="256"/>
    <n v="6.6"/>
  </r>
  <r>
    <x v="491"/>
    <n v="7.3"/>
  </r>
  <r>
    <x v="2049"/>
    <n v="5"/>
  </r>
  <r>
    <x v="2050"/>
    <n v="7"/>
  </r>
  <r>
    <x v="2051"/>
    <n v="3.4"/>
  </r>
  <r>
    <x v="760"/>
    <n v="5.9"/>
  </r>
  <r>
    <x v="2052"/>
    <n v="6"/>
  </r>
  <r>
    <x v="1107"/>
    <n v="7.4"/>
  </r>
  <r>
    <x v="2053"/>
    <n v="7.4"/>
  </r>
  <r>
    <x v="921"/>
    <n v="4.2"/>
  </r>
  <r>
    <x v="2054"/>
    <n v="6.2"/>
  </r>
  <r>
    <x v="2055"/>
    <n v="6.2"/>
  </r>
  <r>
    <x v="1173"/>
    <n v="7.5"/>
  </r>
  <r>
    <x v="2056"/>
    <n v="7.2"/>
  </r>
  <r>
    <x v="48"/>
    <n v="7.2"/>
  </r>
  <r>
    <x v="1474"/>
    <n v="5.4"/>
  </r>
  <r>
    <x v="2057"/>
    <n v="7"/>
  </r>
  <r>
    <x v="2058"/>
    <n v="7.2"/>
  </r>
  <r>
    <x v="2059"/>
    <n v="7.9"/>
  </r>
  <r>
    <x v="1672"/>
    <n v="6.8"/>
  </r>
  <r>
    <x v="1137"/>
    <n v="6.7"/>
  </r>
  <r>
    <x v="685"/>
    <n v="7.5"/>
  </r>
  <r>
    <x v="2060"/>
    <n v="6.8"/>
  </r>
  <r>
    <x v="2061"/>
    <n v="6.9"/>
  </r>
  <r>
    <x v="2062"/>
    <n v="6.8"/>
  </r>
  <r>
    <x v="2063"/>
    <n v="7.2"/>
  </r>
  <r>
    <x v="2064"/>
    <n v="7.4"/>
  </r>
  <r>
    <x v="1580"/>
    <n v="5.6"/>
  </r>
  <r>
    <x v="1446"/>
    <n v="6.8"/>
  </r>
  <r>
    <x v="1130"/>
    <n v="7.2"/>
  </r>
  <r>
    <x v="2065"/>
    <n v="7.7"/>
  </r>
  <r>
    <x v="2066"/>
    <n v="7"/>
  </r>
  <r>
    <x v="1618"/>
    <n v="7.2"/>
  </r>
  <r>
    <x v="46"/>
    <n v="6.4"/>
  </r>
  <r>
    <x v="2067"/>
    <n v="7.2"/>
  </r>
  <r>
    <x v="2068"/>
    <n v="7.2"/>
  </r>
  <r>
    <x v="2069"/>
    <n v="6.2"/>
  </r>
  <r>
    <x v="868"/>
    <n v="6.9"/>
  </r>
  <r>
    <x v="885"/>
    <n v="6.2"/>
  </r>
  <r>
    <x v="470"/>
    <n v="6.9"/>
  </r>
  <r>
    <x v="2070"/>
    <n v="7"/>
  </r>
  <r>
    <x v="1765"/>
    <n v="6.7"/>
  </r>
  <r>
    <x v="2071"/>
    <n v="3.6"/>
  </r>
  <r>
    <x v="2072"/>
    <n v="6.3"/>
  </r>
  <r>
    <x v="2073"/>
    <n v="7.4"/>
  </r>
  <r>
    <x v="2074"/>
    <n v="7.4"/>
  </r>
  <r>
    <x v="2075"/>
    <n v="7.3"/>
  </r>
  <r>
    <x v="2076"/>
    <n v="6.1"/>
  </r>
  <r>
    <x v="15"/>
    <n v="6.7"/>
  </r>
  <r>
    <x v="2077"/>
    <n v="8.1999999999999993"/>
  </r>
  <r>
    <x v="2078"/>
    <n v="7.7"/>
  </r>
  <r>
    <x v="2079"/>
    <n v="7.3"/>
  </r>
  <r>
    <x v="2080"/>
    <n v="7.4"/>
  </r>
  <r>
    <x v="364"/>
    <n v="5.7"/>
  </r>
  <r>
    <x v="2081"/>
    <n v="7.6"/>
  </r>
  <r>
    <x v="2082"/>
    <n v="6.8"/>
  </r>
  <r>
    <x v="2083"/>
    <n v="5.6"/>
  </r>
  <r>
    <x v="2084"/>
    <n v="4.8"/>
  </r>
  <r>
    <x v="2085"/>
    <n v="6.4"/>
  </r>
  <r>
    <x v="2086"/>
    <n v="6.8"/>
  </r>
  <r>
    <x v="525"/>
    <n v="6.1"/>
  </r>
  <r>
    <x v="2087"/>
    <n v="5.2"/>
  </r>
  <r>
    <x v="2088"/>
    <n v="6.9"/>
  </r>
  <r>
    <x v="637"/>
    <n v="6"/>
  </r>
  <r>
    <x v="2089"/>
    <n v="6.3"/>
  </r>
  <r>
    <x v="2090"/>
    <n v="6.1"/>
  </r>
  <r>
    <x v="2091"/>
    <n v="5.5"/>
  </r>
  <r>
    <x v="2092"/>
    <n v="6.9"/>
  </r>
  <r>
    <x v="1793"/>
    <n v="5.6"/>
  </r>
  <r>
    <x v="2093"/>
    <n v="1.9"/>
  </r>
  <r>
    <x v="877"/>
    <n v="4.0999999999999996"/>
  </r>
  <r>
    <x v="2094"/>
    <n v="5.4"/>
  </r>
  <r>
    <x v="2095"/>
    <n v="6.8"/>
  </r>
  <r>
    <x v="2096"/>
    <n v="6.7"/>
  </r>
  <r>
    <x v="2097"/>
    <n v="5.8"/>
  </r>
  <r>
    <x v="2098"/>
    <n v="6.2"/>
  </r>
  <r>
    <x v="2099"/>
    <n v="2.8"/>
  </r>
  <r>
    <x v="1488"/>
    <n v="7.3"/>
  </r>
  <r>
    <x v="2100"/>
    <n v="5.8"/>
  </r>
  <r>
    <x v="2101"/>
    <n v="6.5"/>
  </r>
  <r>
    <x v="2102"/>
    <n v="6.1"/>
  </r>
  <r>
    <x v="2103"/>
    <n v="5.0999999999999996"/>
  </r>
  <r>
    <x v="2104"/>
    <n v="2.2000000000000002"/>
  </r>
  <r>
    <x v="2105"/>
    <n v="7.2"/>
  </r>
  <r>
    <x v="2106"/>
    <n v="5.7"/>
  </r>
  <r>
    <x v="2107"/>
    <n v="3.4"/>
  </r>
  <r>
    <x v="2104"/>
    <n v="3.8"/>
  </r>
  <r>
    <x v="2108"/>
    <n v="4.7"/>
  </r>
  <r>
    <x v="2109"/>
    <n v="5.6"/>
  </r>
  <r>
    <x v="2110"/>
    <n v="3.9"/>
  </r>
  <r>
    <x v="2111"/>
    <n v="5.4"/>
  </r>
  <r>
    <x v="2112"/>
    <n v="5.2"/>
  </r>
  <r>
    <x v="2113"/>
    <n v="3.5"/>
  </r>
  <r>
    <x v="461"/>
    <n v="7"/>
  </r>
  <r>
    <x v="2114"/>
    <n v="7.1"/>
  </r>
  <r>
    <x v="2115"/>
    <n v="5.5"/>
  </r>
  <r>
    <x v="2116"/>
    <n v="6"/>
  </r>
  <r>
    <x v="2117"/>
    <n v="4.8"/>
  </r>
  <r>
    <x v="2118"/>
    <n v="7.1"/>
  </r>
  <r>
    <x v="1890"/>
    <n v="8.1999999999999993"/>
  </r>
  <r>
    <x v="2119"/>
    <n v="5.7"/>
  </r>
  <r>
    <x v="2120"/>
    <n v="7.9"/>
  </r>
  <r>
    <x v="2121"/>
    <n v="7.3"/>
  </r>
  <r>
    <x v="309"/>
    <n v="7.1"/>
  </r>
  <r>
    <x v="2021"/>
    <n v="6.4"/>
  </r>
  <r>
    <x v="2122"/>
    <n v="5.9"/>
  </r>
  <r>
    <x v="602"/>
    <n v="7.5"/>
  </r>
  <r>
    <x v="2123"/>
    <n v="6.4"/>
  </r>
  <r>
    <x v="249"/>
    <n v="7.4"/>
  </r>
  <r>
    <x v="789"/>
    <n v="7.3"/>
  </r>
  <r>
    <x v="1085"/>
    <n v="6.5"/>
  </r>
  <r>
    <x v="2124"/>
    <n v="7.2"/>
  </r>
  <r>
    <x v="2125"/>
    <n v="6.7"/>
  </r>
  <r>
    <x v="2126"/>
    <n v="7.1"/>
  </r>
  <r>
    <x v="2127"/>
    <n v="6"/>
  </r>
  <r>
    <x v="698"/>
    <n v="6.7"/>
  </r>
  <r>
    <x v="2128"/>
    <n v="5.6"/>
  </r>
  <r>
    <x v="1648"/>
    <n v="7"/>
  </r>
  <r>
    <x v="1686"/>
    <n v="4.9000000000000004"/>
  </r>
  <r>
    <x v="2129"/>
    <n v="3.2"/>
  </r>
  <r>
    <x v="2130"/>
    <n v="8.4"/>
  </r>
  <r>
    <x v="2131"/>
    <n v="6.9"/>
  </r>
  <r>
    <x v="1676"/>
    <n v="7.5"/>
  </r>
  <r>
    <x v="1828"/>
    <n v="7.2"/>
  </r>
  <r>
    <x v="1304"/>
    <n v="7.2"/>
  </r>
  <r>
    <x v="2132"/>
    <n v="8"/>
  </r>
  <r>
    <x v="2133"/>
    <n v="7.4"/>
  </r>
  <r>
    <x v="2134"/>
    <n v="7.2"/>
  </r>
  <r>
    <x v="378"/>
    <n v="6.5"/>
  </r>
  <r>
    <x v="2135"/>
    <n v="7.2"/>
  </r>
  <r>
    <x v="2136"/>
    <n v="4.2"/>
  </r>
  <r>
    <x v="2137"/>
    <n v="5.0999999999999996"/>
  </r>
  <r>
    <x v="447"/>
    <n v="6.4"/>
  </r>
  <r>
    <x v="2138"/>
    <n v="6.8"/>
  </r>
  <r>
    <x v="2139"/>
    <n v="6.2"/>
  </r>
  <r>
    <x v="140"/>
    <n v="7.5"/>
  </r>
  <r>
    <x v="1990"/>
    <n v="7.7"/>
  </r>
  <r>
    <x v="2140"/>
    <n v="6.9"/>
  </r>
  <r>
    <x v="22"/>
    <n v="7"/>
  </r>
  <r>
    <x v="1843"/>
    <n v="7.5"/>
  </r>
  <r>
    <x v="2141"/>
    <n v="6.3"/>
  </r>
  <r>
    <x v="2085"/>
    <n v="5.5"/>
  </r>
  <r>
    <x v="328"/>
    <n v="4.8"/>
  </r>
  <r>
    <x v="794"/>
    <n v="8.1"/>
  </r>
  <r>
    <x v="219"/>
    <n v="6.6"/>
  </r>
  <r>
    <x v="2142"/>
    <n v="5.2"/>
  </r>
  <r>
    <x v="687"/>
    <n v="5.6"/>
  </r>
  <r>
    <x v="2143"/>
    <n v="3.1"/>
  </r>
  <r>
    <x v="1561"/>
    <n v="8.1"/>
  </r>
  <r>
    <x v="1452"/>
    <n v="8.3000000000000007"/>
  </r>
  <r>
    <x v="2144"/>
    <n v="7.1"/>
  </r>
  <r>
    <x v="1633"/>
    <n v="7.2"/>
  </r>
  <r>
    <x v="2145"/>
    <n v="6.3"/>
  </r>
  <r>
    <x v="2146"/>
    <n v="4"/>
  </r>
  <r>
    <x v="15"/>
    <n v="7.2"/>
  </r>
  <r>
    <x v="441"/>
    <n v="5.3"/>
  </r>
  <r>
    <x v="2147"/>
    <n v="7.2"/>
  </r>
  <r>
    <x v="2148"/>
    <n v="6.5"/>
  </r>
  <r>
    <x v="2149"/>
    <n v="6.5"/>
  </r>
  <r>
    <x v="2150"/>
    <n v="4.9000000000000004"/>
  </r>
  <r>
    <x v="2151"/>
    <n v="5.2"/>
  </r>
  <r>
    <x v="2152"/>
    <n v="7.4"/>
  </r>
  <r>
    <x v="2153"/>
    <n v="7.4"/>
  </r>
  <r>
    <x v="2154"/>
    <n v="5.4"/>
  </r>
  <r>
    <x v="2155"/>
    <n v="3.9"/>
  </r>
  <r>
    <x v="2156"/>
    <n v="5.3"/>
  </r>
  <r>
    <x v="2157"/>
    <n v="7.8"/>
  </r>
  <r>
    <x v="2158"/>
    <n v="6.4"/>
  </r>
  <r>
    <x v="2159"/>
    <n v="8.1"/>
  </r>
  <r>
    <x v="456"/>
    <n v="6.5"/>
  </r>
  <r>
    <x v="1867"/>
    <n v="5.6"/>
  </r>
  <r>
    <x v="2160"/>
    <n v="5.6"/>
  </r>
  <r>
    <x v="2161"/>
    <n v="6.6"/>
  </r>
  <r>
    <x v="2162"/>
    <n v="6.3"/>
  </r>
  <r>
    <x v="2163"/>
    <n v="7.7"/>
  </r>
  <r>
    <x v="2164"/>
    <n v="7"/>
  </r>
  <r>
    <x v="2165"/>
    <n v="8"/>
  </r>
  <r>
    <x v="2166"/>
    <n v="7.2"/>
  </r>
  <r>
    <x v="2167"/>
    <n v="4.5"/>
  </r>
  <r>
    <x v="418"/>
    <n v="7.7"/>
  </r>
  <r>
    <x v="2168"/>
    <n v="6.1"/>
  </r>
  <r>
    <x v="2169"/>
    <n v="6.4"/>
  </r>
  <r>
    <x v="1885"/>
    <n v="6.5"/>
  </r>
  <r>
    <x v="2170"/>
    <n v="7"/>
  </r>
  <r>
    <x v="2171"/>
    <n v="6.1"/>
  </r>
  <r>
    <x v="1884"/>
    <n v="5.7"/>
  </r>
  <r>
    <x v="2172"/>
    <n v="5.4"/>
  </r>
  <r>
    <x v="2173"/>
    <n v="5.9"/>
  </r>
  <r>
    <x v="2174"/>
    <n v="7.5"/>
  </r>
  <r>
    <x v="905"/>
    <n v="7.7"/>
  </r>
  <r>
    <x v="2175"/>
    <n v="7.1"/>
  </r>
  <r>
    <x v="2176"/>
    <n v="7.4"/>
  </r>
  <r>
    <x v="2177"/>
    <n v="7.6"/>
  </r>
  <r>
    <x v="2178"/>
    <n v="6.4"/>
  </r>
  <r>
    <x v="2179"/>
    <n v="7.4"/>
  </r>
  <r>
    <x v="2180"/>
    <n v="6.8"/>
  </r>
  <r>
    <x v="2181"/>
    <n v="6.5"/>
  </r>
  <r>
    <x v="2178"/>
    <n v="6"/>
  </r>
  <r>
    <x v="1193"/>
    <n v="7.3"/>
  </r>
  <r>
    <x v="2182"/>
    <n v="7.3"/>
  </r>
  <r>
    <x v="1644"/>
    <n v="6.5"/>
  </r>
  <r>
    <x v="2183"/>
    <n v="6"/>
  </r>
  <r>
    <x v="2184"/>
    <n v="5.3"/>
  </r>
  <r>
    <x v="2007"/>
    <n v="6.6"/>
  </r>
  <r>
    <x v="2185"/>
    <n v="6.1"/>
  </r>
  <r>
    <x v="2186"/>
    <n v="7.1"/>
  </r>
  <r>
    <x v="1263"/>
    <n v="8.6999999999999993"/>
  </r>
  <r>
    <x v="2187"/>
    <n v="8.4"/>
  </r>
  <r>
    <x v="2188"/>
    <n v="5.8"/>
  </r>
  <r>
    <x v="41"/>
    <n v="6.2"/>
  </r>
  <r>
    <x v="2189"/>
    <n v="5.8"/>
  </r>
  <r>
    <x v="118"/>
    <n v="6.7"/>
  </r>
  <r>
    <x v="2124"/>
    <n v="5.7"/>
  </r>
  <r>
    <x v="2190"/>
    <n v="6.1"/>
  </r>
  <r>
    <x v="2191"/>
    <n v="6.4"/>
  </r>
  <r>
    <x v="2192"/>
    <n v="5"/>
  </r>
  <r>
    <x v="2193"/>
    <n v="6.5"/>
  </r>
  <r>
    <x v="2194"/>
    <n v="4.5999999999999996"/>
  </r>
  <r>
    <x v="1836"/>
    <n v="7.7"/>
  </r>
  <r>
    <x v="2195"/>
    <n v="7.3"/>
  </r>
  <r>
    <x v="11"/>
    <n v="6.6"/>
  </r>
  <r>
    <x v="465"/>
    <n v="6.4"/>
  </r>
  <r>
    <x v="2196"/>
    <n v="5.8"/>
  </r>
  <r>
    <x v="2164"/>
    <n v="7.2"/>
  </r>
  <r>
    <x v="1468"/>
    <n v="7.2"/>
  </r>
  <r>
    <x v="2197"/>
    <n v="3.5"/>
  </r>
  <r>
    <x v="2198"/>
    <n v="7.5"/>
  </r>
  <r>
    <x v="2199"/>
    <n v="2.2000000000000002"/>
  </r>
  <r>
    <x v="1224"/>
    <n v="3.3"/>
  </r>
  <r>
    <x v="2200"/>
    <n v="6.6"/>
  </r>
  <r>
    <x v="2201"/>
    <n v="6.9"/>
  </r>
  <r>
    <x v="2202"/>
    <n v="4"/>
  </r>
  <r>
    <x v="1296"/>
    <n v="7.4"/>
  </r>
  <r>
    <x v="2203"/>
    <n v="8.3000000000000007"/>
  </r>
  <r>
    <x v="2204"/>
    <n v="5.7"/>
  </r>
  <r>
    <x v="2205"/>
    <n v="6.8"/>
  </r>
  <r>
    <x v="2206"/>
    <n v="5.2"/>
  </r>
  <r>
    <x v="5"/>
    <n v="6.4"/>
  </r>
  <r>
    <x v="1880"/>
    <n v="6.2"/>
  </r>
  <r>
    <x v="1447"/>
    <n v="5.9"/>
  </r>
  <r>
    <x v="115"/>
    <n v="7.7"/>
  </r>
  <r>
    <x v="2207"/>
    <n v="4.3"/>
  </r>
  <r>
    <x v="2208"/>
    <n v="7.1"/>
  </r>
  <r>
    <x v="2209"/>
    <n v="6.2"/>
  </r>
  <r>
    <x v="2210"/>
    <n v="6.8"/>
  </r>
  <r>
    <x v="2211"/>
    <n v="7.7"/>
  </r>
  <r>
    <x v="2212"/>
    <n v="8.1999999999999993"/>
  </r>
  <r>
    <x v="1800"/>
    <n v="7.5"/>
  </r>
  <r>
    <x v="2213"/>
    <n v="7.6"/>
  </r>
  <r>
    <x v="2214"/>
    <n v="4.0999999999999996"/>
  </r>
  <r>
    <x v="666"/>
    <n v="6.9"/>
  </r>
  <r>
    <x v="1635"/>
    <n v="7.1"/>
  </r>
  <r>
    <x v="1647"/>
    <n v="6.3"/>
  </r>
  <r>
    <x v="1834"/>
    <n v="7.7"/>
  </r>
  <r>
    <x v="252"/>
    <n v="8.3000000000000007"/>
  </r>
  <r>
    <x v="1607"/>
    <n v="7.1"/>
  </r>
  <r>
    <x v="2215"/>
    <n v="4.7"/>
  </r>
  <r>
    <x v="2216"/>
    <n v="7.2"/>
  </r>
  <r>
    <x v="2217"/>
    <n v="5.0999999999999996"/>
  </r>
  <r>
    <x v="2218"/>
    <n v="5.4"/>
  </r>
  <r>
    <x v="2219"/>
    <n v="6.9"/>
  </r>
  <r>
    <x v="682"/>
    <n v="6.1"/>
  </r>
  <r>
    <x v="2220"/>
    <n v="6.1"/>
  </r>
  <r>
    <x v="488"/>
    <n v="6.9"/>
  </r>
  <r>
    <x v="2221"/>
    <n v="5.8"/>
  </r>
  <r>
    <x v="2222"/>
    <n v="6"/>
  </r>
  <r>
    <x v="2223"/>
    <n v="8.1999999999999993"/>
  </r>
  <r>
    <x v="2224"/>
    <n v="8"/>
  </r>
  <r>
    <x v="2225"/>
    <n v="7"/>
  </r>
  <r>
    <x v="2226"/>
    <n v="6.3"/>
  </r>
  <r>
    <x v="5"/>
    <n v="7.6"/>
  </r>
  <r>
    <x v="2227"/>
    <n v="6.1"/>
  </r>
  <r>
    <x v="2228"/>
    <n v="7.2"/>
  </r>
  <r>
    <x v="2229"/>
    <n v="7.8"/>
  </r>
  <r>
    <x v="2230"/>
    <n v="4.7"/>
  </r>
  <r>
    <x v="2231"/>
    <n v="7.5"/>
  </r>
  <r>
    <x v="2232"/>
    <n v="3.4"/>
  </r>
  <r>
    <x v="466"/>
    <n v="7.9"/>
  </r>
  <r>
    <x v="854"/>
    <n v="8.9"/>
  </r>
  <r>
    <x v="2233"/>
    <n v="6.9"/>
  </r>
  <r>
    <x v="1774"/>
    <n v="8.1999999999999993"/>
  </r>
  <r>
    <x v="2234"/>
    <n v="7.3"/>
  </r>
  <r>
    <x v="2235"/>
    <n v="8"/>
  </r>
  <r>
    <x v="725"/>
    <n v="6.7"/>
  </r>
  <r>
    <x v="2236"/>
    <n v="6.6"/>
  </r>
  <r>
    <x v="1567"/>
    <n v="6.9"/>
  </r>
  <r>
    <x v="553"/>
    <n v="7.1"/>
  </r>
  <r>
    <x v="2237"/>
    <n v="5.6"/>
  </r>
  <r>
    <x v="1901"/>
    <n v="6.7"/>
  </r>
  <r>
    <x v="1901"/>
    <n v="7.1"/>
  </r>
  <r>
    <x v="2238"/>
    <n v="5.2"/>
  </r>
  <r>
    <x v="2239"/>
    <n v="7.7"/>
  </r>
  <r>
    <x v="2240"/>
    <n v="7.5"/>
  </r>
  <r>
    <x v="2241"/>
    <n v="8.1"/>
  </r>
  <r>
    <x v="1605"/>
    <n v="5.5"/>
  </r>
  <r>
    <x v="2242"/>
    <n v="6.6"/>
  </r>
  <r>
    <x v="2243"/>
    <n v="3.2"/>
  </r>
  <r>
    <x v="505"/>
    <n v="7.4"/>
  </r>
  <r>
    <x v="2244"/>
    <n v="6.6"/>
  </r>
  <r>
    <x v="2245"/>
    <n v="6.2"/>
  </r>
  <r>
    <x v="2246"/>
    <n v="4.8"/>
  </r>
  <r>
    <x v="2247"/>
    <n v="7.2"/>
  </r>
  <r>
    <x v="2248"/>
    <n v="4.3"/>
  </r>
  <r>
    <x v="2249"/>
    <n v="4.5"/>
  </r>
  <r>
    <x v="2250"/>
    <n v="6.4"/>
  </r>
  <r>
    <x v="2251"/>
    <n v="6.4"/>
  </r>
  <r>
    <x v="606"/>
    <n v="7.3"/>
  </r>
  <r>
    <x v="1446"/>
    <n v="6.9"/>
  </r>
  <r>
    <x v="2252"/>
    <n v="4.3"/>
  </r>
  <r>
    <x v="41"/>
    <n v="7.2"/>
  </r>
  <r>
    <x v="2253"/>
    <n v="6.5"/>
  </r>
  <r>
    <x v="756"/>
    <n v="6.6"/>
  </r>
  <r>
    <x v="2254"/>
    <n v="6.7"/>
  </r>
  <r>
    <x v="2255"/>
    <n v="4.3"/>
  </r>
  <r>
    <x v="723"/>
    <n v="7.3"/>
  </r>
  <r>
    <x v="2256"/>
    <n v="6.4"/>
  </r>
  <r>
    <x v="2257"/>
    <n v="7"/>
  </r>
  <r>
    <x v="2181"/>
    <n v="5.5"/>
  </r>
  <r>
    <x v="2258"/>
    <n v="6.7"/>
  </r>
  <r>
    <x v="2259"/>
    <n v="4.3"/>
  </r>
  <r>
    <x v="1701"/>
    <n v="6.1"/>
  </r>
  <r>
    <x v="2260"/>
    <n v="6.8"/>
  </r>
  <r>
    <x v="1211"/>
    <n v="3.9"/>
  </r>
  <r>
    <x v="2261"/>
    <n v="6.9"/>
  </r>
  <r>
    <x v="1003"/>
    <n v="7.3"/>
  </r>
  <r>
    <x v="2262"/>
    <n v="6.9"/>
  </r>
  <r>
    <x v="2263"/>
    <n v="6.3"/>
  </r>
  <r>
    <x v="2264"/>
    <n v="2.5"/>
  </r>
  <r>
    <x v="2265"/>
    <n v="5.7"/>
  </r>
  <r>
    <x v="2266"/>
    <n v="7"/>
  </r>
  <r>
    <x v="2267"/>
    <n v="6.2"/>
  </r>
  <r>
    <x v="2268"/>
    <n v="6.9"/>
  </r>
  <r>
    <x v="2269"/>
    <n v="4.5"/>
  </r>
  <r>
    <x v="2270"/>
    <n v="7.8"/>
  </r>
  <r>
    <x v="2271"/>
    <n v="4.4000000000000004"/>
  </r>
  <r>
    <x v="1126"/>
    <n v="7.4"/>
  </r>
  <r>
    <x v="2204"/>
    <n v="6.6"/>
  </r>
  <r>
    <x v="2272"/>
    <n v="8"/>
  </r>
  <r>
    <x v="1537"/>
    <n v="8.3000000000000007"/>
  </r>
  <r>
    <x v="2273"/>
    <n v="6.5"/>
  </r>
  <r>
    <x v="2274"/>
    <n v="7.1"/>
  </r>
  <r>
    <x v="1094"/>
    <n v="7.1"/>
  </r>
  <r>
    <x v="2275"/>
    <n v="4"/>
  </r>
  <r>
    <x v="2276"/>
    <n v="7.5"/>
  </r>
  <r>
    <x v="2277"/>
    <n v="7"/>
  </r>
  <r>
    <x v="2278"/>
    <n v="4"/>
  </r>
  <r>
    <x v="2279"/>
    <n v="6.7"/>
  </r>
  <r>
    <x v="806"/>
    <n v="7.2"/>
  </r>
  <r>
    <x v="83"/>
    <n v="7"/>
  </r>
  <r>
    <x v="52"/>
    <n v="7.4"/>
  </r>
  <r>
    <x v="733"/>
    <n v="8"/>
  </r>
  <r>
    <x v="2280"/>
    <n v="6.5"/>
  </r>
  <r>
    <x v="2281"/>
    <n v="7.2"/>
  </r>
  <r>
    <x v="2282"/>
    <n v="6.4"/>
  </r>
  <r>
    <x v="901"/>
    <n v="6.5"/>
  </r>
  <r>
    <x v="175"/>
    <n v="6.8"/>
  </r>
  <r>
    <x v="2283"/>
    <n v="6.9"/>
  </r>
  <r>
    <x v="2284"/>
    <n v="7.5"/>
  </r>
  <r>
    <x v="149"/>
    <n v="7.1"/>
  </r>
  <r>
    <x v="2285"/>
    <n v="5.0999999999999996"/>
  </r>
  <r>
    <x v="1064"/>
    <n v="6.2"/>
  </r>
  <r>
    <x v="916"/>
    <n v="3.9"/>
  </r>
  <r>
    <x v="1336"/>
    <n v="6"/>
  </r>
  <r>
    <x v="2286"/>
    <n v="6.8"/>
  </r>
  <r>
    <x v="2287"/>
    <n v="7.4"/>
  </r>
  <r>
    <x v="2288"/>
    <n v="8.1"/>
  </r>
  <r>
    <x v="2289"/>
    <n v="6.5"/>
  </r>
  <r>
    <x v="2117"/>
    <n v="8"/>
  </r>
  <r>
    <x v="2290"/>
    <n v="7.7"/>
  </r>
  <r>
    <x v="2291"/>
    <n v="7.2"/>
  </r>
  <r>
    <x v="2292"/>
    <n v="5.4"/>
  </r>
  <r>
    <x v="2293"/>
    <n v="6.7"/>
  </r>
  <r>
    <x v="2294"/>
    <n v="6.3"/>
  </r>
  <r>
    <x v="2295"/>
    <n v="8.1"/>
  </r>
  <r>
    <x v="2296"/>
    <n v="8.5"/>
  </r>
  <r>
    <x v="2297"/>
    <n v="7.7"/>
  </r>
  <r>
    <x v="434"/>
    <n v="6.5"/>
  </r>
  <r>
    <x v="2298"/>
    <n v="8.6999999999999993"/>
  </r>
  <r>
    <x v="2299"/>
    <n v="6.5"/>
  </r>
  <r>
    <x v="2075"/>
    <n v="7"/>
  </r>
  <r>
    <x v="1863"/>
    <n v="5.8"/>
  </r>
  <r>
    <x v="2300"/>
    <n v="5.5"/>
  </r>
  <r>
    <x v="2301"/>
    <n v="7"/>
  </r>
  <r>
    <x v="233"/>
    <n v="6.3"/>
  </r>
  <r>
    <x v="1455"/>
    <n v="7.9"/>
  </r>
  <r>
    <x v="2302"/>
    <n v="7.3"/>
  </r>
  <r>
    <x v="2303"/>
    <n v="7.4"/>
  </r>
  <r>
    <x v="2304"/>
    <n v="5.4"/>
  </r>
  <r>
    <x v="2305"/>
    <n v="7.1"/>
  </r>
  <r>
    <x v="621"/>
    <n v="7.5"/>
  </r>
  <r>
    <x v="2306"/>
    <n v="8.4"/>
  </r>
  <r>
    <x v="2307"/>
    <n v="7"/>
  </r>
  <r>
    <x v="2308"/>
    <n v="5.3"/>
  </r>
  <r>
    <x v="2309"/>
    <n v="7.1"/>
  </r>
  <r>
    <x v="937"/>
    <n v="7.5"/>
  </r>
  <r>
    <x v="1211"/>
    <n v="6.1"/>
  </r>
  <r>
    <x v="2310"/>
    <n v="7.2"/>
  </r>
  <r>
    <x v="1527"/>
    <n v="6.7"/>
  </r>
  <r>
    <x v="2311"/>
    <n v="6.7"/>
  </r>
  <r>
    <x v="2312"/>
    <n v="7"/>
  </r>
  <r>
    <x v="2312"/>
    <n v="7"/>
  </r>
  <r>
    <x v="230"/>
    <n v="8"/>
  </r>
  <r>
    <x v="2239"/>
    <n v="7.4"/>
  </r>
  <r>
    <x v="2313"/>
    <n v="5.4"/>
  </r>
  <r>
    <x v="2314"/>
    <n v="5.7"/>
  </r>
  <r>
    <x v="1885"/>
    <n v="6.7"/>
  </r>
  <r>
    <x v="2315"/>
    <n v="4.2"/>
  </r>
  <r>
    <x v="504"/>
    <n v="7.4"/>
  </r>
  <r>
    <x v="2316"/>
    <n v="4.8"/>
  </r>
  <r>
    <x v="2317"/>
    <n v="7"/>
  </r>
  <r>
    <x v="160"/>
    <n v="7.3"/>
  </r>
  <r>
    <x v="2318"/>
    <n v="5.8"/>
  </r>
  <r>
    <x v="2319"/>
    <n v="7"/>
  </r>
  <r>
    <x v="2320"/>
    <n v="3.2"/>
  </r>
  <r>
    <x v="2321"/>
    <n v="6.8"/>
  </r>
  <r>
    <x v="2322"/>
    <n v="7.7"/>
  </r>
  <r>
    <x v="2323"/>
    <n v="5.6"/>
  </r>
  <r>
    <x v="2324"/>
    <n v="7.1"/>
  </r>
  <r>
    <x v="2325"/>
    <n v="3.6"/>
  </r>
  <r>
    <x v="2326"/>
    <n v="6.8"/>
  </r>
  <r>
    <x v="2327"/>
    <n v="7.6"/>
  </r>
  <r>
    <x v="1091"/>
    <n v="6.6"/>
  </r>
  <r>
    <x v="2328"/>
    <n v="8.3000000000000007"/>
  </r>
  <r>
    <x v="120"/>
    <n v="7.5"/>
  </r>
  <r>
    <x v="2329"/>
    <n v="5.4"/>
  </r>
  <r>
    <x v="2330"/>
    <n v="5.3"/>
  </r>
  <r>
    <x v="2331"/>
    <n v="4.5"/>
  </r>
  <r>
    <x v="1316"/>
    <n v="7.3"/>
  </r>
  <r>
    <x v="2332"/>
    <n v="5.6"/>
  </r>
  <r>
    <x v="2185"/>
    <n v="5.6"/>
  </r>
  <r>
    <x v="2333"/>
    <n v="4.0999999999999996"/>
  </r>
  <r>
    <x v="2334"/>
    <n v="6.8"/>
  </r>
  <r>
    <x v="2335"/>
    <n v="6.3"/>
  </r>
  <r>
    <x v="1599"/>
    <n v="5.8"/>
  </r>
  <r>
    <x v="1724"/>
    <n v="6.6"/>
  </r>
  <r>
    <x v="2336"/>
    <n v="6.7"/>
  </r>
  <r>
    <x v="2337"/>
    <n v="6.4"/>
  </r>
  <r>
    <x v="2338"/>
    <n v="6.3"/>
  </r>
  <r>
    <x v="2339"/>
    <n v="3.4"/>
  </r>
  <r>
    <x v="2340"/>
    <n v="7.3"/>
  </r>
  <r>
    <x v="2341"/>
    <n v="7.9"/>
  </r>
  <r>
    <x v="2342"/>
    <n v="6.1"/>
  </r>
  <r>
    <x v="2343"/>
    <n v="7.4"/>
  </r>
  <r>
    <x v="2344"/>
    <n v="6.6"/>
  </r>
  <r>
    <x v="2345"/>
    <n v="5.5"/>
  </r>
  <r>
    <x v="470"/>
    <n v="7.5"/>
  </r>
  <r>
    <x v="2346"/>
    <n v="7.6"/>
  </r>
  <r>
    <x v="2347"/>
    <n v="5"/>
  </r>
  <r>
    <x v="2348"/>
    <n v="3.2"/>
  </r>
  <r>
    <x v="48"/>
    <n v="8.1999999999999993"/>
  </r>
  <r>
    <x v="2349"/>
    <n v="3.7"/>
  </r>
  <r>
    <x v="2350"/>
    <n v="6.3"/>
  </r>
  <r>
    <x v="2351"/>
    <n v="4.0999999999999996"/>
  </r>
  <r>
    <x v="2352"/>
    <n v="6.9"/>
  </r>
  <r>
    <x v="2353"/>
    <n v="5.4"/>
  </r>
  <r>
    <x v="2141"/>
    <n v="6.5"/>
  </r>
  <r>
    <x v="606"/>
    <n v="7.8"/>
  </r>
  <r>
    <x v="2354"/>
    <n v="6.7"/>
  </r>
  <r>
    <x v="2352"/>
    <n v="6.4"/>
  </r>
  <r>
    <x v="851"/>
    <n v="7.3"/>
  </r>
  <r>
    <x v="50"/>
    <n v="5.7"/>
  </r>
  <r>
    <x v="2355"/>
    <n v="7"/>
  </r>
  <r>
    <x v="385"/>
    <n v="6.3"/>
  </r>
  <r>
    <x v="772"/>
    <n v="7.1"/>
  </r>
  <r>
    <x v="2356"/>
    <n v="4.8"/>
  </r>
  <r>
    <x v="2348"/>
    <n v="3.3"/>
  </r>
  <r>
    <x v="1885"/>
    <n v="6.9"/>
  </r>
  <r>
    <x v="2357"/>
    <n v="4.5999999999999996"/>
  </r>
  <r>
    <x v="1336"/>
    <n v="6.6"/>
  </r>
  <r>
    <x v="2358"/>
    <n v="7.4"/>
  </r>
  <r>
    <x v="2359"/>
    <n v="6.2"/>
  </r>
  <r>
    <x v="2360"/>
    <n v="4"/>
  </r>
  <r>
    <x v="1197"/>
    <n v="6.1"/>
  </r>
  <r>
    <x v="1202"/>
    <n v="6.9"/>
  </r>
  <r>
    <x v="2361"/>
    <n v="7.5"/>
  </r>
  <r>
    <x v="2362"/>
    <n v="6.7"/>
  </r>
  <r>
    <x v="2363"/>
    <n v="7.4"/>
  </r>
  <r>
    <x v="2364"/>
    <n v="6.1"/>
  </r>
  <r>
    <x v="2365"/>
    <n v="5.4"/>
  </r>
  <r>
    <x v="2366"/>
    <n v="6.4"/>
  </r>
  <r>
    <x v="2367"/>
    <n v="7"/>
  </r>
  <r>
    <x v="2368"/>
    <n v="6.3"/>
  </r>
  <r>
    <x v="420"/>
    <n v="6.9"/>
  </r>
  <r>
    <x v="2369"/>
    <n v="7.8"/>
  </r>
  <r>
    <x v="1724"/>
    <n v="6.4"/>
  </r>
  <r>
    <x v="2370"/>
    <n v="7.7"/>
  </r>
  <r>
    <x v="2371"/>
    <n v="6.3"/>
  </r>
  <r>
    <x v="2372"/>
    <n v="6.3"/>
  </r>
  <r>
    <x v="1867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94215-0FF2-40F5-ABDF-C808C91DB3F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Genres">
  <location ref="E7:F905" firstHeaderRow="1" firstDataRow="1" firstDataCol="1"/>
  <pivotFields count="2">
    <pivotField axis="axisRow" showAll="0">
      <items count="898">
        <item x="93"/>
        <item x="8"/>
        <item x="271"/>
        <item x="42"/>
        <item x="57"/>
        <item x="72"/>
        <item x="61"/>
        <item x="29"/>
        <item x="566"/>
        <item x="863"/>
        <item x="808"/>
        <item x="500"/>
        <item x="157"/>
        <item x="137"/>
        <item x="168"/>
        <item x="242"/>
        <item x="615"/>
        <item x="68"/>
        <item x="75"/>
        <item x="52"/>
        <item x="141"/>
        <item x="116"/>
        <item x="96"/>
        <item x="543"/>
        <item x="370"/>
        <item x="176"/>
        <item x="162"/>
        <item x="825"/>
        <item x="473"/>
        <item x="374"/>
        <item x="676"/>
        <item x="106"/>
        <item x="67"/>
        <item x="11"/>
        <item x="130"/>
        <item x="335"/>
        <item x="533"/>
        <item x="231"/>
        <item x="185"/>
        <item x="680"/>
        <item x="485"/>
        <item x="854"/>
        <item x="214"/>
        <item x="430"/>
        <item x="789"/>
        <item x="207"/>
        <item x="322"/>
        <item x="248"/>
        <item x="280"/>
        <item x="33"/>
        <item x="531"/>
        <item x="74"/>
        <item x="336"/>
        <item x="805"/>
        <item x="454"/>
        <item x="403"/>
        <item x="501"/>
        <item x="475"/>
        <item x="425"/>
        <item x="91"/>
        <item x="257"/>
        <item x="71"/>
        <item x="479"/>
        <item x="37"/>
        <item x="735"/>
        <item x="442"/>
        <item x="13"/>
        <item x="221"/>
        <item x="316"/>
        <item x="662"/>
        <item x="76"/>
        <item x="47"/>
        <item x="590"/>
        <item x="15"/>
        <item x="334"/>
        <item x="421"/>
        <item x="416"/>
        <item x="592"/>
        <item x="39"/>
        <item x="382"/>
        <item x="50"/>
        <item x="681"/>
        <item x="449"/>
        <item x="861"/>
        <item x="741"/>
        <item x="10"/>
        <item x="38"/>
        <item x="387"/>
        <item x="358"/>
        <item x="212"/>
        <item x="85"/>
        <item x="41"/>
        <item x="469"/>
        <item x="210"/>
        <item x="438"/>
        <item x="1"/>
        <item x="558"/>
        <item x="193"/>
        <item x="283"/>
        <item x="32"/>
        <item x="18"/>
        <item x="0"/>
        <item x="19"/>
        <item x="145"/>
        <item x="278"/>
        <item x="92"/>
        <item x="561"/>
        <item x="833"/>
        <item x="267"/>
        <item x="23"/>
        <item x="390"/>
        <item x="883"/>
        <item x="103"/>
        <item x="113"/>
        <item x="5"/>
        <item x="40"/>
        <item x="120"/>
        <item x="239"/>
        <item x="844"/>
        <item x="798"/>
        <item x="4"/>
        <item x="17"/>
        <item x="2"/>
        <item x="326"/>
        <item x="9"/>
        <item x="635"/>
        <item x="247"/>
        <item x="401"/>
        <item x="88"/>
        <item x="171"/>
        <item x="792"/>
        <item x="718"/>
        <item x="725"/>
        <item x="634"/>
        <item x="507"/>
        <item x="791"/>
        <item x="368"/>
        <item x="876"/>
        <item x="446"/>
        <item x="456"/>
        <item x="717"/>
        <item x="540"/>
        <item x="323"/>
        <item x="365"/>
        <item x="452"/>
        <item x="411"/>
        <item x="165"/>
        <item x="126"/>
        <item x="329"/>
        <item x="737"/>
        <item x="274"/>
        <item x="645"/>
        <item x="600"/>
        <item x="618"/>
        <item x="523"/>
        <item x="380"/>
        <item x="386"/>
        <item x="108"/>
        <item x="110"/>
        <item x="25"/>
        <item x="472"/>
        <item x="580"/>
        <item x="709"/>
        <item x="331"/>
        <item x="700"/>
        <item x="860"/>
        <item x="650"/>
        <item x="663"/>
        <item x="712"/>
        <item x="520"/>
        <item x="192"/>
        <item x="89"/>
        <item x="829"/>
        <item x="188"/>
        <item x="66"/>
        <item x="502"/>
        <item x="816"/>
        <item x="793"/>
        <item x="547"/>
        <item x="646"/>
        <item x="321"/>
        <item x="102"/>
        <item x="236"/>
        <item x="142"/>
        <item x="881"/>
        <item x="465"/>
        <item x="31"/>
        <item x="249"/>
        <item x="125"/>
        <item x="480"/>
        <item x="332"/>
        <item x="707"/>
        <item x="527"/>
        <item x="486"/>
        <item x="184"/>
        <item x="392"/>
        <item x="372"/>
        <item x="604"/>
        <item x="27"/>
        <item x="399"/>
        <item x="570"/>
        <item x="532"/>
        <item x="138"/>
        <item x="228"/>
        <item x="733"/>
        <item x="781"/>
        <item x="206"/>
        <item x="273"/>
        <item x="84"/>
        <item x="115"/>
        <item x="648"/>
        <item x="99"/>
        <item x="140"/>
        <item x="22"/>
        <item x="53"/>
        <item x="410"/>
        <item x="441"/>
        <item x="483"/>
        <item x="264"/>
        <item x="525"/>
        <item x="626"/>
        <item x="241"/>
        <item x="885"/>
        <item x="383"/>
        <item x="111"/>
        <item x="571"/>
        <item x="51"/>
        <item x="633"/>
        <item x="277"/>
        <item x="775"/>
        <item x="70"/>
        <item x="811"/>
        <item x="537"/>
        <item x="73"/>
        <item x="127"/>
        <item x="384"/>
        <item x="122"/>
        <item x="197"/>
        <item x="505"/>
        <item x="715"/>
        <item x="849"/>
        <item x="243"/>
        <item x="114"/>
        <item x="98"/>
        <item x="252"/>
        <item x="339"/>
        <item x="64"/>
        <item x="143"/>
        <item x="104"/>
        <item x="562"/>
        <item x="178"/>
        <item x="100"/>
        <item x="246"/>
        <item x="268"/>
        <item x="132"/>
        <item x="880"/>
        <item x="301"/>
        <item x="312"/>
        <item x="517"/>
        <item x="534"/>
        <item x="285"/>
        <item x="95"/>
        <item x="408"/>
        <item x="389"/>
        <item x="435"/>
        <item x="845"/>
        <item x="521"/>
        <item x="631"/>
        <item x="303"/>
        <item x="174"/>
        <item x="348"/>
        <item x="118"/>
        <item x="81"/>
        <item x="873"/>
        <item x="131"/>
        <item x="45"/>
        <item x="270"/>
        <item x="216"/>
        <item x="135"/>
        <item x="751"/>
        <item x="3"/>
        <item x="482"/>
        <item x="290"/>
        <item x="468"/>
        <item x="65"/>
        <item x="710"/>
        <item x="296"/>
        <item x="251"/>
        <item x="683"/>
        <item x="431"/>
        <item x="60"/>
        <item x="35"/>
        <item x="429"/>
        <item x="313"/>
        <item x="196"/>
        <item x="513"/>
        <item x="28"/>
        <item x="20"/>
        <item x="169"/>
        <item x="58"/>
        <item x="6"/>
        <item x="255"/>
        <item x="83"/>
        <item x="203"/>
        <item x="90"/>
        <item x="152"/>
        <item x="43"/>
        <item x="21"/>
        <item x="464"/>
        <item x="80"/>
        <item x="509"/>
        <item x="440"/>
        <item x="437"/>
        <item x="225"/>
        <item x="347"/>
        <item x="333"/>
        <item x="223"/>
        <item x="218"/>
        <item x="44"/>
        <item x="272"/>
        <item x="164"/>
        <item x="585"/>
        <item x="24"/>
        <item x="578"/>
        <item x="87"/>
        <item x="208"/>
        <item x="508"/>
        <item x="714"/>
        <item x="515"/>
        <item x="518"/>
        <item x="289"/>
        <item x="853"/>
        <item x="596"/>
        <item x="732"/>
        <item x="287"/>
        <item x="266"/>
        <item x="869"/>
        <item x="784"/>
        <item x="470"/>
        <item x="708"/>
        <item x="304"/>
        <item x="548"/>
        <item x="487"/>
        <item x="367"/>
        <item x="342"/>
        <item x="204"/>
        <item x="530"/>
        <item x="417"/>
        <item x="364"/>
        <item x="740"/>
        <item x="187"/>
        <item x="582"/>
        <item x="581"/>
        <item x="496"/>
        <item x="595"/>
        <item x="356"/>
        <item x="161"/>
        <item x="311"/>
        <item x="612"/>
        <item x="705"/>
        <item x="439"/>
        <item x="183"/>
        <item x="55"/>
        <item x="324"/>
        <item x="538"/>
        <item x="564"/>
        <item x="640"/>
        <item x="359"/>
        <item x="396"/>
        <item x="652"/>
        <item x="388"/>
        <item x="158"/>
        <item x="552"/>
        <item x="319"/>
        <item x="458"/>
        <item x="476"/>
        <item x="366"/>
        <item x="588"/>
        <item x="684"/>
        <item x="848"/>
        <item x="451"/>
        <item x="839"/>
        <item x="567"/>
        <item x="698"/>
        <item x="787"/>
        <item x="190"/>
        <item x="623"/>
        <item x="675"/>
        <item x="139"/>
        <item x="413"/>
        <item x="846"/>
        <item x="774"/>
        <item x="804"/>
        <item x="693"/>
        <item x="659"/>
        <item x="641"/>
        <item x="749"/>
        <item x="377"/>
        <item x="593"/>
        <item x="689"/>
        <item x="892"/>
        <item x="819"/>
        <item x="748"/>
        <item x="447"/>
        <item x="253"/>
        <item x="36"/>
        <item x="758"/>
        <item x="30"/>
        <item x="759"/>
        <item x="94"/>
        <item x="77"/>
        <item x="887"/>
        <item x="167"/>
        <item x="275"/>
        <item x="522"/>
        <item x="200"/>
        <item x="778"/>
        <item x="695"/>
        <item x="597"/>
        <item x="338"/>
        <item x="426"/>
        <item x="180"/>
        <item x="86"/>
        <item x="817"/>
        <item x="46"/>
        <item x="105"/>
        <item x="133"/>
        <item x="687"/>
        <item x="79"/>
        <item x="256"/>
        <item x="405"/>
        <item x="536"/>
        <item x="14"/>
        <item x="526"/>
        <item x="565"/>
        <item x="553"/>
        <item x="7"/>
        <item x="265"/>
        <item x="450"/>
        <item x="868"/>
        <item x="674"/>
        <item x="806"/>
        <item x="12"/>
        <item x="655"/>
        <item x="504"/>
        <item x="539"/>
        <item x="729"/>
        <item x="760"/>
        <item x="360"/>
        <item x="888"/>
        <item x="503"/>
        <item x="97"/>
        <item x="668"/>
        <item x="49"/>
        <item x="82"/>
        <item x="785"/>
        <item x="621"/>
        <item x="821"/>
        <item x="728"/>
        <item x="769"/>
        <item x="679"/>
        <item x="818"/>
        <item x="586"/>
        <item x="884"/>
        <item x="722"/>
        <item x="227"/>
        <item x="56"/>
        <item x="260"/>
        <item x="484"/>
        <item x="182"/>
        <item x="237"/>
        <item x="224"/>
        <item x="444"/>
        <item x="181"/>
        <item x="112"/>
        <item x="78"/>
        <item x="495"/>
        <item x="827"/>
        <item x="160"/>
        <item x="148"/>
        <item x="245"/>
        <item x="579"/>
        <item x="879"/>
        <item x="858"/>
        <item x="26"/>
        <item x="497"/>
        <item x="129"/>
        <item x="611"/>
        <item x="222"/>
        <item x="300"/>
        <item x="211"/>
        <item x="404"/>
        <item x="119"/>
        <item x="599"/>
        <item x="666"/>
        <item x="134"/>
        <item x="677"/>
        <item x="511"/>
        <item x="795"/>
        <item x="302"/>
        <item x="716"/>
        <item x="569"/>
        <item x="233"/>
        <item x="460"/>
        <item x="610"/>
        <item x="826"/>
        <item x="514"/>
        <item x="353"/>
        <item x="549"/>
        <item x="672"/>
        <item x="614"/>
        <item x="786"/>
        <item x="455"/>
        <item x="852"/>
        <item x="835"/>
        <item x="124"/>
        <item x="587"/>
        <item x="512"/>
        <item x="123"/>
        <item x="554"/>
        <item x="506"/>
        <item x="427"/>
        <item x="764"/>
        <item x="704"/>
        <item x="762"/>
        <item x="385"/>
        <item x="670"/>
        <item x="744"/>
        <item x="878"/>
        <item x="867"/>
        <item x="824"/>
        <item x="850"/>
        <item x="871"/>
        <item x="109"/>
        <item x="542"/>
        <item x="459"/>
        <item x="720"/>
        <item x="628"/>
        <item x="665"/>
        <item x="398"/>
        <item x="627"/>
        <item x="337"/>
        <item x="406"/>
        <item x="305"/>
        <item x="402"/>
        <item x="658"/>
        <item x="250"/>
        <item x="309"/>
        <item x="422"/>
        <item x="510"/>
        <item x="415"/>
        <item x="445"/>
        <item x="630"/>
        <item x="772"/>
        <item x="117"/>
        <item x="281"/>
        <item x="276"/>
        <item x="556"/>
        <item x="457"/>
        <item x="151"/>
        <item x="69"/>
        <item x="528"/>
        <item x="882"/>
        <item x="893"/>
        <item x="639"/>
        <item x="713"/>
        <item x="609"/>
        <item x="763"/>
        <item x="238"/>
        <item x="721"/>
        <item x="812"/>
        <item x="362"/>
        <item x="661"/>
        <item x="686"/>
        <item x="591"/>
        <item x="433"/>
        <item x="673"/>
        <item x="896"/>
        <item x="768"/>
        <item x="235"/>
        <item x="491"/>
        <item x="724"/>
        <item x="723"/>
        <item x="647"/>
        <item x="535"/>
        <item x="307"/>
        <item x="306"/>
        <item x="838"/>
        <item x="198"/>
        <item x="400"/>
        <item x="757"/>
        <item x="894"/>
        <item x="779"/>
        <item x="797"/>
        <item x="814"/>
        <item x="195"/>
        <item x="294"/>
        <item x="341"/>
        <item x="685"/>
        <item x="418"/>
        <item x="638"/>
        <item x="229"/>
        <item x="492"/>
        <item x="282"/>
        <item x="524"/>
        <item x="462"/>
        <item x="477"/>
        <item x="790"/>
        <item x="664"/>
        <item x="191"/>
        <item x="889"/>
        <item x="754"/>
        <item x="801"/>
        <item x="711"/>
        <item x="688"/>
        <item x="371"/>
        <item x="186"/>
        <item x="608"/>
        <item x="391"/>
        <item x="606"/>
        <item x="738"/>
        <item x="269"/>
        <item x="575"/>
        <item x="589"/>
        <item x="815"/>
        <item x="613"/>
        <item x="101"/>
        <item x="463"/>
        <item x="327"/>
        <item x="551"/>
        <item x="771"/>
        <item x="788"/>
        <item x="177"/>
        <item x="412"/>
        <item x="378"/>
        <item x="629"/>
        <item x="232"/>
        <item x="34"/>
        <item x="172"/>
        <item x="529"/>
        <item x="745"/>
        <item x="199"/>
        <item x="617"/>
        <item x="494"/>
        <item x="546"/>
        <item x="601"/>
        <item x="654"/>
        <item x="351"/>
        <item x="813"/>
        <item x="209"/>
        <item x="325"/>
        <item x="393"/>
        <item x="201"/>
        <item x="478"/>
        <item x="213"/>
        <item x="62"/>
        <item x="877"/>
        <item x="734"/>
        <item x="545"/>
        <item x="489"/>
        <item x="832"/>
        <item x="851"/>
        <item x="279"/>
        <item x="436"/>
        <item x="857"/>
        <item x="577"/>
        <item x="466"/>
        <item x="847"/>
        <item x="498"/>
        <item x="782"/>
        <item x="890"/>
        <item x="493"/>
        <item x="649"/>
        <item x="755"/>
        <item x="653"/>
        <item x="420"/>
        <item x="424"/>
        <item x="761"/>
        <item x="397"/>
        <item x="607"/>
        <item x="574"/>
        <item x="669"/>
        <item x="642"/>
        <item x="875"/>
        <item x="121"/>
        <item x="189"/>
        <item x="432"/>
        <item x="291"/>
        <item x="703"/>
        <item x="369"/>
        <item x="149"/>
        <item x="886"/>
        <item x="293"/>
        <item x="796"/>
        <item x="563"/>
        <item x="328"/>
        <item x="820"/>
        <item x="794"/>
        <item x="602"/>
        <item x="766"/>
        <item x="146"/>
        <item x="288"/>
        <item x="295"/>
        <item x="780"/>
        <item x="836"/>
        <item x="831"/>
        <item x="555"/>
        <item x="194"/>
        <item x="799"/>
        <item x="895"/>
        <item x="830"/>
        <item x="428"/>
        <item x="376"/>
        <item x="671"/>
        <item x="682"/>
        <item x="625"/>
        <item x="678"/>
        <item x="656"/>
        <item x="746"/>
        <item x="619"/>
        <item x="560"/>
        <item x="616"/>
        <item x="490"/>
        <item x="166"/>
        <item x="292"/>
        <item x="345"/>
        <item x="361"/>
        <item x="499"/>
        <item x="163"/>
        <item x="594"/>
        <item x="598"/>
        <item x="843"/>
        <item x="731"/>
        <item x="765"/>
        <item x="346"/>
        <item x="434"/>
        <item x="175"/>
        <item x="381"/>
        <item x="107"/>
        <item x="767"/>
        <item x="519"/>
        <item x="220"/>
        <item x="834"/>
        <item x="865"/>
        <item x="743"/>
        <item x="870"/>
        <item x="823"/>
        <item x="866"/>
        <item x="810"/>
        <item x="298"/>
        <item x="856"/>
        <item x="730"/>
        <item x="822"/>
        <item x="263"/>
        <item x="453"/>
        <item x="394"/>
        <item x="153"/>
        <item x="783"/>
        <item x="667"/>
        <item x="636"/>
        <item x="583"/>
        <item x="699"/>
        <item x="637"/>
        <item x="651"/>
        <item x="481"/>
        <item x="802"/>
        <item x="363"/>
        <item x="355"/>
        <item x="605"/>
        <item x="159"/>
        <item x="660"/>
        <item x="63"/>
        <item x="694"/>
        <item x="395"/>
        <item x="317"/>
        <item x="315"/>
        <item x="259"/>
        <item x="48"/>
        <item x="443"/>
        <item x="572"/>
        <item x="809"/>
        <item x="859"/>
        <item x="310"/>
        <item x="154"/>
        <item x="644"/>
        <item x="842"/>
        <item x="841"/>
        <item x="423"/>
        <item x="349"/>
        <item x="576"/>
        <item x="240"/>
        <item x="147"/>
        <item x="697"/>
        <item x="179"/>
        <item x="217"/>
        <item x="170"/>
        <item x="150"/>
        <item x="156"/>
        <item x="622"/>
        <item x="777"/>
        <item x="215"/>
        <item x="756"/>
        <item x="407"/>
        <item x="803"/>
        <item x="261"/>
        <item x="54"/>
        <item x="244"/>
        <item x="320"/>
        <item x="409"/>
        <item x="234"/>
        <item x="343"/>
        <item x="706"/>
        <item x="891"/>
        <item x="557"/>
        <item x="474"/>
        <item x="330"/>
        <item x="773"/>
        <item x="219"/>
        <item x="340"/>
        <item x="855"/>
        <item x="488"/>
        <item x="286"/>
        <item x="155"/>
        <item x="254"/>
        <item x="603"/>
        <item x="344"/>
        <item x="375"/>
        <item x="173"/>
        <item x="144"/>
        <item x="736"/>
        <item x="16"/>
        <item x="544"/>
        <item x="727"/>
        <item x="350"/>
        <item x="516"/>
        <item x="379"/>
        <item x="471"/>
        <item x="297"/>
        <item x="136"/>
        <item x="205"/>
        <item x="284"/>
        <item x="299"/>
        <item x="467"/>
        <item x="262"/>
        <item x="726"/>
        <item x="128"/>
        <item x="770"/>
        <item x="624"/>
        <item x="800"/>
        <item x="657"/>
        <item x="692"/>
        <item x="696"/>
        <item x="559"/>
        <item x="461"/>
        <item x="541"/>
        <item x="318"/>
        <item x="202"/>
        <item x="414"/>
        <item x="747"/>
        <item x="701"/>
        <item x="550"/>
        <item x="258"/>
        <item x="691"/>
        <item x="584"/>
        <item x="776"/>
        <item x="837"/>
        <item x="872"/>
        <item x="419"/>
        <item x="874"/>
        <item x="719"/>
        <item x="357"/>
        <item x="448"/>
        <item x="308"/>
        <item x="230"/>
        <item x="828"/>
        <item x="840"/>
        <item x="568"/>
        <item x="862"/>
        <item x="314"/>
        <item x="373"/>
        <item x="632"/>
        <item x="752"/>
        <item x="742"/>
        <item x="690"/>
        <item x="739"/>
        <item x="354"/>
        <item x="59"/>
        <item x="753"/>
        <item x="807"/>
        <item x="352"/>
        <item x="620"/>
        <item x="643"/>
        <item x="226"/>
        <item x="573"/>
        <item x="750"/>
        <item x="864"/>
        <item x="702"/>
        <item t="default"/>
      </items>
    </pivotField>
    <pivotField dataField="1" showAll="0"/>
  </pivotFields>
  <rowFields count="1">
    <field x="0"/>
  </rowFields>
  <rowItems count="8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 t="grand">
      <x/>
    </i>
  </rowItems>
  <colItems count="1">
    <i/>
  </colItems>
  <dataFields count="1">
    <dataField name="Average of imdb_score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74DD1-7832-4CFB-BE9A-128943094A9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Language">
  <location ref="E5:F51" firstHeaderRow="1" firstDataRow="1" firstDataCol="1"/>
  <pivotFields count="3">
    <pivotField dataField="1" showAll="0"/>
    <pivotField axis="axisRow" showAll="0">
      <items count="46">
        <item x="4"/>
        <item x="30"/>
        <item x="14"/>
        <item x="24"/>
        <item x="12"/>
        <item x="19"/>
        <item x="32"/>
        <item x="29"/>
        <item x="17"/>
        <item x="16"/>
        <item x="37"/>
        <item x="0"/>
        <item x="6"/>
        <item x="2"/>
        <item x="13"/>
        <item x="43"/>
        <item x="18"/>
        <item x="7"/>
        <item x="26"/>
        <item x="28"/>
        <item x="39"/>
        <item x="15"/>
        <item x="1"/>
        <item x="10"/>
        <item x="22"/>
        <item x="3"/>
        <item x="9"/>
        <item x="20"/>
        <item x="25"/>
        <item x="31"/>
        <item x="34"/>
        <item x="41"/>
        <item x="35"/>
        <item x="27"/>
        <item x="40"/>
        <item x="8"/>
        <item x="42"/>
        <item x="5"/>
        <item x="44"/>
        <item x="21"/>
        <item x="36"/>
        <item x="11"/>
        <item x="23"/>
        <item x="38"/>
        <item x="33"/>
        <item t="default"/>
      </items>
    </pivotField>
    <pivotField showAll="0"/>
  </pivotFields>
  <rowFields count="1">
    <field x="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Count of movie_title" fld="0" subtotal="count" baseField="0" baseItem="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50000-DBDF-47D1-8097-6BEF496C1CC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irector Name">
  <location ref="E3:G2377" firstHeaderRow="0" firstDataRow="1" firstDataCol="1"/>
  <pivotFields count="2">
    <pivotField axis="axisRow" showAll="0">
      <items count="2374">
        <item x="2093"/>
        <item x="1578"/>
        <item x="1844"/>
        <item x="2248"/>
        <item x="1368"/>
        <item x="1915"/>
        <item x="1494"/>
        <item x="899"/>
        <item x="1215"/>
        <item x="1489"/>
        <item x="1985"/>
        <item x="1968"/>
        <item x="1981"/>
        <item x="2030"/>
        <item x="1780"/>
        <item x="164"/>
        <item x="1749"/>
        <item x="1064"/>
        <item x="236"/>
        <item x="448"/>
        <item x="1970"/>
        <item x="1281"/>
        <item x="1682"/>
        <item x="761"/>
        <item x="1581"/>
        <item x="1263"/>
        <item x="380"/>
        <item x="406"/>
        <item x="2259"/>
        <item x="2278"/>
        <item x="1176"/>
        <item x="1523"/>
        <item x="1165"/>
        <item x="208"/>
        <item x="1730"/>
        <item x="1360"/>
        <item x="403"/>
        <item x="622"/>
        <item x="1256"/>
        <item x="782"/>
        <item x="76"/>
        <item x="975"/>
        <item x="1119"/>
        <item x="239"/>
        <item x="2207"/>
        <item x="552"/>
        <item x="312"/>
        <item x="113"/>
        <item x="950"/>
        <item x="1720"/>
        <item x="1508"/>
        <item x="100"/>
        <item x="1972"/>
        <item x="2194"/>
        <item x="1191"/>
        <item x="2078"/>
        <item x="1885"/>
        <item x="104"/>
        <item x="2002"/>
        <item x="1855"/>
        <item x="2190"/>
        <item x="1831"/>
        <item x="1504"/>
        <item x="686"/>
        <item x="457"/>
        <item x="627"/>
        <item x="121"/>
        <item x="926"/>
        <item x="1846"/>
        <item x="1845"/>
        <item x="714"/>
        <item x="1333"/>
        <item x="2056"/>
        <item x="1058"/>
        <item x="638"/>
        <item x="1701"/>
        <item x="2116"/>
        <item x="1751"/>
        <item x="2095"/>
        <item x="936"/>
        <item x="2168"/>
        <item x="1666"/>
        <item x="977"/>
        <item x="1747"/>
        <item x="1407"/>
        <item x="260"/>
        <item x="1081"/>
        <item x="1799"/>
        <item x="1038"/>
        <item x="486"/>
        <item x="12"/>
        <item x="462"/>
        <item x="2352"/>
        <item x="1460"/>
        <item x="223"/>
        <item x="739"/>
        <item x="984"/>
        <item x="1672"/>
        <item x="917"/>
        <item x="2297"/>
        <item x="2271"/>
        <item x="963"/>
        <item x="2340"/>
        <item x="779"/>
        <item x="465"/>
        <item x="4"/>
        <item x="2057"/>
        <item x="1369"/>
        <item x="1461"/>
        <item x="211"/>
        <item x="1143"/>
        <item x="1733"/>
        <item x="298"/>
        <item x="730"/>
        <item x="442"/>
        <item x="1380"/>
        <item x="276"/>
        <item x="106"/>
        <item x="445"/>
        <item x="322"/>
        <item x="959"/>
        <item x="1451"/>
        <item x="2156"/>
        <item x="2023"/>
        <item x="533"/>
        <item x="541"/>
        <item x="865"/>
        <item x="922"/>
        <item x="1745"/>
        <item x="391"/>
        <item x="1790"/>
        <item x="978"/>
        <item x="238"/>
        <item x="1879"/>
        <item x="2081"/>
        <item x="20"/>
        <item x="1151"/>
        <item x="2369"/>
        <item x="271"/>
        <item x="908"/>
        <item x="1246"/>
        <item x="1139"/>
        <item x="1758"/>
        <item x="258"/>
        <item x="1388"/>
        <item x="1897"/>
        <item x="2221"/>
        <item x="1420"/>
        <item x="1517"/>
        <item x="677"/>
        <item x="2014"/>
        <item x="1362"/>
        <item x="539"/>
        <item x="2130"/>
        <item x="2366"/>
        <item x="185"/>
        <item x="1573"/>
        <item x="838"/>
        <item x="988"/>
        <item x="901"/>
        <item x="1752"/>
        <item x="1427"/>
        <item x="361"/>
        <item x="2243"/>
        <item x="334"/>
        <item x="463"/>
        <item x="528"/>
        <item x="1651"/>
        <item x="254"/>
        <item x="274"/>
        <item x="1678"/>
        <item x="14"/>
        <item x="2177"/>
        <item x="995"/>
        <item x="35"/>
        <item x="2089"/>
        <item x="458"/>
        <item x="517"/>
        <item x="750"/>
        <item x="2058"/>
        <item x="842"/>
        <item x="199"/>
        <item x="2141"/>
        <item x="1394"/>
        <item x="1210"/>
        <item x="1374"/>
        <item x="1944"/>
        <item x="2091"/>
        <item x="2371"/>
        <item x="440"/>
        <item x="1857"/>
        <item x="1782"/>
        <item x="947"/>
        <item x="794"/>
        <item x="1673"/>
        <item x="289"/>
        <item x="190"/>
        <item x="1354"/>
        <item x="2153"/>
        <item x="111"/>
        <item x="1620"/>
        <item x="2306"/>
        <item x="1910"/>
        <item x="821"/>
        <item x="2257"/>
        <item x="646"/>
        <item x="799"/>
        <item x="512"/>
        <item x="1636"/>
        <item x="939"/>
        <item x="1693"/>
        <item x="2115"/>
        <item x="1200"/>
        <item x="878"/>
        <item x="2169"/>
        <item x="158"/>
        <item x="1179"/>
        <item x="662"/>
        <item x="945"/>
        <item x="1305"/>
        <item x="224"/>
        <item x="1902"/>
        <item x="1503"/>
        <item x="1349"/>
        <item x="780"/>
        <item x="1196"/>
        <item x="807"/>
        <item x="304"/>
        <item x="1802"/>
        <item x="1358"/>
        <item x="850"/>
        <item x="2010"/>
        <item x="1137"/>
        <item x="61"/>
        <item x="1927"/>
        <item x="490"/>
        <item x="1962"/>
        <item x="147"/>
        <item x="177"/>
        <item x="2049"/>
        <item x="2350"/>
        <item x="992"/>
        <item x="1773"/>
        <item x="2332"/>
        <item x="108"/>
        <item x="343"/>
        <item x="1271"/>
        <item x="2032"/>
        <item x="713"/>
        <item x="2331"/>
        <item x="25"/>
        <item x="1018"/>
        <item x="2175"/>
        <item x="1819"/>
        <item x="1623"/>
        <item x="206"/>
        <item x="2121"/>
        <item x="518"/>
        <item x="435"/>
        <item x="1230"/>
        <item x="1544"/>
        <item x="1117"/>
        <item x="353"/>
        <item x="976"/>
        <item x="352"/>
        <item x="877"/>
        <item x="1912"/>
        <item x="974"/>
        <item x="1188"/>
        <item x="542"/>
        <item x="1984"/>
        <item x="2246"/>
        <item x="726"/>
        <item x="1727"/>
        <item x="1609"/>
        <item x="826"/>
        <item x="1986"/>
        <item x="1063"/>
        <item x="2337"/>
        <item x="1114"/>
        <item x="10"/>
        <item x="524"/>
        <item x="86"/>
        <item x="2293"/>
        <item x="2124"/>
        <item x="1567"/>
        <item x="550"/>
        <item x="766"/>
        <item x="293"/>
        <item x="762"/>
        <item x="459"/>
        <item x="59"/>
        <item x="2288"/>
        <item x="1943"/>
        <item x="126"/>
        <item x="1671"/>
        <item x="1861"/>
        <item x="1299"/>
        <item x="1525"/>
        <item x="1252"/>
        <item x="823"/>
        <item x="2298"/>
        <item x="2145"/>
        <item x="2222"/>
        <item x="2205"/>
        <item x="531"/>
        <item x="2136"/>
        <item x="1112"/>
        <item x="795"/>
        <item x="1689"/>
        <item x="143"/>
        <item x="2344"/>
        <item x="2232"/>
        <item x="1250"/>
        <item x="1177"/>
        <item x="1753"/>
        <item x="1466"/>
        <item x="1982"/>
        <item x="1755"/>
        <item x="789"/>
        <item x="608"/>
        <item x="1476"/>
        <item x="588"/>
        <item x="573"/>
        <item x="716"/>
        <item x="943"/>
        <item x="957"/>
        <item x="2102"/>
        <item x="1401"/>
        <item x="1234"/>
        <item x="1883"/>
        <item x="2152"/>
        <item x="82"/>
        <item x="355"/>
        <item x="633"/>
        <item x="124"/>
        <item x="1820"/>
        <item x="1889"/>
        <item x="657"/>
        <item x="1884"/>
        <item x="935"/>
        <item x="2287"/>
        <item x="74"/>
        <item x="797"/>
        <item x="689"/>
        <item x="2065"/>
        <item x="727"/>
        <item x="1025"/>
        <item x="613"/>
        <item x="1921"/>
        <item x="1433"/>
        <item x="172"/>
        <item x="18"/>
        <item x="579"/>
        <item x="880"/>
        <item x="607"/>
        <item x="562"/>
        <item x="1051"/>
        <item x="1817"/>
        <item x="1011"/>
        <item x="1617"/>
        <item x="1661"/>
        <item x="1577"/>
        <item x="452"/>
        <item x="1181"/>
        <item x="1229"/>
        <item x="1243"/>
        <item x="2143"/>
        <item x="1597"/>
        <item x="1785"/>
        <item x="1570"/>
        <item x="89"/>
        <item x="1732"/>
        <item x="3"/>
        <item x="2149"/>
        <item x="1260"/>
        <item x="871"/>
        <item x="1257"/>
        <item x="480"/>
        <item x="165"/>
        <item x="1300"/>
        <item x="1308"/>
        <item x="1059"/>
        <item x="2139"/>
        <item x="1761"/>
        <item x="292"/>
        <item x="1352"/>
        <item x="1478"/>
        <item x="1465"/>
        <item x="2020"/>
        <item x="283"/>
        <item x="323"/>
        <item x="2050"/>
        <item x="261"/>
        <item x="891"/>
        <item x="1919"/>
        <item x="555"/>
        <item x="22"/>
        <item x="2349"/>
        <item x="1584"/>
        <item x="0"/>
        <item x="1920"/>
        <item x="1807"/>
        <item x="2265"/>
        <item x="1954"/>
        <item x="738"/>
        <item x="1014"/>
        <item x="472"/>
        <item x="2063"/>
        <item x="998"/>
        <item x="1198"/>
        <item x="1123"/>
        <item x="314"/>
        <item x="2060"/>
        <item x="637"/>
        <item x="1813"/>
        <item x="832"/>
        <item x="2251"/>
        <item x="2120"/>
        <item x="421"/>
        <item x="1049"/>
        <item x="2110"/>
        <item x="237"/>
        <item x="2224"/>
        <item x="1736"/>
        <item x="1194"/>
        <item x="1518"/>
        <item x="1762"/>
        <item x="808"/>
        <item x="1787"/>
        <item x="2353"/>
        <item x="944"/>
        <item x="1126"/>
        <item x="1231"/>
        <item x="1335"/>
        <item x="1431"/>
        <item x="1356"/>
        <item x="1715"/>
        <item x="1266"/>
        <item x="1532"/>
        <item x="1877"/>
        <item x="2323"/>
        <item x="1632"/>
        <item x="26"/>
        <item x="1591"/>
        <item x="2088"/>
        <item x="964"/>
        <item x="1485"/>
        <item x="980"/>
        <item x="2255"/>
        <item x="2133"/>
        <item x="216"/>
        <item x="2372"/>
        <item x="335"/>
        <item x="2158"/>
        <item x="1757"/>
        <item x="873"/>
        <item x="2335"/>
        <item x="1942"/>
        <item x="1395"/>
        <item x="1154"/>
        <item x="461"/>
        <item x="661"/>
        <item x="475"/>
        <item x="1180"/>
        <item x="513"/>
        <item x="1858"/>
        <item x="1909"/>
        <item x="1866"/>
        <item x="1069"/>
        <item x="1402"/>
        <item x="1240"/>
        <item x="1146"/>
        <item x="120"/>
        <item x="1574"/>
        <item x="1296"/>
        <item x="1793"/>
        <item x="2359"/>
        <item x="2196"/>
        <item x="946"/>
        <item x="2341"/>
        <item x="145"/>
        <item x="1705"/>
        <item x="1963"/>
        <item x="1926"/>
        <item x="962"/>
        <item x="1554"/>
        <item x="50"/>
        <item x="95"/>
        <item x="2022"/>
        <item x="2029"/>
        <item x="590"/>
        <item x="468"/>
        <item x="2097"/>
        <item x="2104"/>
        <item x="425"/>
        <item x="1904"/>
        <item x="1417"/>
        <item x="1592"/>
        <item x="68"/>
        <item x="342"/>
        <item x="2282"/>
        <item x="1598"/>
        <item x="470"/>
        <item x="1282"/>
        <item x="1013"/>
        <item x="2312"/>
        <item x="1957"/>
        <item x="1456"/>
        <item x="268"/>
        <item x="384"/>
        <item x="2144"/>
        <item x="1511"/>
        <item x="763"/>
        <item x="600"/>
        <item x="1307"/>
        <item x="504"/>
        <item x="183"/>
        <item x="351"/>
        <item x="594"/>
        <item x="1228"/>
        <item x="1794"/>
        <item x="1106"/>
        <item x="360"/>
        <item x="1473"/>
        <item x="881"/>
        <item x="280"/>
        <item x="501"/>
        <item x="1991"/>
        <item x="1124"/>
        <item x="1881"/>
        <item x="328"/>
        <item x="1268"/>
        <item x="1332"/>
        <item x="287"/>
        <item x="1900"/>
        <item x="309"/>
        <item x="114"/>
        <item x="136"/>
        <item x="665"/>
        <item x="1470"/>
        <item x="1993"/>
        <item x="1262"/>
        <item x="2004"/>
        <item x="8"/>
        <item x="492"/>
        <item x="1173"/>
        <item x="64"/>
        <item x="1239"/>
        <item x="102"/>
        <item x="1293"/>
        <item x="1548"/>
        <item x="2308"/>
        <item x="1891"/>
        <item x="482"/>
        <item x="339"/>
        <item x="2307"/>
        <item x="493"/>
        <item x="572"/>
        <item x="203"/>
        <item x="1484"/>
        <item x="1640"/>
        <item x="1091"/>
        <item x="1624"/>
        <item x="1093"/>
        <item x="1805"/>
        <item x="1107"/>
        <item x="1933"/>
        <item x="1347"/>
        <item x="2017"/>
        <item x="264"/>
        <item x="1275"/>
        <item x="812"/>
        <item x="1053"/>
        <item x="559"/>
        <item x="1502"/>
        <item x="1840"/>
        <item x="1147"/>
        <item x="1698"/>
        <item x="1860"/>
        <item x="161"/>
        <item x="1541"/>
        <item x="278"/>
        <item x="1618"/>
        <item x="62"/>
        <item x="1491"/>
        <item x="752"/>
        <item x="818"/>
        <item x="673"/>
        <item x="1434"/>
        <item x="1842"/>
        <item x="369"/>
        <item x="1441"/>
        <item x="2231"/>
        <item x="316"/>
        <item x="52"/>
        <item x="1113"/>
        <item x="2016"/>
        <item x="855"/>
        <item x="2046"/>
        <item x="2258"/>
        <item x="1116"/>
        <item x="700"/>
        <item x="1974"/>
        <item x="1692"/>
        <item x="1449"/>
        <item x="75"/>
        <item x="2053"/>
        <item x="1272"/>
        <item x="803"/>
        <item x="2035"/>
        <item x="773"/>
        <item x="2321"/>
        <item x="1183"/>
        <item x="1697"/>
        <item x="925"/>
        <item x="2242"/>
        <item x="226"/>
        <item x="1724"/>
        <item x="2000"/>
        <item x="1458"/>
        <item x="749"/>
        <item x="103"/>
        <item x="2076"/>
        <item x="1415"/>
        <item x="571"/>
        <item x="1760"/>
        <item x="1641"/>
        <item x="1474"/>
        <item x="1890"/>
        <item x="1100"/>
        <item x="748"/>
        <item x="721"/>
        <item x="981"/>
        <item x="1169"/>
        <item x="2146"/>
        <item x="1408"/>
        <item x="2256"/>
        <item x="1796"/>
        <item x="1345"/>
        <item x="1185"/>
        <item x="244"/>
        <item x="1334"/>
        <item x="2305"/>
        <item x="79"/>
        <item x="2355"/>
        <item x="2214"/>
        <item x="1294"/>
        <item x="1403"/>
        <item x="122"/>
        <item x="2238"/>
        <item x="2090"/>
        <item x="2183"/>
        <item x="1767"/>
        <item x="916"/>
        <item x="179"/>
        <item x="1444"/>
        <item x="1024"/>
        <item x="1235"/>
        <item x="1487"/>
        <item x="1639"/>
        <item x="546"/>
        <item x="604"/>
        <item x="1216"/>
        <item x="2279"/>
        <item x="1594"/>
        <item x="535"/>
        <item x="1966"/>
        <item x="270"/>
        <item x="1973"/>
        <item x="1656"/>
        <item x="1031"/>
        <item x="609"/>
        <item x="1634"/>
        <item x="2201"/>
        <item x="1716"/>
        <item x="783"/>
        <item x="1638"/>
        <item x="1392"/>
        <item x="1448"/>
        <item x="2070"/>
        <item x="2240"/>
        <item x="277"/>
        <item x="1391"/>
        <item x="173"/>
        <item x="1291"/>
        <item x="691"/>
        <item x="743"/>
        <item x="142"/>
        <item x="1329"/>
        <item x="1450"/>
        <item x="1967"/>
        <item x="1811"/>
        <item x="417"/>
        <item x="70"/>
        <item x="2227"/>
        <item x="1166"/>
        <item x="1621"/>
        <item x="1774"/>
        <item x="156"/>
        <item x="288"/>
        <item x="1658"/>
        <item x="1994"/>
        <item x="436"/>
        <item x="333"/>
        <item x="931"/>
        <item x="186"/>
        <item x="1604"/>
        <item x="1833"/>
        <item x="2094"/>
        <item x="1226"/>
        <item x="876"/>
        <item x="864"/>
        <item x="1538"/>
        <item x="1245"/>
        <item x="1614"/>
        <item x="798"/>
        <item x="1561"/>
        <item x="565"/>
        <item x="1141"/>
        <item x="1077"/>
        <item x="1152"/>
        <item x="790"/>
        <item x="1662"/>
        <item x="400"/>
        <item x="2191"/>
        <item x="2041"/>
        <item x="290"/>
        <item x="498"/>
        <item x="636"/>
        <item x="620"/>
        <item x="446"/>
        <item x="1029"/>
        <item x="1536"/>
        <item x="301"/>
        <item x="907"/>
        <item x="1898"/>
        <item x="212"/>
        <item x="1383"/>
        <item x="297"/>
        <item x="1572"/>
        <item x="167"/>
        <item x="233"/>
        <item x="1071"/>
        <item x="81"/>
        <item x="725"/>
        <item x="1708"/>
        <item x="1184"/>
        <item x="2160"/>
        <item x="214"/>
        <item x="359"/>
        <item x="582"/>
        <item x="2132"/>
        <item x="230"/>
        <item x="476"/>
        <item x="296"/>
        <item x="1020"/>
        <item x="853"/>
        <item x="1217"/>
        <item x="1601"/>
        <item x="140"/>
        <item x="83"/>
        <item x="431"/>
        <item x="514"/>
        <item x="1585"/>
        <item x="1533"/>
        <item x="1731"/>
        <item x="938"/>
        <item x="653"/>
        <item x="2199"/>
        <item x="1387"/>
        <item x="1989"/>
        <item x="1153"/>
        <item x="2072"/>
        <item x="1743"/>
        <item x="624"/>
        <item x="273"/>
        <item x="1157"/>
        <item x="1082"/>
        <item x="2062"/>
        <item x="1097"/>
        <item x="2019"/>
        <item x="1283"/>
        <item x="840"/>
        <item x="948"/>
        <item x="327"/>
        <item x="968"/>
        <item x="1616"/>
        <item x="2074"/>
        <item x="538"/>
        <item x="1"/>
        <item x="363"/>
        <item x="852"/>
        <item x="2066"/>
        <item x="1306"/>
        <item x="2181"/>
        <item x="1563"/>
        <item x="557"/>
        <item x="747"/>
        <item x="1008"/>
        <item x="300"/>
        <item x="1156"/>
        <item x="909"/>
        <item x="1273"/>
        <item x="2236"/>
        <item x="364"/>
        <item x="804"/>
        <item x="1039"/>
        <item x="37"/>
        <item x="1375"/>
        <item x="522"/>
        <item x="1488"/>
        <item x="2038"/>
        <item x="127"/>
        <item x="2150"/>
        <item x="2092"/>
        <item x="1002"/>
        <item x="2008"/>
        <item x="1825"/>
        <item x="2208"/>
        <item x="1528"/>
        <item x="1836"/>
        <item x="1930"/>
        <item x="381"/>
        <item x="643"/>
        <item x="1341"/>
        <item x="1871"/>
        <item x="1611"/>
        <item x="374"/>
        <item x="2051"/>
        <item x="367"/>
        <item x="2226"/>
        <item x="874"/>
        <item x="2316"/>
        <item x="1398"/>
        <item x="652"/>
        <item x="1868"/>
        <item x="1823"/>
        <item x="2229"/>
        <item x="1977"/>
        <item x="2018"/>
        <item x="1690"/>
        <item x="248"/>
        <item x="924"/>
        <item x="1892"/>
        <item x="1595"/>
        <item x="281"/>
        <item x="2249"/>
        <item x="849"/>
        <item x="67"/>
        <item x="437"/>
        <item x="2263"/>
        <item x="109"/>
        <item x="1582"/>
        <item x="1400"/>
        <item x="453"/>
        <item x="1783"/>
        <item x="1723"/>
        <item x="1042"/>
        <item x="87"/>
        <item x="1142"/>
        <item x="1903"/>
        <item x="1907"/>
        <item x="655"/>
        <item x="651"/>
        <item x="629"/>
        <item x="1913"/>
        <item x="672"/>
        <item x="383"/>
        <item x="1520"/>
        <item x="1033"/>
        <item x="1530"/>
        <item x="1606"/>
        <item x="754"/>
        <item x="2223"/>
        <item x="844"/>
        <item x="1251"/>
        <item x="610"/>
        <item x="566"/>
        <item x="1821"/>
        <item x="1848"/>
        <item x="1000"/>
        <item x="1688"/>
        <item x="2362"/>
        <item x="243"/>
        <item x="601"/>
        <item x="1945"/>
        <item x="570"/>
        <item x="680"/>
        <item x="952"/>
        <item x="34"/>
        <item x="1625"/>
        <item x="843"/>
        <item x="1072"/>
        <item x="1887"/>
        <item x="2200"/>
        <item x="2250"/>
        <item x="1776"/>
        <item x="1040"/>
        <item x="1515"/>
        <item x="1865"/>
        <item x="2182"/>
        <item x="259"/>
        <item x="2361"/>
        <item x="1988"/>
        <item x="1565"/>
        <item x="558"/>
        <item x="1149"/>
        <item x="1233"/>
        <item x="1359"/>
        <item x="2318"/>
        <item x="1941"/>
        <item x="537"/>
        <item x="249"/>
        <item x="2354"/>
        <item x="73"/>
        <item x="819"/>
        <item x="19"/>
        <item x="1579"/>
        <item x="2026"/>
        <item x="1297"/>
        <item x="1854"/>
        <item x="1175"/>
        <item x="1118"/>
        <item x="1430"/>
        <item x="697"/>
        <item x="757"/>
        <item x="66"/>
        <item x="1168"/>
        <item x="1067"/>
        <item x="2292"/>
        <item x="138"/>
        <item x="1637"/>
        <item x="139"/>
        <item x="1088"/>
        <item x="941"/>
        <item x="443"/>
        <item x="1699"/>
        <item x="1987"/>
        <item x="1469"/>
        <item x="2275"/>
        <item x="1849"/>
        <item x="983"/>
        <item x="1580"/>
        <item x="33"/>
        <item x="1083"/>
        <item x="478"/>
        <item x="2021"/>
        <item x="1162"/>
        <item x="1264"/>
        <item x="2127"/>
        <item x="2266"/>
        <item x="154"/>
        <item x="1244"/>
        <item x="965"/>
        <item x="758"/>
        <item x="666"/>
        <item x="1806"/>
        <item x="1331"/>
        <item x="1376"/>
        <item x="1795"/>
        <item x="701"/>
        <item x="2327"/>
        <item x="1026"/>
        <item x="2268"/>
        <item x="685"/>
        <item x="1863"/>
        <item x="2360"/>
        <item x="1343"/>
        <item x="1288"/>
        <item x="441"/>
        <item x="2034"/>
        <item x="423"/>
        <item x="1336"/>
        <item x="1626"/>
        <item x="1754"/>
        <item x="187"/>
        <item x="349"/>
        <item x="719"/>
        <item x="220"/>
        <item x="1542"/>
        <item x="2239"/>
        <item x="642"/>
        <item x="580"/>
        <item x="895"/>
        <item x="648"/>
        <item x="362"/>
        <item x="597"/>
        <item x="728"/>
        <item x="2037"/>
        <item x="1924"/>
        <item x="1703"/>
        <item x="1979"/>
        <item x="999"/>
        <item x="1324"/>
        <item x="586"/>
        <item x="1003"/>
        <item x="817"/>
        <item x="894"/>
        <item x="760"/>
        <item x="2111"/>
        <item x="837"/>
        <item x="1937"/>
        <item x="1218"/>
        <item x="1766"/>
        <item x="605"/>
        <item x="2148"/>
        <item x="92"/>
        <item x="1659"/>
        <item x="656"/>
        <item x="813"/>
        <item x="1635"/>
        <item x="1412"/>
        <item x="2247"/>
        <item x="1535"/>
        <item x="1631"/>
        <item x="1934"/>
        <item x="577"/>
        <item x="1864"/>
        <item x="863"/>
        <item x="275"/>
        <item x="398"/>
        <item x="1605"/>
        <item x="1074"/>
        <item x="923"/>
        <item x="870"/>
        <item x="1068"/>
        <item x="1481"/>
        <item x="1201"/>
        <item x="1792"/>
        <item x="1737"/>
        <item x="1649"/>
        <item x="2358"/>
        <item x="1084"/>
        <item x="919"/>
        <item x="416"/>
        <item x="1036"/>
        <item x="1321"/>
        <item x="1378"/>
        <item x="1895"/>
        <item x="1717"/>
        <item x="471"/>
        <item x="892"/>
        <item x="402"/>
        <item x="1655"/>
        <item x="1079"/>
        <item x="649"/>
        <item x="556"/>
        <item x="1414"/>
        <item x="775"/>
        <item x="991"/>
        <item x="1099"/>
        <item x="2171"/>
        <item x="792"/>
        <item x="1612"/>
        <item x="659"/>
        <item x="1207"/>
        <item x="1839"/>
        <item x="256"/>
        <item x="90"/>
        <item x="2212"/>
        <item x="2043"/>
        <item x="1045"/>
        <item x="241"/>
        <item x="439"/>
        <item x="2185"/>
        <item x="96"/>
        <item x="2044"/>
        <item x="372"/>
        <item x="1320"/>
        <item x="1087"/>
        <item x="2204"/>
        <item x="131"/>
        <item x="499"/>
        <item x="1560"/>
        <item x="2163"/>
        <item x="503"/>
        <item x="1221"/>
        <item x="1104"/>
        <item x="997"/>
        <item x="2173"/>
        <item x="1552"/>
        <item x="1826"/>
        <item x="1455"/>
        <item x="466"/>
        <item x="1160"/>
        <item x="1213"/>
        <item x="1270"/>
        <item x="883"/>
        <item x="2244"/>
        <item x="387"/>
        <item x="890"/>
        <item x="796"/>
        <item x="1227"/>
        <item x="1769"/>
        <item x="1023"/>
        <item x="679"/>
        <item x="404"/>
        <item x="540"/>
        <item x="670"/>
        <item x="530"/>
        <item x="507"/>
        <item x="834"/>
        <item x="1772"/>
        <item x="1208"/>
        <item x="525"/>
        <item x="532"/>
        <item x="833"/>
        <item x="1021"/>
        <item x="1669"/>
        <item x="1189"/>
        <item x="1940"/>
        <item x="456"/>
        <item x="29"/>
        <item x="196"/>
        <item x="668"/>
        <item x="1781"/>
        <item x="394"/>
        <item x="753"/>
        <item x="914"/>
        <item x="129"/>
        <item x="1547"/>
        <item x="210"/>
        <item x="195"/>
        <item x="1856"/>
        <item x="1103"/>
        <item x="365"/>
        <item x="910"/>
        <item x="793"/>
        <item x="1338"/>
        <item x="703"/>
        <item x="2324"/>
        <item x="1424"/>
        <item x="824"/>
        <item x="508"/>
        <item x="1918"/>
        <item x="262"/>
        <item x="1209"/>
        <item x="1500"/>
        <item x="469"/>
        <item x="1695"/>
        <item x="1280"/>
        <item x="1197"/>
        <item x="809"/>
        <item x="430"/>
        <item x="132"/>
        <item x="1679"/>
        <item x="2083"/>
        <item x="227"/>
        <item x="356"/>
        <item x="866"/>
        <item x="47"/>
        <item x="1867"/>
        <item x="1206"/>
        <item x="454"/>
        <item x="1289"/>
        <item x="1553"/>
        <item x="898"/>
        <item x="107"/>
        <item x="1247"/>
        <item x="2277"/>
        <item x="1353"/>
        <item x="71"/>
        <item x="1587"/>
        <item x="1675"/>
        <item x="1442"/>
        <item x="2216"/>
        <item x="1432"/>
        <item x="247"/>
        <item x="845"/>
        <item x="295"/>
        <item x="951"/>
        <item x="660"/>
        <item x="970"/>
        <item x="829"/>
        <item x="2013"/>
        <item x="687"/>
        <item x="88"/>
        <item x="589"/>
        <item x="65"/>
        <item x="860"/>
        <item x="2192"/>
        <item x="1004"/>
        <item x="1949"/>
        <item x="585"/>
        <item x="370"/>
        <item x="2134"/>
        <item x="450"/>
        <item x="1714"/>
        <item x="1323"/>
        <item x="2071"/>
        <item x="137"/>
        <item x="1060"/>
        <item x="2180"/>
        <item x="1575"/>
        <item x="2333"/>
        <item x="567"/>
        <item x="28"/>
        <item x="527"/>
        <item x="2356"/>
        <item x="310"/>
        <item x="862"/>
        <item x="1312"/>
        <item x="1232"/>
        <item x="340"/>
        <item x="1170"/>
        <item x="146"/>
        <item x="911"/>
        <item x="1771"/>
        <item x="888"/>
        <item x="2077"/>
        <item x="1350"/>
        <item x="1850"/>
        <item x="7"/>
        <item x="1096"/>
        <item x="884"/>
        <item x="284"/>
        <item x="1908"/>
        <item x="1382"/>
        <item x="1044"/>
        <item x="1171"/>
        <item x="534"/>
        <item x="2329"/>
        <item x="505"/>
        <item x="1155"/>
        <item x="1364"/>
        <item x="904"/>
        <item x="1150"/>
        <item x="563"/>
        <item x="2284"/>
        <item x="1763"/>
        <item x="41"/>
        <item x="2131"/>
        <item x="2203"/>
        <item x="2031"/>
        <item x="1439"/>
        <item x="669"/>
        <item x="2113"/>
        <item x="1683"/>
        <item x="737"/>
        <item x="1286"/>
        <item x="1765"/>
        <item x="414"/>
        <item x="1372"/>
        <item x="1718"/>
        <item x="591"/>
        <item x="411"/>
        <item x="1017"/>
        <item x="2119"/>
        <item x="1568"/>
        <item x="1804"/>
        <item x="2096"/>
        <item x="1365"/>
        <item x="209"/>
        <item x="2108"/>
        <item x="1135"/>
        <item x="961"/>
        <item x="887"/>
        <item x="2213"/>
        <item x="336"/>
        <item x="1459"/>
        <item x="1467"/>
        <item x="245"/>
        <item x="560"/>
        <item x="1901"/>
        <item x="1298"/>
        <item x="2252"/>
        <item x="544"/>
        <item x="1426"/>
        <item x="2301"/>
        <item x="650"/>
        <item x="1438"/>
        <item x="85"/>
        <item x="1066"/>
        <item x="1178"/>
        <item x="350"/>
        <item x="408"/>
        <item x="305"/>
        <item x="777"/>
        <item x="395"/>
        <item x="1498"/>
        <item x="1738"/>
        <item x="257"/>
        <item x="358"/>
        <item x="1022"/>
        <item x="2103"/>
        <item x="720"/>
        <item x="2346"/>
        <item x="215"/>
        <item x="368"/>
        <item x="617"/>
        <item x="53"/>
        <item x="616"/>
        <item x="606"/>
        <item x="856"/>
        <item x="993"/>
        <item x="1896"/>
        <item x="2069"/>
        <item x="1140"/>
        <item x="1950"/>
        <item x="2082"/>
        <item x="1366"/>
        <item x="1514"/>
        <item x="705"/>
        <item x="639"/>
        <item x="1537"/>
        <item x="313"/>
        <item x="141"/>
        <item x="603"/>
        <item x="2347"/>
        <item x="1187"/>
        <item x="805"/>
        <item x="2363"/>
        <item x="1646"/>
        <item x="1393"/>
        <item x="2272"/>
        <item x="1389"/>
        <item x="1778"/>
        <item x="2178"/>
        <item x="2025"/>
        <item x="718"/>
        <item x="282"/>
        <item x="1290"/>
        <item x="1255"/>
        <item x="44"/>
        <item x="1010"/>
        <item x="1810"/>
        <item x="2165"/>
        <item x="1906"/>
        <item x="1061"/>
        <item x="2319"/>
        <item x="324"/>
        <item x="1874"/>
        <item x="1159"/>
        <item x="2326"/>
        <item x="641"/>
        <item x="2235"/>
        <item x="879"/>
        <item x="2027"/>
        <item x="1768"/>
        <item x="741"/>
        <item x="1914"/>
        <item x="180"/>
        <item x="516"/>
        <item x="318"/>
        <item x="596"/>
        <item x="98"/>
        <item x="698"/>
        <item x="31"/>
        <item x="1302"/>
        <item x="155"/>
        <item x="2338"/>
        <item x="1195"/>
        <item x="1824"/>
        <item x="1311"/>
        <item x="1664"/>
        <item x="848"/>
        <item x="1711"/>
        <item x="240"/>
        <item x="2005"/>
        <item x="1843"/>
        <item x="1801"/>
        <item x="2048"/>
        <item x="678"/>
        <item x="644"/>
        <item x="740"/>
        <item x="1258"/>
        <item x="746"/>
        <item x="1397"/>
        <item x="1236"/>
        <item x="1284"/>
        <item x="1694"/>
        <item x="2322"/>
        <item x="1589"/>
        <item x="2286"/>
        <item x="706"/>
        <item x="2211"/>
        <item x="2209"/>
        <item x="1965"/>
        <item x="1115"/>
        <item x="1325"/>
        <item x="2101"/>
        <item x="2261"/>
        <item x="1744"/>
        <item x="112"/>
        <item x="1524"/>
        <item x="2280"/>
        <item x="188"/>
        <item x="1759"/>
        <item x="1337"/>
        <item x="253"/>
        <item x="2219"/>
        <item x="1955"/>
        <item x="1999"/>
        <item x="496"/>
        <item x="595"/>
        <item x="1522"/>
        <item x="1681"/>
        <item x="2206"/>
        <item x="623"/>
        <item x="2311"/>
        <item x="1499"/>
        <item x="93"/>
        <item x="299"/>
        <item x="1413"/>
        <item x="1265"/>
        <item x="956"/>
        <item x="1976"/>
        <item x="1946"/>
        <item x="2296"/>
        <item x="745"/>
        <item x="576"/>
        <item x="2345"/>
        <item x="1622"/>
        <item x="954"/>
        <item x="581"/>
        <item x="1404"/>
        <item x="11"/>
        <item x="344"/>
        <item x="2067"/>
        <item x="1462"/>
        <item x="16"/>
        <item x="1812"/>
        <item x="1254"/>
        <item x="338"/>
        <item x="835"/>
        <item x="1327"/>
        <item x="2357"/>
        <item x="1301"/>
        <item x="2253"/>
        <item x="2289"/>
        <item x="1899"/>
        <item x="2125"/>
        <item x="2174"/>
        <item x="1862"/>
        <item x="2187"/>
        <item x="549"/>
        <item x="40"/>
        <item x="1192"/>
        <item x="1199"/>
        <item x="168"/>
        <item x="1726"/>
        <item x="801"/>
        <item x="1214"/>
        <item x="1959"/>
        <item x="1109"/>
        <item x="940"/>
        <item x="393"/>
        <item x="116"/>
        <item x="529"/>
        <item x="1122"/>
        <item x="1136"/>
        <item x="972"/>
        <item x="1416"/>
        <item x="2157"/>
        <item x="134"/>
        <item x="1551"/>
        <item x="1519"/>
        <item x="194"/>
        <item x="1756"/>
        <item x="1710"/>
        <item x="709"/>
        <item x="222"/>
        <item x="30"/>
        <item x="1569"/>
        <item x="1435"/>
        <item x="1128"/>
        <item x="1279"/>
        <item x="48"/>
        <item x="1102"/>
        <item x="1410"/>
        <item x="1443"/>
        <item x="1132"/>
        <item x="858"/>
        <item x="2100"/>
        <item x="2122"/>
        <item x="1436"/>
        <item x="1680"/>
        <item x="2003"/>
        <item x="506"/>
        <item x="1492"/>
        <item x="2269"/>
        <item x="1019"/>
        <item x="2218"/>
        <item x="2336"/>
        <item x="2140"/>
        <item x="1545"/>
        <item x="57"/>
        <item x="2172"/>
        <item x="1089"/>
        <item x="1797"/>
        <item x="960"/>
        <item x="1645"/>
        <item x="444"/>
        <item x="2042"/>
        <item x="1001"/>
        <item x="69"/>
        <item x="2210"/>
        <item x="1447"/>
        <item x="1602"/>
        <item x="2281"/>
        <item x="1516"/>
        <item x="1894"/>
        <item x="1770"/>
        <item x="32"/>
        <item x="1406"/>
        <item x="868"/>
        <item x="286"/>
        <item x="1357"/>
        <item x="1789"/>
        <item x="497"/>
        <item x="2300"/>
        <item x="903"/>
        <item x="774"/>
        <item x="1428"/>
        <item x="578"/>
        <item x="1490"/>
        <item x="77"/>
        <item x="27"/>
        <item x="2135"/>
        <item x="306"/>
        <item x="1138"/>
        <item x="520"/>
        <item x="1370"/>
        <item x="781"/>
        <item x="1457"/>
        <item x="1557"/>
        <item x="778"/>
        <item x="1633"/>
        <item x="1608"/>
        <item x="1852"/>
        <item x="861"/>
        <item x="1086"/>
        <item x="979"/>
        <item x="1739"/>
        <item x="1005"/>
        <item x="1880"/>
        <item x="784"/>
        <item x="2197"/>
        <item x="930"/>
        <item x="1814"/>
        <item x="2260"/>
        <item x="1798"/>
        <item x="330"/>
        <item x="319"/>
        <item x="157"/>
        <item x="1742"/>
        <item x="1101"/>
        <item x="690"/>
        <item x="1588"/>
        <item x="1363"/>
        <item x="937"/>
        <item x="942"/>
        <item x="1322"/>
        <item x="189"/>
        <item x="1193"/>
        <item x="787"/>
        <item x="735"/>
        <item x="625"/>
        <item x="2241"/>
        <item x="628"/>
        <item x="1303"/>
        <item x="918"/>
        <item x="681"/>
        <item x="2107"/>
        <item x="1619"/>
        <item x="618"/>
        <item x="2159"/>
        <item x="2167"/>
        <item x="1453"/>
        <item x="1471"/>
        <item x="786"/>
        <item x="150"/>
        <item x="1048"/>
        <item x="1665"/>
        <item x="2303"/>
        <item x="207"/>
        <item x="1613"/>
        <item x="756"/>
        <item x="671"/>
        <item x="307"/>
        <item x="303"/>
        <item x="966"/>
        <item x="872"/>
        <item x="929"/>
        <item x="2351"/>
        <item x="2075"/>
        <item x="731"/>
        <item x="1691"/>
        <item x="1599"/>
        <item x="396"/>
        <item x="630"/>
        <item x="1223"/>
        <item x="949"/>
        <item x="1007"/>
        <item x="1653"/>
        <item x="1222"/>
        <item x="1704"/>
        <item x="60"/>
        <item x="1111"/>
        <item x="36"/>
        <item x="269"/>
        <item x="1674"/>
        <item x="2105"/>
        <item x="426"/>
        <item x="234"/>
        <item x="867"/>
        <item x="1893"/>
        <item x="1497"/>
        <item x="1952"/>
        <item x="1905"/>
        <item x="2186"/>
        <item x="2047"/>
        <item x="1818"/>
        <item x="2228"/>
        <item x="1709"/>
        <item x="1644"/>
        <item x="2064"/>
        <item x="1316"/>
        <item x="1125"/>
        <item x="1080"/>
        <item x="647"/>
        <item x="2330"/>
        <item x="1835"/>
        <item x="2291"/>
        <item x="1964"/>
        <item x="1992"/>
        <item x="217"/>
        <item x="958"/>
        <item x="676"/>
        <item x="1600"/>
        <item x="2129"/>
        <item x="2313"/>
        <item x="1764"/>
        <item x="6"/>
        <item x="2314"/>
        <item x="1317"/>
        <item x="2184"/>
        <item x="219"/>
        <item x="432"/>
        <item x="851"/>
        <item x="664"/>
        <item x="1878"/>
        <item x="135"/>
        <item x="2368"/>
        <item x="915"/>
        <item x="1971"/>
        <item x="2237"/>
        <item x="1642"/>
        <item x="994"/>
        <item x="1238"/>
        <item x="765"/>
        <item x="1030"/>
        <item x="548"/>
        <item x="1627"/>
        <item x="547"/>
        <item x="1057"/>
        <item x="729"/>
        <item x="715"/>
        <item x="1686"/>
        <item x="1657"/>
        <item x="2086"/>
        <item x="2087"/>
        <item x="2299"/>
        <item x="1094"/>
        <item x="1446"/>
        <item x="734"/>
        <item x="811"/>
        <item x="722"/>
        <item x="1419"/>
        <item x="1225"/>
        <item x="551"/>
        <item x="1784"/>
        <item x="1344"/>
        <item x="1911"/>
        <item x="151"/>
        <item x="1037"/>
        <item x="321"/>
        <item x="519"/>
        <item x="593"/>
        <item x="1468"/>
        <item x="1310"/>
        <item x="830"/>
        <item x="1405"/>
        <item x="785"/>
        <item x="2142"/>
        <item x="263"/>
        <item x="515"/>
        <item x="78"/>
        <item x="1202"/>
        <item x="744"/>
        <item x="481"/>
        <item x="1529"/>
        <item x="1647"/>
        <item x="1925"/>
        <item x="2033"/>
        <item x="489"/>
        <item x="2170"/>
        <item x="2040"/>
        <item x="1815"/>
        <item x="1248"/>
        <item x="1938"/>
        <item x="828"/>
        <item x="2304"/>
        <item x="564"/>
        <item x="1203"/>
        <item x="1786"/>
        <item x="827"/>
        <item x="1313"/>
        <item x="2176"/>
        <item x="2198"/>
        <item x="376"/>
        <item x="178"/>
        <item x="477"/>
        <item x="2343"/>
        <item x="473"/>
        <item x="2325"/>
        <item x="1555"/>
        <item x="619"/>
        <item x="1596"/>
        <item x="934"/>
        <item x="1648"/>
        <item x="2245"/>
        <item x="487"/>
        <item x="1928"/>
        <item x="2079"/>
        <item x="2012"/>
        <item x="99"/>
        <item x="2233"/>
        <item x="2220"/>
        <item x="115"/>
        <item x="953"/>
        <item x="717"/>
        <item x="428"/>
        <item x="405"/>
        <item x="1204"/>
        <item x="521"/>
        <item x="702"/>
        <item x="1211"/>
        <item x="599"/>
        <item x="291"/>
        <item x="128"/>
        <item x="213"/>
        <item x="554"/>
        <item x="163"/>
        <item x="1832"/>
        <item x="1386"/>
        <item x="893"/>
        <item x="484"/>
        <item x="1050"/>
        <item x="1564"/>
        <item x="45"/>
        <item x="1983"/>
        <item x="229"/>
        <item x="1105"/>
        <item x="21"/>
        <item x="345"/>
        <item x="1249"/>
        <item x="1130"/>
        <item x="160"/>
        <item x="1158"/>
        <item x="1684"/>
        <item x="1409"/>
        <item x="1047"/>
        <item x="1054"/>
        <item x="1721"/>
        <item x="933"/>
        <item x="553"/>
        <item x="438"/>
        <item x="584"/>
        <item x="502"/>
        <item x="174"/>
        <item x="15"/>
        <item x="1133"/>
        <item x="1056"/>
        <item x="635"/>
        <item x="693"/>
        <item x="409"/>
        <item x="1788"/>
        <item x="390"/>
        <item x="1339"/>
        <item x="1440"/>
        <item x="101"/>
        <item x="228"/>
        <item x="39"/>
        <item x="1304"/>
        <item x="1734"/>
        <item x="464"/>
        <item x="110"/>
        <item x="640"/>
        <item x="1875"/>
        <item x="117"/>
        <item x="308"/>
        <item x="1916"/>
        <item x="707"/>
        <item x="198"/>
        <item x="1929"/>
        <item x="1098"/>
        <item x="816"/>
        <item x="769"/>
        <item x="1276"/>
        <item x="1809"/>
        <item x="119"/>
        <item x="422"/>
        <item x="267"/>
        <item x="427"/>
        <item x="176"/>
        <item x="2254"/>
        <item x="386"/>
        <item x="1571"/>
        <item x="1186"/>
        <item x="1980"/>
        <item x="2189"/>
        <item x="166"/>
        <item x="1687"/>
        <item x="1267"/>
        <item x="2264"/>
        <item x="1521"/>
        <item x="836"/>
        <item x="1361"/>
        <item x="152"/>
        <item x="1685"/>
        <item x="1827"/>
        <item x="1346"/>
        <item x="1583"/>
        <item x="1355"/>
        <item x="2114"/>
        <item x="1917"/>
        <item x="2123"/>
        <item x="654"/>
        <item x="1163"/>
        <item x="1630"/>
        <item x="2098"/>
        <item x="294"/>
        <item x="2151"/>
        <item x="2294"/>
        <item x="433"/>
        <item x="2217"/>
        <item x="1285"/>
        <item x="1546"/>
        <item x="1975"/>
        <item x="1853"/>
        <item x="2039"/>
        <item x="526"/>
        <item x="742"/>
        <item x="1939"/>
        <item x="1677"/>
        <item x="197"/>
        <item x="688"/>
        <item x="1085"/>
        <item x="2128"/>
        <item x="2009"/>
        <item x="63"/>
        <item x="751"/>
        <item x="1936"/>
        <item x="831"/>
        <item x="1956"/>
        <item x="1740"/>
        <item x="479"/>
        <item x="105"/>
        <item x="2068"/>
        <item x="1510"/>
        <item x="764"/>
        <item x="806"/>
        <item x="1607"/>
        <item x="732"/>
        <item x="822"/>
        <item x="1348"/>
        <item x="474"/>
        <item x="418"/>
        <item x="772"/>
        <item x="451"/>
        <item x="663"/>
        <item x="2162"/>
        <item x="1729"/>
        <item x="2117"/>
        <item x="583"/>
        <item x="1643"/>
        <item x="857"/>
        <item x="1559"/>
        <item x="1702"/>
        <item x="1164"/>
        <item x="989"/>
        <item x="1092"/>
        <item x="2290"/>
        <item x="985"/>
        <item x="17"/>
        <item x="825"/>
        <item x="1543"/>
        <item x="1872"/>
        <item x="1960"/>
        <item x="315"/>
        <item x="49"/>
        <item x="973"/>
        <item x="1610"/>
        <item x="46"/>
        <item x="13"/>
        <item x="2036"/>
        <item x="97"/>
        <item x="1269"/>
        <item x="337"/>
        <item x="1314"/>
        <item x="1090"/>
        <item x="1859"/>
        <item x="1371"/>
        <item x="982"/>
        <item x="759"/>
        <item x="1315"/>
        <item x="2099"/>
        <item x="413"/>
        <item x="1513"/>
        <item x="1748"/>
        <item x="2055"/>
        <item x="1603"/>
        <item x="1741"/>
        <item x="1876"/>
        <item x="1990"/>
        <item x="2112"/>
        <item x="1027"/>
        <item x="2109"/>
        <item x="1055"/>
        <item x="2059"/>
        <item x="1713"/>
        <item x="373"/>
        <item x="272"/>
        <item x="2006"/>
        <item x="1486"/>
        <item x="1463"/>
        <item x="1882"/>
        <item x="348"/>
        <item x="420"/>
        <item x="1886"/>
        <item x="1668"/>
        <item x="125"/>
        <item x="1534"/>
        <item x="56"/>
        <item x="839"/>
        <item x="2317"/>
        <item x="615"/>
        <item x="43"/>
        <item x="900"/>
        <item x="2302"/>
        <item x="378"/>
        <item x="1134"/>
        <item x="1012"/>
        <item x="1480"/>
        <item x="218"/>
        <item x="1700"/>
        <item x="255"/>
        <item x="144"/>
        <item x="523"/>
        <item x="495"/>
        <item x="2225"/>
        <item x="148"/>
        <item x="1418"/>
        <item x="1590"/>
        <item x="2080"/>
        <item x="1829"/>
        <item x="42"/>
        <item x="58"/>
        <item x="1411"/>
        <item x="332"/>
        <item x="159"/>
        <item x="1706"/>
        <item x="84"/>
        <item x="412"/>
        <item x="279"/>
        <item x="181"/>
        <item x="1062"/>
        <item x="1628"/>
        <item x="645"/>
        <item x="882"/>
        <item x="1035"/>
        <item x="1287"/>
        <item x="1722"/>
        <item x="366"/>
        <item x="1707"/>
        <item x="55"/>
        <item x="667"/>
        <item x="193"/>
        <item x="2054"/>
        <item x="869"/>
        <item x="1997"/>
        <item x="1477"/>
        <item x="500"/>
        <item x="1540"/>
        <item x="1145"/>
        <item x="602"/>
        <item x="2147"/>
        <item x="2138"/>
        <item x="347"/>
        <item x="2154"/>
        <item x="1121"/>
        <item x="1562"/>
        <item x="587"/>
        <item x="1479"/>
        <item x="2011"/>
        <item x="2310"/>
        <item x="1292"/>
        <item x="1309"/>
        <item x="1961"/>
        <item x="1746"/>
        <item x="357"/>
        <item x="2230"/>
        <item x="1719"/>
        <item x="2270"/>
        <item x="2"/>
        <item x="1190"/>
        <item x="1556"/>
        <item x="5"/>
        <item x="543"/>
        <item x="397"/>
        <item x="1539"/>
        <item x="767"/>
        <item x="2118"/>
        <item x="2309"/>
        <item x="1095"/>
        <item x="1847"/>
        <item x="221"/>
        <item x="1381"/>
        <item x="770"/>
        <item x="2073"/>
        <item x="1241"/>
        <item x="419"/>
        <item x="242"/>
        <item x="1932"/>
        <item x="1660"/>
        <item x="776"/>
        <item x="612"/>
        <item x="1330"/>
        <item x="631"/>
        <item x="1367"/>
        <item x="2370"/>
        <item x="658"/>
        <item x="375"/>
        <item x="971"/>
        <item x="317"/>
        <item x="2161"/>
        <item x="392"/>
        <item x="1725"/>
        <item x="2061"/>
        <item x="990"/>
        <item x="509"/>
        <item x="1429"/>
        <item x="191"/>
        <item x="846"/>
        <item x="733"/>
        <item x="235"/>
        <item x="311"/>
        <item x="927"/>
        <item x="708"/>
        <item x="23"/>
        <item x="2367"/>
        <item x="2137"/>
        <item x="1586"/>
        <item x="1507"/>
        <item x="2295"/>
        <item x="788"/>
        <item x="1493"/>
        <item x="80"/>
        <item x="410"/>
        <item x="1052"/>
        <item x="2283"/>
        <item x="2045"/>
        <item x="755"/>
        <item x="1295"/>
        <item x="1663"/>
        <item x="1870"/>
        <item x="1482"/>
        <item x="2179"/>
        <item x="1032"/>
        <item x="854"/>
        <item x="1978"/>
        <item x="1274"/>
        <item x="1922"/>
        <item x="94"/>
        <item x="169"/>
        <item x="511"/>
        <item x="1923"/>
        <item x="536"/>
        <item x="568"/>
        <item x="2193"/>
        <item x="1505"/>
        <item x="171"/>
        <item x="434"/>
        <item x="1220"/>
        <item x="1834"/>
        <item x="1838"/>
        <item x="1385"/>
        <item x="325"/>
        <item x="1472"/>
        <item x="1654"/>
        <item x="2106"/>
        <item x="1148"/>
        <item x="1712"/>
        <item x="170"/>
        <item x="1108"/>
        <item x="1174"/>
        <item x="1205"/>
        <item x="932"/>
        <item x="561"/>
        <item x="488"/>
        <item x="449"/>
        <item x="389"/>
        <item x="683"/>
        <item x="246"/>
        <item x="710"/>
        <item x="569"/>
        <item x="2195"/>
        <item x="2320"/>
        <item x="1509"/>
        <item x="266"/>
        <item x="54"/>
        <item x="1526"/>
        <item x="2285"/>
        <item x="415"/>
        <item x="820"/>
        <item x="912"/>
        <item x="802"/>
        <item x="696"/>
        <item x="736"/>
        <item x="2007"/>
        <item x="285"/>
        <item x="1615"/>
        <item x="1120"/>
        <item x="91"/>
        <item x="1452"/>
        <item x="182"/>
        <item x="896"/>
        <item x="598"/>
        <item x="429"/>
        <item x="611"/>
        <item x="928"/>
        <item x="2024"/>
        <item x="902"/>
        <item x="251"/>
        <item x="626"/>
        <item x="455"/>
        <item x="1958"/>
        <item x="460"/>
        <item x="1043"/>
        <item x="149"/>
        <item x="38"/>
        <item x="354"/>
        <item x="1212"/>
        <item x="1399"/>
        <item x="684"/>
        <item x="1593"/>
        <item x="371"/>
        <item x="331"/>
        <item x="886"/>
        <item x="1242"/>
        <item x="2262"/>
        <item x="2215"/>
        <item x="1822"/>
        <item x="510"/>
        <item x="632"/>
        <item x="1065"/>
        <item x="2328"/>
        <item x="204"/>
        <item x="1888"/>
        <item x="814"/>
        <item x="231"/>
        <item x="1558"/>
        <item x="2364"/>
        <item x="1373"/>
        <item x="2052"/>
        <item x="906"/>
        <item x="1259"/>
        <item x="1253"/>
        <item x="1396"/>
        <item x="1224"/>
        <item x="1931"/>
        <item x="1996"/>
        <item x="225"/>
        <item x="712"/>
        <item x="1869"/>
        <item x="329"/>
        <item x="694"/>
        <item x="485"/>
        <item x="1777"/>
        <item x="847"/>
        <item x="1340"/>
        <item x="491"/>
        <item x="424"/>
        <item x="2339"/>
        <item x="1015"/>
        <item x="252"/>
        <item x="987"/>
        <item x="1506"/>
        <item x="897"/>
        <item x="1182"/>
        <item x="1319"/>
        <item x="920"/>
        <item x="494"/>
        <item x="2365"/>
        <item x="2166"/>
        <item x="1464"/>
        <item x="205"/>
        <item x="1830"/>
        <item x="2085"/>
        <item x="1277"/>
        <item x="1851"/>
        <item x="24"/>
        <item x="1501"/>
        <item x="810"/>
        <item x="1803"/>
        <item x="341"/>
        <item x="1935"/>
        <item x="118"/>
        <item x="699"/>
        <item x="388"/>
        <item x="674"/>
        <item x="133"/>
        <item x="1328"/>
        <item x="1261"/>
        <item x="1995"/>
        <item x="201"/>
        <item x="1129"/>
        <item x="621"/>
        <item x="1775"/>
        <item x="1172"/>
        <item x="768"/>
        <item x="955"/>
        <item x="1041"/>
        <item x="232"/>
        <item x="1676"/>
        <item x="913"/>
        <item x="1342"/>
        <item x="401"/>
        <item x="2188"/>
        <item x="1422"/>
        <item x="1495"/>
        <item x="1437"/>
        <item x="1110"/>
        <item x="704"/>
        <item x="1167"/>
        <item x="320"/>
        <item x="1667"/>
        <item x="905"/>
        <item x="123"/>
        <item x="1779"/>
        <item x="2276"/>
        <item x="675"/>
        <item x="2028"/>
        <item x="1791"/>
        <item x="2267"/>
        <item x="51"/>
        <item x="175"/>
        <item x="682"/>
        <item x="969"/>
        <item x="889"/>
        <item x="1454"/>
        <item x="1073"/>
        <item x="1841"/>
        <item x="634"/>
        <item x="2126"/>
        <item x="447"/>
        <item x="200"/>
        <item x="377"/>
        <item x="1837"/>
        <item x="130"/>
        <item x="859"/>
        <item x="1144"/>
        <item x="1326"/>
        <item x="1951"/>
        <item x="1496"/>
        <item x="1475"/>
        <item x="162"/>
        <item x="1009"/>
        <item x="2315"/>
        <item x="2348"/>
        <item x="2155"/>
        <item x="1969"/>
        <item x="1028"/>
        <item x="885"/>
        <item x="1445"/>
        <item x="711"/>
        <item x="815"/>
        <item x="1318"/>
        <item x="2015"/>
        <item x="791"/>
        <item x="1078"/>
        <item x="875"/>
        <item x="574"/>
        <item x="385"/>
        <item x="1046"/>
        <item x="1384"/>
        <item x="1947"/>
        <item x="986"/>
        <item x="1377"/>
        <item x="1070"/>
        <item x="1131"/>
        <item x="1652"/>
        <item x="1728"/>
        <item x="1828"/>
        <item x="800"/>
        <item x="1161"/>
        <item x="1948"/>
        <item x="1351"/>
        <item x="1483"/>
        <item x="250"/>
        <item x="1735"/>
        <item x="723"/>
        <item x="1425"/>
        <item x="2084"/>
        <item x="1512"/>
        <item x="1421"/>
        <item x="1953"/>
        <item x="2334"/>
        <item x="1237"/>
        <item x="192"/>
        <item x="202"/>
        <item x="379"/>
        <item x="1670"/>
        <item x="771"/>
        <item x="382"/>
        <item x="2273"/>
        <item x="483"/>
        <item x="1750"/>
        <item x="2202"/>
        <item x="1076"/>
        <item x="1034"/>
        <item x="967"/>
        <item x="399"/>
        <item x="841"/>
        <item x="467"/>
        <item x="346"/>
        <item x="545"/>
        <item x="1800"/>
        <item x="1127"/>
        <item x="1808"/>
        <item x="153"/>
        <item x="326"/>
        <item x="724"/>
        <item x="996"/>
        <item x="1278"/>
        <item x="1696"/>
        <item x="1075"/>
        <item x="921"/>
        <item x="1998"/>
        <item x="1219"/>
        <item x="2342"/>
        <item x="407"/>
        <item x="2164"/>
        <item x="1650"/>
        <item x="1566"/>
        <item x="575"/>
        <item x="1379"/>
        <item x="1576"/>
        <item x="695"/>
        <item x="1873"/>
        <item x="614"/>
        <item x="1531"/>
        <item x="72"/>
        <item x="692"/>
        <item x="1423"/>
        <item x="302"/>
        <item x="1629"/>
        <item x="1016"/>
        <item x="265"/>
        <item x="1390"/>
        <item x="184"/>
        <item x="2234"/>
        <item x="1816"/>
        <item x="592"/>
        <item x="1550"/>
        <item x="1549"/>
        <item x="9"/>
        <item x="1006"/>
        <item x="2001"/>
        <item x="1527"/>
        <item x="2274"/>
        <item t="default"/>
      </items>
    </pivotField>
    <pivotField dataField="1" showAll="0"/>
  </pivotFields>
  <rowFields count="1">
    <field x="0"/>
  </rowFields>
  <rowItems count="23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mdb_score" fld="1" subtotal="average" baseField="0" baseItem="0"/>
    <dataField name="percentile of imdb_score" fld="1" showDataAs="percentOfTotal" baseField="0" baseItem="0" numFmtId="10"/>
  </dataField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4902" totalsRowShown="0">
  <autoFilter ref="A1:W4902" xr:uid="{00000000-0009-0000-0100-000001000000}"/>
  <tableColumns count="23">
    <tableColumn id="2" xr3:uid="{00000000-0010-0000-0000-000002000000}" name="director_name"/>
    <tableColumn id="3" xr3:uid="{00000000-0010-0000-0000-000003000000}" name="num_critic_for_reviews"/>
    <tableColumn id="4" xr3:uid="{00000000-0010-0000-0000-000004000000}" name="duration"/>
    <tableColumn id="5" xr3:uid="{00000000-0010-0000-0000-000005000000}" name="director_facebook_likes"/>
    <tableColumn id="6" xr3:uid="{00000000-0010-0000-0000-000006000000}" name="actor_3_facebook_likes"/>
    <tableColumn id="7" xr3:uid="{00000000-0010-0000-0000-000007000000}" name="actor_2_name"/>
    <tableColumn id="8" xr3:uid="{00000000-0010-0000-0000-000008000000}" name="actor_1_facebook_likes"/>
    <tableColumn id="9" xr3:uid="{00000000-0010-0000-0000-000009000000}" name="gross"/>
    <tableColumn id="10" xr3:uid="{00000000-0010-0000-0000-00000A000000}" name="genres"/>
    <tableColumn id="11" xr3:uid="{00000000-0010-0000-0000-00000B000000}" name="actor_1_name"/>
    <tableColumn id="12" xr3:uid="{00000000-0010-0000-0000-00000C000000}" name="movie_title"/>
    <tableColumn id="13" xr3:uid="{00000000-0010-0000-0000-00000D000000}" name="num_voted_users"/>
    <tableColumn id="14" xr3:uid="{00000000-0010-0000-0000-00000E000000}" name="cast_total_facebook_likes"/>
    <tableColumn id="15" xr3:uid="{00000000-0010-0000-0000-00000F000000}" name="actor_3_name"/>
    <tableColumn id="16" xr3:uid="{00000000-0010-0000-0000-000010000000}" name="facenumber_in_poster"/>
    <tableColumn id="19" xr3:uid="{00000000-0010-0000-0000-000013000000}" name="num_user_for_reviews"/>
    <tableColumn id="20" xr3:uid="{00000000-0010-0000-0000-000014000000}" name="language"/>
    <tableColumn id="21" xr3:uid="{00000000-0010-0000-0000-000015000000}" name="country"/>
    <tableColumn id="23" xr3:uid="{00000000-0010-0000-0000-000017000000}" name="budget"/>
    <tableColumn id="24" xr3:uid="{00000000-0010-0000-0000-000018000000}" name="title_year"/>
    <tableColumn id="25" xr3:uid="{00000000-0010-0000-0000-000019000000}" name="actor_2_facebook_likes"/>
    <tableColumn id="26" xr3:uid="{00000000-0010-0000-0000-00001A000000}" name="imdb_score"/>
    <tableColumn id="28" xr3:uid="{00000000-0010-0000-0000-00001C000000}" name="movie_facebook_like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G4902" totalsRowShown="0">
  <autoFilter ref="A1:G4902" xr:uid="{00000000-0009-0000-0100-000003000000}">
    <filterColumn colId="0">
      <filters>
        <filter val="Action"/>
      </filters>
    </filterColumn>
  </autoFilter>
  <tableColumns count="7">
    <tableColumn id="1" xr3:uid="{00000000-0010-0000-0100-000001000000}" name="genres" dataDxfId="35"/>
    <tableColumn id="2" xr3:uid="{00000000-0010-0000-0100-000002000000}" name="Column1"/>
    <tableColumn id="3" xr3:uid="{00000000-0010-0000-0100-000003000000}" name="Column2"/>
    <tableColumn id="4" xr3:uid="{00000000-0010-0000-0100-000004000000}" name="Column3"/>
    <tableColumn id="5" xr3:uid="{00000000-0010-0000-0100-000005000000}" name="Column4"/>
    <tableColumn id="6" xr3:uid="{00000000-0010-0000-0100-000006000000}" name="Column5"/>
    <tableColumn id="7" xr3:uid="{00000000-0010-0000-0100-000007000000}" name="Column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I1:J21" totalsRowShown="0">
  <autoFilter ref="I1:J21" xr:uid="{00000000-0009-0000-0100-000005000000}"/>
  <tableColumns count="2">
    <tableColumn id="1" xr3:uid="{00000000-0010-0000-0200-000001000000}" name="Genres" dataDxfId="34"/>
    <tableColumn id="2" xr3:uid="{00000000-0010-0000-0200-000002000000}" name="Count of Genres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3FBC80-1EF6-461D-A23F-05E65142C8E5}" name="Table2" displayName="Table2" ref="A1:B4902" totalsRowShown="0" headerRowDxfId="33" dataDxfId="32" tableBorderDxfId="31">
  <autoFilter ref="A1:B4902" xr:uid="{FA3FBC80-1EF6-461D-A23F-05E65142C8E5}"/>
  <tableColumns count="2">
    <tableColumn id="1" xr3:uid="{D9CE4C1C-B4A5-4283-A95A-5DDB736ADCFE}" name="genres" dataDxfId="30"/>
    <tableColumn id="2" xr3:uid="{59D9F5FE-9DDC-449E-81EE-D98E1BC18D2D}" name="imdb_score" dataDxfId="29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E91E3DD-153D-44B8-B92A-2607A059FF50}" name="Table4" displayName="Table4" ref="A1:B4902" totalsRowShown="0" headerRowDxfId="28" dataDxfId="27" tableBorderDxfId="26">
  <autoFilter ref="A1:B4902" xr:uid="{7E91E3DD-153D-44B8-B92A-2607A059FF50}"/>
  <tableColumns count="2">
    <tableColumn id="1" xr3:uid="{8BC44C50-2E91-4E52-8C5E-E07B2AA3D580}" name="duration" dataDxfId="25"/>
    <tableColumn id="2" xr3:uid="{92B8C99D-CCE5-41E6-A811-725CD516EA23}" name="imdb_score" dataDxfId="24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FBC56A2-C00A-4966-AC59-5C7FD2EC5642}" name="Table6" displayName="Table6" ref="A1:C4902" totalsRowShown="0" headerRowDxfId="23" dataDxfId="22" tableBorderDxfId="21">
  <autoFilter ref="A1:C4902" xr:uid="{2FBC56A2-C00A-4966-AC59-5C7FD2EC5642}"/>
  <tableColumns count="3">
    <tableColumn id="1" xr3:uid="{A4ECB5C0-06B9-45BA-A0EF-DE925C7F531B}" name="movie_title" dataDxfId="20"/>
    <tableColumn id="2" xr3:uid="{329C02D9-76AB-497F-8B24-4ECDA53922D2}" name="language" dataDxfId="19"/>
    <tableColumn id="3" xr3:uid="{2618894E-CB33-48CB-B2D3-D2594D044C2C}" name="imdb_score" dataDxfId="18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EF0DAE-110B-4FE1-8DBC-B8CA7D588B37}" name="Table7" displayName="Table7" ref="H24:I69" totalsRowShown="0" tableBorderDxfId="17">
  <autoFilter ref="H24:I69" xr:uid="{2EEF0DAE-110B-4FE1-8DBC-B8CA7D588B37}"/>
  <tableColumns count="2">
    <tableColumn id="1" xr3:uid="{4794E7AE-B02B-44FE-AE6C-B8328C8DD6FB}" name="Language" dataDxfId="16"/>
    <tableColumn id="2" xr3:uid="{35457540-E5A7-4AB6-AC04-A6066873DE9E}" name="Mean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32C0EB-D467-4A12-A074-E7AB0A1D2A22}" name="Table8" displayName="Table8" ref="A1:B4902" totalsRowShown="0" headerRowDxfId="15" dataDxfId="14" tableBorderDxfId="13">
  <autoFilter ref="A1:B4902" xr:uid="{1032C0EB-D467-4A12-A074-E7AB0A1D2A22}"/>
  <tableColumns count="2">
    <tableColumn id="1" xr3:uid="{62726A61-8BF3-4D15-9F3C-669F8DAD3310}" name="director_name" dataDxfId="12"/>
    <tableColumn id="2" xr3:uid="{D577AC5E-5661-4A2E-BD75-48E9C1870879}" name="imdb_score" dataDxfId="11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9E113B7-28FE-4373-B17C-71FC280FA8E1}" name="Table911" displayName="Table911" ref="J3:K13" totalsRowShown="0" headerRowDxfId="10" headerRowBorderDxfId="9" tableBorderDxfId="8">
  <autoFilter ref="J3:K13" xr:uid="{D9E113B7-28FE-4373-B17C-71FC280FA8E1}"/>
  <sortState xmlns:xlrd2="http://schemas.microsoft.com/office/spreadsheetml/2017/richdata2" ref="J4:K13">
    <sortCondition descending="1" ref="K4:K13"/>
  </sortState>
  <tableColumns count="2">
    <tableColumn id="1" xr3:uid="{8B9DE8C6-19B2-4096-AA2C-AE471F910B3F}" name="Director Name" dataDxfId="7"/>
    <tableColumn id="3" xr3:uid="{195BE3D4-0FAD-4D50-BF2D-A10F4023A2BE}" name="percentile of imdb_score" dataDxfId="6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9152D2D-6AAC-414C-91E1-C07F6C161F3D}" name="Table11" displayName="Table11" ref="A1:D4901" totalsRowShown="0" headerRowDxfId="1" dataDxfId="2">
  <autoFilter ref="A1:D4901" xr:uid="{19152D2D-6AAC-414C-91E1-C07F6C161F3D}"/>
  <sortState xmlns:xlrd2="http://schemas.microsoft.com/office/spreadsheetml/2017/richdata2" ref="A2:D4901">
    <sortCondition descending="1" ref="D2:D4901"/>
  </sortState>
  <tableColumns count="4">
    <tableColumn id="1" xr3:uid="{D2052C17-8F69-4F14-8D8D-11F1C7FA64F7}" name="movie_title" dataDxfId="5"/>
    <tableColumn id="2" xr3:uid="{34950453-ADCE-422B-8AA5-DF48BAB2BCC1}" name="gross" dataDxfId="4"/>
    <tableColumn id="3" xr3:uid="{CAA53CED-723A-42A7-98E7-558597DC6927}" name="budget" dataDxfId="3"/>
    <tableColumn id="4" xr3:uid="{B79365EB-8BF6-4B21-BB7B-184E5AC6AE3D}" name="Profit Margin">
      <calculatedColumnFormula>B2-C2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902"/>
  <sheetViews>
    <sheetView topLeftCell="F4888" workbookViewId="0">
      <selection activeCell="H1" sqref="H1:H4902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4" customWidth="1"/>
    <col min="4" max="4" width="25" bestFit="1" customWidth="1"/>
    <col min="5" max="5" width="24.42578125" customWidth="1"/>
    <col min="6" max="6" width="23.85546875" customWidth="1"/>
    <col min="7" max="7" width="30.42578125" bestFit="1" customWidth="1"/>
    <col min="8" max="8" width="23.85546875" customWidth="1"/>
    <col min="9" max="10" width="69" bestFit="1" customWidth="1"/>
    <col min="11" max="12" width="79.7109375" bestFit="1" customWidth="1"/>
    <col min="13" max="13" width="19" customWidth="1"/>
    <col min="14" max="14" width="26" customWidth="1"/>
    <col min="15" max="15" width="31.28515625" bestFit="1" customWidth="1"/>
    <col min="16" max="16" width="23.28515625" customWidth="1"/>
    <col min="17" max="17" width="138.7109375" bestFit="1" customWidth="1"/>
    <col min="18" max="18" width="51.5703125" bestFit="1" customWidth="1"/>
    <col min="19" max="19" width="23.5703125" customWidth="1"/>
    <col min="20" max="20" width="11.7109375" bestFit="1" customWidth="1"/>
    <col min="21" max="21" width="20" bestFit="1" customWidth="1"/>
    <col min="22" max="22" width="16.140625" customWidth="1"/>
    <col min="23" max="23" width="12" bestFit="1" customWidth="1"/>
    <col min="24" max="24" width="11.7109375" customWidth="1"/>
    <col min="25" max="25" width="23.85546875" customWidth="1"/>
    <col min="26" max="26" width="13.42578125" customWidth="1"/>
    <col min="27" max="27" width="14" customWidth="1"/>
    <col min="28" max="28" width="23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6" x14ac:dyDescent="0.25">
      <c r="A2" t="s">
        <v>23</v>
      </c>
      <c r="B2">
        <v>723</v>
      </c>
      <c r="C2">
        <v>178</v>
      </c>
      <c r="D2">
        <v>0</v>
      </c>
      <c r="E2">
        <v>855</v>
      </c>
      <c r="F2" t="s">
        <v>25</v>
      </c>
      <c r="G2">
        <v>1000</v>
      </c>
      <c r="H2">
        <v>760505847</v>
      </c>
      <c r="I2" t="s">
        <v>26</v>
      </c>
      <c r="J2" t="s">
        <v>27</v>
      </c>
      <c r="K2" t="s">
        <v>28</v>
      </c>
      <c r="L2">
        <v>886204</v>
      </c>
      <c r="M2">
        <v>4834</v>
      </c>
      <c r="N2" t="s">
        <v>29</v>
      </c>
      <c r="O2">
        <v>0</v>
      </c>
      <c r="P2">
        <v>3054</v>
      </c>
      <c r="Q2" t="s">
        <v>30</v>
      </c>
      <c r="R2" t="s">
        <v>31</v>
      </c>
      <c r="S2">
        <v>237000000</v>
      </c>
      <c r="T2">
        <v>2009</v>
      </c>
      <c r="U2">
        <v>936</v>
      </c>
      <c r="V2">
        <v>7.9</v>
      </c>
      <c r="W2">
        <v>33000</v>
      </c>
    </row>
    <row r="3" spans="1:26" x14ac:dyDescent="0.25">
      <c r="A3" t="s">
        <v>32</v>
      </c>
      <c r="B3">
        <v>302</v>
      </c>
      <c r="C3">
        <v>169</v>
      </c>
      <c r="D3">
        <v>563</v>
      </c>
      <c r="E3">
        <v>1000</v>
      </c>
      <c r="F3" t="s">
        <v>33</v>
      </c>
      <c r="G3">
        <v>40000</v>
      </c>
      <c r="H3">
        <v>309404152</v>
      </c>
      <c r="I3" t="s">
        <v>34</v>
      </c>
      <c r="J3" t="s">
        <v>35</v>
      </c>
      <c r="K3" t="s">
        <v>36</v>
      </c>
      <c r="L3">
        <v>471220</v>
      </c>
      <c r="M3">
        <v>48350</v>
      </c>
      <c r="N3" t="s">
        <v>37</v>
      </c>
      <c r="O3">
        <v>0</v>
      </c>
      <c r="P3">
        <v>1238</v>
      </c>
      <c r="Q3" t="s">
        <v>30</v>
      </c>
      <c r="R3" t="s">
        <v>31</v>
      </c>
      <c r="S3">
        <v>300000000</v>
      </c>
      <c r="T3">
        <v>2007</v>
      </c>
      <c r="U3">
        <v>5000</v>
      </c>
      <c r="V3">
        <v>7.1</v>
      </c>
      <c r="W3">
        <v>0</v>
      </c>
    </row>
    <row r="4" spans="1:26" x14ac:dyDescent="0.25">
      <c r="A4" t="s">
        <v>38</v>
      </c>
      <c r="B4">
        <v>602</v>
      </c>
      <c r="C4">
        <v>148</v>
      </c>
      <c r="D4">
        <v>0</v>
      </c>
      <c r="E4">
        <v>161</v>
      </c>
      <c r="F4" t="s">
        <v>39</v>
      </c>
      <c r="G4">
        <v>11000</v>
      </c>
      <c r="H4">
        <v>200074175</v>
      </c>
      <c r="I4" t="s">
        <v>40</v>
      </c>
      <c r="J4" t="s">
        <v>41</v>
      </c>
      <c r="K4" t="s">
        <v>42</v>
      </c>
      <c r="L4">
        <v>275868</v>
      </c>
      <c r="M4">
        <v>11700</v>
      </c>
      <c r="N4" t="s">
        <v>43</v>
      </c>
      <c r="O4">
        <v>1</v>
      </c>
      <c r="P4">
        <v>994</v>
      </c>
      <c r="Q4" t="s">
        <v>30</v>
      </c>
      <c r="R4" t="s">
        <v>44</v>
      </c>
      <c r="S4">
        <v>245000000</v>
      </c>
      <c r="T4">
        <v>2015</v>
      </c>
      <c r="U4">
        <v>393</v>
      </c>
      <c r="V4">
        <v>6.8</v>
      </c>
      <c r="W4">
        <v>85000</v>
      </c>
    </row>
    <row r="5" spans="1:26" x14ac:dyDescent="0.25">
      <c r="A5" t="s">
        <v>45</v>
      </c>
      <c r="B5">
        <v>813</v>
      </c>
      <c r="C5">
        <v>164</v>
      </c>
      <c r="D5">
        <v>22000</v>
      </c>
      <c r="E5">
        <v>23000</v>
      </c>
      <c r="F5" t="s">
        <v>46</v>
      </c>
      <c r="G5">
        <v>27000</v>
      </c>
      <c r="H5">
        <v>448130642</v>
      </c>
      <c r="I5" t="s">
        <v>47</v>
      </c>
      <c r="J5" t="s">
        <v>48</v>
      </c>
      <c r="K5" t="s">
        <v>49</v>
      </c>
      <c r="L5">
        <v>1144337</v>
      </c>
      <c r="M5">
        <v>106759</v>
      </c>
      <c r="N5" t="s">
        <v>50</v>
      </c>
      <c r="O5">
        <v>0</v>
      </c>
      <c r="P5">
        <v>2701</v>
      </c>
      <c r="Q5" t="s">
        <v>30</v>
      </c>
      <c r="R5" t="s">
        <v>31</v>
      </c>
      <c r="S5">
        <v>250000000</v>
      </c>
      <c r="T5">
        <v>2012</v>
      </c>
      <c r="U5">
        <v>23000</v>
      </c>
      <c r="V5">
        <v>8.5</v>
      </c>
      <c r="W5">
        <v>164000</v>
      </c>
      <c r="Y5" t="s">
        <v>14137</v>
      </c>
      <c r="Z5">
        <f ca="1">AVERAGE(Table1[budget])</f>
        <v>0</v>
      </c>
    </row>
    <row r="6" spans="1:26" x14ac:dyDescent="0.25">
      <c r="A6" t="s">
        <v>52</v>
      </c>
      <c r="B6">
        <v>462</v>
      </c>
      <c r="C6">
        <v>132</v>
      </c>
      <c r="D6">
        <v>475</v>
      </c>
      <c r="E6">
        <v>530</v>
      </c>
      <c r="F6" t="s">
        <v>53</v>
      </c>
      <c r="G6">
        <v>640</v>
      </c>
      <c r="H6">
        <v>73058679</v>
      </c>
      <c r="I6" t="s">
        <v>54</v>
      </c>
      <c r="J6" t="s">
        <v>55</v>
      </c>
      <c r="K6" t="s">
        <v>56</v>
      </c>
      <c r="L6">
        <v>212204</v>
      </c>
      <c r="M6">
        <v>1873</v>
      </c>
      <c r="N6" t="s">
        <v>57</v>
      </c>
      <c r="O6">
        <v>1</v>
      </c>
      <c r="P6">
        <v>738</v>
      </c>
      <c r="Q6" t="s">
        <v>30</v>
      </c>
      <c r="R6" t="s">
        <v>31</v>
      </c>
      <c r="S6">
        <v>263700000</v>
      </c>
      <c r="T6">
        <v>2012</v>
      </c>
      <c r="U6">
        <v>632</v>
      </c>
      <c r="V6">
        <v>6.6</v>
      </c>
      <c r="W6">
        <v>24000</v>
      </c>
    </row>
    <row r="7" spans="1:26" x14ac:dyDescent="0.25">
      <c r="A7" t="s">
        <v>58</v>
      </c>
      <c r="B7">
        <v>392</v>
      </c>
      <c r="C7">
        <v>156</v>
      </c>
      <c r="D7">
        <v>0</v>
      </c>
      <c r="E7">
        <v>4000</v>
      </c>
      <c r="F7" t="s">
        <v>59</v>
      </c>
      <c r="G7">
        <v>24000</v>
      </c>
      <c r="H7">
        <v>336530303</v>
      </c>
      <c r="I7" t="s">
        <v>60</v>
      </c>
      <c r="J7" t="s">
        <v>61</v>
      </c>
      <c r="K7" t="s">
        <v>62</v>
      </c>
      <c r="L7">
        <v>383056</v>
      </c>
      <c r="M7">
        <v>46055</v>
      </c>
      <c r="N7" t="s">
        <v>63</v>
      </c>
      <c r="O7">
        <v>0</v>
      </c>
      <c r="P7">
        <v>1902</v>
      </c>
      <c r="Q7" t="s">
        <v>30</v>
      </c>
      <c r="R7" t="s">
        <v>31</v>
      </c>
      <c r="S7">
        <v>258000000</v>
      </c>
      <c r="T7">
        <v>2007</v>
      </c>
      <c r="U7">
        <v>11000</v>
      </c>
      <c r="V7">
        <v>6.2</v>
      </c>
      <c r="W7">
        <v>0</v>
      </c>
    </row>
    <row r="8" spans="1:26" x14ac:dyDescent="0.25">
      <c r="A8" t="s">
        <v>64</v>
      </c>
      <c r="B8">
        <v>324</v>
      </c>
      <c r="C8">
        <v>100</v>
      </c>
      <c r="D8">
        <v>15</v>
      </c>
      <c r="E8">
        <v>284</v>
      </c>
      <c r="F8" t="s">
        <v>65</v>
      </c>
      <c r="G8">
        <v>799</v>
      </c>
      <c r="H8">
        <v>200807262</v>
      </c>
      <c r="I8" t="s">
        <v>66</v>
      </c>
      <c r="J8" t="s">
        <v>67</v>
      </c>
      <c r="K8" t="s">
        <v>68</v>
      </c>
      <c r="L8">
        <v>294810</v>
      </c>
      <c r="M8">
        <v>2036</v>
      </c>
      <c r="N8" t="s">
        <v>69</v>
      </c>
      <c r="O8">
        <v>1</v>
      </c>
      <c r="P8">
        <v>387</v>
      </c>
      <c r="Q8" t="s">
        <v>30</v>
      </c>
      <c r="R8" t="s">
        <v>31</v>
      </c>
      <c r="S8">
        <v>260000000</v>
      </c>
      <c r="T8">
        <v>2010</v>
      </c>
      <c r="U8">
        <v>553</v>
      </c>
      <c r="V8">
        <v>7.8</v>
      </c>
      <c r="W8">
        <v>29000</v>
      </c>
    </row>
    <row r="9" spans="1:26" x14ac:dyDescent="0.25">
      <c r="A9" t="s">
        <v>70</v>
      </c>
      <c r="B9">
        <v>635</v>
      </c>
      <c r="C9">
        <v>141</v>
      </c>
      <c r="D9">
        <v>0</v>
      </c>
      <c r="E9">
        <v>19000</v>
      </c>
      <c r="F9" t="s">
        <v>71</v>
      </c>
      <c r="G9">
        <v>26000</v>
      </c>
      <c r="H9">
        <v>458991599</v>
      </c>
      <c r="I9" t="s">
        <v>54</v>
      </c>
      <c r="J9" t="s">
        <v>72</v>
      </c>
      <c r="K9" t="s">
        <v>73</v>
      </c>
      <c r="L9">
        <v>462669</v>
      </c>
      <c r="M9">
        <v>92000</v>
      </c>
      <c r="N9" t="s">
        <v>74</v>
      </c>
      <c r="O9">
        <v>4</v>
      </c>
      <c r="P9">
        <v>1117</v>
      </c>
      <c r="Q9" t="s">
        <v>30</v>
      </c>
      <c r="R9" t="s">
        <v>31</v>
      </c>
      <c r="S9">
        <v>250000000</v>
      </c>
      <c r="T9">
        <v>2015</v>
      </c>
      <c r="U9">
        <v>21000</v>
      </c>
      <c r="V9">
        <v>7.5</v>
      </c>
      <c r="W9">
        <v>118000</v>
      </c>
    </row>
    <row r="10" spans="1:26" x14ac:dyDescent="0.25">
      <c r="A10" t="s">
        <v>75</v>
      </c>
      <c r="B10">
        <v>375</v>
      </c>
      <c r="C10">
        <v>153</v>
      </c>
      <c r="D10">
        <v>282</v>
      </c>
      <c r="E10">
        <v>10000</v>
      </c>
      <c r="F10" t="s">
        <v>76</v>
      </c>
      <c r="G10">
        <v>25000</v>
      </c>
      <c r="H10">
        <v>301956980</v>
      </c>
      <c r="I10" t="s">
        <v>77</v>
      </c>
      <c r="J10" t="s">
        <v>78</v>
      </c>
      <c r="K10" t="s">
        <v>79</v>
      </c>
      <c r="L10">
        <v>321795</v>
      </c>
      <c r="M10">
        <v>58753</v>
      </c>
      <c r="N10" t="s">
        <v>80</v>
      </c>
      <c r="O10">
        <v>3</v>
      </c>
      <c r="P10">
        <v>973</v>
      </c>
      <c r="Q10" t="s">
        <v>30</v>
      </c>
      <c r="R10" t="s">
        <v>44</v>
      </c>
      <c r="S10">
        <v>250000000</v>
      </c>
      <c r="T10">
        <v>2009</v>
      </c>
      <c r="U10">
        <v>11000</v>
      </c>
      <c r="V10">
        <v>7.5</v>
      </c>
      <c r="W10">
        <v>10000</v>
      </c>
    </row>
    <row r="11" spans="1:26" x14ac:dyDescent="0.25">
      <c r="A11" t="s">
        <v>81</v>
      </c>
      <c r="B11">
        <v>673</v>
      </c>
      <c r="C11">
        <v>183</v>
      </c>
      <c r="D11">
        <v>0</v>
      </c>
      <c r="E11">
        <v>2000</v>
      </c>
      <c r="F11" t="s">
        <v>82</v>
      </c>
      <c r="G11">
        <v>15000</v>
      </c>
      <c r="H11">
        <v>330249062</v>
      </c>
      <c r="I11" t="s">
        <v>54</v>
      </c>
      <c r="J11" t="s">
        <v>83</v>
      </c>
      <c r="K11" t="s">
        <v>84</v>
      </c>
      <c r="L11">
        <v>371639</v>
      </c>
      <c r="M11">
        <v>24450</v>
      </c>
      <c r="N11" t="s">
        <v>85</v>
      </c>
      <c r="O11">
        <v>0</v>
      </c>
      <c r="P11">
        <v>3018</v>
      </c>
      <c r="Q11" t="s">
        <v>30</v>
      </c>
      <c r="R11" t="s">
        <v>31</v>
      </c>
      <c r="S11">
        <v>250000000</v>
      </c>
      <c r="T11">
        <v>2016</v>
      </c>
      <c r="U11">
        <v>4000</v>
      </c>
      <c r="V11">
        <v>6.9</v>
      </c>
      <c r="W11">
        <v>197000</v>
      </c>
    </row>
    <row r="12" spans="1:26" x14ac:dyDescent="0.25">
      <c r="A12" t="s">
        <v>86</v>
      </c>
      <c r="B12">
        <v>434</v>
      </c>
      <c r="C12">
        <v>169</v>
      </c>
      <c r="D12">
        <v>0</v>
      </c>
      <c r="E12">
        <v>903</v>
      </c>
      <c r="F12" t="s">
        <v>87</v>
      </c>
      <c r="G12">
        <v>18000</v>
      </c>
      <c r="H12">
        <v>200069408</v>
      </c>
      <c r="I12" t="s">
        <v>54</v>
      </c>
      <c r="J12" t="s">
        <v>88</v>
      </c>
      <c r="K12" t="s">
        <v>89</v>
      </c>
      <c r="L12">
        <v>240396</v>
      </c>
      <c r="M12">
        <v>29991</v>
      </c>
      <c r="N12" t="s">
        <v>90</v>
      </c>
      <c r="O12">
        <v>0</v>
      </c>
      <c r="P12">
        <v>2367</v>
      </c>
      <c r="Q12" t="s">
        <v>30</v>
      </c>
      <c r="R12" t="s">
        <v>31</v>
      </c>
      <c r="S12">
        <v>209000000</v>
      </c>
      <c r="T12">
        <v>2006</v>
      </c>
      <c r="U12">
        <v>10000</v>
      </c>
      <c r="V12">
        <v>6.1</v>
      </c>
      <c r="W12">
        <v>0</v>
      </c>
    </row>
    <row r="13" spans="1:26" x14ac:dyDescent="0.25">
      <c r="A13" t="s">
        <v>91</v>
      </c>
      <c r="B13">
        <v>403</v>
      </c>
      <c r="C13">
        <v>106</v>
      </c>
      <c r="D13">
        <v>395</v>
      </c>
      <c r="E13">
        <v>393</v>
      </c>
      <c r="F13" t="s">
        <v>92</v>
      </c>
      <c r="G13">
        <v>451</v>
      </c>
      <c r="H13">
        <v>168368427</v>
      </c>
      <c r="I13" t="s">
        <v>93</v>
      </c>
      <c r="J13" t="s">
        <v>94</v>
      </c>
      <c r="K13" t="s">
        <v>95</v>
      </c>
      <c r="L13">
        <v>330784</v>
      </c>
      <c r="M13">
        <v>2023</v>
      </c>
      <c r="N13" t="s">
        <v>39</v>
      </c>
      <c r="O13">
        <v>1</v>
      </c>
      <c r="P13">
        <v>1243</v>
      </c>
      <c r="Q13" t="s">
        <v>30</v>
      </c>
      <c r="R13" t="s">
        <v>44</v>
      </c>
      <c r="S13">
        <v>200000000</v>
      </c>
      <c r="T13">
        <v>2008</v>
      </c>
      <c r="U13">
        <v>412</v>
      </c>
      <c r="V13">
        <v>6.7</v>
      </c>
      <c r="W13">
        <v>0</v>
      </c>
    </row>
    <row r="14" spans="1:26" x14ac:dyDescent="0.25">
      <c r="A14" t="s">
        <v>32</v>
      </c>
      <c r="B14">
        <v>313</v>
      </c>
      <c r="C14">
        <v>151</v>
      </c>
      <c r="D14">
        <v>563</v>
      </c>
      <c r="E14">
        <v>1000</v>
      </c>
      <c r="F14" t="s">
        <v>33</v>
      </c>
      <c r="G14">
        <v>40000</v>
      </c>
      <c r="H14">
        <v>423032628</v>
      </c>
      <c r="I14" t="s">
        <v>34</v>
      </c>
      <c r="J14" t="s">
        <v>35</v>
      </c>
      <c r="K14" t="s">
        <v>96</v>
      </c>
      <c r="L14">
        <v>522040</v>
      </c>
      <c r="M14">
        <v>48486</v>
      </c>
      <c r="N14" t="s">
        <v>37</v>
      </c>
      <c r="O14">
        <v>2</v>
      </c>
      <c r="P14">
        <v>1832</v>
      </c>
      <c r="Q14" t="s">
        <v>30</v>
      </c>
      <c r="R14" t="s">
        <v>31</v>
      </c>
      <c r="S14">
        <v>225000000</v>
      </c>
      <c r="T14">
        <v>2006</v>
      </c>
      <c r="U14">
        <v>5000</v>
      </c>
      <c r="V14">
        <v>7.3</v>
      </c>
      <c r="W14">
        <v>5000</v>
      </c>
    </row>
    <row r="15" spans="1:26" x14ac:dyDescent="0.25">
      <c r="A15" t="s">
        <v>32</v>
      </c>
      <c r="B15">
        <v>450</v>
      </c>
      <c r="C15">
        <v>150</v>
      </c>
      <c r="D15">
        <v>563</v>
      </c>
      <c r="E15">
        <v>1000</v>
      </c>
      <c r="F15" t="s">
        <v>97</v>
      </c>
      <c r="G15">
        <v>40000</v>
      </c>
      <c r="H15">
        <v>89289910</v>
      </c>
      <c r="I15" t="s">
        <v>98</v>
      </c>
      <c r="J15" t="s">
        <v>35</v>
      </c>
      <c r="K15" t="s">
        <v>99</v>
      </c>
      <c r="L15">
        <v>181792</v>
      </c>
      <c r="M15">
        <v>45757</v>
      </c>
      <c r="N15" t="s">
        <v>100</v>
      </c>
      <c r="O15">
        <v>1</v>
      </c>
      <c r="P15">
        <v>711</v>
      </c>
      <c r="Q15" t="s">
        <v>30</v>
      </c>
      <c r="R15" t="s">
        <v>31</v>
      </c>
      <c r="S15">
        <v>215000000</v>
      </c>
      <c r="T15">
        <v>2013</v>
      </c>
      <c r="U15">
        <v>2000</v>
      </c>
      <c r="V15">
        <v>6.5</v>
      </c>
      <c r="W15">
        <v>48000</v>
      </c>
    </row>
    <row r="16" spans="1:26" x14ac:dyDescent="0.25">
      <c r="A16" t="s">
        <v>81</v>
      </c>
      <c r="B16">
        <v>733</v>
      </c>
      <c r="C16">
        <v>143</v>
      </c>
      <c r="D16">
        <v>0</v>
      </c>
      <c r="E16">
        <v>748</v>
      </c>
      <c r="F16" t="s">
        <v>101</v>
      </c>
      <c r="G16">
        <v>15000</v>
      </c>
      <c r="H16">
        <v>291021565</v>
      </c>
      <c r="I16" t="s">
        <v>26</v>
      </c>
      <c r="J16" t="s">
        <v>83</v>
      </c>
      <c r="K16" t="s">
        <v>102</v>
      </c>
      <c r="L16">
        <v>548573</v>
      </c>
      <c r="M16">
        <v>20495</v>
      </c>
      <c r="N16" t="s">
        <v>103</v>
      </c>
      <c r="O16">
        <v>0</v>
      </c>
      <c r="P16">
        <v>2536</v>
      </c>
      <c r="Q16" t="s">
        <v>30</v>
      </c>
      <c r="R16" t="s">
        <v>31</v>
      </c>
      <c r="S16">
        <v>225000000</v>
      </c>
      <c r="T16">
        <v>2013</v>
      </c>
      <c r="U16">
        <v>3000</v>
      </c>
      <c r="V16">
        <v>7.2</v>
      </c>
      <c r="W16">
        <v>118000</v>
      </c>
    </row>
    <row r="17" spans="1:23" x14ac:dyDescent="0.25">
      <c r="A17" t="s">
        <v>104</v>
      </c>
      <c r="B17">
        <v>258</v>
      </c>
      <c r="C17">
        <v>150</v>
      </c>
      <c r="D17">
        <v>80</v>
      </c>
      <c r="E17">
        <v>201</v>
      </c>
      <c r="F17" t="s">
        <v>105</v>
      </c>
      <c r="G17">
        <v>22000</v>
      </c>
      <c r="H17">
        <v>141614023</v>
      </c>
      <c r="I17" t="s">
        <v>106</v>
      </c>
      <c r="J17" t="s">
        <v>107</v>
      </c>
      <c r="K17" t="s">
        <v>108</v>
      </c>
      <c r="L17">
        <v>149922</v>
      </c>
      <c r="M17">
        <v>22697</v>
      </c>
      <c r="N17" t="s">
        <v>109</v>
      </c>
      <c r="O17">
        <v>4</v>
      </c>
      <c r="P17">
        <v>438</v>
      </c>
      <c r="Q17" t="s">
        <v>30</v>
      </c>
      <c r="R17" t="s">
        <v>31</v>
      </c>
      <c r="S17">
        <v>225000000</v>
      </c>
      <c r="T17">
        <v>2008</v>
      </c>
      <c r="U17">
        <v>216</v>
      </c>
      <c r="V17">
        <v>6.6</v>
      </c>
      <c r="W17">
        <v>0</v>
      </c>
    </row>
    <row r="18" spans="1:23" x14ac:dyDescent="0.25">
      <c r="A18" t="s">
        <v>70</v>
      </c>
      <c r="B18">
        <v>703</v>
      </c>
      <c r="C18">
        <v>173</v>
      </c>
      <c r="D18">
        <v>0</v>
      </c>
      <c r="E18">
        <v>19000</v>
      </c>
      <c r="F18" t="s">
        <v>71</v>
      </c>
      <c r="G18">
        <v>26000</v>
      </c>
      <c r="H18">
        <v>623279547</v>
      </c>
      <c r="I18" t="s">
        <v>54</v>
      </c>
      <c r="J18" t="s">
        <v>72</v>
      </c>
      <c r="K18" t="s">
        <v>110</v>
      </c>
      <c r="L18">
        <v>995415</v>
      </c>
      <c r="M18">
        <v>87697</v>
      </c>
      <c r="N18" t="s">
        <v>74</v>
      </c>
      <c r="O18">
        <v>3</v>
      </c>
      <c r="P18">
        <v>1722</v>
      </c>
      <c r="Q18" t="s">
        <v>30</v>
      </c>
      <c r="R18" t="s">
        <v>31</v>
      </c>
      <c r="S18">
        <v>220000000</v>
      </c>
      <c r="T18">
        <v>2012</v>
      </c>
      <c r="U18">
        <v>21000</v>
      </c>
      <c r="V18">
        <v>8.1</v>
      </c>
      <c r="W18">
        <v>123000</v>
      </c>
    </row>
    <row r="19" spans="1:23" x14ac:dyDescent="0.25">
      <c r="A19" t="s">
        <v>111</v>
      </c>
      <c r="B19">
        <v>448</v>
      </c>
      <c r="C19">
        <v>136</v>
      </c>
      <c r="D19">
        <v>252</v>
      </c>
      <c r="E19">
        <v>1000</v>
      </c>
      <c r="F19" t="s">
        <v>112</v>
      </c>
      <c r="G19">
        <v>40000</v>
      </c>
      <c r="H19">
        <v>241063875</v>
      </c>
      <c r="I19" t="s">
        <v>34</v>
      </c>
      <c r="J19" t="s">
        <v>35</v>
      </c>
      <c r="K19" t="s">
        <v>113</v>
      </c>
      <c r="L19">
        <v>370704</v>
      </c>
      <c r="M19">
        <v>54083</v>
      </c>
      <c r="N19" t="s">
        <v>114</v>
      </c>
      <c r="O19">
        <v>4</v>
      </c>
      <c r="P19">
        <v>484</v>
      </c>
      <c r="Q19" t="s">
        <v>30</v>
      </c>
      <c r="R19" t="s">
        <v>31</v>
      </c>
      <c r="S19">
        <v>250000000</v>
      </c>
      <c r="T19">
        <v>2011</v>
      </c>
      <c r="U19">
        <v>11000</v>
      </c>
      <c r="V19">
        <v>6.7</v>
      </c>
      <c r="W19">
        <v>58000</v>
      </c>
    </row>
    <row r="20" spans="1:23" x14ac:dyDescent="0.25">
      <c r="A20" t="s">
        <v>115</v>
      </c>
      <c r="B20">
        <v>451</v>
      </c>
      <c r="C20">
        <v>106</v>
      </c>
      <c r="D20">
        <v>188</v>
      </c>
      <c r="E20">
        <v>718</v>
      </c>
      <c r="F20" t="s">
        <v>116</v>
      </c>
      <c r="G20">
        <v>10000</v>
      </c>
      <c r="H20">
        <v>179020854</v>
      </c>
      <c r="I20" t="s">
        <v>117</v>
      </c>
      <c r="J20" t="s">
        <v>118</v>
      </c>
      <c r="K20" t="s">
        <v>119</v>
      </c>
      <c r="L20">
        <v>268154</v>
      </c>
      <c r="M20">
        <v>12572</v>
      </c>
      <c r="N20" t="s">
        <v>120</v>
      </c>
      <c r="O20">
        <v>1</v>
      </c>
      <c r="P20">
        <v>341</v>
      </c>
      <c r="Q20" t="s">
        <v>30</v>
      </c>
      <c r="R20" t="s">
        <v>31</v>
      </c>
      <c r="S20">
        <v>225000000</v>
      </c>
      <c r="T20">
        <v>2012</v>
      </c>
      <c r="U20">
        <v>816</v>
      </c>
      <c r="V20">
        <v>6.8</v>
      </c>
      <c r="W20">
        <v>40000</v>
      </c>
    </row>
    <row r="21" spans="1:23" x14ac:dyDescent="0.25">
      <c r="A21" t="s">
        <v>121</v>
      </c>
      <c r="B21">
        <v>422</v>
      </c>
      <c r="C21">
        <v>164</v>
      </c>
      <c r="D21">
        <v>0</v>
      </c>
      <c r="E21">
        <v>773</v>
      </c>
      <c r="F21" t="s">
        <v>122</v>
      </c>
      <c r="G21">
        <v>5000</v>
      </c>
      <c r="H21">
        <v>255108370</v>
      </c>
      <c r="I21" t="s">
        <v>123</v>
      </c>
      <c r="J21" t="s">
        <v>124</v>
      </c>
      <c r="K21" t="s">
        <v>125</v>
      </c>
      <c r="L21">
        <v>354228</v>
      </c>
      <c r="M21">
        <v>9152</v>
      </c>
      <c r="N21" t="s">
        <v>126</v>
      </c>
      <c r="O21">
        <v>0</v>
      </c>
      <c r="P21">
        <v>802</v>
      </c>
      <c r="Q21" t="s">
        <v>30</v>
      </c>
      <c r="R21" t="s">
        <v>127</v>
      </c>
      <c r="S21">
        <v>250000000</v>
      </c>
      <c r="T21">
        <v>2014</v>
      </c>
      <c r="U21">
        <v>972</v>
      </c>
      <c r="V21">
        <v>7.5</v>
      </c>
      <c r="W21">
        <v>65000</v>
      </c>
    </row>
    <row r="22" spans="1:23" x14ac:dyDescent="0.25">
      <c r="A22" t="s">
        <v>128</v>
      </c>
      <c r="B22">
        <v>599</v>
      </c>
      <c r="C22">
        <v>153</v>
      </c>
      <c r="D22">
        <v>464</v>
      </c>
      <c r="E22">
        <v>963</v>
      </c>
      <c r="F22" t="s">
        <v>129</v>
      </c>
      <c r="G22">
        <v>15000</v>
      </c>
      <c r="H22">
        <v>262030663</v>
      </c>
      <c r="I22" t="s">
        <v>34</v>
      </c>
      <c r="J22" t="s">
        <v>130</v>
      </c>
      <c r="K22" t="s">
        <v>131</v>
      </c>
      <c r="L22">
        <v>451803</v>
      </c>
      <c r="M22">
        <v>28489</v>
      </c>
      <c r="N22" t="s">
        <v>132</v>
      </c>
      <c r="O22">
        <v>0</v>
      </c>
      <c r="P22">
        <v>1225</v>
      </c>
      <c r="Q22" t="s">
        <v>30</v>
      </c>
      <c r="R22" t="s">
        <v>31</v>
      </c>
      <c r="S22">
        <v>230000000</v>
      </c>
      <c r="T22">
        <v>2012</v>
      </c>
      <c r="U22">
        <v>10000</v>
      </c>
      <c r="V22">
        <v>7</v>
      </c>
      <c r="W22">
        <v>56000</v>
      </c>
    </row>
    <row r="23" spans="1:23" x14ac:dyDescent="0.25">
      <c r="A23" t="s">
        <v>133</v>
      </c>
      <c r="B23">
        <v>343</v>
      </c>
      <c r="C23">
        <v>156</v>
      </c>
      <c r="D23">
        <v>0</v>
      </c>
      <c r="E23">
        <v>738</v>
      </c>
      <c r="F23" t="s">
        <v>134</v>
      </c>
      <c r="G23">
        <v>891</v>
      </c>
      <c r="H23">
        <v>105219735</v>
      </c>
      <c r="I23" t="s">
        <v>135</v>
      </c>
      <c r="J23" t="s">
        <v>136</v>
      </c>
      <c r="K23" t="s">
        <v>137</v>
      </c>
      <c r="L23">
        <v>211765</v>
      </c>
      <c r="M23">
        <v>3244</v>
      </c>
      <c r="N23" t="s">
        <v>138</v>
      </c>
      <c r="O23">
        <v>0</v>
      </c>
      <c r="P23">
        <v>546</v>
      </c>
      <c r="Q23" t="s">
        <v>30</v>
      </c>
      <c r="R23" t="s">
        <v>31</v>
      </c>
      <c r="S23">
        <v>200000000</v>
      </c>
      <c r="T23">
        <v>2010</v>
      </c>
      <c r="U23">
        <v>882</v>
      </c>
      <c r="V23">
        <v>6.7</v>
      </c>
      <c r="W23">
        <v>17000</v>
      </c>
    </row>
    <row r="24" spans="1:23" x14ac:dyDescent="0.25">
      <c r="A24" t="s">
        <v>121</v>
      </c>
      <c r="B24">
        <v>509</v>
      </c>
      <c r="C24">
        <v>186</v>
      </c>
      <c r="D24">
        <v>0</v>
      </c>
      <c r="E24">
        <v>773</v>
      </c>
      <c r="F24" t="s">
        <v>122</v>
      </c>
      <c r="G24">
        <v>5000</v>
      </c>
      <c r="H24">
        <v>258355354</v>
      </c>
      <c r="I24" t="s">
        <v>123</v>
      </c>
      <c r="J24" t="s">
        <v>124</v>
      </c>
      <c r="K24" t="s">
        <v>139</v>
      </c>
      <c r="L24">
        <v>483540</v>
      </c>
      <c r="M24">
        <v>9152</v>
      </c>
      <c r="N24" t="s">
        <v>126</v>
      </c>
      <c r="O24">
        <v>6</v>
      </c>
      <c r="P24">
        <v>951</v>
      </c>
      <c r="Q24" t="s">
        <v>30</v>
      </c>
      <c r="R24" t="s">
        <v>31</v>
      </c>
      <c r="S24">
        <v>225000000</v>
      </c>
      <c r="T24">
        <v>2013</v>
      </c>
      <c r="U24">
        <v>972</v>
      </c>
      <c r="V24">
        <v>7.9</v>
      </c>
      <c r="W24">
        <v>83000</v>
      </c>
    </row>
    <row r="25" spans="1:23" x14ac:dyDescent="0.25">
      <c r="A25" t="s">
        <v>140</v>
      </c>
      <c r="B25">
        <v>251</v>
      </c>
      <c r="C25">
        <v>113</v>
      </c>
      <c r="D25">
        <v>129</v>
      </c>
      <c r="E25">
        <v>1000</v>
      </c>
      <c r="F25" t="s">
        <v>141</v>
      </c>
      <c r="G25">
        <v>16000</v>
      </c>
      <c r="H25">
        <v>70083519</v>
      </c>
      <c r="I25" t="s">
        <v>142</v>
      </c>
      <c r="J25" t="s">
        <v>143</v>
      </c>
      <c r="K25" t="s">
        <v>144</v>
      </c>
      <c r="L25">
        <v>149019</v>
      </c>
      <c r="M25">
        <v>24106</v>
      </c>
      <c r="N25" t="s">
        <v>145</v>
      </c>
      <c r="O25">
        <v>2</v>
      </c>
      <c r="P25">
        <v>666</v>
      </c>
      <c r="Q25" t="s">
        <v>30</v>
      </c>
      <c r="R25" t="s">
        <v>31</v>
      </c>
      <c r="S25">
        <v>180000000</v>
      </c>
      <c r="T25">
        <v>2007</v>
      </c>
      <c r="U25">
        <v>6000</v>
      </c>
      <c r="V25">
        <v>6.1</v>
      </c>
      <c r="W25">
        <v>0</v>
      </c>
    </row>
    <row r="26" spans="1:23" x14ac:dyDescent="0.25">
      <c r="A26" t="s">
        <v>121</v>
      </c>
      <c r="B26">
        <v>446</v>
      </c>
      <c r="C26">
        <v>201</v>
      </c>
      <c r="D26">
        <v>0</v>
      </c>
      <c r="E26">
        <v>84</v>
      </c>
      <c r="F26" t="s">
        <v>146</v>
      </c>
      <c r="G26">
        <v>6000</v>
      </c>
      <c r="H26">
        <v>218051260</v>
      </c>
      <c r="I26" t="s">
        <v>147</v>
      </c>
      <c r="J26" t="s">
        <v>148</v>
      </c>
      <c r="K26" t="s">
        <v>149</v>
      </c>
      <c r="L26">
        <v>316018</v>
      </c>
      <c r="M26">
        <v>7123</v>
      </c>
      <c r="N26" t="s">
        <v>150</v>
      </c>
      <c r="O26">
        <v>0</v>
      </c>
      <c r="P26">
        <v>2618</v>
      </c>
      <c r="Q26" t="s">
        <v>30</v>
      </c>
      <c r="R26" t="s">
        <v>127</v>
      </c>
      <c r="S26">
        <v>207000000</v>
      </c>
      <c r="T26">
        <v>2005</v>
      </c>
      <c r="U26">
        <v>919</v>
      </c>
      <c r="V26">
        <v>7.2</v>
      </c>
      <c r="W26">
        <v>0</v>
      </c>
    </row>
    <row r="27" spans="1:23" x14ac:dyDescent="0.25">
      <c r="A27" t="s">
        <v>24</v>
      </c>
      <c r="B27">
        <v>315</v>
      </c>
      <c r="C27">
        <v>194</v>
      </c>
      <c r="D27">
        <v>0</v>
      </c>
      <c r="E27">
        <v>794</v>
      </c>
      <c r="F27" t="s">
        <v>151</v>
      </c>
      <c r="G27">
        <v>29000</v>
      </c>
      <c r="H27">
        <v>658672302</v>
      </c>
      <c r="I27" t="s">
        <v>152</v>
      </c>
      <c r="J27" t="s">
        <v>153</v>
      </c>
      <c r="K27" t="s">
        <v>154</v>
      </c>
      <c r="L27">
        <v>793059</v>
      </c>
      <c r="M27">
        <v>45223</v>
      </c>
      <c r="N27" t="s">
        <v>155</v>
      </c>
      <c r="O27">
        <v>0</v>
      </c>
      <c r="P27">
        <v>2528</v>
      </c>
      <c r="Q27" t="s">
        <v>30</v>
      </c>
      <c r="R27" t="s">
        <v>31</v>
      </c>
      <c r="S27">
        <v>200000000</v>
      </c>
      <c r="T27">
        <v>1997</v>
      </c>
      <c r="U27">
        <v>14000</v>
      </c>
      <c r="V27">
        <v>7.7</v>
      </c>
      <c r="W27">
        <v>26000</v>
      </c>
    </row>
    <row r="28" spans="1:23" x14ac:dyDescent="0.25">
      <c r="A28" t="s">
        <v>156</v>
      </c>
      <c r="B28">
        <v>516</v>
      </c>
      <c r="C28">
        <v>147</v>
      </c>
      <c r="D28">
        <v>94</v>
      </c>
      <c r="E28">
        <v>11000</v>
      </c>
      <c r="F28" t="s">
        <v>74</v>
      </c>
      <c r="G28">
        <v>21000</v>
      </c>
      <c r="H28">
        <v>407197282</v>
      </c>
      <c r="I28" t="s">
        <v>54</v>
      </c>
      <c r="J28" t="s">
        <v>71</v>
      </c>
      <c r="K28" t="s">
        <v>157</v>
      </c>
      <c r="L28">
        <v>272670</v>
      </c>
      <c r="M28">
        <v>64798</v>
      </c>
      <c r="N28" t="s">
        <v>158</v>
      </c>
      <c r="O28">
        <v>0</v>
      </c>
      <c r="P28">
        <v>1022</v>
      </c>
      <c r="Q28" t="s">
        <v>30</v>
      </c>
      <c r="R28" t="s">
        <v>31</v>
      </c>
      <c r="S28">
        <v>250000000</v>
      </c>
      <c r="T28">
        <v>2016</v>
      </c>
      <c r="U28">
        <v>19000</v>
      </c>
      <c r="V28">
        <v>8.1999999999999993</v>
      </c>
      <c r="W28">
        <v>72000</v>
      </c>
    </row>
    <row r="29" spans="1:23" x14ac:dyDescent="0.25">
      <c r="A29" t="s">
        <v>159</v>
      </c>
      <c r="B29">
        <v>377</v>
      </c>
      <c r="C29">
        <v>131</v>
      </c>
      <c r="D29">
        <v>532</v>
      </c>
      <c r="E29">
        <v>627</v>
      </c>
      <c r="F29" t="s">
        <v>160</v>
      </c>
      <c r="G29">
        <v>14000</v>
      </c>
      <c r="H29">
        <v>65173160</v>
      </c>
      <c r="I29" t="s">
        <v>161</v>
      </c>
      <c r="J29" t="s">
        <v>162</v>
      </c>
      <c r="K29" t="s">
        <v>163</v>
      </c>
      <c r="L29">
        <v>202382</v>
      </c>
      <c r="M29">
        <v>26679</v>
      </c>
      <c r="N29" t="s">
        <v>164</v>
      </c>
      <c r="O29">
        <v>0</v>
      </c>
      <c r="P29">
        <v>751</v>
      </c>
      <c r="Q29" t="s">
        <v>30</v>
      </c>
      <c r="R29" t="s">
        <v>31</v>
      </c>
      <c r="S29">
        <v>209000000</v>
      </c>
      <c r="T29">
        <v>2012</v>
      </c>
      <c r="U29">
        <v>10000</v>
      </c>
      <c r="V29">
        <v>5.9</v>
      </c>
      <c r="W29">
        <v>44000</v>
      </c>
    </row>
    <row r="30" spans="1:23" x14ac:dyDescent="0.25">
      <c r="A30" t="s">
        <v>165</v>
      </c>
      <c r="B30">
        <v>644</v>
      </c>
      <c r="C30">
        <v>124</v>
      </c>
      <c r="D30">
        <v>365</v>
      </c>
      <c r="E30">
        <v>1000</v>
      </c>
      <c r="F30" t="s">
        <v>166</v>
      </c>
      <c r="G30">
        <v>3000</v>
      </c>
      <c r="H30">
        <v>652177271</v>
      </c>
      <c r="I30" t="s">
        <v>161</v>
      </c>
      <c r="J30" t="s">
        <v>167</v>
      </c>
      <c r="K30" t="s">
        <v>168</v>
      </c>
      <c r="L30">
        <v>418214</v>
      </c>
      <c r="M30">
        <v>8458</v>
      </c>
      <c r="N30" t="s">
        <v>169</v>
      </c>
      <c r="O30">
        <v>0</v>
      </c>
      <c r="P30">
        <v>1290</v>
      </c>
      <c r="Q30" t="s">
        <v>30</v>
      </c>
      <c r="R30" t="s">
        <v>31</v>
      </c>
      <c r="S30">
        <v>150000000</v>
      </c>
      <c r="T30">
        <v>2015</v>
      </c>
      <c r="U30">
        <v>2000</v>
      </c>
      <c r="V30">
        <v>7</v>
      </c>
      <c r="W30">
        <v>150000</v>
      </c>
    </row>
    <row r="31" spans="1:23" x14ac:dyDescent="0.25">
      <c r="A31" t="s">
        <v>38</v>
      </c>
      <c r="B31">
        <v>750</v>
      </c>
      <c r="C31">
        <v>143</v>
      </c>
      <c r="D31">
        <v>0</v>
      </c>
      <c r="E31">
        <v>393</v>
      </c>
      <c r="F31" t="s">
        <v>170</v>
      </c>
      <c r="G31">
        <v>883</v>
      </c>
      <c r="H31">
        <v>304360277</v>
      </c>
      <c r="I31" t="s">
        <v>40</v>
      </c>
      <c r="J31" t="s">
        <v>171</v>
      </c>
      <c r="K31" t="s">
        <v>172</v>
      </c>
      <c r="L31">
        <v>522030</v>
      </c>
      <c r="M31">
        <v>2039</v>
      </c>
      <c r="N31" t="s">
        <v>39</v>
      </c>
      <c r="O31">
        <v>0</v>
      </c>
      <c r="P31">
        <v>1498</v>
      </c>
      <c r="Q31" t="s">
        <v>30</v>
      </c>
      <c r="R31" t="s">
        <v>44</v>
      </c>
      <c r="S31">
        <v>200000000</v>
      </c>
      <c r="T31">
        <v>2012</v>
      </c>
      <c r="U31">
        <v>563</v>
      </c>
      <c r="V31">
        <v>7.8</v>
      </c>
      <c r="W31">
        <v>80000</v>
      </c>
    </row>
    <row r="32" spans="1:23" x14ac:dyDescent="0.25">
      <c r="A32" t="s">
        <v>58</v>
      </c>
      <c r="B32">
        <v>300</v>
      </c>
      <c r="C32">
        <v>135</v>
      </c>
      <c r="D32">
        <v>0</v>
      </c>
      <c r="E32">
        <v>4000</v>
      </c>
      <c r="F32" t="s">
        <v>59</v>
      </c>
      <c r="G32">
        <v>24000</v>
      </c>
      <c r="H32">
        <v>373377893</v>
      </c>
      <c r="I32" t="s">
        <v>173</v>
      </c>
      <c r="J32" t="s">
        <v>61</v>
      </c>
      <c r="K32" t="s">
        <v>174</v>
      </c>
      <c r="L32">
        <v>411164</v>
      </c>
      <c r="M32">
        <v>43388</v>
      </c>
      <c r="N32" t="s">
        <v>63</v>
      </c>
      <c r="O32">
        <v>1</v>
      </c>
      <c r="P32">
        <v>1303</v>
      </c>
      <c r="Q32" t="s">
        <v>30</v>
      </c>
      <c r="R32" t="s">
        <v>31</v>
      </c>
      <c r="S32">
        <v>200000000</v>
      </c>
      <c r="T32">
        <v>2004</v>
      </c>
      <c r="U32">
        <v>11000</v>
      </c>
      <c r="V32">
        <v>7.3</v>
      </c>
      <c r="W32">
        <v>0</v>
      </c>
    </row>
    <row r="33" spans="1:23" x14ac:dyDescent="0.25">
      <c r="A33" t="s">
        <v>175</v>
      </c>
      <c r="B33">
        <v>608</v>
      </c>
      <c r="C33">
        <v>195</v>
      </c>
      <c r="D33">
        <v>1000</v>
      </c>
      <c r="E33">
        <v>3000</v>
      </c>
      <c r="F33" t="s">
        <v>176</v>
      </c>
      <c r="G33">
        <v>21000</v>
      </c>
      <c r="H33">
        <v>408992272</v>
      </c>
      <c r="I33" t="s">
        <v>54</v>
      </c>
      <c r="J33" t="s">
        <v>71</v>
      </c>
      <c r="K33" t="s">
        <v>177</v>
      </c>
      <c r="L33">
        <v>557489</v>
      </c>
      <c r="M33">
        <v>30426</v>
      </c>
      <c r="N33" t="s">
        <v>178</v>
      </c>
      <c r="O33">
        <v>3</v>
      </c>
      <c r="P33">
        <v>1187</v>
      </c>
      <c r="Q33" t="s">
        <v>30</v>
      </c>
      <c r="R33" t="s">
        <v>31</v>
      </c>
      <c r="S33">
        <v>200000000</v>
      </c>
      <c r="T33">
        <v>2013</v>
      </c>
      <c r="U33">
        <v>4000</v>
      </c>
      <c r="V33">
        <v>7.2</v>
      </c>
      <c r="W33">
        <v>95000</v>
      </c>
    </row>
    <row r="34" spans="1:23" x14ac:dyDescent="0.25">
      <c r="A34" t="s">
        <v>179</v>
      </c>
      <c r="B34">
        <v>451</v>
      </c>
      <c r="C34">
        <v>108</v>
      </c>
      <c r="D34">
        <v>13000</v>
      </c>
      <c r="E34">
        <v>11000</v>
      </c>
      <c r="F34" t="s">
        <v>78</v>
      </c>
      <c r="G34">
        <v>40000</v>
      </c>
      <c r="H34">
        <v>334185206</v>
      </c>
      <c r="I34" t="s">
        <v>142</v>
      </c>
      <c r="J34" t="s">
        <v>35</v>
      </c>
      <c r="K34" t="s">
        <v>180</v>
      </c>
      <c r="L34">
        <v>306320</v>
      </c>
      <c r="M34">
        <v>79957</v>
      </c>
      <c r="N34" t="s">
        <v>181</v>
      </c>
      <c r="O34">
        <v>0</v>
      </c>
      <c r="P34">
        <v>736</v>
      </c>
      <c r="Q34" t="s">
        <v>30</v>
      </c>
      <c r="R34" t="s">
        <v>31</v>
      </c>
      <c r="S34">
        <v>200000000</v>
      </c>
      <c r="T34">
        <v>2010</v>
      </c>
      <c r="U34">
        <v>25000</v>
      </c>
      <c r="V34">
        <v>6.5</v>
      </c>
      <c r="W34">
        <v>24000</v>
      </c>
    </row>
    <row r="35" spans="1:23" x14ac:dyDescent="0.25">
      <c r="A35" t="s">
        <v>182</v>
      </c>
      <c r="B35">
        <v>334</v>
      </c>
      <c r="C35">
        <v>104</v>
      </c>
      <c r="D35">
        <v>420</v>
      </c>
      <c r="E35">
        <v>560</v>
      </c>
      <c r="F35" t="s">
        <v>183</v>
      </c>
      <c r="G35">
        <v>20000</v>
      </c>
      <c r="H35">
        <v>234360014</v>
      </c>
      <c r="I35" t="s">
        <v>184</v>
      </c>
      <c r="J35" t="s">
        <v>185</v>
      </c>
      <c r="K35" t="s">
        <v>186</v>
      </c>
      <c r="L35">
        <v>383427</v>
      </c>
      <c r="M35">
        <v>21714</v>
      </c>
      <c r="N35" t="s">
        <v>187</v>
      </c>
      <c r="O35">
        <v>0</v>
      </c>
      <c r="P35">
        <v>1912</v>
      </c>
      <c r="Q35" t="s">
        <v>30</v>
      </c>
      <c r="R35" t="s">
        <v>188</v>
      </c>
      <c r="S35">
        <v>210000000</v>
      </c>
      <c r="T35">
        <v>2006</v>
      </c>
      <c r="U35">
        <v>808</v>
      </c>
      <c r="V35">
        <v>6.8</v>
      </c>
      <c r="W35">
        <v>0</v>
      </c>
    </row>
    <row r="36" spans="1:23" x14ac:dyDescent="0.25">
      <c r="A36" t="s">
        <v>189</v>
      </c>
      <c r="B36">
        <v>376</v>
      </c>
      <c r="C36">
        <v>104</v>
      </c>
      <c r="D36">
        <v>37</v>
      </c>
      <c r="E36">
        <v>760</v>
      </c>
      <c r="F36" t="s">
        <v>190</v>
      </c>
      <c r="G36">
        <v>12000</v>
      </c>
      <c r="H36">
        <v>268488329</v>
      </c>
      <c r="I36" t="s">
        <v>191</v>
      </c>
      <c r="J36" t="s">
        <v>192</v>
      </c>
      <c r="K36" t="s">
        <v>193</v>
      </c>
      <c r="L36">
        <v>235025</v>
      </c>
      <c r="M36">
        <v>14863</v>
      </c>
      <c r="N36" t="s">
        <v>194</v>
      </c>
      <c r="O36">
        <v>0</v>
      </c>
      <c r="P36">
        <v>265</v>
      </c>
      <c r="Q36" t="s">
        <v>30</v>
      </c>
      <c r="R36" t="s">
        <v>31</v>
      </c>
      <c r="S36">
        <v>200000000</v>
      </c>
      <c r="T36">
        <v>2013</v>
      </c>
      <c r="U36">
        <v>779</v>
      </c>
      <c r="V36">
        <v>7.3</v>
      </c>
      <c r="W36">
        <v>44000</v>
      </c>
    </row>
    <row r="37" spans="1:23" x14ac:dyDescent="0.25">
      <c r="A37" t="s">
        <v>195</v>
      </c>
      <c r="B37">
        <v>366</v>
      </c>
      <c r="C37">
        <v>150</v>
      </c>
      <c r="D37">
        <v>0</v>
      </c>
      <c r="E37">
        <v>464</v>
      </c>
      <c r="F37" t="s">
        <v>196</v>
      </c>
      <c r="G37">
        <v>894</v>
      </c>
      <c r="H37">
        <v>402076689</v>
      </c>
      <c r="I37" t="s">
        <v>54</v>
      </c>
      <c r="J37" t="s">
        <v>197</v>
      </c>
      <c r="K37" t="s">
        <v>198</v>
      </c>
      <c r="L37">
        <v>323207</v>
      </c>
      <c r="M37">
        <v>3218</v>
      </c>
      <c r="N37" t="s">
        <v>199</v>
      </c>
      <c r="O37">
        <v>0</v>
      </c>
      <c r="P37">
        <v>1439</v>
      </c>
      <c r="Q37" t="s">
        <v>30</v>
      </c>
      <c r="R37" t="s">
        <v>31</v>
      </c>
      <c r="S37">
        <v>200000000</v>
      </c>
      <c r="T37">
        <v>2009</v>
      </c>
      <c r="U37">
        <v>581</v>
      </c>
      <c r="V37">
        <v>6</v>
      </c>
      <c r="W37">
        <v>0</v>
      </c>
    </row>
    <row r="38" spans="1:23" x14ac:dyDescent="0.25">
      <c r="A38" t="s">
        <v>195</v>
      </c>
      <c r="B38">
        <v>378</v>
      </c>
      <c r="C38">
        <v>165</v>
      </c>
      <c r="D38">
        <v>0</v>
      </c>
      <c r="E38">
        <v>808</v>
      </c>
      <c r="F38" t="s">
        <v>200</v>
      </c>
      <c r="G38">
        <v>974</v>
      </c>
      <c r="H38">
        <v>245428137</v>
      </c>
      <c r="I38" t="s">
        <v>54</v>
      </c>
      <c r="J38" t="s">
        <v>201</v>
      </c>
      <c r="K38" t="s">
        <v>202</v>
      </c>
      <c r="L38">
        <v>242420</v>
      </c>
      <c r="M38">
        <v>3988</v>
      </c>
      <c r="N38" t="s">
        <v>183</v>
      </c>
      <c r="O38">
        <v>2</v>
      </c>
      <c r="P38">
        <v>918</v>
      </c>
      <c r="Q38" t="s">
        <v>30</v>
      </c>
      <c r="R38" t="s">
        <v>31</v>
      </c>
      <c r="S38">
        <v>210000000</v>
      </c>
      <c r="T38">
        <v>2014</v>
      </c>
      <c r="U38">
        <v>956</v>
      </c>
      <c r="V38">
        <v>5.7</v>
      </c>
      <c r="W38">
        <v>56000</v>
      </c>
    </row>
    <row r="39" spans="1:23" x14ac:dyDescent="0.25">
      <c r="A39" t="s">
        <v>58</v>
      </c>
      <c r="B39">
        <v>525</v>
      </c>
      <c r="C39">
        <v>130</v>
      </c>
      <c r="D39">
        <v>0</v>
      </c>
      <c r="E39">
        <v>11000</v>
      </c>
      <c r="F39" t="s">
        <v>203</v>
      </c>
      <c r="G39">
        <v>44000</v>
      </c>
      <c r="H39">
        <v>234903076</v>
      </c>
      <c r="I39" t="s">
        <v>142</v>
      </c>
      <c r="J39" t="s">
        <v>204</v>
      </c>
      <c r="K39" t="s">
        <v>205</v>
      </c>
      <c r="L39">
        <v>175409</v>
      </c>
      <c r="M39">
        <v>73441</v>
      </c>
      <c r="N39" t="s">
        <v>59</v>
      </c>
      <c r="O39">
        <v>4</v>
      </c>
      <c r="P39">
        <v>511</v>
      </c>
      <c r="Q39" t="s">
        <v>30</v>
      </c>
      <c r="R39" t="s">
        <v>31</v>
      </c>
      <c r="S39">
        <v>215000000</v>
      </c>
      <c r="T39">
        <v>2013</v>
      </c>
      <c r="U39">
        <v>15000</v>
      </c>
      <c r="V39">
        <v>6.4</v>
      </c>
      <c r="W39">
        <v>60000</v>
      </c>
    </row>
    <row r="40" spans="1:23" x14ac:dyDescent="0.25">
      <c r="A40" t="s">
        <v>128</v>
      </c>
      <c r="B40">
        <v>495</v>
      </c>
      <c r="C40">
        <v>142</v>
      </c>
      <c r="D40">
        <v>464</v>
      </c>
      <c r="E40">
        <v>825</v>
      </c>
      <c r="F40" t="s">
        <v>129</v>
      </c>
      <c r="G40">
        <v>15000</v>
      </c>
      <c r="H40">
        <v>202853933</v>
      </c>
      <c r="I40" t="s">
        <v>26</v>
      </c>
      <c r="J40" t="s">
        <v>130</v>
      </c>
      <c r="K40" t="s">
        <v>206</v>
      </c>
      <c r="L40">
        <v>321227</v>
      </c>
      <c r="M40">
        <v>28631</v>
      </c>
      <c r="N40" t="s">
        <v>207</v>
      </c>
      <c r="O40">
        <v>0</v>
      </c>
      <c r="P40">
        <v>1067</v>
      </c>
      <c r="Q40" t="s">
        <v>30</v>
      </c>
      <c r="R40" t="s">
        <v>31</v>
      </c>
      <c r="S40">
        <v>200000000</v>
      </c>
      <c r="T40">
        <v>2014</v>
      </c>
      <c r="U40">
        <v>10000</v>
      </c>
      <c r="V40">
        <v>6.7</v>
      </c>
      <c r="W40">
        <v>41000</v>
      </c>
    </row>
    <row r="41" spans="1:23" x14ac:dyDescent="0.25">
      <c r="A41" t="s">
        <v>208</v>
      </c>
      <c r="B41">
        <v>469</v>
      </c>
      <c r="C41">
        <v>125</v>
      </c>
      <c r="D41">
        <v>364</v>
      </c>
      <c r="E41">
        <v>1000</v>
      </c>
      <c r="F41" t="s">
        <v>209</v>
      </c>
      <c r="G41">
        <v>12000</v>
      </c>
      <c r="H41">
        <v>172051787</v>
      </c>
      <c r="I41" t="s">
        <v>54</v>
      </c>
      <c r="J41" t="s">
        <v>210</v>
      </c>
      <c r="K41" t="s">
        <v>211</v>
      </c>
      <c r="L41">
        <v>264183</v>
      </c>
      <c r="M41">
        <v>25550</v>
      </c>
      <c r="N41" t="s">
        <v>212</v>
      </c>
      <c r="O41">
        <v>0</v>
      </c>
      <c r="P41">
        <v>665</v>
      </c>
      <c r="Q41" t="s">
        <v>30</v>
      </c>
      <c r="R41" t="s">
        <v>31</v>
      </c>
      <c r="S41">
        <v>170000000</v>
      </c>
      <c r="T41">
        <v>2010</v>
      </c>
      <c r="U41">
        <v>10000</v>
      </c>
      <c r="V41">
        <v>6.8</v>
      </c>
      <c r="W41">
        <v>30000</v>
      </c>
    </row>
    <row r="42" spans="1:23" x14ac:dyDescent="0.25">
      <c r="A42" t="s">
        <v>213</v>
      </c>
      <c r="B42">
        <v>304</v>
      </c>
      <c r="C42">
        <v>106</v>
      </c>
      <c r="D42">
        <v>487</v>
      </c>
      <c r="E42">
        <v>776</v>
      </c>
      <c r="F42" t="s">
        <v>146</v>
      </c>
      <c r="G42">
        <v>1000</v>
      </c>
      <c r="H42">
        <v>191450875</v>
      </c>
      <c r="I42" t="s">
        <v>214</v>
      </c>
      <c r="J42" t="s">
        <v>215</v>
      </c>
      <c r="K42" t="s">
        <v>216</v>
      </c>
      <c r="L42">
        <v>101178</v>
      </c>
      <c r="M42">
        <v>4482</v>
      </c>
      <c r="N42" t="s">
        <v>217</v>
      </c>
      <c r="O42">
        <v>0</v>
      </c>
      <c r="P42">
        <v>283</v>
      </c>
      <c r="Q42" t="s">
        <v>30</v>
      </c>
      <c r="R42" t="s">
        <v>31</v>
      </c>
      <c r="S42">
        <v>200000000</v>
      </c>
      <c r="T42">
        <v>2011</v>
      </c>
      <c r="U42">
        <v>919</v>
      </c>
      <c r="V42">
        <v>6.3</v>
      </c>
      <c r="W42">
        <v>10000</v>
      </c>
    </row>
    <row r="43" spans="1:23" x14ac:dyDescent="0.25">
      <c r="A43" t="s">
        <v>218</v>
      </c>
      <c r="B43">
        <v>436</v>
      </c>
      <c r="C43">
        <v>123</v>
      </c>
      <c r="D43">
        <v>258</v>
      </c>
      <c r="E43">
        <v>326</v>
      </c>
      <c r="F43" t="s">
        <v>219</v>
      </c>
      <c r="G43">
        <v>16000</v>
      </c>
      <c r="H43">
        <v>116593191</v>
      </c>
      <c r="I43" t="s">
        <v>54</v>
      </c>
      <c r="J43" t="s">
        <v>220</v>
      </c>
      <c r="K43" t="s">
        <v>221</v>
      </c>
      <c r="L43">
        <v>223393</v>
      </c>
      <c r="M43">
        <v>17657</v>
      </c>
      <c r="N43" t="s">
        <v>222</v>
      </c>
      <c r="O43">
        <v>2</v>
      </c>
      <c r="P43">
        <v>550</v>
      </c>
      <c r="Q43" t="s">
        <v>30</v>
      </c>
      <c r="R43" t="s">
        <v>31</v>
      </c>
      <c r="S43">
        <v>200000000</v>
      </c>
      <c r="T43">
        <v>2011</v>
      </c>
      <c r="U43">
        <v>368</v>
      </c>
      <c r="V43">
        <v>5.6</v>
      </c>
      <c r="W43">
        <v>24000</v>
      </c>
    </row>
    <row r="44" spans="1:23" x14ac:dyDescent="0.25">
      <c r="A44" t="s">
        <v>223</v>
      </c>
      <c r="B44">
        <v>453</v>
      </c>
      <c r="C44">
        <v>103</v>
      </c>
      <c r="D44">
        <v>125</v>
      </c>
      <c r="E44">
        <v>721</v>
      </c>
      <c r="F44" t="s">
        <v>224</v>
      </c>
      <c r="G44">
        <v>15000</v>
      </c>
      <c r="H44">
        <v>414984497</v>
      </c>
      <c r="I44" t="s">
        <v>191</v>
      </c>
      <c r="J44" t="s">
        <v>225</v>
      </c>
      <c r="K44" t="s">
        <v>226</v>
      </c>
      <c r="L44">
        <v>544884</v>
      </c>
      <c r="M44">
        <v>19085</v>
      </c>
      <c r="N44" t="s">
        <v>227</v>
      </c>
      <c r="O44">
        <v>3</v>
      </c>
      <c r="P44">
        <v>733</v>
      </c>
      <c r="Q44" t="s">
        <v>30</v>
      </c>
      <c r="R44" t="s">
        <v>31</v>
      </c>
      <c r="S44">
        <v>200000000</v>
      </c>
      <c r="T44">
        <v>2010</v>
      </c>
      <c r="U44">
        <v>1000</v>
      </c>
      <c r="V44">
        <v>8.3000000000000007</v>
      </c>
      <c r="W44">
        <v>30000</v>
      </c>
    </row>
    <row r="45" spans="1:23" x14ac:dyDescent="0.25">
      <c r="A45" t="s">
        <v>228</v>
      </c>
      <c r="B45">
        <v>422</v>
      </c>
      <c r="C45">
        <v>118</v>
      </c>
      <c r="D45">
        <v>368</v>
      </c>
      <c r="E45">
        <v>988</v>
      </c>
      <c r="F45" t="s">
        <v>167</v>
      </c>
      <c r="G45">
        <v>23000</v>
      </c>
      <c r="H45">
        <v>125320003</v>
      </c>
      <c r="I45" t="s">
        <v>54</v>
      </c>
      <c r="J45" t="s">
        <v>46</v>
      </c>
      <c r="K45" t="s">
        <v>229</v>
      </c>
      <c r="L45">
        <v>286095</v>
      </c>
      <c r="M45">
        <v>27468</v>
      </c>
      <c r="N45" t="s">
        <v>230</v>
      </c>
      <c r="O45">
        <v>0</v>
      </c>
      <c r="P45">
        <v>974</v>
      </c>
      <c r="Q45" t="s">
        <v>30</v>
      </c>
      <c r="R45" t="s">
        <v>31</v>
      </c>
      <c r="S45">
        <v>200000000</v>
      </c>
      <c r="T45">
        <v>2009</v>
      </c>
      <c r="U45">
        <v>3000</v>
      </c>
      <c r="V45">
        <v>6.6</v>
      </c>
      <c r="W45">
        <v>0</v>
      </c>
    </row>
    <row r="46" spans="1:23" x14ac:dyDescent="0.25">
      <c r="A46" t="s">
        <v>231</v>
      </c>
      <c r="B46">
        <v>424</v>
      </c>
      <c r="C46">
        <v>140</v>
      </c>
      <c r="D46">
        <v>0</v>
      </c>
      <c r="E46">
        <v>14000</v>
      </c>
      <c r="F46" t="s">
        <v>232</v>
      </c>
      <c r="G46">
        <v>26000</v>
      </c>
      <c r="H46">
        <v>350034110</v>
      </c>
      <c r="I46" t="s">
        <v>233</v>
      </c>
      <c r="J46" t="s">
        <v>234</v>
      </c>
      <c r="K46" t="s">
        <v>235</v>
      </c>
      <c r="L46">
        <v>278232</v>
      </c>
      <c r="M46">
        <v>79150</v>
      </c>
      <c r="N46" t="s">
        <v>236</v>
      </c>
      <c r="O46">
        <v>0</v>
      </c>
      <c r="P46">
        <v>657</v>
      </c>
      <c r="Q46" t="s">
        <v>30</v>
      </c>
      <c r="R46" t="s">
        <v>31</v>
      </c>
      <c r="S46">
        <v>190000000</v>
      </c>
      <c r="T46">
        <v>2015</v>
      </c>
      <c r="U46">
        <v>23000</v>
      </c>
      <c r="V46">
        <v>7.2</v>
      </c>
      <c r="W46">
        <v>94000</v>
      </c>
    </row>
    <row r="47" spans="1:23" x14ac:dyDescent="0.25">
      <c r="A47" t="s">
        <v>91</v>
      </c>
      <c r="B47">
        <v>654</v>
      </c>
      <c r="C47">
        <v>123</v>
      </c>
      <c r="D47">
        <v>395</v>
      </c>
      <c r="E47">
        <v>1000</v>
      </c>
      <c r="F47" t="s">
        <v>237</v>
      </c>
      <c r="G47">
        <v>17000</v>
      </c>
      <c r="H47">
        <v>202351611</v>
      </c>
      <c r="I47" t="s">
        <v>238</v>
      </c>
      <c r="J47" t="s">
        <v>239</v>
      </c>
      <c r="K47" t="s">
        <v>240</v>
      </c>
      <c r="L47">
        <v>465019</v>
      </c>
      <c r="M47">
        <v>32392</v>
      </c>
      <c r="N47" t="s">
        <v>241</v>
      </c>
      <c r="O47">
        <v>0</v>
      </c>
      <c r="P47">
        <v>995</v>
      </c>
      <c r="Q47" t="s">
        <v>30</v>
      </c>
      <c r="R47" t="s">
        <v>31</v>
      </c>
      <c r="S47">
        <v>190000000</v>
      </c>
      <c r="T47">
        <v>2013</v>
      </c>
      <c r="U47">
        <v>11000</v>
      </c>
      <c r="V47">
        <v>7</v>
      </c>
      <c r="W47">
        <v>129000</v>
      </c>
    </row>
    <row r="48" spans="1:23" x14ac:dyDescent="0.25">
      <c r="A48" t="s">
        <v>86</v>
      </c>
      <c r="B48">
        <v>539</v>
      </c>
      <c r="C48">
        <v>149</v>
      </c>
      <c r="D48">
        <v>0</v>
      </c>
      <c r="E48">
        <v>20000</v>
      </c>
      <c r="F48" t="s">
        <v>107</v>
      </c>
      <c r="G48">
        <v>34000</v>
      </c>
      <c r="H48">
        <v>233914986</v>
      </c>
      <c r="I48" t="s">
        <v>184</v>
      </c>
      <c r="J48" t="s">
        <v>242</v>
      </c>
      <c r="K48" t="s">
        <v>243</v>
      </c>
      <c r="L48">
        <v>514125</v>
      </c>
      <c r="M48">
        <v>91434</v>
      </c>
      <c r="N48" t="s">
        <v>185</v>
      </c>
      <c r="O48">
        <v>7</v>
      </c>
      <c r="P48">
        <v>752</v>
      </c>
      <c r="Q48" t="s">
        <v>30</v>
      </c>
      <c r="R48" t="s">
        <v>31</v>
      </c>
      <c r="S48">
        <v>200000000</v>
      </c>
      <c r="T48">
        <v>2014</v>
      </c>
      <c r="U48">
        <v>22000</v>
      </c>
      <c r="V48">
        <v>8</v>
      </c>
      <c r="W48">
        <v>82000</v>
      </c>
    </row>
    <row r="49" spans="1:23" x14ac:dyDescent="0.25">
      <c r="A49" t="s">
        <v>244</v>
      </c>
      <c r="B49">
        <v>590</v>
      </c>
      <c r="C49">
        <v>132</v>
      </c>
      <c r="D49">
        <v>14000</v>
      </c>
      <c r="E49">
        <v>928</v>
      </c>
      <c r="F49" t="s">
        <v>245</v>
      </c>
      <c r="G49">
        <v>19000</v>
      </c>
      <c r="H49">
        <v>228756232</v>
      </c>
      <c r="I49" t="s">
        <v>54</v>
      </c>
      <c r="J49" t="s">
        <v>246</v>
      </c>
      <c r="K49" t="s">
        <v>247</v>
      </c>
      <c r="L49">
        <v>395573</v>
      </c>
      <c r="M49">
        <v>21411</v>
      </c>
      <c r="N49" t="s">
        <v>248</v>
      </c>
      <c r="O49">
        <v>0</v>
      </c>
      <c r="P49">
        <v>1171</v>
      </c>
      <c r="Q49" t="s">
        <v>30</v>
      </c>
      <c r="R49" t="s">
        <v>31</v>
      </c>
      <c r="S49">
        <v>190000000</v>
      </c>
      <c r="T49">
        <v>2013</v>
      </c>
      <c r="U49">
        <v>981</v>
      </c>
      <c r="V49">
        <v>7.8</v>
      </c>
      <c r="W49">
        <v>92000</v>
      </c>
    </row>
    <row r="50" spans="1:23" x14ac:dyDescent="0.25">
      <c r="A50" t="s">
        <v>86</v>
      </c>
      <c r="B50">
        <v>338</v>
      </c>
      <c r="C50">
        <v>114</v>
      </c>
      <c r="D50">
        <v>0</v>
      </c>
      <c r="E50">
        <v>140</v>
      </c>
      <c r="F50" t="s">
        <v>249</v>
      </c>
      <c r="G50">
        <v>979</v>
      </c>
      <c r="H50">
        <v>65171860</v>
      </c>
      <c r="I50" t="s">
        <v>123</v>
      </c>
      <c r="J50" t="s">
        <v>250</v>
      </c>
      <c r="K50" t="s">
        <v>251</v>
      </c>
      <c r="L50">
        <v>106416</v>
      </c>
      <c r="M50">
        <v>1766</v>
      </c>
      <c r="N50" t="s">
        <v>252</v>
      </c>
      <c r="O50">
        <v>1</v>
      </c>
      <c r="P50">
        <v>205</v>
      </c>
      <c r="Q50" t="s">
        <v>30</v>
      </c>
      <c r="R50" t="s">
        <v>31</v>
      </c>
      <c r="S50">
        <v>195000000</v>
      </c>
      <c r="T50">
        <v>2013</v>
      </c>
      <c r="U50">
        <v>557</v>
      </c>
      <c r="V50">
        <v>6.3</v>
      </c>
      <c r="W50">
        <v>22000</v>
      </c>
    </row>
    <row r="51" spans="1:23" x14ac:dyDescent="0.25">
      <c r="A51" t="s">
        <v>253</v>
      </c>
      <c r="B51">
        <v>490</v>
      </c>
      <c r="C51">
        <v>143</v>
      </c>
      <c r="D51">
        <v>1000</v>
      </c>
      <c r="E51">
        <v>77</v>
      </c>
      <c r="F51" t="s">
        <v>254</v>
      </c>
      <c r="G51">
        <v>29000</v>
      </c>
      <c r="H51">
        <v>144812796</v>
      </c>
      <c r="I51" t="s">
        <v>152</v>
      </c>
      <c r="J51" t="s">
        <v>153</v>
      </c>
      <c r="K51" t="s">
        <v>255</v>
      </c>
      <c r="L51">
        <v>362912</v>
      </c>
      <c r="M51">
        <v>29770</v>
      </c>
      <c r="N51" t="s">
        <v>256</v>
      </c>
      <c r="O51">
        <v>4</v>
      </c>
      <c r="P51">
        <v>753</v>
      </c>
      <c r="Q51" t="s">
        <v>30</v>
      </c>
      <c r="R51" t="s">
        <v>257</v>
      </c>
      <c r="S51">
        <v>105000000</v>
      </c>
      <c r="T51">
        <v>2013</v>
      </c>
      <c r="U51">
        <v>509</v>
      </c>
      <c r="V51">
        <v>7.3</v>
      </c>
      <c r="W51">
        <v>115000</v>
      </c>
    </row>
    <row r="52" spans="1:23" x14ac:dyDescent="0.25">
      <c r="A52" t="s">
        <v>258</v>
      </c>
      <c r="B52">
        <v>306</v>
      </c>
      <c r="C52">
        <v>116</v>
      </c>
      <c r="D52">
        <v>179</v>
      </c>
      <c r="E52">
        <v>236</v>
      </c>
      <c r="F52" t="s">
        <v>259</v>
      </c>
      <c r="G52">
        <v>15000</v>
      </c>
      <c r="H52">
        <v>90755643</v>
      </c>
      <c r="I52" t="s">
        <v>173</v>
      </c>
      <c r="J52" t="s">
        <v>260</v>
      </c>
      <c r="K52" t="s">
        <v>261</v>
      </c>
      <c r="L52">
        <v>222403</v>
      </c>
      <c r="M52">
        <v>16149</v>
      </c>
      <c r="N52" t="s">
        <v>262</v>
      </c>
      <c r="O52">
        <v>2</v>
      </c>
      <c r="P52">
        <v>453</v>
      </c>
      <c r="Q52" t="s">
        <v>30</v>
      </c>
      <c r="R52" t="s">
        <v>31</v>
      </c>
      <c r="S52">
        <v>200000000</v>
      </c>
      <c r="T52">
        <v>2010</v>
      </c>
      <c r="U52">
        <v>567</v>
      </c>
      <c r="V52">
        <v>6.6</v>
      </c>
      <c r="W52">
        <v>23000</v>
      </c>
    </row>
    <row r="53" spans="1:23" x14ac:dyDescent="0.25">
      <c r="A53" t="s">
        <v>263</v>
      </c>
      <c r="B53">
        <v>575</v>
      </c>
      <c r="C53">
        <v>131</v>
      </c>
      <c r="D53">
        <v>0</v>
      </c>
      <c r="E53">
        <v>919</v>
      </c>
      <c r="F53" t="s">
        <v>264</v>
      </c>
      <c r="G53">
        <v>16000</v>
      </c>
      <c r="H53">
        <v>101785482</v>
      </c>
      <c r="I53" t="s">
        <v>54</v>
      </c>
      <c r="J53" t="s">
        <v>265</v>
      </c>
      <c r="K53" t="s">
        <v>266</v>
      </c>
      <c r="L53">
        <v>381148</v>
      </c>
      <c r="M53">
        <v>19166</v>
      </c>
      <c r="N53" t="s">
        <v>267</v>
      </c>
      <c r="O53">
        <v>0</v>
      </c>
      <c r="P53">
        <v>1106</v>
      </c>
      <c r="Q53" t="s">
        <v>30</v>
      </c>
      <c r="R53" t="s">
        <v>31</v>
      </c>
      <c r="S53">
        <v>190000000</v>
      </c>
      <c r="T53">
        <v>2013</v>
      </c>
      <c r="U53">
        <v>968</v>
      </c>
      <c r="V53">
        <v>7</v>
      </c>
      <c r="W53">
        <v>83000</v>
      </c>
    </row>
    <row r="54" spans="1:23" x14ac:dyDescent="0.25">
      <c r="A54" t="s">
        <v>195</v>
      </c>
      <c r="B54">
        <v>428</v>
      </c>
      <c r="C54">
        <v>154</v>
      </c>
      <c r="D54">
        <v>0</v>
      </c>
      <c r="E54">
        <v>581</v>
      </c>
      <c r="F54" t="s">
        <v>268</v>
      </c>
      <c r="G54">
        <v>894</v>
      </c>
      <c r="H54">
        <v>352358779</v>
      </c>
      <c r="I54" t="s">
        <v>54</v>
      </c>
      <c r="J54" t="s">
        <v>197</v>
      </c>
      <c r="K54" t="s">
        <v>269</v>
      </c>
      <c r="L54">
        <v>326180</v>
      </c>
      <c r="M54">
        <v>2593</v>
      </c>
      <c r="N54" t="s">
        <v>196</v>
      </c>
      <c r="O54">
        <v>2</v>
      </c>
      <c r="P54">
        <v>899</v>
      </c>
      <c r="Q54" t="s">
        <v>30</v>
      </c>
      <c r="R54" t="s">
        <v>31</v>
      </c>
      <c r="S54">
        <v>195000000</v>
      </c>
      <c r="T54">
        <v>2011</v>
      </c>
      <c r="U54">
        <v>829</v>
      </c>
      <c r="V54">
        <v>6.3</v>
      </c>
      <c r="W54">
        <v>46000</v>
      </c>
    </row>
    <row r="55" spans="1:23" x14ac:dyDescent="0.25">
      <c r="A55" t="s">
        <v>270</v>
      </c>
      <c r="B55">
        <v>470</v>
      </c>
      <c r="C55">
        <v>122</v>
      </c>
      <c r="D55">
        <v>14000</v>
      </c>
      <c r="E55">
        <v>1000</v>
      </c>
      <c r="F55" t="s">
        <v>271</v>
      </c>
      <c r="G55">
        <v>11000</v>
      </c>
      <c r="H55">
        <v>317011114</v>
      </c>
      <c r="I55" t="s">
        <v>34</v>
      </c>
      <c r="J55" t="s">
        <v>272</v>
      </c>
      <c r="K55" t="s">
        <v>273</v>
      </c>
      <c r="L55">
        <v>333847</v>
      </c>
      <c r="M55">
        <v>14959</v>
      </c>
      <c r="N55" t="s">
        <v>274</v>
      </c>
      <c r="O55">
        <v>2</v>
      </c>
      <c r="P55">
        <v>2054</v>
      </c>
      <c r="Q55" t="s">
        <v>30</v>
      </c>
      <c r="R55" t="s">
        <v>31</v>
      </c>
      <c r="S55">
        <v>185000000</v>
      </c>
      <c r="T55">
        <v>2008</v>
      </c>
      <c r="U55">
        <v>1000</v>
      </c>
      <c r="V55">
        <v>6.2</v>
      </c>
      <c r="W55">
        <v>5000</v>
      </c>
    </row>
    <row r="56" spans="1:23" x14ac:dyDescent="0.25">
      <c r="A56" t="s">
        <v>275</v>
      </c>
      <c r="B56">
        <v>298</v>
      </c>
      <c r="C56">
        <v>93</v>
      </c>
      <c r="D56">
        <v>113</v>
      </c>
      <c r="E56">
        <v>113</v>
      </c>
      <c r="F56" t="s">
        <v>276</v>
      </c>
      <c r="G56">
        <v>275</v>
      </c>
      <c r="H56">
        <v>123070338</v>
      </c>
      <c r="I56" t="s">
        <v>191</v>
      </c>
      <c r="J56" t="s">
        <v>277</v>
      </c>
      <c r="K56" t="s">
        <v>278</v>
      </c>
      <c r="L56">
        <v>62836</v>
      </c>
      <c r="M56">
        <v>696</v>
      </c>
      <c r="N56" t="s">
        <v>275</v>
      </c>
      <c r="O56">
        <v>0</v>
      </c>
      <c r="P56">
        <v>345</v>
      </c>
      <c r="Q56" t="s">
        <v>30</v>
      </c>
      <c r="R56" t="s">
        <v>31</v>
      </c>
      <c r="S56">
        <v>0</v>
      </c>
      <c r="T56">
        <v>2015</v>
      </c>
      <c r="U56">
        <v>150</v>
      </c>
      <c r="V56">
        <v>6.8</v>
      </c>
      <c r="W56">
        <v>20000</v>
      </c>
    </row>
    <row r="57" spans="1:23" x14ac:dyDescent="0.25">
      <c r="A57" t="s">
        <v>279</v>
      </c>
      <c r="B57">
        <v>488</v>
      </c>
      <c r="C57">
        <v>93</v>
      </c>
      <c r="D57">
        <v>56</v>
      </c>
      <c r="E57">
        <v>838</v>
      </c>
      <c r="F57" t="s">
        <v>224</v>
      </c>
      <c r="G57">
        <v>2000</v>
      </c>
      <c r="H57">
        <v>237282182</v>
      </c>
      <c r="I57" t="s">
        <v>191</v>
      </c>
      <c r="J57" t="s">
        <v>280</v>
      </c>
      <c r="K57" t="s">
        <v>281</v>
      </c>
      <c r="L57">
        <v>273556</v>
      </c>
      <c r="M57">
        <v>5005</v>
      </c>
      <c r="N57" t="s">
        <v>282</v>
      </c>
      <c r="O57">
        <v>0</v>
      </c>
      <c r="P57">
        <v>428</v>
      </c>
      <c r="Q57" t="s">
        <v>30</v>
      </c>
      <c r="R57" t="s">
        <v>31</v>
      </c>
      <c r="S57">
        <v>185000000</v>
      </c>
      <c r="T57">
        <v>2012</v>
      </c>
      <c r="U57">
        <v>1000</v>
      </c>
      <c r="V57">
        <v>7.2</v>
      </c>
      <c r="W57">
        <v>39000</v>
      </c>
    </row>
    <row r="58" spans="1:23" x14ac:dyDescent="0.25">
      <c r="A58" t="s">
        <v>283</v>
      </c>
      <c r="B58">
        <v>322</v>
      </c>
      <c r="C58">
        <v>122</v>
      </c>
      <c r="D58">
        <v>681</v>
      </c>
      <c r="E58">
        <v>105</v>
      </c>
      <c r="F58" t="s">
        <v>284</v>
      </c>
      <c r="G58">
        <v>998</v>
      </c>
      <c r="H58">
        <v>130468626</v>
      </c>
      <c r="I58" t="s">
        <v>161</v>
      </c>
      <c r="J58" t="s">
        <v>285</v>
      </c>
      <c r="K58" t="s">
        <v>286</v>
      </c>
      <c r="L58">
        <v>53607</v>
      </c>
      <c r="M58">
        <v>1327</v>
      </c>
      <c r="N58" t="s">
        <v>287</v>
      </c>
      <c r="O58">
        <v>4</v>
      </c>
      <c r="P58">
        <v>432</v>
      </c>
      <c r="Q58" t="s">
        <v>30</v>
      </c>
      <c r="R58" t="s">
        <v>31</v>
      </c>
      <c r="S58">
        <v>185000000</v>
      </c>
      <c r="T58">
        <v>2016</v>
      </c>
      <c r="U58">
        <v>119</v>
      </c>
      <c r="V58">
        <v>7.5</v>
      </c>
      <c r="W58">
        <v>30000</v>
      </c>
    </row>
    <row r="59" spans="1:23" x14ac:dyDescent="0.25">
      <c r="A59" t="s">
        <v>52</v>
      </c>
      <c r="B59">
        <v>421</v>
      </c>
      <c r="C59">
        <v>98</v>
      </c>
      <c r="D59">
        <v>475</v>
      </c>
      <c r="E59">
        <v>522</v>
      </c>
      <c r="F59" t="s">
        <v>288</v>
      </c>
      <c r="G59">
        <v>1000</v>
      </c>
      <c r="H59">
        <v>223806889</v>
      </c>
      <c r="I59" t="s">
        <v>289</v>
      </c>
      <c r="J59" t="s">
        <v>224</v>
      </c>
      <c r="K59" t="s">
        <v>290</v>
      </c>
      <c r="L59">
        <v>718837</v>
      </c>
      <c r="M59">
        <v>2975</v>
      </c>
      <c r="N59" t="s">
        <v>291</v>
      </c>
      <c r="O59">
        <v>0</v>
      </c>
      <c r="P59">
        <v>1043</v>
      </c>
      <c r="Q59" t="s">
        <v>30</v>
      </c>
      <c r="R59" t="s">
        <v>31</v>
      </c>
      <c r="S59">
        <v>180000000</v>
      </c>
      <c r="T59">
        <v>2008</v>
      </c>
      <c r="U59">
        <v>729</v>
      </c>
      <c r="V59">
        <v>8.4</v>
      </c>
      <c r="W59">
        <v>16000</v>
      </c>
    </row>
    <row r="60" spans="1:23" x14ac:dyDescent="0.25">
      <c r="A60" t="s">
        <v>182</v>
      </c>
      <c r="B60">
        <v>162</v>
      </c>
      <c r="C60">
        <v>91</v>
      </c>
      <c r="D60">
        <v>420</v>
      </c>
      <c r="E60">
        <v>173</v>
      </c>
      <c r="F60" t="s">
        <v>292</v>
      </c>
      <c r="G60">
        <v>268</v>
      </c>
      <c r="H60">
        <v>140080850</v>
      </c>
      <c r="I60" t="s">
        <v>293</v>
      </c>
      <c r="J60" t="s">
        <v>294</v>
      </c>
      <c r="K60" t="s">
        <v>295</v>
      </c>
      <c r="L60">
        <v>121084</v>
      </c>
      <c r="M60">
        <v>1125</v>
      </c>
      <c r="N60" t="s">
        <v>296</v>
      </c>
      <c r="O60">
        <v>2</v>
      </c>
      <c r="P60">
        <v>221</v>
      </c>
      <c r="Q60" t="s">
        <v>30</v>
      </c>
      <c r="R60" t="s">
        <v>31</v>
      </c>
      <c r="S60">
        <v>140000000</v>
      </c>
      <c r="T60">
        <v>2007</v>
      </c>
      <c r="U60">
        <v>268</v>
      </c>
      <c r="V60">
        <v>6.2</v>
      </c>
      <c r="W60">
        <v>0</v>
      </c>
    </row>
    <row r="61" spans="1:23" x14ac:dyDescent="0.25">
      <c r="A61" t="s">
        <v>297</v>
      </c>
      <c r="B61">
        <v>367</v>
      </c>
      <c r="C61">
        <v>158</v>
      </c>
      <c r="D61">
        <v>776</v>
      </c>
      <c r="E61">
        <v>310</v>
      </c>
      <c r="F61" t="s">
        <v>298</v>
      </c>
      <c r="G61">
        <v>1000</v>
      </c>
      <c r="H61">
        <v>166112167</v>
      </c>
      <c r="I61" t="s">
        <v>54</v>
      </c>
      <c r="J61" t="s">
        <v>299</v>
      </c>
      <c r="K61" t="s">
        <v>300</v>
      </c>
      <c r="L61">
        <v>283418</v>
      </c>
      <c r="M61">
        <v>2144</v>
      </c>
      <c r="N61" t="s">
        <v>301</v>
      </c>
      <c r="O61">
        <v>0</v>
      </c>
      <c r="P61">
        <v>1055</v>
      </c>
      <c r="Q61" t="s">
        <v>30</v>
      </c>
      <c r="R61" t="s">
        <v>31</v>
      </c>
      <c r="S61">
        <v>200000000</v>
      </c>
      <c r="T61">
        <v>2009</v>
      </c>
      <c r="U61">
        <v>468</v>
      </c>
      <c r="V61">
        <v>5.8</v>
      </c>
      <c r="W61">
        <v>13000</v>
      </c>
    </row>
    <row r="62" spans="1:23" x14ac:dyDescent="0.25">
      <c r="A62" t="s">
        <v>302</v>
      </c>
      <c r="B62">
        <v>240</v>
      </c>
      <c r="C62">
        <v>96</v>
      </c>
      <c r="D62">
        <v>0</v>
      </c>
      <c r="E62">
        <v>10000</v>
      </c>
      <c r="F62" t="s">
        <v>303</v>
      </c>
      <c r="G62">
        <v>18000</v>
      </c>
      <c r="H62">
        <v>137850096</v>
      </c>
      <c r="I62" t="s">
        <v>304</v>
      </c>
      <c r="J62" t="s">
        <v>305</v>
      </c>
      <c r="K62" t="s">
        <v>306</v>
      </c>
      <c r="L62">
        <v>72809</v>
      </c>
      <c r="M62">
        <v>48878</v>
      </c>
      <c r="N62" t="s">
        <v>307</v>
      </c>
      <c r="O62">
        <v>0</v>
      </c>
      <c r="P62">
        <v>249</v>
      </c>
      <c r="Q62" t="s">
        <v>30</v>
      </c>
      <c r="R62" t="s">
        <v>31</v>
      </c>
      <c r="S62">
        <v>200000000</v>
      </c>
      <c r="T62">
        <v>2009</v>
      </c>
      <c r="U62">
        <v>14000</v>
      </c>
      <c r="V62">
        <v>6.8</v>
      </c>
      <c r="W62">
        <v>0</v>
      </c>
    </row>
    <row r="63" spans="1:23" x14ac:dyDescent="0.25">
      <c r="A63" t="s">
        <v>308</v>
      </c>
      <c r="B63">
        <v>384</v>
      </c>
      <c r="C63">
        <v>127</v>
      </c>
      <c r="D63">
        <v>0</v>
      </c>
      <c r="E63">
        <v>13000</v>
      </c>
      <c r="F63" t="s">
        <v>203</v>
      </c>
      <c r="G63">
        <v>17000</v>
      </c>
      <c r="H63">
        <v>47375327</v>
      </c>
      <c r="I63" t="s">
        <v>54</v>
      </c>
      <c r="J63" t="s">
        <v>309</v>
      </c>
      <c r="K63" t="s">
        <v>310</v>
      </c>
      <c r="L63">
        <v>139593</v>
      </c>
      <c r="M63">
        <v>47334</v>
      </c>
      <c r="N63" t="s">
        <v>311</v>
      </c>
      <c r="O63">
        <v>1</v>
      </c>
      <c r="P63">
        <v>720</v>
      </c>
      <c r="Q63" t="s">
        <v>30</v>
      </c>
      <c r="R63" t="s">
        <v>31</v>
      </c>
      <c r="S63">
        <v>176000000</v>
      </c>
      <c r="T63">
        <v>2015</v>
      </c>
      <c r="U63">
        <v>15000</v>
      </c>
      <c r="V63">
        <v>5.4</v>
      </c>
      <c r="W63">
        <v>44000</v>
      </c>
    </row>
    <row r="64" spans="1:23" x14ac:dyDescent="0.25">
      <c r="A64" t="s">
        <v>75</v>
      </c>
      <c r="B64">
        <v>248</v>
      </c>
      <c r="C64">
        <v>110</v>
      </c>
      <c r="D64">
        <v>282</v>
      </c>
      <c r="E64">
        <v>103</v>
      </c>
      <c r="F64" t="s">
        <v>160</v>
      </c>
      <c r="G64">
        <v>11000</v>
      </c>
      <c r="H64">
        <v>124051759</v>
      </c>
      <c r="I64" t="s">
        <v>147</v>
      </c>
      <c r="J64" t="s">
        <v>41</v>
      </c>
      <c r="K64" t="s">
        <v>312</v>
      </c>
      <c r="L64">
        <v>42372</v>
      </c>
      <c r="M64">
        <v>21175</v>
      </c>
      <c r="N64" t="s">
        <v>313</v>
      </c>
      <c r="O64">
        <v>2</v>
      </c>
      <c r="P64">
        <v>239</v>
      </c>
      <c r="Q64" t="s">
        <v>30</v>
      </c>
      <c r="R64" t="s">
        <v>31</v>
      </c>
      <c r="S64">
        <v>180000000</v>
      </c>
      <c r="T64">
        <v>2016</v>
      </c>
      <c r="U64">
        <v>10000</v>
      </c>
      <c r="V64">
        <v>6.6</v>
      </c>
      <c r="W64">
        <v>29000</v>
      </c>
    </row>
    <row r="65" spans="1:23" x14ac:dyDescent="0.25">
      <c r="A65" t="s">
        <v>104</v>
      </c>
      <c r="B65">
        <v>284</v>
      </c>
      <c r="C65">
        <v>150</v>
      </c>
      <c r="D65">
        <v>80</v>
      </c>
      <c r="E65">
        <v>82</v>
      </c>
      <c r="F65" t="s">
        <v>314</v>
      </c>
      <c r="G65">
        <v>1000</v>
      </c>
      <c r="H65">
        <v>291709845</v>
      </c>
      <c r="I65" t="s">
        <v>142</v>
      </c>
      <c r="J65" t="s">
        <v>274</v>
      </c>
      <c r="K65" t="s">
        <v>315</v>
      </c>
      <c r="L65">
        <v>286506</v>
      </c>
      <c r="M65">
        <v>1317</v>
      </c>
      <c r="N65" t="s">
        <v>316</v>
      </c>
      <c r="O65">
        <v>5</v>
      </c>
      <c r="P65">
        <v>1463</v>
      </c>
      <c r="Q65" t="s">
        <v>30</v>
      </c>
      <c r="R65" t="s">
        <v>31</v>
      </c>
      <c r="S65">
        <v>180000000</v>
      </c>
      <c r="T65">
        <v>2005</v>
      </c>
      <c r="U65">
        <v>190</v>
      </c>
      <c r="V65">
        <v>6.9</v>
      </c>
      <c r="W65">
        <v>0</v>
      </c>
    </row>
    <row r="66" spans="1:23" x14ac:dyDescent="0.25">
      <c r="A66" t="s">
        <v>86</v>
      </c>
      <c r="B66">
        <v>396</v>
      </c>
      <c r="C66">
        <v>144</v>
      </c>
      <c r="D66">
        <v>0</v>
      </c>
      <c r="E66">
        <v>1000</v>
      </c>
      <c r="F66" t="s">
        <v>317</v>
      </c>
      <c r="G66">
        <v>34000</v>
      </c>
      <c r="H66">
        <v>154985087</v>
      </c>
      <c r="I66" t="s">
        <v>54</v>
      </c>
      <c r="J66" t="s">
        <v>242</v>
      </c>
      <c r="K66" t="s">
        <v>318</v>
      </c>
      <c r="L66">
        <v>148379</v>
      </c>
      <c r="M66">
        <v>49684</v>
      </c>
      <c r="N66" t="s">
        <v>319</v>
      </c>
      <c r="O66">
        <v>6</v>
      </c>
      <c r="P66">
        <v>622</v>
      </c>
      <c r="Q66" t="s">
        <v>30</v>
      </c>
      <c r="R66" t="s">
        <v>31</v>
      </c>
      <c r="S66">
        <v>178000000</v>
      </c>
      <c r="T66">
        <v>2016</v>
      </c>
      <c r="U66">
        <v>13000</v>
      </c>
      <c r="V66">
        <v>7.3</v>
      </c>
      <c r="W66">
        <v>54000</v>
      </c>
    </row>
    <row r="67" spans="1:23" x14ac:dyDescent="0.25">
      <c r="A67" t="s">
        <v>45</v>
      </c>
      <c r="B67">
        <v>645</v>
      </c>
      <c r="C67">
        <v>152</v>
      </c>
      <c r="D67">
        <v>22000</v>
      </c>
      <c r="E67">
        <v>11000</v>
      </c>
      <c r="F67" t="s">
        <v>320</v>
      </c>
      <c r="G67">
        <v>23000</v>
      </c>
      <c r="H67">
        <v>533316061</v>
      </c>
      <c r="I67" t="s">
        <v>321</v>
      </c>
      <c r="J67" t="s">
        <v>46</v>
      </c>
      <c r="K67" t="s">
        <v>322</v>
      </c>
      <c r="L67">
        <v>1676169</v>
      </c>
      <c r="M67">
        <v>57802</v>
      </c>
      <c r="N67" t="s">
        <v>323</v>
      </c>
      <c r="O67">
        <v>0</v>
      </c>
      <c r="P67">
        <v>4667</v>
      </c>
      <c r="Q67" t="s">
        <v>30</v>
      </c>
      <c r="R67" t="s">
        <v>31</v>
      </c>
      <c r="S67">
        <v>185000000</v>
      </c>
      <c r="T67">
        <v>2008</v>
      </c>
      <c r="U67">
        <v>13000</v>
      </c>
      <c r="V67">
        <v>9</v>
      </c>
      <c r="W67">
        <v>37000</v>
      </c>
    </row>
    <row r="68" spans="1:23" x14ac:dyDescent="0.25">
      <c r="A68" t="s">
        <v>324</v>
      </c>
      <c r="B68">
        <v>408</v>
      </c>
      <c r="C68">
        <v>96</v>
      </c>
      <c r="D68">
        <v>0</v>
      </c>
      <c r="E68">
        <v>262</v>
      </c>
      <c r="F68" t="s">
        <v>325</v>
      </c>
      <c r="G68">
        <v>1000</v>
      </c>
      <c r="H68">
        <v>292979556</v>
      </c>
      <c r="I68" t="s">
        <v>326</v>
      </c>
      <c r="J68" t="s">
        <v>224</v>
      </c>
      <c r="K68" t="s">
        <v>327</v>
      </c>
      <c r="L68">
        <v>665575</v>
      </c>
      <c r="M68">
        <v>2635</v>
      </c>
      <c r="N68" t="s">
        <v>328</v>
      </c>
      <c r="O68">
        <v>1</v>
      </c>
      <c r="P68">
        <v>704</v>
      </c>
      <c r="Q68" t="s">
        <v>30</v>
      </c>
      <c r="R68" t="s">
        <v>31</v>
      </c>
      <c r="S68">
        <v>175000000</v>
      </c>
      <c r="T68">
        <v>2009</v>
      </c>
      <c r="U68">
        <v>848</v>
      </c>
      <c r="V68">
        <v>8.3000000000000007</v>
      </c>
      <c r="W68">
        <v>27000</v>
      </c>
    </row>
    <row r="69" spans="1:23" x14ac:dyDescent="0.25">
      <c r="A69" t="s">
        <v>329</v>
      </c>
      <c r="B69">
        <v>219</v>
      </c>
      <c r="C69">
        <v>94</v>
      </c>
      <c r="D69">
        <v>11</v>
      </c>
      <c r="E69">
        <v>459</v>
      </c>
      <c r="F69" t="s">
        <v>330</v>
      </c>
      <c r="G69">
        <v>1000</v>
      </c>
      <c r="H69">
        <v>198332128</v>
      </c>
      <c r="I69" t="s">
        <v>331</v>
      </c>
      <c r="J69" t="s">
        <v>332</v>
      </c>
      <c r="K69" t="s">
        <v>333</v>
      </c>
      <c r="L69">
        <v>114553</v>
      </c>
      <c r="M69">
        <v>2579</v>
      </c>
      <c r="N69" t="s">
        <v>334</v>
      </c>
      <c r="O69">
        <v>2</v>
      </c>
      <c r="P69">
        <v>187</v>
      </c>
      <c r="Q69" t="s">
        <v>30</v>
      </c>
      <c r="R69" t="s">
        <v>31</v>
      </c>
      <c r="S69">
        <v>175000000</v>
      </c>
      <c r="T69">
        <v>2009</v>
      </c>
      <c r="U69">
        <v>973</v>
      </c>
      <c r="V69">
        <v>6.5</v>
      </c>
      <c r="W69">
        <v>0</v>
      </c>
    </row>
    <row r="70" spans="1:23" x14ac:dyDescent="0.25">
      <c r="A70" t="s">
        <v>176</v>
      </c>
      <c r="B70">
        <v>486</v>
      </c>
      <c r="C70">
        <v>126</v>
      </c>
      <c r="D70">
        <v>4000</v>
      </c>
      <c r="E70">
        <v>4000</v>
      </c>
      <c r="F70" t="s">
        <v>210</v>
      </c>
      <c r="G70">
        <v>21000</v>
      </c>
      <c r="H70">
        <v>318298180</v>
      </c>
      <c r="I70" t="s">
        <v>54</v>
      </c>
      <c r="J70" t="s">
        <v>71</v>
      </c>
      <c r="K70" t="s">
        <v>335</v>
      </c>
      <c r="L70">
        <v>696338</v>
      </c>
      <c r="M70">
        <v>39252</v>
      </c>
      <c r="N70" t="s">
        <v>176</v>
      </c>
      <c r="O70">
        <v>3</v>
      </c>
      <c r="P70">
        <v>1055</v>
      </c>
      <c r="Q70" t="s">
        <v>30</v>
      </c>
      <c r="R70" t="s">
        <v>31</v>
      </c>
      <c r="S70">
        <v>140000000</v>
      </c>
      <c r="T70">
        <v>2008</v>
      </c>
      <c r="U70">
        <v>12000</v>
      </c>
      <c r="V70">
        <v>7.9</v>
      </c>
      <c r="W70">
        <v>10000</v>
      </c>
    </row>
    <row r="71" spans="1:23" x14ac:dyDescent="0.25">
      <c r="A71" t="s">
        <v>336</v>
      </c>
      <c r="B71">
        <v>682</v>
      </c>
      <c r="C71">
        <v>126</v>
      </c>
      <c r="D71">
        <v>17000</v>
      </c>
      <c r="E71">
        <v>1000</v>
      </c>
      <c r="F71" t="s">
        <v>143</v>
      </c>
      <c r="G71">
        <v>17000</v>
      </c>
      <c r="H71">
        <v>73820094</v>
      </c>
      <c r="I71" t="s">
        <v>337</v>
      </c>
      <c r="J71" t="s">
        <v>338</v>
      </c>
      <c r="K71" t="s">
        <v>339</v>
      </c>
      <c r="L71">
        <v>245333</v>
      </c>
      <c r="M71">
        <v>36017</v>
      </c>
      <c r="N71" t="s">
        <v>271</v>
      </c>
      <c r="O71">
        <v>0</v>
      </c>
      <c r="P71">
        <v>678</v>
      </c>
      <c r="Q71" t="s">
        <v>30</v>
      </c>
      <c r="R71" t="s">
        <v>31</v>
      </c>
      <c r="S71">
        <v>170000000</v>
      </c>
      <c r="T71">
        <v>2011</v>
      </c>
      <c r="U71">
        <v>16000</v>
      </c>
      <c r="V71">
        <v>7.5</v>
      </c>
      <c r="W71">
        <v>42000</v>
      </c>
    </row>
    <row r="72" spans="1:23" x14ac:dyDescent="0.25">
      <c r="A72" t="s">
        <v>115</v>
      </c>
      <c r="B72">
        <v>85</v>
      </c>
      <c r="C72">
        <v>106</v>
      </c>
      <c r="D72">
        <v>188</v>
      </c>
      <c r="E72">
        <v>582</v>
      </c>
      <c r="F72" t="s">
        <v>340</v>
      </c>
      <c r="G72">
        <v>10000</v>
      </c>
      <c r="H72">
        <v>113745408</v>
      </c>
      <c r="I72" t="s">
        <v>341</v>
      </c>
      <c r="J72" t="s">
        <v>118</v>
      </c>
      <c r="K72" t="s">
        <v>342</v>
      </c>
      <c r="L72">
        <v>129601</v>
      </c>
      <c r="M72">
        <v>15870</v>
      </c>
      <c r="N72" t="s">
        <v>343</v>
      </c>
      <c r="O72">
        <v>2</v>
      </c>
      <c r="P72">
        <v>648</v>
      </c>
      <c r="Q72" t="s">
        <v>30</v>
      </c>
      <c r="R72" t="s">
        <v>31</v>
      </c>
      <c r="S72">
        <v>170000000</v>
      </c>
      <c r="T72">
        <v>1999</v>
      </c>
      <c r="U72">
        <v>4000</v>
      </c>
      <c r="V72">
        <v>4.8</v>
      </c>
      <c r="W72">
        <v>0</v>
      </c>
    </row>
    <row r="73" spans="1:23" x14ac:dyDescent="0.25">
      <c r="A73" t="s">
        <v>344</v>
      </c>
      <c r="B73">
        <v>264</v>
      </c>
      <c r="C73">
        <v>112</v>
      </c>
      <c r="D73">
        <v>357</v>
      </c>
      <c r="E73">
        <v>595</v>
      </c>
      <c r="F73" t="s">
        <v>345</v>
      </c>
      <c r="G73">
        <v>5000</v>
      </c>
      <c r="H73">
        <v>102176165</v>
      </c>
      <c r="I73" t="s">
        <v>346</v>
      </c>
      <c r="J73" t="s">
        <v>347</v>
      </c>
      <c r="K73" t="s">
        <v>348</v>
      </c>
      <c r="L73">
        <v>117927</v>
      </c>
      <c r="M73">
        <v>9131</v>
      </c>
      <c r="N73" t="s">
        <v>349</v>
      </c>
      <c r="O73">
        <v>2</v>
      </c>
      <c r="P73">
        <v>501</v>
      </c>
      <c r="Q73" t="s">
        <v>30</v>
      </c>
      <c r="R73" t="s">
        <v>31</v>
      </c>
      <c r="S73">
        <v>145000000</v>
      </c>
      <c r="T73">
        <v>2008</v>
      </c>
      <c r="U73">
        <v>3000</v>
      </c>
      <c r="V73">
        <v>5.2</v>
      </c>
      <c r="W73">
        <v>0</v>
      </c>
    </row>
    <row r="74" spans="1:23" x14ac:dyDescent="0.25">
      <c r="A74" t="s">
        <v>350</v>
      </c>
      <c r="B74">
        <v>418</v>
      </c>
      <c r="C74">
        <v>123</v>
      </c>
      <c r="D74">
        <v>452</v>
      </c>
      <c r="E74">
        <v>329</v>
      </c>
      <c r="F74" t="s">
        <v>351</v>
      </c>
      <c r="G74">
        <v>10000</v>
      </c>
      <c r="H74">
        <v>161087183</v>
      </c>
      <c r="I74" t="s">
        <v>352</v>
      </c>
      <c r="J74" t="s">
        <v>118</v>
      </c>
      <c r="K74" t="s">
        <v>353</v>
      </c>
      <c r="L74">
        <v>118992</v>
      </c>
      <c r="M74">
        <v>11287</v>
      </c>
      <c r="N74" t="s">
        <v>354</v>
      </c>
      <c r="O74">
        <v>8</v>
      </c>
      <c r="P74">
        <v>971</v>
      </c>
      <c r="Q74" t="s">
        <v>30</v>
      </c>
      <c r="R74" t="s">
        <v>31</v>
      </c>
      <c r="S74">
        <v>175000000</v>
      </c>
      <c r="T74">
        <v>2016</v>
      </c>
      <c r="U74">
        <v>336</v>
      </c>
      <c r="V74">
        <v>6.9</v>
      </c>
      <c r="W74">
        <v>80000</v>
      </c>
    </row>
    <row r="75" spans="1:23" x14ac:dyDescent="0.25">
      <c r="A75" t="s">
        <v>355</v>
      </c>
      <c r="B75">
        <v>186</v>
      </c>
      <c r="C75">
        <v>96</v>
      </c>
      <c r="D75">
        <v>293</v>
      </c>
      <c r="E75">
        <v>7000</v>
      </c>
      <c r="F75" t="s">
        <v>323</v>
      </c>
      <c r="G75">
        <v>87000</v>
      </c>
      <c r="H75">
        <v>100289690</v>
      </c>
      <c r="I75" t="s">
        <v>356</v>
      </c>
      <c r="J75" t="s">
        <v>357</v>
      </c>
      <c r="K75" t="s">
        <v>358</v>
      </c>
      <c r="L75">
        <v>115099</v>
      </c>
      <c r="M75">
        <v>108016</v>
      </c>
      <c r="N75" t="s">
        <v>359</v>
      </c>
      <c r="O75">
        <v>0</v>
      </c>
      <c r="P75">
        <v>257</v>
      </c>
      <c r="Q75" t="s">
        <v>30</v>
      </c>
      <c r="R75" t="s">
        <v>31</v>
      </c>
      <c r="S75">
        <v>175000000</v>
      </c>
      <c r="T75">
        <v>2007</v>
      </c>
      <c r="U75">
        <v>11000</v>
      </c>
      <c r="V75">
        <v>5.4</v>
      </c>
      <c r="W75">
        <v>2000</v>
      </c>
    </row>
    <row r="76" spans="1:23" x14ac:dyDescent="0.25">
      <c r="A76" t="s">
        <v>360</v>
      </c>
      <c r="B76">
        <v>585</v>
      </c>
      <c r="C76">
        <v>113</v>
      </c>
      <c r="D76">
        <v>218</v>
      </c>
      <c r="E76">
        <v>509</v>
      </c>
      <c r="F76" t="s">
        <v>361</v>
      </c>
      <c r="G76">
        <v>10000</v>
      </c>
      <c r="H76">
        <v>100189501</v>
      </c>
      <c r="I76" t="s">
        <v>54</v>
      </c>
      <c r="J76" t="s">
        <v>362</v>
      </c>
      <c r="K76" t="s">
        <v>363</v>
      </c>
      <c r="L76">
        <v>431620</v>
      </c>
      <c r="M76">
        <v>12652</v>
      </c>
      <c r="N76" t="s">
        <v>364</v>
      </c>
      <c r="O76">
        <v>1</v>
      </c>
      <c r="P76">
        <v>741</v>
      </c>
      <c r="Q76" t="s">
        <v>30</v>
      </c>
      <c r="R76" t="s">
        <v>31</v>
      </c>
      <c r="S76">
        <v>178000000</v>
      </c>
      <c r="T76">
        <v>2014</v>
      </c>
      <c r="U76">
        <v>854</v>
      </c>
      <c r="V76">
        <v>7.9</v>
      </c>
      <c r="W76">
        <v>77000</v>
      </c>
    </row>
    <row r="77" spans="1:23" x14ac:dyDescent="0.25">
      <c r="A77" t="s">
        <v>365</v>
      </c>
      <c r="B77">
        <v>91</v>
      </c>
      <c r="C77">
        <v>176</v>
      </c>
      <c r="D77">
        <v>58</v>
      </c>
      <c r="E77">
        <v>60</v>
      </c>
      <c r="F77" t="s">
        <v>366</v>
      </c>
      <c r="G77">
        <v>711</v>
      </c>
      <c r="H77">
        <v>88246220</v>
      </c>
      <c r="I77" t="s">
        <v>161</v>
      </c>
      <c r="J77" t="s">
        <v>367</v>
      </c>
      <c r="K77" t="s">
        <v>368</v>
      </c>
      <c r="L77">
        <v>144337</v>
      </c>
      <c r="M77">
        <v>1004</v>
      </c>
      <c r="N77" t="s">
        <v>369</v>
      </c>
      <c r="O77">
        <v>0</v>
      </c>
      <c r="P77">
        <v>309</v>
      </c>
      <c r="Q77" t="s">
        <v>30</v>
      </c>
      <c r="R77" t="s">
        <v>31</v>
      </c>
      <c r="S77">
        <v>175000000</v>
      </c>
      <c r="T77">
        <v>1995</v>
      </c>
      <c r="U77">
        <v>60</v>
      </c>
      <c r="V77">
        <v>6.1</v>
      </c>
      <c r="W77">
        <v>0</v>
      </c>
    </row>
    <row r="78" spans="1:23" x14ac:dyDescent="0.25">
      <c r="A78" t="s">
        <v>370</v>
      </c>
      <c r="B78">
        <v>250</v>
      </c>
      <c r="C78">
        <v>118</v>
      </c>
      <c r="D78">
        <v>208</v>
      </c>
      <c r="E78">
        <v>570</v>
      </c>
      <c r="F78" t="s">
        <v>371</v>
      </c>
      <c r="G78">
        <v>23000</v>
      </c>
      <c r="H78">
        <v>150167630</v>
      </c>
      <c r="I78" t="s">
        <v>161</v>
      </c>
      <c r="J78" t="s">
        <v>50</v>
      </c>
      <c r="K78" t="s">
        <v>372</v>
      </c>
      <c r="L78">
        <v>174578</v>
      </c>
      <c r="M78">
        <v>26683</v>
      </c>
      <c r="N78" t="s">
        <v>373</v>
      </c>
      <c r="O78">
        <v>4</v>
      </c>
      <c r="P78">
        <v>534</v>
      </c>
      <c r="Q78" t="s">
        <v>30</v>
      </c>
      <c r="R78" t="s">
        <v>31</v>
      </c>
      <c r="S78">
        <v>175000000</v>
      </c>
      <c r="T78">
        <v>2009</v>
      </c>
      <c r="U78">
        <v>2000</v>
      </c>
      <c r="V78">
        <v>5.8</v>
      </c>
      <c r="W78">
        <v>0</v>
      </c>
    </row>
    <row r="79" spans="1:23" x14ac:dyDescent="0.25">
      <c r="A79" t="s">
        <v>324</v>
      </c>
      <c r="B79">
        <v>536</v>
      </c>
      <c r="C79">
        <v>95</v>
      </c>
      <c r="D79">
        <v>0</v>
      </c>
      <c r="E79">
        <v>384</v>
      </c>
      <c r="F79" t="s">
        <v>374</v>
      </c>
      <c r="G79">
        <v>1000</v>
      </c>
      <c r="H79">
        <v>356454367</v>
      </c>
      <c r="I79" t="s">
        <v>375</v>
      </c>
      <c r="J79" t="s">
        <v>332</v>
      </c>
      <c r="K79" t="s">
        <v>376</v>
      </c>
      <c r="L79">
        <v>345198</v>
      </c>
      <c r="M79">
        <v>2944</v>
      </c>
      <c r="N79" t="s">
        <v>377</v>
      </c>
      <c r="O79">
        <v>1</v>
      </c>
      <c r="P79">
        <v>773</v>
      </c>
      <c r="Q79" t="s">
        <v>30</v>
      </c>
      <c r="R79" t="s">
        <v>31</v>
      </c>
      <c r="S79">
        <v>175000000</v>
      </c>
      <c r="T79">
        <v>2015</v>
      </c>
      <c r="U79">
        <v>767</v>
      </c>
      <c r="V79">
        <v>8.3000000000000007</v>
      </c>
      <c r="W79">
        <v>118000</v>
      </c>
    </row>
    <row r="80" spans="1:23" x14ac:dyDescent="0.25">
      <c r="A80" t="s">
        <v>176</v>
      </c>
      <c r="B80">
        <v>370</v>
      </c>
      <c r="C80">
        <v>106</v>
      </c>
      <c r="D80">
        <v>4000</v>
      </c>
      <c r="E80">
        <v>591</v>
      </c>
      <c r="F80" t="s">
        <v>378</v>
      </c>
      <c r="G80">
        <v>19000</v>
      </c>
      <c r="H80">
        <v>362645141</v>
      </c>
      <c r="I80" t="s">
        <v>379</v>
      </c>
      <c r="J80" t="s">
        <v>74</v>
      </c>
      <c r="K80" t="s">
        <v>380</v>
      </c>
      <c r="L80">
        <v>106072</v>
      </c>
      <c r="M80">
        <v>32921</v>
      </c>
      <c r="N80" t="s">
        <v>381</v>
      </c>
      <c r="O80">
        <v>0</v>
      </c>
      <c r="P80">
        <v>398</v>
      </c>
      <c r="Q80" t="s">
        <v>30</v>
      </c>
      <c r="R80" t="s">
        <v>44</v>
      </c>
      <c r="S80">
        <v>175000000</v>
      </c>
      <c r="T80">
        <v>2016</v>
      </c>
      <c r="U80">
        <v>13000</v>
      </c>
      <c r="V80">
        <v>7.8</v>
      </c>
      <c r="W80">
        <v>65000</v>
      </c>
    </row>
    <row r="81" spans="1:23" x14ac:dyDescent="0.25">
      <c r="A81" t="s">
        <v>176</v>
      </c>
      <c r="B81">
        <v>453</v>
      </c>
      <c r="C81">
        <v>124</v>
      </c>
      <c r="D81">
        <v>4000</v>
      </c>
      <c r="E81">
        <v>4000</v>
      </c>
      <c r="F81" t="s">
        <v>74</v>
      </c>
      <c r="G81">
        <v>21000</v>
      </c>
      <c r="H81">
        <v>312057433</v>
      </c>
      <c r="I81" t="s">
        <v>54</v>
      </c>
      <c r="J81" t="s">
        <v>71</v>
      </c>
      <c r="K81" t="s">
        <v>382</v>
      </c>
      <c r="L81">
        <v>522371</v>
      </c>
      <c r="M81">
        <v>48638</v>
      </c>
      <c r="N81" t="s">
        <v>176</v>
      </c>
      <c r="O81">
        <v>4</v>
      </c>
      <c r="P81">
        <v>723</v>
      </c>
      <c r="Q81" t="s">
        <v>30</v>
      </c>
      <c r="R81" t="s">
        <v>31</v>
      </c>
      <c r="S81">
        <v>200000000</v>
      </c>
      <c r="T81">
        <v>2010</v>
      </c>
      <c r="U81">
        <v>19000</v>
      </c>
      <c r="V81">
        <v>7</v>
      </c>
      <c r="W81">
        <v>18000</v>
      </c>
    </row>
    <row r="82" spans="1:23" x14ac:dyDescent="0.25">
      <c r="A82" t="s">
        <v>383</v>
      </c>
      <c r="B82">
        <v>416</v>
      </c>
      <c r="C82">
        <v>132</v>
      </c>
      <c r="D82">
        <v>274</v>
      </c>
      <c r="E82">
        <v>11000</v>
      </c>
      <c r="F82" t="s">
        <v>384</v>
      </c>
      <c r="G82">
        <v>26000</v>
      </c>
      <c r="H82">
        <v>155111815</v>
      </c>
      <c r="I82" t="s">
        <v>385</v>
      </c>
      <c r="J82" t="s">
        <v>72</v>
      </c>
      <c r="K82" t="s">
        <v>386</v>
      </c>
      <c r="L82">
        <v>228554</v>
      </c>
      <c r="M82">
        <v>72881</v>
      </c>
      <c r="N82" t="s">
        <v>112</v>
      </c>
      <c r="O82">
        <v>0</v>
      </c>
      <c r="P82">
        <v>710</v>
      </c>
      <c r="Q82" t="s">
        <v>30</v>
      </c>
      <c r="R82" t="s">
        <v>31</v>
      </c>
      <c r="S82">
        <v>170000000</v>
      </c>
      <c r="T82">
        <v>2012</v>
      </c>
      <c r="U82">
        <v>17000</v>
      </c>
      <c r="V82">
        <v>6.1</v>
      </c>
      <c r="W82">
        <v>53000</v>
      </c>
    </row>
    <row r="83" spans="1:23" x14ac:dyDescent="0.25">
      <c r="A83" t="s">
        <v>387</v>
      </c>
      <c r="B83">
        <v>401</v>
      </c>
      <c r="C83">
        <v>97</v>
      </c>
      <c r="D83">
        <v>171</v>
      </c>
      <c r="E83">
        <v>846</v>
      </c>
      <c r="F83" t="s">
        <v>388</v>
      </c>
      <c r="G83">
        <v>11000</v>
      </c>
      <c r="H83">
        <v>241407328</v>
      </c>
      <c r="I83" t="s">
        <v>389</v>
      </c>
      <c r="J83" t="s">
        <v>390</v>
      </c>
      <c r="K83" t="s">
        <v>391</v>
      </c>
      <c r="L83">
        <v>252257</v>
      </c>
      <c r="M83">
        <v>15516</v>
      </c>
      <c r="N83" t="s">
        <v>392</v>
      </c>
      <c r="O83">
        <v>2</v>
      </c>
      <c r="P83">
        <v>634</v>
      </c>
      <c r="Q83" t="s">
        <v>30</v>
      </c>
      <c r="R83" t="s">
        <v>31</v>
      </c>
      <c r="S83">
        <v>180000000</v>
      </c>
      <c r="T83">
        <v>2014</v>
      </c>
      <c r="U83">
        <v>2000</v>
      </c>
      <c r="V83">
        <v>7</v>
      </c>
      <c r="W83">
        <v>89000</v>
      </c>
    </row>
    <row r="84" spans="1:23" x14ac:dyDescent="0.25">
      <c r="A84" t="s">
        <v>393</v>
      </c>
      <c r="B84">
        <v>521</v>
      </c>
      <c r="C84">
        <v>130</v>
      </c>
      <c r="D84">
        <v>198</v>
      </c>
      <c r="E84">
        <v>884</v>
      </c>
      <c r="F84" t="s">
        <v>166</v>
      </c>
      <c r="G84">
        <v>10000</v>
      </c>
      <c r="H84">
        <v>208543795</v>
      </c>
      <c r="I84" t="s">
        <v>394</v>
      </c>
      <c r="J84" t="s">
        <v>307</v>
      </c>
      <c r="K84" t="s">
        <v>395</v>
      </c>
      <c r="L84">
        <v>317542</v>
      </c>
      <c r="M84">
        <v>14363</v>
      </c>
      <c r="N84" t="s">
        <v>396</v>
      </c>
      <c r="O84">
        <v>0</v>
      </c>
      <c r="P84">
        <v>620</v>
      </c>
      <c r="Q84" t="s">
        <v>30</v>
      </c>
      <c r="R84" t="s">
        <v>31</v>
      </c>
      <c r="S84">
        <v>170000000</v>
      </c>
      <c r="T84">
        <v>2014</v>
      </c>
      <c r="U84">
        <v>2000</v>
      </c>
      <c r="V84">
        <v>7.6</v>
      </c>
      <c r="W84">
        <v>45000</v>
      </c>
    </row>
    <row r="85" spans="1:23" x14ac:dyDescent="0.25">
      <c r="A85" t="s">
        <v>397</v>
      </c>
      <c r="B85">
        <v>10</v>
      </c>
      <c r="C85">
        <v>109</v>
      </c>
      <c r="D85">
        <v>596</v>
      </c>
      <c r="E85">
        <v>283</v>
      </c>
      <c r="F85" t="s">
        <v>398</v>
      </c>
      <c r="G85">
        <v>622</v>
      </c>
      <c r="H85">
        <v>0</v>
      </c>
      <c r="I85" t="s">
        <v>399</v>
      </c>
      <c r="J85" t="s">
        <v>400</v>
      </c>
      <c r="K85" t="s">
        <v>401</v>
      </c>
      <c r="L85">
        <v>2138</v>
      </c>
      <c r="M85">
        <v>1982</v>
      </c>
      <c r="N85" t="s">
        <v>402</v>
      </c>
      <c r="O85">
        <v>3</v>
      </c>
      <c r="P85">
        <v>15</v>
      </c>
      <c r="Q85" t="s">
        <v>30</v>
      </c>
      <c r="R85" t="s">
        <v>403</v>
      </c>
      <c r="S85">
        <f ca="1">S85:S489498</f>
        <v>0</v>
      </c>
      <c r="T85">
        <v>2015</v>
      </c>
      <c r="U85">
        <v>525</v>
      </c>
      <c r="V85">
        <v>4.5</v>
      </c>
      <c r="W85">
        <v>677</v>
      </c>
    </row>
    <row r="86" spans="1:23" x14ac:dyDescent="0.25">
      <c r="A86" t="s">
        <v>404</v>
      </c>
      <c r="B86">
        <v>218</v>
      </c>
      <c r="C86">
        <v>128</v>
      </c>
      <c r="D86">
        <v>47</v>
      </c>
      <c r="E86">
        <v>982</v>
      </c>
      <c r="F86" t="s">
        <v>405</v>
      </c>
      <c r="G86">
        <v>18000</v>
      </c>
      <c r="H86">
        <v>38297305</v>
      </c>
      <c r="I86" t="s">
        <v>385</v>
      </c>
      <c r="J86" t="s">
        <v>406</v>
      </c>
      <c r="K86" t="s">
        <v>407</v>
      </c>
      <c r="L86">
        <v>116994</v>
      </c>
      <c r="M86">
        <v>20965</v>
      </c>
      <c r="N86" t="s">
        <v>408</v>
      </c>
      <c r="O86">
        <v>2</v>
      </c>
      <c r="P86">
        <v>324</v>
      </c>
      <c r="Q86" t="s">
        <v>30</v>
      </c>
      <c r="R86" t="s">
        <v>31</v>
      </c>
      <c r="S86">
        <v>175000000</v>
      </c>
      <c r="T86">
        <v>2013</v>
      </c>
      <c r="U86">
        <v>1000</v>
      </c>
      <c r="V86">
        <v>6.3</v>
      </c>
      <c r="W86">
        <v>35000</v>
      </c>
    </row>
    <row r="87" spans="1:23" x14ac:dyDescent="0.25">
      <c r="A87" t="s">
        <v>156</v>
      </c>
      <c r="B87">
        <v>576</v>
      </c>
      <c r="C87">
        <v>136</v>
      </c>
      <c r="D87">
        <v>94</v>
      </c>
      <c r="E87">
        <v>2000</v>
      </c>
      <c r="F87" t="s">
        <v>158</v>
      </c>
      <c r="G87">
        <v>19000</v>
      </c>
      <c r="H87">
        <v>259746958</v>
      </c>
      <c r="I87" t="s">
        <v>54</v>
      </c>
      <c r="J87" t="s">
        <v>74</v>
      </c>
      <c r="K87" t="s">
        <v>409</v>
      </c>
      <c r="L87">
        <v>496749</v>
      </c>
      <c r="M87">
        <v>36188</v>
      </c>
      <c r="N87" t="s">
        <v>410</v>
      </c>
      <c r="O87">
        <v>1</v>
      </c>
      <c r="P87">
        <v>742</v>
      </c>
      <c r="Q87" t="s">
        <v>30</v>
      </c>
      <c r="R87" t="s">
        <v>31</v>
      </c>
      <c r="S87">
        <v>170000000</v>
      </c>
      <c r="T87">
        <v>2014</v>
      </c>
      <c r="U87">
        <v>11000</v>
      </c>
      <c r="V87">
        <v>7.8</v>
      </c>
      <c r="W87">
        <v>55000</v>
      </c>
    </row>
    <row r="88" spans="1:23" x14ac:dyDescent="0.25">
      <c r="A88" t="s">
        <v>411</v>
      </c>
      <c r="B88">
        <v>226</v>
      </c>
      <c r="C88">
        <v>93</v>
      </c>
      <c r="D88">
        <v>31</v>
      </c>
      <c r="E88">
        <v>213</v>
      </c>
      <c r="F88" t="s">
        <v>412</v>
      </c>
      <c r="G88">
        <v>4000</v>
      </c>
      <c r="H88">
        <v>238371987</v>
      </c>
      <c r="I88" t="s">
        <v>191</v>
      </c>
      <c r="J88" t="s">
        <v>413</v>
      </c>
      <c r="K88" t="s">
        <v>414</v>
      </c>
      <c r="L88">
        <v>138661</v>
      </c>
      <c r="M88">
        <v>4628</v>
      </c>
      <c r="N88" t="s">
        <v>415</v>
      </c>
      <c r="O88">
        <v>2</v>
      </c>
      <c r="P88">
        <v>173</v>
      </c>
      <c r="Q88" t="s">
        <v>30</v>
      </c>
      <c r="R88" t="s">
        <v>31</v>
      </c>
      <c r="S88">
        <v>165000000</v>
      </c>
      <c r="T88">
        <v>2010</v>
      </c>
      <c r="U88">
        <v>225</v>
      </c>
      <c r="V88">
        <v>6.4</v>
      </c>
      <c r="W88">
        <v>0</v>
      </c>
    </row>
    <row r="89" spans="1:23" x14ac:dyDescent="0.25">
      <c r="A89" t="s">
        <v>416</v>
      </c>
      <c r="B89">
        <v>443</v>
      </c>
      <c r="C89">
        <v>130</v>
      </c>
      <c r="D89">
        <v>663</v>
      </c>
      <c r="E89">
        <v>604</v>
      </c>
      <c r="F89" t="s">
        <v>417</v>
      </c>
      <c r="G89">
        <v>2000</v>
      </c>
      <c r="H89">
        <v>93417865</v>
      </c>
      <c r="I89" t="s">
        <v>418</v>
      </c>
      <c r="J89" t="s">
        <v>166</v>
      </c>
      <c r="K89" t="s">
        <v>419</v>
      </c>
      <c r="L89">
        <v>128306</v>
      </c>
      <c r="M89">
        <v>5046</v>
      </c>
      <c r="N89" t="s">
        <v>420</v>
      </c>
      <c r="O89">
        <v>2</v>
      </c>
      <c r="P89">
        <v>497</v>
      </c>
      <c r="Q89" t="s">
        <v>30</v>
      </c>
      <c r="R89" t="s">
        <v>31</v>
      </c>
      <c r="S89">
        <v>190000000</v>
      </c>
      <c r="T89">
        <v>2015</v>
      </c>
      <c r="U89">
        <v>638</v>
      </c>
      <c r="V89">
        <v>6.5</v>
      </c>
      <c r="W89">
        <v>37000</v>
      </c>
    </row>
    <row r="90" spans="1:23" x14ac:dyDescent="0.25">
      <c r="A90" t="s">
        <v>421</v>
      </c>
      <c r="B90">
        <v>384</v>
      </c>
      <c r="C90">
        <v>102</v>
      </c>
      <c r="D90">
        <v>38</v>
      </c>
      <c r="E90">
        <v>562</v>
      </c>
      <c r="F90" t="s">
        <v>422</v>
      </c>
      <c r="G90">
        <v>756</v>
      </c>
      <c r="H90">
        <v>222487711</v>
      </c>
      <c r="I90" t="s">
        <v>423</v>
      </c>
      <c r="J90" t="s">
        <v>424</v>
      </c>
      <c r="K90" t="s">
        <v>425</v>
      </c>
      <c r="L90">
        <v>279093</v>
      </c>
      <c r="M90">
        <v>2963</v>
      </c>
      <c r="N90" t="s">
        <v>426</v>
      </c>
      <c r="O90">
        <v>0</v>
      </c>
      <c r="P90">
        <v>433</v>
      </c>
      <c r="Q90" t="s">
        <v>30</v>
      </c>
      <c r="R90" t="s">
        <v>31</v>
      </c>
      <c r="S90">
        <v>165000000</v>
      </c>
      <c r="T90">
        <v>2014</v>
      </c>
      <c r="U90">
        <v>719</v>
      </c>
      <c r="V90">
        <v>7.9</v>
      </c>
      <c r="W90">
        <v>41000</v>
      </c>
    </row>
    <row r="91" spans="1:23" x14ac:dyDescent="0.25">
      <c r="A91" t="s">
        <v>427</v>
      </c>
      <c r="B91">
        <v>377</v>
      </c>
      <c r="C91">
        <v>101</v>
      </c>
      <c r="D91">
        <v>66</v>
      </c>
      <c r="E91">
        <v>833</v>
      </c>
      <c r="F91" t="s">
        <v>428</v>
      </c>
      <c r="G91">
        <v>975</v>
      </c>
      <c r="H91">
        <v>189412677</v>
      </c>
      <c r="I91" t="s">
        <v>429</v>
      </c>
      <c r="J91" t="s">
        <v>430</v>
      </c>
      <c r="K91" t="s">
        <v>431</v>
      </c>
      <c r="L91">
        <v>272534</v>
      </c>
      <c r="M91">
        <v>4451</v>
      </c>
      <c r="N91" t="s">
        <v>432</v>
      </c>
      <c r="O91">
        <v>1</v>
      </c>
      <c r="P91">
        <v>345</v>
      </c>
      <c r="Q91" t="s">
        <v>30</v>
      </c>
      <c r="R91" t="s">
        <v>31</v>
      </c>
      <c r="S91">
        <v>165000000</v>
      </c>
      <c r="T91">
        <v>2012</v>
      </c>
      <c r="U91">
        <v>931</v>
      </c>
      <c r="V91">
        <v>7.8</v>
      </c>
      <c r="W91">
        <v>40000</v>
      </c>
    </row>
    <row r="92" spans="1:23" x14ac:dyDescent="0.25">
      <c r="A92" t="s">
        <v>302</v>
      </c>
      <c r="B92">
        <v>188</v>
      </c>
      <c r="C92">
        <v>100</v>
      </c>
      <c r="D92">
        <v>0</v>
      </c>
      <c r="E92">
        <v>267</v>
      </c>
      <c r="F92" t="s">
        <v>433</v>
      </c>
      <c r="G92">
        <v>15000</v>
      </c>
      <c r="H92">
        <v>665426</v>
      </c>
      <c r="I92" t="s">
        <v>434</v>
      </c>
      <c r="J92" t="s">
        <v>225</v>
      </c>
      <c r="K92" t="s">
        <v>435</v>
      </c>
      <c r="L92">
        <v>120798</v>
      </c>
      <c r="M92">
        <v>16264</v>
      </c>
      <c r="N92" t="s">
        <v>436</v>
      </c>
      <c r="O92">
        <v>0</v>
      </c>
      <c r="P92">
        <v>444</v>
      </c>
      <c r="Q92" t="s">
        <v>30</v>
      </c>
      <c r="R92" t="s">
        <v>31</v>
      </c>
      <c r="S92">
        <v>165000000</v>
      </c>
      <c r="T92">
        <v>2004</v>
      </c>
      <c r="U92">
        <v>726</v>
      </c>
      <c r="V92">
        <v>6.6</v>
      </c>
      <c r="W92">
        <v>10000</v>
      </c>
    </row>
    <row r="93" spans="1:23" x14ac:dyDescent="0.25">
      <c r="A93" t="s">
        <v>297</v>
      </c>
      <c r="B93">
        <v>286</v>
      </c>
      <c r="C93">
        <v>120</v>
      </c>
      <c r="D93">
        <v>776</v>
      </c>
      <c r="E93">
        <v>535</v>
      </c>
      <c r="F93" t="s">
        <v>437</v>
      </c>
      <c r="G93">
        <v>890</v>
      </c>
      <c r="H93">
        <v>102315545</v>
      </c>
      <c r="I93" t="s">
        <v>54</v>
      </c>
      <c r="J93" t="s">
        <v>438</v>
      </c>
      <c r="K93" t="s">
        <v>439</v>
      </c>
      <c r="L93">
        <v>58137</v>
      </c>
      <c r="M93">
        <v>3233</v>
      </c>
      <c r="N93" t="s">
        <v>440</v>
      </c>
      <c r="O93">
        <v>0</v>
      </c>
      <c r="P93">
        <v>520</v>
      </c>
      <c r="Q93" t="s">
        <v>30</v>
      </c>
      <c r="R93" t="s">
        <v>31</v>
      </c>
      <c r="S93">
        <v>165000000</v>
      </c>
      <c r="T93">
        <v>2016</v>
      </c>
      <c r="U93">
        <v>812</v>
      </c>
      <c r="V93">
        <v>5.5</v>
      </c>
      <c r="W93">
        <v>67000</v>
      </c>
    </row>
    <row r="94" spans="1:23" x14ac:dyDescent="0.25">
      <c r="A94" t="s">
        <v>441</v>
      </c>
      <c r="B94">
        <v>288</v>
      </c>
      <c r="C94">
        <v>98</v>
      </c>
      <c r="D94">
        <v>255</v>
      </c>
      <c r="E94">
        <v>759</v>
      </c>
      <c r="F94" t="s">
        <v>442</v>
      </c>
      <c r="G94">
        <v>18000</v>
      </c>
      <c r="H94">
        <v>217387997</v>
      </c>
      <c r="I94" t="s">
        <v>434</v>
      </c>
      <c r="J94" t="s">
        <v>443</v>
      </c>
      <c r="K94" t="s">
        <v>444</v>
      </c>
      <c r="L94">
        <v>485430</v>
      </c>
      <c r="M94">
        <v>20453</v>
      </c>
      <c r="N94" t="s">
        <v>445</v>
      </c>
      <c r="O94">
        <v>0</v>
      </c>
      <c r="P94">
        <v>492</v>
      </c>
      <c r="Q94" t="s">
        <v>30</v>
      </c>
      <c r="R94" t="s">
        <v>31</v>
      </c>
      <c r="S94">
        <v>165000000</v>
      </c>
      <c r="T94">
        <v>2010</v>
      </c>
      <c r="U94">
        <v>953</v>
      </c>
      <c r="V94">
        <v>8.1999999999999993</v>
      </c>
      <c r="W94">
        <v>33000</v>
      </c>
    </row>
    <row r="95" spans="1:23" x14ac:dyDescent="0.25">
      <c r="A95" t="s">
        <v>446</v>
      </c>
      <c r="B95">
        <v>280</v>
      </c>
      <c r="C95">
        <v>109</v>
      </c>
      <c r="D95">
        <v>84</v>
      </c>
      <c r="E95">
        <v>191</v>
      </c>
      <c r="F95" t="s">
        <v>69</v>
      </c>
      <c r="G95">
        <v>648</v>
      </c>
      <c r="H95">
        <v>150350192</v>
      </c>
      <c r="I95" t="s">
        <v>447</v>
      </c>
      <c r="J95" t="s">
        <v>448</v>
      </c>
      <c r="K95" t="s">
        <v>449</v>
      </c>
      <c r="L95">
        <v>305340</v>
      </c>
      <c r="M95">
        <v>1769</v>
      </c>
      <c r="N95" t="s">
        <v>450</v>
      </c>
      <c r="O95">
        <v>0</v>
      </c>
      <c r="P95">
        <v>1676</v>
      </c>
      <c r="Q95" t="s">
        <v>30</v>
      </c>
      <c r="R95" t="s">
        <v>31</v>
      </c>
      <c r="S95">
        <v>200000000</v>
      </c>
      <c r="T95">
        <v>2003</v>
      </c>
      <c r="U95">
        <v>284</v>
      </c>
      <c r="V95">
        <v>6.4</v>
      </c>
      <c r="W95">
        <v>0</v>
      </c>
    </row>
    <row r="96" spans="1:23" x14ac:dyDescent="0.25">
      <c r="A96" t="s">
        <v>451</v>
      </c>
      <c r="B96">
        <v>653</v>
      </c>
      <c r="C96">
        <v>121</v>
      </c>
      <c r="D96">
        <v>571</v>
      </c>
      <c r="E96">
        <v>3000</v>
      </c>
      <c r="F96" t="s">
        <v>236</v>
      </c>
      <c r="G96">
        <v>14000</v>
      </c>
      <c r="H96">
        <v>333130696</v>
      </c>
      <c r="I96" t="s">
        <v>54</v>
      </c>
      <c r="J96" t="s">
        <v>452</v>
      </c>
      <c r="K96" t="s">
        <v>453</v>
      </c>
      <c r="L96">
        <v>682155</v>
      </c>
      <c r="M96">
        <v>32438</v>
      </c>
      <c r="N96" t="s">
        <v>454</v>
      </c>
      <c r="O96">
        <v>3</v>
      </c>
      <c r="P96">
        <v>1097</v>
      </c>
      <c r="Q96" t="s">
        <v>30</v>
      </c>
      <c r="R96" t="s">
        <v>31</v>
      </c>
      <c r="S96">
        <v>170000000</v>
      </c>
      <c r="T96">
        <v>2014</v>
      </c>
      <c r="U96">
        <v>14000</v>
      </c>
      <c r="V96">
        <v>8.1</v>
      </c>
      <c r="W96">
        <v>96000</v>
      </c>
    </row>
    <row r="97" spans="1:23" x14ac:dyDescent="0.25">
      <c r="A97" t="s">
        <v>45</v>
      </c>
      <c r="B97">
        <v>712</v>
      </c>
      <c r="C97">
        <v>169</v>
      </c>
      <c r="D97">
        <v>22000</v>
      </c>
      <c r="E97">
        <v>6000</v>
      </c>
      <c r="F97" t="s">
        <v>181</v>
      </c>
      <c r="G97">
        <v>11000</v>
      </c>
      <c r="H97">
        <v>187991439</v>
      </c>
      <c r="I97" t="s">
        <v>455</v>
      </c>
      <c r="J97" t="s">
        <v>456</v>
      </c>
      <c r="K97" t="s">
        <v>457</v>
      </c>
      <c r="L97">
        <v>928227</v>
      </c>
      <c r="M97">
        <v>31488</v>
      </c>
      <c r="N97" t="s">
        <v>458</v>
      </c>
      <c r="O97">
        <v>1</v>
      </c>
      <c r="P97">
        <v>2725</v>
      </c>
      <c r="Q97" t="s">
        <v>30</v>
      </c>
      <c r="R97" t="s">
        <v>31</v>
      </c>
      <c r="S97">
        <v>165000000</v>
      </c>
      <c r="T97">
        <v>2014</v>
      </c>
      <c r="U97">
        <v>11000</v>
      </c>
      <c r="V97">
        <v>8.6</v>
      </c>
      <c r="W97">
        <v>349000</v>
      </c>
    </row>
    <row r="98" spans="1:23" x14ac:dyDescent="0.25">
      <c r="A98" t="s">
        <v>45</v>
      </c>
      <c r="B98">
        <v>642</v>
      </c>
      <c r="C98">
        <v>148</v>
      </c>
      <c r="D98">
        <v>22000</v>
      </c>
      <c r="E98">
        <v>23000</v>
      </c>
      <c r="F98" t="s">
        <v>48</v>
      </c>
      <c r="G98">
        <v>29000</v>
      </c>
      <c r="H98">
        <v>292568851</v>
      </c>
      <c r="I98" t="s">
        <v>161</v>
      </c>
      <c r="J98" t="s">
        <v>153</v>
      </c>
      <c r="K98" t="s">
        <v>459</v>
      </c>
      <c r="L98">
        <v>1468200</v>
      </c>
      <c r="M98">
        <v>81115</v>
      </c>
      <c r="N98" t="s">
        <v>50</v>
      </c>
      <c r="O98">
        <v>0</v>
      </c>
      <c r="P98">
        <v>2803</v>
      </c>
      <c r="Q98" t="s">
        <v>30</v>
      </c>
      <c r="R98" t="s">
        <v>31</v>
      </c>
      <c r="S98">
        <v>160000000</v>
      </c>
      <c r="T98">
        <v>2010</v>
      </c>
      <c r="U98">
        <v>27000</v>
      </c>
      <c r="V98">
        <v>8.8000000000000007</v>
      </c>
      <c r="W98">
        <v>175000</v>
      </c>
    </row>
    <row r="99" spans="1:23" x14ac:dyDescent="0.25">
      <c r="A99" t="s">
        <v>460</v>
      </c>
      <c r="B99">
        <v>1</v>
      </c>
      <c r="C99">
        <v>120</v>
      </c>
      <c r="D99">
        <v>28</v>
      </c>
      <c r="E99">
        <v>12</v>
      </c>
      <c r="F99" t="s">
        <v>461</v>
      </c>
      <c r="G99">
        <v>544</v>
      </c>
      <c r="H99">
        <v>0</v>
      </c>
      <c r="I99" t="s">
        <v>462</v>
      </c>
      <c r="J99" t="s">
        <v>463</v>
      </c>
      <c r="K99" t="s">
        <v>464</v>
      </c>
      <c r="L99">
        <v>374</v>
      </c>
      <c r="M99">
        <v>699</v>
      </c>
      <c r="N99" t="s">
        <v>465</v>
      </c>
      <c r="O99">
        <v>0</v>
      </c>
      <c r="P99">
        <v>13</v>
      </c>
      <c r="Q99" t="s">
        <v>466</v>
      </c>
      <c r="R99" t="s">
        <v>467</v>
      </c>
      <c r="S99">
        <v>0</v>
      </c>
      <c r="T99">
        <v>2016</v>
      </c>
      <c r="U99">
        <v>106</v>
      </c>
      <c r="V99">
        <v>8.1999999999999993</v>
      </c>
      <c r="W99">
        <v>0</v>
      </c>
    </row>
    <row r="100" spans="1:23" x14ac:dyDescent="0.25">
      <c r="A100" t="s">
        <v>121</v>
      </c>
      <c r="B100">
        <v>645</v>
      </c>
      <c r="C100">
        <v>182</v>
      </c>
      <c r="D100">
        <v>0</v>
      </c>
      <c r="E100">
        <v>773</v>
      </c>
      <c r="F100" t="s">
        <v>122</v>
      </c>
      <c r="G100">
        <v>5000</v>
      </c>
      <c r="H100">
        <v>303001229</v>
      </c>
      <c r="I100" t="s">
        <v>123</v>
      </c>
      <c r="J100" t="s">
        <v>124</v>
      </c>
      <c r="K100" t="s">
        <v>468</v>
      </c>
      <c r="L100">
        <v>637246</v>
      </c>
      <c r="M100">
        <v>9152</v>
      </c>
      <c r="N100" t="s">
        <v>126</v>
      </c>
      <c r="O100">
        <v>0</v>
      </c>
      <c r="P100">
        <v>1367</v>
      </c>
      <c r="Q100" t="s">
        <v>30</v>
      </c>
      <c r="R100" t="s">
        <v>31</v>
      </c>
      <c r="S100">
        <v>180000000</v>
      </c>
      <c r="T100">
        <v>2012</v>
      </c>
      <c r="U100">
        <v>972</v>
      </c>
      <c r="V100">
        <v>7.9</v>
      </c>
      <c r="W100">
        <v>166000</v>
      </c>
    </row>
    <row r="101" spans="1:23" x14ac:dyDescent="0.25">
      <c r="A101" t="s">
        <v>344</v>
      </c>
      <c r="B101">
        <v>187</v>
      </c>
      <c r="C101">
        <v>106</v>
      </c>
      <c r="D101">
        <v>357</v>
      </c>
      <c r="E101">
        <v>4000</v>
      </c>
      <c r="F101" t="s">
        <v>236</v>
      </c>
      <c r="G101">
        <v>23000</v>
      </c>
      <c r="H101">
        <v>144512310</v>
      </c>
      <c r="I101" t="s">
        <v>233</v>
      </c>
      <c r="J101" t="s">
        <v>232</v>
      </c>
      <c r="K101" t="s">
        <v>469</v>
      </c>
      <c r="L101">
        <v>272223</v>
      </c>
      <c r="M101">
        <v>45327</v>
      </c>
      <c r="N101" t="s">
        <v>470</v>
      </c>
      <c r="O101">
        <v>2</v>
      </c>
      <c r="P101">
        <v>988</v>
      </c>
      <c r="Q101" t="s">
        <v>30</v>
      </c>
      <c r="R101" t="s">
        <v>31</v>
      </c>
      <c r="S101">
        <v>38000000</v>
      </c>
      <c r="T101">
        <v>2001</v>
      </c>
      <c r="U101">
        <v>14000</v>
      </c>
      <c r="V101">
        <v>6.7</v>
      </c>
      <c r="W101">
        <v>14000</v>
      </c>
    </row>
    <row r="102" spans="1:23" x14ac:dyDescent="0.25">
      <c r="A102" t="s">
        <v>471</v>
      </c>
      <c r="B102">
        <v>362</v>
      </c>
      <c r="C102">
        <v>166</v>
      </c>
      <c r="D102">
        <v>21000</v>
      </c>
      <c r="E102">
        <v>919</v>
      </c>
      <c r="F102" t="s">
        <v>472</v>
      </c>
      <c r="G102">
        <v>11000</v>
      </c>
      <c r="H102">
        <v>127490802</v>
      </c>
      <c r="I102" t="s">
        <v>473</v>
      </c>
      <c r="J102" t="s">
        <v>237</v>
      </c>
      <c r="K102" t="s">
        <v>474</v>
      </c>
      <c r="L102">
        <v>459346</v>
      </c>
      <c r="M102">
        <v>13333</v>
      </c>
      <c r="N102" t="s">
        <v>475</v>
      </c>
      <c r="O102">
        <v>2</v>
      </c>
      <c r="P102">
        <v>822</v>
      </c>
      <c r="Q102" t="s">
        <v>30</v>
      </c>
      <c r="R102" t="s">
        <v>31</v>
      </c>
      <c r="S102">
        <v>150000000</v>
      </c>
      <c r="T102">
        <v>2008</v>
      </c>
      <c r="U102">
        <v>1000</v>
      </c>
      <c r="V102">
        <v>7.8</v>
      </c>
      <c r="W102">
        <v>23000</v>
      </c>
    </row>
    <row r="103" spans="1:23" x14ac:dyDescent="0.25">
      <c r="A103" t="s">
        <v>476</v>
      </c>
      <c r="B103">
        <v>500</v>
      </c>
      <c r="C103">
        <v>132</v>
      </c>
      <c r="D103">
        <v>905</v>
      </c>
      <c r="E103">
        <v>1000</v>
      </c>
      <c r="F103" t="s">
        <v>317</v>
      </c>
      <c r="G103">
        <v>34000</v>
      </c>
      <c r="H103">
        <v>146405371</v>
      </c>
      <c r="I103" t="s">
        <v>54</v>
      </c>
      <c r="J103" t="s">
        <v>242</v>
      </c>
      <c r="K103" t="s">
        <v>477</v>
      </c>
      <c r="L103">
        <v>518537</v>
      </c>
      <c r="M103">
        <v>50983</v>
      </c>
      <c r="N103" t="s">
        <v>299</v>
      </c>
      <c r="O103">
        <v>3</v>
      </c>
      <c r="P103">
        <v>698</v>
      </c>
      <c r="Q103" t="s">
        <v>30</v>
      </c>
      <c r="R103" t="s">
        <v>31</v>
      </c>
      <c r="S103">
        <v>160000000</v>
      </c>
      <c r="T103">
        <v>2011</v>
      </c>
      <c r="U103">
        <v>13000</v>
      </c>
      <c r="V103">
        <v>7.8</v>
      </c>
      <c r="W103">
        <v>54000</v>
      </c>
    </row>
    <row r="104" spans="1:23" x14ac:dyDescent="0.25">
      <c r="A104" t="s">
        <v>478</v>
      </c>
      <c r="B104">
        <v>389</v>
      </c>
      <c r="C104">
        <v>137</v>
      </c>
      <c r="D104">
        <v>508</v>
      </c>
      <c r="E104">
        <v>14000</v>
      </c>
      <c r="F104" t="s">
        <v>479</v>
      </c>
      <c r="G104">
        <v>34000</v>
      </c>
      <c r="H104">
        <v>281666058</v>
      </c>
      <c r="I104" t="s">
        <v>480</v>
      </c>
      <c r="J104" t="s">
        <v>242</v>
      </c>
      <c r="K104" t="s">
        <v>481</v>
      </c>
      <c r="L104">
        <v>166137</v>
      </c>
      <c r="M104">
        <v>81385</v>
      </c>
      <c r="N104" t="s">
        <v>482</v>
      </c>
      <c r="O104">
        <v>1</v>
      </c>
      <c r="P104">
        <v>383</v>
      </c>
      <c r="Q104" t="s">
        <v>30</v>
      </c>
      <c r="R104" t="s">
        <v>31</v>
      </c>
      <c r="S104">
        <v>160000000</v>
      </c>
      <c r="T104">
        <v>2015</v>
      </c>
      <c r="U104">
        <v>22000</v>
      </c>
      <c r="V104">
        <v>6.6</v>
      </c>
      <c r="W104">
        <v>38000</v>
      </c>
    </row>
    <row r="105" spans="1:23" x14ac:dyDescent="0.25">
      <c r="A105" t="s">
        <v>483</v>
      </c>
      <c r="B105">
        <v>235</v>
      </c>
      <c r="C105">
        <v>109</v>
      </c>
      <c r="D105">
        <v>226</v>
      </c>
      <c r="E105">
        <v>370</v>
      </c>
      <c r="F105" t="s">
        <v>484</v>
      </c>
      <c r="G105">
        <v>12000</v>
      </c>
      <c r="H105">
        <v>63143812</v>
      </c>
      <c r="I105" t="s">
        <v>106</v>
      </c>
      <c r="J105" t="s">
        <v>485</v>
      </c>
      <c r="K105" t="s">
        <v>486</v>
      </c>
      <c r="L105">
        <v>124185</v>
      </c>
      <c r="M105">
        <v>13388</v>
      </c>
      <c r="N105" t="s">
        <v>487</v>
      </c>
      <c r="O105">
        <v>0</v>
      </c>
      <c r="P105">
        <v>238</v>
      </c>
      <c r="Q105" t="s">
        <v>30</v>
      </c>
      <c r="R105" t="s">
        <v>31</v>
      </c>
      <c r="S105">
        <v>150000000</v>
      </c>
      <c r="T105">
        <v>2010</v>
      </c>
      <c r="U105">
        <v>418</v>
      </c>
      <c r="V105">
        <v>6.1</v>
      </c>
      <c r="W105">
        <v>11000</v>
      </c>
    </row>
    <row r="106" spans="1:23" x14ac:dyDescent="0.25">
      <c r="A106" t="s">
        <v>488</v>
      </c>
      <c r="B106">
        <v>231</v>
      </c>
      <c r="C106">
        <v>98</v>
      </c>
      <c r="D106">
        <v>249</v>
      </c>
      <c r="E106">
        <v>702</v>
      </c>
      <c r="F106" t="s">
        <v>489</v>
      </c>
      <c r="G106">
        <v>87000</v>
      </c>
      <c r="H106">
        <v>60655503</v>
      </c>
      <c r="I106" t="s">
        <v>490</v>
      </c>
      <c r="J106" t="s">
        <v>357</v>
      </c>
      <c r="K106" t="s">
        <v>491</v>
      </c>
      <c r="L106">
        <v>82380</v>
      </c>
      <c r="M106">
        <v>92456</v>
      </c>
      <c r="N106" t="s">
        <v>492</v>
      </c>
      <c r="O106">
        <v>0</v>
      </c>
      <c r="P106">
        <v>629</v>
      </c>
      <c r="Q106" t="s">
        <v>30</v>
      </c>
      <c r="R106" t="s">
        <v>31</v>
      </c>
      <c r="S106">
        <v>160000000</v>
      </c>
      <c r="T106">
        <v>2006</v>
      </c>
      <c r="U106">
        <v>2000</v>
      </c>
      <c r="V106">
        <v>5.6</v>
      </c>
      <c r="W106">
        <v>0</v>
      </c>
    </row>
    <row r="107" spans="1:23" x14ac:dyDescent="0.25">
      <c r="A107" t="s">
        <v>493</v>
      </c>
      <c r="B107">
        <v>218</v>
      </c>
      <c r="C107">
        <v>113</v>
      </c>
      <c r="D107">
        <v>33</v>
      </c>
      <c r="E107">
        <v>11000</v>
      </c>
      <c r="F107" t="s">
        <v>78</v>
      </c>
      <c r="G107">
        <v>40000</v>
      </c>
      <c r="H107">
        <v>76846624</v>
      </c>
      <c r="I107" t="s">
        <v>142</v>
      </c>
      <c r="J107" t="s">
        <v>35</v>
      </c>
      <c r="K107" t="s">
        <v>494</v>
      </c>
      <c r="L107">
        <v>21352</v>
      </c>
      <c r="M107">
        <v>80806</v>
      </c>
      <c r="N107" t="s">
        <v>181</v>
      </c>
      <c r="O107">
        <v>1</v>
      </c>
      <c r="P107">
        <v>131</v>
      </c>
      <c r="Q107" t="s">
        <v>30</v>
      </c>
      <c r="R107" t="s">
        <v>31</v>
      </c>
      <c r="S107">
        <v>170000000</v>
      </c>
      <c r="T107">
        <v>2016</v>
      </c>
      <c r="U107">
        <v>25000</v>
      </c>
      <c r="V107">
        <v>6.4</v>
      </c>
      <c r="W107">
        <v>30000</v>
      </c>
    </row>
    <row r="108" spans="1:23" x14ac:dyDescent="0.25">
      <c r="A108" t="s">
        <v>495</v>
      </c>
      <c r="B108">
        <v>227</v>
      </c>
      <c r="C108">
        <v>93</v>
      </c>
      <c r="D108">
        <v>50</v>
      </c>
      <c r="E108">
        <v>692</v>
      </c>
      <c r="F108" t="s">
        <v>496</v>
      </c>
      <c r="G108">
        <v>3000</v>
      </c>
      <c r="H108">
        <v>320706665</v>
      </c>
      <c r="I108" t="s">
        <v>191</v>
      </c>
      <c r="J108" t="s">
        <v>497</v>
      </c>
      <c r="K108" t="s">
        <v>498</v>
      </c>
      <c r="L108">
        <v>211971</v>
      </c>
      <c r="M108">
        <v>4705</v>
      </c>
      <c r="N108" t="s">
        <v>499</v>
      </c>
      <c r="O108">
        <v>2</v>
      </c>
      <c r="P108">
        <v>326</v>
      </c>
      <c r="Q108" t="s">
        <v>30</v>
      </c>
      <c r="R108" t="s">
        <v>31</v>
      </c>
      <c r="S108">
        <v>160000000</v>
      </c>
      <c r="T108">
        <v>2007</v>
      </c>
      <c r="U108">
        <v>795</v>
      </c>
      <c r="V108">
        <v>6.1</v>
      </c>
      <c r="W108">
        <v>0</v>
      </c>
    </row>
    <row r="109" spans="1:23" x14ac:dyDescent="0.25">
      <c r="A109" t="s">
        <v>500</v>
      </c>
      <c r="B109">
        <v>275</v>
      </c>
      <c r="C109">
        <v>123</v>
      </c>
      <c r="D109">
        <v>0</v>
      </c>
      <c r="E109">
        <v>648</v>
      </c>
      <c r="F109" t="s">
        <v>501</v>
      </c>
      <c r="G109">
        <v>3000</v>
      </c>
      <c r="H109">
        <v>46978995</v>
      </c>
      <c r="I109" t="s">
        <v>34</v>
      </c>
      <c r="J109" t="s">
        <v>502</v>
      </c>
      <c r="K109" t="s">
        <v>503</v>
      </c>
      <c r="L109">
        <v>111609</v>
      </c>
      <c r="M109">
        <v>5505</v>
      </c>
      <c r="N109" t="s">
        <v>504</v>
      </c>
      <c r="O109">
        <v>0</v>
      </c>
      <c r="P109">
        <v>781</v>
      </c>
      <c r="Q109" t="s">
        <v>30</v>
      </c>
      <c r="R109" t="s">
        <v>31</v>
      </c>
      <c r="S109">
        <v>160000000</v>
      </c>
      <c r="T109">
        <v>2016</v>
      </c>
      <c r="U109">
        <v>716</v>
      </c>
      <c r="V109">
        <v>7.3</v>
      </c>
      <c r="W109">
        <v>89000</v>
      </c>
    </row>
    <row r="110" spans="1:23" x14ac:dyDescent="0.25">
      <c r="A110" t="s">
        <v>505</v>
      </c>
      <c r="B110">
        <v>474</v>
      </c>
      <c r="C110">
        <v>126</v>
      </c>
      <c r="D110">
        <v>230</v>
      </c>
      <c r="E110">
        <v>2000</v>
      </c>
      <c r="F110" t="s">
        <v>506</v>
      </c>
      <c r="G110">
        <v>24000</v>
      </c>
      <c r="H110">
        <v>89732035</v>
      </c>
      <c r="I110" t="s">
        <v>54</v>
      </c>
      <c r="J110" t="s">
        <v>61</v>
      </c>
      <c r="K110" t="s">
        <v>507</v>
      </c>
      <c r="L110">
        <v>188457</v>
      </c>
      <c r="M110">
        <v>38873</v>
      </c>
      <c r="N110" t="s">
        <v>508</v>
      </c>
      <c r="O110">
        <v>2</v>
      </c>
      <c r="P110">
        <v>867</v>
      </c>
      <c r="Q110" t="s">
        <v>30</v>
      </c>
      <c r="R110" t="s">
        <v>31</v>
      </c>
      <c r="S110">
        <v>155000000</v>
      </c>
      <c r="T110">
        <v>2015</v>
      </c>
      <c r="U110">
        <v>10000</v>
      </c>
      <c r="V110">
        <v>6.6</v>
      </c>
      <c r="W110">
        <v>82000</v>
      </c>
    </row>
    <row r="111" spans="1:23" x14ac:dyDescent="0.25">
      <c r="A111" t="s">
        <v>509</v>
      </c>
      <c r="B111">
        <v>228</v>
      </c>
      <c r="C111">
        <v>113</v>
      </c>
      <c r="D111">
        <v>150</v>
      </c>
      <c r="E111">
        <v>59</v>
      </c>
      <c r="F111" t="s">
        <v>316</v>
      </c>
      <c r="G111">
        <v>531</v>
      </c>
      <c r="H111">
        <v>104383624</v>
      </c>
      <c r="I111" t="s">
        <v>142</v>
      </c>
      <c r="J111" t="s">
        <v>510</v>
      </c>
      <c r="K111" t="s">
        <v>511</v>
      </c>
      <c r="L111">
        <v>106446</v>
      </c>
      <c r="M111">
        <v>764</v>
      </c>
      <c r="N111" t="s">
        <v>512</v>
      </c>
      <c r="O111">
        <v>4</v>
      </c>
      <c r="P111">
        <v>227</v>
      </c>
      <c r="Q111" t="s">
        <v>30</v>
      </c>
      <c r="R111" t="s">
        <v>31</v>
      </c>
      <c r="S111">
        <v>155000000</v>
      </c>
      <c r="T111">
        <v>2010</v>
      </c>
      <c r="U111">
        <v>82</v>
      </c>
      <c r="V111">
        <v>6.3</v>
      </c>
      <c r="W111">
        <v>11000</v>
      </c>
    </row>
    <row r="112" spans="1:23" x14ac:dyDescent="0.25">
      <c r="A112" t="s">
        <v>195</v>
      </c>
      <c r="B112">
        <v>191</v>
      </c>
      <c r="C112">
        <v>184</v>
      </c>
      <c r="D112">
        <v>0</v>
      </c>
      <c r="E112">
        <v>691</v>
      </c>
      <c r="F112" t="s">
        <v>513</v>
      </c>
      <c r="G112">
        <v>3000</v>
      </c>
      <c r="H112">
        <v>198539855</v>
      </c>
      <c r="I112" t="s">
        <v>514</v>
      </c>
      <c r="J112" t="s">
        <v>515</v>
      </c>
      <c r="K112" t="s">
        <v>516</v>
      </c>
      <c r="L112">
        <v>254111</v>
      </c>
      <c r="M112">
        <v>5401</v>
      </c>
      <c r="N112" t="s">
        <v>517</v>
      </c>
      <c r="O112">
        <v>0</v>
      </c>
      <c r="P112">
        <v>1999</v>
      </c>
      <c r="Q112" t="s">
        <v>30</v>
      </c>
      <c r="R112" t="s">
        <v>31</v>
      </c>
      <c r="S112">
        <v>140000000</v>
      </c>
      <c r="T112">
        <v>2001</v>
      </c>
      <c r="U112">
        <v>961</v>
      </c>
      <c r="V112">
        <v>6.1</v>
      </c>
      <c r="W112">
        <v>0</v>
      </c>
    </row>
    <row r="113" spans="1:23" x14ac:dyDescent="0.25">
      <c r="A113" t="s">
        <v>195</v>
      </c>
      <c r="B113">
        <v>396</v>
      </c>
      <c r="C113">
        <v>144</v>
      </c>
      <c r="D113">
        <v>0</v>
      </c>
      <c r="E113">
        <v>581</v>
      </c>
      <c r="F113" t="s">
        <v>518</v>
      </c>
      <c r="G113">
        <v>662</v>
      </c>
      <c r="H113">
        <v>318759914</v>
      </c>
      <c r="I113" t="s">
        <v>54</v>
      </c>
      <c r="J113" t="s">
        <v>519</v>
      </c>
      <c r="K113" t="s">
        <v>520</v>
      </c>
      <c r="L113">
        <v>513158</v>
      </c>
      <c r="M113">
        <v>2333</v>
      </c>
      <c r="N113" t="s">
        <v>196</v>
      </c>
      <c r="O113">
        <v>0</v>
      </c>
      <c r="P113">
        <v>1782</v>
      </c>
      <c r="Q113" t="s">
        <v>30</v>
      </c>
      <c r="R113" t="s">
        <v>31</v>
      </c>
      <c r="S113">
        <v>150000000</v>
      </c>
      <c r="T113">
        <v>2007</v>
      </c>
      <c r="U113">
        <v>599</v>
      </c>
      <c r="V113">
        <v>7.1</v>
      </c>
      <c r="W113">
        <v>8000</v>
      </c>
    </row>
    <row r="114" spans="1:23" x14ac:dyDescent="0.25">
      <c r="A114" t="s">
        <v>521</v>
      </c>
      <c r="B114">
        <v>248</v>
      </c>
      <c r="C114">
        <v>206</v>
      </c>
      <c r="D114">
        <v>0</v>
      </c>
      <c r="E114">
        <v>591</v>
      </c>
      <c r="F114" t="s">
        <v>390</v>
      </c>
      <c r="G114">
        <v>12000</v>
      </c>
      <c r="H114">
        <v>34293771</v>
      </c>
      <c r="I114" t="s">
        <v>522</v>
      </c>
      <c r="J114" t="s">
        <v>523</v>
      </c>
      <c r="K114" t="s">
        <v>524</v>
      </c>
      <c r="L114">
        <v>138863</v>
      </c>
      <c r="M114">
        <v>24598</v>
      </c>
      <c r="N114" t="s">
        <v>525</v>
      </c>
      <c r="O114">
        <v>3</v>
      </c>
      <c r="P114">
        <v>1390</v>
      </c>
      <c r="Q114" t="s">
        <v>30</v>
      </c>
      <c r="R114" t="s">
        <v>526</v>
      </c>
      <c r="S114">
        <v>155000000</v>
      </c>
      <c r="T114">
        <v>2004</v>
      </c>
      <c r="U114">
        <v>11000</v>
      </c>
      <c r="V114">
        <v>5.5</v>
      </c>
      <c r="W114">
        <v>0</v>
      </c>
    </row>
    <row r="115" spans="1:23" x14ac:dyDescent="0.25">
      <c r="A115" t="s">
        <v>75</v>
      </c>
      <c r="B115">
        <v>329</v>
      </c>
      <c r="C115">
        <v>138</v>
      </c>
      <c r="D115">
        <v>282</v>
      </c>
      <c r="E115">
        <v>687</v>
      </c>
      <c r="F115" t="s">
        <v>76</v>
      </c>
      <c r="G115">
        <v>21000</v>
      </c>
      <c r="H115">
        <v>292000866</v>
      </c>
      <c r="I115" t="s">
        <v>77</v>
      </c>
      <c r="J115" t="s">
        <v>527</v>
      </c>
      <c r="K115" t="s">
        <v>528</v>
      </c>
      <c r="L115">
        <v>355137</v>
      </c>
      <c r="M115">
        <v>33433</v>
      </c>
      <c r="N115" t="s">
        <v>529</v>
      </c>
      <c r="O115">
        <v>3</v>
      </c>
      <c r="P115">
        <v>1108</v>
      </c>
      <c r="Q115" t="s">
        <v>30</v>
      </c>
      <c r="R115" t="s">
        <v>44</v>
      </c>
      <c r="S115">
        <v>150000000</v>
      </c>
      <c r="T115">
        <v>2007</v>
      </c>
      <c r="U115">
        <v>11000</v>
      </c>
      <c r="V115">
        <v>7.5</v>
      </c>
      <c r="W115">
        <v>0</v>
      </c>
    </row>
    <row r="116" spans="1:23" x14ac:dyDescent="0.25">
      <c r="A116" t="s">
        <v>258</v>
      </c>
      <c r="B116">
        <v>295</v>
      </c>
      <c r="C116">
        <v>157</v>
      </c>
      <c r="D116">
        <v>179</v>
      </c>
      <c r="E116">
        <v>10000</v>
      </c>
      <c r="F116" t="s">
        <v>76</v>
      </c>
      <c r="G116">
        <v>21000</v>
      </c>
      <c r="H116">
        <v>289994397</v>
      </c>
      <c r="I116" t="s">
        <v>77</v>
      </c>
      <c r="J116" t="s">
        <v>527</v>
      </c>
      <c r="K116" t="s">
        <v>530</v>
      </c>
      <c r="L116">
        <v>385670</v>
      </c>
      <c r="M116">
        <v>53413</v>
      </c>
      <c r="N116" t="s">
        <v>80</v>
      </c>
      <c r="O116">
        <v>1</v>
      </c>
      <c r="P116">
        <v>1896</v>
      </c>
      <c r="Q116" t="s">
        <v>30</v>
      </c>
      <c r="R116" t="s">
        <v>44</v>
      </c>
      <c r="S116">
        <v>150000000</v>
      </c>
      <c r="T116">
        <v>2005</v>
      </c>
      <c r="U116">
        <v>11000</v>
      </c>
      <c r="V116">
        <v>7.6</v>
      </c>
      <c r="W116">
        <v>0</v>
      </c>
    </row>
    <row r="117" spans="1:23" x14ac:dyDescent="0.25">
      <c r="A117" t="s">
        <v>159</v>
      </c>
      <c r="B117">
        <v>318</v>
      </c>
      <c r="C117">
        <v>102</v>
      </c>
      <c r="D117">
        <v>532</v>
      </c>
      <c r="E117">
        <v>979</v>
      </c>
      <c r="F117" t="s">
        <v>531</v>
      </c>
      <c r="G117">
        <v>10000</v>
      </c>
      <c r="H117">
        <v>227946274</v>
      </c>
      <c r="I117" t="s">
        <v>532</v>
      </c>
      <c r="J117" t="s">
        <v>118</v>
      </c>
      <c r="K117" t="s">
        <v>533</v>
      </c>
      <c r="L117">
        <v>343648</v>
      </c>
      <c r="M117">
        <v>21584</v>
      </c>
      <c r="N117" t="s">
        <v>250</v>
      </c>
      <c r="O117">
        <v>0</v>
      </c>
      <c r="P117">
        <v>590</v>
      </c>
      <c r="Q117" t="s">
        <v>30</v>
      </c>
      <c r="R117" t="s">
        <v>31</v>
      </c>
      <c r="S117">
        <v>150000000</v>
      </c>
      <c r="T117">
        <v>2008</v>
      </c>
      <c r="U117">
        <v>9000</v>
      </c>
      <c r="V117">
        <v>6.4</v>
      </c>
      <c r="W117">
        <v>0</v>
      </c>
    </row>
    <row r="118" spans="1:23" x14ac:dyDescent="0.25">
      <c r="A118" t="s">
        <v>478</v>
      </c>
      <c r="B118">
        <v>323</v>
      </c>
      <c r="C118">
        <v>104</v>
      </c>
      <c r="D118">
        <v>508</v>
      </c>
      <c r="E118">
        <v>558</v>
      </c>
      <c r="F118" t="s">
        <v>534</v>
      </c>
      <c r="G118">
        <v>10000</v>
      </c>
      <c r="H118">
        <v>256386216</v>
      </c>
      <c r="I118" t="s">
        <v>535</v>
      </c>
      <c r="J118" t="s">
        <v>118</v>
      </c>
      <c r="K118" t="s">
        <v>536</v>
      </c>
      <c r="L118">
        <v>530870</v>
      </c>
      <c r="M118">
        <v>13076</v>
      </c>
      <c r="N118" t="s">
        <v>537</v>
      </c>
      <c r="O118">
        <v>0</v>
      </c>
      <c r="P118">
        <v>1413</v>
      </c>
      <c r="Q118" t="s">
        <v>30</v>
      </c>
      <c r="R118" t="s">
        <v>31</v>
      </c>
      <c r="S118">
        <v>150000000</v>
      </c>
      <c r="T118">
        <v>2007</v>
      </c>
      <c r="U118">
        <v>1000</v>
      </c>
      <c r="V118">
        <v>7.2</v>
      </c>
      <c r="W118">
        <v>11000</v>
      </c>
    </row>
    <row r="119" spans="1:23" x14ac:dyDescent="0.25">
      <c r="A119" t="s">
        <v>179</v>
      </c>
      <c r="B119">
        <v>276</v>
      </c>
      <c r="C119">
        <v>115</v>
      </c>
      <c r="D119">
        <v>13000</v>
      </c>
      <c r="E119">
        <v>588</v>
      </c>
      <c r="F119" t="s">
        <v>143</v>
      </c>
      <c r="G119">
        <v>40000</v>
      </c>
      <c r="H119">
        <v>206456431</v>
      </c>
      <c r="I119" t="s">
        <v>538</v>
      </c>
      <c r="J119" t="s">
        <v>35</v>
      </c>
      <c r="K119" t="s">
        <v>539</v>
      </c>
      <c r="L119">
        <v>320284</v>
      </c>
      <c r="M119">
        <v>57844</v>
      </c>
      <c r="N119" t="s">
        <v>540</v>
      </c>
      <c r="O119">
        <v>3</v>
      </c>
      <c r="P119">
        <v>1361</v>
      </c>
      <c r="Q119" t="s">
        <v>30</v>
      </c>
      <c r="R119" t="s">
        <v>31</v>
      </c>
      <c r="S119">
        <v>150000000</v>
      </c>
      <c r="T119">
        <v>2005</v>
      </c>
      <c r="U119">
        <v>16000</v>
      </c>
      <c r="V119">
        <v>6.7</v>
      </c>
      <c r="W119">
        <v>0</v>
      </c>
    </row>
    <row r="120" spans="1:23" x14ac:dyDescent="0.25">
      <c r="A120" t="s">
        <v>416</v>
      </c>
      <c r="B120">
        <v>318</v>
      </c>
      <c r="C120">
        <v>111</v>
      </c>
      <c r="D120">
        <v>663</v>
      </c>
      <c r="E120">
        <v>954</v>
      </c>
      <c r="F120" t="s">
        <v>224</v>
      </c>
      <c r="G120">
        <v>1000</v>
      </c>
      <c r="H120">
        <v>206435493</v>
      </c>
      <c r="I120" t="s">
        <v>541</v>
      </c>
      <c r="J120" t="s">
        <v>542</v>
      </c>
      <c r="K120" t="s">
        <v>543</v>
      </c>
      <c r="L120">
        <v>473887</v>
      </c>
      <c r="M120">
        <v>4764</v>
      </c>
      <c r="N120" t="s">
        <v>544</v>
      </c>
      <c r="O120">
        <v>0</v>
      </c>
      <c r="P120">
        <v>626</v>
      </c>
      <c r="Q120" t="s">
        <v>30</v>
      </c>
      <c r="R120" t="s">
        <v>31</v>
      </c>
      <c r="S120">
        <v>150000000</v>
      </c>
      <c r="T120">
        <v>2007</v>
      </c>
      <c r="U120">
        <v>1000</v>
      </c>
      <c r="V120">
        <v>8</v>
      </c>
      <c r="W120">
        <v>10000</v>
      </c>
    </row>
    <row r="121" spans="1:23" x14ac:dyDescent="0.25">
      <c r="A121" t="s">
        <v>45</v>
      </c>
      <c r="B121">
        <v>478</v>
      </c>
      <c r="C121">
        <v>128</v>
      </c>
      <c r="D121">
        <v>22000</v>
      </c>
      <c r="E121">
        <v>11000</v>
      </c>
      <c r="F121" t="s">
        <v>162</v>
      </c>
      <c r="G121">
        <v>23000</v>
      </c>
      <c r="H121">
        <v>205343774</v>
      </c>
      <c r="I121" t="s">
        <v>93</v>
      </c>
      <c r="J121" t="s">
        <v>46</v>
      </c>
      <c r="K121" t="s">
        <v>545</v>
      </c>
      <c r="L121">
        <v>980946</v>
      </c>
      <c r="M121">
        <v>59558</v>
      </c>
      <c r="N121" t="s">
        <v>323</v>
      </c>
      <c r="O121">
        <v>0</v>
      </c>
      <c r="P121">
        <v>2685</v>
      </c>
      <c r="Q121" t="s">
        <v>30</v>
      </c>
      <c r="R121" t="s">
        <v>31</v>
      </c>
      <c r="S121">
        <v>150000000</v>
      </c>
      <c r="T121">
        <v>2005</v>
      </c>
      <c r="U121">
        <v>14000</v>
      </c>
      <c r="V121">
        <v>8.3000000000000007</v>
      </c>
      <c r="W121">
        <v>15000</v>
      </c>
    </row>
    <row r="122" spans="1:23" x14ac:dyDescent="0.25">
      <c r="A122" t="s">
        <v>546</v>
      </c>
      <c r="B122">
        <v>167</v>
      </c>
      <c r="C122">
        <v>89</v>
      </c>
      <c r="D122">
        <v>35</v>
      </c>
      <c r="E122">
        <v>436</v>
      </c>
      <c r="F122" t="s">
        <v>547</v>
      </c>
      <c r="G122">
        <v>1000</v>
      </c>
      <c r="H122">
        <v>179982968</v>
      </c>
      <c r="I122" t="s">
        <v>548</v>
      </c>
      <c r="J122" t="s">
        <v>549</v>
      </c>
      <c r="K122" t="s">
        <v>550</v>
      </c>
      <c r="L122">
        <v>146019</v>
      </c>
      <c r="M122">
        <v>3285</v>
      </c>
      <c r="N122" t="s">
        <v>551</v>
      </c>
      <c r="O122">
        <v>0</v>
      </c>
      <c r="P122">
        <v>119</v>
      </c>
      <c r="Q122" t="s">
        <v>30</v>
      </c>
      <c r="R122" t="s">
        <v>31</v>
      </c>
      <c r="S122">
        <v>150000000</v>
      </c>
      <c r="T122">
        <v>2008</v>
      </c>
      <c r="U122">
        <v>851</v>
      </c>
      <c r="V122">
        <v>6.7</v>
      </c>
      <c r="W122">
        <v>0</v>
      </c>
    </row>
    <row r="123" spans="1:23" x14ac:dyDescent="0.25">
      <c r="A123" t="s">
        <v>552</v>
      </c>
      <c r="B123">
        <v>185</v>
      </c>
      <c r="C123">
        <v>105</v>
      </c>
      <c r="D123">
        <v>189</v>
      </c>
      <c r="E123">
        <v>1000</v>
      </c>
      <c r="F123" t="s">
        <v>553</v>
      </c>
      <c r="G123">
        <v>49000</v>
      </c>
      <c r="H123">
        <v>177243721</v>
      </c>
      <c r="I123" t="s">
        <v>538</v>
      </c>
      <c r="J123" t="s">
        <v>554</v>
      </c>
      <c r="K123" t="s">
        <v>555</v>
      </c>
      <c r="L123">
        <v>130272</v>
      </c>
      <c r="M123">
        <v>54039</v>
      </c>
      <c r="N123" t="s">
        <v>556</v>
      </c>
      <c r="O123">
        <v>2</v>
      </c>
      <c r="P123">
        <v>209</v>
      </c>
      <c r="Q123" t="s">
        <v>30</v>
      </c>
      <c r="R123" t="s">
        <v>31</v>
      </c>
      <c r="S123">
        <v>150000000</v>
      </c>
      <c r="T123">
        <v>2009</v>
      </c>
      <c r="U123">
        <v>3000</v>
      </c>
      <c r="V123">
        <v>5.9</v>
      </c>
      <c r="W123">
        <v>2000</v>
      </c>
    </row>
    <row r="124" spans="1:23" x14ac:dyDescent="0.25">
      <c r="A124" t="s">
        <v>557</v>
      </c>
      <c r="B124">
        <v>350</v>
      </c>
      <c r="C124">
        <v>119</v>
      </c>
      <c r="D124">
        <v>151</v>
      </c>
      <c r="E124">
        <v>2000</v>
      </c>
      <c r="F124" t="s">
        <v>220</v>
      </c>
      <c r="G124">
        <v>20000</v>
      </c>
      <c r="H124">
        <v>179883016</v>
      </c>
      <c r="I124" t="s">
        <v>184</v>
      </c>
      <c r="J124" t="s">
        <v>185</v>
      </c>
      <c r="K124" t="s">
        <v>558</v>
      </c>
      <c r="L124">
        <v>361924</v>
      </c>
      <c r="M124">
        <v>40054</v>
      </c>
      <c r="N124" t="s">
        <v>559</v>
      </c>
      <c r="O124">
        <v>0</v>
      </c>
      <c r="P124">
        <v>641</v>
      </c>
      <c r="Q124" t="s">
        <v>30</v>
      </c>
      <c r="R124" t="s">
        <v>31</v>
      </c>
      <c r="S124">
        <v>150000000</v>
      </c>
      <c r="T124">
        <v>2009</v>
      </c>
      <c r="U124">
        <v>16000</v>
      </c>
      <c r="V124">
        <v>6.7</v>
      </c>
      <c r="W124">
        <v>0</v>
      </c>
    </row>
    <row r="125" spans="1:23" x14ac:dyDescent="0.25">
      <c r="A125" t="s">
        <v>308</v>
      </c>
      <c r="B125">
        <v>245</v>
      </c>
      <c r="C125">
        <v>129</v>
      </c>
      <c r="D125">
        <v>0</v>
      </c>
      <c r="E125">
        <v>233</v>
      </c>
      <c r="F125" t="s">
        <v>560</v>
      </c>
      <c r="G125">
        <v>309</v>
      </c>
      <c r="H125">
        <v>139259759</v>
      </c>
      <c r="I125" t="s">
        <v>447</v>
      </c>
      <c r="J125" t="s">
        <v>561</v>
      </c>
      <c r="K125" t="s">
        <v>562</v>
      </c>
      <c r="L125">
        <v>364948</v>
      </c>
      <c r="M125">
        <v>1062</v>
      </c>
      <c r="N125" t="s">
        <v>563</v>
      </c>
      <c r="O125">
        <v>0</v>
      </c>
      <c r="P125">
        <v>2121</v>
      </c>
      <c r="Q125" t="s">
        <v>30</v>
      </c>
      <c r="R125" t="s">
        <v>257</v>
      </c>
      <c r="S125">
        <v>150000000</v>
      </c>
      <c r="T125">
        <v>2003</v>
      </c>
      <c r="U125">
        <v>269</v>
      </c>
      <c r="V125">
        <v>6.7</v>
      </c>
      <c r="W125">
        <v>0</v>
      </c>
    </row>
    <row r="126" spans="1:23" x14ac:dyDescent="0.25">
      <c r="A126" t="s">
        <v>564</v>
      </c>
      <c r="B126">
        <v>406</v>
      </c>
      <c r="C126">
        <v>102</v>
      </c>
      <c r="D126">
        <v>69</v>
      </c>
      <c r="E126">
        <v>490</v>
      </c>
      <c r="F126" t="s">
        <v>565</v>
      </c>
      <c r="G126">
        <v>1000</v>
      </c>
      <c r="H126">
        <v>400736600</v>
      </c>
      <c r="I126" t="s">
        <v>566</v>
      </c>
      <c r="J126" t="s">
        <v>567</v>
      </c>
      <c r="K126" t="s">
        <v>568</v>
      </c>
      <c r="L126">
        <v>421658</v>
      </c>
      <c r="M126">
        <v>2582</v>
      </c>
      <c r="N126" t="s">
        <v>569</v>
      </c>
      <c r="O126">
        <v>0</v>
      </c>
      <c r="P126">
        <v>904</v>
      </c>
      <c r="Q126" t="s">
        <v>30</v>
      </c>
      <c r="R126" t="s">
        <v>31</v>
      </c>
      <c r="S126">
        <v>150000000</v>
      </c>
      <c r="T126">
        <v>2013</v>
      </c>
      <c r="U126">
        <v>523</v>
      </c>
      <c r="V126">
        <v>7.6</v>
      </c>
      <c r="W126">
        <v>58000</v>
      </c>
    </row>
    <row r="127" spans="1:23" x14ac:dyDescent="0.25">
      <c r="A127" t="s">
        <v>308</v>
      </c>
      <c r="B127">
        <v>275</v>
      </c>
      <c r="C127">
        <v>138</v>
      </c>
      <c r="D127">
        <v>0</v>
      </c>
      <c r="E127">
        <v>30</v>
      </c>
      <c r="F127" t="s">
        <v>570</v>
      </c>
      <c r="G127">
        <v>234</v>
      </c>
      <c r="H127">
        <v>281492479</v>
      </c>
      <c r="I127" t="s">
        <v>447</v>
      </c>
      <c r="J127" t="s">
        <v>571</v>
      </c>
      <c r="K127" t="s">
        <v>572</v>
      </c>
      <c r="L127">
        <v>421818</v>
      </c>
      <c r="M127">
        <v>534</v>
      </c>
      <c r="N127" t="s">
        <v>573</v>
      </c>
      <c r="O127">
        <v>0</v>
      </c>
      <c r="P127">
        <v>2789</v>
      </c>
      <c r="Q127" t="s">
        <v>30</v>
      </c>
      <c r="R127" t="s">
        <v>31</v>
      </c>
      <c r="S127">
        <v>150000000</v>
      </c>
      <c r="T127">
        <v>2003</v>
      </c>
      <c r="U127">
        <v>198</v>
      </c>
      <c r="V127">
        <v>7.2</v>
      </c>
      <c r="W127">
        <v>0</v>
      </c>
    </row>
    <row r="128" spans="1:23" x14ac:dyDescent="0.25">
      <c r="A128" t="s">
        <v>505</v>
      </c>
      <c r="B128">
        <v>486</v>
      </c>
      <c r="C128">
        <v>112</v>
      </c>
      <c r="D128">
        <v>230</v>
      </c>
      <c r="E128">
        <v>12000</v>
      </c>
      <c r="F128" t="s">
        <v>574</v>
      </c>
      <c r="G128">
        <v>26000</v>
      </c>
      <c r="H128">
        <v>206360018</v>
      </c>
      <c r="I128" t="s">
        <v>34</v>
      </c>
      <c r="J128" t="s">
        <v>72</v>
      </c>
      <c r="K128" t="s">
        <v>575</v>
      </c>
      <c r="L128">
        <v>414070</v>
      </c>
      <c r="M128">
        <v>59803</v>
      </c>
      <c r="N128" t="s">
        <v>523</v>
      </c>
      <c r="O128">
        <v>3</v>
      </c>
      <c r="P128">
        <v>532</v>
      </c>
      <c r="Q128" t="s">
        <v>30</v>
      </c>
      <c r="R128" t="s">
        <v>31</v>
      </c>
      <c r="S128">
        <v>170000000</v>
      </c>
      <c r="T128">
        <v>2013</v>
      </c>
      <c r="U128">
        <v>20000</v>
      </c>
      <c r="V128">
        <v>7.1</v>
      </c>
      <c r="W128">
        <v>63000</v>
      </c>
    </row>
    <row r="129" spans="1:23" x14ac:dyDescent="0.25">
      <c r="A129" t="s">
        <v>576</v>
      </c>
      <c r="B129">
        <v>739</v>
      </c>
      <c r="C129">
        <v>120</v>
      </c>
      <c r="D129">
        <v>750</v>
      </c>
      <c r="E129">
        <v>943</v>
      </c>
      <c r="F129" t="s">
        <v>531</v>
      </c>
      <c r="G129">
        <v>27000</v>
      </c>
      <c r="H129">
        <v>153629485</v>
      </c>
      <c r="I129" t="s">
        <v>161</v>
      </c>
      <c r="J129" t="s">
        <v>48</v>
      </c>
      <c r="K129" t="s">
        <v>577</v>
      </c>
      <c r="L129">
        <v>552503</v>
      </c>
      <c r="M129">
        <v>40025</v>
      </c>
      <c r="N129" t="s">
        <v>578</v>
      </c>
      <c r="O129">
        <v>0</v>
      </c>
      <c r="P129">
        <v>1588</v>
      </c>
      <c r="Q129" t="s">
        <v>30</v>
      </c>
      <c r="R129" t="s">
        <v>257</v>
      </c>
      <c r="S129">
        <v>150000000</v>
      </c>
      <c r="T129">
        <v>2015</v>
      </c>
      <c r="U129">
        <v>9000</v>
      </c>
      <c r="V129">
        <v>8.1</v>
      </c>
      <c r="W129">
        <v>191000</v>
      </c>
    </row>
    <row r="130" spans="1:23" x14ac:dyDescent="0.25">
      <c r="A130" t="s">
        <v>579</v>
      </c>
      <c r="B130">
        <v>298</v>
      </c>
      <c r="C130">
        <v>146</v>
      </c>
      <c r="D130">
        <v>2000</v>
      </c>
      <c r="E130">
        <v>294</v>
      </c>
      <c r="F130" t="s">
        <v>580</v>
      </c>
      <c r="G130">
        <v>15000</v>
      </c>
      <c r="H130">
        <v>133375846</v>
      </c>
      <c r="I130" t="s">
        <v>581</v>
      </c>
      <c r="J130" t="s">
        <v>225</v>
      </c>
      <c r="K130" t="s">
        <v>582</v>
      </c>
      <c r="L130">
        <v>207839</v>
      </c>
      <c r="M130">
        <v>16948</v>
      </c>
      <c r="N130" t="s">
        <v>583</v>
      </c>
      <c r="O130">
        <v>2</v>
      </c>
      <c r="P130">
        <v>435</v>
      </c>
      <c r="Q130" t="s">
        <v>30</v>
      </c>
      <c r="R130" t="s">
        <v>31</v>
      </c>
      <c r="S130">
        <v>150000000</v>
      </c>
      <c r="T130">
        <v>2009</v>
      </c>
      <c r="U130">
        <v>745</v>
      </c>
      <c r="V130">
        <v>6.7</v>
      </c>
      <c r="W130">
        <v>0</v>
      </c>
    </row>
    <row r="131" spans="1:23" x14ac:dyDescent="0.25">
      <c r="A131" t="s">
        <v>584</v>
      </c>
      <c r="B131">
        <v>516</v>
      </c>
      <c r="C131">
        <v>115</v>
      </c>
      <c r="D131">
        <v>0</v>
      </c>
      <c r="E131">
        <v>12000</v>
      </c>
      <c r="F131" t="s">
        <v>574</v>
      </c>
      <c r="G131">
        <v>26000</v>
      </c>
      <c r="H131">
        <v>181015141</v>
      </c>
      <c r="I131" t="s">
        <v>34</v>
      </c>
      <c r="J131" t="s">
        <v>72</v>
      </c>
      <c r="K131" t="s">
        <v>585</v>
      </c>
      <c r="L131">
        <v>536314</v>
      </c>
      <c r="M131">
        <v>60059</v>
      </c>
      <c r="N131" t="s">
        <v>523</v>
      </c>
      <c r="O131">
        <v>1</v>
      </c>
      <c r="P131">
        <v>738</v>
      </c>
      <c r="Q131" t="s">
        <v>30</v>
      </c>
      <c r="R131" t="s">
        <v>31</v>
      </c>
      <c r="S131">
        <v>150000000</v>
      </c>
      <c r="T131">
        <v>2011</v>
      </c>
      <c r="U131">
        <v>20000</v>
      </c>
      <c r="V131">
        <v>7</v>
      </c>
      <c r="W131">
        <v>63000</v>
      </c>
    </row>
    <row r="132" spans="1:23" x14ac:dyDescent="0.25">
      <c r="A132" t="s">
        <v>586</v>
      </c>
      <c r="B132">
        <v>225</v>
      </c>
      <c r="C132">
        <v>96</v>
      </c>
      <c r="D132">
        <v>59</v>
      </c>
      <c r="E132">
        <v>699</v>
      </c>
      <c r="F132" t="s">
        <v>587</v>
      </c>
      <c r="G132">
        <v>17000</v>
      </c>
      <c r="H132">
        <v>114053579</v>
      </c>
      <c r="I132" t="s">
        <v>588</v>
      </c>
      <c r="J132" t="s">
        <v>338</v>
      </c>
      <c r="K132" t="s">
        <v>589</v>
      </c>
      <c r="L132">
        <v>146766</v>
      </c>
      <c r="M132">
        <v>20007</v>
      </c>
      <c r="N132" t="s">
        <v>590</v>
      </c>
      <c r="O132">
        <v>0</v>
      </c>
      <c r="P132">
        <v>178</v>
      </c>
      <c r="Q132" t="s">
        <v>30</v>
      </c>
      <c r="R132" t="s">
        <v>31</v>
      </c>
      <c r="S132">
        <v>150000000</v>
      </c>
      <c r="T132">
        <v>2008</v>
      </c>
      <c r="U132">
        <v>759</v>
      </c>
      <c r="V132">
        <v>6.9</v>
      </c>
      <c r="W132">
        <v>0</v>
      </c>
    </row>
    <row r="133" spans="1:23" x14ac:dyDescent="0.25">
      <c r="A133" t="s">
        <v>591</v>
      </c>
      <c r="B133">
        <v>145</v>
      </c>
      <c r="C133">
        <v>88</v>
      </c>
      <c r="D133">
        <v>12</v>
      </c>
      <c r="E133">
        <v>182</v>
      </c>
      <c r="F133" t="s">
        <v>592</v>
      </c>
      <c r="G133">
        <v>730</v>
      </c>
      <c r="H133">
        <v>119420252</v>
      </c>
      <c r="I133" t="s">
        <v>593</v>
      </c>
      <c r="J133" t="s">
        <v>594</v>
      </c>
      <c r="K133" t="s">
        <v>595</v>
      </c>
      <c r="L133">
        <v>33042</v>
      </c>
      <c r="M133">
        <v>2217</v>
      </c>
      <c r="N133" t="s">
        <v>596</v>
      </c>
      <c r="O133">
        <v>0</v>
      </c>
      <c r="P133">
        <v>90</v>
      </c>
      <c r="Q133" t="s">
        <v>30</v>
      </c>
      <c r="R133" t="s">
        <v>31</v>
      </c>
      <c r="S133">
        <v>150000000</v>
      </c>
      <c r="T133">
        <v>2009</v>
      </c>
      <c r="U133">
        <v>607</v>
      </c>
      <c r="V133">
        <v>5.0999999999999996</v>
      </c>
      <c r="W133">
        <v>0</v>
      </c>
    </row>
    <row r="134" spans="1:23" x14ac:dyDescent="0.25">
      <c r="A134" t="s">
        <v>597</v>
      </c>
      <c r="B134">
        <v>310</v>
      </c>
      <c r="C134">
        <v>99</v>
      </c>
      <c r="D134">
        <v>473</v>
      </c>
      <c r="E134">
        <v>502</v>
      </c>
      <c r="F134" t="s">
        <v>598</v>
      </c>
      <c r="G134">
        <v>14000</v>
      </c>
      <c r="H134">
        <v>83640426</v>
      </c>
      <c r="I134" t="s">
        <v>34</v>
      </c>
      <c r="J134" t="s">
        <v>162</v>
      </c>
      <c r="K134" t="s">
        <v>599</v>
      </c>
      <c r="L134">
        <v>152826</v>
      </c>
      <c r="M134">
        <v>16184</v>
      </c>
      <c r="N134" t="s">
        <v>600</v>
      </c>
      <c r="O134">
        <v>0</v>
      </c>
      <c r="P134">
        <v>253</v>
      </c>
      <c r="Q134" t="s">
        <v>30</v>
      </c>
      <c r="R134" t="s">
        <v>31</v>
      </c>
      <c r="S134">
        <v>150000000</v>
      </c>
      <c r="T134">
        <v>2012</v>
      </c>
      <c r="U134">
        <v>897</v>
      </c>
      <c r="V134">
        <v>5.8</v>
      </c>
      <c r="W134">
        <v>19000</v>
      </c>
    </row>
    <row r="135" spans="1:23" x14ac:dyDescent="0.25">
      <c r="A135" t="s">
        <v>179</v>
      </c>
      <c r="B135">
        <v>526</v>
      </c>
      <c r="C135">
        <v>113</v>
      </c>
      <c r="D135">
        <v>13000</v>
      </c>
      <c r="E135">
        <v>16000</v>
      </c>
      <c r="F135" t="s">
        <v>338</v>
      </c>
      <c r="G135">
        <v>40000</v>
      </c>
      <c r="H135">
        <v>79711678</v>
      </c>
      <c r="I135" t="s">
        <v>601</v>
      </c>
      <c r="J135" t="s">
        <v>35</v>
      </c>
      <c r="K135" t="s">
        <v>602</v>
      </c>
      <c r="L135">
        <v>199039</v>
      </c>
      <c r="M135">
        <v>80849</v>
      </c>
      <c r="N135" t="s">
        <v>143</v>
      </c>
      <c r="O135">
        <v>7</v>
      </c>
      <c r="P135">
        <v>479</v>
      </c>
      <c r="Q135" t="s">
        <v>30</v>
      </c>
      <c r="R135" t="s">
        <v>31</v>
      </c>
      <c r="S135">
        <v>100000000</v>
      </c>
      <c r="T135">
        <v>2012</v>
      </c>
      <c r="U135">
        <v>17000</v>
      </c>
      <c r="V135">
        <v>6.2</v>
      </c>
      <c r="W135">
        <v>82000</v>
      </c>
    </row>
    <row r="136" spans="1:23" x14ac:dyDescent="0.25">
      <c r="A136" t="s">
        <v>603</v>
      </c>
      <c r="B136">
        <v>465</v>
      </c>
      <c r="C136">
        <v>131</v>
      </c>
      <c r="D136">
        <v>188</v>
      </c>
      <c r="E136">
        <v>641</v>
      </c>
      <c r="F136" t="s">
        <v>604</v>
      </c>
      <c r="G136">
        <v>10000</v>
      </c>
      <c r="H136">
        <v>195000874</v>
      </c>
      <c r="I136" t="s">
        <v>40</v>
      </c>
      <c r="J136" t="s">
        <v>362</v>
      </c>
      <c r="K136" t="s">
        <v>605</v>
      </c>
      <c r="L136">
        <v>232187</v>
      </c>
      <c r="M136">
        <v>21840</v>
      </c>
      <c r="N136" t="s">
        <v>606</v>
      </c>
      <c r="O136">
        <v>0</v>
      </c>
      <c r="P136">
        <v>440</v>
      </c>
      <c r="Q136" t="s">
        <v>30</v>
      </c>
      <c r="R136" t="s">
        <v>607</v>
      </c>
      <c r="S136">
        <v>150000000</v>
      </c>
      <c r="T136">
        <v>2015</v>
      </c>
      <c r="U136">
        <v>10000</v>
      </c>
      <c r="V136">
        <v>7.4</v>
      </c>
      <c r="W136">
        <v>47000</v>
      </c>
    </row>
    <row r="137" spans="1:23" x14ac:dyDescent="0.25">
      <c r="A137" t="s">
        <v>608</v>
      </c>
      <c r="B137">
        <v>357</v>
      </c>
      <c r="C137">
        <v>119</v>
      </c>
      <c r="D137">
        <v>394</v>
      </c>
      <c r="E137">
        <v>162</v>
      </c>
      <c r="F137" t="s">
        <v>609</v>
      </c>
      <c r="G137">
        <v>12000</v>
      </c>
      <c r="H137">
        <v>61937495</v>
      </c>
      <c r="I137" t="s">
        <v>610</v>
      </c>
      <c r="J137" t="s">
        <v>523</v>
      </c>
      <c r="K137" t="s">
        <v>611</v>
      </c>
      <c r="L137">
        <v>89442</v>
      </c>
      <c r="M137">
        <v>13071</v>
      </c>
      <c r="N137" t="s">
        <v>612</v>
      </c>
      <c r="O137">
        <v>0</v>
      </c>
      <c r="P137">
        <v>432</v>
      </c>
      <c r="Q137" t="s">
        <v>30</v>
      </c>
      <c r="R137" t="s">
        <v>31</v>
      </c>
      <c r="S137">
        <v>150000000</v>
      </c>
      <c r="T137">
        <v>2010</v>
      </c>
      <c r="U137">
        <v>490</v>
      </c>
      <c r="V137">
        <v>5.8</v>
      </c>
      <c r="W137">
        <v>0</v>
      </c>
    </row>
    <row r="138" spans="1:23" x14ac:dyDescent="0.25">
      <c r="A138" t="s">
        <v>75</v>
      </c>
      <c r="B138">
        <v>248</v>
      </c>
      <c r="C138">
        <v>110</v>
      </c>
      <c r="D138">
        <v>282</v>
      </c>
      <c r="E138">
        <v>103</v>
      </c>
      <c r="F138" t="s">
        <v>160</v>
      </c>
      <c r="G138">
        <v>11000</v>
      </c>
      <c r="H138">
        <v>124051759</v>
      </c>
      <c r="I138" t="s">
        <v>147</v>
      </c>
      <c r="J138" t="s">
        <v>41</v>
      </c>
      <c r="K138" t="s">
        <v>312</v>
      </c>
      <c r="L138">
        <v>42372</v>
      </c>
      <c r="M138">
        <v>21175</v>
      </c>
      <c r="N138" t="s">
        <v>313</v>
      </c>
      <c r="O138">
        <v>2</v>
      </c>
      <c r="P138">
        <v>239</v>
      </c>
      <c r="Q138" t="s">
        <v>30</v>
      </c>
      <c r="R138" t="s">
        <v>31</v>
      </c>
      <c r="S138">
        <v>180000000</v>
      </c>
      <c r="T138">
        <v>2016</v>
      </c>
      <c r="U138">
        <v>10000</v>
      </c>
      <c r="V138">
        <v>6.6</v>
      </c>
      <c r="W138">
        <v>29000</v>
      </c>
    </row>
    <row r="139" spans="1:23" x14ac:dyDescent="0.25">
      <c r="A139" t="s">
        <v>613</v>
      </c>
      <c r="B139">
        <v>194</v>
      </c>
      <c r="C139">
        <v>91</v>
      </c>
      <c r="D139">
        <v>58</v>
      </c>
      <c r="E139">
        <v>826</v>
      </c>
      <c r="F139" t="s">
        <v>614</v>
      </c>
      <c r="G139">
        <v>2000</v>
      </c>
      <c r="H139">
        <v>126597121</v>
      </c>
      <c r="I139" t="s">
        <v>326</v>
      </c>
      <c r="J139" t="s">
        <v>615</v>
      </c>
      <c r="K139" t="s">
        <v>616</v>
      </c>
      <c r="L139">
        <v>105902</v>
      </c>
      <c r="M139">
        <v>6576</v>
      </c>
      <c r="N139" t="s">
        <v>617</v>
      </c>
      <c r="O139">
        <v>0</v>
      </c>
      <c r="P139">
        <v>206</v>
      </c>
      <c r="Q139" t="s">
        <v>30</v>
      </c>
      <c r="R139" t="s">
        <v>31</v>
      </c>
      <c r="S139">
        <v>150000000</v>
      </c>
      <c r="T139">
        <v>2007</v>
      </c>
      <c r="U139">
        <v>852</v>
      </c>
      <c r="V139">
        <v>6.2</v>
      </c>
      <c r="W139">
        <v>0</v>
      </c>
    </row>
    <row r="140" spans="1:23" x14ac:dyDescent="0.25">
      <c r="A140" t="s">
        <v>618</v>
      </c>
      <c r="B140">
        <v>284</v>
      </c>
      <c r="C140">
        <v>90</v>
      </c>
      <c r="D140">
        <v>90</v>
      </c>
      <c r="E140">
        <v>15</v>
      </c>
      <c r="F140" t="s">
        <v>307</v>
      </c>
      <c r="G140">
        <v>11000</v>
      </c>
      <c r="H140">
        <v>165230261</v>
      </c>
      <c r="I140" t="s">
        <v>548</v>
      </c>
      <c r="J140" t="s">
        <v>390</v>
      </c>
      <c r="K140" t="s">
        <v>619</v>
      </c>
      <c r="L140">
        <v>182718</v>
      </c>
      <c r="M140">
        <v>21015</v>
      </c>
      <c r="N140" t="s">
        <v>620</v>
      </c>
      <c r="O140">
        <v>0</v>
      </c>
      <c r="P140">
        <v>209</v>
      </c>
      <c r="Q140" t="s">
        <v>30</v>
      </c>
      <c r="R140" t="s">
        <v>31</v>
      </c>
      <c r="S140">
        <v>150000000</v>
      </c>
      <c r="T140">
        <v>2011</v>
      </c>
      <c r="U140">
        <v>10000</v>
      </c>
      <c r="V140">
        <v>7.3</v>
      </c>
      <c r="W140">
        <v>20000</v>
      </c>
    </row>
    <row r="141" spans="1:23" x14ac:dyDescent="0.25">
      <c r="A141" t="s">
        <v>621</v>
      </c>
      <c r="B141">
        <v>280</v>
      </c>
      <c r="C141">
        <v>103</v>
      </c>
      <c r="D141">
        <v>0</v>
      </c>
      <c r="E141">
        <v>346</v>
      </c>
      <c r="F141" t="s">
        <v>622</v>
      </c>
      <c r="G141">
        <v>1000</v>
      </c>
      <c r="H141">
        <v>131564731</v>
      </c>
      <c r="I141" t="s">
        <v>106</v>
      </c>
      <c r="J141" t="s">
        <v>623</v>
      </c>
      <c r="K141" t="s">
        <v>624</v>
      </c>
      <c r="L141">
        <v>118951</v>
      </c>
      <c r="M141">
        <v>2857</v>
      </c>
      <c r="N141" t="s">
        <v>625</v>
      </c>
      <c r="O141">
        <v>0</v>
      </c>
      <c r="P141">
        <v>1382</v>
      </c>
      <c r="Q141" t="s">
        <v>30</v>
      </c>
      <c r="R141" t="s">
        <v>31</v>
      </c>
      <c r="S141">
        <v>150000000</v>
      </c>
      <c r="T141">
        <v>2010</v>
      </c>
      <c r="U141">
        <v>756</v>
      </c>
      <c r="V141">
        <v>4.2</v>
      </c>
      <c r="W141">
        <v>18000</v>
      </c>
    </row>
    <row r="142" spans="1:23" x14ac:dyDescent="0.25">
      <c r="A142" t="s">
        <v>244</v>
      </c>
      <c r="B142">
        <v>310</v>
      </c>
      <c r="C142">
        <v>124</v>
      </c>
      <c r="D142">
        <v>14000</v>
      </c>
      <c r="E142">
        <v>979</v>
      </c>
      <c r="F142" t="s">
        <v>362</v>
      </c>
      <c r="G142">
        <v>22000</v>
      </c>
      <c r="H142">
        <v>133382309</v>
      </c>
      <c r="I142" t="s">
        <v>40</v>
      </c>
      <c r="J142" t="s">
        <v>479</v>
      </c>
      <c r="K142" t="s">
        <v>626</v>
      </c>
      <c r="L142">
        <v>256695</v>
      </c>
      <c r="M142">
        <v>34817</v>
      </c>
      <c r="N142" t="s">
        <v>250</v>
      </c>
      <c r="O142">
        <v>0</v>
      </c>
      <c r="P142">
        <v>871</v>
      </c>
      <c r="Q142" t="s">
        <v>30</v>
      </c>
      <c r="R142" t="s">
        <v>31</v>
      </c>
      <c r="S142">
        <v>150000000</v>
      </c>
      <c r="T142">
        <v>2006</v>
      </c>
      <c r="U142">
        <v>10000</v>
      </c>
      <c r="V142">
        <v>6.9</v>
      </c>
      <c r="W142">
        <v>0</v>
      </c>
    </row>
    <row r="143" spans="1:23" x14ac:dyDescent="0.25">
      <c r="A143" t="s">
        <v>297</v>
      </c>
      <c r="B143">
        <v>339</v>
      </c>
      <c r="C143">
        <v>131</v>
      </c>
      <c r="D143">
        <v>776</v>
      </c>
      <c r="E143">
        <v>256</v>
      </c>
      <c r="F143" t="s">
        <v>627</v>
      </c>
      <c r="G143">
        <v>17000</v>
      </c>
      <c r="H143">
        <v>73103784</v>
      </c>
      <c r="I143" t="s">
        <v>628</v>
      </c>
      <c r="J143" t="s">
        <v>309</v>
      </c>
      <c r="K143" t="s">
        <v>629</v>
      </c>
      <c r="L143">
        <v>164238</v>
      </c>
      <c r="M143">
        <v>18204</v>
      </c>
      <c r="N143" t="s">
        <v>630</v>
      </c>
      <c r="O143">
        <v>2</v>
      </c>
      <c r="P143">
        <v>434</v>
      </c>
      <c r="Q143" t="s">
        <v>30</v>
      </c>
      <c r="R143" t="s">
        <v>31</v>
      </c>
      <c r="S143">
        <v>150000000</v>
      </c>
      <c r="T143">
        <v>2013</v>
      </c>
      <c r="U143">
        <v>551</v>
      </c>
      <c r="V143">
        <v>6.4</v>
      </c>
      <c r="W143">
        <v>33000</v>
      </c>
    </row>
    <row r="144" spans="1:23" x14ac:dyDescent="0.25">
      <c r="A144" t="s">
        <v>631</v>
      </c>
      <c r="B144">
        <v>132</v>
      </c>
      <c r="C144">
        <v>88</v>
      </c>
      <c r="D144">
        <v>25</v>
      </c>
      <c r="E144">
        <v>433</v>
      </c>
      <c r="F144" t="s">
        <v>632</v>
      </c>
      <c r="G144">
        <v>921</v>
      </c>
      <c r="H144">
        <v>21379315</v>
      </c>
      <c r="I144" t="s">
        <v>331</v>
      </c>
      <c r="J144" t="s">
        <v>633</v>
      </c>
      <c r="K144" t="s">
        <v>634</v>
      </c>
      <c r="L144">
        <v>17590</v>
      </c>
      <c r="M144">
        <v>2652</v>
      </c>
      <c r="N144" t="s">
        <v>635</v>
      </c>
      <c r="O144">
        <v>0</v>
      </c>
      <c r="P144">
        <v>112</v>
      </c>
      <c r="Q144" t="s">
        <v>30</v>
      </c>
      <c r="R144" t="s">
        <v>31</v>
      </c>
      <c r="S144">
        <v>150000000</v>
      </c>
      <c r="T144">
        <v>2011</v>
      </c>
      <c r="U144">
        <v>562</v>
      </c>
      <c r="V144">
        <v>5.4</v>
      </c>
      <c r="W144">
        <v>0</v>
      </c>
    </row>
    <row r="145" spans="1:23" x14ac:dyDescent="0.25">
      <c r="A145" t="s">
        <v>636</v>
      </c>
      <c r="B145">
        <v>135</v>
      </c>
      <c r="C145">
        <v>85</v>
      </c>
      <c r="D145">
        <v>42</v>
      </c>
      <c r="E145">
        <v>586</v>
      </c>
      <c r="F145" t="s">
        <v>151</v>
      </c>
      <c r="G145">
        <v>20000</v>
      </c>
      <c r="H145">
        <v>64459316</v>
      </c>
      <c r="I145" t="s">
        <v>326</v>
      </c>
      <c r="J145" t="s">
        <v>185</v>
      </c>
      <c r="K145" t="s">
        <v>637</v>
      </c>
      <c r="L145">
        <v>85086</v>
      </c>
      <c r="M145">
        <v>35161</v>
      </c>
      <c r="N145" t="s">
        <v>638</v>
      </c>
      <c r="O145">
        <v>0</v>
      </c>
      <c r="P145">
        <v>122</v>
      </c>
      <c r="Q145" t="s">
        <v>30</v>
      </c>
      <c r="R145" t="s">
        <v>44</v>
      </c>
      <c r="S145">
        <v>149000000</v>
      </c>
      <c r="T145">
        <v>2006</v>
      </c>
      <c r="U145">
        <v>14000</v>
      </c>
      <c r="V145">
        <v>6.7</v>
      </c>
      <c r="W145">
        <v>0</v>
      </c>
    </row>
    <row r="146" spans="1:23" x14ac:dyDescent="0.25">
      <c r="A146" t="s">
        <v>639</v>
      </c>
      <c r="B146">
        <v>256</v>
      </c>
      <c r="C146">
        <v>111</v>
      </c>
      <c r="D146">
        <v>456</v>
      </c>
      <c r="E146">
        <v>394</v>
      </c>
      <c r="F146" t="s">
        <v>640</v>
      </c>
      <c r="G146">
        <v>20000</v>
      </c>
      <c r="H146">
        <v>34964818</v>
      </c>
      <c r="I146" t="s">
        <v>142</v>
      </c>
      <c r="J146" t="s">
        <v>185</v>
      </c>
      <c r="K146" t="s">
        <v>641</v>
      </c>
      <c r="L146">
        <v>39956</v>
      </c>
      <c r="M146">
        <v>21393</v>
      </c>
      <c r="N146" t="s">
        <v>642</v>
      </c>
      <c r="O146">
        <v>4</v>
      </c>
      <c r="P146">
        <v>186</v>
      </c>
      <c r="Q146" t="s">
        <v>30</v>
      </c>
      <c r="R146" t="s">
        <v>31</v>
      </c>
      <c r="S146">
        <v>150000000</v>
      </c>
      <c r="T146">
        <v>2015</v>
      </c>
      <c r="U146">
        <v>548</v>
      </c>
      <c r="V146">
        <v>5.8</v>
      </c>
      <c r="W146">
        <v>24000</v>
      </c>
    </row>
    <row r="147" spans="1:23" x14ac:dyDescent="0.25">
      <c r="A147" t="s">
        <v>643</v>
      </c>
      <c r="B147">
        <v>196</v>
      </c>
      <c r="C147">
        <v>92</v>
      </c>
      <c r="D147">
        <v>50</v>
      </c>
      <c r="E147">
        <v>517</v>
      </c>
      <c r="F147" t="s">
        <v>644</v>
      </c>
      <c r="G147">
        <v>3000</v>
      </c>
      <c r="H147">
        <v>111505642</v>
      </c>
      <c r="I147" t="s">
        <v>429</v>
      </c>
      <c r="J147" t="s">
        <v>645</v>
      </c>
      <c r="K147" t="s">
        <v>646</v>
      </c>
      <c r="L147">
        <v>47900</v>
      </c>
      <c r="M147">
        <v>5810</v>
      </c>
      <c r="N147" t="s">
        <v>647</v>
      </c>
      <c r="O147">
        <v>2</v>
      </c>
      <c r="P147">
        <v>130</v>
      </c>
      <c r="Q147" t="s">
        <v>30</v>
      </c>
      <c r="R147" t="s">
        <v>31</v>
      </c>
      <c r="S147">
        <v>145000000</v>
      </c>
      <c r="T147">
        <v>2014</v>
      </c>
      <c r="U147">
        <v>1000</v>
      </c>
      <c r="V147">
        <v>6.9</v>
      </c>
      <c r="W147">
        <v>11000</v>
      </c>
    </row>
    <row r="148" spans="1:23" x14ac:dyDescent="0.25">
      <c r="A148" t="s">
        <v>488</v>
      </c>
      <c r="B148">
        <v>220</v>
      </c>
      <c r="C148">
        <v>196</v>
      </c>
      <c r="D148">
        <v>249</v>
      </c>
      <c r="E148">
        <v>844</v>
      </c>
      <c r="F148" t="s">
        <v>33</v>
      </c>
      <c r="G148">
        <v>11000</v>
      </c>
      <c r="H148">
        <v>133228348</v>
      </c>
      <c r="I148" t="s">
        <v>648</v>
      </c>
      <c r="J148" t="s">
        <v>237</v>
      </c>
      <c r="K148" t="s">
        <v>649</v>
      </c>
      <c r="L148">
        <v>381672</v>
      </c>
      <c r="M148">
        <v>17944</v>
      </c>
      <c r="N148" t="s">
        <v>650</v>
      </c>
      <c r="O148">
        <v>2</v>
      </c>
      <c r="P148">
        <v>1694</v>
      </c>
      <c r="Q148" t="s">
        <v>30</v>
      </c>
      <c r="R148" t="s">
        <v>31</v>
      </c>
      <c r="S148">
        <v>175000000</v>
      </c>
      <c r="T148">
        <v>2004</v>
      </c>
      <c r="U148">
        <v>5000</v>
      </c>
      <c r="V148">
        <v>7.2</v>
      </c>
      <c r="W148">
        <v>0</v>
      </c>
    </row>
    <row r="149" spans="1:23" x14ac:dyDescent="0.25">
      <c r="A149" t="s">
        <v>546</v>
      </c>
      <c r="B149">
        <v>211</v>
      </c>
      <c r="C149">
        <v>93</v>
      </c>
      <c r="D149">
        <v>35</v>
      </c>
      <c r="E149">
        <v>436</v>
      </c>
      <c r="F149" t="s">
        <v>651</v>
      </c>
      <c r="G149">
        <v>851</v>
      </c>
      <c r="H149">
        <v>216366733</v>
      </c>
      <c r="I149" t="s">
        <v>326</v>
      </c>
      <c r="J149" t="s">
        <v>547</v>
      </c>
      <c r="K149" t="s">
        <v>652</v>
      </c>
      <c r="L149">
        <v>119213</v>
      </c>
      <c r="M149">
        <v>2444</v>
      </c>
      <c r="N149" t="s">
        <v>551</v>
      </c>
      <c r="O149">
        <v>0</v>
      </c>
      <c r="P149">
        <v>154</v>
      </c>
      <c r="Q149" t="s">
        <v>30</v>
      </c>
      <c r="R149" t="s">
        <v>31</v>
      </c>
      <c r="S149">
        <v>145000000</v>
      </c>
      <c r="T149">
        <v>2012</v>
      </c>
      <c r="U149">
        <v>770</v>
      </c>
      <c r="V149">
        <v>6.9</v>
      </c>
      <c r="W149">
        <v>17000</v>
      </c>
    </row>
    <row r="150" spans="1:23" x14ac:dyDescent="0.25">
      <c r="A150" t="s">
        <v>653</v>
      </c>
      <c r="B150">
        <v>264</v>
      </c>
      <c r="C150">
        <v>133</v>
      </c>
      <c r="D150">
        <v>93</v>
      </c>
      <c r="E150">
        <v>746</v>
      </c>
      <c r="F150" t="s">
        <v>654</v>
      </c>
      <c r="G150">
        <v>769</v>
      </c>
      <c r="H150">
        <v>160201106</v>
      </c>
      <c r="I150" t="s">
        <v>40</v>
      </c>
      <c r="J150" t="s">
        <v>655</v>
      </c>
      <c r="K150" t="s">
        <v>656</v>
      </c>
      <c r="L150">
        <v>169914</v>
      </c>
      <c r="M150">
        <v>2538</v>
      </c>
      <c r="N150" t="s">
        <v>657</v>
      </c>
      <c r="O150">
        <v>0</v>
      </c>
      <c r="P150">
        <v>1185</v>
      </c>
      <c r="Q150" t="s">
        <v>30</v>
      </c>
      <c r="R150" t="s">
        <v>44</v>
      </c>
      <c r="S150">
        <v>142000000</v>
      </c>
      <c r="T150">
        <v>2002</v>
      </c>
      <c r="U150">
        <v>766</v>
      </c>
      <c r="V150">
        <v>6.1</v>
      </c>
      <c r="W150">
        <v>0</v>
      </c>
    </row>
    <row r="151" spans="1:23" x14ac:dyDescent="0.25">
      <c r="A151" t="s">
        <v>658</v>
      </c>
      <c r="B151">
        <v>464</v>
      </c>
      <c r="C151">
        <v>116</v>
      </c>
      <c r="D151">
        <v>176</v>
      </c>
      <c r="E151">
        <v>322</v>
      </c>
      <c r="F151" t="s">
        <v>659</v>
      </c>
      <c r="G151">
        <v>783</v>
      </c>
      <c r="H151">
        <v>118099659</v>
      </c>
      <c r="I151" t="s">
        <v>660</v>
      </c>
      <c r="J151" t="s">
        <v>661</v>
      </c>
      <c r="K151" t="s">
        <v>662</v>
      </c>
      <c r="L151">
        <v>69757</v>
      </c>
      <c r="M151">
        <v>2097</v>
      </c>
      <c r="N151" t="s">
        <v>663</v>
      </c>
      <c r="O151">
        <v>4</v>
      </c>
      <c r="P151">
        <v>1211</v>
      </c>
      <c r="Q151" t="s">
        <v>30</v>
      </c>
      <c r="R151" t="s">
        <v>31</v>
      </c>
      <c r="S151">
        <v>144000000</v>
      </c>
      <c r="T151">
        <v>2016</v>
      </c>
      <c r="U151">
        <v>370</v>
      </c>
      <c r="V151">
        <v>5.5</v>
      </c>
      <c r="W151">
        <v>62000</v>
      </c>
    </row>
    <row r="152" spans="1:23" x14ac:dyDescent="0.25">
      <c r="A152" t="s">
        <v>195</v>
      </c>
      <c r="B152">
        <v>167</v>
      </c>
      <c r="C152">
        <v>153</v>
      </c>
      <c r="D152">
        <v>0</v>
      </c>
      <c r="E152">
        <v>537</v>
      </c>
      <c r="F152" t="s">
        <v>192</v>
      </c>
      <c r="G152">
        <v>13000</v>
      </c>
      <c r="H152">
        <v>201573391</v>
      </c>
      <c r="I152" t="s">
        <v>161</v>
      </c>
      <c r="J152" t="s">
        <v>664</v>
      </c>
      <c r="K152" t="s">
        <v>665</v>
      </c>
      <c r="L152">
        <v>322395</v>
      </c>
      <c r="M152">
        <v>26029</v>
      </c>
      <c r="N152" t="s">
        <v>666</v>
      </c>
      <c r="O152">
        <v>0</v>
      </c>
      <c r="P152">
        <v>1171</v>
      </c>
      <c r="Q152" t="s">
        <v>30</v>
      </c>
      <c r="R152" t="s">
        <v>31</v>
      </c>
      <c r="S152">
        <v>140000000</v>
      </c>
      <c r="T152">
        <v>1998</v>
      </c>
      <c r="U152">
        <v>12000</v>
      </c>
      <c r="V152">
        <v>6.6</v>
      </c>
      <c r="W152">
        <v>11000</v>
      </c>
    </row>
    <row r="153" spans="1:23" x14ac:dyDescent="0.25">
      <c r="A153" t="s">
        <v>115</v>
      </c>
      <c r="B153">
        <v>208</v>
      </c>
      <c r="C153">
        <v>88</v>
      </c>
      <c r="D153">
        <v>188</v>
      </c>
      <c r="E153">
        <v>826</v>
      </c>
      <c r="F153" t="s">
        <v>667</v>
      </c>
      <c r="G153">
        <v>10000</v>
      </c>
      <c r="H153">
        <v>190418803</v>
      </c>
      <c r="I153" t="s">
        <v>668</v>
      </c>
      <c r="J153" t="s">
        <v>118</v>
      </c>
      <c r="K153" t="s">
        <v>669</v>
      </c>
      <c r="L153">
        <v>270207</v>
      </c>
      <c r="M153">
        <v>14823</v>
      </c>
      <c r="N153" t="s">
        <v>617</v>
      </c>
      <c r="O153">
        <v>2</v>
      </c>
      <c r="P153">
        <v>606</v>
      </c>
      <c r="Q153" t="s">
        <v>30</v>
      </c>
      <c r="R153" t="s">
        <v>31</v>
      </c>
      <c r="S153">
        <v>140000000</v>
      </c>
      <c r="T153">
        <v>2002</v>
      </c>
      <c r="U153">
        <v>3000</v>
      </c>
      <c r="V153">
        <v>6.1</v>
      </c>
      <c r="W153">
        <v>2000</v>
      </c>
    </row>
    <row r="154" spans="1:23" x14ac:dyDescent="0.25">
      <c r="A154" t="s">
        <v>302</v>
      </c>
      <c r="B154">
        <v>287</v>
      </c>
      <c r="C154">
        <v>115</v>
      </c>
      <c r="D154">
        <v>0</v>
      </c>
      <c r="E154">
        <v>964</v>
      </c>
      <c r="F154" t="s">
        <v>523</v>
      </c>
      <c r="G154">
        <v>18000</v>
      </c>
      <c r="H154">
        <v>82161969</v>
      </c>
      <c r="I154" t="s">
        <v>670</v>
      </c>
      <c r="J154" t="s">
        <v>305</v>
      </c>
      <c r="K154" t="s">
        <v>671</v>
      </c>
      <c r="L154">
        <v>142440</v>
      </c>
      <c r="M154">
        <v>31523</v>
      </c>
      <c r="N154" t="s">
        <v>672</v>
      </c>
      <c r="O154">
        <v>1</v>
      </c>
      <c r="P154">
        <v>505</v>
      </c>
      <c r="Q154" t="s">
        <v>30</v>
      </c>
      <c r="R154" t="s">
        <v>31</v>
      </c>
      <c r="S154">
        <v>150000000</v>
      </c>
      <c r="T154">
        <v>2007</v>
      </c>
      <c r="U154">
        <v>12000</v>
      </c>
      <c r="V154">
        <v>6.3</v>
      </c>
      <c r="W154">
        <v>3000</v>
      </c>
    </row>
    <row r="155" spans="1:23" x14ac:dyDescent="0.25">
      <c r="A155" t="s">
        <v>673</v>
      </c>
      <c r="B155">
        <v>210</v>
      </c>
      <c r="C155">
        <v>95</v>
      </c>
      <c r="D155">
        <v>5</v>
      </c>
      <c r="E155">
        <v>967</v>
      </c>
      <c r="F155" t="s">
        <v>390</v>
      </c>
      <c r="G155">
        <v>24000</v>
      </c>
      <c r="H155">
        <v>143523463</v>
      </c>
      <c r="I155" t="s">
        <v>548</v>
      </c>
      <c r="J155" t="s">
        <v>61</v>
      </c>
      <c r="K155" t="s">
        <v>674</v>
      </c>
      <c r="L155">
        <v>64322</v>
      </c>
      <c r="M155">
        <v>36095</v>
      </c>
      <c r="N155" t="s">
        <v>675</v>
      </c>
      <c r="O155">
        <v>0</v>
      </c>
      <c r="P155">
        <v>145</v>
      </c>
      <c r="Q155" t="s">
        <v>30</v>
      </c>
      <c r="R155" t="s">
        <v>31</v>
      </c>
      <c r="S155">
        <v>145000000</v>
      </c>
      <c r="T155">
        <v>2016</v>
      </c>
      <c r="U155">
        <v>11000</v>
      </c>
      <c r="V155">
        <v>7.2</v>
      </c>
      <c r="W155">
        <v>24000</v>
      </c>
    </row>
    <row r="156" spans="1:23" x14ac:dyDescent="0.25">
      <c r="A156" t="s">
        <v>416</v>
      </c>
      <c r="B156">
        <v>432</v>
      </c>
      <c r="C156">
        <v>133</v>
      </c>
      <c r="D156">
        <v>663</v>
      </c>
      <c r="E156">
        <v>690</v>
      </c>
      <c r="F156" t="s">
        <v>604</v>
      </c>
      <c r="G156">
        <v>10000</v>
      </c>
      <c r="H156">
        <v>209364921</v>
      </c>
      <c r="I156" t="s">
        <v>40</v>
      </c>
      <c r="J156" t="s">
        <v>362</v>
      </c>
      <c r="K156" t="s">
        <v>676</v>
      </c>
      <c r="L156">
        <v>365104</v>
      </c>
      <c r="M156">
        <v>21768</v>
      </c>
      <c r="N156" t="s">
        <v>677</v>
      </c>
      <c r="O156">
        <v>3</v>
      </c>
      <c r="P156">
        <v>512</v>
      </c>
      <c r="Q156" t="s">
        <v>30</v>
      </c>
      <c r="R156" t="s">
        <v>31</v>
      </c>
      <c r="S156">
        <v>145000000</v>
      </c>
      <c r="T156">
        <v>2011</v>
      </c>
      <c r="U156">
        <v>10000</v>
      </c>
      <c r="V156">
        <v>7.4</v>
      </c>
      <c r="W156">
        <v>35000</v>
      </c>
    </row>
    <row r="157" spans="1:23" x14ac:dyDescent="0.25">
      <c r="A157" t="s">
        <v>678</v>
      </c>
      <c r="B157">
        <v>256</v>
      </c>
      <c r="C157">
        <v>97</v>
      </c>
      <c r="D157">
        <v>52</v>
      </c>
      <c r="E157">
        <v>161</v>
      </c>
      <c r="F157" t="s">
        <v>679</v>
      </c>
      <c r="G157">
        <v>20000</v>
      </c>
      <c r="H157">
        <v>103400692</v>
      </c>
      <c r="I157" t="s">
        <v>434</v>
      </c>
      <c r="J157" t="s">
        <v>185</v>
      </c>
      <c r="K157" t="s">
        <v>680</v>
      </c>
      <c r="L157">
        <v>123553</v>
      </c>
      <c r="M157">
        <v>20645</v>
      </c>
      <c r="N157" t="s">
        <v>681</v>
      </c>
      <c r="O157">
        <v>0</v>
      </c>
      <c r="P157">
        <v>174</v>
      </c>
      <c r="Q157" t="s">
        <v>30</v>
      </c>
      <c r="R157" t="s">
        <v>31</v>
      </c>
      <c r="S157">
        <v>145000000</v>
      </c>
      <c r="T157">
        <v>2012</v>
      </c>
      <c r="U157">
        <v>315</v>
      </c>
      <c r="V157">
        <v>7.3</v>
      </c>
      <c r="W157">
        <v>25000</v>
      </c>
    </row>
    <row r="158" spans="1:23" x14ac:dyDescent="0.25">
      <c r="A158" t="s">
        <v>682</v>
      </c>
      <c r="B158">
        <v>135</v>
      </c>
      <c r="C158">
        <v>90</v>
      </c>
      <c r="D158">
        <v>23</v>
      </c>
      <c r="E158">
        <v>233</v>
      </c>
      <c r="F158" t="s">
        <v>683</v>
      </c>
      <c r="G158">
        <v>957</v>
      </c>
      <c r="H158">
        <v>110332737</v>
      </c>
      <c r="I158" t="s">
        <v>684</v>
      </c>
      <c r="J158" t="s">
        <v>685</v>
      </c>
      <c r="K158" t="s">
        <v>686</v>
      </c>
      <c r="L158">
        <v>110788</v>
      </c>
      <c r="M158">
        <v>1997</v>
      </c>
      <c r="N158" t="s">
        <v>687</v>
      </c>
      <c r="O158">
        <v>1</v>
      </c>
      <c r="P158">
        <v>258</v>
      </c>
      <c r="Q158" t="s">
        <v>30</v>
      </c>
      <c r="R158" t="s">
        <v>31</v>
      </c>
      <c r="S158">
        <v>100000000</v>
      </c>
      <c r="T158">
        <v>2005</v>
      </c>
      <c r="U158">
        <v>550</v>
      </c>
      <c r="V158">
        <v>6.1</v>
      </c>
      <c r="W158">
        <v>2000</v>
      </c>
    </row>
    <row r="159" spans="1:23" x14ac:dyDescent="0.25">
      <c r="A159" t="s">
        <v>688</v>
      </c>
      <c r="B159">
        <v>190</v>
      </c>
      <c r="C159">
        <v>154</v>
      </c>
      <c r="D159">
        <v>380</v>
      </c>
      <c r="E159">
        <v>445</v>
      </c>
      <c r="F159" t="s">
        <v>689</v>
      </c>
      <c r="G159">
        <v>10000</v>
      </c>
      <c r="H159">
        <v>111110575</v>
      </c>
      <c r="I159" t="s">
        <v>690</v>
      </c>
      <c r="J159" t="s">
        <v>362</v>
      </c>
      <c r="K159" t="s">
        <v>691</v>
      </c>
      <c r="L159">
        <v>317166</v>
      </c>
      <c r="M159">
        <v>11945</v>
      </c>
      <c r="N159" t="s">
        <v>692</v>
      </c>
      <c r="O159">
        <v>1</v>
      </c>
      <c r="P159">
        <v>928</v>
      </c>
      <c r="Q159" t="s">
        <v>30</v>
      </c>
      <c r="R159" t="s">
        <v>31</v>
      </c>
      <c r="S159">
        <v>140000000</v>
      </c>
      <c r="T159">
        <v>2003</v>
      </c>
      <c r="U159">
        <v>956</v>
      </c>
      <c r="V159">
        <v>7.7</v>
      </c>
      <c r="W159">
        <v>0</v>
      </c>
    </row>
    <row r="160" spans="1:23" x14ac:dyDescent="0.25">
      <c r="A160" t="s">
        <v>133</v>
      </c>
      <c r="B160">
        <v>314</v>
      </c>
      <c r="C160">
        <v>150</v>
      </c>
      <c r="D160">
        <v>0</v>
      </c>
      <c r="E160">
        <v>748</v>
      </c>
      <c r="F160" t="s">
        <v>693</v>
      </c>
      <c r="G160">
        <v>23000</v>
      </c>
      <c r="H160">
        <v>65007045</v>
      </c>
      <c r="I160" t="s">
        <v>694</v>
      </c>
      <c r="J160" t="s">
        <v>46</v>
      </c>
      <c r="K160" t="s">
        <v>695</v>
      </c>
      <c r="L160">
        <v>128682</v>
      </c>
      <c r="M160">
        <v>26490</v>
      </c>
      <c r="N160" t="s">
        <v>696</v>
      </c>
      <c r="O160">
        <v>0</v>
      </c>
      <c r="P160">
        <v>657</v>
      </c>
      <c r="Q160" t="s">
        <v>30</v>
      </c>
      <c r="R160" t="s">
        <v>44</v>
      </c>
      <c r="S160">
        <v>140000000</v>
      </c>
      <c r="T160">
        <v>2014</v>
      </c>
      <c r="U160">
        <v>893</v>
      </c>
      <c r="V160">
        <v>6.1</v>
      </c>
      <c r="W160">
        <v>51000</v>
      </c>
    </row>
    <row r="161" spans="1:23" x14ac:dyDescent="0.25">
      <c r="A161" t="s">
        <v>244</v>
      </c>
      <c r="B161">
        <v>518</v>
      </c>
      <c r="C161">
        <v>127</v>
      </c>
      <c r="D161">
        <v>14000</v>
      </c>
      <c r="E161">
        <v>981</v>
      </c>
      <c r="F161" t="s">
        <v>697</v>
      </c>
      <c r="G161">
        <v>26000</v>
      </c>
      <c r="H161">
        <v>257704099</v>
      </c>
      <c r="I161" t="s">
        <v>54</v>
      </c>
      <c r="J161" t="s">
        <v>72</v>
      </c>
      <c r="K161" t="s">
        <v>698</v>
      </c>
      <c r="L161">
        <v>504419</v>
      </c>
      <c r="M161">
        <v>39284</v>
      </c>
      <c r="N161" t="s">
        <v>245</v>
      </c>
      <c r="O161">
        <v>0</v>
      </c>
      <c r="P161">
        <v>1559</v>
      </c>
      <c r="Q161" t="s">
        <v>30</v>
      </c>
      <c r="R161" t="s">
        <v>31</v>
      </c>
      <c r="S161">
        <v>150000000</v>
      </c>
      <c r="T161">
        <v>2009</v>
      </c>
      <c r="U161">
        <v>12000</v>
      </c>
      <c r="V161">
        <v>8</v>
      </c>
      <c r="W161">
        <v>19000</v>
      </c>
    </row>
    <row r="162" spans="1:23" x14ac:dyDescent="0.25">
      <c r="A162" t="s">
        <v>58</v>
      </c>
      <c r="B162">
        <v>291</v>
      </c>
      <c r="C162">
        <v>121</v>
      </c>
      <c r="D162">
        <v>0</v>
      </c>
      <c r="E162">
        <v>4000</v>
      </c>
      <c r="F162" t="s">
        <v>59</v>
      </c>
      <c r="G162">
        <v>24000</v>
      </c>
      <c r="H162">
        <v>403706375</v>
      </c>
      <c r="I162" t="s">
        <v>173</v>
      </c>
      <c r="J162" t="s">
        <v>61</v>
      </c>
      <c r="K162" t="s">
        <v>699</v>
      </c>
      <c r="L162">
        <v>544665</v>
      </c>
      <c r="M162">
        <v>40484</v>
      </c>
      <c r="N162" t="s">
        <v>63</v>
      </c>
      <c r="O162">
        <v>0</v>
      </c>
      <c r="P162">
        <v>2012</v>
      </c>
      <c r="Q162" t="s">
        <v>30</v>
      </c>
      <c r="R162" t="s">
        <v>31</v>
      </c>
      <c r="S162">
        <v>139000000</v>
      </c>
      <c r="T162">
        <v>2002</v>
      </c>
      <c r="U162">
        <v>11000</v>
      </c>
      <c r="V162">
        <v>7.3</v>
      </c>
      <c r="W162">
        <v>5000</v>
      </c>
    </row>
    <row r="163" spans="1:23" x14ac:dyDescent="0.25">
      <c r="A163" t="s">
        <v>441</v>
      </c>
      <c r="B163">
        <v>292</v>
      </c>
      <c r="C163">
        <v>102</v>
      </c>
      <c r="D163">
        <v>255</v>
      </c>
      <c r="E163">
        <v>953</v>
      </c>
      <c r="F163" t="s">
        <v>454</v>
      </c>
      <c r="G163">
        <v>18000</v>
      </c>
      <c r="H163">
        <v>176997107</v>
      </c>
      <c r="I163" t="s">
        <v>700</v>
      </c>
      <c r="J163" t="s">
        <v>443</v>
      </c>
      <c r="K163" t="s">
        <v>701</v>
      </c>
      <c r="L163">
        <v>221128</v>
      </c>
      <c r="M163">
        <v>23378</v>
      </c>
      <c r="N163" t="s">
        <v>442</v>
      </c>
      <c r="O163">
        <v>5</v>
      </c>
      <c r="P163">
        <v>343</v>
      </c>
      <c r="Q163" t="s">
        <v>30</v>
      </c>
      <c r="R163" t="s">
        <v>31</v>
      </c>
      <c r="S163">
        <v>145000000</v>
      </c>
      <c r="T163">
        <v>2014</v>
      </c>
      <c r="U163">
        <v>3000</v>
      </c>
      <c r="V163">
        <v>7.9</v>
      </c>
      <c r="W163">
        <v>46000</v>
      </c>
    </row>
    <row r="164" spans="1:23" x14ac:dyDescent="0.25">
      <c r="A164" t="s">
        <v>702</v>
      </c>
      <c r="B164">
        <v>184</v>
      </c>
      <c r="C164">
        <v>126</v>
      </c>
      <c r="D164">
        <v>295</v>
      </c>
      <c r="E164">
        <v>284</v>
      </c>
      <c r="F164" t="s">
        <v>703</v>
      </c>
      <c r="G164">
        <v>18000</v>
      </c>
      <c r="H164">
        <v>31141074</v>
      </c>
      <c r="I164" t="s">
        <v>34</v>
      </c>
      <c r="J164" t="s">
        <v>443</v>
      </c>
      <c r="K164" t="s">
        <v>704</v>
      </c>
      <c r="L164">
        <v>51892</v>
      </c>
      <c r="M164">
        <v>19769</v>
      </c>
      <c r="N164" t="s">
        <v>705</v>
      </c>
      <c r="O164">
        <v>4</v>
      </c>
      <c r="P164">
        <v>273</v>
      </c>
      <c r="Q164" t="s">
        <v>30</v>
      </c>
      <c r="R164" t="s">
        <v>31</v>
      </c>
      <c r="S164">
        <v>140000000</v>
      </c>
      <c r="T164">
        <v>2016</v>
      </c>
      <c r="U164">
        <v>934</v>
      </c>
      <c r="V164">
        <v>5.5</v>
      </c>
      <c r="W164">
        <v>24000</v>
      </c>
    </row>
    <row r="165" spans="1:23" x14ac:dyDescent="0.25">
      <c r="A165" t="s">
        <v>344</v>
      </c>
      <c r="B165">
        <v>145</v>
      </c>
      <c r="C165">
        <v>121</v>
      </c>
      <c r="D165">
        <v>357</v>
      </c>
      <c r="E165">
        <v>653</v>
      </c>
      <c r="F165" t="s">
        <v>706</v>
      </c>
      <c r="G165">
        <v>820</v>
      </c>
      <c r="H165">
        <v>31704416</v>
      </c>
      <c r="I165" t="s">
        <v>161</v>
      </c>
      <c r="J165" t="s">
        <v>707</v>
      </c>
      <c r="K165" t="s">
        <v>708</v>
      </c>
      <c r="L165">
        <v>45455</v>
      </c>
      <c r="M165">
        <v>2705</v>
      </c>
      <c r="N165" t="s">
        <v>709</v>
      </c>
      <c r="O165">
        <v>0</v>
      </c>
      <c r="P165">
        <v>388</v>
      </c>
      <c r="Q165" t="s">
        <v>30</v>
      </c>
      <c r="R165" t="s">
        <v>31</v>
      </c>
      <c r="S165">
        <v>135000000</v>
      </c>
      <c r="T165">
        <v>2005</v>
      </c>
      <c r="U165">
        <v>780</v>
      </c>
      <c r="V165">
        <v>5</v>
      </c>
      <c r="W165">
        <v>0</v>
      </c>
    </row>
    <row r="166" spans="1:23" x14ac:dyDescent="0.25">
      <c r="A166" t="s">
        <v>81</v>
      </c>
      <c r="B166">
        <v>451</v>
      </c>
      <c r="C166">
        <v>215</v>
      </c>
      <c r="D166">
        <v>0</v>
      </c>
      <c r="E166">
        <v>413</v>
      </c>
      <c r="F166" t="s">
        <v>710</v>
      </c>
      <c r="G166">
        <v>986</v>
      </c>
      <c r="H166">
        <v>107503316</v>
      </c>
      <c r="I166" t="s">
        <v>711</v>
      </c>
      <c r="J166" t="s">
        <v>712</v>
      </c>
      <c r="K166" t="s">
        <v>713</v>
      </c>
      <c r="L166">
        <v>392474</v>
      </c>
      <c r="M166">
        <v>2530</v>
      </c>
      <c r="N166" t="s">
        <v>714</v>
      </c>
      <c r="O166">
        <v>1</v>
      </c>
      <c r="P166">
        <v>1229</v>
      </c>
      <c r="Q166" t="s">
        <v>30</v>
      </c>
      <c r="R166" t="s">
        <v>31</v>
      </c>
      <c r="S166">
        <v>130000000</v>
      </c>
      <c r="T166">
        <v>2009</v>
      </c>
      <c r="U166">
        <v>745</v>
      </c>
      <c r="V166">
        <v>7.7</v>
      </c>
      <c r="W166">
        <v>18000</v>
      </c>
    </row>
    <row r="167" spans="1:23" x14ac:dyDescent="0.25">
      <c r="A167" t="s">
        <v>715</v>
      </c>
      <c r="B167">
        <v>141</v>
      </c>
      <c r="C167">
        <v>127</v>
      </c>
      <c r="D167">
        <v>503</v>
      </c>
      <c r="E167">
        <v>91</v>
      </c>
      <c r="F167" t="s">
        <v>716</v>
      </c>
      <c r="G167">
        <v>5000</v>
      </c>
      <c r="H167">
        <v>129734803</v>
      </c>
      <c r="I167" t="s">
        <v>233</v>
      </c>
      <c r="J167" t="s">
        <v>347</v>
      </c>
      <c r="K167" t="s">
        <v>717</v>
      </c>
      <c r="L167">
        <v>127497</v>
      </c>
      <c r="M167">
        <v>6171</v>
      </c>
      <c r="N167" t="s">
        <v>718</v>
      </c>
      <c r="O167">
        <v>2</v>
      </c>
      <c r="P167">
        <v>287</v>
      </c>
      <c r="Q167" t="s">
        <v>30</v>
      </c>
      <c r="R167" t="s">
        <v>31</v>
      </c>
      <c r="S167">
        <v>140000000</v>
      </c>
      <c r="T167">
        <v>1998</v>
      </c>
      <c r="U167">
        <v>808</v>
      </c>
      <c r="V167">
        <v>6.6</v>
      </c>
      <c r="W167">
        <v>0</v>
      </c>
    </row>
    <row r="168" spans="1:23" x14ac:dyDescent="0.25">
      <c r="A168" t="s">
        <v>719</v>
      </c>
      <c r="B168">
        <v>267</v>
      </c>
      <c r="C168">
        <v>138</v>
      </c>
      <c r="D168">
        <v>0</v>
      </c>
      <c r="E168">
        <v>258</v>
      </c>
      <c r="F168" t="s">
        <v>720</v>
      </c>
      <c r="G168">
        <v>820</v>
      </c>
      <c r="H168">
        <v>132122995</v>
      </c>
      <c r="I168" t="s">
        <v>447</v>
      </c>
      <c r="J168" t="s">
        <v>721</v>
      </c>
      <c r="K168" t="s">
        <v>722</v>
      </c>
      <c r="L168">
        <v>212106</v>
      </c>
      <c r="M168">
        <v>1814</v>
      </c>
      <c r="N168" t="s">
        <v>723</v>
      </c>
      <c r="O168">
        <v>0</v>
      </c>
      <c r="P168">
        <v>1445</v>
      </c>
      <c r="Q168" t="s">
        <v>30</v>
      </c>
      <c r="R168" t="s">
        <v>31</v>
      </c>
      <c r="S168">
        <v>137000000</v>
      </c>
      <c r="T168">
        <v>2003</v>
      </c>
      <c r="U168">
        <v>300</v>
      </c>
      <c r="V168">
        <v>5.7</v>
      </c>
      <c r="W168">
        <v>0</v>
      </c>
    </row>
    <row r="169" spans="1:23" x14ac:dyDescent="0.25">
      <c r="A169" t="s">
        <v>724</v>
      </c>
      <c r="B169">
        <v>351</v>
      </c>
      <c r="C169">
        <v>122</v>
      </c>
      <c r="D169">
        <v>209</v>
      </c>
      <c r="E169">
        <v>934</v>
      </c>
      <c r="F169" t="s">
        <v>725</v>
      </c>
      <c r="G169">
        <v>17000</v>
      </c>
      <c r="H169">
        <v>122512052</v>
      </c>
      <c r="I169" t="s">
        <v>161</v>
      </c>
      <c r="J169" t="s">
        <v>309</v>
      </c>
      <c r="K169" t="s">
        <v>726</v>
      </c>
      <c r="L169">
        <v>146352</v>
      </c>
      <c r="M169">
        <v>31958</v>
      </c>
      <c r="N169" t="s">
        <v>703</v>
      </c>
      <c r="O169">
        <v>6</v>
      </c>
      <c r="P169">
        <v>288</v>
      </c>
      <c r="Q169" t="s">
        <v>30</v>
      </c>
      <c r="R169" t="s">
        <v>31</v>
      </c>
      <c r="S169">
        <v>130000000</v>
      </c>
      <c r="T169">
        <v>2013</v>
      </c>
      <c r="U169">
        <v>12000</v>
      </c>
      <c r="V169">
        <v>5.8</v>
      </c>
      <c r="W169">
        <v>42000</v>
      </c>
    </row>
    <row r="170" spans="1:23" x14ac:dyDescent="0.25">
      <c r="A170" t="s">
        <v>727</v>
      </c>
      <c r="B170">
        <v>163</v>
      </c>
      <c r="C170">
        <v>124</v>
      </c>
      <c r="D170">
        <v>42</v>
      </c>
      <c r="E170">
        <v>848</v>
      </c>
      <c r="F170" t="s">
        <v>330</v>
      </c>
      <c r="G170">
        <v>11000</v>
      </c>
      <c r="H170">
        <v>68642452</v>
      </c>
      <c r="I170" t="s">
        <v>728</v>
      </c>
      <c r="J170" t="s">
        <v>456</v>
      </c>
      <c r="K170" t="s">
        <v>729</v>
      </c>
      <c r="L170">
        <v>77673</v>
      </c>
      <c r="M170">
        <v>13073</v>
      </c>
      <c r="N170" t="s">
        <v>325</v>
      </c>
      <c r="O170">
        <v>3</v>
      </c>
      <c r="P170">
        <v>463</v>
      </c>
      <c r="Q170" t="s">
        <v>30</v>
      </c>
      <c r="R170" t="s">
        <v>44</v>
      </c>
      <c r="S170">
        <v>130000000</v>
      </c>
      <c r="T170">
        <v>2005</v>
      </c>
      <c r="U170">
        <v>973</v>
      </c>
      <c r="V170">
        <v>6</v>
      </c>
      <c r="W170">
        <v>0</v>
      </c>
    </row>
    <row r="171" spans="1:23" x14ac:dyDescent="0.25">
      <c r="A171" t="s">
        <v>730</v>
      </c>
      <c r="B171">
        <v>166</v>
      </c>
      <c r="C171">
        <v>106</v>
      </c>
      <c r="D171">
        <v>6</v>
      </c>
      <c r="E171">
        <v>422</v>
      </c>
      <c r="F171" t="s">
        <v>731</v>
      </c>
      <c r="G171">
        <v>12000</v>
      </c>
      <c r="H171">
        <v>32131830</v>
      </c>
      <c r="I171" t="s">
        <v>732</v>
      </c>
      <c r="J171" t="s">
        <v>192</v>
      </c>
      <c r="K171" t="s">
        <v>733</v>
      </c>
      <c r="L171">
        <v>72259</v>
      </c>
      <c r="M171">
        <v>15015</v>
      </c>
      <c r="N171" t="s">
        <v>734</v>
      </c>
      <c r="O171">
        <v>1</v>
      </c>
      <c r="P171">
        <v>788</v>
      </c>
      <c r="Q171" t="s">
        <v>30</v>
      </c>
      <c r="R171" t="s">
        <v>31</v>
      </c>
      <c r="S171">
        <v>137000000</v>
      </c>
      <c r="T171">
        <v>2001</v>
      </c>
      <c r="U171">
        <v>2000</v>
      </c>
      <c r="V171">
        <v>6.4</v>
      </c>
      <c r="W171">
        <v>0</v>
      </c>
    </row>
    <row r="172" spans="1:23" x14ac:dyDescent="0.25">
      <c r="A172" t="s">
        <v>608</v>
      </c>
      <c r="B172">
        <v>510</v>
      </c>
      <c r="C172">
        <v>124</v>
      </c>
      <c r="D172">
        <v>394</v>
      </c>
      <c r="E172">
        <v>2000</v>
      </c>
      <c r="F172" t="s">
        <v>502</v>
      </c>
      <c r="G172">
        <v>11000</v>
      </c>
      <c r="H172">
        <v>176636816</v>
      </c>
      <c r="I172" t="s">
        <v>54</v>
      </c>
      <c r="J172" t="s">
        <v>158</v>
      </c>
      <c r="K172" t="s">
        <v>735</v>
      </c>
      <c r="L172">
        <v>508818</v>
      </c>
      <c r="M172">
        <v>19761</v>
      </c>
      <c r="N172" t="s">
        <v>410</v>
      </c>
      <c r="O172">
        <v>0</v>
      </c>
      <c r="P172">
        <v>679</v>
      </c>
      <c r="Q172" t="s">
        <v>30</v>
      </c>
      <c r="R172" t="s">
        <v>31</v>
      </c>
      <c r="S172">
        <v>140000000</v>
      </c>
      <c r="T172">
        <v>2011</v>
      </c>
      <c r="U172">
        <v>3000</v>
      </c>
      <c r="V172">
        <v>6.9</v>
      </c>
      <c r="W172">
        <v>46000</v>
      </c>
    </row>
    <row r="173" spans="1:23" x14ac:dyDescent="0.25">
      <c r="A173" t="s">
        <v>509</v>
      </c>
      <c r="B173">
        <v>197</v>
      </c>
      <c r="C173">
        <v>128</v>
      </c>
      <c r="D173">
        <v>150</v>
      </c>
      <c r="E173">
        <v>244</v>
      </c>
      <c r="F173" t="s">
        <v>736</v>
      </c>
      <c r="G173">
        <v>766</v>
      </c>
      <c r="H173">
        <v>126930660</v>
      </c>
      <c r="I173" t="s">
        <v>40</v>
      </c>
      <c r="J173" t="s">
        <v>654</v>
      </c>
      <c r="K173" t="s">
        <v>737</v>
      </c>
      <c r="L173">
        <v>157519</v>
      </c>
      <c r="M173">
        <v>2037</v>
      </c>
      <c r="N173" t="s">
        <v>738</v>
      </c>
      <c r="O173">
        <v>2</v>
      </c>
      <c r="P173">
        <v>683</v>
      </c>
      <c r="Q173" t="s">
        <v>30</v>
      </c>
      <c r="R173" t="s">
        <v>44</v>
      </c>
      <c r="S173">
        <v>135000000</v>
      </c>
      <c r="T173">
        <v>1999</v>
      </c>
      <c r="U173">
        <v>536</v>
      </c>
      <c r="V173">
        <v>6.4</v>
      </c>
      <c r="W173">
        <v>2000</v>
      </c>
    </row>
    <row r="174" spans="1:23" x14ac:dyDescent="0.25">
      <c r="A174" t="s">
        <v>739</v>
      </c>
      <c r="B174">
        <v>244</v>
      </c>
      <c r="C174">
        <v>138</v>
      </c>
      <c r="D174">
        <v>608</v>
      </c>
      <c r="E174">
        <v>168</v>
      </c>
      <c r="F174" t="s">
        <v>740</v>
      </c>
      <c r="G174">
        <v>613</v>
      </c>
      <c r="H174">
        <v>93926386</v>
      </c>
      <c r="I174" t="s">
        <v>741</v>
      </c>
      <c r="J174" t="s">
        <v>742</v>
      </c>
      <c r="K174" t="s">
        <v>743</v>
      </c>
      <c r="L174">
        <v>168207</v>
      </c>
      <c r="M174">
        <v>1205</v>
      </c>
      <c r="N174" t="s">
        <v>744</v>
      </c>
      <c r="O174">
        <v>1</v>
      </c>
      <c r="P174">
        <v>684</v>
      </c>
      <c r="Q174" t="s">
        <v>30</v>
      </c>
      <c r="R174" t="s">
        <v>31</v>
      </c>
      <c r="S174">
        <v>150000000</v>
      </c>
      <c r="T174">
        <v>2003</v>
      </c>
      <c r="U174">
        <v>172</v>
      </c>
      <c r="V174">
        <v>7.4</v>
      </c>
      <c r="W174">
        <v>0</v>
      </c>
    </row>
    <row r="175" spans="1:23" x14ac:dyDescent="0.25">
      <c r="A175" t="s">
        <v>745</v>
      </c>
      <c r="B175">
        <v>322</v>
      </c>
      <c r="C175">
        <v>115</v>
      </c>
      <c r="D175">
        <v>386</v>
      </c>
      <c r="E175">
        <v>12000</v>
      </c>
      <c r="F175" t="s">
        <v>384</v>
      </c>
      <c r="G175">
        <v>21000</v>
      </c>
      <c r="H175">
        <v>292298923</v>
      </c>
      <c r="I175" t="s">
        <v>746</v>
      </c>
      <c r="J175" t="s">
        <v>527</v>
      </c>
      <c r="K175" t="s">
        <v>747</v>
      </c>
      <c r="L175">
        <v>185394</v>
      </c>
      <c r="M175">
        <v>59177</v>
      </c>
      <c r="N175" t="s">
        <v>748</v>
      </c>
      <c r="O175">
        <v>3</v>
      </c>
      <c r="P175">
        <v>329</v>
      </c>
      <c r="Q175" t="s">
        <v>30</v>
      </c>
      <c r="R175" t="s">
        <v>31</v>
      </c>
      <c r="S175">
        <v>120000000</v>
      </c>
      <c r="T175">
        <v>2012</v>
      </c>
      <c r="U175">
        <v>17000</v>
      </c>
      <c r="V175">
        <v>5.5</v>
      </c>
      <c r="W175">
        <v>65000</v>
      </c>
    </row>
    <row r="176" spans="1:23" x14ac:dyDescent="0.25">
      <c r="A176" t="s">
        <v>576</v>
      </c>
      <c r="B176">
        <v>156</v>
      </c>
      <c r="C176">
        <v>100</v>
      </c>
      <c r="D176">
        <v>750</v>
      </c>
      <c r="E176">
        <v>988</v>
      </c>
      <c r="F176" t="s">
        <v>237</v>
      </c>
      <c r="G176">
        <v>49000</v>
      </c>
      <c r="H176">
        <v>63992328</v>
      </c>
      <c r="I176" t="s">
        <v>749</v>
      </c>
      <c r="J176" t="s">
        <v>554</v>
      </c>
      <c r="K176" t="s">
        <v>750</v>
      </c>
      <c r="L176">
        <v>32399</v>
      </c>
      <c r="M176">
        <v>62644</v>
      </c>
      <c r="N176" t="s">
        <v>230</v>
      </c>
      <c r="O176">
        <v>0</v>
      </c>
      <c r="P176">
        <v>79</v>
      </c>
      <c r="Q176" t="s">
        <v>30</v>
      </c>
      <c r="R176" t="s">
        <v>257</v>
      </c>
      <c r="S176">
        <v>135000000</v>
      </c>
      <c r="T176">
        <v>2011</v>
      </c>
      <c r="U176">
        <v>11000</v>
      </c>
      <c r="V176">
        <v>5.9</v>
      </c>
      <c r="W176">
        <v>0</v>
      </c>
    </row>
    <row r="177" spans="1:23" x14ac:dyDescent="0.25">
      <c r="A177" t="s">
        <v>751</v>
      </c>
      <c r="B177">
        <v>354</v>
      </c>
      <c r="C177">
        <v>135</v>
      </c>
      <c r="D177">
        <v>255</v>
      </c>
      <c r="E177">
        <v>882</v>
      </c>
      <c r="F177" t="s">
        <v>752</v>
      </c>
      <c r="G177">
        <v>3000</v>
      </c>
      <c r="H177">
        <v>134518390</v>
      </c>
      <c r="I177" t="s">
        <v>54</v>
      </c>
      <c r="J177" t="s">
        <v>645</v>
      </c>
      <c r="K177" t="s">
        <v>753</v>
      </c>
      <c r="L177">
        <v>326286</v>
      </c>
      <c r="M177">
        <v>5811</v>
      </c>
      <c r="N177" t="s">
        <v>134</v>
      </c>
      <c r="O177">
        <v>0</v>
      </c>
      <c r="P177">
        <v>643</v>
      </c>
      <c r="Q177" t="s">
        <v>30</v>
      </c>
      <c r="R177" t="s">
        <v>31</v>
      </c>
      <c r="S177">
        <v>150000000</v>
      </c>
      <c r="T177">
        <v>2008</v>
      </c>
      <c r="U177">
        <v>1000</v>
      </c>
      <c r="V177">
        <v>6.8</v>
      </c>
      <c r="W177">
        <v>0</v>
      </c>
    </row>
    <row r="178" spans="1:23" x14ac:dyDescent="0.25">
      <c r="A178" t="s">
        <v>270</v>
      </c>
      <c r="B178">
        <v>252</v>
      </c>
      <c r="C178">
        <v>117</v>
      </c>
      <c r="D178">
        <v>14000</v>
      </c>
      <c r="E178">
        <v>358</v>
      </c>
      <c r="F178" t="s">
        <v>756</v>
      </c>
      <c r="G178">
        <v>535</v>
      </c>
      <c r="H178">
        <v>52792307</v>
      </c>
      <c r="I178" t="s">
        <v>142</v>
      </c>
      <c r="J178" t="s">
        <v>757</v>
      </c>
      <c r="K178" t="s">
        <v>758</v>
      </c>
      <c r="L178">
        <v>12572</v>
      </c>
      <c r="M178">
        <v>1950</v>
      </c>
      <c r="N178" t="s">
        <v>759</v>
      </c>
      <c r="O178">
        <v>0</v>
      </c>
      <c r="P178">
        <v>106</v>
      </c>
      <c r="Q178" t="s">
        <v>30</v>
      </c>
      <c r="R178" t="s">
        <v>44</v>
      </c>
      <c r="S178">
        <v>140000000</v>
      </c>
      <c r="T178">
        <v>2016</v>
      </c>
      <c r="U178">
        <v>400</v>
      </c>
      <c r="V178">
        <v>6.8</v>
      </c>
      <c r="W178">
        <v>27000</v>
      </c>
    </row>
    <row r="179" spans="1:23" x14ac:dyDescent="0.25">
      <c r="A179" t="s">
        <v>760</v>
      </c>
      <c r="B179">
        <v>556</v>
      </c>
      <c r="C179">
        <v>156</v>
      </c>
      <c r="D179">
        <v>0</v>
      </c>
      <c r="E179">
        <v>733</v>
      </c>
      <c r="F179" t="s">
        <v>48</v>
      </c>
      <c r="G179">
        <v>29000</v>
      </c>
      <c r="H179">
        <v>183635922</v>
      </c>
      <c r="I179" t="s">
        <v>761</v>
      </c>
      <c r="J179" t="s">
        <v>153</v>
      </c>
      <c r="K179" t="s">
        <v>762</v>
      </c>
      <c r="L179">
        <v>406020</v>
      </c>
      <c r="M179">
        <v>57108</v>
      </c>
      <c r="N179" t="s">
        <v>763</v>
      </c>
      <c r="O179">
        <v>0</v>
      </c>
      <c r="P179">
        <v>1188</v>
      </c>
      <c r="Q179" t="s">
        <v>30</v>
      </c>
      <c r="R179" t="s">
        <v>31</v>
      </c>
      <c r="S179">
        <v>135000000</v>
      </c>
      <c r="T179">
        <v>2015</v>
      </c>
      <c r="U179">
        <v>27000</v>
      </c>
      <c r="V179">
        <v>8.1</v>
      </c>
      <c r="W179">
        <v>190000</v>
      </c>
    </row>
    <row r="180" spans="1:23" x14ac:dyDescent="0.25">
      <c r="A180" t="s">
        <v>764</v>
      </c>
      <c r="B180">
        <v>166</v>
      </c>
      <c r="C180">
        <v>96</v>
      </c>
      <c r="D180">
        <v>13</v>
      </c>
      <c r="E180">
        <v>463</v>
      </c>
      <c r="F180" t="s">
        <v>765</v>
      </c>
      <c r="G180">
        <v>16000</v>
      </c>
      <c r="H180">
        <v>83024900</v>
      </c>
      <c r="I180" t="s">
        <v>214</v>
      </c>
      <c r="J180" t="s">
        <v>220</v>
      </c>
      <c r="K180" t="s">
        <v>766</v>
      </c>
      <c r="L180">
        <v>62424</v>
      </c>
      <c r="M180">
        <v>17416</v>
      </c>
      <c r="N180" t="s">
        <v>767</v>
      </c>
      <c r="O180">
        <v>0</v>
      </c>
      <c r="P180">
        <v>90</v>
      </c>
      <c r="Q180" t="s">
        <v>30</v>
      </c>
      <c r="R180" t="s">
        <v>31</v>
      </c>
      <c r="S180">
        <v>135000000</v>
      </c>
      <c r="T180">
        <v>2013</v>
      </c>
      <c r="U180">
        <v>881</v>
      </c>
      <c r="V180">
        <v>6.5</v>
      </c>
      <c r="W180">
        <v>13000</v>
      </c>
    </row>
    <row r="181" spans="1:23" x14ac:dyDescent="0.25">
      <c r="A181" t="s">
        <v>32</v>
      </c>
      <c r="B181">
        <v>362</v>
      </c>
      <c r="C181">
        <v>107</v>
      </c>
      <c r="D181">
        <v>563</v>
      </c>
      <c r="E181">
        <v>939</v>
      </c>
      <c r="F181" t="s">
        <v>271</v>
      </c>
      <c r="G181">
        <v>40000</v>
      </c>
      <c r="H181">
        <v>123207194</v>
      </c>
      <c r="I181" t="s">
        <v>768</v>
      </c>
      <c r="J181" t="s">
        <v>35</v>
      </c>
      <c r="K181" t="s">
        <v>769</v>
      </c>
      <c r="L181">
        <v>183208</v>
      </c>
      <c r="M181">
        <v>43291</v>
      </c>
      <c r="N181" t="s">
        <v>770</v>
      </c>
      <c r="O181">
        <v>0</v>
      </c>
      <c r="P181">
        <v>337</v>
      </c>
      <c r="Q181" t="s">
        <v>30</v>
      </c>
      <c r="R181" t="s">
        <v>31</v>
      </c>
      <c r="S181">
        <v>135000000</v>
      </c>
      <c r="T181">
        <v>2011</v>
      </c>
      <c r="U181">
        <v>1000</v>
      </c>
      <c r="V181">
        <v>7.2</v>
      </c>
      <c r="W181">
        <v>26000</v>
      </c>
    </row>
    <row r="182" spans="1:23" x14ac:dyDescent="0.25">
      <c r="A182" t="s">
        <v>546</v>
      </c>
      <c r="B182">
        <v>153</v>
      </c>
      <c r="C182">
        <v>92</v>
      </c>
      <c r="D182">
        <v>35</v>
      </c>
      <c r="E182">
        <v>179</v>
      </c>
      <c r="F182" t="s">
        <v>771</v>
      </c>
      <c r="G182">
        <v>19000</v>
      </c>
      <c r="H182">
        <v>83348920</v>
      </c>
      <c r="I182" t="s">
        <v>326</v>
      </c>
      <c r="J182" t="s">
        <v>246</v>
      </c>
      <c r="K182" t="s">
        <v>772</v>
      </c>
      <c r="L182">
        <v>60230</v>
      </c>
      <c r="M182">
        <v>19963</v>
      </c>
      <c r="N182" t="s">
        <v>773</v>
      </c>
      <c r="O182">
        <v>0</v>
      </c>
      <c r="P182">
        <v>118</v>
      </c>
      <c r="Q182" t="s">
        <v>30</v>
      </c>
      <c r="R182" t="s">
        <v>31</v>
      </c>
      <c r="S182">
        <v>132000000</v>
      </c>
      <c r="T182">
        <v>2014</v>
      </c>
      <c r="U182">
        <v>411</v>
      </c>
      <c r="V182">
        <v>6.7</v>
      </c>
      <c r="W182">
        <v>11000</v>
      </c>
    </row>
    <row r="183" spans="1:23" x14ac:dyDescent="0.25">
      <c r="A183" t="s">
        <v>774</v>
      </c>
      <c r="B183">
        <v>329</v>
      </c>
      <c r="C183">
        <v>115</v>
      </c>
      <c r="D183">
        <v>521</v>
      </c>
      <c r="E183">
        <v>883</v>
      </c>
      <c r="F183" t="s">
        <v>598</v>
      </c>
      <c r="G183">
        <v>13000</v>
      </c>
      <c r="H183">
        <v>227137090</v>
      </c>
      <c r="I183" t="s">
        <v>775</v>
      </c>
      <c r="J183" t="s">
        <v>776</v>
      </c>
      <c r="K183" t="s">
        <v>777</v>
      </c>
      <c r="L183">
        <v>491077</v>
      </c>
      <c r="M183">
        <v>17369</v>
      </c>
      <c r="N183" t="s">
        <v>171</v>
      </c>
      <c r="O183">
        <v>0</v>
      </c>
      <c r="P183">
        <v>820</v>
      </c>
      <c r="Q183" t="s">
        <v>30</v>
      </c>
      <c r="R183" t="s">
        <v>31</v>
      </c>
      <c r="S183">
        <v>110000000</v>
      </c>
      <c r="T183">
        <v>2007</v>
      </c>
      <c r="U183">
        <v>897</v>
      </c>
      <c r="V183">
        <v>8.1</v>
      </c>
      <c r="W183">
        <v>0</v>
      </c>
    </row>
    <row r="184" spans="1:23" x14ac:dyDescent="0.25">
      <c r="A184" t="s">
        <v>778</v>
      </c>
      <c r="B184">
        <v>266</v>
      </c>
      <c r="C184">
        <v>92</v>
      </c>
      <c r="D184">
        <v>54</v>
      </c>
      <c r="E184">
        <v>562</v>
      </c>
      <c r="F184" t="s">
        <v>675</v>
      </c>
      <c r="G184">
        <v>11000</v>
      </c>
      <c r="H184">
        <v>215395021</v>
      </c>
      <c r="I184" t="s">
        <v>548</v>
      </c>
      <c r="J184" t="s">
        <v>390</v>
      </c>
      <c r="K184" t="s">
        <v>779</v>
      </c>
      <c r="L184">
        <v>307029</v>
      </c>
      <c r="M184">
        <v>12754</v>
      </c>
      <c r="N184" t="s">
        <v>632</v>
      </c>
      <c r="O184">
        <v>0</v>
      </c>
      <c r="P184">
        <v>360</v>
      </c>
      <c r="Q184" t="s">
        <v>30</v>
      </c>
      <c r="R184" t="s">
        <v>31</v>
      </c>
      <c r="S184">
        <v>130000000</v>
      </c>
      <c r="T184">
        <v>2008</v>
      </c>
      <c r="U184">
        <v>967</v>
      </c>
      <c r="V184">
        <v>7.6</v>
      </c>
      <c r="W184">
        <v>6000</v>
      </c>
    </row>
    <row r="185" spans="1:23" x14ac:dyDescent="0.25">
      <c r="A185" t="s">
        <v>780</v>
      </c>
      <c r="B185">
        <v>517</v>
      </c>
      <c r="C185">
        <v>117</v>
      </c>
      <c r="D185">
        <v>235</v>
      </c>
      <c r="E185">
        <v>680</v>
      </c>
      <c r="F185" t="s">
        <v>410</v>
      </c>
      <c r="G185">
        <v>2000</v>
      </c>
      <c r="H185">
        <v>180191634</v>
      </c>
      <c r="I185" t="s">
        <v>352</v>
      </c>
      <c r="J185" t="s">
        <v>166</v>
      </c>
      <c r="K185" t="s">
        <v>781</v>
      </c>
      <c r="L185">
        <v>313866</v>
      </c>
      <c r="M185">
        <v>5730</v>
      </c>
      <c r="N185" t="s">
        <v>782</v>
      </c>
      <c r="O185">
        <v>6</v>
      </c>
      <c r="P185">
        <v>549</v>
      </c>
      <c r="Q185" t="s">
        <v>30</v>
      </c>
      <c r="R185" t="s">
        <v>31</v>
      </c>
      <c r="S185">
        <v>130000000</v>
      </c>
      <c r="T185">
        <v>2015</v>
      </c>
      <c r="U185">
        <v>2000</v>
      </c>
      <c r="V185">
        <v>7.4</v>
      </c>
      <c r="W185">
        <v>61000</v>
      </c>
    </row>
    <row r="186" spans="1:23" x14ac:dyDescent="0.25">
      <c r="A186" t="s">
        <v>478</v>
      </c>
      <c r="B186">
        <v>502</v>
      </c>
      <c r="C186">
        <v>146</v>
      </c>
      <c r="D186">
        <v>508</v>
      </c>
      <c r="E186">
        <v>523</v>
      </c>
      <c r="F186" t="s">
        <v>482</v>
      </c>
      <c r="G186">
        <v>34000</v>
      </c>
      <c r="H186">
        <v>424645577</v>
      </c>
      <c r="I186" t="s">
        <v>783</v>
      </c>
      <c r="J186" t="s">
        <v>242</v>
      </c>
      <c r="K186" t="s">
        <v>784</v>
      </c>
      <c r="L186">
        <v>498397</v>
      </c>
      <c r="M186">
        <v>49355</v>
      </c>
      <c r="N186" t="s">
        <v>785</v>
      </c>
      <c r="O186">
        <v>1</v>
      </c>
      <c r="P186">
        <v>706</v>
      </c>
      <c r="Q186" t="s">
        <v>30</v>
      </c>
      <c r="R186" t="s">
        <v>31</v>
      </c>
      <c r="S186">
        <v>130000000</v>
      </c>
      <c r="T186">
        <v>2013</v>
      </c>
      <c r="U186">
        <v>14000</v>
      </c>
      <c r="V186">
        <v>7.6</v>
      </c>
      <c r="W186">
        <v>82000</v>
      </c>
    </row>
    <row r="187" spans="1:23" x14ac:dyDescent="0.25">
      <c r="A187" t="s">
        <v>745</v>
      </c>
      <c r="B187">
        <v>322</v>
      </c>
      <c r="C187">
        <v>115</v>
      </c>
      <c r="D187">
        <v>386</v>
      </c>
      <c r="E187">
        <v>12000</v>
      </c>
      <c r="F187" t="s">
        <v>384</v>
      </c>
      <c r="G187">
        <v>21000</v>
      </c>
      <c r="H187">
        <v>292298923</v>
      </c>
      <c r="I187" t="s">
        <v>746</v>
      </c>
      <c r="J187" t="s">
        <v>527</v>
      </c>
      <c r="K187" t="s">
        <v>747</v>
      </c>
      <c r="L187">
        <v>185394</v>
      </c>
      <c r="M187">
        <v>59177</v>
      </c>
      <c r="N187" t="s">
        <v>748</v>
      </c>
      <c r="O187">
        <v>3</v>
      </c>
      <c r="P187">
        <v>329</v>
      </c>
      <c r="Q187" t="s">
        <v>30</v>
      </c>
      <c r="R187" t="s">
        <v>31</v>
      </c>
      <c r="S187">
        <v>120000000</v>
      </c>
      <c r="T187">
        <v>2012</v>
      </c>
      <c r="U187">
        <v>17000</v>
      </c>
      <c r="V187">
        <v>5.5</v>
      </c>
      <c r="W187">
        <v>65000</v>
      </c>
    </row>
    <row r="188" spans="1:23" x14ac:dyDescent="0.25">
      <c r="A188" t="s">
        <v>786</v>
      </c>
      <c r="B188">
        <v>165</v>
      </c>
      <c r="C188">
        <v>94</v>
      </c>
      <c r="D188">
        <v>12</v>
      </c>
      <c r="E188">
        <v>183</v>
      </c>
      <c r="F188" t="s">
        <v>787</v>
      </c>
      <c r="G188">
        <v>17000</v>
      </c>
      <c r="H188">
        <v>177343675</v>
      </c>
      <c r="I188" t="s">
        <v>788</v>
      </c>
      <c r="J188" t="s">
        <v>789</v>
      </c>
      <c r="K188" t="s">
        <v>790</v>
      </c>
      <c r="L188">
        <v>70121</v>
      </c>
      <c r="M188">
        <v>17883</v>
      </c>
      <c r="N188" t="s">
        <v>791</v>
      </c>
      <c r="O188">
        <v>0</v>
      </c>
      <c r="P188">
        <v>214</v>
      </c>
      <c r="Q188" t="s">
        <v>30</v>
      </c>
      <c r="R188" t="s">
        <v>31</v>
      </c>
      <c r="S188">
        <v>135000000</v>
      </c>
      <c r="T188">
        <v>2015</v>
      </c>
      <c r="U188">
        <v>523</v>
      </c>
      <c r="V188">
        <v>6.7</v>
      </c>
      <c r="W188">
        <v>26000</v>
      </c>
    </row>
    <row r="189" spans="1:23" x14ac:dyDescent="0.25">
      <c r="A189" t="s">
        <v>270</v>
      </c>
      <c r="B189">
        <v>401</v>
      </c>
      <c r="C189">
        <v>116</v>
      </c>
      <c r="D189">
        <v>14000</v>
      </c>
      <c r="E189">
        <v>807</v>
      </c>
      <c r="F189" t="s">
        <v>792</v>
      </c>
      <c r="G189">
        <v>10000</v>
      </c>
      <c r="H189">
        <v>234277056</v>
      </c>
      <c r="I189" t="s">
        <v>783</v>
      </c>
      <c r="J189" t="s">
        <v>362</v>
      </c>
      <c r="K189" t="s">
        <v>793</v>
      </c>
      <c r="L189">
        <v>334345</v>
      </c>
      <c r="M189">
        <v>12758</v>
      </c>
      <c r="N189" t="s">
        <v>794</v>
      </c>
      <c r="O189">
        <v>0</v>
      </c>
      <c r="P189">
        <v>2741</v>
      </c>
      <c r="Q189" t="s">
        <v>30</v>
      </c>
      <c r="R189" t="s">
        <v>31</v>
      </c>
      <c r="S189">
        <v>132000000</v>
      </c>
      <c r="T189">
        <v>2005</v>
      </c>
      <c r="U189">
        <v>1000</v>
      </c>
      <c r="V189">
        <v>6.5</v>
      </c>
      <c r="W189">
        <v>0</v>
      </c>
    </row>
    <row r="190" spans="1:23" x14ac:dyDescent="0.25">
      <c r="A190" t="s">
        <v>195</v>
      </c>
      <c r="B190">
        <v>94</v>
      </c>
      <c r="C190">
        <v>147</v>
      </c>
      <c r="D190">
        <v>0</v>
      </c>
      <c r="E190">
        <v>877</v>
      </c>
      <c r="F190" t="s">
        <v>795</v>
      </c>
      <c r="G190">
        <v>10000</v>
      </c>
      <c r="H190">
        <v>138396624</v>
      </c>
      <c r="I190" t="s">
        <v>293</v>
      </c>
      <c r="J190" t="s">
        <v>118</v>
      </c>
      <c r="K190" t="s">
        <v>796</v>
      </c>
      <c r="L190">
        <v>178126</v>
      </c>
      <c r="M190">
        <v>12954</v>
      </c>
      <c r="N190" t="s">
        <v>797</v>
      </c>
      <c r="O190">
        <v>1</v>
      </c>
      <c r="P190">
        <v>511</v>
      </c>
      <c r="Q190" t="s">
        <v>30</v>
      </c>
      <c r="R190" t="s">
        <v>31</v>
      </c>
      <c r="S190">
        <v>130000000</v>
      </c>
      <c r="T190">
        <v>2003</v>
      </c>
      <c r="U190">
        <v>898</v>
      </c>
      <c r="V190">
        <v>6.6</v>
      </c>
      <c r="W190">
        <v>0</v>
      </c>
    </row>
    <row r="191" spans="1:23" x14ac:dyDescent="0.25">
      <c r="A191" t="s">
        <v>495</v>
      </c>
      <c r="B191">
        <v>246</v>
      </c>
      <c r="C191">
        <v>90</v>
      </c>
      <c r="D191">
        <v>50</v>
      </c>
      <c r="E191">
        <v>397</v>
      </c>
      <c r="F191" t="s">
        <v>798</v>
      </c>
      <c r="G191">
        <v>4000</v>
      </c>
      <c r="H191">
        <v>149234747</v>
      </c>
      <c r="I191" t="s">
        <v>700</v>
      </c>
      <c r="J191" t="s">
        <v>340</v>
      </c>
      <c r="K191" t="s">
        <v>799</v>
      </c>
      <c r="L191">
        <v>114287</v>
      </c>
      <c r="M191">
        <v>5046</v>
      </c>
      <c r="N191" t="s">
        <v>800</v>
      </c>
      <c r="O191">
        <v>0</v>
      </c>
      <c r="P191">
        <v>137</v>
      </c>
      <c r="Q191" t="s">
        <v>30</v>
      </c>
      <c r="R191" t="s">
        <v>31</v>
      </c>
      <c r="S191">
        <v>130000000</v>
      </c>
      <c r="T191">
        <v>2011</v>
      </c>
      <c r="U191">
        <v>442</v>
      </c>
      <c r="V191">
        <v>6.7</v>
      </c>
      <c r="W191">
        <v>16000</v>
      </c>
    </row>
    <row r="192" spans="1:23" x14ac:dyDescent="0.25">
      <c r="A192" t="s">
        <v>801</v>
      </c>
      <c r="B192">
        <v>330</v>
      </c>
      <c r="C192">
        <v>101</v>
      </c>
      <c r="D192">
        <v>176</v>
      </c>
      <c r="E192">
        <v>282</v>
      </c>
      <c r="F192" t="s">
        <v>492</v>
      </c>
      <c r="G192">
        <v>11000</v>
      </c>
      <c r="H192">
        <v>118311368</v>
      </c>
      <c r="I192" t="s">
        <v>802</v>
      </c>
      <c r="J192" t="s">
        <v>390</v>
      </c>
      <c r="K192" t="s">
        <v>803</v>
      </c>
      <c r="L192">
        <v>245621</v>
      </c>
      <c r="M192">
        <v>12406</v>
      </c>
      <c r="N192" t="s">
        <v>804</v>
      </c>
      <c r="O192">
        <v>1</v>
      </c>
      <c r="P192">
        <v>514</v>
      </c>
      <c r="Q192" t="s">
        <v>30</v>
      </c>
      <c r="R192" t="s">
        <v>31</v>
      </c>
      <c r="S192">
        <v>110000000</v>
      </c>
      <c r="T192">
        <v>2010</v>
      </c>
      <c r="U192">
        <v>702</v>
      </c>
      <c r="V192">
        <v>6.4</v>
      </c>
      <c r="W192">
        <v>23000</v>
      </c>
    </row>
    <row r="193" spans="1:23" x14ac:dyDescent="0.25">
      <c r="A193" t="s">
        <v>805</v>
      </c>
      <c r="B193">
        <v>434</v>
      </c>
      <c r="C193">
        <v>138</v>
      </c>
      <c r="D193">
        <v>0</v>
      </c>
      <c r="E193">
        <v>8000</v>
      </c>
      <c r="F193" t="s">
        <v>806</v>
      </c>
      <c r="G193">
        <v>12000</v>
      </c>
      <c r="H193">
        <v>101160529</v>
      </c>
      <c r="I193" t="s">
        <v>694</v>
      </c>
      <c r="J193" t="s">
        <v>523</v>
      </c>
      <c r="K193" t="s">
        <v>807</v>
      </c>
      <c r="L193">
        <v>200022</v>
      </c>
      <c r="M193">
        <v>32355</v>
      </c>
      <c r="N193" t="s">
        <v>808</v>
      </c>
      <c r="O193">
        <v>2</v>
      </c>
      <c r="P193">
        <v>1240</v>
      </c>
      <c r="Q193" t="s">
        <v>30</v>
      </c>
      <c r="R193" t="s">
        <v>31</v>
      </c>
      <c r="S193">
        <v>125000000</v>
      </c>
      <c r="T193">
        <v>2014</v>
      </c>
      <c r="U193">
        <v>9000</v>
      </c>
      <c r="V193">
        <v>5.8</v>
      </c>
      <c r="W193">
        <v>71000</v>
      </c>
    </row>
    <row r="194" spans="1:23" x14ac:dyDescent="0.25">
      <c r="A194" t="s">
        <v>270</v>
      </c>
      <c r="B194">
        <v>440</v>
      </c>
      <c r="C194">
        <v>107</v>
      </c>
      <c r="D194">
        <v>14000</v>
      </c>
      <c r="E194">
        <v>845</v>
      </c>
      <c r="F194" t="s">
        <v>809</v>
      </c>
      <c r="G194">
        <v>2000</v>
      </c>
      <c r="H194">
        <v>77564037</v>
      </c>
      <c r="I194" t="s">
        <v>810</v>
      </c>
      <c r="J194" t="s">
        <v>811</v>
      </c>
      <c r="K194" t="s">
        <v>812</v>
      </c>
      <c r="L194">
        <v>177383</v>
      </c>
      <c r="M194">
        <v>4631</v>
      </c>
      <c r="N194" t="s">
        <v>813</v>
      </c>
      <c r="O194">
        <v>1</v>
      </c>
      <c r="P194">
        <v>447</v>
      </c>
      <c r="Q194" t="s">
        <v>30</v>
      </c>
      <c r="R194" t="s">
        <v>31</v>
      </c>
      <c r="S194">
        <v>135000000</v>
      </c>
      <c r="T194">
        <v>2011</v>
      </c>
      <c r="U194">
        <v>871</v>
      </c>
      <c r="V194">
        <v>7.4</v>
      </c>
      <c r="W194">
        <v>44000</v>
      </c>
    </row>
    <row r="195" spans="1:23" x14ac:dyDescent="0.25">
      <c r="A195" t="s">
        <v>814</v>
      </c>
      <c r="B195">
        <v>274</v>
      </c>
      <c r="C195">
        <v>142</v>
      </c>
      <c r="D195">
        <v>0</v>
      </c>
      <c r="E195">
        <v>10000</v>
      </c>
      <c r="F195" t="s">
        <v>307</v>
      </c>
      <c r="G195">
        <v>11000</v>
      </c>
      <c r="H195">
        <v>249358727</v>
      </c>
      <c r="I195" t="s">
        <v>77</v>
      </c>
      <c r="J195" t="s">
        <v>76</v>
      </c>
      <c r="K195" t="s">
        <v>815</v>
      </c>
      <c r="L195">
        <v>382255</v>
      </c>
      <c r="M195">
        <v>33284</v>
      </c>
      <c r="N195" t="s">
        <v>80</v>
      </c>
      <c r="O195">
        <v>3</v>
      </c>
      <c r="P195">
        <v>1504</v>
      </c>
      <c r="Q195" t="s">
        <v>30</v>
      </c>
      <c r="R195" t="s">
        <v>44</v>
      </c>
      <c r="S195">
        <v>130000000</v>
      </c>
      <c r="T195">
        <v>2004</v>
      </c>
      <c r="U195">
        <v>10000</v>
      </c>
      <c r="V195">
        <v>7.8</v>
      </c>
      <c r="W195">
        <v>11000</v>
      </c>
    </row>
    <row r="196" spans="1:23" x14ac:dyDescent="0.25">
      <c r="A196" t="s">
        <v>253</v>
      </c>
      <c r="B196">
        <v>245</v>
      </c>
      <c r="C196">
        <v>165</v>
      </c>
      <c r="D196">
        <v>1000</v>
      </c>
      <c r="E196">
        <v>165</v>
      </c>
      <c r="F196" t="s">
        <v>705</v>
      </c>
      <c r="G196">
        <v>309</v>
      </c>
      <c r="H196">
        <v>49551662</v>
      </c>
      <c r="I196" t="s">
        <v>816</v>
      </c>
      <c r="J196" t="s">
        <v>561</v>
      </c>
      <c r="K196" t="s">
        <v>817</v>
      </c>
      <c r="L196">
        <v>102338</v>
      </c>
      <c r="M196">
        <v>921</v>
      </c>
      <c r="N196" t="s">
        <v>818</v>
      </c>
      <c r="O196">
        <v>0</v>
      </c>
      <c r="P196">
        <v>450</v>
      </c>
      <c r="Q196" t="s">
        <v>30</v>
      </c>
      <c r="R196" t="s">
        <v>257</v>
      </c>
      <c r="S196">
        <v>130000000</v>
      </c>
      <c r="T196">
        <v>2008</v>
      </c>
      <c r="U196">
        <v>284</v>
      </c>
      <c r="V196">
        <v>6.6</v>
      </c>
      <c r="W196">
        <v>0</v>
      </c>
    </row>
    <row r="197" spans="1:23" x14ac:dyDescent="0.25">
      <c r="A197" t="s">
        <v>621</v>
      </c>
      <c r="B197">
        <v>349</v>
      </c>
      <c r="C197">
        <v>100</v>
      </c>
      <c r="D197">
        <v>0</v>
      </c>
      <c r="E197">
        <v>894</v>
      </c>
      <c r="F197" t="s">
        <v>578</v>
      </c>
      <c r="G197">
        <v>10000</v>
      </c>
      <c r="H197">
        <v>60522097</v>
      </c>
      <c r="I197" t="s">
        <v>54</v>
      </c>
      <c r="J197" t="s">
        <v>118</v>
      </c>
      <c r="K197" t="s">
        <v>819</v>
      </c>
      <c r="L197">
        <v>158720</v>
      </c>
      <c r="M197">
        <v>14168</v>
      </c>
      <c r="N197" t="s">
        <v>197</v>
      </c>
      <c r="O197">
        <v>0</v>
      </c>
      <c r="P197">
        <v>744</v>
      </c>
      <c r="Q197" t="s">
        <v>30</v>
      </c>
      <c r="R197" t="s">
        <v>31</v>
      </c>
      <c r="S197">
        <v>130000000</v>
      </c>
      <c r="T197">
        <v>2013</v>
      </c>
      <c r="U197">
        <v>943</v>
      </c>
      <c r="V197">
        <v>4.9000000000000004</v>
      </c>
      <c r="W197">
        <v>37000</v>
      </c>
    </row>
    <row r="198" spans="1:23" x14ac:dyDescent="0.25">
      <c r="A198" t="s">
        <v>820</v>
      </c>
      <c r="B198">
        <v>145</v>
      </c>
      <c r="C198">
        <v>82</v>
      </c>
      <c r="D198">
        <v>0</v>
      </c>
      <c r="E198">
        <v>388</v>
      </c>
      <c r="F198" t="s">
        <v>821</v>
      </c>
      <c r="G198">
        <v>1000</v>
      </c>
      <c r="H198">
        <v>137748063</v>
      </c>
      <c r="I198" t="s">
        <v>822</v>
      </c>
      <c r="J198" t="s">
        <v>823</v>
      </c>
      <c r="K198" t="s">
        <v>824</v>
      </c>
      <c r="L198">
        <v>38438</v>
      </c>
      <c r="M198">
        <v>2945</v>
      </c>
      <c r="N198" t="s">
        <v>825</v>
      </c>
      <c r="O198">
        <v>1</v>
      </c>
      <c r="P198">
        <v>241</v>
      </c>
      <c r="Q198" t="s">
        <v>30</v>
      </c>
      <c r="R198" t="s">
        <v>31</v>
      </c>
      <c r="S198">
        <v>127500000</v>
      </c>
      <c r="T198">
        <v>2000</v>
      </c>
      <c r="U198">
        <v>558</v>
      </c>
      <c r="V198">
        <v>6.5</v>
      </c>
      <c r="W198">
        <v>0</v>
      </c>
    </row>
    <row r="199" spans="1:23" x14ac:dyDescent="0.25">
      <c r="A199" t="s">
        <v>552</v>
      </c>
      <c r="B199">
        <v>154</v>
      </c>
      <c r="C199">
        <v>98</v>
      </c>
      <c r="D199">
        <v>189</v>
      </c>
      <c r="E199">
        <v>1000</v>
      </c>
      <c r="F199" t="s">
        <v>553</v>
      </c>
      <c r="G199">
        <v>49000</v>
      </c>
      <c r="H199">
        <v>113733726</v>
      </c>
      <c r="I199" t="s">
        <v>538</v>
      </c>
      <c r="J199" t="s">
        <v>554</v>
      </c>
      <c r="K199" t="s">
        <v>829</v>
      </c>
      <c r="L199">
        <v>67223</v>
      </c>
      <c r="M199">
        <v>53587</v>
      </c>
      <c r="N199" t="s">
        <v>556</v>
      </c>
      <c r="O199">
        <v>7</v>
      </c>
      <c r="P199">
        <v>126</v>
      </c>
      <c r="Q199" t="s">
        <v>30</v>
      </c>
      <c r="R199" t="s">
        <v>31</v>
      </c>
      <c r="S199">
        <v>127000000</v>
      </c>
      <c r="T199">
        <v>2014</v>
      </c>
      <c r="U199">
        <v>3000</v>
      </c>
      <c r="V199">
        <v>6.2</v>
      </c>
      <c r="W199">
        <v>11000</v>
      </c>
    </row>
    <row r="200" spans="1:23" x14ac:dyDescent="0.25">
      <c r="A200" t="s">
        <v>830</v>
      </c>
      <c r="B200">
        <v>233</v>
      </c>
      <c r="C200">
        <v>95</v>
      </c>
      <c r="D200">
        <v>96</v>
      </c>
      <c r="E200">
        <v>8000</v>
      </c>
      <c r="F200" t="s">
        <v>237</v>
      </c>
      <c r="G200">
        <v>24000</v>
      </c>
      <c r="H200">
        <v>148337537</v>
      </c>
      <c r="I200" t="s">
        <v>831</v>
      </c>
      <c r="J200" t="s">
        <v>61</v>
      </c>
      <c r="K200" t="s">
        <v>832</v>
      </c>
      <c r="L200">
        <v>172754</v>
      </c>
      <c r="M200">
        <v>46120</v>
      </c>
      <c r="N200" t="s">
        <v>833</v>
      </c>
      <c r="O200">
        <v>3</v>
      </c>
      <c r="P200">
        <v>187</v>
      </c>
      <c r="Q200" t="s">
        <v>30</v>
      </c>
      <c r="R200" t="s">
        <v>31</v>
      </c>
      <c r="S200">
        <v>130000000</v>
      </c>
      <c r="T200">
        <v>2010</v>
      </c>
      <c r="U200">
        <v>11000</v>
      </c>
      <c r="V200">
        <v>7.3</v>
      </c>
      <c r="W200">
        <v>13000</v>
      </c>
    </row>
    <row r="201" spans="1:23" x14ac:dyDescent="0.25">
      <c r="A201" t="s">
        <v>834</v>
      </c>
      <c r="B201">
        <v>258</v>
      </c>
      <c r="C201">
        <v>159</v>
      </c>
      <c r="D201">
        <v>0</v>
      </c>
      <c r="E201">
        <v>645</v>
      </c>
      <c r="F201" t="s">
        <v>529</v>
      </c>
      <c r="G201">
        <v>11000</v>
      </c>
      <c r="H201">
        <v>317557891</v>
      </c>
      <c r="I201" t="s">
        <v>142</v>
      </c>
      <c r="J201" t="s">
        <v>76</v>
      </c>
      <c r="K201" t="s">
        <v>835</v>
      </c>
      <c r="L201">
        <v>444683</v>
      </c>
      <c r="M201">
        <v>13191</v>
      </c>
      <c r="N201" t="s">
        <v>836</v>
      </c>
      <c r="O201">
        <v>4</v>
      </c>
      <c r="P201">
        <v>1571</v>
      </c>
      <c r="Q201" t="s">
        <v>30</v>
      </c>
      <c r="R201" t="s">
        <v>44</v>
      </c>
      <c r="S201">
        <v>125000000</v>
      </c>
      <c r="T201">
        <v>2001</v>
      </c>
      <c r="U201">
        <v>687</v>
      </c>
      <c r="V201">
        <v>7.5</v>
      </c>
      <c r="W201">
        <v>16000</v>
      </c>
    </row>
    <row r="202" spans="1:23" x14ac:dyDescent="0.25">
      <c r="A202" t="s">
        <v>837</v>
      </c>
      <c r="B202">
        <v>208</v>
      </c>
      <c r="C202">
        <v>96</v>
      </c>
      <c r="D202">
        <v>124</v>
      </c>
      <c r="E202">
        <v>1000</v>
      </c>
      <c r="F202" t="s">
        <v>210</v>
      </c>
      <c r="G202">
        <v>16000</v>
      </c>
      <c r="H202">
        <v>33592415</v>
      </c>
      <c r="I202" t="s">
        <v>838</v>
      </c>
      <c r="J202" t="s">
        <v>220</v>
      </c>
      <c r="K202" t="s">
        <v>839</v>
      </c>
      <c r="L202">
        <v>91640</v>
      </c>
      <c r="M202">
        <v>31549</v>
      </c>
      <c r="N202" t="s">
        <v>840</v>
      </c>
      <c r="O202">
        <v>2</v>
      </c>
      <c r="P202">
        <v>210</v>
      </c>
      <c r="Q202" t="s">
        <v>30</v>
      </c>
      <c r="R202" t="s">
        <v>31</v>
      </c>
      <c r="S202">
        <v>130000000</v>
      </c>
      <c r="T202">
        <v>2013</v>
      </c>
      <c r="U202">
        <v>12000</v>
      </c>
      <c r="V202">
        <v>5.6</v>
      </c>
      <c r="W202">
        <v>20000</v>
      </c>
    </row>
    <row r="203" spans="1:23" x14ac:dyDescent="0.25">
      <c r="A203" t="s">
        <v>460</v>
      </c>
      <c r="B203">
        <v>1</v>
      </c>
      <c r="C203">
        <v>120</v>
      </c>
      <c r="D203">
        <v>28</v>
      </c>
      <c r="E203">
        <v>12</v>
      </c>
      <c r="F203" t="s">
        <v>461</v>
      </c>
      <c r="G203">
        <v>544</v>
      </c>
      <c r="H203">
        <v>0</v>
      </c>
      <c r="I203" t="s">
        <v>462</v>
      </c>
      <c r="J203" t="s">
        <v>463</v>
      </c>
      <c r="K203" t="s">
        <v>464</v>
      </c>
      <c r="L203">
        <v>374</v>
      </c>
      <c r="M203">
        <v>699</v>
      </c>
      <c r="N203" t="s">
        <v>465</v>
      </c>
      <c r="O203">
        <v>0</v>
      </c>
      <c r="P203">
        <v>13</v>
      </c>
      <c r="Q203" t="s">
        <v>466</v>
      </c>
      <c r="R203" t="s">
        <v>467</v>
      </c>
      <c r="S203">
        <v>0</v>
      </c>
      <c r="T203">
        <v>2016</v>
      </c>
      <c r="U203">
        <v>106</v>
      </c>
      <c r="V203">
        <v>8.1999999999999993</v>
      </c>
      <c r="W203">
        <v>0</v>
      </c>
    </row>
    <row r="204" spans="1:23" x14ac:dyDescent="0.25">
      <c r="A204" t="s">
        <v>32</v>
      </c>
      <c r="B204">
        <v>271</v>
      </c>
      <c r="C204">
        <v>143</v>
      </c>
      <c r="D204">
        <v>563</v>
      </c>
      <c r="E204">
        <v>1000</v>
      </c>
      <c r="F204" t="s">
        <v>33</v>
      </c>
      <c r="G204">
        <v>40000</v>
      </c>
      <c r="H204">
        <v>305388685</v>
      </c>
      <c r="I204" t="s">
        <v>34</v>
      </c>
      <c r="J204" t="s">
        <v>35</v>
      </c>
      <c r="K204" t="s">
        <v>841</v>
      </c>
      <c r="L204">
        <v>809474</v>
      </c>
      <c r="M204">
        <v>48184</v>
      </c>
      <c r="N204" t="s">
        <v>37</v>
      </c>
      <c r="O204">
        <v>3</v>
      </c>
      <c r="P204">
        <v>2113</v>
      </c>
      <c r="Q204" t="s">
        <v>30</v>
      </c>
      <c r="R204" t="s">
        <v>31</v>
      </c>
      <c r="S204">
        <v>0</v>
      </c>
      <c r="T204">
        <v>2003</v>
      </c>
      <c r="U204">
        <v>5000</v>
      </c>
      <c r="V204">
        <v>8.1</v>
      </c>
      <c r="W204">
        <v>10000</v>
      </c>
    </row>
    <row r="205" spans="1:23" x14ac:dyDescent="0.25">
      <c r="A205" t="s">
        <v>478</v>
      </c>
      <c r="B205">
        <v>403</v>
      </c>
      <c r="C205">
        <v>123</v>
      </c>
      <c r="D205">
        <v>508</v>
      </c>
      <c r="E205">
        <v>14000</v>
      </c>
      <c r="F205" t="s">
        <v>479</v>
      </c>
      <c r="G205">
        <v>34000</v>
      </c>
      <c r="H205">
        <v>337103873</v>
      </c>
      <c r="I205" t="s">
        <v>783</v>
      </c>
      <c r="J205" t="s">
        <v>242</v>
      </c>
      <c r="K205" t="s">
        <v>843</v>
      </c>
      <c r="L205">
        <v>305008</v>
      </c>
      <c r="M205">
        <v>81385</v>
      </c>
      <c r="N205" t="s">
        <v>482</v>
      </c>
      <c r="O205">
        <v>1</v>
      </c>
      <c r="P205">
        <v>591</v>
      </c>
      <c r="Q205" t="s">
        <v>30</v>
      </c>
      <c r="R205" t="s">
        <v>31</v>
      </c>
      <c r="S205">
        <v>0</v>
      </c>
      <c r="T205">
        <v>2014</v>
      </c>
      <c r="U205">
        <v>22000</v>
      </c>
      <c r="V205">
        <v>6.7</v>
      </c>
      <c r="W205">
        <v>52000</v>
      </c>
    </row>
    <row r="206" spans="1:23" x14ac:dyDescent="0.25">
      <c r="A206" t="s">
        <v>579</v>
      </c>
      <c r="B206">
        <v>294</v>
      </c>
      <c r="C206">
        <v>174</v>
      </c>
      <c r="D206">
        <v>2000</v>
      </c>
      <c r="E206">
        <v>362</v>
      </c>
      <c r="F206" t="s">
        <v>844</v>
      </c>
      <c r="G206">
        <v>15000</v>
      </c>
      <c r="H206">
        <v>217536138</v>
      </c>
      <c r="I206" t="s">
        <v>581</v>
      </c>
      <c r="J206" t="s">
        <v>225</v>
      </c>
      <c r="K206" t="s">
        <v>845</v>
      </c>
      <c r="L206">
        <v>314253</v>
      </c>
      <c r="M206">
        <v>16008</v>
      </c>
      <c r="N206" t="s">
        <v>846</v>
      </c>
      <c r="O206">
        <v>2</v>
      </c>
      <c r="P206">
        <v>1966</v>
      </c>
      <c r="Q206" t="s">
        <v>30</v>
      </c>
      <c r="R206" t="s">
        <v>31</v>
      </c>
      <c r="S206">
        <v>0</v>
      </c>
      <c r="T206">
        <v>2006</v>
      </c>
      <c r="U206">
        <v>574</v>
      </c>
      <c r="V206">
        <v>6.6</v>
      </c>
      <c r="W206">
        <v>0</v>
      </c>
    </row>
    <row r="207" spans="1:23" x14ac:dyDescent="0.25">
      <c r="A207" t="s">
        <v>847</v>
      </c>
      <c r="B207">
        <v>159</v>
      </c>
      <c r="C207">
        <v>101</v>
      </c>
      <c r="D207">
        <v>107</v>
      </c>
      <c r="E207">
        <v>56</v>
      </c>
      <c r="F207" t="s">
        <v>848</v>
      </c>
      <c r="G207">
        <v>688</v>
      </c>
      <c r="H207">
        <v>131536019</v>
      </c>
      <c r="I207" t="s">
        <v>849</v>
      </c>
      <c r="J207" t="s">
        <v>850</v>
      </c>
      <c r="K207" t="s">
        <v>851</v>
      </c>
      <c r="L207">
        <v>58498</v>
      </c>
      <c r="M207">
        <v>1031</v>
      </c>
      <c r="N207" t="s">
        <v>852</v>
      </c>
      <c r="O207">
        <v>0</v>
      </c>
      <c r="P207">
        <v>99</v>
      </c>
      <c r="Q207" t="s">
        <v>30</v>
      </c>
      <c r="R207" t="s">
        <v>31</v>
      </c>
      <c r="S207">
        <v>0</v>
      </c>
      <c r="T207">
        <v>2014</v>
      </c>
      <c r="U207">
        <v>237</v>
      </c>
      <c r="V207">
        <v>6.4</v>
      </c>
      <c r="W207">
        <v>0</v>
      </c>
    </row>
    <row r="208" spans="1:23" x14ac:dyDescent="0.25">
      <c r="A208" t="s">
        <v>86</v>
      </c>
      <c r="B208">
        <v>289</v>
      </c>
      <c r="C208">
        <v>134</v>
      </c>
      <c r="D208">
        <v>0</v>
      </c>
      <c r="E208">
        <v>346</v>
      </c>
      <c r="F208" t="s">
        <v>853</v>
      </c>
      <c r="G208">
        <v>20000</v>
      </c>
      <c r="H208">
        <v>214948780</v>
      </c>
      <c r="I208" t="s">
        <v>184</v>
      </c>
      <c r="J208" t="s">
        <v>185</v>
      </c>
      <c r="K208" t="s">
        <v>854</v>
      </c>
      <c r="L208">
        <v>405973</v>
      </c>
      <c r="M208">
        <v>20952</v>
      </c>
      <c r="N208" t="s">
        <v>855</v>
      </c>
      <c r="O208">
        <v>4</v>
      </c>
      <c r="P208">
        <v>1055</v>
      </c>
      <c r="Q208" t="s">
        <v>30</v>
      </c>
      <c r="R208" t="s">
        <v>188</v>
      </c>
      <c r="S208">
        <v>0</v>
      </c>
      <c r="T208">
        <v>2003</v>
      </c>
      <c r="U208">
        <v>505</v>
      </c>
      <c r="V208">
        <v>7.5</v>
      </c>
      <c r="W208">
        <v>0</v>
      </c>
    </row>
    <row r="209" spans="1:23" x14ac:dyDescent="0.25">
      <c r="A209" t="s">
        <v>283</v>
      </c>
      <c r="B209">
        <v>342</v>
      </c>
      <c r="C209">
        <v>132</v>
      </c>
      <c r="D209">
        <v>681</v>
      </c>
      <c r="E209">
        <v>12000</v>
      </c>
      <c r="F209" t="s">
        <v>236</v>
      </c>
      <c r="G209">
        <v>23000</v>
      </c>
      <c r="H209">
        <v>209805005</v>
      </c>
      <c r="I209" t="s">
        <v>233</v>
      </c>
      <c r="J209" t="s">
        <v>232</v>
      </c>
      <c r="K209" t="s">
        <v>856</v>
      </c>
      <c r="L209">
        <v>284792</v>
      </c>
      <c r="M209">
        <v>55345</v>
      </c>
      <c r="N209" t="s">
        <v>725</v>
      </c>
      <c r="O209">
        <v>3</v>
      </c>
      <c r="P209">
        <v>366</v>
      </c>
      <c r="Q209" t="s">
        <v>30</v>
      </c>
      <c r="R209" t="s">
        <v>31</v>
      </c>
      <c r="S209">
        <v>0</v>
      </c>
      <c r="T209">
        <v>2011</v>
      </c>
      <c r="U209">
        <v>14000</v>
      </c>
      <c r="V209">
        <v>7.3</v>
      </c>
      <c r="W209">
        <v>54000</v>
      </c>
    </row>
    <row r="210" spans="1:23" x14ac:dyDescent="0.25">
      <c r="A210" t="s">
        <v>857</v>
      </c>
      <c r="B210">
        <v>382</v>
      </c>
      <c r="C210">
        <v>129</v>
      </c>
      <c r="D210">
        <v>0</v>
      </c>
      <c r="E210">
        <v>154</v>
      </c>
      <c r="F210" t="s">
        <v>250</v>
      </c>
      <c r="G210">
        <v>21000</v>
      </c>
      <c r="H210">
        <v>186830669</v>
      </c>
      <c r="I210" t="s">
        <v>858</v>
      </c>
      <c r="J210" t="s">
        <v>71</v>
      </c>
      <c r="K210" t="s">
        <v>859</v>
      </c>
      <c r="L210">
        <v>338635</v>
      </c>
      <c r="M210">
        <v>22403</v>
      </c>
      <c r="N210" t="s">
        <v>860</v>
      </c>
      <c r="O210">
        <v>2</v>
      </c>
      <c r="P210">
        <v>412</v>
      </c>
      <c r="Q210" t="s">
        <v>30</v>
      </c>
      <c r="R210" t="s">
        <v>31</v>
      </c>
      <c r="S210">
        <v>0</v>
      </c>
      <c r="T210">
        <v>2011</v>
      </c>
      <c r="U210">
        <v>979</v>
      </c>
      <c r="V210">
        <v>7.5</v>
      </c>
      <c r="W210">
        <v>39000</v>
      </c>
    </row>
    <row r="211" spans="1:23" x14ac:dyDescent="0.25">
      <c r="A211" t="s">
        <v>751</v>
      </c>
      <c r="B211">
        <v>344</v>
      </c>
      <c r="C211">
        <v>106</v>
      </c>
      <c r="D211">
        <v>255</v>
      </c>
      <c r="E211">
        <v>850</v>
      </c>
      <c r="F211" t="s">
        <v>472</v>
      </c>
      <c r="G211">
        <v>14000</v>
      </c>
      <c r="H211">
        <v>163192114</v>
      </c>
      <c r="I211" t="s">
        <v>34</v>
      </c>
      <c r="J211" t="s">
        <v>162</v>
      </c>
      <c r="K211" t="s">
        <v>861</v>
      </c>
      <c r="L211">
        <v>229679</v>
      </c>
      <c r="M211">
        <v>18003</v>
      </c>
      <c r="N211" t="s">
        <v>862</v>
      </c>
      <c r="O211">
        <v>0</v>
      </c>
      <c r="P211">
        <v>637</v>
      </c>
      <c r="Q211" t="s">
        <v>30</v>
      </c>
      <c r="R211" t="s">
        <v>31</v>
      </c>
      <c r="S211">
        <v>0</v>
      </c>
      <c r="T211">
        <v>2010</v>
      </c>
      <c r="U211">
        <v>1000</v>
      </c>
      <c r="V211">
        <v>5.8</v>
      </c>
      <c r="W211">
        <v>15000</v>
      </c>
    </row>
    <row r="212" spans="1:23" x14ac:dyDescent="0.25">
      <c r="A212" t="s">
        <v>863</v>
      </c>
      <c r="B212">
        <v>196</v>
      </c>
      <c r="C212">
        <v>113</v>
      </c>
      <c r="D212">
        <v>719</v>
      </c>
      <c r="E212">
        <v>217</v>
      </c>
      <c r="F212" t="s">
        <v>864</v>
      </c>
      <c r="G212">
        <v>605</v>
      </c>
      <c r="H212">
        <v>119412921</v>
      </c>
      <c r="I212" t="s">
        <v>447</v>
      </c>
      <c r="J212" t="s">
        <v>865</v>
      </c>
      <c r="K212" t="s">
        <v>866</v>
      </c>
      <c r="L212">
        <v>240241</v>
      </c>
      <c r="M212">
        <v>1441</v>
      </c>
      <c r="N212" t="s">
        <v>867</v>
      </c>
      <c r="O212">
        <v>0</v>
      </c>
      <c r="P212">
        <v>391</v>
      </c>
      <c r="Q212" t="s">
        <v>30</v>
      </c>
      <c r="R212" t="s">
        <v>31</v>
      </c>
      <c r="S212">
        <v>0</v>
      </c>
      <c r="T212">
        <v>1990</v>
      </c>
      <c r="U212">
        <v>308</v>
      </c>
      <c r="V212">
        <v>7.5</v>
      </c>
      <c r="W212">
        <v>0</v>
      </c>
    </row>
    <row r="213" spans="1:23" x14ac:dyDescent="0.25">
      <c r="A213" t="s">
        <v>868</v>
      </c>
      <c r="B213">
        <v>85</v>
      </c>
      <c r="C213">
        <v>102</v>
      </c>
      <c r="D213">
        <v>323</v>
      </c>
      <c r="E213">
        <v>241</v>
      </c>
      <c r="F213" t="s">
        <v>869</v>
      </c>
      <c r="G213">
        <v>845</v>
      </c>
      <c r="H213">
        <v>32694788</v>
      </c>
      <c r="I213" t="s">
        <v>870</v>
      </c>
      <c r="J213" t="s">
        <v>813</v>
      </c>
      <c r="K213" t="s">
        <v>871</v>
      </c>
      <c r="L213">
        <v>101411</v>
      </c>
      <c r="M213">
        <v>1815</v>
      </c>
      <c r="N213" t="s">
        <v>872</v>
      </c>
      <c r="O213">
        <v>1</v>
      </c>
      <c r="P213">
        <v>546</v>
      </c>
      <c r="Q213" t="s">
        <v>30</v>
      </c>
      <c r="R213" t="s">
        <v>31</v>
      </c>
      <c r="S213">
        <v>0</v>
      </c>
      <c r="T213">
        <v>1999</v>
      </c>
      <c r="U213">
        <v>372</v>
      </c>
      <c r="V213">
        <v>6.6</v>
      </c>
      <c r="W213">
        <v>0</v>
      </c>
    </row>
    <row r="214" spans="1:23" x14ac:dyDescent="0.25">
      <c r="A214" t="s">
        <v>873</v>
      </c>
      <c r="B214">
        <v>436</v>
      </c>
      <c r="C214">
        <v>135</v>
      </c>
      <c r="D214">
        <v>209</v>
      </c>
      <c r="E214">
        <v>602</v>
      </c>
      <c r="F214" t="s">
        <v>874</v>
      </c>
      <c r="G214">
        <v>10000</v>
      </c>
      <c r="H214">
        <v>113165635</v>
      </c>
      <c r="I214" t="s">
        <v>40</v>
      </c>
      <c r="J214" t="s">
        <v>604</v>
      </c>
      <c r="K214" t="s">
        <v>875</v>
      </c>
      <c r="L214">
        <v>229823</v>
      </c>
      <c r="M214">
        <v>12175</v>
      </c>
      <c r="N214" t="s">
        <v>876</v>
      </c>
      <c r="O214">
        <v>0</v>
      </c>
      <c r="P214">
        <v>504</v>
      </c>
      <c r="Q214" t="s">
        <v>30</v>
      </c>
      <c r="R214" t="s">
        <v>31</v>
      </c>
      <c r="S214">
        <v>0</v>
      </c>
      <c r="T214">
        <v>2012</v>
      </c>
      <c r="U214">
        <v>826</v>
      </c>
      <c r="V214">
        <v>6.7</v>
      </c>
      <c r="W214">
        <v>31000</v>
      </c>
    </row>
    <row r="215" spans="1:23" x14ac:dyDescent="0.25">
      <c r="A215" t="s">
        <v>877</v>
      </c>
      <c r="B215">
        <v>183</v>
      </c>
      <c r="C215">
        <v>125</v>
      </c>
      <c r="D215">
        <v>541</v>
      </c>
      <c r="E215">
        <v>409</v>
      </c>
      <c r="F215" t="s">
        <v>438</v>
      </c>
      <c r="G215">
        <v>920</v>
      </c>
      <c r="H215">
        <v>107285004</v>
      </c>
      <c r="I215" t="s">
        <v>878</v>
      </c>
      <c r="J215" t="s">
        <v>879</v>
      </c>
      <c r="K215" t="s">
        <v>880</v>
      </c>
      <c r="L215">
        <v>189855</v>
      </c>
      <c r="M215">
        <v>2699</v>
      </c>
      <c r="N215" t="s">
        <v>881</v>
      </c>
      <c r="O215">
        <v>3</v>
      </c>
      <c r="P215">
        <v>1018</v>
      </c>
      <c r="Q215" t="s">
        <v>30</v>
      </c>
      <c r="R215" t="s">
        <v>31</v>
      </c>
      <c r="S215">
        <v>0</v>
      </c>
      <c r="T215">
        <v>1997</v>
      </c>
      <c r="U215">
        <v>890</v>
      </c>
      <c r="V215">
        <v>3.7</v>
      </c>
      <c r="W215">
        <v>0</v>
      </c>
    </row>
    <row r="216" spans="1:23" x14ac:dyDescent="0.25">
      <c r="A216" t="s">
        <v>579</v>
      </c>
      <c r="B216">
        <v>175</v>
      </c>
      <c r="C216">
        <v>110</v>
      </c>
      <c r="D216">
        <v>2000</v>
      </c>
      <c r="E216">
        <v>636</v>
      </c>
      <c r="F216" t="s">
        <v>882</v>
      </c>
      <c r="G216">
        <v>1000</v>
      </c>
      <c r="H216">
        <v>260031035</v>
      </c>
      <c r="I216" t="s">
        <v>356</v>
      </c>
      <c r="J216" t="s">
        <v>883</v>
      </c>
      <c r="K216" t="s">
        <v>884</v>
      </c>
      <c r="L216">
        <v>141414</v>
      </c>
      <c r="M216">
        <v>4146</v>
      </c>
      <c r="N216" t="s">
        <v>885</v>
      </c>
      <c r="O216">
        <v>0</v>
      </c>
      <c r="P216">
        <v>482</v>
      </c>
      <c r="Q216" t="s">
        <v>30</v>
      </c>
      <c r="R216" t="s">
        <v>31</v>
      </c>
      <c r="S216">
        <v>0</v>
      </c>
      <c r="T216">
        <v>2000</v>
      </c>
      <c r="U216">
        <v>722</v>
      </c>
      <c r="V216">
        <v>6</v>
      </c>
      <c r="W216">
        <v>0</v>
      </c>
    </row>
    <row r="217" spans="1:23" x14ac:dyDescent="0.25">
      <c r="A217" t="s">
        <v>297</v>
      </c>
      <c r="B217">
        <v>239</v>
      </c>
      <c r="C217">
        <v>124</v>
      </c>
      <c r="D217">
        <v>776</v>
      </c>
      <c r="E217">
        <v>812</v>
      </c>
      <c r="F217" t="s">
        <v>371</v>
      </c>
      <c r="G217">
        <v>15000</v>
      </c>
      <c r="H217">
        <v>186739919</v>
      </c>
      <c r="I217" t="s">
        <v>161</v>
      </c>
      <c r="J217" t="s">
        <v>260</v>
      </c>
      <c r="K217" t="s">
        <v>886</v>
      </c>
      <c r="L217">
        <v>333248</v>
      </c>
      <c r="M217">
        <v>20553</v>
      </c>
      <c r="N217" t="s">
        <v>437</v>
      </c>
      <c r="O217">
        <v>0</v>
      </c>
      <c r="P217">
        <v>1159</v>
      </c>
      <c r="Q217" t="s">
        <v>30</v>
      </c>
      <c r="R217" t="s">
        <v>31</v>
      </c>
      <c r="S217">
        <v>0</v>
      </c>
      <c r="T217">
        <v>2004</v>
      </c>
      <c r="U217">
        <v>2000</v>
      </c>
      <c r="V217">
        <v>6.4</v>
      </c>
      <c r="W217">
        <v>19000</v>
      </c>
    </row>
    <row r="218" spans="1:23" x14ac:dyDescent="0.25">
      <c r="A218" t="s">
        <v>887</v>
      </c>
      <c r="B218">
        <v>237</v>
      </c>
      <c r="C218">
        <v>123</v>
      </c>
      <c r="D218">
        <v>610</v>
      </c>
      <c r="E218">
        <v>653</v>
      </c>
      <c r="F218" t="s">
        <v>888</v>
      </c>
      <c r="G218">
        <v>10000</v>
      </c>
      <c r="H218">
        <v>215397307</v>
      </c>
      <c r="I218" t="s">
        <v>40</v>
      </c>
      <c r="J218" t="s">
        <v>362</v>
      </c>
      <c r="K218" t="s">
        <v>889</v>
      </c>
      <c r="L218">
        <v>242188</v>
      </c>
      <c r="M218">
        <v>11930</v>
      </c>
      <c r="N218" t="s">
        <v>709</v>
      </c>
      <c r="O218">
        <v>0</v>
      </c>
      <c r="P218">
        <v>1426</v>
      </c>
      <c r="Q218" t="s">
        <v>30</v>
      </c>
      <c r="R218" t="s">
        <v>31</v>
      </c>
      <c r="S218">
        <v>0</v>
      </c>
      <c r="T218">
        <v>2000</v>
      </c>
      <c r="U218">
        <v>794</v>
      </c>
      <c r="V218">
        <v>6.1</v>
      </c>
      <c r="W218">
        <v>0</v>
      </c>
    </row>
    <row r="219" spans="1:23" x14ac:dyDescent="0.25">
      <c r="A219" t="s">
        <v>488</v>
      </c>
      <c r="B219">
        <v>231</v>
      </c>
      <c r="C219">
        <v>130</v>
      </c>
      <c r="D219">
        <v>249</v>
      </c>
      <c r="E219">
        <v>461</v>
      </c>
      <c r="F219" t="s">
        <v>890</v>
      </c>
      <c r="G219">
        <v>784</v>
      </c>
      <c r="H219">
        <v>182618434</v>
      </c>
      <c r="I219" t="s">
        <v>490</v>
      </c>
      <c r="J219" t="s">
        <v>891</v>
      </c>
      <c r="K219" t="s">
        <v>892</v>
      </c>
      <c r="L219">
        <v>133076</v>
      </c>
      <c r="M219">
        <v>2684</v>
      </c>
      <c r="N219" t="s">
        <v>893</v>
      </c>
      <c r="O219">
        <v>0</v>
      </c>
      <c r="P219">
        <v>779</v>
      </c>
      <c r="Q219" t="s">
        <v>30</v>
      </c>
      <c r="R219" t="s">
        <v>31</v>
      </c>
      <c r="S219">
        <v>0</v>
      </c>
      <c r="T219">
        <v>2000</v>
      </c>
      <c r="U219">
        <v>638</v>
      </c>
      <c r="V219">
        <v>6.4</v>
      </c>
      <c r="W219">
        <v>0</v>
      </c>
    </row>
    <row r="220" spans="1:23" x14ac:dyDescent="0.25">
      <c r="A220" t="s">
        <v>894</v>
      </c>
      <c r="B220">
        <v>262</v>
      </c>
      <c r="C220">
        <v>92</v>
      </c>
      <c r="D220">
        <v>167</v>
      </c>
      <c r="E220">
        <v>702</v>
      </c>
      <c r="F220" t="s">
        <v>895</v>
      </c>
      <c r="G220">
        <v>11000</v>
      </c>
      <c r="H220">
        <v>131920333</v>
      </c>
      <c r="I220" t="s">
        <v>161</v>
      </c>
      <c r="J220" t="s">
        <v>158</v>
      </c>
      <c r="K220" t="s">
        <v>896</v>
      </c>
      <c r="L220">
        <v>213275</v>
      </c>
      <c r="M220">
        <v>15302</v>
      </c>
      <c r="N220" t="s">
        <v>492</v>
      </c>
      <c r="O220">
        <v>3</v>
      </c>
      <c r="P220">
        <v>436</v>
      </c>
      <c r="Q220" t="s">
        <v>30</v>
      </c>
      <c r="R220" t="s">
        <v>31</v>
      </c>
      <c r="S220">
        <v>0</v>
      </c>
      <c r="T220">
        <v>2007</v>
      </c>
      <c r="U220">
        <v>2000</v>
      </c>
      <c r="V220">
        <v>5.6</v>
      </c>
      <c r="W220">
        <v>0</v>
      </c>
    </row>
    <row r="221" spans="1:23" x14ac:dyDescent="0.25">
      <c r="A221" t="s">
        <v>719</v>
      </c>
      <c r="B221">
        <v>552</v>
      </c>
      <c r="C221">
        <v>127</v>
      </c>
      <c r="D221">
        <v>0</v>
      </c>
      <c r="E221">
        <v>341</v>
      </c>
      <c r="F221" t="s">
        <v>759</v>
      </c>
      <c r="G221">
        <v>774</v>
      </c>
      <c r="H221">
        <v>124976634</v>
      </c>
      <c r="I221" t="s">
        <v>897</v>
      </c>
      <c r="J221" t="s">
        <v>898</v>
      </c>
      <c r="K221" t="s">
        <v>899</v>
      </c>
      <c r="L221">
        <v>440084</v>
      </c>
      <c r="M221">
        <v>2121</v>
      </c>
      <c r="N221" t="s">
        <v>900</v>
      </c>
      <c r="O221">
        <v>0</v>
      </c>
      <c r="P221">
        <v>755</v>
      </c>
      <c r="Q221" t="s">
        <v>30</v>
      </c>
      <c r="R221" t="s">
        <v>31</v>
      </c>
      <c r="S221">
        <v>0</v>
      </c>
      <c r="T221">
        <v>2012</v>
      </c>
      <c r="U221">
        <v>358</v>
      </c>
      <c r="V221">
        <v>8</v>
      </c>
      <c r="W221">
        <v>122000</v>
      </c>
    </row>
    <row r="222" spans="1:23" x14ac:dyDescent="0.25">
      <c r="A222" t="s">
        <v>901</v>
      </c>
      <c r="B222">
        <v>276</v>
      </c>
      <c r="C222">
        <v>123</v>
      </c>
      <c r="D222">
        <v>160</v>
      </c>
      <c r="E222">
        <v>402</v>
      </c>
      <c r="F222" t="s">
        <v>902</v>
      </c>
      <c r="G222">
        <v>12000</v>
      </c>
      <c r="H222">
        <v>115802596</v>
      </c>
      <c r="I222" t="s">
        <v>903</v>
      </c>
      <c r="J222" t="s">
        <v>485</v>
      </c>
      <c r="K222" t="s">
        <v>904</v>
      </c>
      <c r="L222">
        <v>182661</v>
      </c>
      <c r="M222">
        <v>14017</v>
      </c>
      <c r="N222" t="s">
        <v>905</v>
      </c>
      <c r="O222">
        <v>1</v>
      </c>
      <c r="P222">
        <v>681</v>
      </c>
      <c r="Q222" t="s">
        <v>30</v>
      </c>
      <c r="R222" t="s">
        <v>31</v>
      </c>
      <c r="S222">
        <v>0</v>
      </c>
      <c r="T222">
        <v>2007</v>
      </c>
      <c r="U222">
        <v>701</v>
      </c>
      <c r="V222">
        <v>5.2</v>
      </c>
      <c r="W222">
        <v>0</v>
      </c>
    </row>
    <row r="223" spans="1:23" x14ac:dyDescent="0.25">
      <c r="A223" t="s">
        <v>774</v>
      </c>
      <c r="B223">
        <v>267</v>
      </c>
      <c r="C223">
        <v>123</v>
      </c>
      <c r="D223">
        <v>521</v>
      </c>
      <c r="E223">
        <v>265</v>
      </c>
      <c r="F223" t="s">
        <v>906</v>
      </c>
      <c r="G223">
        <v>13000</v>
      </c>
      <c r="H223">
        <v>108521835</v>
      </c>
      <c r="I223" t="s">
        <v>47</v>
      </c>
      <c r="J223" t="s">
        <v>776</v>
      </c>
      <c r="K223" t="s">
        <v>907</v>
      </c>
      <c r="L223">
        <v>40123</v>
      </c>
      <c r="M223">
        <v>13752</v>
      </c>
      <c r="N223" t="s">
        <v>908</v>
      </c>
      <c r="O223">
        <v>0</v>
      </c>
      <c r="P223">
        <v>297</v>
      </c>
      <c r="Q223" t="s">
        <v>30</v>
      </c>
      <c r="R223" t="s">
        <v>44</v>
      </c>
      <c r="S223">
        <v>0</v>
      </c>
      <c r="T223">
        <v>2016</v>
      </c>
      <c r="U223">
        <v>365</v>
      </c>
      <c r="V223">
        <v>7.1</v>
      </c>
      <c r="W223">
        <v>31000</v>
      </c>
    </row>
    <row r="224" spans="1:23" x14ac:dyDescent="0.25">
      <c r="A224" t="s">
        <v>228</v>
      </c>
      <c r="B224">
        <v>102</v>
      </c>
      <c r="C224">
        <v>107</v>
      </c>
      <c r="D224">
        <v>368</v>
      </c>
      <c r="E224">
        <v>1000</v>
      </c>
      <c r="F224" t="s">
        <v>549</v>
      </c>
      <c r="G224">
        <v>2000</v>
      </c>
      <c r="H224">
        <v>100685880</v>
      </c>
      <c r="I224" t="s">
        <v>909</v>
      </c>
      <c r="J224" t="s">
        <v>910</v>
      </c>
      <c r="K224" t="s">
        <v>911</v>
      </c>
      <c r="L224">
        <v>100821</v>
      </c>
      <c r="M224">
        <v>4046</v>
      </c>
      <c r="N224" t="s">
        <v>912</v>
      </c>
      <c r="O224">
        <v>0</v>
      </c>
      <c r="P224">
        <v>554</v>
      </c>
      <c r="Q224" t="s">
        <v>30</v>
      </c>
      <c r="R224" t="s">
        <v>31</v>
      </c>
      <c r="S224">
        <v>0</v>
      </c>
      <c r="T224">
        <v>2003</v>
      </c>
      <c r="U224">
        <v>1000</v>
      </c>
      <c r="V224">
        <v>4.8</v>
      </c>
      <c r="W224">
        <v>0</v>
      </c>
    </row>
    <row r="225" spans="1:23" x14ac:dyDescent="0.25">
      <c r="A225" t="s">
        <v>133</v>
      </c>
      <c r="B225">
        <v>775</v>
      </c>
      <c r="C225">
        <v>124</v>
      </c>
      <c r="D225">
        <v>0</v>
      </c>
      <c r="E225">
        <v>641</v>
      </c>
      <c r="F225" t="s">
        <v>531</v>
      </c>
      <c r="G225">
        <v>13000</v>
      </c>
      <c r="H225">
        <v>126464904</v>
      </c>
      <c r="I225" t="s">
        <v>913</v>
      </c>
      <c r="J225" t="s">
        <v>317</v>
      </c>
      <c r="K225" t="s">
        <v>914</v>
      </c>
      <c r="L225">
        <v>456260</v>
      </c>
      <c r="M225">
        <v>24098</v>
      </c>
      <c r="N225" t="s">
        <v>606</v>
      </c>
      <c r="O225">
        <v>0</v>
      </c>
      <c r="P225">
        <v>2326</v>
      </c>
      <c r="Q225" t="s">
        <v>30</v>
      </c>
      <c r="R225" t="s">
        <v>31</v>
      </c>
      <c r="S225">
        <v>0</v>
      </c>
      <c r="T225">
        <v>2012</v>
      </c>
      <c r="U225">
        <v>9000</v>
      </c>
      <c r="V225">
        <v>7</v>
      </c>
      <c r="W225">
        <v>97000</v>
      </c>
    </row>
    <row r="226" spans="1:23" x14ac:dyDescent="0.25">
      <c r="A226" t="s">
        <v>643</v>
      </c>
      <c r="B226">
        <v>71</v>
      </c>
      <c r="C226">
        <v>77</v>
      </c>
      <c r="D226">
        <v>50</v>
      </c>
      <c r="E226">
        <v>537</v>
      </c>
      <c r="F226" t="s">
        <v>67</v>
      </c>
      <c r="G226">
        <v>886</v>
      </c>
      <c r="H226">
        <v>64736114</v>
      </c>
      <c r="I226" t="s">
        <v>191</v>
      </c>
      <c r="J226" t="s">
        <v>915</v>
      </c>
      <c r="K226" t="s">
        <v>916</v>
      </c>
      <c r="L226">
        <v>36471</v>
      </c>
      <c r="M226">
        <v>2682</v>
      </c>
      <c r="N226" t="s">
        <v>917</v>
      </c>
      <c r="O226">
        <v>0</v>
      </c>
      <c r="P226">
        <v>69</v>
      </c>
      <c r="Q226" t="s">
        <v>30</v>
      </c>
      <c r="R226" t="s">
        <v>31</v>
      </c>
      <c r="S226">
        <v>0</v>
      </c>
      <c r="T226">
        <v>2002</v>
      </c>
      <c r="U226">
        <v>799</v>
      </c>
      <c r="V226">
        <v>5.4</v>
      </c>
      <c r="W226">
        <v>459</v>
      </c>
    </row>
    <row r="227" spans="1:23" x14ac:dyDescent="0.25">
      <c r="A227" t="s">
        <v>918</v>
      </c>
      <c r="B227">
        <v>476</v>
      </c>
      <c r="C227">
        <v>109</v>
      </c>
      <c r="D227">
        <v>662</v>
      </c>
      <c r="E227">
        <v>1000</v>
      </c>
      <c r="F227" t="s">
        <v>388</v>
      </c>
      <c r="G227">
        <v>13000</v>
      </c>
      <c r="H227">
        <v>93050117</v>
      </c>
      <c r="I227" t="s">
        <v>919</v>
      </c>
      <c r="J227" t="s">
        <v>776</v>
      </c>
      <c r="K227" t="s">
        <v>920</v>
      </c>
      <c r="L227">
        <v>338087</v>
      </c>
      <c r="M227">
        <v>17689</v>
      </c>
      <c r="N227" t="s">
        <v>534</v>
      </c>
      <c r="O227">
        <v>0</v>
      </c>
      <c r="P227">
        <v>814</v>
      </c>
      <c r="Q227" t="s">
        <v>30</v>
      </c>
      <c r="R227" t="s">
        <v>31</v>
      </c>
      <c r="S227">
        <v>0</v>
      </c>
      <c r="T227">
        <v>2013</v>
      </c>
      <c r="U227">
        <v>2000</v>
      </c>
      <c r="V227">
        <v>6.6</v>
      </c>
      <c r="W227">
        <v>61000</v>
      </c>
    </row>
    <row r="228" spans="1:23" x14ac:dyDescent="0.25">
      <c r="A228" t="s">
        <v>921</v>
      </c>
      <c r="B228">
        <v>207</v>
      </c>
      <c r="C228">
        <v>134</v>
      </c>
      <c r="D228">
        <v>123</v>
      </c>
      <c r="E228">
        <v>567</v>
      </c>
      <c r="F228" t="s">
        <v>862</v>
      </c>
      <c r="G228">
        <v>14000</v>
      </c>
      <c r="H228">
        <v>57637485</v>
      </c>
      <c r="I228" t="s">
        <v>161</v>
      </c>
      <c r="J228" t="s">
        <v>236</v>
      </c>
      <c r="K228" t="s">
        <v>922</v>
      </c>
      <c r="L228">
        <v>183909</v>
      </c>
      <c r="M228">
        <v>17159</v>
      </c>
      <c r="N228" t="s">
        <v>923</v>
      </c>
      <c r="O228">
        <v>0</v>
      </c>
      <c r="P228">
        <v>666</v>
      </c>
      <c r="Q228" t="s">
        <v>30</v>
      </c>
      <c r="R228" t="s">
        <v>31</v>
      </c>
      <c r="S228">
        <v>0</v>
      </c>
      <c r="T228">
        <v>2004</v>
      </c>
      <c r="U228">
        <v>850</v>
      </c>
      <c r="V228">
        <v>6.7</v>
      </c>
      <c r="W228">
        <v>0</v>
      </c>
    </row>
    <row r="229" spans="1:23" x14ac:dyDescent="0.25">
      <c r="A229" t="s">
        <v>924</v>
      </c>
      <c r="B229">
        <v>492</v>
      </c>
      <c r="C229">
        <v>117</v>
      </c>
      <c r="D229">
        <v>294</v>
      </c>
      <c r="E229">
        <v>1000</v>
      </c>
      <c r="F229" t="s">
        <v>925</v>
      </c>
      <c r="G229">
        <v>10000</v>
      </c>
      <c r="H229">
        <v>58607007</v>
      </c>
      <c r="I229" t="s">
        <v>926</v>
      </c>
      <c r="J229" t="s">
        <v>307</v>
      </c>
      <c r="K229" t="s">
        <v>927</v>
      </c>
      <c r="L229">
        <v>182899</v>
      </c>
      <c r="M229">
        <v>14161</v>
      </c>
      <c r="N229" t="s">
        <v>928</v>
      </c>
      <c r="O229">
        <v>0</v>
      </c>
      <c r="P229">
        <v>630</v>
      </c>
      <c r="Q229" t="s">
        <v>30</v>
      </c>
      <c r="R229" t="s">
        <v>31</v>
      </c>
      <c r="S229">
        <v>0</v>
      </c>
      <c r="T229">
        <v>2014</v>
      </c>
      <c r="U229">
        <v>2000</v>
      </c>
      <c r="V229">
        <v>6.2</v>
      </c>
      <c r="W229">
        <v>60000</v>
      </c>
    </row>
    <row r="230" spans="1:23" x14ac:dyDescent="0.25">
      <c r="A230" t="s">
        <v>308</v>
      </c>
      <c r="B230">
        <v>284</v>
      </c>
      <c r="C230">
        <v>135</v>
      </c>
      <c r="D230">
        <v>0</v>
      </c>
      <c r="E230">
        <v>87</v>
      </c>
      <c r="F230" t="s">
        <v>929</v>
      </c>
      <c r="G230">
        <v>690</v>
      </c>
      <c r="H230">
        <v>43929341</v>
      </c>
      <c r="I230" t="s">
        <v>930</v>
      </c>
      <c r="J230" t="s">
        <v>931</v>
      </c>
      <c r="K230" t="s">
        <v>932</v>
      </c>
      <c r="L230">
        <v>57873</v>
      </c>
      <c r="M230">
        <v>902</v>
      </c>
      <c r="N230" t="s">
        <v>933</v>
      </c>
      <c r="O230">
        <v>0</v>
      </c>
      <c r="P230">
        <v>414</v>
      </c>
      <c r="Q230" t="s">
        <v>30</v>
      </c>
      <c r="R230" t="s">
        <v>31</v>
      </c>
      <c r="S230">
        <v>0</v>
      </c>
      <c r="T230">
        <v>2008</v>
      </c>
      <c r="U230">
        <v>107</v>
      </c>
      <c r="V230">
        <v>6.1</v>
      </c>
      <c r="W230">
        <v>0</v>
      </c>
    </row>
    <row r="231" spans="1:23" x14ac:dyDescent="0.25">
      <c r="A231" t="s">
        <v>934</v>
      </c>
      <c r="B231">
        <v>168</v>
      </c>
      <c r="C231">
        <v>121</v>
      </c>
      <c r="D231">
        <v>274</v>
      </c>
      <c r="E231">
        <v>157</v>
      </c>
      <c r="F231" t="s">
        <v>935</v>
      </c>
      <c r="G231">
        <v>273</v>
      </c>
      <c r="H231">
        <v>30212620</v>
      </c>
      <c r="I231" t="s">
        <v>936</v>
      </c>
      <c r="J231" t="s">
        <v>937</v>
      </c>
      <c r="K231" t="s">
        <v>938</v>
      </c>
      <c r="L231">
        <v>35066</v>
      </c>
      <c r="M231">
        <v>993</v>
      </c>
      <c r="N231" t="s">
        <v>939</v>
      </c>
      <c r="O231">
        <v>4</v>
      </c>
      <c r="P231">
        <v>196</v>
      </c>
      <c r="Q231" t="s">
        <v>30</v>
      </c>
      <c r="R231" t="s">
        <v>31</v>
      </c>
      <c r="S231">
        <v>0</v>
      </c>
      <c r="T231">
        <v>2010</v>
      </c>
      <c r="U231">
        <v>216</v>
      </c>
      <c r="V231">
        <v>5.3</v>
      </c>
      <c r="W231">
        <v>0</v>
      </c>
    </row>
    <row r="232" spans="1:23" x14ac:dyDescent="0.25">
      <c r="A232" t="s">
        <v>940</v>
      </c>
      <c r="B232">
        <v>283</v>
      </c>
      <c r="C232">
        <v>117</v>
      </c>
      <c r="D232">
        <v>446</v>
      </c>
      <c r="E232">
        <v>877</v>
      </c>
      <c r="F232" t="s">
        <v>941</v>
      </c>
      <c r="G232">
        <v>10000</v>
      </c>
      <c r="H232">
        <v>76418654</v>
      </c>
      <c r="I232" t="s">
        <v>942</v>
      </c>
      <c r="J232" t="s">
        <v>362</v>
      </c>
      <c r="K232" t="s">
        <v>943</v>
      </c>
      <c r="L232">
        <v>148280</v>
      </c>
      <c r="M232">
        <v>12731</v>
      </c>
      <c r="N232" t="s">
        <v>797</v>
      </c>
      <c r="O232">
        <v>0</v>
      </c>
      <c r="P232">
        <v>348</v>
      </c>
      <c r="Q232" t="s">
        <v>30</v>
      </c>
      <c r="R232" t="s">
        <v>31</v>
      </c>
      <c r="S232">
        <v>0</v>
      </c>
      <c r="T232">
        <v>2010</v>
      </c>
      <c r="U232">
        <v>973</v>
      </c>
      <c r="V232">
        <v>6.3</v>
      </c>
      <c r="W232">
        <v>11000</v>
      </c>
    </row>
    <row r="233" spans="1:23" x14ac:dyDescent="0.25">
      <c r="A233" t="s">
        <v>208</v>
      </c>
      <c r="B233">
        <v>539</v>
      </c>
      <c r="C233">
        <v>124</v>
      </c>
      <c r="D233">
        <v>364</v>
      </c>
      <c r="E233">
        <v>1000</v>
      </c>
      <c r="F233" t="s">
        <v>362</v>
      </c>
      <c r="G233">
        <v>11000</v>
      </c>
      <c r="H233">
        <v>89021735</v>
      </c>
      <c r="I233" t="s">
        <v>944</v>
      </c>
      <c r="J233" t="s">
        <v>323</v>
      </c>
      <c r="K233" t="s">
        <v>945</v>
      </c>
      <c r="L233">
        <v>387436</v>
      </c>
      <c r="M233">
        <v>22004</v>
      </c>
      <c r="N233" t="s">
        <v>946</v>
      </c>
      <c r="O233">
        <v>0</v>
      </c>
      <c r="P233">
        <v>892</v>
      </c>
      <c r="Q233" t="s">
        <v>30</v>
      </c>
      <c r="R233" t="s">
        <v>31</v>
      </c>
      <c r="S233">
        <v>0</v>
      </c>
      <c r="T233">
        <v>2013</v>
      </c>
      <c r="U233">
        <v>10000</v>
      </c>
      <c r="V233">
        <v>7</v>
      </c>
      <c r="W233">
        <v>71000</v>
      </c>
    </row>
    <row r="234" spans="1:23" x14ac:dyDescent="0.25">
      <c r="A234" t="s">
        <v>947</v>
      </c>
      <c r="B234">
        <v>359</v>
      </c>
      <c r="C234">
        <v>140</v>
      </c>
      <c r="D234">
        <v>0</v>
      </c>
      <c r="E234">
        <v>4000</v>
      </c>
      <c r="F234" t="s">
        <v>143</v>
      </c>
      <c r="G234">
        <v>20000</v>
      </c>
      <c r="H234">
        <v>380262555</v>
      </c>
      <c r="I234" t="s">
        <v>26</v>
      </c>
      <c r="J234" t="s">
        <v>574</v>
      </c>
      <c r="K234" t="s">
        <v>948</v>
      </c>
      <c r="L234">
        <v>520104</v>
      </c>
      <c r="M234">
        <v>44042</v>
      </c>
      <c r="N234" t="s">
        <v>949</v>
      </c>
      <c r="O234">
        <v>4</v>
      </c>
      <c r="P234">
        <v>3286</v>
      </c>
      <c r="Q234" t="s">
        <v>30</v>
      </c>
      <c r="R234" t="s">
        <v>31</v>
      </c>
      <c r="S234">
        <v>0</v>
      </c>
      <c r="T234">
        <v>2005</v>
      </c>
      <c r="U234">
        <v>16000</v>
      </c>
      <c r="V234">
        <v>7.6</v>
      </c>
      <c r="W234">
        <v>10000</v>
      </c>
    </row>
    <row r="235" spans="1:23" x14ac:dyDescent="0.25">
      <c r="A235" t="s">
        <v>947</v>
      </c>
      <c r="B235">
        <v>284</v>
      </c>
      <c r="C235">
        <v>142</v>
      </c>
      <c r="D235">
        <v>0</v>
      </c>
      <c r="E235">
        <v>4000</v>
      </c>
      <c r="F235" t="s">
        <v>143</v>
      </c>
      <c r="G235">
        <v>20000</v>
      </c>
      <c r="H235">
        <v>310675583</v>
      </c>
      <c r="I235" t="s">
        <v>26</v>
      </c>
      <c r="J235" t="s">
        <v>574</v>
      </c>
      <c r="K235" t="s">
        <v>950</v>
      </c>
      <c r="L235">
        <v>464310</v>
      </c>
      <c r="M235">
        <v>42990</v>
      </c>
      <c r="N235" t="s">
        <v>949</v>
      </c>
      <c r="O235">
        <v>3</v>
      </c>
      <c r="P235">
        <v>3516</v>
      </c>
      <c r="Q235" t="s">
        <v>30</v>
      </c>
      <c r="R235" t="s">
        <v>31</v>
      </c>
      <c r="S235">
        <v>0</v>
      </c>
      <c r="T235">
        <v>2002</v>
      </c>
      <c r="U235">
        <v>16000</v>
      </c>
      <c r="V235">
        <v>6.7</v>
      </c>
      <c r="W235">
        <v>0</v>
      </c>
    </row>
    <row r="236" spans="1:23" x14ac:dyDescent="0.25">
      <c r="A236" t="s">
        <v>324</v>
      </c>
      <c r="B236">
        <v>250</v>
      </c>
      <c r="C236">
        <v>92</v>
      </c>
      <c r="D236">
        <v>0</v>
      </c>
      <c r="E236">
        <v>773</v>
      </c>
      <c r="F236" t="s">
        <v>224</v>
      </c>
      <c r="G236">
        <v>12000</v>
      </c>
      <c r="H236">
        <v>289907418</v>
      </c>
      <c r="I236" t="s">
        <v>191</v>
      </c>
      <c r="J236" t="s">
        <v>192</v>
      </c>
      <c r="K236" t="s">
        <v>951</v>
      </c>
      <c r="L236">
        <v>585659</v>
      </c>
      <c r="M236">
        <v>15013</v>
      </c>
      <c r="N236" t="s">
        <v>952</v>
      </c>
      <c r="O236">
        <v>0</v>
      </c>
      <c r="P236">
        <v>593</v>
      </c>
      <c r="Q236" t="s">
        <v>30</v>
      </c>
      <c r="R236" t="s">
        <v>31</v>
      </c>
      <c r="S236">
        <v>0</v>
      </c>
      <c r="T236">
        <v>2001</v>
      </c>
      <c r="U236">
        <v>1000</v>
      </c>
      <c r="V236">
        <v>8.1</v>
      </c>
      <c r="W236">
        <v>0</v>
      </c>
    </row>
    <row r="237" spans="1:23" x14ac:dyDescent="0.25">
      <c r="A237" t="s">
        <v>940</v>
      </c>
      <c r="B237">
        <v>440</v>
      </c>
      <c r="C237">
        <v>138</v>
      </c>
      <c r="D237">
        <v>446</v>
      </c>
      <c r="E237">
        <v>929</v>
      </c>
      <c r="F237" t="s">
        <v>953</v>
      </c>
      <c r="G237">
        <v>20000</v>
      </c>
      <c r="H237">
        <v>132550960</v>
      </c>
      <c r="I237" t="s">
        <v>161</v>
      </c>
      <c r="J237" t="s">
        <v>185</v>
      </c>
      <c r="K237" t="s">
        <v>954</v>
      </c>
      <c r="L237">
        <v>328067</v>
      </c>
      <c r="M237">
        <v>23755</v>
      </c>
      <c r="N237" t="s">
        <v>955</v>
      </c>
      <c r="O237">
        <v>1</v>
      </c>
      <c r="P237">
        <v>533</v>
      </c>
      <c r="Q237" t="s">
        <v>30</v>
      </c>
      <c r="R237" t="s">
        <v>31</v>
      </c>
      <c r="S237">
        <v>0</v>
      </c>
      <c r="T237">
        <v>2013</v>
      </c>
      <c r="U237">
        <v>992</v>
      </c>
      <c r="V237">
        <v>6.7</v>
      </c>
      <c r="W237">
        <v>68000</v>
      </c>
    </row>
    <row r="238" spans="1:23" x14ac:dyDescent="0.25">
      <c r="A238" t="s">
        <v>947</v>
      </c>
      <c r="B238">
        <v>320</v>
      </c>
      <c r="C238">
        <v>136</v>
      </c>
      <c r="D238">
        <v>0</v>
      </c>
      <c r="E238">
        <v>1000</v>
      </c>
      <c r="F238" t="s">
        <v>162</v>
      </c>
      <c r="G238">
        <v>20000</v>
      </c>
      <c r="H238">
        <v>474544677</v>
      </c>
      <c r="I238" t="s">
        <v>26</v>
      </c>
      <c r="J238" t="s">
        <v>574</v>
      </c>
      <c r="K238" t="s">
        <v>956</v>
      </c>
      <c r="L238">
        <v>534658</v>
      </c>
      <c r="M238">
        <v>37723</v>
      </c>
      <c r="N238" t="s">
        <v>957</v>
      </c>
      <c r="O238">
        <v>1</v>
      </c>
      <c r="P238">
        <v>3597</v>
      </c>
      <c r="Q238" t="s">
        <v>30</v>
      </c>
      <c r="R238" t="s">
        <v>31</v>
      </c>
      <c r="S238">
        <v>0</v>
      </c>
      <c r="T238">
        <v>1999</v>
      </c>
      <c r="U238">
        <v>14000</v>
      </c>
      <c r="V238">
        <v>6.5</v>
      </c>
      <c r="W238">
        <v>13000</v>
      </c>
    </row>
    <row r="239" spans="1:23" x14ac:dyDescent="0.25">
      <c r="A239" t="s">
        <v>958</v>
      </c>
      <c r="B239">
        <v>257</v>
      </c>
      <c r="C239">
        <v>98</v>
      </c>
      <c r="D239">
        <v>16</v>
      </c>
      <c r="E239">
        <v>12000</v>
      </c>
      <c r="F239" t="s">
        <v>130</v>
      </c>
      <c r="G239">
        <v>16000</v>
      </c>
      <c r="H239">
        <v>187165546</v>
      </c>
      <c r="I239" t="s">
        <v>191</v>
      </c>
      <c r="J239" t="s">
        <v>220</v>
      </c>
      <c r="K239" t="s">
        <v>959</v>
      </c>
      <c r="L239">
        <v>150618</v>
      </c>
      <c r="M239">
        <v>43286</v>
      </c>
      <c r="N239" t="s">
        <v>485</v>
      </c>
      <c r="O239">
        <v>3</v>
      </c>
      <c r="P239">
        <v>195</v>
      </c>
      <c r="Q239" t="s">
        <v>30</v>
      </c>
      <c r="R239" t="s">
        <v>31</v>
      </c>
      <c r="S239">
        <v>0</v>
      </c>
      <c r="T239">
        <v>2013</v>
      </c>
      <c r="U239">
        <v>15000</v>
      </c>
      <c r="V239">
        <v>7.3</v>
      </c>
      <c r="W239">
        <v>28000</v>
      </c>
    </row>
    <row r="240" spans="1:23" x14ac:dyDescent="0.25">
      <c r="A240" t="s">
        <v>960</v>
      </c>
      <c r="B240">
        <v>33</v>
      </c>
      <c r="C240">
        <v>116</v>
      </c>
      <c r="D240">
        <v>0</v>
      </c>
      <c r="E240">
        <v>141</v>
      </c>
      <c r="F240" t="s">
        <v>961</v>
      </c>
      <c r="G240">
        <v>936</v>
      </c>
      <c r="H240">
        <v>0</v>
      </c>
      <c r="I240" t="s">
        <v>538</v>
      </c>
      <c r="J240" t="s">
        <v>962</v>
      </c>
      <c r="K240" t="s">
        <v>963</v>
      </c>
      <c r="L240">
        <v>20567</v>
      </c>
      <c r="M240">
        <v>1609</v>
      </c>
      <c r="N240" t="s">
        <v>964</v>
      </c>
      <c r="O240">
        <v>1</v>
      </c>
      <c r="P240">
        <v>36</v>
      </c>
      <c r="Q240" t="s">
        <v>965</v>
      </c>
      <c r="R240" t="s">
        <v>966</v>
      </c>
      <c r="S240">
        <v>0</v>
      </c>
      <c r="T240">
        <v>2008</v>
      </c>
      <c r="U240">
        <v>276</v>
      </c>
      <c r="V240">
        <v>5.0999999999999996</v>
      </c>
      <c r="W240">
        <v>291</v>
      </c>
    </row>
    <row r="241" spans="1:23" x14ac:dyDescent="0.25">
      <c r="A241" t="s">
        <v>887</v>
      </c>
      <c r="B241">
        <v>152</v>
      </c>
      <c r="C241">
        <v>153</v>
      </c>
      <c r="D241">
        <v>610</v>
      </c>
      <c r="E241">
        <v>617</v>
      </c>
      <c r="F241" t="s">
        <v>967</v>
      </c>
      <c r="G241">
        <v>12000</v>
      </c>
      <c r="H241">
        <v>40911830</v>
      </c>
      <c r="I241" t="s">
        <v>968</v>
      </c>
      <c r="J241" t="s">
        <v>485</v>
      </c>
      <c r="K241" t="s">
        <v>969</v>
      </c>
      <c r="L241">
        <v>55994</v>
      </c>
      <c r="M241">
        <v>15046</v>
      </c>
      <c r="N241" t="s">
        <v>970</v>
      </c>
      <c r="O241">
        <v>0</v>
      </c>
      <c r="P241">
        <v>454</v>
      </c>
      <c r="Q241" t="s">
        <v>30</v>
      </c>
      <c r="R241" t="s">
        <v>31</v>
      </c>
      <c r="S241">
        <v>0</v>
      </c>
      <c r="T241">
        <v>2002</v>
      </c>
      <c r="U241">
        <v>836</v>
      </c>
      <c r="V241">
        <v>6</v>
      </c>
      <c r="W241">
        <v>0</v>
      </c>
    </row>
    <row r="242" spans="1:23" x14ac:dyDescent="0.25">
      <c r="A242" t="s">
        <v>971</v>
      </c>
      <c r="B242">
        <v>231</v>
      </c>
      <c r="C242">
        <v>120</v>
      </c>
      <c r="D242">
        <v>19</v>
      </c>
      <c r="E242">
        <v>9000</v>
      </c>
      <c r="F242" t="s">
        <v>112</v>
      </c>
      <c r="G242">
        <v>26000</v>
      </c>
      <c r="H242">
        <v>47952020</v>
      </c>
      <c r="I242" t="s">
        <v>385</v>
      </c>
      <c r="J242" t="s">
        <v>72</v>
      </c>
      <c r="K242" t="s">
        <v>972</v>
      </c>
      <c r="L242">
        <v>37750</v>
      </c>
      <c r="M242">
        <v>46719</v>
      </c>
      <c r="N242" t="s">
        <v>531</v>
      </c>
      <c r="O242">
        <v>2</v>
      </c>
      <c r="P242">
        <v>134</v>
      </c>
      <c r="Q242" t="s">
        <v>30</v>
      </c>
      <c r="R242" t="s">
        <v>31</v>
      </c>
      <c r="S242">
        <v>0</v>
      </c>
      <c r="T242">
        <v>2016</v>
      </c>
      <c r="U242">
        <v>11000</v>
      </c>
      <c r="V242">
        <v>6.1</v>
      </c>
      <c r="W242">
        <v>16000</v>
      </c>
    </row>
    <row r="243" spans="1:23" x14ac:dyDescent="0.25">
      <c r="A243" t="s">
        <v>597</v>
      </c>
      <c r="B243">
        <v>348</v>
      </c>
      <c r="C243">
        <v>101</v>
      </c>
      <c r="D243">
        <v>473</v>
      </c>
      <c r="E243">
        <v>429</v>
      </c>
      <c r="F243" t="s">
        <v>973</v>
      </c>
      <c r="G243">
        <v>833</v>
      </c>
      <c r="H243">
        <v>190871240</v>
      </c>
      <c r="I243" t="s">
        <v>352</v>
      </c>
      <c r="J243" t="s">
        <v>974</v>
      </c>
      <c r="K243" t="s">
        <v>975</v>
      </c>
      <c r="L243">
        <v>167085</v>
      </c>
      <c r="M243">
        <v>2690</v>
      </c>
      <c r="N243" t="s">
        <v>976</v>
      </c>
      <c r="O243">
        <v>0</v>
      </c>
      <c r="P243">
        <v>491</v>
      </c>
      <c r="Q243" t="s">
        <v>30</v>
      </c>
      <c r="R243" t="s">
        <v>31</v>
      </c>
      <c r="S243">
        <v>0</v>
      </c>
      <c r="T243">
        <v>2014</v>
      </c>
      <c r="U243">
        <v>809</v>
      </c>
      <c r="V243">
        <v>5.9</v>
      </c>
      <c r="W243">
        <v>62000</v>
      </c>
    </row>
    <row r="244" spans="1:23" x14ac:dyDescent="0.25">
      <c r="A244" t="s">
        <v>814</v>
      </c>
      <c r="B244">
        <v>738</v>
      </c>
      <c r="C244">
        <v>91</v>
      </c>
      <c r="D244">
        <v>0</v>
      </c>
      <c r="E244">
        <v>13</v>
      </c>
      <c r="F244" t="s">
        <v>977</v>
      </c>
      <c r="G244">
        <v>39</v>
      </c>
      <c r="H244">
        <v>274084951</v>
      </c>
      <c r="I244" t="s">
        <v>978</v>
      </c>
      <c r="J244" t="s">
        <v>979</v>
      </c>
      <c r="K244" t="s">
        <v>980</v>
      </c>
      <c r="L244">
        <v>582917</v>
      </c>
      <c r="M244">
        <v>87</v>
      </c>
      <c r="N244" t="s">
        <v>981</v>
      </c>
      <c r="O244">
        <v>0</v>
      </c>
      <c r="P244">
        <v>1885</v>
      </c>
      <c r="Q244" t="s">
        <v>30</v>
      </c>
      <c r="R244" t="s">
        <v>44</v>
      </c>
      <c r="S244">
        <v>0</v>
      </c>
      <c r="T244">
        <v>2013</v>
      </c>
      <c r="U244">
        <v>23</v>
      </c>
      <c r="V244">
        <v>7.8</v>
      </c>
      <c r="W244">
        <v>147000</v>
      </c>
    </row>
    <row r="245" spans="1:23" x14ac:dyDescent="0.25">
      <c r="A245" t="s">
        <v>982</v>
      </c>
      <c r="B245">
        <v>93</v>
      </c>
      <c r="C245">
        <v>108</v>
      </c>
      <c r="D245">
        <v>79</v>
      </c>
      <c r="E245">
        <v>268</v>
      </c>
      <c r="F245" t="s">
        <v>983</v>
      </c>
      <c r="G245">
        <v>650</v>
      </c>
      <c r="H245">
        <v>67155742</v>
      </c>
      <c r="I245" t="s">
        <v>40</v>
      </c>
      <c r="J245" t="s">
        <v>984</v>
      </c>
      <c r="K245" t="s">
        <v>985</v>
      </c>
      <c r="L245">
        <v>62271</v>
      </c>
      <c r="M245">
        <v>1569</v>
      </c>
      <c r="N245" t="s">
        <v>294</v>
      </c>
      <c r="O245">
        <v>1</v>
      </c>
      <c r="P245">
        <v>277</v>
      </c>
      <c r="Q245" t="s">
        <v>30</v>
      </c>
      <c r="R245" t="s">
        <v>31</v>
      </c>
      <c r="S245">
        <v>0</v>
      </c>
      <c r="T245">
        <v>1997</v>
      </c>
      <c r="U245">
        <v>293</v>
      </c>
      <c r="V245">
        <v>5.8</v>
      </c>
      <c r="W245">
        <v>0</v>
      </c>
    </row>
    <row r="246" spans="1:23" x14ac:dyDescent="0.25">
      <c r="A246" t="s">
        <v>986</v>
      </c>
      <c r="B246">
        <v>181</v>
      </c>
      <c r="C246">
        <v>112</v>
      </c>
      <c r="D246">
        <v>13</v>
      </c>
      <c r="E246">
        <v>799</v>
      </c>
      <c r="F246" t="s">
        <v>974</v>
      </c>
      <c r="G246">
        <v>5000</v>
      </c>
      <c r="H246">
        <v>81638674</v>
      </c>
      <c r="I246" t="s">
        <v>352</v>
      </c>
      <c r="J246" t="s">
        <v>987</v>
      </c>
      <c r="K246" t="s">
        <v>988</v>
      </c>
      <c r="L246">
        <v>17533</v>
      </c>
      <c r="M246">
        <v>8306</v>
      </c>
      <c r="N246" t="s">
        <v>67</v>
      </c>
      <c r="O246">
        <v>0</v>
      </c>
      <c r="P246">
        <v>115</v>
      </c>
      <c r="Q246" t="s">
        <v>30</v>
      </c>
      <c r="R246" t="s">
        <v>31</v>
      </c>
      <c r="S246">
        <v>0</v>
      </c>
      <c r="T246">
        <v>2016</v>
      </c>
      <c r="U246">
        <v>833</v>
      </c>
      <c r="V246">
        <v>6.3</v>
      </c>
      <c r="W246">
        <v>12000</v>
      </c>
    </row>
    <row r="247" spans="1:23" x14ac:dyDescent="0.25">
      <c r="A247" t="s">
        <v>989</v>
      </c>
      <c r="B247">
        <v>369</v>
      </c>
      <c r="C247">
        <v>100</v>
      </c>
      <c r="D247">
        <v>128</v>
      </c>
      <c r="E247">
        <v>78</v>
      </c>
      <c r="F247" t="s">
        <v>990</v>
      </c>
      <c r="G247">
        <v>596</v>
      </c>
      <c r="H247">
        <v>56114221</v>
      </c>
      <c r="I247" t="s">
        <v>54</v>
      </c>
      <c r="J247" t="s">
        <v>991</v>
      </c>
      <c r="K247" t="s">
        <v>992</v>
      </c>
      <c r="L247">
        <v>110486</v>
      </c>
      <c r="M247">
        <v>1261</v>
      </c>
      <c r="N247" t="s">
        <v>993</v>
      </c>
      <c r="O247">
        <v>3</v>
      </c>
      <c r="P247">
        <v>695</v>
      </c>
      <c r="Q247" t="s">
        <v>30</v>
      </c>
      <c r="R247" t="s">
        <v>31</v>
      </c>
      <c r="S247">
        <v>0</v>
      </c>
      <c r="T247">
        <v>2015</v>
      </c>
      <c r="U247">
        <v>360</v>
      </c>
      <c r="V247">
        <v>4.3</v>
      </c>
      <c r="W247">
        <v>41000</v>
      </c>
    </row>
    <row r="248" spans="1:23" x14ac:dyDescent="0.25">
      <c r="A248" t="s">
        <v>552</v>
      </c>
      <c r="B248">
        <v>179</v>
      </c>
      <c r="C248">
        <v>108</v>
      </c>
      <c r="D248">
        <v>189</v>
      </c>
      <c r="E248">
        <v>1000</v>
      </c>
      <c r="F248" t="s">
        <v>553</v>
      </c>
      <c r="G248">
        <v>49000</v>
      </c>
      <c r="H248">
        <v>250863268</v>
      </c>
      <c r="I248" t="s">
        <v>994</v>
      </c>
      <c r="J248" t="s">
        <v>554</v>
      </c>
      <c r="K248" t="s">
        <v>995</v>
      </c>
      <c r="L248">
        <v>234480</v>
      </c>
      <c r="M248">
        <v>55486</v>
      </c>
      <c r="N248" t="s">
        <v>556</v>
      </c>
      <c r="O248">
        <v>2</v>
      </c>
      <c r="P248">
        <v>444</v>
      </c>
      <c r="Q248" t="s">
        <v>30</v>
      </c>
      <c r="R248" t="s">
        <v>31</v>
      </c>
      <c r="S248">
        <v>0</v>
      </c>
      <c r="T248">
        <v>2006</v>
      </c>
      <c r="U248">
        <v>3000</v>
      </c>
      <c r="V248">
        <v>6.4</v>
      </c>
      <c r="W248">
        <v>3000</v>
      </c>
    </row>
    <row r="249" spans="1:23" x14ac:dyDescent="0.25">
      <c r="A249" t="s">
        <v>996</v>
      </c>
      <c r="B249">
        <v>358</v>
      </c>
      <c r="C249">
        <v>114</v>
      </c>
      <c r="D249">
        <v>62</v>
      </c>
      <c r="E249">
        <v>884</v>
      </c>
      <c r="F249" t="s">
        <v>895</v>
      </c>
      <c r="G249">
        <v>12000</v>
      </c>
      <c r="H249">
        <v>155181732</v>
      </c>
      <c r="I249" t="s">
        <v>490</v>
      </c>
      <c r="J249" t="s">
        <v>725</v>
      </c>
      <c r="K249" t="s">
        <v>997</v>
      </c>
      <c r="L249">
        <v>147497</v>
      </c>
      <c r="M249">
        <v>16718</v>
      </c>
      <c r="N249" t="s">
        <v>998</v>
      </c>
      <c r="O249">
        <v>0</v>
      </c>
      <c r="P249">
        <v>499</v>
      </c>
      <c r="Q249" t="s">
        <v>30</v>
      </c>
      <c r="R249" t="s">
        <v>31</v>
      </c>
      <c r="S249">
        <v>0</v>
      </c>
      <c r="T249">
        <v>2015</v>
      </c>
      <c r="U249">
        <v>2000</v>
      </c>
      <c r="V249">
        <v>6.1</v>
      </c>
      <c r="W249">
        <v>52000</v>
      </c>
    </row>
    <row r="250" spans="1:23" x14ac:dyDescent="0.25">
      <c r="A250" t="s">
        <v>999</v>
      </c>
      <c r="B250">
        <v>160</v>
      </c>
      <c r="C250">
        <v>119</v>
      </c>
      <c r="D250">
        <v>55</v>
      </c>
      <c r="E250">
        <v>387</v>
      </c>
      <c r="F250" t="s">
        <v>654</v>
      </c>
      <c r="G250">
        <v>811</v>
      </c>
      <c r="H250">
        <v>125332007</v>
      </c>
      <c r="I250" t="s">
        <v>40</v>
      </c>
      <c r="J250" t="s">
        <v>1000</v>
      </c>
      <c r="K250" t="s">
        <v>1001</v>
      </c>
      <c r="L250">
        <v>149680</v>
      </c>
      <c r="M250">
        <v>2958</v>
      </c>
      <c r="N250" t="s">
        <v>1002</v>
      </c>
      <c r="O250">
        <v>3</v>
      </c>
      <c r="P250">
        <v>328</v>
      </c>
      <c r="Q250" t="s">
        <v>30</v>
      </c>
      <c r="R250" t="s">
        <v>44</v>
      </c>
      <c r="S250">
        <v>0</v>
      </c>
      <c r="T250">
        <v>1997</v>
      </c>
      <c r="U250">
        <v>766</v>
      </c>
      <c r="V250">
        <v>6.5</v>
      </c>
      <c r="W250">
        <v>0</v>
      </c>
    </row>
    <row r="251" spans="1:23" x14ac:dyDescent="0.25">
      <c r="A251" t="s">
        <v>297</v>
      </c>
      <c r="B251">
        <v>192</v>
      </c>
      <c r="C251">
        <v>142</v>
      </c>
      <c r="D251">
        <v>776</v>
      </c>
      <c r="E251">
        <v>1000</v>
      </c>
      <c r="F251" t="s">
        <v>1003</v>
      </c>
      <c r="G251">
        <v>13000</v>
      </c>
      <c r="H251">
        <v>113330342</v>
      </c>
      <c r="I251" t="s">
        <v>690</v>
      </c>
      <c r="J251" t="s">
        <v>320</v>
      </c>
      <c r="K251" t="s">
        <v>1004</v>
      </c>
      <c r="L251">
        <v>207613</v>
      </c>
      <c r="M251">
        <v>19454</v>
      </c>
      <c r="N251" t="s">
        <v>100</v>
      </c>
      <c r="O251">
        <v>1</v>
      </c>
      <c r="P251">
        <v>1144</v>
      </c>
      <c r="Q251" t="s">
        <v>30</v>
      </c>
      <c r="R251" t="s">
        <v>31</v>
      </c>
      <c r="S251">
        <v>0</v>
      </c>
      <c r="T251">
        <v>2000</v>
      </c>
      <c r="U251">
        <v>2000</v>
      </c>
      <c r="V251">
        <v>7.1</v>
      </c>
      <c r="W251">
        <v>4000</v>
      </c>
    </row>
    <row r="252" spans="1:23" x14ac:dyDescent="0.25">
      <c r="A252" t="s">
        <v>1005</v>
      </c>
      <c r="B252">
        <v>198</v>
      </c>
      <c r="C252">
        <v>125</v>
      </c>
      <c r="D252">
        <v>0</v>
      </c>
      <c r="E252">
        <v>350</v>
      </c>
      <c r="F252" t="s">
        <v>1006</v>
      </c>
      <c r="G252">
        <v>11000</v>
      </c>
      <c r="H252">
        <v>125531634</v>
      </c>
      <c r="I252" t="s">
        <v>1007</v>
      </c>
      <c r="J252" t="s">
        <v>237</v>
      </c>
      <c r="K252" t="s">
        <v>1008</v>
      </c>
      <c r="L252">
        <v>284852</v>
      </c>
      <c r="M252">
        <v>19359</v>
      </c>
      <c r="N252" t="s">
        <v>1009</v>
      </c>
      <c r="O252">
        <v>0</v>
      </c>
      <c r="P252">
        <v>627</v>
      </c>
      <c r="Q252" t="s">
        <v>30</v>
      </c>
      <c r="R252" t="s">
        <v>31</v>
      </c>
      <c r="S252">
        <v>0</v>
      </c>
      <c r="T252">
        <v>2004</v>
      </c>
      <c r="U252">
        <v>8000</v>
      </c>
      <c r="V252">
        <v>6.4</v>
      </c>
      <c r="W252">
        <v>0</v>
      </c>
    </row>
    <row r="253" spans="1:23" x14ac:dyDescent="0.25">
      <c r="A253" t="s">
        <v>360</v>
      </c>
      <c r="B253">
        <v>233</v>
      </c>
      <c r="C253">
        <v>126</v>
      </c>
      <c r="D253">
        <v>218</v>
      </c>
      <c r="E253">
        <v>322</v>
      </c>
      <c r="F253" t="s">
        <v>390</v>
      </c>
      <c r="G253">
        <v>11000</v>
      </c>
      <c r="H253">
        <v>186336103</v>
      </c>
      <c r="I253" t="s">
        <v>1010</v>
      </c>
      <c r="J253" t="s">
        <v>237</v>
      </c>
      <c r="K253" t="s">
        <v>1011</v>
      </c>
      <c r="L253">
        <v>348861</v>
      </c>
      <c r="M253">
        <v>22722</v>
      </c>
      <c r="N253" t="s">
        <v>1012</v>
      </c>
      <c r="O253">
        <v>2</v>
      </c>
      <c r="P253">
        <v>798</v>
      </c>
      <c r="Q253" t="s">
        <v>30</v>
      </c>
      <c r="R253" t="s">
        <v>31</v>
      </c>
      <c r="S253">
        <v>0</v>
      </c>
      <c r="T253">
        <v>2005</v>
      </c>
      <c r="U253">
        <v>11000</v>
      </c>
      <c r="V253">
        <v>6.5</v>
      </c>
      <c r="W253">
        <v>0</v>
      </c>
    </row>
    <row r="254" spans="1:23" x14ac:dyDescent="0.25">
      <c r="A254" t="s">
        <v>837</v>
      </c>
      <c r="B254">
        <v>263</v>
      </c>
      <c r="C254">
        <v>119</v>
      </c>
      <c r="D254">
        <v>124</v>
      </c>
      <c r="E254">
        <v>1000</v>
      </c>
      <c r="F254" t="s">
        <v>1013</v>
      </c>
      <c r="G254">
        <v>14000</v>
      </c>
      <c r="H254">
        <v>129995817</v>
      </c>
      <c r="I254" t="s">
        <v>783</v>
      </c>
      <c r="J254" t="s">
        <v>151</v>
      </c>
      <c r="K254" t="s">
        <v>1014</v>
      </c>
      <c r="L254">
        <v>154621</v>
      </c>
      <c r="M254">
        <v>22622</v>
      </c>
      <c r="N254" t="s">
        <v>1015</v>
      </c>
      <c r="O254">
        <v>0</v>
      </c>
      <c r="P254">
        <v>258</v>
      </c>
      <c r="Q254" t="s">
        <v>30</v>
      </c>
      <c r="R254" t="s">
        <v>31</v>
      </c>
      <c r="S254">
        <v>0</v>
      </c>
      <c r="T254">
        <v>2015</v>
      </c>
      <c r="U254">
        <v>5000</v>
      </c>
      <c r="V254">
        <v>6.3</v>
      </c>
      <c r="W254">
        <v>27000</v>
      </c>
    </row>
    <row r="255" spans="1:23" x14ac:dyDescent="0.25">
      <c r="A255" t="s">
        <v>336</v>
      </c>
      <c r="B255">
        <v>267</v>
      </c>
      <c r="C255">
        <v>170</v>
      </c>
      <c r="D255">
        <v>17000</v>
      </c>
      <c r="E255">
        <v>827</v>
      </c>
      <c r="F255" t="s">
        <v>1016</v>
      </c>
      <c r="G255">
        <v>29000</v>
      </c>
      <c r="H255">
        <v>102608827</v>
      </c>
      <c r="I255" t="s">
        <v>1017</v>
      </c>
      <c r="J255" t="s">
        <v>153</v>
      </c>
      <c r="K255" t="s">
        <v>1018</v>
      </c>
      <c r="L255">
        <v>264318</v>
      </c>
      <c r="M255">
        <v>34582</v>
      </c>
      <c r="N255" t="s">
        <v>1019</v>
      </c>
      <c r="O255">
        <v>0</v>
      </c>
      <c r="P255">
        <v>799</v>
      </c>
      <c r="Q255" t="s">
        <v>30</v>
      </c>
      <c r="R255" t="s">
        <v>31</v>
      </c>
      <c r="S255">
        <v>0</v>
      </c>
      <c r="T255">
        <v>2004</v>
      </c>
      <c r="U255">
        <v>3000</v>
      </c>
      <c r="V255">
        <v>7.5</v>
      </c>
      <c r="W255">
        <v>0</v>
      </c>
    </row>
    <row r="256" spans="1:23" x14ac:dyDescent="0.25">
      <c r="A256" t="s">
        <v>329</v>
      </c>
      <c r="B256">
        <v>184</v>
      </c>
      <c r="C256">
        <v>85</v>
      </c>
      <c r="D256">
        <v>11</v>
      </c>
      <c r="E256">
        <v>116</v>
      </c>
      <c r="F256" t="s">
        <v>1020</v>
      </c>
      <c r="G256">
        <v>480</v>
      </c>
      <c r="H256">
        <v>42776259</v>
      </c>
      <c r="I256" t="s">
        <v>538</v>
      </c>
      <c r="J256" t="s">
        <v>1021</v>
      </c>
      <c r="K256" t="s">
        <v>1022</v>
      </c>
      <c r="L256">
        <v>53160</v>
      </c>
      <c r="M256">
        <v>1173</v>
      </c>
      <c r="N256" t="s">
        <v>1023</v>
      </c>
      <c r="O256">
        <v>1</v>
      </c>
      <c r="P256">
        <v>121</v>
      </c>
      <c r="Q256" t="s">
        <v>30</v>
      </c>
      <c r="R256" t="s">
        <v>31</v>
      </c>
      <c r="S256">
        <v>0</v>
      </c>
      <c r="T256">
        <v>2010</v>
      </c>
      <c r="U256">
        <v>392</v>
      </c>
      <c r="V256">
        <v>4.9000000000000004</v>
      </c>
      <c r="W256">
        <v>0</v>
      </c>
    </row>
    <row r="257" spans="1:23" x14ac:dyDescent="0.25">
      <c r="A257" t="s">
        <v>1024</v>
      </c>
      <c r="B257">
        <v>447</v>
      </c>
      <c r="C257">
        <v>119</v>
      </c>
      <c r="D257">
        <v>1000</v>
      </c>
      <c r="E257">
        <v>741</v>
      </c>
      <c r="F257" t="s">
        <v>100</v>
      </c>
      <c r="G257">
        <v>11000</v>
      </c>
      <c r="H257">
        <v>98780042</v>
      </c>
      <c r="I257" t="s">
        <v>1025</v>
      </c>
      <c r="J257" t="s">
        <v>41</v>
      </c>
      <c r="K257" t="s">
        <v>1026</v>
      </c>
      <c r="L257">
        <v>136019</v>
      </c>
      <c r="M257">
        <v>13391</v>
      </c>
      <c r="N257" t="s">
        <v>1027</v>
      </c>
      <c r="O257">
        <v>0</v>
      </c>
      <c r="P257">
        <v>443</v>
      </c>
      <c r="Q257" t="s">
        <v>30</v>
      </c>
      <c r="R257" t="s">
        <v>31</v>
      </c>
      <c r="S257">
        <v>0</v>
      </c>
      <c r="T257">
        <v>2011</v>
      </c>
      <c r="U257">
        <v>1000</v>
      </c>
      <c r="V257">
        <v>5.8</v>
      </c>
      <c r="W257">
        <v>14000</v>
      </c>
    </row>
    <row r="258" spans="1:23" x14ac:dyDescent="0.25">
      <c r="A258" t="s">
        <v>1029</v>
      </c>
      <c r="B258">
        <v>366</v>
      </c>
      <c r="C258">
        <v>102</v>
      </c>
      <c r="D258">
        <v>263</v>
      </c>
      <c r="E258">
        <v>1000</v>
      </c>
      <c r="F258" t="s">
        <v>1030</v>
      </c>
      <c r="G258">
        <v>6000</v>
      </c>
      <c r="H258">
        <v>106369117</v>
      </c>
      <c r="I258" t="s">
        <v>1031</v>
      </c>
      <c r="J258" t="s">
        <v>141</v>
      </c>
      <c r="K258" t="s">
        <v>1032</v>
      </c>
      <c r="L258">
        <v>225273</v>
      </c>
      <c r="M258">
        <v>10583</v>
      </c>
      <c r="N258" t="s">
        <v>752</v>
      </c>
      <c r="O258">
        <v>0</v>
      </c>
      <c r="P258">
        <v>523</v>
      </c>
      <c r="Q258" t="s">
        <v>30</v>
      </c>
      <c r="R258" t="s">
        <v>31</v>
      </c>
      <c r="S258">
        <v>0</v>
      </c>
      <c r="T258">
        <v>2014</v>
      </c>
      <c r="U258">
        <v>1000</v>
      </c>
      <c r="V258">
        <v>6.2</v>
      </c>
      <c r="W258">
        <v>71000</v>
      </c>
    </row>
    <row r="259" spans="1:23" x14ac:dyDescent="0.25">
      <c r="A259" t="s">
        <v>1033</v>
      </c>
      <c r="B259">
        <v>172</v>
      </c>
      <c r="C259">
        <v>103</v>
      </c>
      <c r="D259">
        <v>67</v>
      </c>
      <c r="E259">
        <v>111</v>
      </c>
      <c r="F259" t="s">
        <v>1034</v>
      </c>
      <c r="G259">
        <v>383</v>
      </c>
      <c r="H259">
        <v>142614158</v>
      </c>
      <c r="I259" t="s">
        <v>191</v>
      </c>
      <c r="J259" t="s">
        <v>1035</v>
      </c>
      <c r="K259" t="s">
        <v>1036</v>
      </c>
      <c r="L259">
        <v>66593</v>
      </c>
      <c r="M259">
        <v>692</v>
      </c>
      <c r="N259" t="s">
        <v>1037</v>
      </c>
      <c r="O259">
        <v>3</v>
      </c>
      <c r="P259">
        <v>153</v>
      </c>
      <c r="Q259" t="s">
        <v>30</v>
      </c>
      <c r="R259" t="s">
        <v>31</v>
      </c>
      <c r="S259">
        <v>0</v>
      </c>
      <c r="T259">
        <v>2011</v>
      </c>
      <c r="U259">
        <v>113</v>
      </c>
      <c r="V259">
        <v>5.5</v>
      </c>
      <c r="W259">
        <v>31000</v>
      </c>
    </row>
    <row r="260" spans="1:23" x14ac:dyDescent="0.25">
      <c r="A260" t="s">
        <v>1038</v>
      </c>
      <c r="B260">
        <v>104</v>
      </c>
      <c r="C260">
        <v>76</v>
      </c>
      <c r="D260">
        <v>6</v>
      </c>
      <c r="E260">
        <v>421</v>
      </c>
      <c r="F260" t="s">
        <v>1039</v>
      </c>
      <c r="G260">
        <v>12000</v>
      </c>
      <c r="H260">
        <v>50026353</v>
      </c>
      <c r="I260" t="s">
        <v>1040</v>
      </c>
      <c r="J260" t="s">
        <v>192</v>
      </c>
      <c r="K260" t="s">
        <v>1041</v>
      </c>
      <c r="L260">
        <v>13581</v>
      </c>
      <c r="M260">
        <v>13607</v>
      </c>
      <c r="N260" t="s">
        <v>1042</v>
      </c>
      <c r="O260">
        <v>0</v>
      </c>
      <c r="P260">
        <v>88</v>
      </c>
      <c r="Q260" t="s">
        <v>30</v>
      </c>
      <c r="R260" t="s">
        <v>31</v>
      </c>
      <c r="S260">
        <v>0</v>
      </c>
      <c r="T260">
        <v>2004</v>
      </c>
      <c r="U260">
        <v>513</v>
      </c>
      <c r="V260">
        <v>5.4</v>
      </c>
      <c r="W260">
        <v>304</v>
      </c>
    </row>
    <row r="261" spans="1:23" x14ac:dyDescent="0.25">
      <c r="A261" t="s">
        <v>837</v>
      </c>
      <c r="B261">
        <v>181</v>
      </c>
      <c r="C261">
        <v>120</v>
      </c>
      <c r="D261">
        <v>124</v>
      </c>
      <c r="E261">
        <v>943</v>
      </c>
      <c r="F261" t="s">
        <v>1013</v>
      </c>
      <c r="G261">
        <v>6000</v>
      </c>
      <c r="H261">
        <v>66002193</v>
      </c>
      <c r="I261" t="s">
        <v>1043</v>
      </c>
      <c r="J261" t="s">
        <v>148</v>
      </c>
      <c r="K261" t="s">
        <v>1044</v>
      </c>
      <c r="L261">
        <v>44296</v>
      </c>
      <c r="M261">
        <v>12452</v>
      </c>
      <c r="N261" t="s">
        <v>578</v>
      </c>
      <c r="O261">
        <v>3</v>
      </c>
      <c r="P261">
        <v>144</v>
      </c>
      <c r="Q261" t="s">
        <v>30</v>
      </c>
      <c r="R261" t="s">
        <v>31</v>
      </c>
      <c r="S261">
        <v>0</v>
      </c>
      <c r="T261">
        <v>2016</v>
      </c>
      <c r="U261">
        <v>5000</v>
      </c>
      <c r="V261">
        <v>5.8</v>
      </c>
      <c r="W261">
        <v>12000</v>
      </c>
    </row>
    <row r="262" spans="1:23" x14ac:dyDescent="0.25">
      <c r="A262" t="s">
        <v>552</v>
      </c>
      <c r="B262">
        <v>327</v>
      </c>
      <c r="C262">
        <v>127</v>
      </c>
      <c r="D262">
        <v>189</v>
      </c>
      <c r="E262">
        <v>544</v>
      </c>
      <c r="F262" t="s">
        <v>1045</v>
      </c>
      <c r="G262">
        <v>20000</v>
      </c>
      <c r="H262">
        <v>85463309</v>
      </c>
      <c r="I262" t="s">
        <v>1046</v>
      </c>
      <c r="J262" t="s">
        <v>185</v>
      </c>
      <c r="K262" t="s">
        <v>1047</v>
      </c>
      <c r="L262">
        <v>254841</v>
      </c>
      <c r="M262">
        <v>22254</v>
      </c>
      <c r="N262" t="s">
        <v>1048</v>
      </c>
      <c r="O262">
        <v>1</v>
      </c>
      <c r="P262">
        <v>426</v>
      </c>
      <c r="Q262" t="s">
        <v>30</v>
      </c>
      <c r="R262" t="s">
        <v>31</v>
      </c>
      <c r="S262">
        <v>0</v>
      </c>
      <c r="T262">
        <v>2011</v>
      </c>
      <c r="U262">
        <v>929</v>
      </c>
      <c r="V262">
        <v>7.1</v>
      </c>
      <c r="W262">
        <v>36000</v>
      </c>
    </row>
    <row r="263" spans="1:23" x14ac:dyDescent="0.25">
      <c r="A263" t="s">
        <v>1033</v>
      </c>
      <c r="B263">
        <v>125</v>
      </c>
      <c r="C263">
        <v>105</v>
      </c>
      <c r="D263">
        <v>67</v>
      </c>
      <c r="E263">
        <v>40</v>
      </c>
      <c r="F263" t="s">
        <v>1049</v>
      </c>
      <c r="G263">
        <v>681</v>
      </c>
      <c r="H263">
        <v>71017784</v>
      </c>
      <c r="I263" t="s">
        <v>191</v>
      </c>
      <c r="J263" t="s">
        <v>1050</v>
      </c>
      <c r="K263" t="s">
        <v>1051</v>
      </c>
      <c r="L263">
        <v>27257</v>
      </c>
      <c r="M263">
        <v>914</v>
      </c>
      <c r="N263" t="s">
        <v>1052</v>
      </c>
      <c r="O263">
        <v>3</v>
      </c>
      <c r="P263">
        <v>59</v>
      </c>
      <c r="Q263" t="s">
        <v>30</v>
      </c>
      <c r="R263" t="s">
        <v>31</v>
      </c>
      <c r="S263">
        <v>0</v>
      </c>
      <c r="T263">
        <v>2013</v>
      </c>
      <c r="U263">
        <v>71</v>
      </c>
      <c r="V263">
        <v>5.4</v>
      </c>
      <c r="W263">
        <v>0</v>
      </c>
    </row>
    <row r="264" spans="1:23" x14ac:dyDescent="0.25">
      <c r="A264" t="s">
        <v>1053</v>
      </c>
      <c r="B264">
        <v>79</v>
      </c>
      <c r="C264">
        <v>121</v>
      </c>
      <c r="D264">
        <v>101</v>
      </c>
      <c r="E264">
        <v>202</v>
      </c>
      <c r="F264" t="s">
        <v>219</v>
      </c>
      <c r="G264">
        <v>673</v>
      </c>
      <c r="H264">
        <v>48068396</v>
      </c>
      <c r="I264" t="s">
        <v>1054</v>
      </c>
      <c r="J264" t="s">
        <v>1055</v>
      </c>
      <c r="K264" t="s">
        <v>1056</v>
      </c>
      <c r="L264">
        <v>60573</v>
      </c>
      <c r="M264">
        <v>2027</v>
      </c>
      <c r="N264" t="s">
        <v>1057</v>
      </c>
      <c r="O264">
        <v>0</v>
      </c>
      <c r="P264">
        <v>248</v>
      </c>
      <c r="Q264" t="s">
        <v>30</v>
      </c>
      <c r="R264" t="s">
        <v>31</v>
      </c>
      <c r="S264">
        <v>0</v>
      </c>
      <c r="T264">
        <v>1997</v>
      </c>
      <c r="U264">
        <v>368</v>
      </c>
      <c r="V264">
        <v>3.7</v>
      </c>
      <c r="W264">
        <v>894</v>
      </c>
    </row>
    <row r="265" spans="1:23" x14ac:dyDescent="0.25">
      <c r="A265" t="s">
        <v>557</v>
      </c>
      <c r="B265">
        <v>326</v>
      </c>
      <c r="C265">
        <v>114</v>
      </c>
      <c r="D265">
        <v>151</v>
      </c>
      <c r="E265">
        <v>430</v>
      </c>
      <c r="F265" t="s">
        <v>1058</v>
      </c>
      <c r="G265">
        <v>11000</v>
      </c>
      <c r="H265">
        <v>61656849</v>
      </c>
      <c r="I265" t="s">
        <v>447</v>
      </c>
      <c r="J265" t="s">
        <v>272</v>
      </c>
      <c r="K265" t="s">
        <v>1059</v>
      </c>
      <c r="L265">
        <v>184561</v>
      </c>
      <c r="M265">
        <v>12908</v>
      </c>
      <c r="N265" t="s">
        <v>1060</v>
      </c>
      <c r="O265">
        <v>4</v>
      </c>
      <c r="P265">
        <v>554</v>
      </c>
      <c r="Q265" t="s">
        <v>30</v>
      </c>
      <c r="R265" t="s">
        <v>31</v>
      </c>
      <c r="S265">
        <v>0</v>
      </c>
      <c r="T265">
        <v>2013</v>
      </c>
      <c r="U265">
        <v>635</v>
      </c>
      <c r="V265">
        <v>6.7</v>
      </c>
      <c r="W265">
        <v>123000</v>
      </c>
    </row>
    <row r="266" spans="1:23" x14ac:dyDescent="0.25">
      <c r="A266" t="s">
        <v>1061</v>
      </c>
      <c r="B266">
        <v>354</v>
      </c>
      <c r="C266">
        <v>129</v>
      </c>
      <c r="D266">
        <v>235</v>
      </c>
      <c r="E266">
        <v>297</v>
      </c>
      <c r="F266" t="s">
        <v>1062</v>
      </c>
      <c r="G266">
        <v>13000</v>
      </c>
      <c r="H266">
        <v>134520804</v>
      </c>
      <c r="I266" t="s">
        <v>40</v>
      </c>
      <c r="J266" t="s">
        <v>664</v>
      </c>
      <c r="K266" t="s">
        <v>1063</v>
      </c>
      <c r="L266">
        <v>336235</v>
      </c>
      <c r="M266">
        <v>13961</v>
      </c>
      <c r="N266" t="s">
        <v>1064</v>
      </c>
      <c r="O266">
        <v>1</v>
      </c>
      <c r="P266">
        <v>782</v>
      </c>
      <c r="Q266" t="s">
        <v>30</v>
      </c>
      <c r="R266" t="s">
        <v>31</v>
      </c>
      <c r="S266">
        <v>0</v>
      </c>
      <c r="T266">
        <v>2007</v>
      </c>
      <c r="U266">
        <v>300</v>
      </c>
      <c r="V266">
        <v>7.2</v>
      </c>
      <c r="W266">
        <v>0</v>
      </c>
    </row>
    <row r="267" spans="1:23" x14ac:dyDescent="0.25">
      <c r="A267" t="s">
        <v>121</v>
      </c>
      <c r="B267">
        <v>297</v>
      </c>
      <c r="C267">
        <v>171</v>
      </c>
      <c r="D267">
        <v>0</v>
      </c>
      <c r="E267">
        <v>857</v>
      </c>
      <c r="F267" t="s">
        <v>33</v>
      </c>
      <c r="G267">
        <v>16000</v>
      </c>
      <c r="H267">
        <v>313837577</v>
      </c>
      <c r="I267" t="s">
        <v>385</v>
      </c>
      <c r="J267" t="s">
        <v>143</v>
      </c>
      <c r="K267" t="s">
        <v>1065</v>
      </c>
      <c r="L267">
        <v>1238746</v>
      </c>
      <c r="M267">
        <v>22342</v>
      </c>
      <c r="N267" t="s">
        <v>1066</v>
      </c>
      <c r="O267">
        <v>2</v>
      </c>
      <c r="P267">
        <v>5060</v>
      </c>
      <c r="Q267" t="s">
        <v>30</v>
      </c>
      <c r="R267" t="s">
        <v>127</v>
      </c>
      <c r="S267">
        <v>0</v>
      </c>
      <c r="T267">
        <v>2001</v>
      </c>
      <c r="U267">
        <v>5000</v>
      </c>
      <c r="V267">
        <v>8.8000000000000007</v>
      </c>
      <c r="W267">
        <v>21000</v>
      </c>
    </row>
    <row r="268" spans="1:23" x14ac:dyDescent="0.25">
      <c r="A268" t="s">
        <v>1067</v>
      </c>
      <c r="B268">
        <v>188</v>
      </c>
      <c r="C268">
        <v>120</v>
      </c>
      <c r="D268">
        <v>153</v>
      </c>
      <c r="E268">
        <v>447</v>
      </c>
      <c r="F268" t="s">
        <v>556</v>
      </c>
      <c r="G268">
        <v>1000</v>
      </c>
      <c r="H268">
        <v>24004159</v>
      </c>
      <c r="I268" t="s">
        <v>1068</v>
      </c>
      <c r="J268" t="s">
        <v>274</v>
      </c>
      <c r="K268" t="s">
        <v>1069</v>
      </c>
      <c r="L268">
        <v>68720</v>
      </c>
      <c r="M268">
        <v>3175</v>
      </c>
      <c r="N268" t="s">
        <v>1070</v>
      </c>
      <c r="O268">
        <v>0</v>
      </c>
      <c r="P268">
        <v>191</v>
      </c>
      <c r="Q268" t="s">
        <v>30</v>
      </c>
      <c r="R268" t="s">
        <v>31</v>
      </c>
      <c r="S268">
        <v>0</v>
      </c>
      <c r="T268">
        <v>2004</v>
      </c>
      <c r="U268">
        <v>1000</v>
      </c>
      <c r="V268">
        <v>5.8</v>
      </c>
      <c r="W268">
        <v>0</v>
      </c>
    </row>
    <row r="269" spans="1:23" x14ac:dyDescent="0.25">
      <c r="A269" t="s">
        <v>1071</v>
      </c>
      <c r="B269">
        <v>174</v>
      </c>
      <c r="C269">
        <v>165</v>
      </c>
      <c r="D269">
        <v>0</v>
      </c>
      <c r="E269">
        <v>780</v>
      </c>
      <c r="F269" t="s">
        <v>547</v>
      </c>
      <c r="G269">
        <v>10000</v>
      </c>
      <c r="H269">
        <v>58183966</v>
      </c>
      <c r="I269" t="s">
        <v>1072</v>
      </c>
      <c r="J269" t="s">
        <v>118</v>
      </c>
      <c r="K269" t="s">
        <v>1073</v>
      </c>
      <c r="L269">
        <v>79186</v>
      </c>
      <c r="M269">
        <v>14196</v>
      </c>
      <c r="N269" t="s">
        <v>706</v>
      </c>
      <c r="O269">
        <v>1</v>
      </c>
      <c r="P269">
        <v>386</v>
      </c>
      <c r="Q269" t="s">
        <v>30</v>
      </c>
      <c r="R269" t="s">
        <v>31</v>
      </c>
      <c r="S269">
        <v>0</v>
      </c>
      <c r="T269">
        <v>2001</v>
      </c>
      <c r="U269">
        <v>851</v>
      </c>
      <c r="V269">
        <v>6.8</v>
      </c>
      <c r="W269">
        <v>0</v>
      </c>
    </row>
    <row r="270" spans="1:23" x14ac:dyDescent="0.25">
      <c r="A270" t="s">
        <v>1074</v>
      </c>
      <c r="B270">
        <v>109</v>
      </c>
      <c r="C270">
        <v>82</v>
      </c>
      <c r="D270">
        <v>34</v>
      </c>
      <c r="E270">
        <v>434</v>
      </c>
      <c r="F270" t="s">
        <v>1075</v>
      </c>
      <c r="G270">
        <v>760</v>
      </c>
      <c r="H270">
        <v>100446895</v>
      </c>
      <c r="I270" t="s">
        <v>538</v>
      </c>
      <c r="J270" t="s">
        <v>194</v>
      </c>
      <c r="K270" t="s">
        <v>1076</v>
      </c>
      <c r="L270">
        <v>36033</v>
      </c>
      <c r="M270">
        <v>2762</v>
      </c>
      <c r="N270" t="s">
        <v>1077</v>
      </c>
      <c r="O270">
        <v>1</v>
      </c>
      <c r="P270">
        <v>456</v>
      </c>
      <c r="Q270" t="s">
        <v>30</v>
      </c>
      <c r="R270" t="s">
        <v>31</v>
      </c>
      <c r="S270">
        <v>0</v>
      </c>
      <c r="T270">
        <v>2003</v>
      </c>
      <c r="U270">
        <v>743</v>
      </c>
      <c r="V270">
        <v>3.8</v>
      </c>
      <c r="W270">
        <v>946</v>
      </c>
    </row>
    <row r="271" spans="1:23" x14ac:dyDescent="0.25">
      <c r="A271" t="s">
        <v>702</v>
      </c>
      <c r="B271">
        <v>225</v>
      </c>
      <c r="C271">
        <v>115</v>
      </c>
      <c r="D271">
        <v>295</v>
      </c>
      <c r="E271">
        <v>466</v>
      </c>
      <c r="F271" t="s">
        <v>245</v>
      </c>
      <c r="G271">
        <v>10000</v>
      </c>
      <c r="H271">
        <v>144795350</v>
      </c>
      <c r="I271" t="s">
        <v>1078</v>
      </c>
      <c r="J271" t="s">
        <v>118</v>
      </c>
      <c r="K271" t="s">
        <v>1079</v>
      </c>
      <c r="L271">
        <v>387632</v>
      </c>
      <c r="M271">
        <v>12068</v>
      </c>
      <c r="N271" t="s">
        <v>1080</v>
      </c>
      <c r="O271">
        <v>1</v>
      </c>
      <c r="P271">
        <v>789</v>
      </c>
      <c r="Q271" t="s">
        <v>30</v>
      </c>
      <c r="R271" t="s">
        <v>31</v>
      </c>
      <c r="S271">
        <v>0</v>
      </c>
      <c r="T271">
        <v>2004</v>
      </c>
      <c r="U271">
        <v>981</v>
      </c>
      <c r="V271">
        <v>7.1</v>
      </c>
      <c r="W271">
        <v>0</v>
      </c>
    </row>
    <row r="272" spans="1:23" x14ac:dyDescent="0.25">
      <c r="A272" t="s">
        <v>133</v>
      </c>
      <c r="B272">
        <v>239</v>
      </c>
      <c r="C272">
        <v>194</v>
      </c>
      <c r="D272">
        <v>0</v>
      </c>
      <c r="E272">
        <v>195</v>
      </c>
      <c r="F272" t="s">
        <v>33</v>
      </c>
      <c r="G272">
        <v>14000</v>
      </c>
      <c r="H272">
        <v>47396698</v>
      </c>
      <c r="I272" t="s">
        <v>741</v>
      </c>
      <c r="J272" t="s">
        <v>162</v>
      </c>
      <c r="K272" t="s">
        <v>1081</v>
      </c>
      <c r="L272">
        <v>217373</v>
      </c>
      <c r="M272">
        <v>19600</v>
      </c>
      <c r="N272" t="s">
        <v>1082</v>
      </c>
      <c r="O272">
        <v>1</v>
      </c>
      <c r="P272">
        <v>942</v>
      </c>
      <c r="Q272" t="s">
        <v>30</v>
      </c>
      <c r="R272" t="s">
        <v>31</v>
      </c>
      <c r="S272">
        <v>0</v>
      </c>
      <c r="T272">
        <v>2005</v>
      </c>
      <c r="U272">
        <v>5000</v>
      </c>
      <c r="V272">
        <v>7.2</v>
      </c>
      <c r="W272">
        <v>0</v>
      </c>
    </row>
    <row r="273" spans="1:23" x14ac:dyDescent="0.25">
      <c r="A273" t="s">
        <v>643</v>
      </c>
      <c r="B273">
        <v>101</v>
      </c>
      <c r="C273">
        <v>84</v>
      </c>
      <c r="D273">
        <v>50</v>
      </c>
      <c r="E273">
        <v>692</v>
      </c>
      <c r="F273" t="s">
        <v>915</v>
      </c>
      <c r="G273">
        <v>979</v>
      </c>
      <c r="H273">
        <v>140015224</v>
      </c>
      <c r="I273" t="s">
        <v>538</v>
      </c>
      <c r="J273" t="s">
        <v>1083</v>
      </c>
      <c r="K273" t="s">
        <v>1084</v>
      </c>
      <c r="L273">
        <v>94172</v>
      </c>
      <c r="M273">
        <v>3382</v>
      </c>
      <c r="N273" t="s">
        <v>1085</v>
      </c>
      <c r="O273">
        <v>0</v>
      </c>
      <c r="P273">
        <v>179</v>
      </c>
      <c r="Q273" t="s">
        <v>30</v>
      </c>
      <c r="R273" t="s">
        <v>526</v>
      </c>
      <c r="S273">
        <v>0</v>
      </c>
      <c r="T273">
        <v>1999</v>
      </c>
      <c r="U273">
        <v>886</v>
      </c>
      <c r="V273">
        <v>5.9</v>
      </c>
      <c r="W273">
        <v>0</v>
      </c>
    </row>
    <row r="274" spans="1:23" x14ac:dyDescent="0.25">
      <c r="A274" t="s">
        <v>1086</v>
      </c>
      <c r="B274">
        <v>228</v>
      </c>
      <c r="C274">
        <v>97</v>
      </c>
      <c r="D274">
        <v>63</v>
      </c>
      <c r="E274">
        <v>525</v>
      </c>
      <c r="F274" t="s">
        <v>1087</v>
      </c>
      <c r="G274">
        <v>852</v>
      </c>
      <c r="H274">
        <v>104374107</v>
      </c>
      <c r="I274" t="s">
        <v>1088</v>
      </c>
      <c r="J274" t="s">
        <v>614</v>
      </c>
      <c r="K274" t="s">
        <v>1089</v>
      </c>
      <c r="L274">
        <v>89351</v>
      </c>
      <c r="M274">
        <v>2480</v>
      </c>
      <c r="N274" t="s">
        <v>1090</v>
      </c>
      <c r="O274">
        <v>0</v>
      </c>
      <c r="P274">
        <v>214</v>
      </c>
      <c r="Q274" t="s">
        <v>30</v>
      </c>
      <c r="R274" t="s">
        <v>31</v>
      </c>
      <c r="S274">
        <v>0</v>
      </c>
      <c r="T274">
        <v>2009</v>
      </c>
      <c r="U274">
        <v>578</v>
      </c>
      <c r="V274">
        <v>7.1</v>
      </c>
      <c r="W274">
        <v>5000</v>
      </c>
    </row>
    <row r="275" spans="1:23" x14ac:dyDescent="0.25">
      <c r="A275" t="s">
        <v>133</v>
      </c>
      <c r="B275">
        <v>568</v>
      </c>
      <c r="C275">
        <v>151</v>
      </c>
      <c r="D275">
        <v>0</v>
      </c>
      <c r="E275">
        <v>372</v>
      </c>
      <c r="F275" t="s">
        <v>1091</v>
      </c>
      <c r="G275">
        <v>13000</v>
      </c>
      <c r="H275">
        <v>228430993</v>
      </c>
      <c r="I275" t="s">
        <v>455</v>
      </c>
      <c r="J275" t="s">
        <v>776</v>
      </c>
      <c r="K275" t="s">
        <v>1092</v>
      </c>
      <c r="L275">
        <v>472488</v>
      </c>
      <c r="M275">
        <v>14831</v>
      </c>
      <c r="N275" t="s">
        <v>1093</v>
      </c>
      <c r="O275">
        <v>1</v>
      </c>
      <c r="P275">
        <v>1023</v>
      </c>
      <c r="Q275" t="s">
        <v>30</v>
      </c>
      <c r="R275" t="s">
        <v>31</v>
      </c>
      <c r="S275">
        <v>0</v>
      </c>
      <c r="T275">
        <v>2015</v>
      </c>
      <c r="U275">
        <v>801</v>
      </c>
      <c r="V275">
        <v>8.1</v>
      </c>
      <c r="W275">
        <v>153000</v>
      </c>
    </row>
    <row r="276" spans="1:23" x14ac:dyDescent="0.25">
      <c r="A276" t="s">
        <v>195</v>
      </c>
      <c r="B276">
        <v>257</v>
      </c>
      <c r="C276">
        <v>136</v>
      </c>
      <c r="D276">
        <v>0</v>
      </c>
      <c r="E276">
        <v>3000</v>
      </c>
      <c r="F276" t="s">
        <v>192</v>
      </c>
      <c r="G276">
        <v>19000</v>
      </c>
      <c r="H276">
        <v>35799026</v>
      </c>
      <c r="I276" t="s">
        <v>1095</v>
      </c>
      <c r="J276" t="s">
        <v>74</v>
      </c>
      <c r="K276" t="s">
        <v>1096</v>
      </c>
      <c r="L276">
        <v>263329</v>
      </c>
      <c r="M276">
        <v>34839</v>
      </c>
      <c r="N276" t="s">
        <v>454</v>
      </c>
      <c r="O276">
        <v>1</v>
      </c>
      <c r="P276">
        <v>899</v>
      </c>
      <c r="Q276" t="s">
        <v>30</v>
      </c>
      <c r="R276" t="s">
        <v>31</v>
      </c>
      <c r="S276">
        <v>0</v>
      </c>
      <c r="T276">
        <v>2005</v>
      </c>
      <c r="U276">
        <v>12000</v>
      </c>
      <c r="V276">
        <v>6.9</v>
      </c>
      <c r="W276">
        <v>0</v>
      </c>
    </row>
    <row r="277" spans="1:23" x14ac:dyDescent="0.25">
      <c r="A277" t="s">
        <v>1097</v>
      </c>
      <c r="B277">
        <v>62</v>
      </c>
      <c r="C277">
        <v>104</v>
      </c>
      <c r="D277">
        <v>23</v>
      </c>
      <c r="E277">
        <v>591</v>
      </c>
      <c r="F277" t="s">
        <v>1098</v>
      </c>
      <c r="G277">
        <v>752</v>
      </c>
      <c r="H277">
        <v>6712451</v>
      </c>
      <c r="I277" t="s">
        <v>1099</v>
      </c>
      <c r="J277" t="s">
        <v>1100</v>
      </c>
      <c r="K277" t="s">
        <v>1101</v>
      </c>
      <c r="L277">
        <v>4102</v>
      </c>
      <c r="M277">
        <v>3133</v>
      </c>
      <c r="N277" t="s">
        <v>381</v>
      </c>
      <c r="O277">
        <v>0</v>
      </c>
      <c r="P277">
        <v>89</v>
      </c>
      <c r="Q277" t="s">
        <v>30</v>
      </c>
      <c r="R277" t="s">
        <v>1102</v>
      </c>
      <c r="S277">
        <v>0</v>
      </c>
      <c r="T277">
        <v>2001</v>
      </c>
      <c r="U277">
        <v>631</v>
      </c>
      <c r="V277">
        <v>4.4000000000000004</v>
      </c>
      <c r="W277">
        <v>53</v>
      </c>
    </row>
    <row r="278" spans="1:23" x14ac:dyDescent="0.25">
      <c r="A278" t="s">
        <v>1103</v>
      </c>
      <c r="B278">
        <v>175</v>
      </c>
      <c r="C278">
        <v>127</v>
      </c>
      <c r="D278">
        <v>57</v>
      </c>
      <c r="E278">
        <v>3000</v>
      </c>
      <c r="F278" t="s">
        <v>390</v>
      </c>
      <c r="G278">
        <v>12000</v>
      </c>
      <c r="H278">
        <v>101643008</v>
      </c>
      <c r="I278" t="s">
        <v>233</v>
      </c>
      <c r="J278" t="s">
        <v>485</v>
      </c>
      <c r="K278" t="s">
        <v>1104</v>
      </c>
      <c r="L278">
        <v>218341</v>
      </c>
      <c r="M278">
        <v>29069</v>
      </c>
      <c r="N278" t="s">
        <v>1105</v>
      </c>
      <c r="O278">
        <v>1</v>
      </c>
      <c r="P278">
        <v>498</v>
      </c>
      <c r="Q278" t="s">
        <v>30</v>
      </c>
      <c r="R278" t="s">
        <v>31</v>
      </c>
      <c r="S278">
        <v>0</v>
      </c>
      <c r="T278">
        <v>2000</v>
      </c>
      <c r="U278">
        <v>11000</v>
      </c>
      <c r="V278">
        <v>6.5</v>
      </c>
      <c r="W278">
        <v>0</v>
      </c>
    </row>
    <row r="279" spans="1:23" x14ac:dyDescent="0.25">
      <c r="A279" t="s">
        <v>133</v>
      </c>
      <c r="B279">
        <v>265</v>
      </c>
      <c r="C279">
        <v>171</v>
      </c>
      <c r="D279">
        <v>0</v>
      </c>
      <c r="E279">
        <v>695</v>
      </c>
      <c r="F279" t="s">
        <v>1106</v>
      </c>
      <c r="G279">
        <v>3000</v>
      </c>
      <c r="H279">
        <v>187670866</v>
      </c>
      <c r="I279" t="s">
        <v>1107</v>
      </c>
      <c r="J279" t="s">
        <v>454</v>
      </c>
      <c r="K279" t="s">
        <v>1108</v>
      </c>
      <c r="L279">
        <v>982637</v>
      </c>
      <c r="M279">
        <v>6521</v>
      </c>
      <c r="N279" t="s">
        <v>1109</v>
      </c>
      <c r="O279">
        <v>0</v>
      </c>
      <c r="P279">
        <v>2368</v>
      </c>
      <c r="Q279" t="s">
        <v>30</v>
      </c>
      <c r="R279" t="s">
        <v>31</v>
      </c>
      <c r="S279">
        <v>0</v>
      </c>
      <c r="T279">
        <v>2000</v>
      </c>
      <c r="U279">
        <v>933</v>
      </c>
      <c r="V279">
        <v>8.5</v>
      </c>
      <c r="W279">
        <v>21000</v>
      </c>
    </row>
    <row r="280" spans="1:23" x14ac:dyDescent="0.25">
      <c r="A280" t="s">
        <v>270</v>
      </c>
      <c r="B280">
        <v>252</v>
      </c>
      <c r="C280">
        <v>145</v>
      </c>
      <c r="D280">
        <v>14000</v>
      </c>
      <c r="E280">
        <v>533</v>
      </c>
      <c r="F280" t="s">
        <v>1110</v>
      </c>
      <c r="G280">
        <v>10000</v>
      </c>
      <c r="H280">
        <v>132014112</v>
      </c>
      <c r="I280" t="s">
        <v>1078</v>
      </c>
      <c r="J280" t="s">
        <v>362</v>
      </c>
      <c r="K280" t="s">
        <v>1111</v>
      </c>
      <c r="L280">
        <v>399651</v>
      </c>
      <c r="M280">
        <v>12546</v>
      </c>
      <c r="N280" t="s">
        <v>1112</v>
      </c>
      <c r="O280">
        <v>0</v>
      </c>
      <c r="P280">
        <v>1331</v>
      </c>
      <c r="Q280" t="s">
        <v>30</v>
      </c>
      <c r="R280" t="s">
        <v>31</v>
      </c>
      <c r="S280">
        <v>0</v>
      </c>
      <c r="T280">
        <v>2002</v>
      </c>
      <c r="U280">
        <v>798</v>
      </c>
      <c r="V280">
        <v>7.7</v>
      </c>
      <c r="W280">
        <v>0</v>
      </c>
    </row>
    <row r="281" spans="1:23" x14ac:dyDescent="0.25">
      <c r="A281" t="s">
        <v>834</v>
      </c>
      <c r="B281">
        <v>232</v>
      </c>
      <c r="C281">
        <v>174</v>
      </c>
      <c r="D281">
        <v>0</v>
      </c>
      <c r="E281">
        <v>9000</v>
      </c>
      <c r="F281" t="s">
        <v>80</v>
      </c>
      <c r="G281">
        <v>11000</v>
      </c>
      <c r="H281">
        <v>261970615</v>
      </c>
      <c r="I281" t="s">
        <v>77</v>
      </c>
      <c r="J281" t="s">
        <v>76</v>
      </c>
      <c r="K281" t="s">
        <v>1113</v>
      </c>
      <c r="L281">
        <v>387616</v>
      </c>
      <c r="M281">
        <v>35672</v>
      </c>
      <c r="N281" t="s">
        <v>806</v>
      </c>
      <c r="O281">
        <v>1</v>
      </c>
      <c r="P281">
        <v>858</v>
      </c>
      <c r="Q281" t="s">
        <v>30</v>
      </c>
      <c r="R281" t="s">
        <v>44</v>
      </c>
      <c r="S281">
        <v>0</v>
      </c>
      <c r="T281">
        <v>2002</v>
      </c>
      <c r="U281">
        <v>10000</v>
      </c>
      <c r="V281">
        <v>7.4</v>
      </c>
      <c r="W281">
        <v>0</v>
      </c>
    </row>
    <row r="282" spans="1:23" x14ac:dyDescent="0.25">
      <c r="A282" t="s">
        <v>218</v>
      </c>
      <c r="B282">
        <v>400</v>
      </c>
      <c r="C282">
        <v>144</v>
      </c>
      <c r="D282">
        <v>258</v>
      </c>
      <c r="E282">
        <v>834</v>
      </c>
      <c r="F282" t="s">
        <v>1114</v>
      </c>
      <c r="G282">
        <v>6000</v>
      </c>
      <c r="H282">
        <v>167007184</v>
      </c>
      <c r="I282" t="s">
        <v>40</v>
      </c>
      <c r="J282" t="s">
        <v>141</v>
      </c>
      <c r="K282" t="s">
        <v>1115</v>
      </c>
      <c r="L282">
        <v>470483</v>
      </c>
      <c r="M282">
        <v>9125</v>
      </c>
      <c r="N282" t="s">
        <v>1116</v>
      </c>
      <c r="O282">
        <v>1</v>
      </c>
      <c r="P282">
        <v>2301</v>
      </c>
      <c r="Q282" t="s">
        <v>30</v>
      </c>
      <c r="R282" t="s">
        <v>44</v>
      </c>
      <c r="S282">
        <v>0</v>
      </c>
      <c r="T282">
        <v>2006</v>
      </c>
      <c r="U282">
        <v>1000</v>
      </c>
      <c r="V282">
        <v>8</v>
      </c>
      <c r="W282">
        <v>0</v>
      </c>
    </row>
    <row r="283" spans="1:23" x14ac:dyDescent="0.25">
      <c r="A283" t="s">
        <v>179</v>
      </c>
      <c r="B283">
        <v>230</v>
      </c>
      <c r="C283">
        <v>119</v>
      </c>
      <c r="D283">
        <v>13000</v>
      </c>
      <c r="E283">
        <v>567</v>
      </c>
      <c r="F283" t="s">
        <v>1117</v>
      </c>
      <c r="G283">
        <v>1000</v>
      </c>
      <c r="H283">
        <v>180011740</v>
      </c>
      <c r="I283" t="s">
        <v>161</v>
      </c>
      <c r="J283" t="s">
        <v>405</v>
      </c>
      <c r="K283" t="s">
        <v>1118</v>
      </c>
      <c r="L283">
        <v>177725</v>
      </c>
      <c r="M283">
        <v>2776</v>
      </c>
      <c r="N283" t="s">
        <v>1119</v>
      </c>
      <c r="O283">
        <v>0</v>
      </c>
      <c r="P283">
        <v>1368</v>
      </c>
      <c r="Q283" t="s">
        <v>30</v>
      </c>
      <c r="R283" t="s">
        <v>31</v>
      </c>
      <c r="S283">
        <v>0</v>
      </c>
      <c r="T283">
        <v>2001</v>
      </c>
      <c r="U283">
        <v>658</v>
      </c>
      <c r="V283">
        <v>5.7</v>
      </c>
      <c r="W283">
        <v>0</v>
      </c>
    </row>
    <row r="284" spans="1:23" x14ac:dyDescent="0.25">
      <c r="A284" t="s">
        <v>24</v>
      </c>
      <c r="B284">
        <v>210</v>
      </c>
      <c r="C284">
        <v>153</v>
      </c>
      <c r="D284">
        <v>0</v>
      </c>
      <c r="E284">
        <v>539</v>
      </c>
      <c r="F284" t="s">
        <v>1120</v>
      </c>
      <c r="G284">
        <v>780</v>
      </c>
      <c r="H284">
        <v>204843350</v>
      </c>
      <c r="I284" t="s">
        <v>447</v>
      </c>
      <c r="J284" t="s">
        <v>706</v>
      </c>
      <c r="K284" t="s">
        <v>1121</v>
      </c>
      <c r="L284">
        <v>744891</v>
      </c>
      <c r="M284">
        <v>2829</v>
      </c>
      <c r="N284" t="s">
        <v>1122</v>
      </c>
      <c r="O284">
        <v>0</v>
      </c>
      <c r="P284">
        <v>983</v>
      </c>
      <c r="Q284" t="s">
        <v>30</v>
      </c>
      <c r="R284" t="s">
        <v>31</v>
      </c>
      <c r="S284">
        <v>0</v>
      </c>
      <c r="T284">
        <v>1991</v>
      </c>
      <c r="U284">
        <v>604</v>
      </c>
      <c r="V284">
        <v>8.5</v>
      </c>
      <c r="W284">
        <v>13000</v>
      </c>
    </row>
    <row r="285" spans="1:23" x14ac:dyDescent="0.25">
      <c r="A285" t="s">
        <v>1071</v>
      </c>
      <c r="B285">
        <v>357</v>
      </c>
      <c r="C285">
        <v>140</v>
      </c>
      <c r="D285">
        <v>0</v>
      </c>
      <c r="E285">
        <v>1000</v>
      </c>
      <c r="F285" t="s">
        <v>46</v>
      </c>
      <c r="G285">
        <v>40000</v>
      </c>
      <c r="H285">
        <v>97030725</v>
      </c>
      <c r="I285" t="s">
        <v>1123</v>
      </c>
      <c r="J285" t="s">
        <v>35</v>
      </c>
      <c r="K285" t="s">
        <v>1124</v>
      </c>
      <c r="L285">
        <v>230931</v>
      </c>
      <c r="M285">
        <v>64599</v>
      </c>
      <c r="N285" t="s">
        <v>114</v>
      </c>
      <c r="O285">
        <v>1</v>
      </c>
      <c r="P285">
        <v>585</v>
      </c>
      <c r="Q285" t="s">
        <v>30</v>
      </c>
      <c r="R285" t="s">
        <v>31</v>
      </c>
      <c r="S285">
        <v>0</v>
      </c>
      <c r="T285">
        <v>2009</v>
      </c>
      <c r="U285">
        <v>23000</v>
      </c>
      <c r="V285">
        <v>7</v>
      </c>
      <c r="W285">
        <v>0</v>
      </c>
    </row>
    <row r="286" spans="1:23" x14ac:dyDescent="0.25">
      <c r="A286" t="s">
        <v>133</v>
      </c>
      <c r="B286">
        <v>300</v>
      </c>
      <c r="C286">
        <v>176</v>
      </c>
      <c r="D286">
        <v>0</v>
      </c>
      <c r="E286">
        <v>561</v>
      </c>
      <c r="F286" t="s">
        <v>1125</v>
      </c>
      <c r="G286">
        <v>18000</v>
      </c>
      <c r="H286">
        <v>130127620</v>
      </c>
      <c r="I286" t="s">
        <v>1126</v>
      </c>
      <c r="J286" t="s">
        <v>1127</v>
      </c>
      <c r="K286" t="s">
        <v>1128</v>
      </c>
      <c r="L286">
        <v>324671</v>
      </c>
      <c r="M286">
        <v>20354</v>
      </c>
      <c r="N286" t="s">
        <v>1129</v>
      </c>
      <c r="O286">
        <v>0</v>
      </c>
      <c r="P286">
        <v>458</v>
      </c>
      <c r="Q286" t="s">
        <v>30</v>
      </c>
      <c r="R286" t="s">
        <v>31</v>
      </c>
      <c r="S286">
        <v>0</v>
      </c>
      <c r="T286">
        <v>2007</v>
      </c>
      <c r="U286">
        <v>782</v>
      </c>
      <c r="V286">
        <v>7.8</v>
      </c>
      <c r="W286">
        <v>0</v>
      </c>
    </row>
    <row r="287" spans="1:23" x14ac:dyDescent="0.25">
      <c r="A287" t="s">
        <v>24</v>
      </c>
      <c r="B287">
        <v>94</v>
      </c>
      <c r="C287">
        <v>141</v>
      </c>
      <c r="D287">
        <v>0</v>
      </c>
      <c r="E287">
        <v>618</v>
      </c>
      <c r="F287" t="s">
        <v>1130</v>
      </c>
      <c r="G287">
        <v>2000</v>
      </c>
      <c r="H287">
        <v>146282411</v>
      </c>
      <c r="I287" t="s">
        <v>1131</v>
      </c>
      <c r="J287" t="s">
        <v>1132</v>
      </c>
      <c r="K287" t="s">
        <v>1133</v>
      </c>
      <c r="L287">
        <v>190439</v>
      </c>
      <c r="M287">
        <v>4528</v>
      </c>
      <c r="N287" t="s">
        <v>1134</v>
      </c>
      <c r="O287">
        <v>0</v>
      </c>
      <c r="P287">
        <v>351</v>
      </c>
      <c r="Q287" t="s">
        <v>30</v>
      </c>
      <c r="R287" t="s">
        <v>31</v>
      </c>
      <c r="S287">
        <v>0</v>
      </c>
      <c r="T287">
        <v>1994</v>
      </c>
      <c r="U287">
        <v>1000</v>
      </c>
      <c r="V287">
        <v>7.2</v>
      </c>
      <c r="W287">
        <v>0</v>
      </c>
    </row>
    <row r="288" spans="1:23" x14ac:dyDescent="0.25">
      <c r="A288" t="s">
        <v>1135</v>
      </c>
      <c r="B288">
        <v>267</v>
      </c>
      <c r="C288">
        <v>106</v>
      </c>
      <c r="D288">
        <v>12000</v>
      </c>
      <c r="E288">
        <v>385</v>
      </c>
      <c r="F288" t="s">
        <v>199</v>
      </c>
      <c r="G288">
        <v>18000</v>
      </c>
      <c r="H288">
        <v>65452312</v>
      </c>
      <c r="I288" t="s">
        <v>233</v>
      </c>
      <c r="J288" t="s">
        <v>1127</v>
      </c>
      <c r="K288" t="s">
        <v>1136</v>
      </c>
      <c r="L288">
        <v>149998</v>
      </c>
      <c r="M288">
        <v>19906</v>
      </c>
      <c r="N288" t="s">
        <v>1137</v>
      </c>
      <c r="O288">
        <v>1</v>
      </c>
      <c r="P288">
        <v>285</v>
      </c>
      <c r="Q288" t="s">
        <v>30</v>
      </c>
      <c r="R288" t="s">
        <v>31</v>
      </c>
      <c r="S288">
        <v>0</v>
      </c>
      <c r="T288">
        <v>2009</v>
      </c>
      <c r="U288">
        <v>464</v>
      </c>
      <c r="V288">
        <v>6.4</v>
      </c>
      <c r="W288">
        <v>0</v>
      </c>
    </row>
    <row r="289" spans="1:23" x14ac:dyDescent="0.25">
      <c r="A289" t="s">
        <v>1138</v>
      </c>
      <c r="B289">
        <v>180</v>
      </c>
      <c r="C289">
        <v>98</v>
      </c>
      <c r="D289">
        <v>80</v>
      </c>
      <c r="E289">
        <v>708</v>
      </c>
      <c r="F289" t="s">
        <v>1139</v>
      </c>
      <c r="G289">
        <v>22000</v>
      </c>
      <c r="H289">
        <v>148383780</v>
      </c>
      <c r="I289" t="s">
        <v>1099</v>
      </c>
      <c r="J289" t="s">
        <v>1140</v>
      </c>
      <c r="K289" t="s">
        <v>1141</v>
      </c>
      <c r="L289">
        <v>85531</v>
      </c>
      <c r="M289">
        <v>24082</v>
      </c>
      <c r="N289" t="s">
        <v>1142</v>
      </c>
      <c r="O289">
        <v>10</v>
      </c>
      <c r="P289">
        <v>152</v>
      </c>
      <c r="Q289" t="s">
        <v>30</v>
      </c>
      <c r="R289" t="s">
        <v>31</v>
      </c>
      <c r="S289">
        <v>0</v>
      </c>
      <c r="T289">
        <v>2010</v>
      </c>
      <c r="U289">
        <v>713</v>
      </c>
      <c r="V289">
        <v>5.5</v>
      </c>
      <c r="W289">
        <v>0</v>
      </c>
    </row>
    <row r="290" spans="1:23" x14ac:dyDescent="0.25">
      <c r="A290" t="s">
        <v>1143</v>
      </c>
      <c r="B290">
        <v>265</v>
      </c>
      <c r="C290">
        <v>116</v>
      </c>
      <c r="D290">
        <v>285</v>
      </c>
      <c r="E290">
        <v>107</v>
      </c>
      <c r="F290" t="s">
        <v>833</v>
      </c>
      <c r="G290">
        <v>12000</v>
      </c>
      <c r="H290">
        <v>119219978</v>
      </c>
      <c r="I290" t="s">
        <v>1144</v>
      </c>
      <c r="J290" t="s">
        <v>725</v>
      </c>
      <c r="K290" t="s">
        <v>1145</v>
      </c>
      <c r="L290">
        <v>189806</v>
      </c>
      <c r="M290">
        <v>20233</v>
      </c>
      <c r="N290" t="s">
        <v>1146</v>
      </c>
      <c r="O290">
        <v>2</v>
      </c>
      <c r="P290">
        <v>316</v>
      </c>
      <c r="Q290" t="s">
        <v>30</v>
      </c>
      <c r="R290" t="s">
        <v>31</v>
      </c>
      <c r="S290">
        <v>0</v>
      </c>
      <c r="T290">
        <v>2010</v>
      </c>
      <c r="U290">
        <v>8000</v>
      </c>
      <c r="V290">
        <v>6.7</v>
      </c>
      <c r="W290">
        <v>16000</v>
      </c>
    </row>
    <row r="291" spans="1:23" x14ac:dyDescent="0.25">
      <c r="A291" t="s">
        <v>1147</v>
      </c>
      <c r="B291">
        <v>81</v>
      </c>
      <c r="C291">
        <v>115</v>
      </c>
      <c r="D291">
        <v>55</v>
      </c>
      <c r="E291">
        <v>383</v>
      </c>
      <c r="F291" t="s">
        <v>952</v>
      </c>
      <c r="G291">
        <v>1000</v>
      </c>
      <c r="H291">
        <v>101228120</v>
      </c>
      <c r="I291" t="s">
        <v>1148</v>
      </c>
      <c r="J291" t="s">
        <v>1149</v>
      </c>
      <c r="K291" t="s">
        <v>1150</v>
      </c>
      <c r="L291">
        <v>84424</v>
      </c>
      <c r="M291">
        <v>3454</v>
      </c>
      <c r="N291" t="s">
        <v>1151</v>
      </c>
      <c r="O291">
        <v>1</v>
      </c>
      <c r="P291">
        <v>131</v>
      </c>
      <c r="Q291" t="s">
        <v>30</v>
      </c>
      <c r="R291" t="s">
        <v>31</v>
      </c>
      <c r="S291">
        <v>0</v>
      </c>
      <c r="T291">
        <v>1996</v>
      </c>
      <c r="U291">
        <v>773</v>
      </c>
      <c r="V291">
        <v>6.1</v>
      </c>
      <c r="W291">
        <v>0</v>
      </c>
    </row>
    <row r="292" spans="1:23" x14ac:dyDescent="0.25">
      <c r="A292" t="s">
        <v>1152</v>
      </c>
      <c r="B292">
        <v>765</v>
      </c>
      <c r="C292">
        <v>165</v>
      </c>
      <c r="D292">
        <v>16000</v>
      </c>
      <c r="E292">
        <v>265</v>
      </c>
      <c r="F292" t="s">
        <v>41</v>
      </c>
      <c r="G292">
        <v>29000</v>
      </c>
      <c r="H292">
        <v>162804648</v>
      </c>
      <c r="I292" t="s">
        <v>1153</v>
      </c>
      <c r="J292" t="s">
        <v>153</v>
      </c>
      <c r="K292" t="s">
        <v>1154</v>
      </c>
      <c r="L292">
        <v>955174</v>
      </c>
      <c r="M292">
        <v>40978</v>
      </c>
      <c r="N292" t="s">
        <v>908</v>
      </c>
      <c r="O292">
        <v>1</v>
      </c>
      <c r="P292">
        <v>1193</v>
      </c>
      <c r="Q292" t="s">
        <v>30</v>
      </c>
      <c r="R292" t="s">
        <v>31</v>
      </c>
      <c r="S292">
        <v>0</v>
      </c>
      <c r="T292">
        <v>2012</v>
      </c>
      <c r="U292">
        <v>11000</v>
      </c>
      <c r="V292">
        <v>8.5</v>
      </c>
      <c r="W292">
        <v>199000</v>
      </c>
    </row>
    <row r="293" spans="1:23" x14ac:dyDescent="0.25">
      <c r="A293" t="s">
        <v>1155</v>
      </c>
      <c r="B293">
        <v>80</v>
      </c>
      <c r="C293">
        <v>91</v>
      </c>
      <c r="D293">
        <v>21</v>
      </c>
      <c r="E293">
        <v>542</v>
      </c>
      <c r="F293" t="s">
        <v>1156</v>
      </c>
      <c r="G293">
        <v>2000</v>
      </c>
      <c r="H293">
        <v>100117603</v>
      </c>
      <c r="I293" t="s">
        <v>1157</v>
      </c>
      <c r="J293" t="s">
        <v>910</v>
      </c>
      <c r="K293" t="s">
        <v>1158</v>
      </c>
      <c r="L293">
        <v>102933</v>
      </c>
      <c r="M293">
        <v>4842</v>
      </c>
      <c r="N293" t="s">
        <v>1159</v>
      </c>
      <c r="O293">
        <v>0</v>
      </c>
      <c r="P293">
        <v>230</v>
      </c>
      <c r="Q293" t="s">
        <v>30</v>
      </c>
      <c r="R293" t="s">
        <v>31</v>
      </c>
      <c r="S293">
        <v>0</v>
      </c>
      <c r="T293">
        <v>1996</v>
      </c>
      <c r="U293">
        <v>700</v>
      </c>
      <c r="V293">
        <v>6.9</v>
      </c>
      <c r="W293">
        <v>0</v>
      </c>
    </row>
    <row r="294" spans="1:23" x14ac:dyDescent="0.25">
      <c r="A294" t="s">
        <v>1160</v>
      </c>
      <c r="B294">
        <v>141</v>
      </c>
      <c r="C294">
        <v>78</v>
      </c>
      <c r="D294">
        <v>10</v>
      </c>
      <c r="E294">
        <v>253</v>
      </c>
      <c r="F294" t="s">
        <v>1161</v>
      </c>
      <c r="G294">
        <v>558</v>
      </c>
      <c r="H294">
        <v>89296573</v>
      </c>
      <c r="I294" t="s">
        <v>191</v>
      </c>
      <c r="J294" t="s">
        <v>1162</v>
      </c>
      <c r="K294" t="s">
        <v>1163</v>
      </c>
      <c r="L294">
        <v>128285</v>
      </c>
      <c r="M294">
        <v>2039</v>
      </c>
      <c r="N294" t="s">
        <v>1164</v>
      </c>
      <c r="O294">
        <v>1</v>
      </c>
      <c r="P294">
        <v>297</v>
      </c>
      <c r="Q294" t="s">
        <v>30</v>
      </c>
      <c r="R294" t="s">
        <v>31</v>
      </c>
      <c r="S294">
        <v>0</v>
      </c>
      <c r="T294">
        <v>2000</v>
      </c>
      <c r="U294">
        <v>452</v>
      </c>
      <c r="V294">
        <v>7.3</v>
      </c>
      <c r="W294">
        <v>0</v>
      </c>
    </row>
    <row r="295" spans="1:23" x14ac:dyDescent="0.25">
      <c r="A295" t="s">
        <v>1165</v>
      </c>
      <c r="B295">
        <v>383</v>
      </c>
      <c r="C295">
        <v>103</v>
      </c>
      <c r="D295">
        <v>165</v>
      </c>
      <c r="E295">
        <v>13000</v>
      </c>
      <c r="F295" t="s">
        <v>1166</v>
      </c>
      <c r="G295">
        <v>26000</v>
      </c>
      <c r="H295">
        <v>85017401</v>
      </c>
      <c r="I295" t="s">
        <v>40</v>
      </c>
      <c r="J295" t="s">
        <v>234</v>
      </c>
      <c r="K295" t="s">
        <v>1167</v>
      </c>
      <c r="L295">
        <v>246803</v>
      </c>
      <c r="M295">
        <v>57881</v>
      </c>
      <c r="N295" t="s">
        <v>664</v>
      </c>
      <c r="O295">
        <v>3</v>
      </c>
      <c r="P295">
        <v>474</v>
      </c>
      <c r="Q295" t="s">
        <v>30</v>
      </c>
      <c r="R295" t="s">
        <v>31</v>
      </c>
      <c r="S295">
        <v>0</v>
      </c>
      <c r="T295">
        <v>2012</v>
      </c>
      <c r="U295">
        <v>13000</v>
      </c>
      <c r="V295">
        <v>6.7</v>
      </c>
      <c r="W295">
        <v>108000</v>
      </c>
    </row>
    <row r="296" spans="1:23" x14ac:dyDescent="0.25">
      <c r="A296" t="s">
        <v>483</v>
      </c>
      <c r="B296">
        <v>193</v>
      </c>
      <c r="C296">
        <v>131</v>
      </c>
      <c r="D296">
        <v>226</v>
      </c>
      <c r="E296">
        <v>341</v>
      </c>
      <c r="F296" t="s">
        <v>1168</v>
      </c>
      <c r="G296">
        <v>12000</v>
      </c>
      <c r="H296">
        <v>173005002</v>
      </c>
      <c r="I296" t="s">
        <v>1169</v>
      </c>
      <c r="J296" t="s">
        <v>485</v>
      </c>
      <c r="K296" t="s">
        <v>1170</v>
      </c>
      <c r="L296">
        <v>255447</v>
      </c>
      <c r="M296">
        <v>13679</v>
      </c>
      <c r="N296" t="s">
        <v>1171</v>
      </c>
      <c r="O296">
        <v>0</v>
      </c>
      <c r="P296">
        <v>692</v>
      </c>
      <c r="Q296" t="s">
        <v>30</v>
      </c>
      <c r="R296" t="s">
        <v>31</v>
      </c>
      <c r="S296">
        <v>0</v>
      </c>
      <c r="T296">
        <v>2004</v>
      </c>
      <c r="U296">
        <v>625</v>
      </c>
      <c r="V296">
        <v>6.9</v>
      </c>
      <c r="W296">
        <v>0</v>
      </c>
    </row>
    <row r="297" spans="1:23" x14ac:dyDescent="0.25">
      <c r="A297" t="s">
        <v>1172</v>
      </c>
      <c r="B297">
        <v>170</v>
      </c>
      <c r="C297">
        <v>104</v>
      </c>
      <c r="D297">
        <v>14</v>
      </c>
      <c r="E297">
        <v>203</v>
      </c>
      <c r="F297" t="s">
        <v>1173</v>
      </c>
      <c r="G297">
        <v>3000</v>
      </c>
      <c r="H297">
        <v>75030163</v>
      </c>
      <c r="I297" t="s">
        <v>106</v>
      </c>
      <c r="J297" t="s">
        <v>454</v>
      </c>
      <c r="K297" t="s">
        <v>1174</v>
      </c>
      <c r="L297">
        <v>108076</v>
      </c>
      <c r="M297">
        <v>4487</v>
      </c>
      <c r="N297" t="s">
        <v>1175</v>
      </c>
      <c r="O297">
        <v>0</v>
      </c>
      <c r="P297">
        <v>1690</v>
      </c>
      <c r="Q297" t="s">
        <v>30</v>
      </c>
      <c r="R297" t="s">
        <v>31</v>
      </c>
      <c r="S297">
        <v>0</v>
      </c>
      <c r="T297">
        <v>2006</v>
      </c>
      <c r="U297">
        <v>762</v>
      </c>
      <c r="V297">
        <v>5.0999999999999996</v>
      </c>
      <c r="W297">
        <v>0</v>
      </c>
    </row>
    <row r="298" spans="1:23" x14ac:dyDescent="0.25">
      <c r="A298" t="s">
        <v>1176</v>
      </c>
      <c r="B298">
        <v>333</v>
      </c>
      <c r="C298">
        <v>101</v>
      </c>
      <c r="D298">
        <v>0</v>
      </c>
      <c r="E298">
        <v>279</v>
      </c>
      <c r="F298" t="s">
        <v>1177</v>
      </c>
      <c r="G298">
        <v>925</v>
      </c>
      <c r="H298">
        <v>77222184</v>
      </c>
      <c r="I298" t="s">
        <v>379</v>
      </c>
      <c r="J298" t="s">
        <v>1178</v>
      </c>
      <c r="K298" t="s">
        <v>1179</v>
      </c>
      <c r="L298">
        <v>87677</v>
      </c>
      <c r="M298">
        <v>1738</v>
      </c>
      <c r="N298" t="s">
        <v>1180</v>
      </c>
      <c r="O298">
        <v>0</v>
      </c>
      <c r="P298">
        <v>388</v>
      </c>
      <c r="Q298" t="s">
        <v>30</v>
      </c>
      <c r="R298" t="s">
        <v>526</v>
      </c>
      <c r="S298">
        <v>0</v>
      </c>
      <c r="T298">
        <v>2009</v>
      </c>
      <c r="U298">
        <v>468</v>
      </c>
      <c r="V298">
        <v>6.8</v>
      </c>
      <c r="W298">
        <v>11000</v>
      </c>
    </row>
    <row r="299" spans="1:23" x14ac:dyDescent="0.25">
      <c r="A299" t="s">
        <v>639</v>
      </c>
      <c r="B299">
        <v>256</v>
      </c>
      <c r="C299">
        <v>111</v>
      </c>
      <c r="D299">
        <v>456</v>
      </c>
      <c r="E299">
        <v>394</v>
      </c>
      <c r="F299" t="s">
        <v>640</v>
      </c>
      <c r="G299">
        <v>20000</v>
      </c>
      <c r="H299">
        <v>34964818</v>
      </c>
      <c r="I299" t="s">
        <v>142</v>
      </c>
      <c r="J299" t="s">
        <v>185</v>
      </c>
      <c r="K299" t="s">
        <v>641</v>
      </c>
      <c r="L299">
        <v>39956</v>
      </c>
      <c r="M299">
        <v>21393</v>
      </c>
      <c r="N299" t="s">
        <v>642</v>
      </c>
      <c r="O299">
        <v>4</v>
      </c>
      <c r="P299">
        <v>186</v>
      </c>
      <c r="Q299" t="s">
        <v>30</v>
      </c>
      <c r="R299" t="s">
        <v>31</v>
      </c>
      <c r="S299">
        <v>0</v>
      </c>
      <c r="T299">
        <v>2015</v>
      </c>
      <c r="U299">
        <v>548</v>
      </c>
      <c r="V299">
        <v>5.8</v>
      </c>
      <c r="W299">
        <v>24000</v>
      </c>
    </row>
    <row r="300" spans="1:23" x14ac:dyDescent="0.25">
      <c r="A300" t="s">
        <v>1181</v>
      </c>
      <c r="B300">
        <v>203</v>
      </c>
      <c r="C300">
        <v>102</v>
      </c>
      <c r="D300">
        <v>77</v>
      </c>
      <c r="E300">
        <v>120</v>
      </c>
      <c r="F300" t="s">
        <v>1182</v>
      </c>
      <c r="G300">
        <v>14000</v>
      </c>
      <c r="H300">
        <v>107515297</v>
      </c>
      <c r="I300" t="s">
        <v>434</v>
      </c>
      <c r="J300" t="s">
        <v>482</v>
      </c>
      <c r="K300" t="s">
        <v>1183</v>
      </c>
      <c r="L300">
        <v>85833</v>
      </c>
      <c r="M300">
        <v>14552</v>
      </c>
      <c r="N300" t="s">
        <v>1184</v>
      </c>
      <c r="O300">
        <v>2</v>
      </c>
      <c r="P300">
        <v>113</v>
      </c>
      <c r="Q300" t="s">
        <v>30</v>
      </c>
      <c r="R300" t="s">
        <v>31</v>
      </c>
      <c r="S300">
        <v>0</v>
      </c>
      <c r="T300">
        <v>2013</v>
      </c>
      <c r="U300">
        <v>151</v>
      </c>
      <c r="V300">
        <v>6.7</v>
      </c>
      <c r="W300">
        <v>17000</v>
      </c>
    </row>
    <row r="301" spans="1:23" x14ac:dyDescent="0.25">
      <c r="A301" t="s">
        <v>1185</v>
      </c>
      <c r="B301">
        <v>321</v>
      </c>
      <c r="C301">
        <v>103</v>
      </c>
      <c r="D301">
        <v>207</v>
      </c>
      <c r="E301">
        <v>3000</v>
      </c>
      <c r="F301" t="s">
        <v>390</v>
      </c>
      <c r="G301">
        <v>40000</v>
      </c>
      <c r="H301">
        <v>67631157</v>
      </c>
      <c r="I301" t="s">
        <v>1186</v>
      </c>
      <c r="J301" t="s">
        <v>35</v>
      </c>
      <c r="K301" t="s">
        <v>1187</v>
      </c>
      <c r="L301">
        <v>176598</v>
      </c>
      <c r="M301">
        <v>55175</v>
      </c>
      <c r="N301" t="s">
        <v>1188</v>
      </c>
      <c r="O301">
        <v>0</v>
      </c>
      <c r="P301">
        <v>374</v>
      </c>
      <c r="Q301" t="s">
        <v>30</v>
      </c>
      <c r="R301" t="s">
        <v>31</v>
      </c>
      <c r="S301">
        <v>0</v>
      </c>
      <c r="T301">
        <v>2010</v>
      </c>
      <c r="U301">
        <v>11000</v>
      </c>
      <c r="V301">
        <v>6</v>
      </c>
      <c r="W301">
        <v>25000</v>
      </c>
    </row>
    <row r="302" spans="1:23" x14ac:dyDescent="0.25">
      <c r="A302" t="s">
        <v>1189</v>
      </c>
      <c r="B302">
        <v>174</v>
      </c>
      <c r="C302">
        <v>121</v>
      </c>
      <c r="D302">
        <v>0</v>
      </c>
      <c r="E302">
        <v>595</v>
      </c>
      <c r="F302" t="s">
        <v>1190</v>
      </c>
      <c r="G302">
        <v>1000</v>
      </c>
      <c r="H302">
        <v>66862068</v>
      </c>
      <c r="I302" t="s">
        <v>1191</v>
      </c>
      <c r="J302" t="s">
        <v>27</v>
      </c>
      <c r="K302" t="s">
        <v>1192</v>
      </c>
      <c r="L302">
        <v>89509</v>
      </c>
      <c r="M302">
        <v>3903</v>
      </c>
      <c r="N302" t="s">
        <v>1193</v>
      </c>
      <c r="O302">
        <v>0</v>
      </c>
      <c r="P302">
        <v>524</v>
      </c>
      <c r="Q302" t="s">
        <v>30</v>
      </c>
      <c r="R302" t="s">
        <v>31</v>
      </c>
      <c r="S302">
        <v>0</v>
      </c>
      <c r="T302">
        <v>1999</v>
      </c>
      <c r="U302">
        <v>1000</v>
      </c>
      <c r="V302">
        <v>5.7</v>
      </c>
      <c r="W302">
        <v>2000</v>
      </c>
    </row>
    <row r="303" spans="1:23" x14ac:dyDescent="0.25">
      <c r="A303" t="s">
        <v>688</v>
      </c>
      <c r="B303">
        <v>166</v>
      </c>
      <c r="C303">
        <v>143</v>
      </c>
      <c r="D303">
        <v>380</v>
      </c>
      <c r="E303">
        <v>452</v>
      </c>
      <c r="F303" t="s">
        <v>454</v>
      </c>
      <c r="G303">
        <v>29000</v>
      </c>
      <c r="H303">
        <v>57366262</v>
      </c>
      <c r="I303" t="s">
        <v>1194</v>
      </c>
      <c r="J303" t="s">
        <v>153</v>
      </c>
      <c r="K303" t="s">
        <v>1195</v>
      </c>
      <c r="L303">
        <v>400292</v>
      </c>
      <c r="M303">
        <v>33160</v>
      </c>
      <c r="N303" t="s">
        <v>1196</v>
      </c>
      <c r="O303">
        <v>0</v>
      </c>
      <c r="P303">
        <v>657</v>
      </c>
      <c r="Q303" t="s">
        <v>30</v>
      </c>
      <c r="R303" t="s">
        <v>526</v>
      </c>
      <c r="S303">
        <v>0</v>
      </c>
      <c r="T303">
        <v>2006</v>
      </c>
      <c r="U303">
        <v>3000</v>
      </c>
      <c r="V303">
        <v>8</v>
      </c>
      <c r="W303">
        <v>14000</v>
      </c>
    </row>
    <row r="304" spans="1:23" x14ac:dyDescent="0.25">
      <c r="A304" t="s">
        <v>336</v>
      </c>
      <c r="B304">
        <v>606</v>
      </c>
      <c r="C304">
        <v>240</v>
      </c>
      <c r="D304">
        <v>17000</v>
      </c>
      <c r="E304">
        <v>4000</v>
      </c>
      <c r="F304" t="s">
        <v>456</v>
      </c>
      <c r="G304">
        <v>29000</v>
      </c>
      <c r="H304">
        <v>116866727</v>
      </c>
      <c r="I304" t="s">
        <v>1197</v>
      </c>
      <c r="J304" t="s">
        <v>153</v>
      </c>
      <c r="K304" t="s">
        <v>1198</v>
      </c>
      <c r="L304">
        <v>780588</v>
      </c>
      <c r="M304">
        <v>46057</v>
      </c>
      <c r="N304" t="s">
        <v>176</v>
      </c>
      <c r="O304">
        <v>3</v>
      </c>
      <c r="P304">
        <v>1138</v>
      </c>
      <c r="Q304" t="s">
        <v>30</v>
      </c>
      <c r="R304" t="s">
        <v>31</v>
      </c>
      <c r="S304">
        <v>0</v>
      </c>
      <c r="T304">
        <v>2013</v>
      </c>
      <c r="U304">
        <v>11000</v>
      </c>
      <c r="V304">
        <v>8.1999999999999993</v>
      </c>
      <c r="W304">
        <v>138000</v>
      </c>
    </row>
    <row r="305" spans="1:23" x14ac:dyDescent="0.25">
      <c r="A305" t="s">
        <v>877</v>
      </c>
      <c r="B305">
        <v>144</v>
      </c>
      <c r="C305">
        <v>121</v>
      </c>
      <c r="D305">
        <v>541</v>
      </c>
      <c r="E305">
        <v>680</v>
      </c>
      <c r="F305" t="s">
        <v>1199</v>
      </c>
      <c r="G305">
        <v>920</v>
      </c>
      <c r="H305">
        <v>184031112</v>
      </c>
      <c r="I305" t="s">
        <v>34</v>
      </c>
      <c r="J305" t="s">
        <v>879</v>
      </c>
      <c r="K305" t="s">
        <v>1200</v>
      </c>
      <c r="L305">
        <v>190786</v>
      </c>
      <c r="M305">
        <v>2880</v>
      </c>
      <c r="N305" t="s">
        <v>1201</v>
      </c>
      <c r="O305">
        <v>4</v>
      </c>
      <c r="P305">
        <v>539</v>
      </c>
      <c r="Q305" t="s">
        <v>30</v>
      </c>
      <c r="R305" t="s">
        <v>31</v>
      </c>
      <c r="S305">
        <v>0</v>
      </c>
      <c r="T305">
        <v>1995</v>
      </c>
      <c r="U305">
        <v>710</v>
      </c>
      <c r="V305">
        <v>5.4</v>
      </c>
      <c r="W305">
        <v>0</v>
      </c>
    </row>
    <row r="306" spans="1:23" x14ac:dyDescent="0.25">
      <c r="A306" t="s">
        <v>863</v>
      </c>
      <c r="B306">
        <v>192</v>
      </c>
      <c r="C306">
        <v>129</v>
      </c>
      <c r="D306">
        <v>719</v>
      </c>
      <c r="E306">
        <v>423</v>
      </c>
      <c r="F306" t="s">
        <v>1202</v>
      </c>
      <c r="G306">
        <v>660</v>
      </c>
      <c r="H306">
        <v>54700065</v>
      </c>
      <c r="I306" t="s">
        <v>1203</v>
      </c>
      <c r="J306" t="s">
        <v>1204</v>
      </c>
      <c r="K306" t="s">
        <v>1205</v>
      </c>
      <c r="L306">
        <v>221521</v>
      </c>
      <c r="M306">
        <v>2031</v>
      </c>
      <c r="N306" t="s">
        <v>1206</v>
      </c>
      <c r="O306">
        <v>0</v>
      </c>
      <c r="P306">
        <v>1049</v>
      </c>
      <c r="Q306" t="s">
        <v>30</v>
      </c>
      <c r="R306" t="s">
        <v>31</v>
      </c>
      <c r="S306">
        <v>0</v>
      </c>
      <c r="T306">
        <v>1997</v>
      </c>
      <c r="U306">
        <v>475</v>
      </c>
      <c r="V306">
        <v>7.2</v>
      </c>
      <c r="W306">
        <v>0</v>
      </c>
    </row>
    <row r="307" spans="1:23" x14ac:dyDescent="0.25">
      <c r="A307" t="s">
        <v>1207</v>
      </c>
      <c r="B307">
        <v>511</v>
      </c>
      <c r="C307">
        <v>172</v>
      </c>
      <c r="D307">
        <v>670</v>
      </c>
      <c r="E307">
        <v>1000</v>
      </c>
      <c r="F307" t="s">
        <v>1208</v>
      </c>
      <c r="G307">
        <v>15000</v>
      </c>
      <c r="H307">
        <v>27098580</v>
      </c>
      <c r="I307" t="s">
        <v>1209</v>
      </c>
      <c r="J307" t="s">
        <v>225</v>
      </c>
      <c r="K307" t="s">
        <v>1210</v>
      </c>
      <c r="L307">
        <v>284825</v>
      </c>
      <c r="M307">
        <v>22686</v>
      </c>
      <c r="N307" t="s">
        <v>274</v>
      </c>
      <c r="O307">
        <v>5</v>
      </c>
      <c r="P307">
        <v>828</v>
      </c>
      <c r="Q307" t="s">
        <v>30</v>
      </c>
      <c r="R307" t="s">
        <v>526</v>
      </c>
      <c r="S307">
        <v>0</v>
      </c>
      <c r="T307">
        <v>2012</v>
      </c>
      <c r="U307">
        <v>5000</v>
      </c>
      <c r="V307">
        <v>7.5</v>
      </c>
      <c r="W307">
        <v>124000</v>
      </c>
    </row>
    <row r="308" spans="1:23" x14ac:dyDescent="0.25">
      <c r="A308" t="s">
        <v>81</v>
      </c>
      <c r="B308">
        <v>188</v>
      </c>
      <c r="C308">
        <v>101</v>
      </c>
      <c r="D308">
        <v>0</v>
      </c>
      <c r="E308">
        <v>577</v>
      </c>
      <c r="F308" t="s">
        <v>709</v>
      </c>
      <c r="G308">
        <v>2000</v>
      </c>
      <c r="H308">
        <v>55673333</v>
      </c>
      <c r="I308" t="s">
        <v>1211</v>
      </c>
      <c r="J308" t="s">
        <v>925</v>
      </c>
      <c r="K308" t="s">
        <v>1212</v>
      </c>
      <c r="L308">
        <v>65785</v>
      </c>
      <c r="M308">
        <v>4286</v>
      </c>
      <c r="N308" t="s">
        <v>1213</v>
      </c>
      <c r="O308">
        <v>1</v>
      </c>
      <c r="P308">
        <v>160</v>
      </c>
      <c r="Q308" t="s">
        <v>30</v>
      </c>
      <c r="R308" t="s">
        <v>31</v>
      </c>
      <c r="S308">
        <v>0</v>
      </c>
      <c r="T308">
        <v>2010</v>
      </c>
      <c r="U308">
        <v>653</v>
      </c>
      <c r="V308">
        <v>7</v>
      </c>
      <c r="W308">
        <v>16000</v>
      </c>
    </row>
    <row r="309" spans="1:23" x14ac:dyDescent="0.25">
      <c r="A309" t="s">
        <v>1214</v>
      </c>
      <c r="B309">
        <v>212</v>
      </c>
      <c r="C309">
        <v>87</v>
      </c>
      <c r="D309">
        <v>26</v>
      </c>
      <c r="E309">
        <v>566</v>
      </c>
      <c r="F309" t="s">
        <v>1215</v>
      </c>
      <c r="G309">
        <v>827</v>
      </c>
      <c r="H309">
        <v>40198710</v>
      </c>
      <c r="I309" t="s">
        <v>1216</v>
      </c>
      <c r="J309" t="s">
        <v>1019</v>
      </c>
      <c r="K309" t="s">
        <v>1217</v>
      </c>
      <c r="L309">
        <v>87451</v>
      </c>
      <c r="M309">
        <v>3144</v>
      </c>
      <c r="N309" t="s">
        <v>1218</v>
      </c>
      <c r="O309">
        <v>0</v>
      </c>
      <c r="P309">
        <v>660</v>
      </c>
      <c r="Q309" t="s">
        <v>30</v>
      </c>
      <c r="R309" t="s">
        <v>31</v>
      </c>
      <c r="S309">
        <v>0</v>
      </c>
      <c r="T309">
        <v>2004</v>
      </c>
      <c r="U309">
        <v>825</v>
      </c>
      <c r="V309">
        <v>3.3</v>
      </c>
      <c r="W309">
        <v>0</v>
      </c>
    </row>
    <row r="310" spans="1:23" x14ac:dyDescent="0.25">
      <c r="A310" t="s">
        <v>182</v>
      </c>
      <c r="B310">
        <v>245</v>
      </c>
      <c r="C310">
        <v>101</v>
      </c>
      <c r="D310">
        <v>420</v>
      </c>
      <c r="E310">
        <v>467</v>
      </c>
      <c r="F310" t="s">
        <v>1188</v>
      </c>
      <c r="G310">
        <v>12000</v>
      </c>
      <c r="H310">
        <v>72660029</v>
      </c>
      <c r="I310" t="s">
        <v>93</v>
      </c>
      <c r="J310" t="s">
        <v>725</v>
      </c>
      <c r="K310" t="s">
        <v>1219</v>
      </c>
      <c r="L310">
        <v>115687</v>
      </c>
      <c r="M310">
        <v>16235</v>
      </c>
      <c r="N310" t="s">
        <v>1220</v>
      </c>
      <c r="O310">
        <v>0</v>
      </c>
      <c r="P310">
        <v>269</v>
      </c>
      <c r="Q310" t="s">
        <v>30</v>
      </c>
      <c r="R310" t="s">
        <v>31</v>
      </c>
      <c r="S310">
        <v>0</v>
      </c>
      <c r="T310">
        <v>2014</v>
      </c>
      <c r="U310">
        <v>3000</v>
      </c>
      <c r="V310">
        <v>6</v>
      </c>
      <c r="W310">
        <v>21000</v>
      </c>
    </row>
    <row r="311" spans="1:23" x14ac:dyDescent="0.25">
      <c r="A311" t="s">
        <v>1086</v>
      </c>
      <c r="B311">
        <v>127</v>
      </c>
      <c r="C311">
        <v>95</v>
      </c>
      <c r="D311">
        <v>63</v>
      </c>
      <c r="E311">
        <v>720</v>
      </c>
      <c r="F311" t="s">
        <v>651</v>
      </c>
      <c r="G311">
        <v>23000</v>
      </c>
      <c r="H311">
        <v>38120554</v>
      </c>
      <c r="I311" t="s">
        <v>289</v>
      </c>
      <c r="J311" t="s">
        <v>50</v>
      </c>
      <c r="K311" t="s">
        <v>1221</v>
      </c>
      <c r="L311">
        <v>71527</v>
      </c>
      <c r="M311">
        <v>26940</v>
      </c>
      <c r="N311" t="s">
        <v>1222</v>
      </c>
      <c r="O311">
        <v>0</v>
      </c>
      <c r="P311">
        <v>217</v>
      </c>
      <c r="Q311" t="s">
        <v>30</v>
      </c>
      <c r="R311" t="s">
        <v>31</v>
      </c>
      <c r="S311">
        <v>0</v>
      </c>
      <c r="T311">
        <v>2002</v>
      </c>
      <c r="U311">
        <v>770</v>
      </c>
      <c r="V311">
        <v>7.1</v>
      </c>
      <c r="W311">
        <v>0</v>
      </c>
    </row>
    <row r="312" spans="1:23" x14ac:dyDescent="0.25">
      <c r="A312" t="s">
        <v>1223</v>
      </c>
      <c r="B312">
        <v>167</v>
      </c>
      <c r="C312">
        <v>102</v>
      </c>
      <c r="D312">
        <v>52</v>
      </c>
      <c r="E312">
        <v>526</v>
      </c>
      <c r="F312" t="s">
        <v>1224</v>
      </c>
      <c r="G312">
        <v>8000</v>
      </c>
      <c r="H312">
        <v>49392095</v>
      </c>
      <c r="I312" t="s">
        <v>1225</v>
      </c>
      <c r="J312" t="s">
        <v>833</v>
      </c>
      <c r="K312" t="s">
        <v>1226</v>
      </c>
      <c r="L312">
        <v>52029</v>
      </c>
      <c r="M312">
        <v>10552</v>
      </c>
      <c r="N312" t="s">
        <v>1227</v>
      </c>
      <c r="O312">
        <v>1</v>
      </c>
      <c r="P312">
        <v>224</v>
      </c>
      <c r="Q312" t="s">
        <v>30</v>
      </c>
      <c r="R312" t="s">
        <v>31</v>
      </c>
      <c r="S312">
        <v>0</v>
      </c>
      <c r="T312">
        <v>2009</v>
      </c>
      <c r="U312">
        <v>735</v>
      </c>
      <c r="V312">
        <v>5.4</v>
      </c>
      <c r="W312">
        <v>0</v>
      </c>
    </row>
    <row r="313" spans="1:23" x14ac:dyDescent="0.25">
      <c r="A313" t="s">
        <v>1228</v>
      </c>
      <c r="B313">
        <v>320</v>
      </c>
      <c r="C313">
        <v>131</v>
      </c>
      <c r="D313">
        <v>385</v>
      </c>
      <c r="E313">
        <v>11000</v>
      </c>
      <c r="F313" t="s">
        <v>1166</v>
      </c>
      <c r="G313">
        <v>26000</v>
      </c>
      <c r="H313">
        <v>39292022</v>
      </c>
      <c r="I313" t="s">
        <v>40</v>
      </c>
      <c r="J313" t="s">
        <v>234</v>
      </c>
      <c r="K313" t="s">
        <v>1229</v>
      </c>
      <c r="L313">
        <v>127258</v>
      </c>
      <c r="M313">
        <v>52610</v>
      </c>
      <c r="N313" t="s">
        <v>272</v>
      </c>
      <c r="O313">
        <v>15</v>
      </c>
      <c r="P313">
        <v>351</v>
      </c>
      <c r="Q313" t="s">
        <v>30</v>
      </c>
      <c r="R313" t="s">
        <v>31</v>
      </c>
      <c r="S313">
        <v>0</v>
      </c>
      <c r="T313">
        <v>2014</v>
      </c>
      <c r="U313">
        <v>13000</v>
      </c>
      <c r="V313">
        <v>6.1</v>
      </c>
      <c r="W313">
        <v>56000</v>
      </c>
    </row>
    <row r="314" spans="1:23" x14ac:dyDescent="0.25">
      <c r="A314" t="s">
        <v>1230</v>
      </c>
      <c r="B314">
        <v>163</v>
      </c>
      <c r="C314">
        <v>114</v>
      </c>
      <c r="D314">
        <v>19</v>
      </c>
      <c r="E314">
        <v>848</v>
      </c>
      <c r="F314" t="s">
        <v>598</v>
      </c>
      <c r="G314">
        <v>1000</v>
      </c>
      <c r="H314">
        <v>28772222</v>
      </c>
      <c r="I314" t="s">
        <v>1231</v>
      </c>
      <c r="J314" t="s">
        <v>271</v>
      </c>
      <c r="K314" t="s">
        <v>1232</v>
      </c>
      <c r="L314">
        <v>33953</v>
      </c>
      <c r="M314">
        <v>3962</v>
      </c>
      <c r="N314" t="s">
        <v>325</v>
      </c>
      <c r="O314">
        <v>1</v>
      </c>
      <c r="P314">
        <v>163</v>
      </c>
      <c r="Q314" t="s">
        <v>30</v>
      </c>
      <c r="R314" t="s">
        <v>31</v>
      </c>
      <c r="S314">
        <v>0</v>
      </c>
      <c r="T314">
        <v>2015</v>
      </c>
      <c r="U314">
        <v>897</v>
      </c>
      <c r="V314">
        <v>5.3</v>
      </c>
      <c r="W314">
        <v>37000</v>
      </c>
    </row>
    <row r="315" spans="1:23" x14ac:dyDescent="0.25">
      <c r="A315" t="s">
        <v>1233</v>
      </c>
      <c r="B315">
        <v>78</v>
      </c>
      <c r="C315">
        <v>94</v>
      </c>
      <c r="D315">
        <v>6</v>
      </c>
      <c r="E315">
        <v>227</v>
      </c>
      <c r="F315" t="s">
        <v>1234</v>
      </c>
      <c r="G315">
        <v>490</v>
      </c>
      <c r="H315">
        <v>17010646</v>
      </c>
      <c r="I315" t="s">
        <v>356</v>
      </c>
      <c r="J315" t="s">
        <v>1235</v>
      </c>
      <c r="K315" t="s">
        <v>1236</v>
      </c>
      <c r="L315">
        <v>40751</v>
      </c>
      <c r="M315">
        <v>1195</v>
      </c>
      <c r="N315" t="s">
        <v>1237</v>
      </c>
      <c r="O315">
        <v>0</v>
      </c>
      <c r="P315">
        <v>239</v>
      </c>
      <c r="Q315" t="s">
        <v>30</v>
      </c>
      <c r="R315" t="s">
        <v>31</v>
      </c>
      <c r="S315">
        <v>0</v>
      </c>
      <c r="T315">
        <v>2005</v>
      </c>
      <c r="U315">
        <v>294</v>
      </c>
      <c r="V315">
        <v>2.2000000000000002</v>
      </c>
      <c r="W315">
        <v>881</v>
      </c>
    </row>
    <row r="316" spans="1:23" x14ac:dyDescent="0.25">
      <c r="A316" t="s">
        <v>579</v>
      </c>
      <c r="B316">
        <v>289</v>
      </c>
      <c r="C316">
        <v>122</v>
      </c>
      <c r="D316">
        <v>2000</v>
      </c>
      <c r="E316">
        <v>571</v>
      </c>
      <c r="F316" t="s">
        <v>1238</v>
      </c>
      <c r="G316">
        <v>26000</v>
      </c>
      <c r="H316">
        <v>24985612</v>
      </c>
      <c r="I316" t="s">
        <v>1239</v>
      </c>
      <c r="J316" t="s">
        <v>72</v>
      </c>
      <c r="K316" t="s">
        <v>1240</v>
      </c>
      <c r="L316">
        <v>71782</v>
      </c>
      <c r="M316">
        <v>28328</v>
      </c>
      <c r="N316" t="s">
        <v>1241</v>
      </c>
      <c r="O316">
        <v>0</v>
      </c>
      <c r="P316">
        <v>161</v>
      </c>
      <c r="Q316" t="s">
        <v>30</v>
      </c>
      <c r="R316" t="s">
        <v>31</v>
      </c>
      <c r="S316">
        <v>0</v>
      </c>
      <c r="T316">
        <v>2015</v>
      </c>
      <c r="U316">
        <v>911</v>
      </c>
      <c r="V316">
        <v>7</v>
      </c>
      <c r="W316">
        <v>27000</v>
      </c>
    </row>
    <row r="317" spans="1:23" x14ac:dyDescent="0.25">
      <c r="A317" t="s">
        <v>1242</v>
      </c>
      <c r="B317">
        <v>66</v>
      </c>
      <c r="C317">
        <v>95</v>
      </c>
      <c r="D317">
        <v>31</v>
      </c>
      <c r="E317">
        <v>683</v>
      </c>
      <c r="F317" t="s">
        <v>1243</v>
      </c>
      <c r="G317">
        <v>3000</v>
      </c>
      <c r="H317">
        <v>4411102</v>
      </c>
      <c r="I317" t="s">
        <v>1244</v>
      </c>
      <c r="J317" t="s">
        <v>667</v>
      </c>
      <c r="K317" t="s">
        <v>1245</v>
      </c>
      <c r="L317">
        <v>20295</v>
      </c>
      <c r="M317">
        <v>6161</v>
      </c>
      <c r="N317" t="s">
        <v>1246</v>
      </c>
      <c r="O317">
        <v>1</v>
      </c>
      <c r="P317">
        <v>164</v>
      </c>
      <c r="Q317" t="s">
        <v>30</v>
      </c>
      <c r="R317" t="s">
        <v>31</v>
      </c>
      <c r="S317">
        <v>0</v>
      </c>
      <c r="T317">
        <v>2002</v>
      </c>
      <c r="U317">
        <v>695</v>
      </c>
      <c r="V317">
        <v>3.8</v>
      </c>
      <c r="W317">
        <v>416</v>
      </c>
    </row>
    <row r="318" spans="1:23" x14ac:dyDescent="0.25">
      <c r="A318" t="s">
        <v>774</v>
      </c>
      <c r="B318">
        <v>266</v>
      </c>
      <c r="C318">
        <v>115</v>
      </c>
      <c r="D318">
        <v>521</v>
      </c>
      <c r="E318">
        <v>95</v>
      </c>
      <c r="F318" t="s">
        <v>1247</v>
      </c>
      <c r="G318">
        <v>13000</v>
      </c>
      <c r="H318">
        <v>35024475</v>
      </c>
      <c r="I318" t="s">
        <v>1248</v>
      </c>
      <c r="J318" t="s">
        <v>776</v>
      </c>
      <c r="K318" t="s">
        <v>1249</v>
      </c>
      <c r="L318">
        <v>110364</v>
      </c>
      <c r="M318">
        <v>13761</v>
      </c>
      <c r="N318" t="s">
        <v>1250</v>
      </c>
      <c r="O318">
        <v>1</v>
      </c>
      <c r="P318">
        <v>261</v>
      </c>
      <c r="Q318" t="s">
        <v>30</v>
      </c>
      <c r="R318" t="s">
        <v>966</v>
      </c>
      <c r="S318">
        <v>0</v>
      </c>
      <c r="T318">
        <v>2010</v>
      </c>
      <c r="U318">
        <v>537</v>
      </c>
      <c r="V318">
        <v>6.9</v>
      </c>
      <c r="W318">
        <v>0</v>
      </c>
    </row>
    <row r="319" spans="1:23" x14ac:dyDescent="0.25">
      <c r="A319" t="s">
        <v>1251</v>
      </c>
      <c r="B319">
        <v>208</v>
      </c>
      <c r="C319">
        <v>88</v>
      </c>
      <c r="D319">
        <v>20</v>
      </c>
      <c r="E319">
        <v>36</v>
      </c>
      <c r="F319" t="s">
        <v>1252</v>
      </c>
      <c r="G319">
        <v>144</v>
      </c>
      <c r="H319">
        <v>130174897</v>
      </c>
      <c r="I319" t="s">
        <v>326</v>
      </c>
      <c r="J319" t="s">
        <v>1253</v>
      </c>
      <c r="K319" t="s">
        <v>1254</v>
      </c>
      <c r="L319">
        <v>27918</v>
      </c>
      <c r="M319">
        <v>309</v>
      </c>
      <c r="N319" t="s">
        <v>1255</v>
      </c>
      <c r="O319">
        <v>0</v>
      </c>
      <c r="P319">
        <v>155</v>
      </c>
      <c r="Q319" t="s">
        <v>30</v>
      </c>
      <c r="R319" t="s">
        <v>31</v>
      </c>
      <c r="S319">
        <v>0</v>
      </c>
      <c r="T319">
        <v>2015</v>
      </c>
      <c r="U319">
        <v>42</v>
      </c>
      <c r="V319">
        <v>7.2</v>
      </c>
      <c r="W319">
        <v>33000</v>
      </c>
    </row>
    <row r="320" spans="1:23" x14ac:dyDescent="0.25">
      <c r="A320" t="s">
        <v>1256</v>
      </c>
      <c r="B320">
        <v>97</v>
      </c>
      <c r="C320">
        <v>110</v>
      </c>
      <c r="D320">
        <v>342</v>
      </c>
      <c r="E320">
        <v>393</v>
      </c>
      <c r="F320" t="s">
        <v>1257</v>
      </c>
      <c r="G320">
        <v>623</v>
      </c>
      <c r="H320">
        <v>10200000</v>
      </c>
      <c r="I320" t="s">
        <v>1258</v>
      </c>
      <c r="J320" t="s">
        <v>1259</v>
      </c>
      <c r="K320" t="s">
        <v>1260</v>
      </c>
      <c r="L320">
        <v>18697</v>
      </c>
      <c r="M320">
        <v>1722</v>
      </c>
      <c r="N320" t="s">
        <v>1261</v>
      </c>
      <c r="O320">
        <v>0</v>
      </c>
      <c r="P320">
        <v>263</v>
      </c>
      <c r="Q320" t="s">
        <v>30</v>
      </c>
      <c r="R320" t="s">
        <v>31</v>
      </c>
      <c r="S320">
        <v>0</v>
      </c>
      <c r="T320">
        <v>1997</v>
      </c>
      <c r="U320">
        <v>508</v>
      </c>
      <c r="V320">
        <v>7.3</v>
      </c>
      <c r="W320">
        <v>578</v>
      </c>
    </row>
    <row r="321" spans="1:23" x14ac:dyDescent="0.25">
      <c r="A321" t="s">
        <v>370</v>
      </c>
      <c r="B321">
        <v>202</v>
      </c>
      <c r="C321">
        <v>130</v>
      </c>
      <c r="D321">
        <v>208</v>
      </c>
      <c r="E321">
        <v>591</v>
      </c>
      <c r="F321" t="s">
        <v>345</v>
      </c>
      <c r="G321">
        <v>12000</v>
      </c>
      <c r="H321">
        <v>202007640</v>
      </c>
      <c r="I321" t="s">
        <v>1262</v>
      </c>
      <c r="J321" t="s">
        <v>725</v>
      </c>
      <c r="K321" t="s">
        <v>1263</v>
      </c>
      <c r="L321">
        <v>248045</v>
      </c>
      <c r="M321">
        <v>15972</v>
      </c>
      <c r="N321" t="s">
        <v>1264</v>
      </c>
      <c r="O321">
        <v>5</v>
      </c>
      <c r="P321">
        <v>890</v>
      </c>
      <c r="Q321" t="s">
        <v>30</v>
      </c>
      <c r="R321" t="s">
        <v>31</v>
      </c>
      <c r="S321">
        <v>0</v>
      </c>
      <c r="T321">
        <v>2001</v>
      </c>
      <c r="U321">
        <v>3000</v>
      </c>
      <c r="V321">
        <v>6.3</v>
      </c>
      <c r="W321">
        <v>0</v>
      </c>
    </row>
    <row r="322" spans="1:23" x14ac:dyDescent="0.25">
      <c r="A322" t="s">
        <v>336</v>
      </c>
      <c r="B322">
        <v>233</v>
      </c>
      <c r="C322">
        <v>216</v>
      </c>
      <c r="D322">
        <v>17000</v>
      </c>
      <c r="E322">
        <v>1000</v>
      </c>
      <c r="F322" t="s">
        <v>162</v>
      </c>
      <c r="G322">
        <v>29000</v>
      </c>
      <c r="H322">
        <v>77679638</v>
      </c>
      <c r="I322" t="s">
        <v>1265</v>
      </c>
      <c r="J322" t="s">
        <v>153</v>
      </c>
      <c r="K322" t="s">
        <v>1266</v>
      </c>
      <c r="L322">
        <v>314033</v>
      </c>
      <c r="M322">
        <v>47657</v>
      </c>
      <c r="N322" t="s">
        <v>274</v>
      </c>
      <c r="O322">
        <v>3</v>
      </c>
      <c r="P322">
        <v>1166</v>
      </c>
      <c r="Q322" t="s">
        <v>30</v>
      </c>
      <c r="R322" t="s">
        <v>31</v>
      </c>
      <c r="S322">
        <v>0</v>
      </c>
      <c r="T322">
        <v>2002</v>
      </c>
      <c r="U322">
        <v>14000</v>
      </c>
      <c r="V322">
        <v>7.5</v>
      </c>
      <c r="W322">
        <v>0</v>
      </c>
    </row>
    <row r="323" spans="1:23" x14ac:dyDescent="0.25">
      <c r="A323" t="s">
        <v>1267</v>
      </c>
      <c r="B323">
        <v>136</v>
      </c>
      <c r="C323">
        <v>146</v>
      </c>
      <c r="D323">
        <v>611</v>
      </c>
      <c r="E323">
        <v>28</v>
      </c>
      <c r="F323" t="s">
        <v>1268</v>
      </c>
      <c r="G323">
        <v>23000</v>
      </c>
      <c r="H323">
        <v>9213</v>
      </c>
      <c r="I323" t="s">
        <v>1269</v>
      </c>
      <c r="J323" t="s">
        <v>46</v>
      </c>
      <c r="K323" t="s">
        <v>1270</v>
      </c>
      <c r="L323">
        <v>38690</v>
      </c>
      <c r="M323">
        <v>23240</v>
      </c>
      <c r="N323" t="s">
        <v>1271</v>
      </c>
      <c r="O323">
        <v>2</v>
      </c>
      <c r="P323">
        <v>130</v>
      </c>
      <c r="Q323" t="s">
        <v>1272</v>
      </c>
      <c r="R323" t="s">
        <v>607</v>
      </c>
      <c r="S323">
        <v>0</v>
      </c>
      <c r="T323">
        <v>2011</v>
      </c>
      <c r="U323">
        <v>196</v>
      </c>
      <c r="V323">
        <v>7.6</v>
      </c>
      <c r="W323">
        <v>13000</v>
      </c>
    </row>
    <row r="324" spans="1:23" x14ac:dyDescent="0.25">
      <c r="A324" t="s">
        <v>1273</v>
      </c>
      <c r="B324">
        <v>154</v>
      </c>
      <c r="C324">
        <v>85</v>
      </c>
      <c r="D324">
        <v>9</v>
      </c>
      <c r="E324">
        <v>970</v>
      </c>
      <c r="F324" t="s">
        <v>1274</v>
      </c>
      <c r="G324">
        <v>12000</v>
      </c>
      <c r="H324">
        <v>58867694</v>
      </c>
      <c r="I324" t="s">
        <v>1275</v>
      </c>
      <c r="J324" t="s">
        <v>210</v>
      </c>
      <c r="K324" t="s">
        <v>1276</v>
      </c>
      <c r="L324">
        <v>54077</v>
      </c>
      <c r="M324">
        <v>25590</v>
      </c>
      <c r="N324" t="s">
        <v>1277</v>
      </c>
      <c r="O324">
        <v>0</v>
      </c>
      <c r="P324">
        <v>112</v>
      </c>
      <c r="Q324" t="s">
        <v>30</v>
      </c>
      <c r="R324" t="s">
        <v>31</v>
      </c>
      <c r="S324">
        <v>0</v>
      </c>
      <c r="T324">
        <v>2007</v>
      </c>
      <c r="U324">
        <v>11000</v>
      </c>
      <c r="V324">
        <v>6.8</v>
      </c>
      <c r="W324">
        <v>0</v>
      </c>
    </row>
    <row r="325" spans="1:23" x14ac:dyDescent="0.25">
      <c r="A325" t="s">
        <v>1278</v>
      </c>
      <c r="B325">
        <v>169</v>
      </c>
      <c r="C325">
        <v>93</v>
      </c>
      <c r="D325">
        <v>0</v>
      </c>
      <c r="E325">
        <v>465</v>
      </c>
      <c r="F325" t="s">
        <v>615</v>
      </c>
      <c r="G325">
        <v>11000</v>
      </c>
      <c r="H325">
        <v>59475623</v>
      </c>
      <c r="I325" t="s">
        <v>1279</v>
      </c>
      <c r="J325" t="s">
        <v>1280</v>
      </c>
      <c r="K325" t="s">
        <v>1281</v>
      </c>
      <c r="L325">
        <v>49739</v>
      </c>
      <c r="M325">
        <v>13748</v>
      </c>
      <c r="N325" t="s">
        <v>1282</v>
      </c>
      <c r="O325">
        <v>1</v>
      </c>
      <c r="P325">
        <v>407</v>
      </c>
      <c r="Q325" t="s">
        <v>30</v>
      </c>
      <c r="R325" t="s">
        <v>31</v>
      </c>
      <c r="S325">
        <v>0</v>
      </c>
      <c r="T325">
        <v>2004</v>
      </c>
      <c r="U325">
        <v>2000</v>
      </c>
      <c r="V325">
        <v>5.2</v>
      </c>
      <c r="W325">
        <v>0</v>
      </c>
    </row>
    <row r="326" spans="1:23" x14ac:dyDescent="0.25">
      <c r="A326" t="s">
        <v>133</v>
      </c>
      <c r="B326">
        <v>200</v>
      </c>
      <c r="C326">
        <v>152</v>
      </c>
      <c r="D326">
        <v>0</v>
      </c>
      <c r="E326">
        <v>557</v>
      </c>
      <c r="F326" t="s">
        <v>707</v>
      </c>
      <c r="G326">
        <v>2000</v>
      </c>
      <c r="H326">
        <v>108638745</v>
      </c>
      <c r="I326" t="s">
        <v>1283</v>
      </c>
      <c r="J326" t="s">
        <v>895</v>
      </c>
      <c r="K326" t="s">
        <v>1284</v>
      </c>
      <c r="L326">
        <v>292022</v>
      </c>
      <c r="M326">
        <v>4270</v>
      </c>
      <c r="N326" t="s">
        <v>249</v>
      </c>
      <c r="O326">
        <v>0</v>
      </c>
      <c r="P326">
        <v>1103</v>
      </c>
      <c r="Q326" t="s">
        <v>30</v>
      </c>
      <c r="R326" t="s">
        <v>31</v>
      </c>
      <c r="S326">
        <v>0</v>
      </c>
      <c r="T326">
        <v>2001</v>
      </c>
      <c r="U326">
        <v>820</v>
      </c>
      <c r="V326">
        <v>7.7</v>
      </c>
      <c r="W326">
        <v>10000</v>
      </c>
    </row>
    <row r="327" spans="1:23" x14ac:dyDescent="0.25">
      <c r="A327" t="s">
        <v>1285</v>
      </c>
      <c r="B327">
        <v>255</v>
      </c>
      <c r="C327">
        <v>85</v>
      </c>
      <c r="D327">
        <v>116</v>
      </c>
      <c r="E327">
        <v>329</v>
      </c>
      <c r="F327" t="s">
        <v>1286</v>
      </c>
      <c r="G327">
        <v>8000</v>
      </c>
      <c r="H327">
        <v>86897182</v>
      </c>
      <c r="I327" t="s">
        <v>1094</v>
      </c>
      <c r="J327" t="s">
        <v>833</v>
      </c>
      <c r="K327" t="s">
        <v>1287</v>
      </c>
      <c r="L327">
        <v>106790</v>
      </c>
      <c r="M327">
        <v>9271</v>
      </c>
      <c r="N327" t="s">
        <v>1288</v>
      </c>
      <c r="O327">
        <v>0</v>
      </c>
      <c r="P327">
        <v>177</v>
      </c>
      <c r="Q327" t="s">
        <v>30</v>
      </c>
      <c r="R327" t="s">
        <v>31</v>
      </c>
      <c r="S327">
        <v>0</v>
      </c>
      <c r="T327">
        <v>2012</v>
      </c>
      <c r="U327">
        <v>331</v>
      </c>
      <c r="V327">
        <v>6.2</v>
      </c>
      <c r="W327">
        <v>18000</v>
      </c>
    </row>
    <row r="328" spans="1:23" x14ac:dyDescent="0.25">
      <c r="A328" t="s">
        <v>1289</v>
      </c>
      <c r="B328">
        <v>173</v>
      </c>
      <c r="C328">
        <v>126</v>
      </c>
      <c r="D328">
        <v>0</v>
      </c>
      <c r="E328">
        <v>10000</v>
      </c>
      <c r="F328" t="s">
        <v>664</v>
      </c>
      <c r="G328">
        <v>14000</v>
      </c>
      <c r="H328">
        <v>63540020</v>
      </c>
      <c r="I328" t="s">
        <v>54</v>
      </c>
      <c r="J328" t="s">
        <v>1290</v>
      </c>
      <c r="K328" t="s">
        <v>1291</v>
      </c>
      <c r="L328">
        <v>343274</v>
      </c>
      <c r="M328">
        <v>39319</v>
      </c>
      <c r="N328" t="s">
        <v>307</v>
      </c>
      <c r="O328">
        <v>2</v>
      </c>
      <c r="P328">
        <v>742</v>
      </c>
      <c r="Q328" t="s">
        <v>30</v>
      </c>
      <c r="R328" t="s">
        <v>966</v>
      </c>
      <c r="S328">
        <v>0</v>
      </c>
      <c r="T328">
        <v>1997</v>
      </c>
      <c r="U328">
        <v>13000</v>
      </c>
      <c r="V328">
        <v>7.7</v>
      </c>
      <c r="W328">
        <v>18000</v>
      </c>
    </row>
    <row r="329" spans="1:23" x14ac:dyDescent="0.25">
      <c r="A329" t="s">
        <v>1292</v>
      </c>
      <c r="B329">
        <v>221</v>
      </c>
      <c r="C329">
        <v>146</v>
      </c>
      <c r="D329">
        <v>127</v>
      </c>
      <c r="E329">
        <v>722</v>
      </c>
      <c r="F329" t="s">
        <v>1293</v>
      </c>
      <c r="G329">
        <v>962</v>
      </c>
      <c r="H329">
        <v>95328937</v>
      </c>
      <c r="I329" t="s">
        <v>936</v>
      </c>
      <c r="J329" t="s">
        <v>1294</v>
      </c>
      <c r="K329" t="s">
        <v>1295</v>
      </c>
      <c r="L329">
        <v>59581</v>
      </c>
      <c r="M329">
        <v>4555</v>
      </c>
      <c r="N329" t="s">
        <v>1296</v>
      </c>
      <c r="O329">
        <v>4</v>
      </c>
      <c r="P329">
        <v>293</v>
      </c>
      <c r="Q329" t="s">
        <v>30</v>
      </c>
      <c r="R329" t="s">
        <v>31</v>
      </c>
      <c r="S329">
        <v>0</v>
      </c>
      <c r="T329">
        <v>2010</v>
      </c>
      <c r="U329">
        <v>740</v>
      </c>
      <c r="V329">
        <v>4.3</v>
      </c>
      <c r="W329">
        <v>0</v>
      </c>
    </row>
    <row r="330" spans="1:23" x14ac:dyDescent="0.25">
      <c r="A330" t="s">
        <v>1297</v>
      </c>
      <c r="B330">
        <v>82</v>
      </c>
      <c r="C330">
        <v>89</v>
      </c>
      <c r="D330">
        <v>10</v>
      </c>
      <c r="E330">
        <v>442</v>
      </c>
      <c r="F330" t="s">
        <v>1298</v>
      </c>
      <c r="G330">
        <v>2000</v>
      </c>
      <c r="H330">
        <v>50802661</v>
      </c>
      <c r="I330" t="s">
        <v>1299</v>
      </c>
      <c r="J330" t="s">
        <v>1300</v>
      </c>
      <c r="K330" t="s">
        <v>1301</v>
      </c>
      <c r="L330">
        <v>58300</v>
      </c>
      <c r="M330">
        <v>3372</v>
      </c>
      <c r="N330" t="s">
        <v>1302</v>
      </c>
      <c r="O330">
        <v>1</v>
      </c>
      <c r="P330">
        <v>139</v>
      </c>
      <c r="Q330" t="s">
        <v>30</v>
      </c>
      <c r="R330" t="s">
        <v>31</v>
      </c>
      <c r="S330">
        <v>0</v>
      </c>
      <c r="T330">
        <v>2000</v>
      </c>
      <c r="U330">
        <v>919</v>
      </c>
      <c r="V330">
        <v>6.9</v>
      </c>
      <c r="W330">
        <v>0</v>
      </c>
    </row>
    <row r="331" spans="1:23" x14ac:dyDescent="0.25">
      <c r="A331" t="s">
        <v>1251</v>
      </c>
      <c r="B331">
        <v>233</v>
      </c>
      <c r="C331">
        <v>88</v>
      </c>
      <c r="D331">
        <v>20</v>
      </c>
      <c r="E331">
        <v>916</v>
      </c>
      <c r="F331" t="s">
        <v>567</v>
      </c>
      <c r="G331">
        <v>22000</v>
      </c>
      <c r="H331">
        <v>161317423</v>
      </c>
      <c r="I331" t="s">
        <v>326</v>
      </c>
      <c r="J331" t="s">
        <v>107</v>
      </c>
      <c r="K331" t="s">
        <v>1303</v>
      </c>
      <c r="L331">
        <v>145321</v>
      </c>
      <c r="M331">
        <v>25354</v>
      </c>
      <c r="N331" t="s">
        <v>1304</v>
      </c>
      <c r="O331">
        <v>0</v>
      </c>
      <c r="P331">
        <v>139</v>
      </c>
      <c r="Q331" t="s">
        <v>30</v>
      </c>
      <c r="R331" t="s">
        <v>31</v>
      </c>
      <c r="S331">
        <v>0</v>
      </c>
      <c r="T331">
        <v>2012</v>
      </c>
      <c r="U331">
        <v>1000</v>
      </c>
      <c r="V331">
        <v>6.6</v>
      </c>
      <c r="W331">
        <v>14000</v>
      </c>
    </row>
    <row r="332" spans="1:23" x14ac:dyDescent="0.25">
      <c r="A332" t="s">
        <v>584</v>
      </c>
      <c r="B332">
        <v>343</v>
      </c>
      <c r="C332">
        <v>105</v>
      </c>
      <c r="D332">
        <v>0</v>
      </c>
      <c r="E332">
        <v>502</v>
      </c>
      <c r="F332" t="s">
        <v>1305</v>
      </c>
      <c r="G332">
        <v>2000</v>
      </c>
      <c r="H332">
        <v>201148159</v>
      </c>
      <c r="I332" t="s">
        <v>1306</v>
      </c>
      <c r="J332" t="s">
        <v>410</v>
      </c>
      <c r="K332" t="s">
        <v>1307</v>
      </c>
      <c r="L332">
        <v>103737</v>
      </c>
      <c r="M332">
        <v>4671</v>
      </c>
      <c r="N332" t="s">
        <v>600</v>
      </c>
      <c r="O332">
        <v>1</v>
      </c>
      <c r="P332">
        <v>322</v>
      </c>
      <c r="Q332" t="s">
        <v>30</v>
      </c>
      <c r="R332" t="s">
        <v>31</v>
      </c>
      <c r="S332">
        <v>0</v>
      </c>
      <c r="T332">
        <v>2015</v>
      </c>
      <c r="U332">
        <v>520</v>
      </c>
      <c r="V332">
        <v>7</v>
      </c>
      <c r="W332">
        <v>56000</v>
      </c>
    </row>
    <row r="333" spans="1:23" x14ac:dyDescent="0.25">
      <c r="A333" t="s">
        <v>121</v>
      </c>
      <c r="B333">
        <v>308</v>
      </c>
      <c r="C333">
        <v>135</v>
      </c>
      <c r="D333">
        <v>0</v>
      </c>
      <c r="E333">
        <v>310</v>
      </c>
      <c r="F333" t="s">
        <v>1308</v>
      </c>
      <c r="G333">
        <v>873</v>
      </c>
      <c r="H333">
        <v>43982842</v>
      </c>
      <c r="I333" t="s">
        <v>1309</v>
      </c>
      <c r="J333" t="s">
        <v>1310</v>
      </c>
      <c r="K333" t="s">
        <v>1311</v>
      </c>
      <c r="L333">
        <v>125109</v>
      </c>
      <c r="M333">
        <v>2370</v>
      </c>
      <c r="N333" t="s">
        <v>301</v>
      </c>
      <c r="O333">
        <v>1</v>
      </c>
      <c r="P333">
        <v>593</v>
      </c>
      <c r="Q333" t="s">
        <v>30</v>
      </c>
      <c r="R333" t="s">
        <v>31</v>
      </c>
      <c r="S333">
        <v>0</v>
      </c>
      <c r="T333">
        <v>2009</v>
      </c>
      <c r="U333">
        <v>560</v>
      </c>
      <c r="V333">
        <v>6.7</v>
      </c>
      <c r="W333">
        <v>16000</v>
      </c>
    </row>
    <row r="334" spans="1:23" x14ac:dyDescent="0.25">
      <c r="A334" t="s">
        <v>52</v>
      </c>
      <c r="B334">
        <v>301</v>
      </c>
      <c r="C334">
        <v>100</v>
      </c>
      <c r="D334">
        <v>475</v>
      </c>
      <c r="E334">
        <v>799</v>
      </c>
      <c r="F334" t="s">
        <v>770</v>
      </c>
      <c r="G334">
        <v>1000</v>
      </c>
      <c r="H334">
        <v>380838870</v>
      </c>
      <c r="I334" t="s">
        <v>326</v>
      </c>
      <c r="J334" t="s">
        <v>1312</v>
      </c>
      <c r="K334" t="s">
        <v>1313</v>
      </c>
      <c r="L334">
        <v>692482</v>
      </c>
      <c r="M334">
        <v>5641</v>
      </c>
      <c r="N334" t="s">
        <v>67</v>
      </c>
      <c r="O334">
        <v>0</v>
      </c>
      <c r="P334">
        <v>866</v>
      </c>
      <c r="Q334" t="s">
        <v>30</v>
      </c>
      <c r="R334" t="s">
        <v>31</v>
      </c>
      <c r="S334">
        <v>0</v>
      </c>
      <c r="T334">
        <v>2003</v>
      </c>
      <c r="U334">
        <v>939</v>
      </c>
      <c r="V334">
        <v>8.1999999999999993</v>
      </c>
      <c r="W334">
        <v>11000</v>
      </c>
    </row>
    <row r="335" spans="1:23" x14ac:dyDescent="0.25">
      <c r="A335" t="s">
        <v>121</v>
      </c>
      <c r="B335">
        <v>328</v>
      </c>
      <c r="C335">
        <v>192</v>
      </c>
      <c r="D335">
        <v>0</v>
      </c>
      <c r="E335">
        <v>416</v>
      </c>
      <c r="F335" t="s">
        <v>1066</v>
      </c>
      <c r="G335">
        <v>5000</v>
      </c>
      <c r="H335">
        <v>377019252</v>
      </c>
      <c r="I335" t="s">
        <v>385</v>
      </c>
      <c r="J335" t="s">
        <v>33</v>
      </c>
      <c r="K335" t="s">
        <v>1314</v>
      </c>
      <c r="L335">
        <v>1215718</v>
      </c>
      <c r="M335">
        <v>6434</v>
      </c>
      <c r="N335" t="s">
        <v>1315</v>
      </c>
      <c r="O335">
        <v>2</v>
      </c>
      <c r="P335">
        <v>3189</v>
      </c>
      <c r="Q335" t="s">
        <v>30</v>
      </c>
      <c r="R335" t="s">
        <v>31</v>
      </c>
      <c r="S335">
        <v>0</v>
      </c>
      <c r="T335">
        <v>2003</v>
      </c>
      <c r="U335">
        <v>857</v>
      </c>
      <c r="V335">
        <v>8.9</v>
      </c>
      <c r="W335">
        <v>16000</v>
      </c>
    </row>
    <row r="336" spans="1:23" x14ac:dyDescent="0.25">
      <c r="A336" t="s">
        <v>121</v>
      </c>
      <c r="B336">
        <v>294</v>
      </c>
      <c r="C336">
        <v>172</v>
      </c>
      <c r="D336">
        <v>0</v>
      </c>
      <c r="E336">
        <v>857</v>
      </c>
      <c r="F336" t="s">
        <v>33</v>
      </c>
      <c r="G336">
        <v>16000</v>
      </c>
      <c r="H336">
        <v>340478898</v>
      </c>
      <c r="I336" t="s">
        <v>385</v>
      </c>
      <c r="J336" t="s">
        <v>143</v>
      </c>
      <c r="K336" t="s">
        <v>1316</v>
      </c>
      <c r="L336">
        <v>1100446</v>
      </c>
      <c r="M336">
        <v>23052</v>
      </c>
      <c r="N336" t="s">
        <v>1066</v>
      </c>
      <c r="O336">
        <v>1</v>
      </c>
      <c r="P336">
        <v>2417</v>
      </c>
      <c r="Q336" t="s">
        <v>30</v>
      </c>
      <c r="R336" t="s">
        <v>31</v>
      </c>
      <c r="S336">
        <v>0</v>
      </c>
      <c r="T336">
        <v>2002</v>
      </c>
      <c r="U336">
        <v>5000</v>
      </c>
      <c r="V336">
        <v>8.6999999999999993</v>
      </c>
      <c r="W336">
        <v>10000</v>
      </c>
    </row>
    <row r="337" spans="1:23" x14ac:dyDescent="0.25">
      <c r="A337" t="s">
        <v>1317</v>
      </c>
      <c r="B337">
        <v>175</v>
      </c>
      <c r="C337">
        <v>102</v>
      </c>
      <c r="D337">
        <v>44</v>
      </c>
      <c r="E337">
        <v>766</v>
      </c>
      <c r="F337" t="s">
        <v>454</v>
      </c>
      <c r="G337">
        <v>12000</v>
      </c>
      <c r="H337">
        <v>17176900</v>
      </c>
      <c r="I337" t="s">
        <v>34</v>
      </c>
      <c r="J337" t="s">
        <v>210</v>
      </c>
      <c r="K337" t="s">
        <v>1318</v>
      </c>
      <c r="L337">
        <v>54501</v>
      </c>
      <c r="M337">
        <v>17098</v>
      </c>
      <c r="N337" t="s">
        <v>1319</v>
      </c>
      <c r="O337">
        <v>4</v>
      </c>
      <c r="P337">
        <v>154</v>
      </c>
      <c r="Q337" t="s">
        <v>30</v>
      </c>
      <c r="R337" t="s">
        <v>31</v>
      </c>
      <c r="S337">
        <v>0</v>
      </c>
      <c r="T337">
        <v>2014</v>
      </c>
      <c r="U337">
        <v>3000</v>
      </c>
      <c r="V337">
        <v>5.5</v>
      </c>
      <c r="W337">
        <v>16000</v>
      </c>
    </row>
    <row r="338" spans="1:23" x14ac:dyDescent="0.25">
      <c r="A338" t="s">
        <v>1165</v>
      </c>
      <c r="B338">
        <v>199</v>
      </c>
      <c r="C338">
        <v>100</v>
      </c>
      <c r="D338">
        <v>165</v>
      </c>
      <c r="E338">
        <v>240</v>
      </c>
      <c r="F338" t="s">
        <v>364</v>
      </c>
      <c r="G338">
        <v>11000</v>
      </c>
      <c r="H338">
        <v>131144183</v>
      </c>
      <c r="I338" t="s">
        <v>1262</v>
      </c>
      <c r="J338" t="s">
        <v>390</v>
      </c>
      <c r="K338" t="s">
        <v>1320</v>
      </c>
      <c r="L338">
        <v>157016</v>
      </c>
      <c r="M338">
        <v>12150</v>
      </c>
      <c r="N338" t="s">
        <v>1321</v>
      </c>
      <c r="O338">
        <v>1</v>
      </c>
      <c r="P338">
        <v>824</v>
      </c>
      <c r="Q338" t="s">
        <v>30</v>
      </c>
      <c r="R338" t="s">
        <v>31</v>
      </c>
      <c r="S338">
        <v>0</v>
      </c>
      <c r="T338">
        <v>2001</v>
      </c>
      <c r="U338">
        <v>509</v>
      </c>
      <c r="V338">
        <v>5.7</v>
      </c>
      <c r="W338">
        <v>0</v>
      </c>
    </row>
    <row r="339" spans="1:23" x14ac:dyDescent="0.25">
      <c r="A339" t="s">
        <v>1322</v>
      </c>
      <c r="B339">
        <v>355</v>
      </c>
      <c r="C339">
        <v>119</v>
      </c>
      <c r="D339">
        <v>0</v>
      </c>
      <c r="E339">
        <v>968</v>
      </c>
      <c r="F339" t="s">
        <v>323</v>
      </c>
      <c r="G339">
        <v>40000</v>
      </c>
      <c r="H339">
        <v>23014504</v>
      </c>
      <c r="I339" t="s">
        <v>1323</v>
      </c>
      <c r="J339" t="s">
        <v>35</v>
      </c>
      <c r="K339" t="s">
        <v>1324</v>
      </c>
      <c r="L339">
        <v>172707</v>
      </c>
      <c r="M339">
        <v>54031</v>
      </c>
      <c r="N339" t="s">
        <v>264</v>
      </c>
      <c r="O339">
        <v>1</v>
      </c>
      <c r="P339">
        <v>462</v>
      </c>
      <c r="Q339" t="s">
        <v>30</v>
      </c>
      <c r="R339" t="s">
        <v>44</v>
      </c>
      <c r="S339">
        <v>0</v>
      </c>
      <c r="T339">
        <v>2014</v>
      </c>
      <c r="U339">
        <v>11000</v>
      </c>
      <c r="V339">
        <v>6.3</v>
      </c>
      <c r="W339">
        <v>37000</v>
      </c>
    </row>
    <row r="340" spans="1:23" x14ac:dyDescent="0.25">
      <c r="A340" t="s">
        <v>608</v>
      </c>
      <c r="B340">
        <v>198</v>
      </c>
      <c r="C340">
        <v>92</v>
      </c>
      <c r="D340">
        <v>394</v>
      </c>
      <c r="E340">
        <v>527</v>
      </c>
      <c r="F340" t="s">
        <v>1325</v>
      </c>
      <c r="G340">
        <v>693</v>
      </c>
      <c r="H340">
        <v>181166115</v>
      </c>
      <c r="I340" t="s">
        <v>161</v>
      </c>
      <c r="J340" t="s">
        <v>1326</v>
      </c>
      <c r="K340" t="s">
        <v>1327</v>
      </c>
      <c r="L340">
        <v>219501</v>
      </c>
      <c r="M340">
        <v>2574</v>
      </c>
      <c r="N340" t="s">
        <v>1328</v>
      </c>
      <c r="O340">
        <v>0</v>
      </c>
      <c r="P340">
        <v>1236</v>
      </c>
      <c r="Q340" t="s">
        <v>30</v>
      </c>
      <c r="R340" t="s">
        <v>31</v>
      </c>
      <c r="S340">
        <v>0</v>
      </c>
      <c r="T340">
        <v>2001</v>
      </c>
      <c r="U340">
        <v>595</v>
      </c>
      <c r="V340">
        <v>5.9</v>
      </c>
      <c r="W340">
        <v>0</v>
      </c>
    </row>
    <row r="341" spans="1:23" x14ac:dyDescent="0.25">
      <c r="A341" t="s">
        <v>1329</v>
      </c>
      <c r="B341">
        <v>529</v>
      </c>
      <c r="C341">
        <v>105</v>
      </c>
      <c r="D341">
        <v>81</v>
      </c>
      <c r="E341">
        <v>779</v>
      </c>
      <c r="F341" t="s">
        <v>1330</v>
      </c>
      <c r="G341">
        <v>11000</v>
      </c>
      <c r="H341">
        <v>176740650</v>
      </c>
      <c r="I341" t="s">
        <v>919</v>
      </c>
      <c r="J341" t="s">
        <v>59</v>
      </c>
      <c r="K341" t="s">
        <v>1331</v>
      </c>
      <c r="L341">
        <v>403836</v>
      </c>
      <c r="M341">
        <v>13118</v>
      </c>
      <c r="N341" t="s">
        <v>190</v>
      </c>
      <c r="O341">
        <v>0</v>
      </c>
      <c r="P341">
        <v>646</v>
      </c>
      <c r="Q341" t="s">
        <v>30</v>
      </c>
      <c r="R341" t="s">
        <v>31</v>
      </c>
      <c r="S341">
        <v>0</v>
      </c>
      <c r="T341">
        <v>2011</v>
      </c>
      <c r="U341">
        <v>1000</v>
      </c>
      <c r="V341">
        <v>7.6</v>
      </c>
      <c r="W341">
        <v>47000</v>
      </c>
    </row>
    <row r="342" spans="1:23" x14ac:dyDescent="0.25">
      <c r="A342" t="s">
        <v>1332</v>
      </c>
      <c r="B342">
        <v>198</v>
      </c>
      <c r="C342">
        <v>107</v>
      </c>
      <c r="D342">
        <v>70</v>
      </c>
      <c r="E342">
        <v>330</v>
      </c>
      <c r="F342" t="s">
        <v>1333</v>
      </c>
      <c r="G342">
        <v>770</v>
      </c>
      <c r="H342">
        <v>71148699</v>
      </c>
      <c r="I342" t="s">
        <v>142</v>
      </c>
      <c r="J342" t="s">
        <v>651</v>
      </c>
      <c r="K342" t="s">
        <v>1334</v>
      </c>
      <c r="L342">
        <v>68935</v>
      </c>
      <c r="M342">
        <v>1614</v>
      </c>
      <c r="N342" t="s">
        <v>1335</v>
      </c>
      <c r="O342">
        <v>0</v>
      </c>
      <c r="P342">
        <v>125</v>
      </c>
      <c r="Q342" t="s">
        <v>30</v>
      </c>
      <c r="R342" t="s">
        <v>31</v>
      </c>
      <c r="S342">
        <v>0</v>
      </c>
      <c r="T342">
        <v>2008</v>
      </c>
      <c r="U342">
        <v>419</v>
      </c>
      <c r="V342">
        <v>6.6</v>
      </c>
      <c r="W342">
        <v>0</v>
      </c>
    </row>
    <row r="343" spans="1:23" x14ac:dyDescent="0.25">
      <c r="A343" t="s">
        <v>1336</v>
      </c>
      <c r="B343">
        <v>412</v>
      </c>
      <c r="C343">
        <v>101</v>
      </c>
      <c r="D343">
        <v>212</v>
      </c>
      <c r="E343">
        <v>476</v>
      </c>
      <c r="F343" t="s">
        <v>1337</v>
      </c>
      <c r="G343">
        <v>13000</v>
      </c>
      <c r="H343">
        <v>67344392</v>
      </c>
      <c r="I343" t="s">
        <v>47</v>
      </c>
      <c r="J343" t="s">
        <v>664</v>
      </c>
      <c r="K343" t="s">
        <v>1338</v>
      </c>
      <c r="L343">
        <v>165618</v>
      </c>
      <c r="M343">
        <v>15481</v>
      </c>
      <c r="N343" t="s">
        <v>1339</v>
      </c>
      <c r="O343">
        <v>2</v>
      </c>
      <c r="P343">
        <v>503</v>
      </c>
      <c r="Q343" t="s">
        <v>30</v>
      </c>
      <c r="R343" t="s">
        <v>31</v>
      </c>
      <c r="S343">
        <v>0</v>
      </c>
      <c r="T343">
        <v>2013</v>
      </c>
      <c r="U343">
        <v>787</v>
      </c>
      <c r="V343">
        <v>5.3</v>
      </c>
      <c r="W343">
        <v>66000</v>
      </c>
    </row>
    <row r="344" spans="1:23" x14ac:dyDescent="0.25">
      <c r="A344" t="s">
        <v>1340</v>
      </c>
      <c r="B344">
        <v>106</v>
      </c>
      <c r="C344">
        <v>137</v>
      </c>
      <c r="D344">
        <v>102</v>
      </c>
      <c r="E344">
        <v>877</v>
      </c>
      <c r="F344" t="s">
        <v>941</v>
      </c>
      <c r="G344">
        <v>2000</v>
      </c>
      <c r="H344">
        <v>22406362</v>
      </c>
      <c r="I344" t="s">
        <v>1341</v>
      </c>
      <c r="J344" t="s">
        <v>371</v>
      </c>
      <c r="K344" t="s">
        <v>1342</v>
      </c>
      <c r="L344">
        <v>16832</v>
      </c>
      <c r="M344">
        <v>5780</v>
      </c>
      <c r="N344" t="s">
        <v>797</v>
      </c>
      <c r="O344">
        <v>0</v>
      </c>
      <c r="P344">
        <v>267</v>
      </c>
      <c r="Q344" t="s">
        <v>30</v>
      </c>
      <c r="R344" t="s">
        <v>31</v>
      </c>
      <c r="S344">
        <v>0</v>
      </c>
      <c r="T344">
        <v>2004</v>
      </c>
      <c r="U344">
        <v>973</v>
      </c>
      <c r="V344">
        <v>6</v>
      </c>
      <c r="W344">
        <v>701</v>
      </c>
    </row>
    <row r="345" spans="1:23" x14ac:dyDescent="0.25">
      <c r="A345" t="s">
        <v>416</v>
      </c>
      <c r="B345">
        <v>283</v>
      </c>
      <c r="C345">
        <v>115</v>
      </c>
      <c r="D345">
        <v>663</v>
      </c>
      <c r="E345">
        <v>55</v>
      </c>
      <c r="F345" t="s">
        <v>1343</v>
      </c>
      <c r="G345">
        <v>1000</v>
      </c>
      <c r="H345">
        <v>261437578</v>
      </c>
      <c r="I345" t="s">
        <v>1344</v>
      </c>
      <c r="J345" t="s">
        <v>1345</v>
      </c>
      <c r="K345" t="s">
        <v>1346</v>
      </c>
      <c r="L345">
        <v>479166</v>
      </c>
      <c r="M345">
        <v>1901</v>
      </c>
      <c r="N345" t="s">
        <v>1347</v>
      </c>
      <c r="O345">
        <v>0</v>
      </c>
      <c r="P345">
        <v>815</v>
      </c>
      <c r="Q345" t="s">
        <v>30</v>
      </c>
      <c r="R345" t="s">
        <v>31</v>
      </c>
      <c r="S345">
        <v>0</v>
      </c>
      <c r="T345">
        <v>2004</v>
      </c>
      <c r="U345">
        <v>723</v>
      </c>
      <c r="V345">
        <v>8</v>
      </c>
      <c r="W345">
        <v>0</v>
      </c>
    </row>
    <row r="346" spans="1:23" x14ac:dyDescent="0.25">
      <c r="A346" t="s">
        <v>1348</v>
      </c>
      <c r="B346">
        <v>61</v>
      </c>
      <c r="C346">
        <v>124</v>
      </c>
      <c r="D346">
        <v>212</v>
      </c>
      <c r="E346">
        <v>810</v>
      </c>
      <c r="F346" t="s">
        <v>90</v>
      </c>
      <c r="G346">
        <v>1000</v>
      </c>
      <c r="H346">
        <v>11000000</v>
      </c>
      <c r="I346" t="s">
        <v>1068</v>
      </c>
      <c r="J346" t="s">
        <v>1349</v>
      </c>
      <c r="K346" t="s">
        <v>1350</v>
      </c>
      <c r="L346">
        <v>21102</v>
      </c>
      <c r="M346">
        <v>3611</v>
      </c>
      <c r="N346" t="s">
        <v>1351</v>
      </c>
      <c r="O346">
        <v>3</v>
      </c>
      <c r="P346">
        <v>169</v>
      </c>
      <c r="Q346" t="s">
        <v>30</v>
      </c>
      <c r="R346" t="s">
        <v>31</v>
      </c>
      <c r="S346">
        <v>0</v>
      </c>
      <c r="T346">
        <v>1995</v>
      </c>
      <c r="U346">
        <v>903</v>
      </c>
      <c r="V346">
        <v>5.6</v>
      </c>
      <c r="W346">
        <v>1000</v>
      </c>
    </row>
    <row r="347" spans="1:23" x14ac:dyDescent="0.25">
      <c r="A347" t="s">
        <v>834</v>
      </c>
      <c r="B347">
        <v>217</v>
      </c>
      <c r="C347">
        <v>118</v>
      </c>
      <c r="D347">
        <v>0</v>
      </c>
      <c r="E347">
        <v>1000</v>
      </c>
      <c r="F347" t="s">
        <v>667</v>
      </c>
      <c r="G347">
        <v>8000</v>
      </c>
      <c r="H347">
        <v>88761720</v>
      </c>
      <c r="I347" t="s">
        <v>142</v>
      </c>
      <c r="J347" t="s">
        <v>808</v>
      </c>
      <c r="K347" t="s">
        <v>1352</v>
      </c>
      <c r="L347">
        <v>141179</v>
      </c>
      <c r="M347">
        <v>14024</v>
      </c>
      <c r="N347" t="s">
        <v>556</v>
      </c>
      <c r="O347">
        <v>0</v>
      </c>
      <c r="P347">
        <v>419</v>
      </c>
      <c r="Q347" t="s">
        <v>30</v>
      </c>
      <c r="R347" t="s">
        <v>44</v>
      </c>
      <c r="S347">
        <v>0</v>
      </c>
      <c r="T347">
        <v>2010</v>
      </c>
      <c r="U347">
        <v>3000</v>
      </c>
      <c r="V347">
        <v>5.9</v>
      </c>
      <c r="W347">
        <v>9000</v>
      </c>
    </row>
    <row r="348" spans="1:23" x14ac:dyDescent="0.25">
      <c r="A348" t="s">
        <v>115</v>
      </c>
      <c r="B348">
        <v>175</v>
      </c>
      <c r="C348">
        <v>98</v>
      </c>
      <c r="D348">
        <v>188</v>
      </c>
      <c r="E348">
        <v>602</v>
      </c>
      <c r="F348" t="s">
        <v>617</v>
      </c>
      <c r="G348">
        <v>10000</v>
      </c>
      <c r="H348">
        <v>250147615</v>
      </c>
      <c r="I348" t="s">
        <v>1353</v>
      </c>
      <c r="J348" t="s">
        <v>118</v>
      </c>
      <c r="K348" t="s">
        <v>1354</v>
      </c>
      <c r="L348">
        <v>403014</v>
      </c>
      <c r="M348">
        <v>12998</v>
      </c>
      <c r="N348" t="s">
        <v>1355</v>
      </c>
      <c r="O348">
        <v>0</v>
      </c>
      <c r="P348">
        <v>289</v>
      </c>
      <c r="Q348" t="s">
        <v>30</v>
      </c>
      <c r="R348" t="s">
        <v>31</v>
      </c>
      <c r="S348">
        <v>0</v>
      </c>
      <c r="T348">
        <v>1997</v>
      </c>
      <c r="U348">
        <v>826</v>
      </c>
      <c r="V348">
        <v>7.3</v>
      </c>
      <c r="W348">
        <v>0</v>
      </c>
    </row>
    <row r="349" spans="1:23" x14ac:dyDescent="0.25">
      <c r="A349" t="s">
        <v>213</v>
      </c>
      <c r="B349">
        <v>191</v>
      </c>
      <c r="C349">
        <v>82</v>
      </c>
      <c r="D349">
        <v>487</v>
      </c>
      <c r="E349">
        <v>967</v>
      </c>
      <c r="F349" t="s">
        <v>224</v>
      </c>
      <c r="G349">
        <v>15000</v>
      </c>
      <c r="H349">
        <v>245823397</v>
      </c>
      <c r="I349" t="s">
        <v>191</v>
      </c>
      <c r="J349" t="s">
        <v>225</v>
      </c>
      <c r="K349" t="s">
        <v>1356</v>
      </c>
      <c r="L349">
        <v>385871</v>
      </c>
      <c r="M349">
        <v>21275</v>
      </c>
      <c r="N349" t="s">
        <v>675</v>
      </c>
      <c r="O349">
        <v>2</v>
      </c>
      <c r="P349">
        <v>515</v>
      </c>
      <c r="Q349" t="s">
        <v>30</v>
      </c>
      <c r="R349" t="s">
        <v>31</v>
      </c>
      <c r="S349">
        <v>0</v>
      </c>
      <c r="T349">
        <v>1999</v>
      </c>
      <c r="U349">
        <v>1000</v>
      </c>
      <c r="V349">
        <v>7.9</v>
      </c>
      <c r="W349">
        <v>0</v>
      </c>
    </row>
    <row r="350" spans="1:23" x14ac:dyDescent="0.25">
      <c r="A350" t="s">
        <v>1135</v>
      </c>
      <c r="B350">
        <v>316</v>
      </c>
      <c r="C350">
        <v>98</v>
      </c>
      <c r="D350">
        <v>12000</v>
      </c>
      <c r="E350">
        <v>1000</v>
      </c>
      <c r="F350" t="s">
        <v>667</v>
      </c>
      <c r="G350">
        <v>18000</v>
      </c>
      <c r="H350">
        <v>81557479</v>
      </c>
      <c r="I350" t="s">
        <v>47</v>
      </c>
      <c r="J350" t="s">
        <v>1127</v>
      </c>
      <c r="K350" t="s">
        <v>1357</v>
      </c>
      <c r="L350">
        <v>149947</v>
      </c>
      <c r="M350">
        <v>25780</v>
      </c>
      <c r="N350" t="s">
        <v>1358</v>
      </c>
      <c r="O350">
        <v>1</v>
      </c>
      <c r="P350">
        <v>326</v>
      </c>
      <c r="Q350" t="s">
        <v>30</v>
      </c>
      <c r="R350" t="s">
        <v>31</v>
      </c>
      <c r="S350">
        <v>0</v>
      </c>
      <c r="T350">
        <v>2010</v>
      </c>
      <c r="U350">
        <v>3000</v>
      </c>
      <c r="V350">
        <v>6.8</v>
      </c>
      <c r="W350">
        <v>18000</v>
      </c>
    </row>
    <row r="351" spans="1:23" x14ac:dyDescent="0.25">
      <c r="A351" t="s">
        <v>182</v>
      </c>
      <c r="B351">
        <v>127</v>
      </c>
      <c r="C351">
        <v>90</v>
      </c>
      <c r="D351">
        <v>420</v>
      </c>
      <c r="E351">
        <v>141</v>
      </c>
      <c r="F351" t="s">
        <v>1359</v>
      </c>
      <c r="G351">
        <v>191</v>
      </c>
      <c r="H351">
        <v>226138454</v>
      </c>
      <c r="I351" t="s">
        <v>293</v>
      </c>
      <c r="J351" t="s">
        <v>1360</v>
      </c>
      <c r="K351" t="s">
        <v>1361</v>
      </c>
      <c r="L351">
        <v>160440</v>
      </c>
      <c r="M351">
        <v>664</v>
      </c>
      <c r="N351" t="s">
        <v>1362</v>
      </c>
      <c r="O351">
        <v>2</v>
      </c>
      <c r="P351">
        <v>394</v>
      </c>
      <c r="Q351" t="s">
        <v>30</v>
      </c>
      <c r="R351" t="s">
        <v>31</v>
      </c>
      <c r="S351">
        <v>0</v>
      </c>
      <c r="T351">
        <v>2001</v>
      </c>
      <c r="U351">
        <v>165</v>
      </c>
      <c r="V351">
        <v>6.6</v>
      </c>
      <c r="W351">
        <v>0</v>
      </c>
    </row>
    <row r="352" spans="1:23" x14ac:dyDescent="0.25">
      <c r="A352" t="s">
        <v>302</v>
      </c>
      <c r="B352">
        <v>185</v>
      </c>
      <c r="C352">
        <v>130</v>
      </c>
      <c r="D352">
        <v>0</v>
      </c>
      <c r="E352">
        <v>568</v>
      </c>
      <c r="F352" t="s">
        <v>1363</v>
      </c>
      <c r="G352">
        <v>11000</v>
      </c>
      <c r="H352">
        <v>155370362</v>
      </c>
      <c r="I352" t="s">
        <v>1364</v>
      </c>
      <c r="J352" t="s">
        <v>272</v>
      </c>
      <c r="K352" t="s">
        <v>1365</v>
      </c>
      <c r="L352">
        <v>98403</v>
      </c>
      <c r="M352">
        <v>12890</v>
      </c>
      <c r="N352" t="s">
        <v>1366</v>
      </c>
      <c r="O352">
        <v>0</v>
      </c>
      <c r="P352">
        <v>683</v>
      </c>
      <c r="Q352" t="s">
        <v>30</v>
      </c>
      <c r="R352" t="s">
        <v>31</v>
      </c>
      <c r="S352">
        <v>0</v>
      </c>
      <c r="T352">
        <v>2000</v>
      </c>
      <c r="U352">
        <v>627</v>
      </c>
      <c r="V352">
        <v>6.6</v>
      </c>
      <c r="W352">
        <v>0</v>
      </c>
    </row>
    <row r="353" spans="1:23" x14ac:dyDescent="0.25">
      <c r="A353" t="s">
        <v>1367</v>
      </c>
      <c r="B353">
        <v>191</v>
      </c>
      <c r="C353">
        <v>90</v>
      </c>
      <c r="D353">
        <v>97</v>
      </c>
      <c r="E353">
        <v>56</v>
      </c>
      <c r="F353" t="s">
        <v>1227</v>
      </c>
      <c r="G353">
        <v>622</v>
      </c>
      <c r="H353">
        <v>124870275</v>
      </c>
      <c r="I353" t="s">
        <v>1368</v>
      </c>
      <c r="J353" t="s">
        <v>1369</v>
      </c>
      <c r="K353" t="s">
        <v>1370</v>
      </c>
      <c r="L353">
        <v>152601</v>
      </c>
      <c r="M353">
        <v>1227</v>
      </c>
      <c r="N353" t="s">
        <v>1371</v>
      </c>
      <c r="O353">
        <v>1</v>
      </c>
      <c r="P353">
        <v>156</v>
      </c>
      <c r="Q353" t="s">
        <v>30</v>
      </c>
      <c r="R353" t="s">
        <v>31</v>
      </c>
      <c r="S353">
        <v>0</v>
      </c>
      <c r="T353">
        <v>2009</v>
      </c>
      <c r="U353">
        <v>526</v>
      </c>
      <c r="V353">
        <v>7</v>
      </c>
      <c r="W353">
        <v>0</v>
      </c>
    </row>
    <row r="354" spans="1:23" x14ac:dyDescent="0.25">
      <c r="A354" t="s">
        <v>847</v>
      </c>
      <c r="B354">
        <v>188</v>
      </c>
      <c r="C354">
        <v>94</v>
      </c>
      <c r="D354">
        <v>107</v>
      </c>
      <c r="E354">
        <v>117</v>
      </c>
      <c r="F354" t="s">
        <v>1372</v>
      </c>
      <c r="G354">
        <v>835</v>
      </c>
      <c r="H354">
        <v>196573705</v>
      </c>
      <c r="I354" t="s">
        <v>548</v>
      </c>
      <c r="J354" t="s">
        <v>1373</v>
      </c>
      <c r="K354" t="s">
        <v>1374</v>
      </c>
      <c r="L354">
        <v>166791</v>
      </c>
      <c r="M354">
        <v>1258</v>
      </c>
      <c r="N354" t="s">
        <v>1375</v>
      </c>
      <c r="O354">
        <v>0</v>
      </c>
      <c r="P354">
        <v>132</v>
      </c>
      <c r="Q354" t="s">
        <v>30</v>
      </c>
      <c r="R354" t="s">
        <v>31</v>
      </c>
      <c r="S354">
        <v>0</v>
      </c>
      <c r="T354">
        <v>2009</v>
      </c>
      <c r="U354">
        <v>256</v>
      </c>
      <c r="V354">
        <v>7</v>
      </c>
      <c r="W354">
        <v>0</v>
      </c>
    </row>
    <row r="355" spans="1:23" x14ac:dyDescent="0.25">
      <c r="A355" t="s">
        <v>1376</v>
      </c>
      <c r="B355">
        <v>362</v>
      </c>
      <c r="C355">
        <v>114</v>
      </c>
      <c r="D355">
        <v>0</v>
      </c>
      <c r="E355">
        <v>423</v>
      </c>
      <c r="F355" t="s">
        <v>1377</v>
      </c>
      <c r="G355">
        <v>3000</v>
      </c>
      <c r="H355">
        <v>58229120</v>
      </c>
      <c r="I355" t="s">
        <v>1378</v>
      </c>
      <c r="J355" t="s">
        <v>1016</v>
      </c>
      <c r="K355" t="s">
        <v>1379</v>
      </c>
      <c r="L355">
        <v>236421</v>
      </c>
      <c r="M355">
        <v>5095</v>
      </c>
      <c r="N355" t="s">
        <v>1380</v>
      </c>
      <c r="O355">
        <v>1</v>
      </c>
      <c r="P355">
        <v>515</v>
      </c>
      <c r="Q355" t="s">
        <v>30</v>
      </c>
      <c r="R355" t="s">
        <v>31</v>
      </c>
      <c r="S355">
        <v>0</v>
      </c>
      <c r="T355">
        <v>2013</v>
      </c>
      <c r="U355">
        <v>806</v>
      </c>
      <c r="V355">
        <v>7.3</v>
      </c>
      <c r="W355">
        <v>70000</v>
      </c>
    </row>
    <row r="356" spans="1:23" x14ac:dyDescent="0.25">
      <c r="A356" t="s">
        <v>228</v>
      </c>
      <c r="B356">
        <v>181</v>
      </c>
      <c r="C356">
        <v>94</v>
      </c>
      <c r="D356">
        <v>368</v>
      </c>
      <c r="E356">
        <v>466</v>
      </c>
      <c r="F356" t="s">
        <v>1381</v>
      </c>
      <c r="G356">
        <v>13000</v>
      </c>
      <c r="H356">
        <v>125305545</v>
      </c>
      <c r="I356" t="s">
        <v>1382</v>
      </c>
      <c r="J356" t="s">
        <v>378</v>
      </c>
      <c r="K356" t="s">
        <v>1383</v>
      </c>
      <c r="L356">
        <v>145350</v>
      </c>
      <c r="M356">
        <v>15419</v>
      </c>
      <c r="N356" t="s">
        <v>1384</v>
      </c>
      <c r="O356">
        <v>0</v>
      </c>
      <c r="P356">
        <v>643</v>
      </c>
      <c r="Q356" t="s">
        <v>30</v>
      </c>
      <c r="R356" t="s">
        <v>31</v>
      </c>
      <c r="S356">
        <v>0</v>
      </c>
      <c r="T356">
        <v>2000</v>
      </c>
      <c r="U356">
        <v>1000</v>
      </c>
      <c r="V356">
        <v>5.5</v>
      </c>
      <c r="W356">
        <v>0</v>
      </c>
    </row>
    <row r="357" spans="1:23" x14ac:dyDescent="0.25">
      <c r="A357" t="s">
        <v>336</v>
      </c>
      <c r="B357">
        <v>352</v>
      </c>
      <c r="C357">
        <v>151</v>
      </c>
      <c r="D357">
        <v>17000</v>
      </c>
      <c r="E357">
        <v>1000</v>
      </c>
      <c r="F357" t="s">
        <v>776</v>
      </c>
      <c r="G357">
        <v>29000</v>
      </c>
      <c r="H357">
        <v>132373442</v>
      </c>
      <c r="I357" t="s">
        <v>1385</v>
      </c>
      <c r="J357" t="s">
        <v>153</v>
      </c>
      <c r="K357" t="s">
        <v>1386</v>
      </c>
      <c r="L357">
        <v>873649</v>
      </c>
      <c r="M357">
        <v>45648</v>
      </c>
      <c r="N357" t="s">
        <v>271</v>
      </c>
      <c r="O357">
        <v>0</v>
      </c>
      <c r="P357">
        <v>2054</v>
      </c>
      <c r="Q357" t="s">
        <v>30</v>
      </c>
      <c r="R357" t="s">
        <v>31</v>
      </c>
      <c r="S357">
        <v>0</v>
      </c>
      <c r="T357">
        <v>2006</v>
      </c>
      <c r="U357">
        <v>13000</v>
      </c>
      <c r="V357">
        <v>8.5</v>
      </c>
      <c r="W357">
        <v>29000</v>
      </c>
    </row>
    <row r="358" spans="1:23" x14ac:dyDescent="0.25">
      <c r="A358" t="s">
        <v>1387</v>
      </c>
      <c r="B358">
        <v>143</v>
      </c>
      <c r="C358">
        <v>88</v>
      </c>
      <c r="D358">
        <v>7</v>
      </c>
      <c r="E358">
        <v>484</v>
      </c>
      <c r="F358" t="s">
        <v>1388</v>
      </c>
      <c r="G358">
        <v>2000</v>
      </c>
      <c r="H358">
        <v>120618403</v>
      </c>
      <c r="I358" t="s">
        <v>1389</v>
      </c>
      <c r="J358" t="s">
        <v>731</v>
      </c>
      <c r="K358" t="s">
        <v>1390</v>
      </c>
      <c r="L358">
        <v>171792</v>
      </c>
      <c r="M358">
        <v>4478</v>
      </c>
      <c r="N358" t="s">
        <v>1391</v>
      </c>
      <c r="O358">
        <v>0</v>
      </c>
      <c r="P358">
        <v>222</v>
      </c>
      <c r="Q358" t="s">
        <v>30</v>
      </c>
      <c r="R358" t="s">
        <v>31</v>
      </c>
      <c r="S358">
        <v>0</v>
      </c>
      <c r="T358">
        <v>1998</v>
      </c>
      <c r="U358">
        <v>500</v>
      </c>
      <c r="V358">
        <v>7.5</v>
      </c>
      <c r="W358">
        <v>12000</v>
      </c>
    </row>
    <row r="359" spans="1:23" x14ac:dyDescent="0.25">
      <c r="A359" t="s">
        <v>1376</v>
      </c>
      <c r="B359">
        <v>308</v>
      </c>
      <c r="C359">
        <v>121</v>
      </c>
      <c r="D359">
        <v>0</v>
      </c>
      <c r="E359">
        <v>918</v>
      </c>
      <c r="F359" t="s">
        <v>556</v>
      </c>
      <c r="G359">
        <v>21000</v>
      </c>
      <c r="H359">
        <v>110416702</v>
      </c>
      <c r="I359" t="s">
        <v>1392</v>
      </c>
      <c r="J359" t="s">
        <v>71</v>
      </c>
      <c r="K359" t="s">
        <v>1393</v>
      </c>
      <c r="L359">
        <v>307539</v>
      </c>
      <c r="M359">
        <v>23484</v>
      </c>
      <c r="N359" t="s">
        <v>1394</v>
      </c>
      <c r="O359">
        <v>3</v>
      </c>
      <c r="P359">
        <v>577</v>
      </c>
      <c r="Q359" t="s">
        <v>30</v>
      </c>
      <c r="R359" t="s">
        <v>31</v>
      </c>
      <c r="S359">
        <v>0</v>
      </c>
      <c r="T359">
        <v>2008</v>
      </c>
      <c r="U359">
        <v>1000</v>
      </c>
      <c r="V359">
        <v>7</v>
      </c>
      <c r="W359">
        <v>0</v>
      </c>
    </row>
    <row r="360" spans="1:23" x14ac:dyDescent="0.25">
      <c r="A360" t="s">
        <v>471</v>
      </c>
      <c r="B360">
        <v>517</v>
      </c>
      <c r="C360">
        <v>158</v>
      </c>
      <c r="D360">
        <v>21000</v>
      </c>
      <c r="E360">
        <v>585</v>
      </c>
      <c r="F360" t="s">
        <v>1395</v>
      </c>
      <c r="G360">
        <v>18000</v>
      </c>
      <c r="H360">
        <v>102515793</v>
      </c>
      <c r="I360" t="s">
        <v>1396</v>
      </c>
      <c r="J360" t="s">
        <v>305</v>
      </c>
      <c r="K360" t="s">
        <v>1397</v>
      </c>
      <c r="L360">
        <v>330152</v>
      </c>
      <c r="M360">
        <v>20388</v>
      </c>
      <c r="N360" t="s">
        <v>1398</v>
      </c>
      <c r="O360">
        <v>1</v>
      </c>
      <c r="P360">
        <v>632</v>
      </c>
      <c r="Q360" t="s">
        <v>30</v>
      </c>
      <c r="R360" t="s">
        <v>31</v>
      </c>
      <c r="S360">
        <v>0</v>
      </c>
      <c r="T360">
        <v>2011</v>
      </c>
      <c r="U360">
        <v>1000</v>
      </c>
      <c r="V360">
        <v>7.8</v>
      </c>
      <c r="W360">
        <v>54000</v>
      </c>
    </row>
    <row r="361" spans="1:23" x14ac:dyDescent="0.25">
      <c r="A361" t="s">
        <v>868</v>
      </c>
      <c r="B361">
        <v>148</v>
      </c>
      <c r="C361">
        <v>128</v>
      </c>
      <c r="D361">
        <v>323</v>
      </c>
      <c r="E361">
        <v>489</v>
      </c>
      <c r="F361" t="s">
        <v>1399</v>
      </c>
      <c r="G361">
        <v>13000</v>
      </c>
      <c r="H361">
        <v>100012500</v>
      </c>
      <c r="I361" t="s">
        <v>40</v>
      </c>
      <c r="J361" t="s">
        <v>664</v>
      </c>
      <c r="K361" t="s">
        <v>1400</v>
      </c>
      <c r="L361">
        <v>299258</v>
      </c>
      <c r="M361">
        <v>14274</v>
      </c>
      <c r="N361" t="s">
        <v>1401</v>
      </c>
      <c r="O361">
        <v>1</v>
      </c>
      <c r="P361">
        <v>346</v>
      </c>
      <c r="Q361" t="s">
        <v>30</v>
      </c>
      <c r="R361" t="s">
        <v>31</v>
      </c>
      <c r="S361">
        <v>0</v>
      </c>
      <c r="T361">
        <v>1995</v>
      </c>
      <c r="U361">
        <v>559</v>
      </c>
      <c r="V361">
        <v>7.6</v>
      </c>
      <c r="W361">
        <v>0</v>
      </c>
    </row>
    <row r="362" spans="1:23" x14ac:dyDescent="0.25">
      <c r="A362" t="s">
        <v>857</v>
      </c>
      <c r="B362">
        <v>415</v>
      </c>
      <c r="C362">
        <v>128</v>
      </c>
      <c r="D362">
        <v>0</v>
      </c>
      <c r="E362">
        <v>727</v>
      </c>
      <c r="F362" t="s">
        <v>250</v>
      </c>
      <c r="G362">
        <v>21000</v>
      </c>
      <c r="H362">
        <v>209019489</v>
      </c>
      <c r="I362" t="s">
        <v>858</v>
      </c>
      <c r="J362" t="s">
        <v>71</v>
      </c>
      <c r="K362" t="s">
        <v>1402</v>
      </c>
      <c r="L362">
        <v>477300</v>
      </c>
      <c r="M362">
        <v>23996</v>
      </c>
      <c r="N362" t="s">
        <v>1403</v>
      </c>
      <c r="O362">
        <v>3</v>
      </c>
      <c r="P362">
        <v>621</v>
      </c>
      <c r="Q362" t="s">
        <v>30</v>
      </c>
      <c r="R362" t="s">
        <v>31</v>
      </c>
      <c r="S362">
        <v>0</v>
      </c>
      <c r="T362">
        <v>2009</v>
      </c>
      <c r="U362">
        <v>979</v>
      </c>
      <c r="V362">
        <v>7.6</v>
      </c>
      <c r="W362">
        <v>20000</v>
      </c>
    </row>
    <row r="363" spans="1:23" x14ac:dyDescent="0.25">
      <c r="A363" t="s">
        <v>1404</v>
      </c>
      <c r="B363">
        <v>1</v>
      </c>
      <c r="C363">
        <v>141</v>
      </c>
      <c r="D363">
        <v>335</v>
      </c>
      <c r="E363">
        <v>635</v>
      </c>
      <c r="F363" t="s">
        <v>580</v>
      </c>
      <c r="G363">
        <v>11000</v>
      </c>
      <c r="H363">
        <v>0</v>
      </c>
      <c r="I363" t="s">
        <v>1405</v>
      </c>
      <c r="J363" t="s">
        <v>323</v>
      </c>
      <c r="K363" t="s">
        <v>1406</v>
      </c>
      <c r="L363">
        <v>57</v>
      </c>
      <c r="M363">
        <v>13379</v>
      </c>
      <c r="N363" t="s">
        <v>1058</v>
      </c>
      <c r="O363">
        <v>2</v>
      </c>
      <c r="P363">
        <v>1</v>
      </c>
      <c r="Q363" t="s">
        <v>30</v>
      </c>
      <c r="R363" t="s">
        <v>31</v>
      </c>
      <c r="S363">
        <v>0</v>
      </c>
      <c r="T363">
        <v>2016</v>
      </c>
      <c r="U363">
        <v>745</v>
      </c>
      <c r="V363">
        <v>6.1</v>
      </c>
      <c r="W363">
        <v>0</v>
      </c>
    </row>
    <row r="364" spans="1:23" x14ac:dyDescent="0.25">
      <c r="A364" t="s">
        <v>1155</v>
      </c>
      <c r="B364">
        <v>146</v>
      </c>
      <c r="C364">
        <v>95</v>
      </c>
      <c r="D364">
        <v>21</v>
      </c>
      <c r="E364">
        <v>503</v>
      </c>
      <c r="F364" t="s">
        <v>1407</v>
      </c>
      <c r="G364">
        <v>12000</v>
      </c>
      <c r="H364">
        <v>84037039</v>
      </c>
      <c r="I364" t="s">
        <v>1408</v>
      </c>
      <c r="J364" t="s">
        <v>697</v>
      </c>
      <c r="K364" t="s">
        <v>1409</v>
      </c>
      <c r="L364">
        <v>72591</v>
      </c>
      <c r="M364">
        <v>15237</v>
      </c>
      <c r="N364" t="s">
        <v>1410</v>
      </c>
      <c r="O364">
        <v>0</v>
      </c>
      <c r="P364">
        <v>289</v>
      </c>
      <c r="Q364" t="s">
        <v>30</v>
      </c>
      <c r="R364" t="s">
        <v>31</v>
      </c>
      <c r="S364">
        <v>0</v>
      </c>
      <c r="T364">
        <v>2001</v>
      </c>
      <c r="U364">
        <v>802</v>
      </c>
      <c r="V364">
        <v>6.8</v>
      </c>
      <c r="W364">
        <v>0</v>
      </c>
    </row>
    <row r="365" spans="1:23" x14ac:dyDescent="0.25">
      <c r="A365" t="s">
        <v>1411</v>
      </c>
      <c r="B365">
        <v>70</v>
      </c>
      <c r="C365">
        <v>92</v>
      </c>
      <c r="D365">
        <v>12</v>
      </c>
      <c r="E365">
        <v>1000</v>
      </c>
      <c r="F365" t="s">
        <v>1412</v>
      </c>
      <c r="G365">
        <v>35000</v>
      </c>
      <c r="H365">
        <v>85884815</v>
      </c>
      <c r="I365" t="s">
        <v>1413</v>
      </c>
      <c r="J365" t="s">
        <v>1414</v>
      </c>
      <c r="K365" t="s">
        <v>1415</v>
      </c>
      <c r="L365">
        <v>9418</v>
      </c>
      <c r="M365">
        <v>38450</v>
      </c>
      <c r="N365" t="s">
        <v>1416</v>
      </c>
      <c r="O365">
        <v>0</v>
      </c>
      <c r="P365">
        <v>53</v>
      </c>
      <c r="Q365" t="s">
        <v>30</v>
      </c>
      <c r="R365" t="s">
        <v>31</v>
      </c>
      <c r="S365">
        <v>0</v>
      </c>
      <c r="T365">
        <v>2015</v>
      </c>
      <c r="U365">
        <v>1000</v>
      </c>
      <c r="V365">
        <v>5</v>
      </c>
      <c r="W365">
        <v>0</v>
      </c>
    </row>
    <row r="366" spans="1:23" x14ac:dyDescent="0.25">
      <c r="A366" t="s">
        <v>86</v>
      </c>
      <c r="B366">
        <v>269</v>
      </c>
      <c r="C366">
        <v>121</v>
      </c>
      <c r="D366">
        <v>0</v>
      </c>
      <c r="E366">
        <v>919</v>
      </c>
      <c r="F366" t="s">
        <v>100</v>
      </c>
      <c r="G366">
        <v>10000</v>
      </c>
      <c r="H366">
        <v>83077470</v>
      </c>
      <c r="I366" t="s">
        <v>1417</v>
      </c>
      <c r="J366" t="s">
        <v>362</v>
      </c>
      <c r="K366" t="s">
        <v>1418</v>
      </c>
      <c r="L366">
        <v>183247</v>
      </c>
      <c r="M366">
        <v>14165</v>
      </c>
      <c r="N366" t="s">
        <v>146</v>
      </c>
      <c r="O366">
        <v>0</v>
      </c>
      <c r="P366">
        <v>440</v>
      </c>
      <c r="Q366" t="s">
        <v>30</v>
      </c>
      <c r="R366" t="s">
        <v>31</v>
      </c>
      <c r="S366">
        <v>0</v>
      </c>
      <c r="T366">
        <v>2008</v>
      </c>
      <c r="U366">
        <v>1000</v>
      </c>
      <c r="V366">
        <v>7.1</v>
      </c>
      <c r="W366">
        <v>0</v>
      </c>
    </row>
    <row r="367" spans="1:23" x14ac:dyDescent="0.25">
      <c r="A367" t="s">
        <v>1419</v>
      </c>
      <c r="B367">
        <v>198</v>
      </c>
      <c r="C367">
        <v>113</v>
      </c>
      <c r="D367">
        <v>221</v>
      </c>
      <c r="E367">
        <v>503</v>
      </c>
      <c r="F367" t="s">
        <v>1420</v>
      </c>
      <c r="G367">
        <v>11000</v>
      </c>
      <c r="H367">
        <v>100018837</v>
      </c>
      <c r="I367" t="s">
        <v>1392</v>
      </c>
      <c r="J367" t="s">
        <v>1421</v>
      </c>
      <c r="K367" t="s">
        <v>1422</v>
      </c>
      <c r="L367">
        <v>156348</v>
      </c>
      <c r="M367">
        <v>13446</v>
      </c>
      <c r="N367" t="s">
        <v>1423</v>
      </c>
      <c r="O367">
        <v>0</v>
      </c>
      <c r="P367">
        <v>380</v>
      </c>
      <c r="Q367" t="s">
        <v>30</v>
      </c>
      <c r="R367" t="s">
        <v>31</v>
      </c>
      <c r="S367">
        <v>0</v>
      </c>
      <c r="T367">
        <v>2008</v>
      </c>
      <c r="U367">
        <v>600</v>
      </c>
      <c r="V367">
        <v>5.5</v>
      </c>
      <c r="W367">
        <v>0</v>
      </c>
    </row>
    <row r="368" spans="1:23" x14ac:dyDescent="0.25">
      <c r="A368" t="s">
        <v>834</v>
      </c>
      <c r="B368">
        <v>253</v>
      </c>
      <c r="C368">
        <v>106</v>
      </c>
      <c r="D368">
        <v>0</v>
      </c>
      <c r="E368">
        <v>1000</v>
      </c>
      <c r="F368" t="s">
        <v>1421</v>
      </c>
      <c r="G368">
        <v>22000</v>
      </c>
      <c r="H368">
        <v>78747585</v>
      </c>
      <c r="I368" t="s">
        <v>1424</v>
      </c>
      <c r="J368" t="s">
        <v>107</v>
      </c>
      <c r="K368" t="s">
        <v>1425</v>
      </c>
      <c r="L368">
        <v>89770</v>
      </c>
      <c r="M368">
        <v>35367</v>
      </c>
      <c r="N368" t="s">
        <v>567</v>
      </c>
      <c r="O368">
        <v>0</v>
      </c>
      <c r="P368">
        <v>342</v>
      </c>
      <c r="Q368" t="s">
        <v>30</v>
      </c>
      <c r="R368" t="s">
        <v>31</v>
      </c>
      <c r="S368">
        <v>0</v>
      </c>
      <c r="T368">
        <v>2015</v>
      </c>
      <c r="U368">
        <v>11000</v>
      </c>
      <c r="V368">
        <v>5.6</v>
      </c>
      <c r="W368">
        <v>39000</v>
      </c>
    </row>
    <row r="369" spans="1:23" x14ac:dyDescent="0.25">
      <c r="A369" t="s">
        <v>270</v>
      </c>
      <c r="B369">
        <v>281</v>
      </c>
      <c r="C369">
        <v>146</v>
      </c>
      <c r="D369">
        <v>14000</v>
      </c>
      <c r="E369">
        <v>681</v>
      </c>
      <c r="F369" t="s">
        <v>134</v>
      </c>
      <c r="G369">
        <v>3000</v>
      </c>
      <c r="H369">
        <v>78616689</v>
      </c>
      <c r="I369" t="s">
        <v>455</v>
      </c>
      <c r="J369" t="s">
        <v>1426</v>
      </c>
      <c r="K369" t="s">
        <v>1427</v>
      </c>
      <c r="L369">
        <v>238747</v>
      </c>
      <c r="M369">
        <v>6217</v>
      </c>
      <c r="N369" t="s">
        <v>1428</v>
      </c>
      <c r="O369">
        <v>0</v>
      </c>
      <c r="P369">
        <v>2153</v>
      </c>
      <c r="Q369" t="s">
        <v>30</v>
      </c>
      <c r="R369" t="s">
        <v>31</v>
      </c>
      <c r="S369">
        <v>0</v>
      </c>
      <c r="T369">
        <v>2001</v>
      </c>
      <c r="U369">
        <v>882</v>
      </c>
      <c r="V369">
        <v>7.1</v>
      </c>
      <c r="W369">
        <v>11000</v>
      </c>
    </row>
    <row r="370" spans="1:23" x14ac:dyDescent="0.25">
      <c r="A370" t="s">
        <v>643</v>
      </c>
      <c r="B370">
        <v>122</v>
      </c>
      <c r="C370">
        <v>88</v>
      </c>
      <c r="D370">
        <v>50</v>
      </c>
      <c r="E370">
        <v>441</v>
      </c>
      <c r="F370" t="s">
        <v>1429</v>
      </c>
      <c r="G370">
        <v>691</v>
      </c>
      <c r="H370">
        <v>75817994</v>
      </c>
      <c r="I370" t="s">
        <v>1430</v>
      </c>
      <c r="J370" t="s">
        <v>1431</v>
      </c>
      <c r="K370" t="s">
        <v>1432</v>
      </c>
      <c r="L370">
        <v>32049</v>
      </c>
      <c r="M370">
        <v>2622</v>
      </c>
      <c r="N370" t="s">
        <v>1433</v>
      </c>
      <c r="O370">
        <v>0</v>
      </c>
      <c r="P370">
        <v>179</v>
      </c>
      <c r="Q370" t="s">
        <v>30</v>
      </c>
      <c r="R370" t="s">
        <v>31</v>
      </c>
      <c r="S370">
        <v>0</v>
      </c>
      <c r="T370">
        <v>2003</v>
      </c>
      <c r="U370">
        <v>569</v>
      </c>
      <c r="V370">
        <v>4.9000000000000004</v>
      </c>
      <c r="W370">
        <v>988</v>
      </c>
    </row>
    <row r="371" spans="1:23" x14ac:dyDescent="0.25">
      <c r="A371" t="s">
        <v>302</v>
      </c>
      <c r="B371">
        <v>159</v>
      </c>
      <c r="C371">
        <v>150</v>
      </c>
      <c r="D371">
        <v>0</v>
      </c>
      <c r="E371">
        <v>135</v>
      </c>
      <c r="F371" t="s">
        <v>1434</v>
      </c>
      <c r="G371">
        <v>11000</v>
      </c>
      <c r="H371">
        <v>100853835</v>
      </c>
      <c r="I371" t="s">
        <v>1435</v>
      </c>
      <c r="J371" t="s">
        <v>456</v>
      </c>
      <c r="K371" t="s">
        <v>1436</v>
      </c>
      <c r="L371">
        <v>200556</v>
      </c>
      <c r="M371">
        <v>12289</v>
      </c>
      <c r="N371" t="s">
        <v>1437</v>
      </c>
      <c r="O371">
        <v>2</v>
      </c>
      <c r="P371">
        <v>611</v>
      </c>
      <c r="Q371" t="s">
        <v>30</v>
      </c>
      <c r="R371" t="s">
        <v>31</v>
      </c>
      <c r="S371">
        <v>0</v>
      </c>
      <c r="T371">
        <v>1997</v>
      </c>
      <c r="U371">
        <v>1000</v>
      </c>
      <c r="V371">
        <v>7.4</v>
      </c>
      <c r="W371">
        <v>15000</v>
      </c>
    </row>
    <row r="372" spans="1:23" x14ac:dyDescent="0.25">
      <c r="A372" t="s">
        <v>863</v>
      </c>
      <c r="B372">
        <v>180</v>
      </c>
      <c r="C372">
        <v>119</v>
      </c>
      <c r="D372">
        <v>719</v>
      </c>
      <c r="E372">
        <v>423</v>
      </c>
      <c r="F372" t="s">
        <v>1438</v>
      </c>
      <c r="G372">
        <v>833</v>
      </c>
      <c r="H372">
        <v>73209340</v>
      </c>
      <c r="I372" t="s">
        <v>1439</v>
      </c>
      <c r="J372" t="s">
        <v>1440</v>
      </c>
      <c r="K372" t="s">
        <v>1441</v>
      </c>
      <c r="L372">
        <v>101834</v>
      </c>
      <c r="M372">
        <v>2356</v>
      </c>
      <c r="N372" t="s">
        <v>1380</v>
      </c>
      <c r="O372">
        <v>0</v>
      </c>
      <c r="P372">
        <v>628</v>
      </c>
      <c r="Q372" t="s">
        <v>30</v>
      </c>
      <c r="R372" t="s">
        <v>31</v>
      </c>
      <c r="S372">
        <v>0</v>
      </c>
      <c r="T372">
        <v>2000</v>
      </c>
      <c r="U372">
        <v>624</v>
      </c>
      <c r="V372">
        <v>5.7</v>
      </c>
      <c r="W372">
        <v>0</v>
      </c>
    </row>
    <row r="373" spans="1:23" x14ac:dyDescent="0.25">
      <c r="A373" t="s">
        <v>1442</v>
      </c>
      <c r="B373">
        <v>227</v>
      </c>
      <c r="C373">
        <v>128</v>
      </c>
      <c r="D373">
        <v>521</v>
      </c>
      <c r="E373">
        <v>249</v>
      </c>
      <c r="F373" t="s">
        <v>1443</v>
      </c>
      <c r="G373">
        <v>591</v>
      </c>
      <c r="H373">
        <v>72515360</v>
      </c>
      <c r="I373" t="s">
        <v>1444</v>
      </c>
      <c r="J373" t="s">
        <v>1445</v>
      </c>
      <c r="K373" t="s">
        <v>1446</v>
      </c>
      <c r="L373">
        <v>86152</v>
      </c>
      <c r="M373">
        <v>2100</v>
      </c>
      <c r="N373" t="s">
        <v>1447</v>
      </c>
      <c r="O373">
        <v>1</v>
      </c>
      <c r="P373">
        <v>411</v>
      </c>
      <c r="Q373" t="s">
        <v>1448</v>
      </c>
      <c r="R373" t="s">
        <v>44</v>
      </c>
      <c r="S373">
        <v>0</v>
      </c>
      <c r="T373">
        <v>2005</v>
      </c>
      <c r="U373">
        <v>249</v>
      </c>
      <c r="V373">
        <v>6.4</v>
      </c>
      <c r="W373">
        <v>0</v>
      </c>
    </row>
    <row r="374" spans="1:23" x14ac:dyDescent="0.25">
      <c r="A374" t="s">
        <v>1449</v>
      </c>
      <c r="B374">
        <v>183</v>
      </c>
      <c r="C374">
        <v>106</v>
      </c>
      <c r="D374">
        <v>87</v>
      </c>
      <c r="E374">
        <v>918</v>
      </c>
      <c r="F374" t="s">
        <v>1450</v>
      </c>
      <c r="G374">
        <v>8000</v>
      </c>
      <c r="H374">
        <v>68558662</v>
      </c>
      <c r="I374" t="s">
        <v>142</v>
      </c>
      <c r="J374" t="s">
        <v>808</v>
      </c>
      <c r="K374" t="s">
        <v>1451</v>
      </c>
      <c r="L374">
        <v>86627</v>
      </c>
      <c r="M374">
        <v>10882</v>
      </c>
      <c r="N374" t="s">
        <v>1394</v>
      </c>
      <c r="O374">
        <v>0</v>
      </c>
      <c r="P374">
        <v>204</v>
      </c>
      <c r="Q374" t="s">
        <v>30</v>
      </c>
      <c r="R374" t="s">
        <v>31</v>
      </c>
      <c r="S374">
        <v>0</v>
      </c>
      <c r="T374">
        <v>2013</v>
      </c>
      <c r="U374">
        <v>956</v>
      </c>
      <c r="V374">
        <v>5.9</v>
      </c>
      <c r="W374">
        <v>28000</v>
      </c>
    </row>
    <row r="375" spans="1:23" x14ac:dyDescent="0.25">
      <c r="A375" t="s">
        <v>1053</v>
      </c>
      <c r="B375">
        <v>157</v>
      </c>
      <c r="C375">
        <v>117</v>
      </c>
      <c r="D375">
        <v>101</v>
      </c>
      <c r="E375">
        <v>3000</v>
      </c>
      <c r="F375" t="s">
        <v>390</v>
      </c>
      <c r="G375">
        <v>18000</v>
      </c>
      <c r="H375">
        <v>65653758</v>
      </c>
      <c r="I375" t="s">
        <v>34</v>
      </c>
      <c r="J375" t="s">
        <v>443</v>
      </c>
      <c r="K375" t="s">
        <v>1452</v>
      </c>
      <c r="L375">
        <v>102747</v>
      </c>
      <c r="M375">
        <v>33154</v>
      </c>
      <c r="N375" t="s">
        <v>454</v>
      </c>
      <c r="O375">
        <v>1</v>
      </c>
      <c r="P375">
        <v>316</v>
      </c>
      <c r="Q375" t="s">
        <v>30</v>
      </c>
      <c r="R375" t="s">
        <v>31</v>
      </c>
      <c r="S375">
        <v>0</v>
      </c>
      <c r="T375">
        <v>2003</v>
      </c>
      <c r="U375">
        <v>11000</v>
      </c>
      <c r="V375">
        <v>5.5</v>
      </c>
      <c r="W375">
        <v>0</v>
      </c>
    </row>
    <row r="376" spans="1:23" x14ac:dyDescent="0.25">
      <c r="A376" t="s">
        <v>724</v>
      </c>
      <c r="B376">
        <v>196</v>
      </c>
      <c r="C376">
        <v>129</v>
      </c>
      <c r="D376">
        <v>209</v>
      </c>
      <c r="E376">
        <v>886</v>
      </c>
      <c r="F376" t="s">
        <v>323</v>
      </c>
      <c r="G376">
        <v>11000</v>
      </c>
      <c r="H376">
        <v>64685359</v>
      </c>
      <c r="I376" t="s">
        <v>1453</v>
      </c>
      <c r="J376" t="s">
        <v>76</v>
      </c>
      <c r="K376" t="s">
        <v>1454</v>
      </c>
      <c r="L376">
        <v>40862</v>
      </c>
      <c r="M376">
        <v>23031</v>
      </c>
      <c r="N376" t="s">
        <v>1455</v>
      </c>
      <c r="O376">
        <v>6</v>
      </c>
      <c r="P376">
        <v>139</v>
      </c>
      <c r="Q376" t="s">
        <v>30</v>
      </c>
      <c r="R376" t="s">
        <v>31</v>
      </c>
      <c r="S376">
        <v>0</v>
      </c>
      <c r="T376">
        <v>2016</v>
      </c>
      <c r="U376">
        <v>11000</v>
      </c>
      <c r="V376">
        <v>6.9</v>
      </c>
      <c r="W376">
        <v>15000</v>
      </c>
    </row>
    <row r="377" spans="1:23" x14ac:dyDescent="0.25">
      <c r="A377" t="s">
        <v>801</v>
      </c>
      <c r="B377">
        <v>64</v>
      </c>
      <c r="C377">
        <v>116</v>
      </c>
      <c r="D377">
        <v>176</v>
      </c>
      <c r="E377">
        <v>84</v>
      </c>
      <c r="F377" t="s">
        <v>1456</v>
      </c>
      <c r="G377">
        <v>192</v>
      </c>
      <c r="H377">
        <v>61355436</v>
      </c>
      <c r="I377" t="s">
        <v>1095</v>
      </c>
      <c r="J377" t="s">
        <v>1457</v>
      </c>
      <c r="K377" t="s">
        <v>1458</v>
      </c>
      <c r="L377">
        <v>52136</v>
      </c>
      <c r="M377">
        <v>475</v>
      </c>
      <c r="N377" t="s">
        <v>1459</v>
      </c>
      <c r="O377">
        <v>0</v>
      </c>
      <c r="P377">
        <v>184</v>
      </c>
      <c r="Q377" t="s">
        <v>30</v>
      </c>
      <c r="R377" t="s">
        <v>31</v>
      </c>
      <c r="S377">
        <v>0</v>
      </c>
      <c r="T377">
        <v>1997</v>
      </c>
      <c r="U377">
        <v>117</v>
      </c>
      <c r="V377">
        <v>6.2</v>
      </c>
      <c r="W377">
        <v>0</v>
      </c>
    </row>
    <row r="378" spans="1:23" x14ac:dyDescent="0.25">
      <c r="A378" t="s">
        <v>1135</v>
      </c>
      <c r="B378">
        <v>142</v>
      </c>
      <c r="C378">
        <v>114</v>
      </c>
      <c r="D378">
        <v>12000</v>
      </c>
      <c r="E378">
        <v>307</v>
      </c>
      <c r="F378" t="s">
        <v>1460</v>
      </c>
      <c r="G378">
        <v>11000</v>
      </c>
      <c r="H378">
        <v>26871</v>
      </c>
      <c r="I378" t="s">
        <v>233</v>
      </c>
      <c r="J378" t="s">
        <v>237</v>
      </c>
      <c r="K378" t="s">
        <v>1461</v>
      </c>
      <c r="L378">
        <v>121259</v>
      </c>
      <c r="M378">
        <v>12499</v>
      </c>
      <c r="N378" t="s">
        <v>1462</v>
      </c>
      <c r="O378">
        <v>2</v>
      </c>
      <c r="P378">
        <v>361</v>
      </c>
      <c r="Q378" t="s">
        <v>30</v>
      </c>
      <c r="R378" t="s">
        <v>526</v>
      </c>
      <c r="S378">
        <v>0</v>
      </c>
      <c r="T378">
        <v>2001</v>
      </c>
      <c r="U378">
        <v>577</v>
      </c>
      <c r="V378">
        <v>7</v>
      </c>
      <c r="W378">
        <v>0</v>
      </c>
    </row>
    <row r="379" spans="1:23" x14ac:dyDescent="0.25">
      <c r="A379" t="s">
        <v>1463</v>
      </c>
      <c r="B379">
        <v>181</v>
      </c>
      <c r="C379">
        <v>114</v>
      </c>
      <c r="D379">
        <v>0</v>
      </c>
      <c r="E379">
        <v>281</v>
      </c>
      <c r="F379" t="s">
        <v>1106</v>
      </c>
      <c r="G379">
        <v>3000</v>
      </c>
      <c r="H379">
        <v>60874615</v>
      </c>
      <c r="I379" t="s">
        <v>783</v>
      </c>
      <c r="J379" t="s">
        <v>178</v>
      </c>
      <c r="K379" t="s">
        <v>1464</v>
      </c>
      <c r="L379">
        <v>60467</v>
      </c>
      <c r="M379">
        <v>4902</v>
      </c>
      <c r="N379" t="s">
        <v>1465</v>
      </c>
      <c r="O379">
        <v>0</v>
      </c>
      <c r="P379">
        <v>949</v>
      </c>
      <c r="Q379" t="s">
        <v>30</v>
      </c>
      <c r="R379" t="s">
        <v>31</v>
      </c>
      <c r="S379">
        <v>0</v>
      </c>
      <c r="T379">
        <v>2000</v>
      </c>
      <c r="U379">
        <v>933</v>
      </c>
      <c r="V379">
        <v>5.6</v>
      </c>
      <c r="W379">
        <v>0</v>
      </c>
    </row>
    <row r="380" spans="1:23" x14ac:dyDescent="0.25">
      <c r="A380" t="s">
        <v>847</v>
      </c>
      <c r="B380">
        <v>240</v>
      </c>
      <c r="C380">
        <v>96</v>
      </c>
      <c r="D380">
        <v>107</v>
      </c>
      <c r="E380">
        <v>350</v>
      </c>
      <c r="F380" t="s">
        <v>1466</v>
      </c>
      <c r="G380">
        <v>11000</v>
      </c>
      <c r="H380">
        <v>143618384</v>
      </c>
      <c r="I380" t="s">
        <v>849</v>
      </c>
      <c r="J380" t="s">
        <v>181</v>
      </c>
      <c r="K380" t="s">
        <v>1467</v>
      </c>
      <c r="L380">
        <v>165333</v>
      </c>
      <c r="M380">
        <v>12071</v>
      </c>
      <c r="N380" t="s">
        <v>1468</v>
      </c>
      <c r="O380">
        <v>0</v>
      </c>
      <c r="P380">
        <v>186</v>
      </c>
      <c r="Q380" t="s">
        <v>30</v>
      </c>
      <c r="R380" t="s">
        <v>31</v>
      </c>
      <c r="S380">
        <v>0</v>
      </c>
      <c r="T380">
        <v>2011</v>
      </c>
      <c r="U380">
        <v>560</v>
      </c>
      <c r="V380">
        <v>7</v>
      </c>
      <c r="W380">
        <v>19000</v>
      </c>
    </row>
    <row r="381" spans="1:23" x14ac:dyDescent="0.25">
      <c r="A381" t="s">
        <v>834</v>
      </c>
      <c r="B381">
        <v>93</v>
      </c>
      <c r="C381">
        <v>132</v>
      </c>
      <c r="D381">
        <v>0</v>
      </c>
      <c r="E381">
        <v>957</v>
      </c>
      <c r="F381" t="s">
        <v>299</v>
      </c>
      <c r="G381">
        <v>49000</v>
      </c>
      <c r="H381">
        <v>58220776</v>
      </c>
      <c r="I381" t="s">
        <v>1469</v>
      </c>
      <c r="J381" t="s">
        <v>554</v>
      </c>
      <c r="K381" t="s">
        <v>1470</v>
      </c>
      <c r="L381">
        <v>87785</v>
      </c>
      <c r="M381">
        <v>55254</v>
      </c>
      <c r="N381" t="s">
        <v>685</v>
      </c>
      <c r="O381">
        <v>0</v>
      </c>
      <c r="P381">
        <v>362</v>
      </c>
      <c r="Q381" t="s">
        <v>30</v>
      </c>
      <c r="R381" t="s">
        <v>31</v>
      </c>
      <c r="S381">
        <v>0</v>
      </c>
      <c r="T381">
        <v>1999</v>
      </c>
      <c r="U381">
        <v>1000</v>
      </c>
      <c r="V381">
        <v>6.8</v>
      </c>
      <c r="W381">
        <v>0</v>
      </c>
    </row>
    <row r="382" spans="1:23" x14ac:dyDescent="0.25">
      <c r="A382" t="s">
        <v>1471</v>
      </c>
      <c r="B382">
        <v>84</v>
      </c>
      <c r="C382">
        <v>104</v>
      </c>
      <c r="D382">
        <v>81</v>
      </c>
      <c r="E382">
        <v>612</v>
      </c>
      <c r="F382" t="s">
        <v>1472</v>
      </c>
      <c r="G382">
        <v>3000</v>
      </c>
      <c r="H382">
        <v>47474112</v>
      </c>
      <c r="I382" t="s">
        <v>919</v>
      </c>
      <c r="J382" t="s">
        <v>178</v>
      </c>
      <c r="K382" t="s">
        <v>1473</v>
      </c>
      <c r="L382">
        <v>58227</v>
      </c>
      <c r="M382">
        <v>5062</v>
      </c>
      <c r="N382" t="s">
        <v>1474</v>
      </c>
      <c r="O382">
        <v>0</v>
      </c>
      <c r="P382">
        <v>181</v>
      </c>
      <c r="Q382" t="s">
        <v>30</v>
      </c>
      <c r="R382" t="s">
        <v>31</v>
      </c>
      <c r="S382">
        <v>0</v>
      </c>
      <c r="T382">
        <v>1997</v>
      </c>
      <c r="U382">
        <v>643</v>
      </c>
      <c r="V382">
        <v>5.4</v>
      </c>
      <c r="W382">
        <v>2000</v>
      </c>
    </row>
    <row r="383" spans="1:23" x14ac:dyDescent="0.25">
      <c r="A383" t="s">
        <v>1475</v>
      </c>
      <c r="B383">
        <v>66</v>
      </c>
      <c r="C383">
        <v>111</v>
      </c>
      <c r="D383">
        <v>79</v>
      </c>
      <c r="E383">
        <v>2000</v>
      </c>
      <c r="F383" t="s">
        <v>237</v>
      </c>
      <c r="G383">
        <v>11000</v>
      </c>
      <c r="H383">
        <v>42877165</v>
      </c>
      <c r="I383" t="s">
        <v>321</v>
      </c>
      <c r="J383" t="s">
        <v>272</v>
      </c>
      <c r="K383" t="s">
        <v>1476</v>
      </c>
      <c r="L383">
        <v>45602</v>
      </c>
      <c r="M383">
        <v>26088</v>
      </c>
      <c r="N383" t="s">
        <v>1477</v>
      </c>
      <c r="O383">
        <v>0</v>
      </c>
      <c r="P383">
        <v>114</v>
      </c>
      <c r="Q383" t="s">
        <v>30</v>
      </c>
      <c r="R383" t="s">
        <v>31</v>
      </c>
      <c r="S383">
        <v>0</v>
      </c>
      <c r="T383">
        <v>1997</v>
      </c>
      <c r="U383">
        <v>11000</v>
      </c>
      <c r="V383">
        <v>6.1</v>
      </c>
      <c r="W383">
        <v>979</v>
      </c>
    </row>
    <row r="384" spans="1:23" x14ac:dyDescent="0.25">
      <c r="A384" t="s">
        <v>1478</v>
      </c>
      <c r="B384">
        <v>136</v>
      </c>
      <c r="C384">
        <v>138</v>
      </c>
      <c r="D384">
        <v>0</v>
      </c>
      <c r="E384">
        <v>123</v>
      </c>
      <c r="F384" t="s">
        <v>1479</v>
      </c>
      <c r="G384">
        <v>14000</v>
      </c>
      <c r="H384">
        <v>35168677</v>
      </c>
      <c r="I384" t="s">
        <v>1417</v>
      </c>
      <c r="J384" t="s">
        <v>162</v>
      </c>
      <c r="K384" t="s">
        <v>1480</v>
      </c>
      <c r="L384">
        <v>49311</v>
      </c>
      <c r="M384">
        <v>15149</v>
      </c>
      <c r="N384" t="s">
        <v>1481</v>
      </c>
      <c r="O384">
        <v>1</v>
      </c>
      <c r="P384">
        <v>278</v>
      </c>
      <c r="Q384" t="s">
        <v>30</v>
      </c>
      <c r="R384" t="s">
        <v>44</v>
      </c>
      <c r="S384">
        <v>0</v>
      </c>
      <c r="T384">
        <v>2002</v>
      </c>
      <c r="U384">
        <v>602</v>
      </c>
      <c r="V384">
        <v>6.7</v>
      </c>
      <c r="W384">
        <v>0</v>
      </c>
    </row>
    <row r="385" spans="1:23" x14ac:dyDescent="0.25">
      <c r="A385" t="s">
        <v>989</v>
      </c>
      <c r="B385">
        <v>369</v>
      </c>
      <c r="C385">
        <v>100</v>
      </c>
      <c r="D385">
        <v>128</v>
      </c>
      <c r="E385">
        <v>78</v>
      </c>
      <c r="F385" t="s">
        <v>990</v>
      </c>
      <c r="G385">
        <v>596</v>
      </c>
      <c r="H385">
        <v>56114221</v>
      </c>
      <c r="I385" t="s">
        <v>54</v>
      </c>
      <c r="J385" t="s">
        <v>991</v>
      </c>
      <c r="K385" t="s">
        <v>992</v>
      </c>
      <c r="L385">
        <v>110486</v>
      </c>
      <c r="M385">
        <v>1261</v>
      </c>
      <c r="N385" t="s">
        <v>993</v>
      </c>
      <c r="O385">
        <v>3</v>
      </c>
      <c r="P385">
        <v>695</v>
      </c>
      <c r="Q385" t="s">
        <v>30</v>
      </c>
      <c r="R385" t="s">
        <v>31</v>
      </c>
      <c r="S385">
        <v>0</v>
      </c>
      <c r="T385">
        <v>2015</v>
      </c>
      <c r="U385">
        <v>360</v>
      </c>
      <c r="V385">
        <v>4.3</v>
      </c>
      <c r="W385">
        <v>41000</v>
      </c>
    </row>
    <row r="386" spans="1:23" x14ac:dyDescent="0.25">
      <c r="A386" t="s">
        <v>1482</v>
      </c>
      <c r="B386">
        <v>166</v>
      </c>
      <c r="C386">
        <v>129</v>
      </c>
      <c r="D386">
        <v>468</v>
      </c>
      <c r="E386">
        <v>183</v>
      </c>
      <c r="F386" t="s">
        <v>517</v>
      </c>
      <c r="G386">
        <v>919</v>
      </c>
      <c r="H386">
        <v>37567440</v>
      </c>
      <c r="I386" t="s">
        <v>123</v>
      </c>
      <c r="J386" t="s">
        <v>1483</v>
      </c>
      <c r="K386" t="s">
        <v>1484</v>
      </c>
      <c r="L386">
        <v>113065</v>
      </c>
      <c r="M386">
        <v>2024</v>
      </c>
      <c r="N386" t="s">
        <v>1485</v>
      </c>
      <c r="O386">
        <v>0</v>
      </c>
      <c r="P386">
        <v>337</v>
      </c>
      <c r="Q386" t="s">
        <v>30</v>
      </c>
      <c r="R386" t="s">
        <v>31</v>
      </c>
      <c r="S386">
        <v>0</v>
      </c>
      <c r="T386">
        <v>1982</v>
      </c>
      <c r="U386">
        <v>691</v>
      </c>
      <c r="V386">
        <v>6.9</v>
      </c>
      <c r="W386">
        <v>0</v>
      </c>
    </row>
    <row r="387" spans="1:23" x14ac:dyDescent="0.25">
      <c r="A387" t="s">
        <v>579</v>
      </c>
      <c r="B387">
        <v>201</v>
      </c>
      <c r="C387">
        <v>144</v>
      </c>
      <c r="D387">
        <v>2000</v>
      </c>
      <c r="E387">
        <v>537</v>
      </c>
      <c r="F387" t="s">
        <v>1486</v>
      </c>
      <c r="G387">
        <v>680</v>
      </c>
      <c r="H387">
        <v>61644321</v>
      </c>
      <c r="I387" t="s">
        <v>1072</v>
      </c>
      <c r="J387" t="s">
        <v>1487</v>
      </c>
      <c r="K387" t="s">
        <v>1488</v>
      </c>
      <c r="L387">
        <v>148238</v>
      </c>
      <c r="M387">
        <v>2523</v>
      </c>
      <c r="N387" t="s">
        <v>1489</v>
      </c>
      <c r="O387">
        <v>0</v>
      </c>
      <c r="P387">
        <v>529</v>
      </c>
      <c r="Q387" t="s">
        <v>30</v>
      </c>
      <c r="R387" t="s">
        <v>31</v>
      </c>
      <c r="S387">
        <v>0</v>
      </c>
      <c r="T387">
        <v>2005</v>
      </c>
      <c r="U387">
        <v>655</v>
      </c>
      <c r="V387">
        <v>8</v>
      </c>
      <c r="W387">
        <v>0</v>
      </c>
    </row>
    <row r="388" spans="1:23" x14ac:dyDescent="0.25">
      <c r="A388" t="s">
        <v>1490</v>
      </c>
      <c r="B388">
        <v>47</v>
      </c>
      <c r="C388">
        <v>110</v>
      </c>
      <c r="D388">
        <v>96</v>
      </c>
      <c r="E388">
        <v>554</v>
      </c>
      <c r="F388" t="s">
        <v>915</v>
      </c>
      <c r="G388">
        <v>887</v>
      </c>
      <c r="H388">
        <v>190562</v>
      </c>
      <c r="I388" t="s">
        <v>1491</v>
      </c>
      <c r="J388" t="s">
        <v>1492</v>
      </c>
      <c r="K388" t="s">
        <v>1493</v>
      </c>
      <c r="L388">
        <v>2508</v>
      </c>
      <c r="M388">
        <v>2728</v>
      </c>
      <c r="N388" t="s">
        <v>1494</v>
      </c>
      <c r="O388">
        <v>0</v>
      </c>
      <c r="P388">
        <v>24</v>
      </c>
      <c r="Q388" t="s">
        <v>30</v>
      </c>
      <c r="R388" t="s">
        <v>44</v>
      </c>
      <c r="S388">
        <v>0</v>
      </c>
      <c r="T388">
        <v>2010</v>
      </c>
      <c r="U388">
        <v>886</v>
      </c>
      <c r="V388">
        <v>4.4000000000000004</v>
      </c>
      <c r="W388">
        <v>788</v>
      </c>
    </row>
    <row r="389" spans="1:23" x14ac:dyDescent="0.25">
      <c r="A389" t="s">
        <v>1495</v>
      </c>
      <c r="B389">
        <v>175</v>
      </c>
      <c r="C389">
        <v>140</v>
      </c>
      <c r="D389">
        <v>378</v>
      </c>
      <c r="E389">
        <v>599</v>
      </c>
      <c r="F389" t="s">
        <v>1496</v>
      </c>
      <c r="G389">
        <v>12000</v>
      </c>
      <c r="H389">
        <v>120147445</v>
      </c>
      <c r="I389" t="s">
        <v>1497</v>
      </c>
      <c r="J389" t="s">
        <v>210</v>
      </c>
      <c r="K389" t="s">
        <v>1498</v>
      </c>
      <c r="L389">
        <v>57661</v>
      </c>
      <c r="M389">
        <v>13808</v>
      </c>
      <c r="N389" t="s">
        <v>518</v>
      </c>
      <c r="O389">
        <v>0</v>
      </c>
      <c r="P389">
        <v>455</v>
      </c>
      <c r="Q389" t="s">
        <v>30</v>
      </c>
      <c r="R389" t="s">
        <v>31</v>
      </c>
      <c r="S389">
        <v>0</v>
      </c>
      <c r="T389">
        <v>2003</v>
      </c>
      <c r="U389">
        <v>947</v>
      </c>
      <c r="V389">
        <v>7.3</v>
      </c>
      <c r="W389">
        <v>0</v>
      </c>
    </row>
    <row r="390" spans="1:23" x14ac:dyDescent="0.25">
      <c r="A390" t="s">
        <v>1053</v>
      </c>
      <c r="B390">
        <v>114</v>
      </c>
      <c r="C390">
        <v>113</v>
      </c>
      <c r="D390">
        <v>101</v>
      </c>
      <c r="E390">
        <v>848</v>
      </c>
      <c r="F390" t="s">
        <v>1499</v>
      </c>
      <c r="G390">
        <v>22000</v>
      </c>
      <c r="H390">
        <v>241688385</v>
      </c>
      <c r="I390" t="s">
        <v>490</v>
      </c>
      <c r="J390" t="s">
        <v>479</v>
      </c>
      <c r="K390" t="s">
        <v>1500</v>
      </c>
      <c r="L390">
        <v>144053</v>
      </c>
      <c r="M390">
        <v>26239</v>
      </c>
      <c r="N390" t="s">
        <v>1501</v>
      </c>
      <c r="O390">
        <v>0</v>
      </c>
      <c r="P390">
        <v>395</v>
      </c>
      <c r="Q390" t="s">
        <v>30</v>
      </c>
      <c r="R390" t="s">
        <v>31</v>
      </c>
      <c r="S390">
        <v>0</v>
      </c>
      <c r="T390">
        <v>1996</v>
      </c>
      <c r="U390">
        <v>946</v>
      </c>
      <c r="V390">
        <v>6.3</v>
      </c>
      <c r="W390">
        <v>0</v>
      </c>
    </row>
    <row r="391" spans="1:23" x14ac:dyDescent="0.25">
      <c r="A391" t="s">
        <v>344</v>
      </c>
      <c r="B391">
        <v>187</v>
      </c>
      <c r="C391">
        <v>106</v>
      </c>
      <c r="D391">
        <v>357</v>
      </c>
      <c r="E391">
        <v>4000</v>
      </c>
      <c r="F391" t="s">
        <v>236</v>
      </c>
      <c r="G391">
        <v>23000</v>
      </c>
      <c r="H391">
        <v>144512310</v>
      </c>
      <c r="I391" t="s">
        <v>233</v>
      </c>
      <c r="J391" t="s">
        <v>232</v>
      </c>
      <c r="K391" t="s">
        <v>469</v>
      </c>
      <c r="L391">
        <v>272223</v>
      </c>
      <c r="M391">
        <v>45327</v>
      </c>
      <c r="N391" t="s">
        <v>470</v>
      </c>
      <c r="O391">
        <v>2</v>
      </c>
      <c r="P391">
        <v>988</v>
      </c>
      <c r="Q391" t="s">
        <v>30</v>
      </c>
      <c r="R391" t="s">
        <v>31</v>
      </c>
      <c r="S391">
        <v>0</v>
      </c>
      <c r="T391">
        <v>2001</v>
      </c>
      <c r="U391">
        <v>14000</v>
      </c>
      <c r="V391">
        <v>6.7</v>
      </c>
      <c r="W391">
        <v>14000</v>
      </c>
    </row>
    <row r="392" spans="1:23" x14ac:dyDescent="0.25">
      <c r="A392" t="s">
        <v>302</v>
      </c>
      <c r="B392">
        <v>221</v>
      </c>
      <c r="C392">
        <v>143</v>
      </c>
      <c r="D392">
        <v>0</v>
      </c>
      <c r="E392">
        <v>272</v>
      </c>
      <c r="F392" t="s">
        <v>1502</v>
      </c>
      <c r="G392">
        <v>15000</v>
      </c>
      <c r="H392">
        <v>233630478</v>
      </c>
      <c r="I392" t="s">
        <v>1503</v>
      </c>
      <c r="J392" t="s">
        <v>225</v>
      </c>
      <c r="K392" t="s">
        <v>1504</v>
      </c>
      <c r="L392">
        <v>394317</v>
      </c>
      <c r="M392">
        <v>15838</v>
      </c>
      <c r="N392" t="s">
        <v>1505</v>
      </c>
      <c r="O392">
        <v>1</v>
      </c>
      <c r="P392">
        <v>1051</v>
      </c>
      <c r="Q392" t="s">
        <v>30</v>
      </c>
      <c r="R392" t="s">
        <v>31</v>
      </c>
      <c r="S392">
        <v>0</v>
      </c>
      <c r="T392">
        <v>2000</v>
      </c>
      <c r="U392">
        <v>410</v>
      </c>
      <c r="V392">
        <v>7.7</v>
      </c>
      <c r="W392">
        <v>23000</v>
      </c>
    </row>
    <row r="393" spans="1:23" x14ac:dyDescent="0.25">
      <c r="A393" t="s">
        <v>576</v>
      </c>
      <c r="B393">
        <v>206</v>
      </c>
      <c r="C393">
        <v>108</v>
      </c>
      <c r="D393">
        <v>750</v>
      </c>
      <c r="E393">
        <v>971</v>
      </c>
      <c r="F393" t="s">
        <v>185</v>
      </c>
      <c r="G393">
        <v>49000</v>
      </c>
      <c r="H393">
        <v>197992827</v>
      </c>
      <c r="I393" t="s">
        <v>1506</v>
      </c>
      <c r="J393" t="s">
        <v>554</v>
      </c>
      <c r="K393" t="s">
        <v>1507</v>
      </c>
      <c r="L393">
        <v>132501</v>
      </c>
      <c r="M393">
        <v>70996</v>
      </c>
      <c r="N393" t="s">
        <v>1508</v>
      </c>
      <c r="O393">
        <v>0</v>
      </c>
      <c r="P393">
        <v>548</v>
      </c>
      <c r="Q393" t="s">
        <v>30</v>
      </c>
      <c r="R393" t="s">
        <v>31</v>
      </c>
      <c r="S393">
        <v>0</v>
      </c>
      <c r="T393">
        <v>2006</v>
      </c>
      <c r="U393">
        <v>20000</v>
      </c>
      <c r="V393">
        <v>6.5</v>
      </c>
      <c r="W393">
        <v>0</v>
      </c>
    </row>
    <row r="394" spans="1:23" x14ac:dyDescent="0.25">
      <c r="A394" t="s">
        <v>774</v>
      </c>
      <c r="B394">
        <v>239</v>
      </c>
      <c r="C394">
        <v>108</v>
      </c>
      <c r="D394">
        <v>521</v>
      </c>
      <c r="E394">
        <v>129</v>
      </c>
      <c r="F394" t="s">
        <v>1509</v>
      </c>
      <c r="G394">
        <v>13000</v>
      </c>
      <c r="H394">
        <v>176049130</v>
      </c>
      <c r="I394" t="s">
        <v>775</v>
      </c>
      <c r="J394" t="s">
        <v>776</v>
      </c>
      <c r="K394" t="s">
        <v>1510</v>
      </c>
      <c r="L394">
        <v>348232</v>
      </c>
      <c r="M394">
        <v>14161</v>
      </c>
      <c r="N394" t="s">
        <v>1511</v>
      </c>
      <c r="O394">
        <v>1</v>
      </c>
      <c r="P394">
        <v>806</v>
      </c>
      <c r="Q394" t="s">
        <v>30</v>
      </c>
      <c r="R394" t="s">
        <v>31</v>
      </c>
      <c r="S394">
        <v>0</v>
      </c>
      <c r="T394">
        <v>2004</v>
      </c>
      <c r="U394">
        <v>805</v>
      </c>
      <c r="V394">
        <v>7.8</v>
      </c>
      <c r="W394">
        <v>0</v>
      </c>
    </row>
    <row r="395" spans="1:23" x14ac:dyDescent="0.25">
      <c r="A395" t="s">
        <v>488</v>
      </c>
      <c r="B395">
        <v>142</v>
      </c>
      <c r="C395">
        <v>124</v>
      </c>
      <c r="D395">
        <v>249</v>
      </c>
      <c r="E395">
        <v>936</v>
      </c>
      <c r="F395" t="s">
        <v>307</v>
      </c>
      <c r="G395">
        <v>11000</v>
      </c>
      <c r="H395">
        <v>172620724</v>
      </c>
      <c r="I395" t="s">
        <v>490</v>
      </c>
      <c r="J395" t="s">
        <v>272</v>
      </c>
      <c r="K395" t="s">
        <v>1512</v>
      </c>
      <c r="L395">
        <v>146134</v>
      </c>
      <c r="M395">
        <v>23603</v>
      </c>
      <c r="N395" t="s">
        <v>1513</v>
      </c>
      <c r="O395">
        <v>1</v>
      </c>
      <c r="P395">
        <v>393</v>
      </c>
      <c r="Q395" t="s">
        <v>30</v>
      </c>
      <c r="R395" t="s">
        <v>31</v>
      </c>
      <c r="S395">
        <v>0</v>
      </c>
      <c r="T395">
        <v>1997</v>
      </c>
      <c r="U395">
        <v>10000</v>
      </c>
      <c r="V395">
        <v>6.4</v>
      </c>
      <c r="W395">
        <v>0</v>
      </c>
    </row>
    <row r="396" spans="1:23" x14ac:dyDescent="0.25">
      <c r="A396" t="s">
        <v>1005</v>
      </c>
      <c r="B396">
        <v>186</v>
      </c>
      <c r="C396">
        <v>116</v>
      </c>
      <c r="D396">
        <v>0</v>
      </c>
      <c r="E396">
        <v>471</v>
      </c>
      <c r="F396" t="s">
        <v>549</v>
      </c>
      <c r="G396">
        <v>11000</v>
      </c>
      <c r="H396">
        <v>183405771</v>
      </c>
      <c r="I396" t="s">
        <v>1007</v>
      </c>
      <c r="J396" t="s">
        <v>237</v>
      </c>
      <c r="K396" t="s">
        <v>1514</v>
      </c>
      <c r="L396">
        <v>402645</v>
      </c>
      <c r="M396">
        <v>13028</v>
      </c>
      <c r="N396" t="s">
        <v>1515</v>
      </c>
      <c r="O396">
        <v>4</v>
      </c>
      <c r="P396">
        <v>845</v>
      </c>
      <c r="Q396" t="s">
        <v>30</v>
      </c>
      <c r="R396" t="s">
        <v>31</v>
      </c>
      <c r="S396">
        <v>0</v>
      </c>
      <c r="T396">
        <v>2001</v>
      </c>
      <c r="U396">
        <v>1000</v>
      </c>
      <c r="V396">
        <v>7.8</v>
      </c>
      <c r="W396">
        <v>0</v>
      </c>
    </row>
    <row r="397" spans="1:23" x14ac:dyDescent="0.25">
      <c r="A397" t="s">
        <v>1516</v>
      </c>
      <c r="B397">
        <v>228</v>
      </c>
      <c r="C397">
        <v>110</v>
      </c>
      <c r="D397">
        <v>545</v>
      </c>
      <c r="E397">
        <v>5000</v>
      </c>
      <c r="F397" t="s">
        <v>808</v>
      </c>
      <c r="G397">
        <v>14000</v>
      </c>
      <c r="H397">
        <v>20315324</v>
      </c>
      <c r="I397" t="s">
        <v>60</v>
      </c>
      <c r="J397" t="s">
        <v>1290</v>
      </c>
      <c r="K397" t="s">
        <v>1517</v>
      </c>
      <c r="L397">
        <v>88542</v>
      </c>
      <c r="M397">
        <v>27694</v>
      </c>
      <c r="N397" t="s">
        <v>33</v>
      </c>
      <c r="O397">
        <v>8</v>
      </c>
      <c r="P397">
        <v>254</v>
      </c>
      <c r="Q397" t="s">
        <v>30</v>
      </c>
      <c r="R397" t="s">
        <v>526</v>
      </c>
      <c r="S397">
        <v>0</v>
      </c>
      <c r="T397">
        <v>2011</v>
      </c>
      <c r="U397">
        <v>8000</v>
      </c>
      <c r="V397">
        <v>5.8</v>
      </c>
      <c r="W397">
        <v>19000</v>
      </c>
    </row>
    <row r="398" spans="1:23" x14ac:dyDescent="0.25">
      <c r="A398" t="s">
        <v>1518</v>
      </c>
      <c r="B398">
        <v>256</v>
      </c>
      <c r="C398">
        <v>91</v>
      </c>
      <c r="D398">
        <v>266</v>
      </c>
      <c r="E398">
        <v>11000</v>
      </c>
      <c r="F398" t="s">
        <v>1421</v>
      </c>
      <c r="G398">
        <v>12000</v>
      </c>
      <c r="H398">
        <v>148313048</v>
      </c>
      <c r="I398" t="s">
        <v>541</v>
      </c>
      <c r="J398" t="s">
        <v>192</v>
      </c>
      <c r="K398" t="s">
        <v>1519</v>
      </c>
      <c r="L398">
        <v>164148</v>
      </c>
      <c r="M398">
        <v>37142</v>
      </c>
      <c r="N398" t="s">
        <v>1280</v>
      </c>
      <c r="O398">
        <v>2</v>
      </c>
      <c r="P398">
        <v>168</v>
      </c>
      <c r="Q398" t="s">
        <v>30</v>
      </c>
      <c r="R398" t="s">
        <v>31</v>
      </c>
      <c r="S398">
        <v>0</v>
      </c>
      <c r="T398">
        <v>2012</v>
      </c>
      <c r="U398">
        <v>11000</v>
      </c>
      <c r="V398">
        <v>7.1</v>
      </c>
      <c r="W398">
        <v>28000</v>
      </c>
    </row>
    <row r="399" spans="1:23" x14ac:dyDescent="0.25">
      <c r="A399" t="s">
        <v>1520</v>
      </c>
      <c r="B399">
        <v>222</v>
      </c>
      <c r="C399">
        <v>107</v>
      </c>
      <c r="D399">
        <v>36</v>
      </c>
      <c r="E399">
        <v>118</v>
      </c>
      <c r="F399" t="s">
        <v>1521</v>
      </c>
      <c r="G399">
        <v>283</v>
      </c>
      <c r="H399">
        <v>127706877</v>
      </c>
      <c r="I399" t="s">
        <v>1522</v>
      </c>
      <c r="J399" t="s">
        <v>1523</v>
      </c>
      <c r="K399" t="s">
        <v>1524</v>
      </c>
      <c r="L399">
        <v>142496</v>
      </c>
      <c r="M399">
        <v>662</v>
      </c>
      <c r="N399" t="s">
        <v>1525</v>
      </c>
      <c r="O399">
        <v>2</v>
      </c>
      <c r="P399">
        <v>399</v>
      </c>
      <c r="Q399" t="s">
        <v>30</v>
      </c>
      <c r="R399" t="s">
        <v>31</v>
      </c>
      <c r="S399">
        <v>0</v>
      </c>
      <c r="T399">
        <v>2007</v>
      </c>
      <c r="U399">
        <v>142</v>
      </c>
      <c r="V399">
        <v>7.1</v>
      </c>
      <c r="W399">
        <v>0</v>
      </c>
    </row>
    <row r="400" spans="1:23" x14ac:dyDescent="0.25">
      <c r="A400" t="s">
        <v>1528</v>
      </c>
      <c r="B400">
        <v>298</v>
      </c>
      <c r="C400">
        <v>115</v>
      </c>
      <c r="D400">
        <v>79</v>
      </c>
      <c r="E400">
        <v>820</v>
      </c>
      <c r="F400" t="s">
        <v>220</v>
      </c>
      <c r="G400">
        <v>18000</v>
      </c>
      <c r="H400">
        <v>126149655</v>
      </c>
      <c r="I400" t="s">
        <v>802</v>
      </c>
      <c r="J400" t="s">
        <v>1127</v>
      </c>
      <c r="K400" t="s">
        <v>1529</v>
      </c>
      <c r="L400">
        <v>166693</v>
      </c>
      <c r="M400">
        <v>36237</v>
      </c>
      <c r="N400" t="s">
        <v>707</v>
      </c>
      <c r="O400">
        <v>1</v>
      </c>
      <c r="P400">
        <v>276</v>
      </c>
      <c r="Q400" t="s">
        <v>30</v>
      </c>
      <c r="R400" t="s">
        <v>31</v>
      </c>
      <c r="S400">
        <v>0</v>
      </c>
      <c r="T400">
        <v>2012</v>
      </c>
      <c r="U400">
        <v>16000</v>
      </c>
      <c r="V400">
        <v>6.8</v>
      </c>
      <c r="W400">
        <v>19000</v>
      </c>
    </row>
    <row r="401" spans="1:23" x14ac:dyDescent="0.25">
      <c r="A401" t="s">
        <v>1520</v>
      </c>
      <c r="B401">
        <v>84</v>
      </c>
      <c r="C401">
        <v>100</v>
      </c>
      <c r="D401">
        <v>36</v>
      </c>
      <c r="E401">
        <v>439</v>
      </c>
      <c r="F401" t="s">
        <v>496</v>
      </c>
      <c r="G401">
        <v>2000</v>
      </c>
      <c r="H401">
        <v>66941559</v>
      </c>
      <c r="I401" t="s">
        <v>1530</v>
      </c>
      <c r="J401" t="s">
        <v>895</v>
      </c>
      <c r="K401" t="s">
        <v>1531</v>
      </c>
      <c r="L401">
        <v>26413</v>
      </c>
      <c r="M401">
        <v>4182</v>
      </c>
      <c r="N401" t="s">
        <v>1532</v>
      </c>
      <c r="O401">
        <v>1</v>
      </c>
      <c r="P401">
        <v>77</v>
      </c>
      <c r="Q401" t="s">
        <v>30</v>
      </c>
      <c r="R401" t="s">
        <v>31</v>
      </c>
      <c r="S401">
        <v>0</v>
      </c>
      <c r="T401">
        <v>2000</v>
      </c>
      <c r="U401">
        <v>795</v>
      </c>
      <c r="V401">
        <v>4.8</v>
      </c>
      <c r="W401">
        <v>372</v>
      </c>
    </row>
    <row r="402" spans="1:23" x14ac:dyDescent="0.25">
      <c r="A402" t="s">
        <v>182</v>
      </c>
      <c r="B402">
        <v>236</v>
      </c>
      <c r="C402">
        <v>104</v>
      </c>
      <c r="D402">
        <v>420</v>
      </c>
      <c r="E402">
        <v>535</v>
      </c>
      <c r="F402" t="s">
        <v>1533</v>
      </c>
      <c r="G402">
        <v>2000</v>
      </c>
      <c r="H402">
        <v>78009155</v>
      </c>
      <c r="I402" t="s">
        <v>1144</v>
      </c>
      <c r="J402" t="s">
        <v>615</v>
      </c>
      <c r="K402" t="s">
        <v>1534</v>
      </c>
      <c r="L402">
        <v>110073</v>
      </c>
      <c r="M402">
        <v>3768</v>
      </c>
      <c r="N402" t="s">
        <v>440</v>
      </c>
      <c r="O402">
        <v>5</v>
      </c>
      <c r="P402">
        <v>194</v>
      </c>
      <c r="Q402" t="s">
        <v>30</v>
      </c>
      <c r="R402" t="s">
        <v>31</v>
      </c>
      <c r="S402">
        <v>0</v>
      </c>
      <c r="T402">
        <v>2011</v>
      </c>
      <c r="U402">
        <v>906</v>
      </c>
      <c r="V402">
        <v>6.2</v>
      </c>
      <c r="W402">
        <v>0</v>
      </c>
    </row>
    <row r="403" spans="1:23" x14ac:dyDescent="0.25">
      <c r="A403" t="s">
        <v>1535</v>
      </c>
      <c r="B403">
        <v>157</v>
      </c>
      <c r="C403">
        <v>138</v>
      </c>
      <c r="D403">
        <v>278</v>
      </c>
      <c r="E403">
        <v>213</v>
      </c>
      <c r="F403" t="s">
        <v>1188</v>
      </c>
      <c r="G403">
        <v>14000</v>
      </c>
      <c r="H403">
        <v>63224849</v>
      </c>
      <c r="I403" t="s">
        <v>1099</v>
      </c>
      <c r="J403" t="s">
        <v>151</v>
      </c>
      <c r="K403" t="s">
        <v>1536</v>
      </c>
      <c r="L403">
        <v>182757</v>
      </c>
      <c r="M403">
        <v>17423</v>
      </c>
      <c r="N403" t="s">
        <v>1537</v>
      </c>
      <c r="O403">
        <v>3</v>
      </c>
      <c r="P403">
        <v>483</v>
      </c>
      <c r="Q403" t="s">
        <v>30</v>
      </c>
      <c r="R403" t="s">
        <v>31</v>
      </c>
      <c r="S403">
        <v>0</v>
      </c>
      <c r="T403">
        <v>2006</v>
      </c>
      <c r="U403">
        <v>3000</v>
      </c>
      <c r="V403">
        <v>6.9</v>
      </c>
      <c r="W403">
        <v>19000</v>
      </c>
    </row>
    <row r="404" spans="1:23" x14ac:dyDescent="0.25">
      <c r="A404" t="s">
        <v>1135</v>
      </c>
      <c r="B404">
        <v>81</v>
      </c>
      <c r="C404">
        <v>140</v>
      </c>
      <c r="D404">
        <v>12000</v>
      </c>
      <c r="E404">
        <v>619</v>
      </c>
      <c r="F404" t="s">
        <v>1204</v>
      </c>
      <c r="G404">
        <v>10000</v>
      </c>
      <c r="H404">
        <v>111544445</v>
      </c>
      <c r="I404" t="s">
        <v>754</v>
      </c>
      <c r="J404" t="s">
        <v>118</v>
      </c>
      <c r="K404" t="s">
        <v>1538</v>
      </c>
      <c r="L404">
        <v>188116</v>
      </c>
      <c r="M404">
        <v>11951</v>
      </c>
      <c r="N404" t="s">
        <v>1539</v>
      </c>
      <c r="O404">
        <v>4</v>
      </c>
      <c r="P404">
        <v>415</v>
      </c>
      <c r="Q404" t="s">
        <v>30</v>
      </c>
      <c r="R404" t="s">
        <v>31</v>
      </c>
      <c r="S404">
        <v>0</v>
      </c>
      <c r="T404">
        <v>1998</v>
      </c>
      <c r="U404">
        <v>660</v>
      </c>
      <c r="V404">
        <v>7.3</v>
      </c>
      <c r="W404">
        <v>0</v>
      </c>
    </row>
    <row r="405" spans="1:23" x14ac:dyDescent="0.25">
      <c r="A405" t="s">
        <v>1535</v>
      </c>
      <c r="B405">
        <v>187</v>
      </c>
      <c r="C405">
        <v>120</v>
      </c>
      <c r="D405">
        <v>278</v>
      </c>
      <c r="E405">
        <v>963</v>
      </c>
      <c r="F405" t="s">
        <v>1540</v>
      </c>
      <c r="G405">
        <v>11000</v>
      </c>
      <c r="H405">
        <v>112703470</v>
      </c>
      <c r="I405" t="s">
        <v>936</v>
      </c>
      <c r="J405" t="s">
        <v>1541</v>
      </c>
      <c r="K405" t="s">
        <v>1542</v>
      </c>
      <c r="L405">
        <v>69860</v>
      </c>
      <c r="M405">
        <v>15226</v>
      </c>
      <c r="N405" t="s">
        <v>1543</v>
      </c>
      <c r="O405">
        <v>2</v>
      </c>
      <c r="P405">
        <v>214</v>
      </c>
      <c r="Q405" t="s">
        <v>30</v>
      </c>
      <c r="R405" t="s">
        <v>31</v>
      </c>
      <c r="S405">
        <v>0</v>
      </c>
      <c r="T405">
        <v>2009</v>
      </c>
      <c r="U405">
        <v>2000</v>
      </c>
      <c r="V405">
        <v>6.6</v>
      </c>
      <c r="W405">
        <v>0</v>
      </c>
    </row>
    <row r="406" spans="1:23" x14ac:dyDescent="0.25">
      <c r="A406" t="s">
        <v>1005</v>
      </c>
      <c r="B406">
        <v>238</v>
      </c>
      <c r="C406">
        <v>122</v>
      </c>
      <c r="D406">
        <v>0</v>
      </c>
      <c r="E406">
        <v>11000</v>
      </c>
      <c r="F406" t="s">
        <v>776</v>
      </c>
      <c r="G406">
        <v>14000</v>
      </c>
      <c r="H406">
        <v>117144465</v>
      </c>
      <c r="I406" t="s">
        <v>1007</v>
      </c>
      <c r="J406" t="s">
        <v>1544</v>
      </c>
      <c r="K406" t="s">
        <v>1545</v>
      </c>
      <c r="L406">
        <v>256928</v>
      </c>
      <c r="M406">
        <v>43499</v>
      </c>
      <c r="N406" t="s">
        <v>237</v>
      </c>
      <c r="O406">
        <v>3</v>
      </c>
      <c r="P406">
        <v>288</v>
      </c>
      <c r="Q406" t="s">
        <v>30</v>
      </c>
      <c r="R406" t="s">
        <v>31</v>
      </c>
      <c r="S406">
        <v>0</v>
      </c>
      <c r="T406">
        <v>2007</v>
      </c>
      <c r="U406">
        <v>13000</v>
      </c>
      <c r="V406">
        <v>6.9</v>
      </c>
      <c r="W406">
        <v>0</v>
      </c>
    </row>
    <row r="407" spans="1:23" x14ac:dyDescent="0.25">
      <c r="A407" t="s">
        <v>1546</v>
      </c>
      <c r="B407">
        <v>107</v>
      </c>
      <c r="C407">
        <v>83</v>
      </c>
      <c r="D407">
        <v>28</v>
      </c>
      <c r="E407">
        <v>624</v>
      </c>
      <c r="F407" t="s">
        <v>1547</v>
      </c>
      <c r="G407">
        <v>4000</v>
      </c>
      <c r="H407">
        <v>84303558</v>
      </c>
      <c r="I407" t="s">
        <v>326</v>
      </c>
      <c r="J407" t="s">
        <v>176</v>
      </c>
      <c r="K407" t="s">
        <v>1548</v>
      </c>
      <c r="L407">
        <v>65270</v>
      </c>
      <c r="M407">
        <v>6081</v>
      </c>
      <c r="N407" t="s">
        <v>1549</v>
      </c>
      <c r="O407">
        <v>1</v>
      </c>
      <c r="P407">
        <v>100</v>
      </c>
      <c r="Q407" t="s">
        <v>30</v>
      </c>
      <c r="R407" t="s">
        <v>31</v>
      </c>
      <c r="S407">
        <v>0</v>
      </c>
      <c r="T407">
        <v>2006</v>
      </c>
      <c r="U407">
        <v>650</v>
      </c>
      <c r="V407">
        <v>6.2</v>
      </c>
      <c r="W407">
        <v>863</v>
      </c>
    </row>
    <row r="408" spans="1:23" x14ac:dyDescent="0.25">
      <c r="A408" t="s">
        <v>1550</v>
      </c>
      <c r="B408">
        <v>459</v>
      </c>
      <c r="C408">
        <v>139</v>
      </c>
      <c r="D408">
        <v>168</v>
      </c>
      <c r="E408">
        <v>1000</v>
      </c>
      <c r="F408" t="s">
        <v>1013</v>
      </c>
      <c r="G408">
        <v>14000</v>
      </c>
      <c r="H408">
        <v>150832203</v>
      </c>
      <c r="I408" t="s">
        <v>913</v>
      </c>
      <c r="J408" t="s">
        <v>151</v>
      </c>
      <c r="K408" t="s">
        <v>1551</v>
      </c>
      <c r="L408">
        <v>341058</v>
      </c>
      <c r="M408">
        <v>22226</v>
      </c>
      <c r="N408" t="s">
        <v>1015</v>
      </c>
      <c r="O408">
        <v>2</v>
      </c>
      <c r="P408">
        <v>713</v>
      </c>
      <c r="Q408" t="s">
        <v>30</v>
      </c>
      <c r="R408" t="s">
        <v>31</v>
      </c>
      <c r="S408">
        <v>0</v>
      </c>
      <c r="T408">
        <v>2014</v>
      </c>
      <c r="U408">
        <v>5000</v>
      </c>
      <c r="V408">
        <v>6.7</v>
      </c>
      <c r="W408">
        <v>49000</v>
      </c>
    </row>
    <row r="409" spans="1:23" x14ac:dyDescent="0.25">
      <c r="A409" t="s">
        <v>1552</v>
      </c>
      <c r="B409">
        <v>187</v>
      </c>
      <c r="C409">
        <v>131</v>
      </c>
      <c r="D409">
        <v>218</v>
      </c>
      <c r="E409">
        <v>29</v>
      </c>
      <c r="F409" t="s">
        <v>1553</v>
      </c>
      <c r="G409">
        <v>5000</v>
      </c>
      <c r="H409">
        <v>51396781</v>
      </c>
      <c r="I409" t="s">
        <v>1283</v>
      </c>
      <c r="J409" t="s">
        <v>1554</v>
      </c>
      <c r="K409" t="s">
        <v>1555</v>
      </c>
      <c r="L409">
        <v>188887</v>
      </c>
      <c r="M409">
        <v>5103</v>
      </c>
      <c r="N409" t="s">
        <v>1556</v>
      </c>
      <c r="O409">
        <v>1</v>
      </c>
      <c r="P409">
        <v>662</v>
      </c>
      <c r="Q409" t="s">
        <v>30</v>
      </c>
      <c r="R409" t="s">
        <v>31</v>
      </c>
      <c r="S409">
        <v>0</v>
      </c>
      <c r="T409">
        <v>2001</v>
      </c>
      <c r="U409">
        <v>35</v>
      </c>
      <c r="V409">
        <v>7.6</v>
      </c>
      <c r="W409">
        <v>0</v>
      </c>
    </row>
    <row r="410" spans="1:23" x14ac:dyDescent="0.25">
      <c r="A410" t="s">
        <v>159</v>
      </c>
      <c r="B410">
        <v>151</v>
      </c>
      <c r="C410">
        <v>104</v>
      </c>
      <c r="D410">
        <v>532</v>
      </c>
      <c r="E410">
        <v>557</v>
      </c>
      <c r="F410" t="s">
        <v>667</v>
      </c>
      <c r="G410">
        <v>12000</v>
      </c>
      <c r="H410">
        <v>47592825</v>
      </c>
      <c r="I410" t="s">
        <v>728</v>
      </c>
      <c r="J410" t="s">
        <v>725</v>
      </c>
      <c r="K410" t="s">
        <v>1557</v>
      </c>
      <c r="L410">
        <v>82731</v>
      </c>
      <c r="M410">
        <v>16930</v>
      </c>
      <c r="N410" t="s">
        <v>249</v>
      </c>
      <c r="O410">
        <v>1</v>
      </c>
      <c r="P410">
        <v>255</v>
      </c>
      <c r="Q410" t="s">
        <v>30</v>
      </c>
      <c r="R410" t="s">
        <v>31</v>
      </c>
      <c r="S410">
        <v>0</v>
      </c>
      <c r="T410">
        <v>2003</v>
      </c>
      <c r="U410">
        <v>3000</v>
      </c>
      <c r="V410">
        <v>6.7</v>
      </c>
      <c r="W410">
        <v>0</v>
      </c>
    </row>
    <row r="411" spans="1:23" x14ac:dyDescent="0.25">
      <c r="A411" t="s">
        <v>868</v>
      </c>
      <c r="B411">
        <v>80</v>
      </c>
      <c r="C411">
        <v>130</v>
      </c>
      <c r="D411">
        <v>323</v>
      </c>
      <c r="E411">
        <v>330</v>
      </c>
      <c r="F411" t="s">
        <v>1558</v>
      </c>
      <c r="G411">
        <v>670</v>
      </c>
      <c r="H411">
        <v>50016394</v>
      </c>
      <c r="I411" t="s">
        <v>1559</v>
      </c>
      <c r="J411" t="s">
        <v>1560</v>
      </c>
      <c r="K411" t="s">
        <v>1561</v>
      </c>
      <c r="L411">
        <v>106528</v>
      </c>
      <c r="M411">
        <v>2407</v>
      </c>
      <c r="N411" t="s">
        <v>1335</v>
      </c>
      <c r="O411">
        <v>1</v>
      </c>
      <c r="P411">
        <v>257</v>
      </c>
      <c r="Q411" t="s">
        <v>30</v>
      </c>
      <c r="R411" t="s">
        <v>31</v>
      </c>
      <c r="S411">
        <v>0</v>
      </c>
      <c r="T411">
        <v>1993</v>
      </c>
      <c r="U411">
        <v>442</v>
      </c>
      <c r="V411">
        <v>6.2</v>
      </c>
      <c r="W411">
        <v>0</v>
      </c>
    </row>
    <row r="412" spans="1:23" x14ac:dyDescent="0.25">
      <c r="A412" t="s">
        <v>111</v>
      </c>
      <c r="B412">
        <v>229</v>
      </c>
      <c r="C412">
        <v>145</v>
      </c>
      <c r="D412">
        <v>252</v>
      </c>
      <c r="E412">
        <v>210</v>
      </c>
      <c r="F412" t="s">
        <v>517</v>
      </c>
      <c r="G412">
        <v>879</v>
      </c>
      <c r="H412">
        <v>57010853</v>
      </c>
      <c r="I412" t="s">
        <v>152</v>
      </c>
      <c r="J412" t="s">
        <v>1562</v>
      </c>
      <c r="K412" t="s">
        <v>1563</v>
      </c>
      <c r="L412">
        <v>119286</v>
      </c>
      <c r="M412">
        <v>2380</v>
      </c>
      <c r="N412" t="s">
        <v>1564</v>
      </c>
      <c r="O412">
        <v>1</v>
      </c>
      <c r="P412">
        <v>548</v>
      </c>
      <c r="Q412" t="s">
        <v>30</v>
      </c>
      <c r="R412" t="s">
        <v>31</v>
      </c>
      <c r="S412">
        <v>0</v>
      </c>
      <c r="T412">
        <v>2005</v>
      </c>
      <c r="U412">
        <v>691</v>
      </c>
      <c r="V412">
        <v>7.3</v>
      </c>
      <c r="W412">
        <v>0</v>
      </c>
    </row>
    <row r="413" spans="1:23" x14ac:dyDescent="0.25">
      <c r="A413" t="s">
        <v>283</v>
      </c>
      <c r="B413">
        <v>158</v>
      </c>
      <c r="C413">
        <v>104</v>
      </c>
      <c r="D413">
        <v>681</v>
      </c>
      <c r="E413">
        <v>159</v>
      </c>
      <c r="F413" t="s">
        <v>1565</v>
      </c>
      <c r="G413">
        <v>584</v>
      </c>
      <c r="H413">
        <v>62494975</v>
      </c>
      <c r="I413" t="s">
        <v>233</v>
      </c>
      <c r="J413" t="s">
        <v>1566</v>
      </c>
      <c r="K413" t="s">
        <v>1567</v>
      </c>
      <c r="L413">
        <v>179500</v>
      </c>
      <c r="M413">
        <v>1235</v>
      </c>
      <c r="N413" t="s">
        <v>1568</v>
      </c>
      <c r="O413">
        <v>5</v>
      </c>
      <c r="P413">
        <v>378</v>
      </c>
      <c r="Q413" t="s">
        <v>30</v>
      </c>
      <c r="R413" t="s">
        <v>31</v>
      </c>
      <c r="S413">
        <v>0</v>
      </c>
      <c r="T413">
        <v>2006</v>
      </c>
      <c r="U413">
        <v>227</v>
      </c>
      <c r="V413">
        <v>6</v>
      </c>
      <c r="W413">
        <v>0</v>
      </c>
    </row>
    <row r="414" spans="1:23" x14ac:dyDescent="0.25">
      <c r="A414" t="s">
        <v>1569</v>
      </c>
      <c r="B414">
        <v>190</v>
      </c>
      <c r="C414">
        <v>97</v>
      </c>
      <c r="D414">
        <v>6</v>
      </c>
      <c r="E414">
        <v>561</v>
      </c>
      <c r="F414" t="s">
        <v>1570</v>
      </c>
      <c r="G414">
        <v>1000</v>
      </c>
      <c r="H414">
        <v>46440491</v>
      </c>
      <c r="I414" t="s">
        <v>191</v>
      </c>
      <c r="J414" t="s">
        <v>274</v>
      </c>
      <c r="K414" t="s">
        <v>1571</v>
      </c>
      <c r="L414">
        <v>35446</v>
      </c>
      <c r="M414">
        <v>2707</v>
      </c>
      <c r="N414" t="s">
        <v>1572</v>
      </c>
      <c r="O414">
        <v>1</v>
      </c>
      <c r="P414">
        <v>78</v>
      </c>
      <c r="Q414" t="s">
        <v>30</v>
      </c>
      <c r="R414" t="s">
        <v>44</v>
      </c>
      <c r="S414">
        <v>0</v>
      </c>
      <c r="T414">
        <v>2011</v>
      </c>
      <c r="U414">
        <v>579</v>
      </c>
      <c r="V414">
        <v>7.1</v>
      </c>
      <c r="W414">
        <v>0</v>
      </c>
    </row>
    <row r="415" spans="1:23" x14ac:dyDescent="0.25">
      <c r="A415" t="s">
        <v>1573</v>
      </c>
      <c r="B415">
        <v>98</v>
      </c>
      <c r="C415">
        <v>178</v>
      </c>
      <c r="D415">
        <v>102</v>
      </c>
      <c r="E415">
        <v>551</v>
      </c>
      <c r="F415" t="s">
        <v>237</v>
      </c>
      <c r="G415">
        <v>12000</v>
      </c>
      <c r="H415">
        <v>44606335</v>
      </c>
      <c r="I415" t="s">
        <v>473</v>
      </c>
      <c r="J415" t="s">
        <v>523</v>
      </c>
      <c r="K415" t="s">
        <v>1574</v>
      </c>
      <c r="L415">
        <v>169023</v>
      </c>
      <c r="M415">
        <v>23950</v>
      </c>
      <c r="N415" t="s">
        <v>627</v>
      </c>
      <c r="O415">
        <v>0</v>
      </c>
      <c r="P415">
        <v>703</v>
      </c>
      <c r="Q415" t="s">
        <v>30</v>
      </c>
      <c r="R415" t="s">
        <v>31</v>
      </c>
      <c r="S415">
        <v>0</v>
      </c>
      <c r="T415">
        <v>1998</v>
      </c>
      <c r="U415">
        <v>11000</v>
      </c>
      <c r="V415">
        <v>7.1</v>
      </c>
      <c r="W415">
        <v>10000</v>
      </c>
    </row>
    <row r="416" spans="1:23" x14ac:dyDescent="0.25">
      <c r="A416" t="s">
        <v>1575</v>
      </c>
      <c r="B416">
        <v>135</v>
      </c>
      <c r="C416">
        <v>108</v>
      </c>
      <c r="D416">
        <v>99</v>
      </c>
      <c r="E416">
        <v>172</v>
      </c>
      <c r="F416" t="s">
        <v>1576</v>
      </c>
      <c r="G416">
        <v>672</v>
      </c>
      <c r="H416">
        <v>40048332</v>
      </c>
      <c r="I416" t="s">
        <v>628</v>
      </c>
      <c r="J416" t="s">
        <v>1577</v>
      </c>
      <c r="K416" t="s">
        <v>1578</v>
      </c>
      <c r="L416">
        <v>61417</v>
      </c>
      <c r="M416">
        <v>1460</v>
      </c>
      <c r="N416" t="s">
        <v>1579</v>
      </c>
      <c r="O416">
        <v>1</v>
      </c>
      <c r="P416">
        <v>339</v>
      </c>
      <c r="Q416" t="s">
        <v>30</v>
      </c>
      <c r="R416" t="s">
        <v>31</v>
      </c>
      <c r="S416">
        <v>0</v>
      </c>
      <c r="T416">
        <v>2002</v>
      </c>
      <c r="U416">
        <v>174</v>
      </c>
      <c r="V416">
        <v>5.5</v>
      </c>
      <c r="W416">
        <v>941</v>
      </c>
    </row>
    <row r="417" spans="1:23" x14ac:dyDescent="0.25">
      <c r="A417" t="s">
        <v>1580</v>
      </c>
      <c r="B417">
        <v>84</v>
      </c>
      <c r="C417">
        <v>123</v>
      </c>
      <c r="D417">
        <v>189</v>
      </c>
      <c r="E417">
        <v>87</v>
      </c>
      <c r="F417" t="s">
        <v>1581</v>
      </c>
      <c r="G417">
        <v>813</v>
      </c>
      <c r="H417">
        <v>0</v>
      </c>
      <c r="I417" t="s">
        <v>1582</v>
      </c>
      <c r="J417" t="s">
        <v>1583</v>
      </c>
      <c r="K417" t="s">
        <v>1584</v>
      </c>
      <c r="L417">
        <v>19228</v>
      </c>
      <c r="M417">
        <v>1476</v>
      </c>
      <c r="N417" t="s">
        <v>1585</v>
      </c>
      <c r="O417">
        <v>0</v>
      </c>
      <c r="P417">
        <v>146</v>
      </c>
      <c r="Q417" t="s">
        <v>30</v>
      </c>
      <c r="R417" t="s">
        <v>31</v>
      </c>
      <c r="S417">
        <v>0</v>
      </c>
      <c r="T417">
        <v>1979</v>
      </c>
      <c r="U417">
        <v>388</v>
      </c>
      <c r="V417">
        <v>7.8</v>
      </c>
      <c r="W417">
        <v>0</v>
      </c>
    </row>
    <row r="418" spans="1:23" x14ac:dyDescent="0.25">
      <c r="A418" t="s">
        <v>1586</v>
      </c>
      <c r="B418">
        <v>382</v>
      </c>
      <c r="C418">
        <v>106</v>
      </c>
      <c r="D418">
        <v>763</v>
      </c>
      <c r="E418">
        <v>809</v>
      </c>
      <c r="F418" t="s">
        <v>915</v>
      </c>
      <c r="G418">
        <v>8000</v>
      </c>
      <c r="H418">
        <v>64933670</v>
      </c>
      <c r="I418" t="s">
        <v>1587</v>
      </c>
      <c r="J418" t="s">
        <v>1006</v>
      </c>
      <c r="K418" t="s">
        <v>1588</v>
      </c>
      <c r="L418">
        <v>70838</v>
      </c>
      <c r="M418">
        <v>11454</v>
      </c>
      <c r="N418" t="s">
        <v>973</v>
      </c>
      <c r="O418">
        <v>1</v>
      </c>
      <c r="P418">
        <v>208</v>
      </c>
      <c r="Q418" t="s">
        <v>30</v>
      </c>
      <c r="R418" t="s">
        <v>31</v>
      </c>
      <c r="S418">
        <v>0</v>
      </c>
      <c r="T418">
        <v>2012</v>
      </c>
      <c r="U418">
        <v>886</v>
      </c>
      <c r="V418">
        <v>5.6</v>
      </c>
      <c r="W418">
        <v>18000</v>
      </c>
    </row>
    <row r="419" spans="1:23" x14ac:dyDescent="0.25">
      <c r="A419" t="s">
        <v>1589</v>
      </c>
      <c r="B419">
        <v>393</v>
      </c>
      <c r="C419">
        <v>112</v>
      </c>
      <c r="D419">
        <v>1000</v>
      </c>
      <c r="E419">
        <v>719</v>
      </c>
      <c r="F419" t="s">
        <v>1590</v>
      </c>
      <c r="G419">
        <v>10000</v>
      </c>
      <c r="H419">
        <v>31494270</v>
      </c>
      <c r="I419" t="s">
        <v>1591</v>
      </c>
      <c r="J419" t="s">
        <v>1592</v>
      </c>
      <c r="K419" t="s">
        <v>1593</v>
      </c>
      <c r="L419">
        <v>273921</v>
      </c>
      <c r="M419">
        <v>12687</v>
      </c>
      <c r="N419" t="s">
        <v>1594</v>
      </c>
      <c r="O419">
        <v>0</v>
      </c>
      <c r="P419">
        <v>522</v>
      </c>
      <c r="Q419" t="s">
        <v>30</v>
      </c>
      <c r="R419" t="s">
        <v>31</v>
      </c>
      <c r="S419">
        <v>0</v>
      </c>
      <c r="T419">
        <v>2010</v>
      </c>
      <c r="U419">
        <v>1000</v>
      </c>
      <c r="V419">
        <v>7.5</v>
      </c>
      <c r="W419">
        <v>36000</v>
      </c>
    </row>
    <row r="420" spans="1:23" x14ac:dyDescent="0.25">
      <c r="A420" t="s">
        <v>1595</v>
      </c>
      <c r="B420">
        <v>149</v>
      </c>
      <c r="C420">
        <v>135</v>
      </c>
      <c r="D420">
        <v>36</v>
      </c>
      <c r="E420">
        <v>106</v>
      </c>
      <c r="F420" t="s">
        <v>1596</v>
      </c>
      <c r="G420">
        <v>894</v>
      </c>
      <c r="H420">
        <v>31111260</v>
      </c>
      <c r="I420" t="s">
        <v>161</v>
      </c>
      <c r="J420" t="s">
        <v>197</v>
      </c>
      <c r="K420" t="s">
        <v>1597</v>
      </c>
      <c r="L420">
        <v>77029</v>
      </c>
      <c r="M420">
        <v>1439</v>
      </c>
      <c r="N420" t="s">
        <v>1598</v>
      </c>
      <c r="O420">
        <v>0</v>
      </c>
      <c r="P420">
        <v>466</v>
      </c>
      <c r="Q420" t="s">
        <v>30</v>
      </c>
      <c r="R420" t="s">
        <v>31</v>
      </c>
      <c r="S420">
        <v>0</v>
      </c>
      <c r="T420">
        <v>2003</v>
      </c>
      <c r="U420">
        <v>345</v>
      </c>
      <c r="V420">
        <v>5.4</v>
      </c>
      <c r="W420">
        <v>0</v>
      </c>
    </row>
    <row r="421" spans="1:23" x14ac:dyDescent="0.25">
      <c r="A421" t="s">
        <v>1599</v>
      </c>
      <c r="B421">
        <v>94</v>
      </c>
      <c r="C421">
        <v>109</v>
      </c>
      <c r="D421">
        <v>88</v>
      </c>
      <c r="E421">
        <v>571</v>
      </c>
      <c r="F421" t="s">
        <v>1600</v>
      </c>
      <c r="G421">
        <v>611</v>
      </c>
      <c r="H421">
        <v>123307945</v>
      </c>
      <c r="I421" t="s">
        <v>1601</v>
      </c>
      <c r="J421" t="s">
        <v>1602</v>
      </c>
      <c r="K421" t="s">
        <v>1603</v>
      </c>
      <c r="L421">
        <v>39391</v>
      </c>
      <c r="M421">
        <v>2818</v>
      </c>
      <c r="N421" t="s">
        <v>1604</v>
      </c>
      <c r="O421">
        <v>1</v>
      </c>
      <c r="P421">
        <v>171</v>
      </c>
      <c r="Q421" t="s">
        <v>30</v>
      </c>
      <c r="R421" t="s">
        <v>31</v>
      </c>
      <c r="S421">
        <v>0</v>
      </c>
      <c r="T421">
        <v>2000</v>
      </c>
      <c r="U421">
        <v>592</v>
      </c>
      <c r="V421">
        <v>4.3</v>
      </c>
      <c r="W421">
        <v>374</v>
      </c>
    </row>
    <row r="422" spans="1:23" x14ac:dyDescent="0.25">
      <c r="A422" t="s">
        <v>1033</v>
      </c>
      <c r="B422">
        <v>138</v>
      </c>
      <c r="C422">
        <v>86</v>
      </c>
      <c r="D422">
        <v>67</v>
      </c>
      <c r="E422">
        <v>271</v>
      </c>
      <c r="F422" t="s">
        <v>1605</v>
      </c>
      <c r="G422">
        <v>4000</v>
      </c>
      <c r="H422">
        <v>153288182</v>
      </c>
      <c r="I422" t="s">
        <v>1606</v>
      </c>
      <c r="J422" t="s">
        <v>1607</v>
      </c>
      <c r="K422" t="s">
        <v>1608</v>
      </c>
      <c r="L422">
        <v>71424</v>
      </c>
      <c r="M422">
        <v>6355</v>
      </c>
      <c r="N422" t="s">
        <v>1609</v>
      </c>
      <c r="O422">
        <v>3</v>
      </c>
      <c r="P422">
        <v>521</v>
      </c>
      <c r="Q422" t="s">
        <v>30</v>
      </c>
      <c r="R422" t="s">
        <v>31</v>
      </c>
      <c r="S422">
        <v>0</v>
      </c>
      <c r="T422">
        <v>2002</v>
      </c>
      <c r="U422">
        <v>2000</v>
      </c>
      <c r="V422">
        <v>4.9000000000000004</v>
      </c>
      <c r="W422">
        <v>0</v>
      </c>
    </row>
    <row r="423" spans="1:23" x14ac:dyDescent="0.25">
      <c r="A423" t="s">
        <v>1610</v>
      </c>
      <c r="B423">
        <v>432</v>
      </c>
      <c r="C423">
        <v>95</v>
      </c>
      <c r="D423">
        <v>38</v>
      </c>
      <c r="E423">
        <v>20</v>
      </c>
      <c r="F423" t="s">
        <v>1611</v>
      </c>
      <c r="G423">
        <v>409</v>
      </c>
      <c r="H423">
        <v>13401683</v>
      </c>
      <c r="I423" t="s">
        <v>447</v>
      </c>
      <c r="J423" t="s">
        <v>1612</v>
      </c>
      <c r="K423" t="s">
        <v>1613</v>
      </c>
      <c r="L423">
        <v>203458</v>
      </c>
      <c r="M423">
        <v>578</v>
      </c>
      <c r="N423" t="s">
        <v>1614</v>
      </c>
      <c r="O423">
        <v>0</v>
      </c>
      <c r="P423">
        <v>588</v>
      </c>
      <c r="Q423" t="s">
        <v>30</v>
      </c>
      <c r="R423" t="s">
        <v>44</v>
      </c>
      <c r="S423">
        <v>0</v>
      </c>
      <c r="T423">
        <v>2012</v>
      </c>
      <c r="U423">
        <v>107</v>
      </c>
      <c r="V423">
        <v>7.1</v>
      </c>
      <c r="W423">
        <v>46000</v>
      </c>
    </row>
    <row r="424" spans="1:23" x14ac:dyDescent="0.25">
      <c r="A424" t="s">
        <v>1067</v>
      </c>
      <c r="B424">
        <v>173</v>
      </c>
      <c r="C424">
        <v>107</v>
      </c>
      <c r="D424">
        <v>153</v>
      </c>
      <c r="E424">
        <v>233</v>
      </c>
      <c r="F424" t="s">
        <v>1615</v>
      </c>
      <c r="G424">
        <v>11000</v>
      </c>
      <c r="H424">
        <v>137340146</v>
      </c>
      <c r="I424" t="s">
        <v>1616</v>
      </c>
      <c r="J424" t="s">
        <v>1421</v>
      </c>
      <c r="K424" t="s">
        <v>1617</v>
      </c>
      <c r="L424">
        <v>246492</v>
      </c>
      <c r="M424">
        <v>12700</v>
      </c>
      <c r="N424" t="s">
        <v>1618</v>
      </c>
      <c r="O424">
        <v>1</v>
      </c>
      <c r="P424">
        <v>685</v>
      </c>
      <c r="Q424" t="s">
        <v>30</v>
      </c>
      <c r="R424" t="s">
        <v>31</v>
      </c>
      <c r="S424">
        <v>0</v>
      </c>
      <c r="T424">
        <v>2006</v>
      </c>
      <c r="U424">
        <v>1000</v>
      </c>
      <c r="V424">
        <v>6.4</v>
      </c>
      <c r="W424">
        <v>7000</v>
      </c>
    </row>
    <row r="425" spans="1:23" x14ac:dyDescent="0.25">
      <c r="A425" t="s">
        <v>1619</v>
      </c>
      <c r="B425">
        <v>127</v>
      </c>
      <c r="C425">
        <v>130</v>
      </c>
      <c r="D425">
        <v>0</v>
      </c>
      <c r="E425">
        <v>602</v>
      </c>
      <c r="F425" t="s">
        <v>1620</v>
      </c>
      <c r="G425">
        <v>875</v>
      </c>
      <c r="H425">
        <v>0</v>
      </c>
      <c r="I425" t="s">
        <v>601</v>
      </c>
      <c r="J425" t="s">
        <v>1621</v>
      </c>
      <c r="K425" t="s">
        <v>1622</v>
      </c>
      <c r="L425">
        <v>29932</v>
      </c>
      <c r="M425">
        <v>2662</v>
      </c>
      <c r="N425" t="s">
        <v>1623</v>
      </c>
      <c r="O425">
        <v>0</v>
      </c>
      <c r="P425">
        <v>211</v>
      </c>
      <c r="Q425" t="s">
        <v>30</v>
      </c>
      <c r="R425" t="s">
        <v>31</v>
      </c>
      <c r="S425">
        <v>0</v>
      </c>
      <c r="T425">
        <v>1982</v>
      </c>
      <c r="U425">
        <v>826</v>
      </c>
      <c r="V425">
        <v>6.9</v>
      </c>
      <c r="W425">
        <v>0</v>
      </c>
    </row>
    <row r="426" spans="1:23" x14ac:dyDescent="0.25">
      <c r="A426" t="s">
        <v>996</v>
      </c>
      <c r="B426">
        <v>91</v>
      </c>
      <c r="C426">
        <v>82</v>
      </c>
      <c r="D426">
        <v>62</v>
      </c>
      <c r="E426">
        <v>615</v>
      </c>
      <c r="F426" t="s">
        <v>194</v>
      </c>
      <c r="G426">
        <v>975</v>
      </c>
      <c r="H426">
        <v>43575716</v>
      </c>
      <c r="I426" t="s">
        <v>1624</v>
      </c>
      <c r="J426" t="s">
        <v>430</v>
      </c>
      <c r="K426" t="s">
        <v>1625</v>
      </c>
      <c r="L426">
        <v>10233</v>
      </c>
      <c r="M426">
        <v>3326</v>
      </c>
      <c r="N426" t="s">
        <v>1626</v>
      </c>
      <c r="O426">
        <v>0</v>
      </c>
      <c r="P426">
        <v>63</v>
      </c>
      <c r="Q426" t="s">
        <v>30</v>
      </c>
      <c r="R426" t="s">
        <v>31</v>
      </c>
      <c r="S426">
        <v>0</v>
      </c>
      <c r="T426">
        <v>2010</v>
      </c>
      <c r="U426">
        <v>760</v>
      </c>
      <c r="V426">
        <v>4.3</v>
      </c>
      <c r="W426">
        <v>0</v>
      </c>
    </row>
    <row r="427" spans="1:23" x14ac:dyDescent="0.25">
      <c r="A427" t="s">
        <v>360</v>
      </c>
      <c r="B427">
        <v>238</v>
      </c>
      <c r="C427">
        <v>88</v>
      </c>
      <c r="D427">
        <v>218</v>
      </c>
      <c r="E427">
        <v>521</v>
      </c>
      <c r="F427" t="s">
        <v>949</v>
      </c>
      <c r="G427">
        <v>17000</v>
      </c>
      <c r="H427">
        <v>80170146</v>
      </c>
      <c r="I427" t="s">
        <v>161</v>
      </c>
      <c r="J427" t="s">
        <v>384</v>
      </c>
      <c r="K427" t="s">
        <v>1627</v>
      </c>
      <c r="L427">
        <v>243053</v>
      </c>
      <c r="M427">
        <v>21863</v>
      </c>
      <c r="N427" t="s">
        <v>1628</v>
      </c>
      <c r="O427">
        <v>0</v>
      </c>
      <c r="P427">
        <v>488</v>
      </c>
      <c r="Q427" t="s">
        <v>30</v>
      </c>
      <c r="R427" t="s">
        <v>31</v>
      </c>
      <c r="S427">
        <v>0</v>
      </c>
      <c r="T427">
        <v>2008</v>
      </c>
      <c r="U427">
        <v>4000</v>
      </c>
      <c r="V427">
        <v>6.1</v>
      </c>
      <c r="W427">
        <v>0</v>
      </c>
    </row>
    <row r="428" spans="1:23" x14ac:dyDescent="0.25">
      <c r="A428" t="s">
        <v>263</v>
      </c>
      <c r="B428">
        <v>345</v>
      </c>
      <c r="C428">
        <v>120</v>
      </c>
      <c r="D428">
        <v>0</v>
      </c>
      <c r="E428">
        <v>160</v>
      </c>
      <c r="F428" t="s">
        <v>1629</v>
      </c>
      <c r="G428">
        <v>3000</v>
      </c>
      <c r="H428">
        <v>75754670</v>
      </c>
      <c r="I428" t="s">
        <v>1630</v>
      </c>
      <c r="J428" t="s">
        <v>1631</v>
      </c>
      <c r="K428" t="s">
        <v>1632</v>
      </c>
      <c r="L428">
        <v>208422</v>
      </c>
      <c r="M428">
        <v>3632</v>
      </c>
      <c r="N428" t="s">
        <v>1633</v>
      </c>
      <c r="O428">
        <v>0</v>
      </c>
      <c r="P428">
        <v>342</v>
      </c>
      <c r="Q428" t="s">
        <v>30</v>
      </c>
      <c r="R428" t="s">
        <v>31</v>
      </c>
      <c r="S428">
        <v>0</v>
      </c>
      <c r="T428">
        <v>2008</v>
      </c>
      <c r="U428">
        <v>169</v>
      </c>
      <c r="V428">
        <v>7</v>
      </c>
      <c r="W428">
        <v>3000</v>
      </c>
    </row>
    <row r="429" spans="1:23" x14ac:dyDescent="0.25">
      <c r="A429" t="s">
        <v>471</v>
      </c>
      <c r="B429">
        <v>377</v>
      </c>
      <c r="C429">
        <v>162</v>
      </c>
      <c r="D429">
        <v>21000</v>
      </c>
      <c r="E429">
        <v>495</v>
      </c>
      <c r="F429" t="s">
        <v>260</v>
      </c>
      <c r="G429">
        <v>21000</v>
      </c>
      <c r="H429">
        <v>33048353</v>
      </c>
      <c r="I429" t="s">
        <v>1634</v>
      </c>
      <c r="J429" t="s">
        <v>71</v>
      </c>
      <c r="K429" t="s">
        <v>1635</v>
      </c>
      <c r="L429">
        <v>301279</v>
      </c>
      <c r="M429">
        <v>36928</v>
      </c>
      <c r="N429" t="s">
        <v>1636</v>
      </c>
      <c r="O429">
        <v>0</v>
      </c>
      <c r="P429">
        <v>589</v>
      </c>
      <c r="Q429" t="s">
        <v>30</v>
      </c>
      <c r="R429" t="s">
        <v>31</v>
      </c>
      <c r="S429">
        <v>0</v>
      </c>
      <c r="T429">
        <v>2007</v>
      </c>
      <c r="U429">
        <v>15000</v>
      </c>
      <c r="V429">
        <v>7.7</v>
      </c>
      <c r="W429">
        <v>12000</v>
      </c>
    </row>
    <row r="430" spans="1:23" x14ac:dyDescent="0.25">
      <c r="A430" t="s">
        <v>999</v>
      </c>
      <c r="B430">
        <v>170</v>
      </c>
      <c r="C430">
        <v>123</v>
      </c>
      <c r="D430">
        <v>55</v>
      </c>
      <c r="E430">
        <v>956</v>
      </c>
      <c r="F430" t="s">
        <v>1637</v>
      </c>
      <c r="G430">
        <v>3000</v>
      </c>
      <c r="H430">
        <v>34543701</v>
      </c>
      <c r="I430" t="s">
        <v>1078</v>
      </c>
      <c r="J430" t="s">
        <v>1105</v>
      </c>
      <c r="K430" t="s">
        <v>1638</v>
      </c>
      <c r="L430">
        <v>100001</v>
      </c>
      <c r="M430">
        <v>5839</v>
      </c>
      <c r="N430" t="s">
        <v>689</v>
      </c>
      <c r="O430">
        <v>1</v>
      </c>
      <c r="P430">
        <v>289</v>
      </c>
      <c r="Q430" t="s">
        <v>30</v>
      </c>
      <c r="R430" t="s">
        <v>31</v>
      </c>
      <c r="S430">
        <v>0</v>
      </c>
      <c r="T430">
        <v>2000</v>
      </c>
      <c r="U430">
        <v>975</v>
      </c>
      <c r="V430">
        <v>5.9</v>
      </c>
      <c r="W430">
        <v>0</v>
      </c>
    </row>
    <row r="431" spans="1:23" x14ac:dyDescent="0.25">
      <c r="A431" t="s">
        <v>355</v>
      </c>
      <c r="B431">
        <v>191</v>
      </c>
      <c r="C431">
        <v>101</v>
      </c>
      <c r="D431">
        <v>293</v>
      </c>
      <c r="E431">
        <v>1000</v>
      </c>
      <c r="F431" t="s">
        <v>359</v>
      </c>
      <c r="G431">
        <v>11000</v>
      </c>
      <c r="H431">
        <v>242589580</v>
      </c>
      <c r="I431" t="s">
        <v>1639</v>
      </c>
      <c r="J431" t="s">
        <v>323</v>
      </c>
      <c r="K431" t="s">
        <v>1640</v>
      </c>
      <c r="L431">
        <v>296904</v>
      </c>
      <c r="M431">
        <v>21276</v>
      </c>
      <c r="N431" t="s">
        <v>792</v>
      </c>
      <c r="O431">
        <v>1</v>
      </c>
      <c r="P431">
        <v>604</v>
      </c>
      <c r="Q431" t="s">
        <v>30</v>
      </c>
      <c r="R431" t="s">
        <v>31</v>
      </c>
      <c r="S431">
        <v>0</v>
      </c>
      <c r="T431">
        <v>2003</v>
      </c>
      <c r="U431">
        <v>7000</v>
      </c>
      <c r="V431">
        <v>6.7</v>
      </c>
      <c r="W431">
        <v>0</v>
      </c>
    </row>
    <row r="432" spans="1:23" x14ac:dyDescent="0.25">
      <c r="A432" t="s">
        <v>1166</v>
      </c>
      <c r="B432">
        <v>424</v>
      </c>
      <c r="C432">
        <v>113</v>
      </c>
      <c r="D432">
        <v>13000</v>
      </c>
      <c r="E432">
        <v>5000</v>
      </c>
      <c r="F432" t="s">
        <v>1166</v>
      </c>
      <c r="G432">
        <v>26000</v>
      </c>
      <c r="H432">
        <v>102981571</v>
      </c>
      <c r="I432" t="s">
        <v>40</v>
      </c>
      <c r="J432" t="s">
        <v>234</v>
      </c>
      <c r="K432" t="s">
        <v>1641</v>
      </c>
      <c r="L432">
        <v>270226</v>
      </c>
      <c r="M432">
        <v>46355</v>
      </c>
      <c r="N432" t="s">
        <v>347</v>
      </c>
      <c r="O432">
        <v>9</v>
      </c>
      <c r="P432">
        <v>741</v>
      </c>
      <c r="Q432" t="s">
        <v>30</v>
      </c>
      <c r="R432" t="s">
        <v>31</v>
      </c>
      <c r="S432">
        <v>0</v>
      </c>
      <c r="T432">
        <v>2010</v>
      </c>
      <c r="U432">
        <v>13000</v>
      </c>
      <c r="V432">
        <v>6.5</v>
      </c>
      <c r="W432">
        <v>57000</v>
      </c>
    </row>
    <row r="433" spans="1:23" x14ac:dyDescent="0.25">
      <c r="A433" t="s">
        <v>1463</v>
      </c>
      <c r="B433">
        <v>154</v>
      </c>
      <c r="C433">
        <v>110</v>
      </c>
      <c r="D433">
        <v>0</v>
      </c>
      <c r="E433">
        <v>898</v>
      </c>
      <c r="F433" t="s">
        <v>145</v>
      </c>
      <c r="G433">
        <v>10000</v>
      </c>
      <c r="H433">
        <v>180965237</v>
      </c>
      <c r="I433" t="s">
        <v>40</v>
      </c>
      <c r="J433" t="s">
        <v>362</v>
      </c>
      <c r="K433" t="s">
        <v>1642</v>
      </c>
      <c r="L433">
        <v>300542</v>
      </c>
      <c r="M433">
        <v>12760</v>
      </c>
      <c r="N433" t="s">
        <v>1643</v>
      </c>
      <c r="O433">
        <v>0</v>
      </c>
      <c r="P433">
        <v>378</v>
      </c>
      <c r="Q433" t="s">
        <v>30</v>
      </c>
      <c r="R433" t="s">
        <v>31</v>
      </c>
      <c r="S433">
        <v>0</v>
      </c>
      <c r="T433">
        <v>1996</v>
      </c>
      <c r="U433">
        <v>1000</v>
      </c>
      <c r="V433">
        <v>7.1</v>
      </c>
      <c r="W433">
        <v>0</v>
      </c>
    </row>
    <row r="434" spans="1:23" x14ac:dyDescent="0.25">
      <c r="A434" t="s">
        <v>1495</v>
      </c>
      <c r="B434">
        <v>673</v>
      </c>
      <c r="C434">
        <v>142</v>
      </c>
      <c r="D434">
        <v>378</v>
      </c>
      <c r="E434">
        <v>575</v>
      </c>
      <c r="F434" t="s">
        <v>482</v>
      </c>
      <c r="G434">
        <v>34000</v>
      </c>
      <c r="H434">
        <v>407999255</v>
      </c>
      <c r="I434" t="s">
        <v>978</v>
      </c>
      <c r="J434" t="s">
        <v>242</v>
      </c>
      <c r="K434" t="s">
        <v>1644</v>
      </c>
      <c r="L434">
        <v>701607</v>
      </c>
      <c r="M434">
        <v>49942</v>
      </c>
      <c r="N434" t="s">
        <v>1645</v>
      </c>
      <c r="O434">
        <v>0</v>
      </c>
      <c r="P434">
        <v>1959</v>
      </c>
      <c r="Q434" t="s">
        <v>30</v>
      </c>
      <c r="R434" t="s">
        <v>31</v>
      </c>
      <c r="S434">
        <v>0</v>
      </c>
      <c r="T434">
        <v>2012</v>
      </c>
      <c r="U434">
        <v>14000</v>
      </c>
      <c r="V434">
        <v>7.3</v>
      </c>
      <c r="W434">
        <v>140000</v>
      </c>
    </row>
    <row r="435" spans="1:23" x14ac:dyDescent="0.25">
      <c r="A435" t="s">
        <v>1646</v>
      </c>
      <c r="B435">
        <v>383</v>
      </c>
      <c r="C435">
        <v>102</v>
      </c>
      <c r="D435">
        <v>480</v>
      </c>
      <c r="E435">
        <v>461</v>
      </c>
      <c r="F435" t="s">
        <v>1647</v>
      </c>
      <c r="G435">
        <v>14000</v>
      </c>
      <c r="H435">
        <v>254455986</v>
      </c>
      <c r="I435" t="s">
        <v>1094</v>
      </c>
      <c r="J435" t="s">
        <v>452</v>
      </c>
      <c r="K435" t="s">
        <v>1648</v>
      </c>
      <c r="L435">
        <v>375879</v>
      </c>
      <c r="M435">
        <v>16143</v>
      </c>
      <c r="N435" t="s">
        <v>1649</v>
      </c>
      <c r="O435">
        <v>0</v>
      </c>
      <c r="P435">
        <v>402</v>
      </c>
      <c r="Q435" t="s">
        <v>30</v>
      </c>
      <c r="R435" t="s">
        <v>31</v>
      </c>
      <c r="S435">
        <v>0</v>
      </c>
      <c r="T435">
        <v>2011</v>
      </c>
      <c r="U435">
        <v>670</v>
      </c>
      <c r="V435">
        <v>6.5</v>
      </c>
      <c r="W435">
        <v>56000</v>
      </c>
    </row>
    <row r="436" spans="1:23" x14ac:dyDescent="0.25">
      <c r="A436" t="s">
        <v>179</v>
      </c>
      <c r="B436">
        <v>153</v>
      </c>
      <c r="C436">
        <v>126</v>
      </c>
      <c r="D436">
        <v>13000</v>
      </c>
      <c r="E436">
        <v>390</v>
      </c>
      <c r="F436" t="s">
        <v>1000</v>
      </c>
      <c r="G436">
        <v>920</v>
      </c>
      <c r="H436">
        <v>162831698</v>
      </c>
      <c r="I436" t="s">
        <v>878</v>
      </c>
      <c r="J436" t="s">
        <v>879</v>
      </c>
      <c r="K436" t="s">
        <v>1650</v>
      </c>
      <c r="L436">
        <v>215255</v>
      </c>
      <c r="M436">
        <v>2899</v>
      </c>
      <c r="N436" t="s">
        <v>1651</v>
      </c>
      <c r="O436">
        <v>0</v>
      </c>
      <c r="P436">
        <v>610</v>
      </c>
      <c r="Q436" t="s">
        <v>30</v>
      </c>
      <c r="R436" t="s">
        <v>31</v>
      </c>
      <c r="S436">
        <v>0</v>
      </c>
      <c r="T436">
        <v>1992</v>
      </c>
      <c r="U436">
        <v>811</v>
      </c>
      <c r="V436">
        <v>7</v>
      </c>
      <c r="W436">
        <v>0</v>
      </c>
    </row>
    <row r="437" spans="1:23" x14ac:dyDescent="0.25">
      <c r="A437" t="s">
        <v>786</v>
      </c>
      <c r="B437">
        <v>166</v>
      </c>
      <c r="C437">
        <v>83</v>
      </c>
      <c r="D437">
        <v>12</v>
      </c>
      <c r="E437">
        <v>925</v>
      </c>
      <c r="F437" t="s">
        <v>359</v>
      </c>
      <c r="G437">
        <v>13000</v>
      </c>
      <c r="H437">
        <v>155019340</v>
      </c>
      <c r="I437" t="s">
        <v>326</v>
      </c>
      <c r="J437" t="s">
        <v>664</v>
      </c>
      <c r="K437" t="s">
        <v>1652</v>
      </c>
      <c r="L437">
        <v>127345</v>
      </c>
      <c r="M437">
        <v>22813</v>
      </c>
      <c r="N437" t="s">
        <v>1178</v>
      </c>
      <c r="O437">
        <v>1</v>
      </c>
      <c r="P437">
        <v>250</v>
      </c>
      <c r="Q437" t="s">
        <v>30</v>
      </c>
      <c r="R437" t="s">
        <v>31</v>
      </c>
      <c r="S437">
        <v>0</v>
      </c>
      <c r="T437">
        <v>2006</v>
      </c>
      <c r="U437">
        <v>7000</v>
      </c>
      <c r="V437">
        <v>6.8</v>
      </c>
      <c r="W437">
        <v>0</v>
      </c>
    </row>
    <row r="438" spans="1:23" x14ac:dyDescent="0.25">
      <c r="A438" t="s">
        <v>441</v>
      </c>
      <c r="B438">
        <v>180</v>
      </c>
      <c r="C438">
        <v>85</v>
      </c>
      <c r="D438">
        <v>255</v>
      </c>
      <c r="E438">
        <v>443</v>
      </c>
      <c r="F438" t="s">
        <v>1653</v>
      </c>
      <c r="G438">
        <v>1000</v>
      </c>
      <c r="H438">
        <v>145771527</v>
      </c>
      <c r="I438" t="s">
        <v>1654</v>
      </c>
      <c r="J438" t="s">
        <v>1130</v>
      </c>
      <c r="K438" t="s">
        <v>1655</v>
      </c>
      <c r="L438">
        <v>117212</v>
      </c>
      <c r="M438">
        <v>3112</v>
      </c>
      <c r="N438" t="s">
        <v>1656</v>
      </c>
      <c r="O438">
        <v>0</v>
      </c>
      <c r="P438">
        <v>367</v>
      </c>
      <c r="Q438" t="s">
        <v>30</v>
      </c>
      <c r="R438" t="s">
        <v>31</v>
      </c>
      <c r="S438">
        <v>0</v>
      </c>
      <c r="T438">
        <v>2002</v>
      </c>
      <c r="U438">
        <v>533</v>
      </c>
      <c r="V438">
        <v>7.2</v>
      </c>
      <c r="W438">
        <v>0</v>
      </c>
    </row>
    <row r="439" spans="1:23" x14ac:dyDescent="0.25">
      <c r="A439" t="s">
        <v>1657</v>
      </c>
      <c r="B439">
        <v>120</v>
      </c>
      <c r="C439">
        <v>97</v>
      </c>
      <c r="D439">
        <v>56</v>
      </c>
      <c r="E439">
        <v>852</v>
      </c>
      <c r="F439" t="s">
        <v>1006</v>
      </c>
      <c r="G439">
        <v>12000</v>
      </c>
      <c r="H439">
        <v>82506325</v>
      </c>
      <c r="I439" t="s">
        <v>356</v>
      </c>
      <c r="J439" t="s">
        <v>192</v>
      </c>
      <c r="K439" t="s">
        <v>1658</v>
      </c>
      <c r="L439">
        <v>27838</v>
      </c>
      <c r="M439">
        <v>23907</v>
      </c>
      <c r="N439" t="s">
        <v>614</v>
      </c>
      <c r="O439">
        <v>0</v>
      </c>
      <c r="P439">
        <v>102</v>
      </c>
      <c r="Q439" t="s">
        <v>30</v>
      </c>
      <c r="R439" t="s">
        <v>31</v>
      </c>
      <c r="S439">
        <v>0</v>
      </c>
      <c r="T439">
        <v>2006</v>
      </c>
      <c r="U439">
        <v>8000</v>
      </c>
      <c r="V439">
        <v>6.4</v>
      </c>
      <c r="W439">
        <v>0</v>
      </c>
    </row>
    <row r="440" spans="1:23" x14ac:dyDescent="0.25">
      <c r="A440" t="s">
        <v>1659</v>
      </c>
      <c r="B440">
        <v>125</v>
      </c>
      <c r="C440">
        <v>120</v>
      </c>
      <c r="D440">
        <v>75</v>
      </c>
      <c r="E440">
        <v>3000</v>
      </c>
      <c r="F440" t="s">
        <v>176</v>
      </c>
      <c r="G440">
        <v>11000</v>
      </c>
      <c r="H440">
        <v>140459099</v>
      </c>
      <c r="I440" t="s">
        <v>1660</v>
      </c>
      <c r="J440" t="s">
        <v>323</v>
      </c>
      <c r="K440" t="s">
        <v>1661</v>
      </c>
      <c r="L440">
        <v>135601</v>
      </c>
      <c r="M440">
        <v>22750</v>
      </c>
      <c r="N440" t="s">
        <v>1105</v>
      </c>
      <c r="O440">
        <v>0</v>
      </c>
      <c r="P440">
        <v>493</v>
      </c>
      <c r="Q440" t="s">
        <v>30</v>
      </c>
      <c r="R440" t="s">
        <v>31</v>
      </c>
      <c r="S440">
        <v>0</v>
      </c>
      <c r="T440">
        <v>1998</v>
      </c>
      <c r="U440">
        <v>4000</v>
      </c>
      <c r="V440">
        <v>6.1</v>
      </c>
      <c r="W440">
        <v>0</v>
      </c>
    </row>
    <row r="441" spans="1:23" x14ac:dyDescent="0.25">
      <c r="A441" t="s">
        <v>682</v>
      </c>
      <c r="B441">
        <v>234</v>
      </c>
      <c r="C441">
        <v>116</v>
      </c>
      <c r="D441">
        <v>23</v>
      </c>
      <c r="E441">
        <v>110</v>
      </c>
      <c r="F441" t="s">
        <v>523</v>
      </c>
      <c r="G441">
        <v>13000</v>
      </c>
      <c r="H441">
        <v>53215979</v>
      </c>
      <c r="I441" t="s">
        <v>293</v>
      </c>
      <c r="J441" t="s">
        <v>664</v>
      </c>
      <c r="K441" t="s">
        <v>1662</v>
      </c>
      <c r="L441">
        <v>125036</v>
      </c>
      <c r="M441">
        <v>25220</v>
      </c>
      <c r="N441" t="s">
        <v>1663</v>
      </c>
      <c r="O441">
        <v>7</v>
      </c>
      <c r="P441">
        <v>205</v>
      </c>
      <c r="Q441" t="s">
        <v>30</v>
      </c>
      <c r="R441" t="s">
        <v>31</v>
      </c>
      <c r="S441">
        <v>0</v>
      </c>
      <c r="T441">
        <v>2013</v>
      </c>
      <c r="U441">
        <v>12000</v>
      </c>
      <c r="V441">
        <v>6.7</v>
      </c>
      <c r="W441">
        <v>22000</v>
      </c>
    </row>
    <row r="442" spans="1:23" x14ac:dyDescent="0.25">
      <c r="A442" t="s">
        <v>1599</v>
      </c>
      <c r="B442">
        <v>134</v>
      </c>
      <c r="C442">
        <v>113</v>
      </c>
      <c r="D442">
        <v>88</v>
      </c>
      <c r="E442">
        <v>421</v>
      </c>
      <c r="F442" t="s">
        <v>1664</v>
      </c>
      <c r="G442">
        <v>11000</v>
      </c>
      <c r="H442">
        <v>158115031</v>
      </c>
      <c r="I442" t="s">
        <v>1665</v>
      </c>
      <c r="J442" t="s">
        <v>1421</v>
      </c>
      <c r="K442" t="s">
        <v>1666</v>
      </c>
      <c r="L442">
        <v>130070</v>
      </c>
      <c r="M442">
        <v>13693</v>
      </c>
      <c r="N442" t="s">
        <v>1667</v>
      </c>
      <c r="O442">
        <v>11</v>
      </c>
      <c r="P442">
        <v>316</v>
      </c>
      <c r="Q442" t="s">
        <v>30</v>
      </c>
      <c r="R442" t="s">
        <v>31</v>
      </c>
      <c r="S442">
        <v>0</v>
      </c>
      <c r="T442">
        <v>2005</v>
      </c>
      <c r="U442">
        <v>437</v>
      </c>
      <c r="V442">
        <v>6.4</v>
      </c>
      <c r="W442">
        <v>0</v>
      </c>
    </row>
    <row r="443" spans="1:23" x14ac:dyDescent="0.25">
      <c r="A443" t="s">
        <v>411</v>
      </c>
      <c r="B443">
        <v>91</v>
      </c>
      <c r="C443">
        <v>87</v>
      </c>
      <c r="D443">
        <v>31</v>
      </c>
      <c r="E443">
        <v>733</v>
      </c>
      <c r="F443" t="s">
        <v>1416</v>
      </c>
      <c r="G443">
        <v>1000</v>
      </c>
      <c r="H443">
        <v>133103929</v>
      </c>
      <c r="I443" t="s">
        <v>1413</v>
      </c>
      <c r="J443" t="s">
        <v>332</v>
      </c>
      <c r="K443" t="s">
        <v>1668</v>
      </c>
      <c r="L443">
        <v>22838</v>
      </c>
      <c r="M443">
        <v>4073</v>
      </c>
      <c r="N443" t="s">
        <v>1669</v>
      </c>
      <c r="O443">
        <v>0</v>
      </c>
      <c r="P443">
        <v>56</v>
      </c>
      <c r="Q443" t="s">
        <v>30</v>
      </c>
      <c r="R443" t="s">
        <v>31</v>
      </c>
      <c r="S443">
        <v>0</v>
      </c>
      <c r="T443">
        <v>2011</v>
      </c>
      <c r="U443">
        <v>1000</v>
      </c>
      <c r="V443">
        <v>4.4000000000000004</v>
      </c>
      <c r="W443">
        <v>0</v>
      </c>
    </row>
    <row r="444" spans="1:23" x14ac:dyDescent="0.25">
      <c r="A444" t="s">
        <v>1419</v>
      </c>
      <c r="B444">
        <v>139</v>
      </c>
      <c r="C444">
        <v>101</v>
      </c>
      <c r="D444">
        <v>221</v>
      </c>
      <c r="E444">
        <v>11000</v>
      </c>
      <c r="F444" t="s">
        <v>1421</v>
      </c>
      <c r="G444">
        <v>12000</v>
      </c>
      <c r="H444">
        <v>133668525</v>
      </c>
      <c r="I444" t="s">
        <v>1094</v>
      </c>
      <c r="J444" t="s">
        <v>192</v>
      </c>
      <c r="K444" t="s">
        <v>1670</v>
      </c>
      <c r="L444">
        <v>107817</v>
      </c>
      <c r="M444">
        <v>39269</v>
      </c>
      <c r="N444" t="s">
        <v>1280</v>
      </c>
      <c r="O444">
        <v>4</v>
      </c>
      <c r="P444">
        <v>255</v>
      </c>
      <c r="Q444" t="s">
        <v>30</v>
      </c>
      <c r="R444" t="s">
        <v>31</v>
      </c>
      <c r="S444">
        <v>0</v>
      </c>
      <c r="T444">
        <v>2013</v>
      </c>
      <c r="U444">
        <v>11000</v>
      </c>
      <c r="V444">
        <v>5.4</v>
      </c>
      <c r="W444">
        <v>14000</v>
      </c>
    </row>
    <row r="445" spans="1:23" x14ac:dyDescent="0.25">
      <c r="A445" t="s">
        <v>1599</v>
      </c>
      <c r="B445">
        <v>265</v>
      </c>
      <c r="C445">
        <v>110</v>
      </c>
      <c r="D445">
        <v>88</v>
      </c>
      <c r="E445">
        <v>11000</v>
      </c>
      <c r="F445" t="s">
        <v>725</v>
      </c>
      <c r="G445">
        <v>13000</v>
      </c>
      <c r="H445">
        <v>130313314</v>
      </c>
      <c r="I445" t="s">
        <v>1068</v>
      </c>
      <c r="J445" t="s">
        <v>378</v>
      </c>
      <c r="K445" t="s">
        <v>1671</v>
      </c>
      <c r="L445">
        <v>168172</v>
      </c>
      <c r="M445">
        <v>44798</v>
      </c>
      <c r="N445" t="s">
        <v>181</v>
      </c>
      <c r="O445">
        <v>1</v>
      </c>
      <c r="P445">
        <v>380</v>
      </c>
      <c r="Q445" t="s">
        <v>30</v>
      </c>
      <c r="R445" t="s">
        <v>31</v>
      </c>
      <c r="S445">
        <v>0</v>
      </c>
      <c r="T445">
        <v>2008</v>
      </c>
      <c r="U445">
        <v>12000</v>
      </c>
      <c r="V445">
        <v>6.5</v>
      </c>
      <c r="W445">
        <v>0</v>
      </c>
    </row>
    <row r="446" spans="1:23" x14ac:dyDescent="0.25">
      <c r="A446" t="s">
        <v>1535</v>
      </c>
      <c r="B446">
        <v>145</v>
      </c>
      <c r="C446">
        <v>128</v>
      </c>
      <c r="D446">
        <v>278</v>
      </c>
      <c r="E446">
        <v>343</v>
      </c>
      <c r="F446" t="s">
        <v>176</v>
      </c>
      <c r="G446">
        <v>18000</v>
      </c>
      <c r="H446">
        <v>124590960</v>
      </c>
      <c r="I446" t="s">
        <v>936</v>
      </c>
      <c r="J446" t="s">
        <v>406</v>
      </c>
      <c r="K446" t="s">
        <v>1672</v>
      </c>
      <c r="L446">
        <v>91092</v>
      </c>
      <c r="M446">
        <v>22679</v>
      </c>
      <c r="N446" t="s">
        <v>1673</v>
      </c>
      <c r="O446">
        <v>1</v>
      </c>
      <c r="P446">
        <v>402</v>
      </c>
      <c r="Q446" t="s">
        <v>30</v>
      </c>
      <c r="R446" t="s">
        <v>31</v>
      </c>
      <c r="S446">
        <v>0</v>
      </c>
      <c r="T446">
        <v>2003</v>
      </c>
      <c r="U446">
        <v>4000</v>
      </c>
      <c r="V446">
        <v>6.7</v>
      </c>
      <c r="W446">
        <v>0</v>
      </c>
    </row>
    <row r="447" spans="1:23" x14ac:dyDescent="0.25">
      <c r="A447" t="s">
        <v>336</v>
      </c>
      <c r="B447">
        <v>490</v>
      </c>
      <c r="C447">
        <v>138</v>
      </c>
      <c r="D447">
        <v>17000</v>
      </c>
      <c r="E447">
        <v>163</v>
      </c>
      <c r="F447" t="s">
        <v>1674</v>
      </c>
      <c r="G447">
        <v>29000</v>
      </c>
      <c r="H447">
        <v>127968405</v>
      </c>
      <c r="I447" t="s">
        <v>581</v>
      </c>
      <c r="J447" t="s">
        <v>153</v>
      </c>
      <c r="K447" t="s">
        <v>1675</v>
      </c>
      <c r="L447">
        <v>786092</v>
      </c>
      <c r="M447">
        <v>29585</v>
      </c>
      <c r="N447" t="s">
        <v>1676</v>
      </c>
      <c r="O447">
        <v>0</v>
      </c>
      <c r="P447">
        <v>964</v>
      </c>
      <c r="Q447" t="s">
        <v>30</v>
      </c>
      <c r="R447" t="s">
        <v>31</v>
      </c>
      <c r="S447">
        <v>0</v>
      </c>
      <c r="T447">
        <v>2010</v>
      </c>
      <c r="U447">
        <v>223</v>
      </c>
      <c r="V447">
        <v>8.1</v>
      </c>
      <c r="W447">
        <v>53000</v>
      </c>
    </row>
    <row r="448" spans="1:23" x14ac:dyDescent="0.25">
      <c r="A448" t="s">
        <v>1677</v>
      </c>
      <c r="B448">
        <v>141</v>
      </c>
      <c r="C448">
        <v>88</v>
      </c>
      <c r="D448">
        <v>91</v>
      </c>
      <c r="E448">
        <v>982</v>
      </c>
      <c r="F448" t="s">
        <v>1105</v>
      </c>
      <c r="G448">
        <v>4000</v>
      </c>
      <c r="H448">
        <v>120136047</v>
      </c>
      <c r="I448" t="s">
        <v>936</v>
      </c>
      <c r="J448" t="s">
        <v>176</v>
      </c>
      <c r="K448" t="s">
        <v>1678</v>
      </c>
      <c r="L448">
        <v>48500</v>
      </c>
      <c r="M448">
        <v>9913</v>
      </c>
      <c r="N448" t="s">
        <v>1679</v>
      </c>
      <c r="O448">
        <v>2</v>
      </c>
      <c r="P448">
        <v>124</v>
      </c>
      <c r="Q448" t="s">
        <v>30</v>
      </c>
      <c r="R448" t="s">
        <v>526</v>
      </c>
      <c r="S448">
        <v>0</v>
      </c>
      <c r="T448">
        <v>2008</v>
      </c>
      <c r="U448">
        <v>3000</v>
      </c>
      <c r="V448">
        <v>5.6</v>
      </c>
      <c r="W448">
        <v>0</v>
      </c>
    </row>
    <row r="449" spans="1:23" x14ac:dyDescent="0.25">
      <c r="A449" t="s">
        <v>1181</v>
      </c>
      <c r="B449">
        <v>163</v>
      </c>
      <c r="C449">
        <v>91</v>
      </c>
      <c r="D449">
        <v>77</v>
      </c>
      <c r="E449">
        <v>208</v>
      </c>
      <c r="F449" t="s">
        <v>1680</v>
      </c>
      <c r="G449">
        <v>1000</v>
      </c>
      <c r="H449">
        <v>128200012</v>
      </c>
      <c r="I449" t="s">
        <v>429</v>
      </c>
      <c r="J449" t="s">
        <v>274</v>
      </c>
      <c r="K449" t="s">
        <v>1681</v>
      </c>
      <c r="L449">
        <v>103022</v>
      </c>
      <c r="M449">
        <v>1804</v>
      </c>
      <c r="N449" t="s">
        <v>1682</v>
      </c>
      <c r="O449">
        <v>1</v>
      </c>
      <c r="P449">
        <v>269</v>
      </c>
      <c r="Q449" t="s">
        <v>30</v>
      </c>
      <c r="R449" t="s">
        <v>31</v>
      </c>
      <c r="S449">
        <v>0</v>
      </c>
      <c r="T449">
        <v>2005</v>
      </c>
      <c r="U449">
        <v>311</v>
      </c>
      <c r="V449">
        <v>6.3</v>
      </c>
      <c r="W449">
        <v>0</v>
      </c>
    </row>
    <row r="450" spans="1:23" x14ac:dyDescent="0.25">
      <c r="A450" t="s">
        <v>887</v>
      </c>
      <c r="B450">
        <v>155</v>
      </c>
      <c r="C450">
        <v>138</v>
      </c>
      <c r="D450">
        <v>610</v>
      </c>
      <c r="E450">
        <v>805</v>
      </c>
      <c r="F450" t="s">
        <v>27</v>
      </c>
      <c r="G450">
        <v>12000</v>
      </c>
      <c r="H450">
        <v>112225777</v>
      </c>
      <c r="I450" t="s">
        <v>926</v>
      </c>
      <c r="J450" t="s">
        <v>485</v>
      </c>
      <c r="K450" t="s">
        <v>1683</v>
      </c>
      <c r="L450">
        <v>283967</v>
      </c>
      <c r="M450">
        <v>17087</v>
      </c>
      <c r="N450" t="s">
        <v>1509</v>
      </c>
      <c r="O450">
        <v>0</v>
      </c>
      <c r="P450">
        <v>535</v>
      </c>
      <c r="Q450" t="s">
        <v>30</v>
      </c>
      <c r="R450" t="s">
        <v>31</v>
      </c>
      <c r="S450">
        <v>0</v>
      </c>
      <c r="T450">
        <v>1997</v>
      </c>
      <c r="U450">
        <v>1000</v>
      </c>
      <c r="V450">
        <v>7.3</v>
      </c>
      <c r="W450">
        <v>11000</v>
      </c>
    </row>
    <row r="451" spans="1:23" x14ac:dyDescent="0.25">
      <c r="A451" t="s">
        <v>1684</v>
      </c>
      <c r="B451">
        <v>144</v>
      </c>
      <c r="C451">
        <v>99</v>
      </c>
      <c r="D451">
        <v>163</v>
      </c>
      <c r="E451">
        <v>495</v>
      </c>
      <c r="F451" t="s">
        <v>1685</v>
      </c>
      <c r="G451">
        <v>11000</v>
      </c>
      <c r="H451">
        <v>109993847</v>
      </c>
      <c r="I451" t="s">
        <v>1686</v>
      </c>
      <c r="J451" t="s">
        <v>1421</v>
      </c>
      <c r="K451" t="s">
        <v>1687</v>
      </c>
      <c r="L451">
        <v>72326</v>
      </c>
      <c r="M451">
        <v>12831</v>
      </c>
      <c r="N451" t="s">
        <v>1688</v>
      </c>
      <c r="O451">
        <v>0</v>
      </c>
      <c r="P451">
        <v>116</v>
      </c>
      <c r="Q451" t="s">
        <v>30</v>
      </c>
      <c r="R451" t="s">
        <v>31</v>
      </c>
      <c r="S451">
        <v>0</v>
      </c>
      <c r="T451">
        <v>2008</v>
      </c>
      <c r="U451">
        <v>869</v>
      </c>
      <c r="V451">
        <v>6.1</v>
      </c>
      <c r="W451">
        <v>0</v>
      </c>
    </row>
    <row r="452" spans="1:23" x14ac:dyDescent="0.25">
      <c r="A452" t="s">
        <v>38</v>
      </c>
      <c r="B452">
        <v>226</v>
      </c>
      <c r="C452">
        <v>117</v>
      </c>
      <c r="D452">
        <v>0</v>
      </c>
      <c r="E452">
        <v>818</v>
      </c>
      <c r="F452" t="s">
        <v>1689</v>
      </c>
      <c r="G452">
        <v>15000</v>
      </c>
      <c r="H452">
        <v>104054514</v>
      </c>
      <c r="I452" t="s">
        <v>1385</v>
      </c>
      <c r="J452" t="s">
        <v>225</v>
      </c>
      <c r="K452" t="s">
        <v>1690</v>
      </c>
      <c r="L452">
        <v>200359</v>
      </c>
      <c r="M452">
        <v>16828</v>
      </c>
      <c r="N452" t="s">
        <v>1691</v>
      </c>
      <c r="O452">
        <v>0</v>
      </c>
      <c r="P452">
        <v>1009</v>
      </c>
      <c r="Q452" t="s">
        <v>30</v>
      </c>
      <c r="R452" t="s">
        <v>31</v>
      </c>
      <c r="S452">
        <v>0</v>
      </c>
      <c r="T452">
        <v>2002</v>
      </c>
      <c r="U452">
        <v>1000</v>
      </c>
      <c r="V452">
        <v>7.7</v>
      </c>
      <c r="W452">
        <v>0</v>
      </c>
    </row>
    <row r="453" spans="1:23" x14ac:dyDescent="0.25">
      <c r="A453" t="s">
        <v>1419</v>
      </c>
      <c r="B453">
        <v>204</v>
      </c>
      <c r="C453">
        <v>117</v>
      </c>
      <c r="D453">
        <v>221</v>
      </c>
      <c r="E453">
        <v>503</v>
      </c>
      <c r="F453" t="s">
        <v>1692</v>
      </c>
      <c r="G453">
        <v>11000</v>
      </c>
      <c r="H453">
        <v>103028109</v>
      </c>
      <c r="I453" t="s">
        <v>1099</v>
      </c>
      <c r="J453" t="s">
        <v>1421</v>
      </c>
      <c r="K453" t="s">
        <v>1693</v>
      </c>
      <c r="L453">
        <v>172878</v>
      </c>
      <c r="M453">
        <v>16325</v>
      </c>
      <c r="N453" t="s">
        <v>1423</v>
      </c>
      <c r="O453">
        <v>1</v>
      </c>
      <c r="P453">
        <v>203</v>
      </c>
      <c r="Q453" t="s">
        <v>30</v>
      </c>
      <c r="R453" t="s">
        <v>31</v>
      </c>
      <c r="S453">
        <v>0</v>
      </c>
      <c r="T453">
        <v>2011</v>
      </c>
      <c r="U453">
        <v>3000</v>
      </c>
      <c r="V453">
        <v>6.4</v>
      </c>
      <c r="W453">
        <v>19000</v>
      </c>
    </row>
    <row r="454" spans="1:23" x14ac:dyDescent="0.25">
      <c r="A454" t="s">
        <v>1165</v>
      </c>
      <c r="B454">
        <v>139</v>
      </c>
      <c r="C454">
        <v>123</v>
      </c>
      <c r="D454">
        <v>165</v>
      </c>
      <c r="E454">
        <v>744</v>
      </c>
      <c r="F454" t="s">
        <v>1695</v>
      </c>
      <c r="G454">
        <v>12000</v>
      </c>
      <c r="H454">
        <v>101087161</v>
      </c>
      <c r="I454" t="s">
        <v>233</v>
      </c>
      <c r="J454" t="s">
        <v>192</v>
      </c>
      <c r="K454" t="s">
        <v>1696</v>
      </c>
      <c r="L454">
        <v>225282</v>
      </c>
      <c r="M454">
        <v>15362</v>
      </c>
      <c r="N454" t="s">
        <v>1697</v>
      </c>
      <c r="O454">
        <v>6</v>
      </c>
      <c r="P454">
        <v>339</v>
      </c>
      <c r="Q454" t="s">
        <v>30</v>
      </c>
      <c r="R454" t="s">
        <v>31</v>
      </c>
      <c r="S454">
        <v>0</v>
      </c>
      <c r="T454">
        <v>1997</v>
      </c>
      <c r="U454">
        <v>878</v>
      </c>
      <c r="V454">
        <v>6.8</v>
      </c>
      <c r="W454">
        <v>0</v>
      </c>
    </row>
    <row r="455" spans="1:23" x14ac:dyDescent="0.25">
      <c r="A455" t="s">
        <v>1698</v>
      </c>
      <c r="B455">
        <v>215</v>
      </c>
      <c r="C455">
        <v>118</v>
      </c>
      <c r="D455">
        <v>154</v>
      </c>
      <c r="E455">
        <v>915</v>
      </c>
      <c r="F455" t="s">
        <v>1699</v>
      </c>
      <c r="G455">
        <v>3000</v>
      </c>
      <c r="H455">
        <v>101111837</v>
      </c>
      <c r="I455" t="s">
        <v>775</v>
      </c>
      <c r="J455" t="s">
        <v>667</v>
      </c>
      <c r="K455" t="s">
        <v>1700</v>
      </c>
      <c r="L455">
        <v>150764</v>
      </c>
      <c r="M455">
        <v>5637</v>
      </c>
      <c r="N455" t="s">
        <v>1701</v>
      </c>
      <c r="O455">
        <v>3</v>
      </c>
      <c r="P455">
        <v>318</v>
      </c>
      <c r="Q455" t="s">
        <v>30</v>
      </c>
      <c r="R455" t="s">
        <v>31</v>
      </c>
      <c r="S455">
        <v>0</v>
      </c>
      <c r="T455">
        <v>2008</v>
      </c>
      <c r="U455">
        <v>982</v>
      </c>
      <c r="V455">
        <v>6.6</v>
      </c>
      <c r="W455">
        <v>0</v>
      </c>
    </row>
    <row r="456" spans="1:23" x14ac:dyDescent="0.25">
      <c r="A456" t="s">
        <v>1702</v>
      </c>
      <c r="B456">
        <v>198</v>
      </c>
      <c r="C456">
        <v>154</v>
      </c>
      <c r="D456">
        <v>333</v>
      </c>
      <c r="E456">
        <v>16000</v>
      </c>
      <c r="F456" t="s">
        <v>574</v>
      </c>
      <c r="G456">
        <v>22000</v>
      </c>
      <c r="H456">
        <v>95632614</v>
      </c>
      <c r="I456" t="s">
        <v>1703</v>
      </c>
      <c r="J456" t="s">
        <v>479</v>
      </c>
      <c r="K456" t="s">
        <v>1704</v>
      </c>
      <c r="L456">
        <v>118483</v>
      </c>
      <c r="M456">
        <v>61110</v>
      </c>
      <c r="N456" t="s">
        <v>265</v>
      </c>
      <c r="O456">
        <v>3</v>
      </c>
      <c r="P456">
        <v>674</v>
      </c>
      <c r="Q456" t="s">
        <v>30</v>
      </c>
      <c r="R456" t="s">
        <v>31</v>
      </c>
      <c r="S456">
        <v>0</v>
      </c>
      <c r="T456">
        <v>2003</v>
      </c>
      <c r="U456">
        <v>20000</v>
      </c>
      <c r="V456">
        <v>7.2</v>
      </c>
      <c r="W456">
        <v>0</v>
      </c>
    </row>
    <row r="457" spans="1:23" x14ac:dyDescent="0.25">
      <c r="A457" t="s">
        <v>1705</v>
      </c>
      <c r="B457">
        <v>325</v>
      </c>
      <c r="C457">
        <v>118</v>
      </c>
      <c r="D457">
        <v>117</v>
      </c>
      <c r="E457">
        <v>10000</v>
      </c>
      <c r="F457" t="s">
        <v>203</v>
      </c>
      <c r="G457">
        <v>18000</v>
      </c>
      <c r="H457">
        <v>94822707</v>
      </c>
      <c r="I457" t="s">
        <v>490</v>
      </c>
      <c r="J457" t="s">
        <v>1127</v>
      </c>
      <c r="K457" t="s">
        <v>1706</v>
      </c>
      <c r="L457">
        <v>227072</v>
      </c>
      <c r="M457">
        <v>44797</v>
      </c>
      <c r="N457" t="s">
        <v>307</v>
      </c>
      <c r="O457">
        <v>0</v>
      </c>
      <c r="P457">
        <v>560</v>
      </c>
      <c r="Q457" t="s">
        <v>30</v>
      </c>
      <c r="R457" t="s">
        <v>31</v>
      </c>
      <c r="S457">
        <v>0</v>
      </c>
      <c r="T457">
        <v>2010</v>
      </c>
      <c r="U457">
        <v>15000</v>
      </c>
      <c r="V457">
        <v>6.9</v>
      </c>
      <c r="W457">
        <v>20000</v>
      </c>
    </row>
    <row r="458" spans="1:23" x14ac:dyDescent="0.25">
      <c r="A458" t="s">
        <v>1707</v>
      </c>
      <c r="B458">
        <v>53</v>
      </c>
      <c r="C458">
        <v>90</v>
      </c>
      <c r="D458">
        <v>10</v>
      </c>
      <c r="E458">
        <v>159</v>
      </c>
      <c r="F458" t="s">
        <v>1708</v>
      </c>
      <c r="G458">
        <v>49000</v>
      </c>
      <c r="H458">
        <v>92969824</v>
      </c>
      <c r="I458" t="s">
        <v>1709</v>
      </c>
      <c r="J458" t="s">
        <v>554</v>
      </c>
      <c r="K458" t="s">
        <v>1710</v>
      </c>
      <c r="L458">
        <v>63625</v>
      </c>
      <c r="M458">
        <v>50005</v>
      </c>
      <c r="N458" t="s">
        <v>1711</v>
      </c>
      <c r="O458">
        <v>1</v>
      </c>
      <c r="P458">
        <v>64</v>
      </c>
      <c r="Q458" t="s">
        <v>30</v>
      </c>
      <c r="R458" t="s">
        <v>31</v>
      </c>
      <c r="S458">
        <v>0</v>
      </c>
      <c r="T458">
        <v>1997</v>
      </c>
      <c r="U458">
        <v>570</v>
      </c>
      <c r="V458">
        <v>5.2</v>
      </c>
      <c r="W458">
        <v>0</v>
      </c>
    </row>
    <row r="459" spans="1:23" x14ac:dyDescent="0.25">
      <c r="A459" t="s">
        <v>1053</v>
      </c>
      <c r="B459">
        <v>167</v>
      </c>
      <c r="C459">
        <v>113</v>
      </c>
      <c r="D459">
        <v>101</v>
      </c>
      <c r="E459">
        <v>913</v>
      </c>
      <c r="F459" t="s">
        <v>1712</v>
      </c>
      <c r="G459">
        <v>14000</v>
      </c>
      <c r="H459">
        <v>91188905</v>
      </c>
      <c r="I459" t="s">
        <v>1713</v>
      </c>
      <c r="J459" t="s">
        <v>162</v>
      </c>
      <c r="K459" t="s">
        <v>1714</v>
      </c>
      <c r="L459">
        <v>58184</v>
      </c>
      <c r="M459">
        <v>17786</v>
      </c>
      <c r="N459" t="s">
        <v>1715</v>
      </c>
      <c r="O459">
        <v>0</v>
      </c>
      <c r="P459">
        <v>805</v>
      </c>
      <c r="Q459" t="s">
        <v>30</v>
      </c>
      <c r="R459" t="s">
        <v>31</v>
      </c>
      <c r="S459">
        <v>0</v>
      </c>
      <c r="T459">
        <v>1999</v>
      </c>
      <c r="U459">
        <v>960</v>
      </c>
      <c r="V459">
        <v>4.9000000000000004</v>
      </c>
      <c r="W459">
        <v>0</v>
      </c>
    </row>
    <row r="460" spans="1:23" x14ac:dyDescent="0.25">
      <c r="A460" t="s">
        <v>1716</v>
      </c>
      <c r="B460">
        <v>46</v>
      </c>
      <c r="C460">
        <v>88</v>
      </c>
      <c r="D460">
        <v>30</v>
      </c>
      <c r="E460">
        <v>366</v>
      </c>
      <c r="F460" t="s">
        <v>675</v>
      </c>
      <c r="G460">
        <v>13000</v>
      </c>
      <c r="H460">
        <v>90443603</v>
      </c>
      <c r="I460" t="s">
        <v>1717</v>
      </c>
      <c r="J460" t="s">
        <v>378</v>
      </c>
      <c r="K460" t="s">
        <v>1718</v>
      </c>
      <c r="L460">
        <v>112167</v>
      </c>
      <c r="M460">
        <v>15001</v>
      </c>
      <c r="N460" t="s">
        <v>1719</v>
      </c>
      <c r="O460">
        <v>1</v>
      </c>
      <c r="P460">
        <v>123</v>
      </c>
      <c r="Q460" t="s">
        <v>30</v>
      </c>
      <c r="R460" t="s">
        <v>31</v>
      </c>
      <c r="S460">
        <v>0</v>
      </c>
      <c r="T460">
        <v>1996</v>
      </c>
      <c r="U460">
        <v>967</v>
      </c>
      <c r="V460">
        <v>6.3</v>
      </c>
      <c r="W460">
        <v>0</v>
      </c>
    </row>
    <row r="461" spans="1:23" x14ac:dyDescent="0.25">
      <c r="A461" t="s">
        <v>552</v>
      </c>
      <c r="B461">
        <v>147</v>
      </c>
      <c r="C461">
        <v>93</v>
      </c>
      <c r="D461">
        <v>189</v>
      </c>
      <c r="E461">
        <v>38</v>
      </c>
      <c r="F461" t="s">
        <v>1720</v>
      </c>
      <c r="G461">
        <v>1000</v>
      </c>
      <c r="H461">
        <v>82226474</v>
      </c>
      <c r="I461" t="s">
        <v>1721</v>
      </c>
      <c r="J461" t="s">
        <v>1722</v>
      </c>
      <c r="K461" t="s">
        <v>1723</v>
      </c>
      <c r="L461">
        <v>65499</v>
      </c>
      <c r="M461">
        <v>1267</v>
      </c>
      <c r="N461" t="s">
        <v>1724</v>
      </c>
      <c r="O461">
        <v>0</v>
      </c>
      <c r="P461">
        <v>424</v>
      </c>
      <c r="Q461" t="s">
        <v>30</v>
      </c>
      <c r="R461" t="s">
        <v>31</v>
      </c>
      <c r="S461">
        <v>0</v>
      </c>
      <c r="T461">
        <v>2006</v>
      </c>
      <c r="U461">
        <v>177</v>
      </c>
      <c r="V461">
        <v>5.6</v>
      </c>
      <c r="W461">
        <v>0</v>
      </c>
    </row>
    <row r="462" spans="1:23" x14ac:dyDescent="0.25">
      <c r="A462" t="s">
        <v>1725</v>
      </c>
      <c r="B462">
        <v>276</v>
      </c>
      <c r="C462">
        <v>104</v>
      </c>
      <c r="D462">
        <v>301</v>
      </c>
      <c r="E462">
        <v>71</v>
      </c>
      <c r="F462" t="s">
        <v>413</v>
      </c>
      <c r="G462">
        <v>18000</v>
      </c>
      <c r="H462">
        <v>79363785</v>
      </c>
      <c r="I462" t="s">
        <v>1726</v>
      </c>
      <c r="J462" t="s">
        <v>406</v>
      </c>
      <c r="K462" t="s">
        <v>1727</v>
      </c>
      <c r="L462">
        <v>139423</v>
      </c>
      <c r="M462">
        <v>22194</v>
      </c>
      <c r="N462" t="s">
        <v>1728</v>
      </c>
      <c r="O462">
        <v>0</v>
      </c>
      <c r="P462">
        <v>698</v>
      </c>
      <c r="Q462" t="s">
        <v>30</v>
      </c>
      <c r="R462" t="s">
        <v>31</v>
      </c>
      <c r="S462">
        <v>0</v>
      </c>
      <c r="T462">
        <v>2008</v>
      </c>
      <c r="U462">
        <v>4000</v>
      </c>
      <c r="V462">
        <v>5.5</v>
      </c>
      <c r="W462">
        <v>0</v>
      </c>
    </row>
    <row r="463" spans="1:23" x14ac:dyDescent="0.25">
      <c r="A463" t="s">
        <v>715</v>
      </c>
      <c r="B463">
        <v>80</v>
      </c>
      <c r="C463">
        <v>135</v>
      </c>
      <c r="D463">
        <v>503</v>
      </c>
      <c r="E463">
        <v>67</v>
      </c>
      <c r="F463" t="s">
        <v>1729</v>
      </c>
      <c r="G463">
        <v>8000</v>
      </c>
      <c r="H463">
        <v>76081498</v>
      </c>
      <c r="I463" t="s">
        <v>1730</v>
      </c>
      <c r="J463" t="s">
        <v>1006</v>
      </c>
      <c r="K463" t="s">
        <v>1731</v>
      </c>
      <c r="L463">
        <v>76099</v>
      </c>
      <c r="M463">
        <v>8355</v>
      </c>
      <c r="N463" t="s">
        <v>1732</v>
      </c>
      <c r="O463">
        <v>1</v>
      </c>
      <c r="P463">
        <v>162</v>
      </c>
      <c r="Q463" t="s">
        <v>30</v>
      </c>
      <c r="R463" t="s">
        <v>31</v>
      </c>
      <c r="S463">
        <v>0</v>
      </c>
      <c r="T463">
        <v>1997</v>
      </c>
      <c r="U463">
        <v>137</v>
      </c>
      <c r="V463">
        <v>6.7</v>
      </c>
      <c r="W463">
        <v>0</v>
      </c>
    </row>
    <row r="464" spans="1:23" x14ac:dyDescent="0.25">
      <c r="A464" t="s">
        <v>350</v>
      </c>
      <c r="B464">
        <v>406</v>
      </c>
      <c r="C464">
        <v>134</v>
      </c>
      <c r="D464">
        <v>452</v>
      </c>
      <c r="E464">
        <v>697</v>
      </c>
      <c r="F464" t="s">
        <v>808</v>
      </c>
      <c r="G464">
        <v>11000</v>
      </c>
      <c r="H464">
        <v>85707116</v>
      </c>
      <c r="I464" t="s">
        <v>968</v>
      </c>
      <c r="J464" t="s">
        <v>237</v>
      </c>
      <c r="K464" t="s">
        <v>1733</v>
      </c>
      <c r="L464">
        <v>303185</v>
      </c>
      <c r="M464">
        <v>20411</v>
      </c>
      <c r="N464" t="s">
        <v>1734</v>
      </c>
      <c r="O464">
        <v>4</v>
      </c>
      <c r="P464">
        <v>701</v>
      </c>
      <c r="Q464" t="s">
        <v>30</v>
      </c>
      <c r="R464" t="s">
        <v>31</v>
      </c>
      <c r="S464">
        <v>0</v>
      </c>
      <c r="T464">
        <v>2014</v>
      </c>
      <c r="U464">
        <v>8000</v>
      </c>
      <c r="V464">
        <v>7.6</v>
      </c>
      <c r="W464">
        <v>82000</v>
      </c>
    </row>
    <row r="465" spans="1:23" x14ac:dyDescent="0.25">
      <c r="A465" t="s">
        <v>1735</v>
      </c>
      <c r="B465">
        <v>97</v>
      </c>
      <c r="C465">
        <v>98</v>
      </c>
      <c r="D465">
        <v>425</v>
      </c>
      <c r="E465">
        <v>397</v>
      </c>
      <c r="F465" t="s">
        <v>1472</v>
      </c>
      <c r="G465">
        <v>11000</v>
      </c>
      <c r="H465">
        <v>74329966</v>
      </c>
      <c r="I465" t="s">
        <v>1736</v>
      </c>
      <c r="J465" t="s">
        <v>272</v>
      </c>
      <c r="K465" t="s">
        <v>1737</v>
      </c>
      <c r="L465">
        <v>60910</v>
      </c>
      <c r="M465">
        <v>12729</v>
      </c>
      <c r="N465" t="s">
        <v>800</v>
      </c>
      <c r="O465">
        <v>2</v>
      </c>
      <c r="P465">
        <v>164</v>
      </c>
      <c r="Q465" t="s">
        <v>30</v>
      </c>
      <c r="R465" t="s">
        <v>31</v>
      </c>
      <c r="S465">
        <v>0</v>
      </c>
      <c r="T465">
        <v>1998</v>
      </c>
      <c r="U465">
        <v>643</v>
      </c>
      <c r="V465">
        <v>5.7</v>
      </c>
      <c r="W465">
        <v>0</v>
      </c>
    </row>
    <row r="466" spans="1:23" x14ac:dyDescent="0.25">
      <c r="A466" t="s">
        <v>1738</v>
      </c>
      <c r="B466">
        <v>143</v>
      </c>
      <c r="C466">
        <v>80</v>
      </c>
      <c r="D466">
        <v>40</v>
      </c>
      <c r="E466">
        <v>375</v>
      </c>
      <c r="F466" t="s">
        <v>1739</v>
      </c>
      <c r="G466">
        <v>3000</v>
      </c>
      <c r="H466">
        <v>100169068</v>
      </c>
      <c r="I466" t="s">
        <v>326</v>
      </c>
      <c r="J466" t="s">
        <v>497</v>
      </c>
      <c r="K466" t="s">
        <v>1740</v>
      </c>
      <c r="L466">
        <v>16385</v>
      </c>
      <c r="M466">
        <v>4394</v>
      </c>
      <c r="N466" t="s">
        <v>1741</v>
      </c>
      <c r="O466">
        <v>0</v>
      </c>
      <c r="P466">
        <v>100</v>
      </c>
      <c r="Q466" t="s">
        <v>30</v>
      </c>
      <c r="R466" t="s">
        <v>31</v>
      </c>
      <c r="S466">
        <v>0</v>
      </c>
      <c r="T466">
        <v>2010</v>
      </c>
      <c r="U466">
        <v>642</v>
      </c>
      <c r="V466">
        <v>4.5999999999999996</v>
      </c>
      <c r="W466">
        <v>0</v>
      </c>
    </row>
    <row r="467" spans="1:23" x14ac:dyDescent="0.25">
      <c r="A467" t="s">
        <v>1742</v>
      </c>
      <c r="B467">
        <v>106</v>
      </c>
      <c r="C467">
        <v>83</v>
      </c>
      <c r="D467">
        <v>21</v>
      </c>
      <c r="E467">
        <v>495</v>
      </c>
      <c r="F467" t="s">
        <v>1743</v>
      </c>
      <c r="G467">
        <v>13000</v>
      </c>
      <c r="H467">
        <v>73215310</v>
      </c>
      <c r="I467" t="s">
        <v>1744</v>
      </c>
      <c r="J467" t="s">
        <v>776</v>
      </c>
      <c r="K467" t="s">
        <v>1745</v>
      </c>
      <c r="L467">
        <v>44143</v>
      </c>
      <c r="M467">
        <v>14261</v>
      </c>
      <c r="N467" t="s">
        <v>1746</v>
      </c>
      <c r="O467">
        <v>0</v>
      </c>
      <c r="P467">
        <v>216</v>
      </c>
      <c r="Q467" t="s">
        <v>30</v>
      </c>
      <c r="R467" t="s">
        <v>31</v>
      </c>
      <c r="S467">
        <v>0</v>
      </c>
      <c r="T467">
        <v>2002</v>
      </c>
      <c r="U467">
        <v>503</v>
      </c>
      <c r="V467">
        <v>7</v>
      </c>
      <c r="W467">
        <v>4000</v>
      </c>
    </row>
    <row r="468" spans="1:23" x14ac:dyDescent="0.25">
      <c r="A468" t="s">
        <v>1067</v>
      </c>
      <c r="B468">
        <v>178</v>
      </c>
      <c r="C468">
        <v>102</v>
      </c>
      <c r="D468">
        <v>153</v>
      </c>
      <c r="E468">
        <v>269</v>
      </c>
      <c r="F468" t="s">
        <v>1747</v>
      </c>
      <c r="G468">
        <v>3000</v>
      </c>
      <c r="H468">
        <v>80360866</v>
      </c>
      <c r="I468" t="s">
        <v>1748</v>
      </c>
      <c r="J468" t="s">
        <v>667</v>
      </c>
      <c r="K468" t="s">
        <v>1749</v>
      </c>
      <c r="L468">
        <v>44662</v>
      </c>
      <c r="M468">
        <v>5392</v>
      </c>
      <c r="N468" t="s">
        <v>1750</v>
      </c>
      <c r="O468">
        <v>1</v>
      </c>
      <c r="P468">
        <v>127</v>
      </c>
      <c r="Q468" t="s">
        <v>30</v>
      </c>
      <c r="R468" t="s">
        <v>31</v>
      </c>
      <c r="S468">
        <v>0</v>
      </c>
      <c r="T468">
        <v>2011</v>
      </c>
      <c r="U468">
        <v>1000</v>
      </c>
      <c r="V468">
        <v>5.2</v>
      </c>
      <c r="W468">
        <v>0</v>
      </c>
    </row>
    <row r="469" spans="1:23" x14ac:dyDescent="0.25">
      <c r="A469" t="s">
        <v>1751</v>
      </c>
      <c r="B469">
        <v>102</v>
      </c>
      <c r="C469">
        <v>130</v>
      </c>
      <c r="D469">
        <v>81</v>
      </c>
      <c r="E469">
        <v>427</v>
      </c>
      <c r="F469" t="s">
        <v>134</v>
      </c>
      <c r="G469">
        <v>10000</v>
      </c>
      <c r="H469">
        <v>69102910</v>
      </c>
      <c r="I469" t="s">
        <v>1752</v>
      </c>
      <c r="J469" t="s">
        <v>307</v>
      </c>
      <c r="K469" t="s">
        <v>1753</v>
      </c>
      <c r="L469">
        <v>58402</v>
      </c>
      <c r="M469">
        <v>12186</v>
      </c>
      <c r="N469" t="s">
        <v>1754</v>
      </c>
      <c r="O469">
        <v>0</v>
      </c>
      <c r="P469">
        <v>370</v>
      </c>
      <c r="Q469" t="s">
        <v>30</v>
      </c>
      <c r="R469" t="s">
        <v>31</v>
      </c>
      <c r="S469">
        <v>0</v>
      </c>
      <c r="T469">
        <v>1998</v>
      </c>
      <c r="U469">
        <v>882</v>
      </c>
      <c r="V469">
        <v>5.0999999999999996</v>
      </c>
      <c r="W469">
        <v>0</v>
      </c>
    </row>
    <row r="470" spans="1:23" x14ac:dyDescent="0.25">
      <c r="A470" t="s">
        <v>1755</v>
      </c>
      <c r="B470">
        <v>209</v>
      </c>
      <c r="C470">
        <v>129</v>
      </c>
      <c r="D470">
        <v>438</v>
      </c>
      <c r="E470">
        <v>502</v>
      </c>
      <c r="F470" t="s">
        <v>1756</v>
      </c>
      <c r="G470">
        <v>18000</v>
      </c>
      <c r="H470">
        <v>65948711</v>
      </c>
      <c r="I470" t="s">
        <v>1435</v>
      </c>
      <c r="J470" t="s">
        <v>1127</v>
      </c>
      <c r="K470" t="s">
        <v>1757</v>
      </c>
      <c r="L470">
        <v>86422</v>
      </c>
      <c r="M470">
        <v>20056</v>
      </c>
      <c r="N470" t="s">
        <v>1758</v>
      </c>
      <c r="O470">
        <v>1</v>
      </c>
      <c r="P470">
        <v>363</v>
      </c>
      <c r="Q470" t="s">
        <v>30</v>
      </c>
      <c r="R470" t="s">
        <v>31</v>
      </c>
      <c r="S470">
        <v>0</v>
      </c>
      <c r="T470">
        <v>2004</v>
      </c>
      <c r="U470">
        <v>1000</v>
      </c>
      <c r="V470">
        <v>6.6</v>
      </c>
      <c r="W470">
        <v>0</v>
      </c>
    </row>
    <row r="471" spans="1:23" x14ac:dyDescent="0.25">
      <c r="A471" t="s">
        <v>1759</v>
      </c>
      <c r="B471">
        <v>19</v>
      </c>
      <c r="C471">
        <v>117</v>
      </c>
      <c r="D471">
        <v>69</v>
      </c>
      <c r="E471">
        <v>87</v>
      </c>
      <c r="F471" t="s">
        <v>1460</v>
      </c>
      <c r="G471">
        <v>898</v>
      </c>
      <c r="H471">
        <v>821997</v>
      </c>
      <c r="I471" t="s">
        <v>152</v>
      </c>
      <c r="J471" t="s">
        <v>1643</v>
      </c>
      <c r="K471" t="s">
        <v>1760</v>
      </c>
      <c r="L471">
        <v>666</v>
      </c>
      <c r="M471">
        <v>1753</v>
      </c>
      <c r="N471" t="s">
        <v>1761</v>
      </c>
      <c r="O471">
        <v>0</v>
      </c>
      <c r="P471">
        <v>40</v>
      </c>
      <c r="Q471" t="s">
        <v>30</v>
      </c>
      <c r="R471" t="s">
        <v>31</v>
      </c>
      <c r="S471">
        <v>0</v>
      </c>
      <c r="T471">
        <v>1997</v>
      </c>
      <c r="U471">
        <v>577</v>
      </c>
      <c r="V471">
        <v>7</v>
      </c>
      <c r="W471">
        <v>91</v>
      </c>
    </row>
    <row r="472" spans="1:23" x14ac:dyDescent="0.25">
      <c r="A472" t="s">
        <v>1518</v>
      </c>
      <c r="B472">
        <v>152</v>
      </c>
      <c r="C472">
        <v>89</v>
      </c>
      <c r="D472">
        <v>266</v>
      </c>
      <c r="E472">
        <v>859</v>
      </c>
      <c r="F472" t="s">
        <v>1421</v>
      </c>
      <c r="G472">
        <v>12000</v>
      </c>
      <c r="H472">
        <v>169692572</v>
      </c>
      <c r="I472" t="s">
        <v>541</v>
      </c>
      <c r="J472" t="s">
        <v>192</v>
      </c>
      <c r="K472" t="s">
        <v>1762</v>
      </c>
      <c r="L472">
        <v>56501</v>
      </c>
      <c r="M472">
        <v>26839</v>
      </c>
      <c r="N472" t="s">
        <v>1763</v>
      </c>
      <c r="O472">
        <v>0</v>
      </c>
      <c r="P472">
        <v>97</v>
      </c>
      <c r="Q472" t="s">
        <v>30</v>
      </c>
      <c r="R472" t="s">
        <v>31</v>
      </c>
      <c r="S472">
        <v>0</v>
      </c>
      <c r="T472">
        <v>2015</v>
      </c>
      <c r="U472">
        <v>11000</v>
      </c>
      <c r="V472">
        <v>6.7</v>
      </c>
      <c r="W472">
        <v>16000</v>
      </c>
    </row>
    <row r="473" spans="1:23" x14ac:dyDescent="0.25">
      <c r="A473" t="s">
        <v>1765</v>
      </c>
      <c r="B473">
        <v>129</v>
      </c>
      <c r="C473">
        <v>74</v>
      </c>
      <c r="D473">
        <v>11</v>
      </c>
      <c r="E473">
        <v>62</v>
      </c>
      <c r="F473" t="s">
        <v>1766</v>
      </c>
      <c r="G473">
        <v>340</v>
      </c>
      <c r="H473">
        <v>60507228</v>
      </c>
      <c r="I473" t="s">
        <v>1767</v>
      </c>
      <c r="J473" t="s">
        <v>1768</v>
      </c>
      <c r="K473" t="s">
        <v>1769</v>
      </c>
      <c r="L473">
        <v>27543</v>
      </c>
      <c r="M473">
        <v>814</v>
      </c>
      <c r="N473" t="s">
        <v>1770</v>
      </c>
      <c r="O473">
        <v>0</v>
      </c>
      <c r="P473">
        <v>186</v>
      </c>
      <c r="Q473" t="s">
        <v>30</v>
      </c>
      <c r="R473" t="s">
        <v>31</v>
      </c>
      <c r="S473">
        <v>0</v>
      </c>
      <c r="T473">
        <v>1999</v>
      </c>
      <c r="U473">
        <v>243</v>
      </c>
      <c r="V473">
        <v>7.3</v>
      </c>
      <c r="W473">
        <v>607</v>
      </c>
    </row>
    <row r="474" spans="1:23" x14ac:dyDescent="0.25">
      <c r="A474" t="s">
        <v>631</v>
      </c>
      <c r="B474">
        <v>124</v>
      </c>
      <c r="C474">
        <v>96</v>
      </c>
      <c r="D474">
        <v>25</v>
      </c>
      <c r="E474">
        <v>102</v>
      </c>
      <c r="F474" t="s">
        <v>1771</v>
      </c>
      <c r="G474">
        <v>891</v>
      </c>
      <c r="H474">
        <v>56684819</v>
      </c>
      <c r="I474" t="s">
        <v>54</v>
      </c>
      <c r="J474" t="s">
        <v>136</v>
      </c>
      <c r="K474" t="s">
        <v>1772</v>
      </c>
      <c r="L474">
        <v>103787</v>
      </c>
      <c r="M474">
        <v>1919</v>
      </c>
      <c r="N474" t="s">
        <v>1773</v>
      </c>
      <c r="O474">
        <v>0</v>
      </c>
      <c r="P474">
        <v>615</v>
      </c>
      <c r="Q474" t="s">
        <v>30</v>
      </c>
      <c r="R474" t="s">
        <v>31</v>
      </c>
      <c r="S474">
        <v>0</v>
      </c>
      <c r="T474">
        <v>2002</v>
      </c>
      <c r="U474">
        <v>639</v>
      </c>
      <c r="V474">
        <v>5.9</v>
      </c>
      <c r="W474">
        <v>3000</v>
      </c>
    </row>
    <row r="475" spans="1:23" x14ac:dyDescent="0.25">
      <c r="A475" t="s">
        <v>1242</v>
      </c>
      <c r="B475">
        <v>35</v>
      </c>
      <c r="C475">
        <v>114</v>
      </c>
      <c r="D475">
        <v>31</v>
      </c>
      <c r="E475">
        <v>372</v>
      </c>
      <c r="F475" t="s">
        <v>1774</v>
      </c>
      <c r="G475">
        <v>9000</v>
      </c>
      <c r="H475">
        <v>50628009</v>
      </c>
      <c r="I475" t="s">
        <v>1775</v>
      </c>
      <c r="J475" t="s">
        <v>531</v>
      </c>
      <c r="K475" t="s">
        <v>1776</v>
      </c>
      <c r="L475">
        <v>22955</v>
      </c>
      <c r="M475">
        <v>10731</v>
      </c>
      <c r="N475" t="s">
        <v>1777</v>
      </c>
      <c r="O475">
        <v>0</v>
      </c>
      <c r="P475">
        <v>88</v>
      </c>
      <c r="Q475" t="s">
        <v>30</v>
      </c>
      <c r="R475" t="s">
        <v>31</v>
      </c>
      <c r="S475">
        <v>0</v>
      </c>
      <c r="T475">
        <v>1998</v>
      </c>
      <c r="U475">
        <v>496</v>
      </c>
      <c r="V475">
        <v>5.6</v>
      </c>
      <c r="W475">
        <v>0</v>
      </c>
    </row>
    <row r="476" spans="1:23" x14ac:dyDescent="0.25">
      <c r="A476" t="s">
        <v>1103</v>
      </c>
      <c r="B476">
        <v>166</v>
      </c>
      <c r="C476">
        <v>99</v>
      </c>
      <c r="D476">
        <v>57</v>
      </c>
      <c r="E476">
        <v>820</v>
      </c>
      <c r="F476" t="s">
        <v>178</v>
      </c>
      <c r="G476">
        <v>20000</v>
      </c>
      <c r="H476">
        <v>69772969</v>
      </c>
      <c r="I476" t="s">
        <v>233</v>
      </c>
      <c r="J476" t="s">
        <v>185</v>
      </c>
      <c r="K476" t="s">
        <v>1778</v>
      </c>
      <c r="L476">
        <v>155532</v>
      </c>
      <c r="M476">
        <v>25942</v>
      </c>
      <c r="N476" t="s">
        <v>707</v>
      </c>
      <c r="O476">
        <v>4</v>
      </c>
      <c r="P476">
        <v>543</v>
      </c>
      <c r="Q476" t="s">
        <v>30</v>
      </c>
      <c r="R476" t="s">
        <v>31</v>
      </c>
      <c r="S476">
        <v>0</v>
      </c>
      <c r="T476">
        <v>2001</v>
      </c>
      <c r="U476">
        <v>3000</v>
      </c>
      <c r="V476">
        <v>6.5</v>
      </c>
      <c r="W476">
        <v>0</v>
      </c>
    </row>
    <row r="477" spans="1:23" x14ac:dyDescent="0.25">
      <c r="A477" t="s">
        <v>218</v>
      </c>
      <c r="B477">
        <v>137</v>
      </c>
      <c r="C477">
        <v>129</v>
      </c>
      <c r="D477">
        <v>258</v>
      </c>
      <c r="E477">
        <v>163</v>
      </c>
      <c r="F477" t="s">
        <v>1779</v>
      </c>
      <c r="G477">
        <v>2000</v>
      </c>
      <c r="H477">
        <v>45356386</v>
      </c>
      <c r="I477" t="s">
        <v>98</v>
      </c>
      <c r="J477" t="s">
        <v>1780</v>
      </c>
      <c r="K477" t="s">
        <v>1781</v>
      </c>
      <c r="L477">
        <v>71574</v>
      </c>
      <c r="M477">
        <v>2864</v>
      </c>
      <c r="N477" t="s">
        <v>1782</v>
      </c>
      <c r="O477">
        <v>1</v>
      </c>
      <c r="P477">
        <v>244</v>
      </c>
      <c r="Q477" t="s">
        <v>1783</v>
      </c>
      <c r="R477" t="s">
        <v>31</v>
      </c>
      <c r="S477">
        <v>0</v>
      </c>
      <c r="T477">
        <v>2005</v>
      </c>
      <c r="U477">
        <v>277</v>
      </c>
      <c r="V477">
        <v>5.9</v>
      </c>
      <c r="W477">
        <v>951</v>
      </c>
    </row>
    <row r="478" spans="1:23" x14ac:dyDescent="0.25">
      <c r="A478" t="s">
        <v>1784</v>
      </c>
      <c r="B478">
        <v>121</v>
      </c>
      <c r="C478">
        <v>113</v>
      </c>
      <c r="D478">
        <v>25</v>
      </c>
      <c r="E478">
        <v>129</v>
      </c>
      <c r="F478" t="s">
        <v>1785</v>
      </c>
      <c r="G478">
        <v>49000</v>
      </c>
      <c r="H478">
        <v>55350897</v>
      </c>
      <c r="I478" t="s">
        <v>473</v>
      </c>
      <c r="J478" t="s">
        <v>554</v>
      </c>
      <c r="K478" t="s">
        <v>1786</v>
      </c>
      <c r="L478">
        <v>83560</v>
      </c>
      <c r="M478">
        <v>49631</v>
      </c>
      <c r="N478" t="s">
        <v>1787</v>
      </c>
      <c r="O478">
        <v>1</v>
      </c>
      <c r="P478">
        <v>619</v>
      </c>
      <c r="Q478" t="s">
        <v>30</v>
      </c>
      <c r="R478" t="s">
        <v>31</v>
      </c>
      <c r="S478">
        <v>0</v>
      </c>
      <c r="T478">
        <v>1998</v>
      </c>
      <c r="U478">
        <v>448</v>
      </c>
      <c r="V478">
        <v>7</v>
      </c>
      <c r="W478">
        <v>32000</v>
      </c>
    </row>
    <row r="479" spans="1:23" x14ac:dyDescent="0.25">
      <c r="A479" t="s">
        <v>1788</v>
      </c>
      <c r="B479">
        <v>87</v>
      </c>
      <c r="C479">
        <v>90</v>
      </c>
      <c r="D479">
        <v>65</v>
      </c>
      <c r="E479">
        <v>658</v>
      </c>
      <c r="F479" t="s">
        <v>1280</v>
      </c>
      <c r="G479">
        <v>11000</v>
      </c>
      <c r="H479">
        <v>39442871</v>
      </c>
      <c r="I479" t="s">
        <v>1789</v>
      </c>
      <c r="J479" t="s">
        <v>1421</v>
      </c>
      <c r="K479" t="s">
        <v>1790</v>
      </c>
      <c r="L479">
        <v>80639</v>
      </c>
      <c r="M479">
        <v>25190</v>
      </c>
      <c r="N479" t="s">
        <v>1791</v>
      </c>
      <c r="O479">
        <v>0</v>
      </c>
      <c r="P479">
        <v>237</v>
      </c>
      <c r="Q479" t="s">
        <v>30</v>
      </c>
      <c r="R479" t="s">
        <v>31</v>
      </c>
      <c r="S479">
        <v>0</v>
      </c>
      <c r="T479">
        <v>2000</v>
      </c>
      <c r="U479">
        <v>11000</v>
      </c>
      <c r="V479">
        <v>5.3</v>
      </c>
      <c r="W479">
        <v>0</v>
      </c>
    </row>
    <row r="480" spans="1:23" x14ac:dyDescent="0.25">
      <c r="A480" t="s">
        <v>1792</v>
      </c>
      <c r="B480">
        <v>233</v>
      </c>
      <c r="C480">
        <v>118</v>
      </c>
      <c r="D480">
        <v>0</v>
      </c>
      <c r="E480">
        <v>871</v>
      </c>
      <c r="F480" t="s">
        <v>320</v>
      </c>
      <c r="G480">
        <v>13000</v>
      </c>
      <c r="H480">
        <v>37899638</v>
      </c>
      <c r="I480" t="s">
        <v>1793</v>
      </c>
      <c r="J480" t="s">
        <v>776</v>
      </c>
      <c r="K480" t="s">
        <v>1794</v>
      </c>
      <c r="L480">
        <v>98472</v>
      </c>
      <c r="M480">
        <v>27114</v>
      </c>
      <c r="N480" t="s">
        <v>809</v>
      </c>
      <c r="O480">
        <v>2</v>
      </c>
      <c r="P480">
        <v>492</v>
      </c>
      <c r="Q480" t="s">
        <v>30</v>
      </c>
      <c r="R480" t="s">
        <v>31</v>
      </c>
      <c r="S480">
        <v>0</v>
      </c>
      <c r="T480">
        <v>2005</v>
      </c>
      <c r="U480">
        <v>13000</v>
      </c>
      <c r="V480">
        <v>5.9</v>
      </c>
      <c r="W480">
        <v>0</v>
      </c>
    </row>
    <row r="481" spans="1:23" x14ac:dyDescent="0.25">
      <c r="A481" t="s">
        <v>179</v>
      </c>
      <c r="B481">
        <v>132</v>
      </c>
      <c r="C481">
        <v>106</v>
      </c>
      <c r="D481">
        <v>13000</v>
      </c>
      <c r="E481">
        <v>733</v>
      </c>
      <c r="F481" t="s">
        <v>651</v>
      </c>
      <c r="G481">
        <v>20000</v>
      </c>
      <c r="H481">
        <v>37754208</v>
      </c>
      <c r="I481" t="s">
        <v>1244</v>
      </c>
      <c r="J481" t="s">
        <v>574</v>
      </c>
      <c r="K481" t="s">
        <v>1795</v>
      </c>
      <c r="L481">
        <v>172217</v>
      </c>
      <c r="M481">
        <v>22590</v>
      </c>
      <c r="N481" t="s">
        <v>763</v>
      </c>
      <c r="O481">
        <v>3</v>
      </c>
      <c r="P481">
        <v>405</v>
      </c>
      <c r="Q481" t="s">
        <v>30</v>
      </c>
      <c r="R481" t="s">
        <v>31</v>
      </c>
      <c r="S481">
        <v>0</v>
      </c>
      <c r="T481">
        <v>1996</v>
      </c>
      <c r="U481">
        <v>770</v>
      </c>
      <c r="V481">
        <v>6.3</v>
      </c>
      <c r="W481">
        <v>0</v>
      </c>
    </row>
    <row r="482" spans="1:23" x14ac:dyDescent="0.25">
      <c r="A482" t="s">
        <v>1796</v>
      </c>
      <c r="B482">
        <v>63</v>
      </c>
      <c r="C482">
        <v>81</v>
      </c>
      <c r="D482">
        <v>92</v>
      </c>
      <c r="E482">
        <v>8</v>
      </c>
      <c r="F482" t="s">
        <v>1797</v>
      </c>
      <c r="G482">
        <v>23</v>
      </c>
      <c r="H482">
        <v>0</v>
      </c>
      <c r="I482" t="s">
        <v>1798</v>
      </c>
      <c r="J482" t="s">
        <v>1799</v>
      </c>
      <c r="K482" t="s">
        <v>1800</v>
      </c>
      <c r="L482">
        <v>979</v>
      </c>
      <c r="M482">
        <v>54</v>
      </c>
      <c r="N482" t="s">
        <v>1801</v>
      </c>
      <c r="O482">
        <v>0</v>
      </c>
      <c r="P482">
        <v>3</v>
      </c>
      <c r="Q482" t="s">
        <v>965</v>
      </c>
      <c r="R482" t="s">
        <v>966</v>
      </c>
      <c r="S482">
        <v>0</v>
      </c>
      <c r="T482">
        <v>2015</v>
      </c>
      <c r="U482">
        <v>21</v>
      </c>
      <c r="V482">
        <v>6.4</v>
      </c>
      <c r="W482">
        <v>257</v>
      </c>
    </row>
    <row r="483" spans="1:23" x14ac:dyDescent="0.25">
      <c r="A483" t="s">
        <v>653</v>
      </c>
      <c r="B483">
        <v>95</v>
      </c>
      <c r="C483">
        <v>117</v>
      </c>
      <c r="D483">
        <v>93</v>
      </c>
      <c r="E483">
        <v>904</v>
      </c>
      <c r="F483" t="s">
        <v>1802</v>
      </c>
      <c r="G483">
        <v>12000</v>
      </c>
      <c r="H483">
        <v>27779888</v>
      </c>
      <c r="I483" t="s">
        <v>490</v>
      </c>
      <c r="J483" t="s">
        <v>523</v>
      </c>
      <c r="K483" t="s">
        <v>1803</v>
      </c>
      <c r="L483">
        <v>55913</v>
      </c>
      <c r="M483">
        <v>14831</v>
      </c>
      <c r="N483" t="s">
        <v>1804</v>
      </c>
      <c r="O483">
        <v>2</v>
      </c>
      <c r="P483">
        <v>182</v>
      </c>
      <c r="Q483" t="s">
        <v>30</v>
      </c>
      <c r="R483" t="s">
        <v>31</v>
      </c>
      <c r="S483">
        <v>0</v>
      </c>
      <c r="T483">
        <v>1997</v>
      </c>
      <c r="U483">
        <v>1000</v>
      </c>
      <c r="V483">
        <v>6.9</v>
      </c>
      <c r="W483">
        <v>0</v>
      </c>
    </row>
    <row r="484" spans="1:23" x14ac:dyDescent="0.25">
      <c r="A484" t="s">
        <v>446</v>
      </c>
      <c r="B484">
        <v>258</v>
      </c>
      <c r="C484">
        <v>89</v>
      </c>
      <c r="D484">
        <v>84</v>
      </c>
      <c r="E484">
        <v>1000</v>
      </c>
      <c r="F484" t="s">
        <v>1805</v>
      </c>
      <c r="G484">
        <v>13000</v>
      </c>
      <c r="H484">
        <v>38542418</v>
      </c>
      <c r="I484" t="s">
        <v>1806</v>
      </c>
      <c r="J484" t="s">
        <v>664</v>
      </c>
      <c r="K484" t="s">
        <v>1807</v>
      </c>
      <c r="L484">
        <v>151424</v>
      </c>
      <c r="M484">
        <v>18132</v>
      </c>
      <c r="N484" t="s">
        <v>1808</v>
      </c>
      <c r="O484">
        <v>5</v>
      </c>
      <c r="P484">
        <v>252</v>
      </c>
      <c r="Q484" t="s">
        <v>30</v>
      </c>
      <c r="R484" t="s">
        <v>31</v>
      </c>
      <c r="S484">
        <v>0</v>
      </c>
      <c r="T484">
        <v>2009</v>
      </c>
      <c r="U484">
        <v>1000</v>
      </c>
      <c r="V484">
        <v>6.3</v>
      </c>
      <c r="W484">
        <v>0</v>
      </c>
    </row>
    <row r="485" spans="1:23" x14ac:dyDescent="0.25">
      <c r="A485" t="s">
        <v>982</v>
      </c>
      <c r="B485">
        <v>162</v>
      </c>
      <c r="C485">
        <v>145</v>
      </c>
      <c r="D485">
        <v>79</v>
      </c>
      <c r="E485">
        <v>183</v>
      </c>
      <c r="F485" t="s">
        <v>1809</v>
      </c>
      <c r="G485">
        <v>981</v>
      </c>
      <c r="H485">
        <v>34566746</v>
      </c>
      <c r="I485" t="s">
        <v>1810</v>
      </c>
      <c r="J485" t="s">
        <v>245</v>
      </c>
      <c r="K485" t="s">
        <v>1811</v>
      </c>
      <c r="L485">
        <v>45231</v>
      </c>
      <c r="M485">
        <v>1825</v>
      </c>
      <c r="N485" t="s">
        <v>1812</v>
      </c>
      <c r="O485">
        <v>1</v>
      </c>
      <c r="P485">
        <v>315</v>
      </c>
      <c r="Q485" t="s">
        <v>30</v>
      </c>
      <c r="R485" t="s">
        <v>31</v>
      </c>
      <c r="S485">
        <v>0</v>
      </c>
      <c r="T485">
        <v>2000</v>
      </c>
      <c r="U485">
        <v>274</v>
      </c>
      <c r="V485">
        <v>7.3</v>
      </c>
      <c r="W485">
        <v>0</v>
      </c>
    </row>
    <row r="486" spans="1:23" x14ac:dyDescent="0.25">
      <c r="A486" t="s">
        <v>344</v>
      </c>
      <c r="B486">
        <v>61</v>
      </c>
      <c r="C486">
        <v>114</v>
      </c>
      <c r="D486">
        <v>357</v>
      </c>
      <c r="E486">
        <v>366</v>
      </c>
      <c r="F486" t="s">
        <v>1813</v>
      </c>
      <c r="G486">
        <v>13000</v>
      </c>
      <c r="H486">
        <v>32885565</v>
      </c>
      <c r="I486" t="s">
        <v>490</v>
      </c>
      <c r="J486" t="s">
        <v>1166</v>
      </c>
      <c r="K486" t="s">
        <v>1814</v>
      </c>
      <c r="L486">
        <v>53132</v>
      </c>
      <c r="M486">
        <v>25126</v>
      </c>
      <c r="N486" t="s">
        <v>1815</v>
      </c>
      <c r="O486">
        <v>0</v>
      </c>
      <c r="P486">
        <v>101</v>
      </c>
      <c r="Q486" t="s">
        <v>30</v>
      </c>
      <c r="R486" t="s">
        <v>31</v>
      </c>
      <c r="S486">
        <v>0</v>
      </c>
      <c r="T486">
        <v>1996</v>
      </c>
      <c r="U486">
        <v>10000</v>
      </c>
      <c r="V486">
        <v>5.8</v>
      </c>
      <c r="W486">
        <v>0</v>
      </c>
    </row>
    <row r="487" spans="1:23" x14ac:dyDescent="0.25">
      <c r="A487" t="s">
        <v>1816</v>
      </c>
      <c r="B487">
        <v>113</v>
      </c>
      <c r="C487">
        <v>87</v>
      </c>
      <c r="D487">
        <v>43</v>
      </c>
      <c r="E487">
        <v>210</v>
      </c>
      <c r="F487" t="s">
        <v>1817</v>
      </c>
      <c r="G487">
        <v>882</v>
      </c>
      <c r="H487">
        <v>36073232</v>
      </c>
      <c r="I487" t="s">
        <v>1818</v>
      </c>
      <c r="J487" t="s">
        <v>1819</v>
      </c>
      <c r="K487" t="s">
        <v>1820</v>
      </c>
      <c r="L487">
        <v>8913</v>
      </c>
      <c r="M487">
        <v>1971</v>
      </c>
      <c r="N487" t="s">
        <v>1821</v>
      </c>
      <c r="O487">
        <v>0</v>
      </c>
      <c r="P487">
        <v>66</v>
      </c>
      <c r="Q487" t="s">
        <v>30</v>
      </c>
      <c r="R487" t="s">
        <v>31</v>
      </c>
      <c r="S487">
        <v>0</v>
      </c>
      <c r="T487">
        <v>2013</v>
      </c>
      <c r="U487">
        <v>396</v>
      </c>
      <c r="V487">
        <v>5.2</v>
      </c>
      <c r="W487">
        <v>0</v>
      </c>
    </row>
    <row r="488" spans="1:23" x14ac:dyDescent="0.25">
      <c r="A488" t="s">
        <v>1822</v>
      </c>
      <c r="B488">
        <v>174</v>
      </c>
      <c r="C488">
        <v>119</v>
      </c>
      <c r="D488">
        <v>64</v>
      </c>
      <c r="E488">
        <v>41</v>
      </c>
      <c r="F488" t="s">
        <v>1456</v>
      </c>
      <c r="G488">
        <v>743</v>
      </c>
      <c r="H488">
        <v>21471685</v>
      </c>
      <c r="I488" t="s">
        <v>54</v>
      </c>
      <c r="J488" t="s">
        <v>1823</v>
      </c>
      <c r="K488" t="s">
        <v>1824</v>
      </c>
      <c r="L488">
        <v>65464</v>
      </c>
      <c r="M488">
        <v>971</v>
      </c>
      <c r="N488" t="s">
        <v>1825</v>
      </c>
      <c r="O488">
        <v>0</v>
      </c>
      <c r="P488">
        <v>1308</v>
      </c>
      <c r="Q488" t="s">
        <v>30</v>
      </c>
      <c r="R488" t="s">
        <v>31</v>
      </c>
      <c r="S488">
        <v>0</v>
      </c>
      <c r="T488">
        <v>2000</v>
      </c>
      <c r="U488">
        <v>117</v>
      </c>
      <c r="V488">
        <v>2.4</v>
      </c>
      <c r="W488">
        <v>0</v>
      </c>
    </row>
    <row r="489" spans="1:23" x14ac:dyDescent="0.25">
      <c r="A489" t="s">
        <v>1826</v>
      </c>
      <c r="B489">
        <v>101</v>
      </c>
      <c r="C489">
        <v>91</v>
      </c>
      <c r="D489">
        <v>287</v>
      </c>
      <c r="E489">
        <v>695</v>
      </c>
      <c r="F489" t="s">
        <v>1827</v>
      </c>
      <c r="G489">
        <v>3000</v>
      </c>
      <c r="H489">
        <v>20950820</v>
      </c>
      <c r="I489" t="s">
        <v>788</v>
      </c>
      <c r="J489" t="s">
        <v>345</v>
      </c>
      <c r="K489" t="s">
        <v>1828</v>
      </c>
      <c r="L489">
        <v>24183</v>
      </c>
      <c r="M489">
        <v>5593</v>
      </c>
      <c r="N489" t="s">
        <v>1829</v>
      </c>
      <c r="O489">
        <v>4</v>
      </c>
      <c r="P489">
        <v>160</v>
      </c>
      <c r="Q489" t="s">
        <v>30</v>
      </c>
      <c r="R489" t="s">
        <v>526</v>
      </c>
      <c r="S489">
        <v>0</v>
      </c>
      <c r="T489">
        <v>2003</v>
      </c>
      <c r="U489">
        <v>739</v>
      </c>
      <c r="V489">
        <v>5.7</v>
      </c>
      <c r="W489">
        <v>665</v>
      </c>
    </row>
    <row r="490" spans="1:23" x14ac:dyDescent="0.25">
      <c r="A490" t="s">
        <v>111</v>
      </c>
      <c r="B490">
        <v>205</v>
      </c>
      <c r="C490">
        <v>118</v>
      </c>
      <c r="D490">
        <v>252</v>
      </c>
      <c r="E490">
        <v>30</v>
      </c>
      <c r="F490" t="s">
        <v>1830</v>
      </c>
      <c r="G490">
        <v>529</v>
      </c>
      <c r="H490">
        <v>19673424</v>
      </c>
      <c r="I490" t="s">
        <v>1831</v>
      </c>
      <c r="J490" t="s">
        <v>1832</v>
      </c>
      <c r="K490" t="s">
        <v>1833</v>
      </c>
      <c r="L490">
        <v>37446</v>
      </c>
      <c r="M490">
        <v>619</v>
      </c>
      <c r="N490" t="s">
        <v>1834</v>
      </c>
      <c r="O490">
        <v>4</v>
      </c>
      <c r="P490">
        <v>232</v>
      </c>
      <c r="Q490" t="s">
        <v>30</v>
      </c>
      <c r="R490" t="s">
        <v>31</v>
      </c>
      <c r="S490">
        <v>0</v>
      </c>
      <c r="T490">
        <v>2009</v>
      </c>
      <c r="U490">
        <v>48</v>
      </c>
      <c r="V490">
        <v>5.8</v>
      </c>
      <c r="W490">
        <v>0</v>
      </c>
    </row>
    <row r="491" spans="1:23" x14ac:dyDescent="0.25">
      <c r="A491" t="s">
        <v>715</v>
      </c>
      <c r="B491">
        <v>123</v>
      </c>
      <c r="C491">
        <v>116</v>
      </c>
      <c r="D491">
        <v>503</v>
      </c>
      <c r="E491">
        <v>982</v>
      </c>
      <c r="F491" t="s">
        <v>443</v>
      </c>
      <c r="G491">
        <v>23000</v>
      </c>
      <c r="H491">
        <v>19480739</v>
      </c>
      <c r="I491" t="s">
        <v>54</v>
      </c>
      <c r="J491" t="s">
        <v>232</v>
      </c>
      <c r="K491" t="s">
        <v>1835</v>
      </c>
      <c r="L491">
        <v>53057</v>
      </c>
      <c r="M491">
        <v>43887</v>
      </c>
      <c r="N491" t="s">
        <v>1699</v>
      </c>
      <c r="O491">
        <v>0</v>
      </c>
      <c r="P491">
        <v>457</v>
      </c>
      <c r="Q491" t="s">
        <v>30</v>
      </c>
      <c r="R491" t="s">
        <v>31</v>
      </c>
      <c r="S491">
        <v>0</v>
      </c>
      <c r="T491">
        <v>2003</v>
      </c>
      <c r="U491">
        <v>18000</v>
      </c>
      <c r="V491">
        <v>5.6</v>
      </c>
      <c r="W491">
        <v>0</v>
      </c>
    </row>
    <row r="492" spans="1:23" x14ac:dyDescent="0.25">
      <c r="A492" t="s">
        <v>1836</v>
      </c>
      <c r="B492">
        <v>79</v>
      </c>
      <c r="C492">
        <v>177</v>
      </c>
      <c r="D492">
        <v>0</v>
      </c>
      <c r="E492">
        <v>582</v>
      </c>
      <c r="F492" t="s">
        <v>1837</v>
      </c>
      <c r="G492">
        <v>766</v>
      </c>
      <c r="H492">
        <v>17593391</v>
      </c>
      <c r="I492" t="s">
        <v>394</v>
      </c>
      <c r="J492" t="s">
        <v>1319</v>
      </c>
      <c r="K492" t="s">
        <v>1838</v>
      </c>
      <c r="L492">
        <v>56403</v>
      </c>
      <c r="M492">
        <v>4346</v>
      </c>
      <c r="N492" t="s">
        <v>1839</v>
      </c>
      <c r="O492">
        <v>1</v>
      </c>
      <c r="P492">
        <v>376</v>
      </c>
      <c r="Q492" t="s">
        <v>30</v>
      </c>
      <c r="R492" t="s">
        <v>31</v>
      </c>
      <c r="S492">
        <v>0</v>
      </c>
      <c r="T492">
        <v>1997</v>
      </c>
      <c r="U492">
        <v>674</v>
      </c>
      <c r="V492">
        <v>6</v>
      </c>
      <c r="W492">
        <v>0</v>
      </c>
    </row>
    <row r="493" spans="1:23" x14ac:dyDescent="0.25">
      <c r="A493" t="s">
        <v>576</v>
      </c>
      <c r="B493">
        <v>61</v>
      </c>
      <c r="C493">
        <v>97</v>
      </c>
      <c r="D493">
        <v>750</v>
      </c>
      <c r="E493">
        <v>231</v>
      </c>
      <c r="F493" t="s">
        <v>1508</v>
      </c>
      <c r="G493">
        <v>1000</v>
      </c>
      <c r="H493">
        <v>18318000</v>
      </c>
      <c r="I493" t="s">
        <v>1587</v>
      </c>
      <c r="J493" t="s">
        <v>1840</v>
      </c>
      <c r="K493" t="s">
        <v>1841</v>
      </c>
      <c r="L493">
        <v>24868</v>
      </c>
      <c r="M493">
        <v>2521</v>
      </c>
      <c r="N493" t="s">
        <v>1842</v>
      </c>
      <c r="O493">
        <v>0</v>
      </c>
      <c r="P493">
        <v>216</v>
      </c>
      <c r="Q493" t="s">
        <v>30</v>
      </c>
      <c r="R493" t="s">
        <v>257</v>
      </c>
      <c r="S493">
        <v>0</v>
      </c>
      <c r="T493">
        <v>1998</v>
      </c>
      <c r="U493">
        <v>971</v>
      </c>
      <c r="V493">
        <v>5.8</v>
      </c>
      <c r="W493">
        <v>964</v>
      </c>
    </row>
    <row r="494" spans="1:23" x14ac:dyDescent="0.25">
      <c r="A494" t="s">
        <v>727</v>
      </c>
      <c r="B494">
        <v>202</v>
      </c>
      <c r="C494">
        <v>106</v>
      </c>
      <c r="D494">
        <v>42</v>
      </c>
      <c r="E494">
        <v>612</v>
      </c>
      <c r="F494" t="s">
        <v>1843</v>
      </c>
      <c r="G494">
        <v>14000</v>
      </c>
      <c r="H494">
        <v>27356090</v>
      </c>
      <c r="I494" t="s">
        <v>34</v>
      </c>
      <c r="J494" t="s">
        <v>236</v>
      </c>
      <c r="K494" t="s">
        <v>1844</v>
      </c>
      <c r="L494">
        <v>58752</v>
      </c>
      <c r="M494">
        <v>16922</v>
      </c>
      <c r="N494" t="s">
        <v>1845</v>
      </c>
      <c r="O494">
        <v>0</v>
      </c>
      <c r="P494">
        <v>117</v>
      </c>
      <c r="Q494" t="s">
        <v>30</v>
      </c>
      <c r="R494" t="s">
        <v>31</v>
      </c>
      <c r="S494">
        <v>0</v>
      </c>
      <c r="T494">
        <v>2015</v>
      </c>
      <c r="U494">
        <v>788</v>
      </c>
      <c r="V494">
        <v>6</v>
      </c>
      <c r="W494">
        <v>21000</v>
      </c>
    </row>
    <row r="495" spans="1:23" x14ac:dyDescent="0.25">
      <c r="A495" t="s">
        <v>1846</v>
      </c>
      <c r="B495">
        <v>145</v>
      </c>
      <c r="C495">
        <v>106</v>
      </c>
      <c r="D495">
        <v>14</v>
      </c>
      <c r="E495">
        <v>0</v>
      </c>
      <c r="F495" t="s">
        <v>1847</v>
      </c>
      <c r="G495">
        <v>2</v>
      </c>
      <c r="H495">
        <v>17473245</v>
      </c>
      <c r="I495" t="s">
        <v>1806</v>
      </c>
      <c r="J495" t="s">
        <v>1848</v>
      </c>
      <c r="K495" t="s">
        <v>1849</v>
      </c>
      <c r="L495">
        <v>47612</v>
      </c>
      <c r="M495">
        <v>2</v>
      </c>
      <c r="N495" t="s">
        <v>1850</v>
      </c>
      <c r="O495">
        <v>1</v>
      </c>
      <c r="P495">
        <v>348</v>
      </c>
      <c r="Q495" t="s">
        <v>30</v>
      </c>
      <c r="R495" t="s">
        <v>31</v>
      </c>
      <c r="S495">
        <v>0</v>
      </c>
      <c r="T495">
        <v>2000</v>
      </c>
      <c r="U495">
        <v>0</v>
      </c>
      <c r="V495">
        <v>5.7</v>
      </c>
      <c r="W495">
        <v>995</v>
      </c>
    </row>
    <row r="496" spans="1:23" x14ac:dyDescent="0.25">
      <c r="A496" t="s">
        <v>1289</v>
      </c>
      <c r="B496">
        <v>101</v>
      </c>
      <c r="C496">
        <v>94</v>
      </c>
      <c r="D496">
        <v>0</v>
      </c>
      <c r="E496">
        <v>14</v>
      </c>
      <c r="F496" t="s">
        <v>1851</v>
      </c>
      <c r="G496">
        <v>563</v>
      </c>
      <c r="H496">
        <v>15131330</v>
      </c>
      <c r="I496" t="s">
        <v>434</v>
      </c>
      <c r="J496" t="s">
        <v>1852</v>
      </c>
      <c r="K496" t="s">
        <v>1853</v>
      </c>
      <c r="L496">
        <v>25843</v>
      </c>
      <c r="M496">
        <v>683</v>
      </c>
      <c r="N496" t="s">
        <v>1854</v>
      </c>
      <c r="O496">
        <v>0</v>
      </c>
      <c r="P496">
        <v>64</v>
      </c>
      <c r="Q496" t="s">
        <v>30</v>
      </c>
      <c r="R496" t="s">
        <v>966</v>
      </c>
      <c r="S496">
        <v>0</v>
      </c>
      <c r="T496">
        <v>2006</v>
      </c>
      <c r="U496">
        <v>80</v>
      </c>
      <c r="V496">
        <v>6</v>
      </c>
      <c r="W496">
        <v>941</v>
      </c>
    </row>
    <row r="497" spans="1:23" x14ac:dyDescent="0.25">
      <c r="A497" t="s">
        <v>1855</v>
      </c>
      <c r="B497">
        <v>113</v>
      </c>
      <c r="C497">
        <v>104</v>
      </c>
      <c r="D497">
        <v>63</v>
      </c>
      <c r="E497">
        <v>7</v>
      </c>
      <c r="F497" t="s">
        <v>1855</v>
      </c>
      <c r="G497">
        <v>67</v>
      </c>
      <c r="H497">
        <v>19406406</v>
      </c>
      <c r="I497" t="s">
        <v>1856</v>
      </c>
      <c r="J497" t="s">
        <v>1857</v>
      </c>
      <c r="K497" t="s">
        <v>1858</v>
      </c>
      <c r="L497">
        <v>7630</v>
      </c>
      <c r="M497">
        <v>152</v>
      </c>
      <c r="N497" t="s">
        <v>1859</v>
      </c>
      <c r="O497">
        <v>0</v>
      </c>
      <c r="P497">
        <v>42</v>
      </c>
      <c r="Q497" t="s">
        <v>965</v>
      </c>
      <c r="R497" t="s">
        <v>966</v>
      </c>
      <c r="S497">
        <v>0</v>
      </c>
      <c r="T497">
        <v>2009</v>
      </c>
      <c r="U497">
        <v>63</v>
      </c>
      <c r="V497">
        <v>7.8</v>
      </c>
      <c r="W497">
        <v>0</v>
      </c>
    </row>
    <row r="498" spans="1:23" x14ac:dyDescent="0.25">
      <c r="A498" t="s">
        <v>1189</v>
      </c>
      <c r="B498">
        <v>113</v>
      </c>
      <c r="C498">
        <v>102</v>
      </c>
      <c r="D498">
        <v>0</v>
      </c>
      <c r="E498">
        <v>212</v>
      </c>
      <c r="F498" t="s">
        <v>1462</v>
      </c>
      <c r="G498">
        <v>1000</v>
      </c>
      <c r="H498">
        <v>1891821</v>
      </c>
      <c r="I498" t="s">
        <v>238</v>
      </c>
      <c r="J498" t="s">
        <v>1330</v>
      </c>
      <c r="K498" t="s">
        <v>1860</v>
      </c>
      <c r="L498">
        <v>16474</v>
      </c>
      <c r="M498">
        <v>1890</v>
      </c>
      <c r="N498" t="s">
        <v>1861</v>
      </c>
      <c r="O498">
        <v>0</v>
      </c>
      <c r="P498">
        <v>301</v>
      </c>
      <c r="Q498" t="s">
        <v>30</v>
      </c>
      <c r="R498" t="s">
        <v>44</v>
      </c>
      <c r="S498">
        <v>0</v>
      </c>
      <c r="T498">
        <v>2005</v>
      </c>
      <c r="U498">
        <v>307</v>
      </c>
      <c r="V498">
        <v>4.2</v>
      </c>
      <c r="W498">
        <v>785</v>
      </c>
    </row>
    <row r="499" spans="1:23" x14ac:dyDescent="0.25">
      <c r="A499" t="s">
        <v>1516</v>
      </c>
      <c r="B499">
        <v>272</v>
      </c>
      <c r="C499">
        <v>105</v>
      </c>
      <c r="D499">
        <v>545</v>
      </c>
      <c r="E499">
        <v>74</v>
      </c>
      <c r="F499" t="s">
        <v>1862</v>
      </c>
      <c r="G499">
        <v>795</v>
      </c>
      <c r="H499">
        <v>23219748</v>
      </c>
      <c r="I499" t="s">
        <v>1863</v>
      </c>
      <c r="J499" t="s">
        <v>1864</v>
      </c>
      <c r="K499" t="s">
        <v>1865</v>
      </c>
      <c r="L499">
        <v>84508</v>
      </c>
      <c r="M499">
        <v>1099</v>
      </c>
      <c r="N499" t="s">
        <v>1866</v>
      </c>
      <c r="O499">
        <v>0</v>
      </c>
      <c r="P499">
        <v>308</v>
      </c>
      <c r="Q499" t="s">
        <v>30</v>
      </c>
      <c r="R499" t="s">
        <v>188</v>
      </c>
      <c r="S499">
        <v>0</v>
      </c>
      <c r="T499">
        <v>2014</v>
      </c>
      <c r="U499">
        <v>172</v>
      </c>
      <c r="V499">
        <v>5.6</v>
      </c>
      <c r="W499">
        <v>20000</v>
      </c>
    </row>
    <row r="500" spans="1:23" x14ac:dyDescent="0.25">
      <c r="A500" t="s">
        <v>1867</v>
      </c>
      <c r="B500">
        <v>3</v>
      </c>
      <c r="C500">
        <v>89</v>
      </c>
      <c r="D500">
        <v>0</v>
      </c>
      <c r="E500">
        <v>20</v>
      </c>
      <c r="F500" t="s">
        <v>1868</v>
      </c>
      <c r="G500">
        <v>163</v>
      </c>
      <c r="H500">
        <v>0</v>
      </c>
      <c r="I500" t="s">
        <v>1869</v>
      </c>
      <c r="J500" t="s">
        <v>1870</v>
      </c>
      <c r="K500" t="s">
        <v>1871</v>
      </c>
      <c r="L500">
        <v>230</v>
      </c>
      <c r="M500">
        <v>370</v>
      </c>
      <c r="N500" t="s">
        <v>1872</v>
      </c>
      <c r="O500">
        <v>0</v>
      </c>
      <c r="P500">
        <v>1</v>
      </c>
      <c r="Q500" t="s">
        <v>1783</v>
      </c>
      <c r="R500" t="s">
        <v>1873</v>
      </c>
      <c r="S500">
        <v>0</v>
      </c>
      <c r="T500">
        <v>2015</v>
      </c>
      <c r="U500">
        <v>94</v>
      </c>
      <c r="V500">
        <v>4.4000000000000004</v>
      </c>
      <c r="W500">
        <v>138</v>
      </c>
    </row>
    <row r="501" spans="1:23" x14ac:dyDescent="0.25">
      <c r="A501" t="s">
        <v>579</v>
      </c>
      <c r="B501">
        <v>205</v>
      </c>
      <c r="C501">
        <v>135</v>
      </c>
      <c r="D501">
        <v>2000</v>
      </c>
      <c r="E501">
        <v>535</v>
      </c>
      <c r="F501" t="s">
        <v>1874</v>
      </c>
      <c r="G501">
        <v>1000</v>
      </c>
      <c r="H501">
        <v>170708996</v>
      </c>
      <c r="I501" t="s">
        <v>1017</v>
      </c>
      <c r="J501" t="s">
        <v>1840</v>
      </c>
      <c r="K501" t="s">
        <v>1875</v>
      </c>
      <c r="L501">
        <v>610568</v>
      </c>
      <c r="M501">
        <v>2827</v>
      </c>
      <c r="N501" t="s">
        <v>440</v>
      </c>
      <c r="O501">
        <v>0</v>
      </c>
      <c r="P501">
        <v>1171</v>
      </c>
      <c r="Q501" t="s">
        <v>30</v>
      </c>
      <c r="R501" t="s">
        <v>31</v>
      </c>
      <c r="S501">
        <v>0</v>
      </c>
      <c r="T501">
        <v>2001</v>
      </c>
      <c r="U501">
        <v>592</v>
      </c>
      <c r="V501">
        <v>8.1999999999999993</v>
      </c>
      <c r="W501">
        <v>29000</v>
      </c>
    </row>
    <row r="502" spans="1:23" x14ac:dyDescent="0.25">
      <c r="A502" t="s">
        <v>1546</v>
      </c>
      <c r="B502">
        <v>186</v>
      </c>
      <c r="C502">
        <v>73</v>
      </c>
      <c r="D502">
        <v>28</v>
      </c>
      <c r="E502">
        <v>847</v>
      </c>
      <c r="F502" t="s">
        <v>915</v>
      </c>
      <c r="G502">
        <v>2000</v>
      </c>
      <c r="H502">
        <v>422783777</v>
      </c>
      <c r="I502" t="s">
        <v>1876</v>
      </c>
      <c r="J502" t="s">
        <v>615</v>
      </c>
      <c r="K502" t="s">
        <v>1877</v>
      </c>
      <c r="L502">
        <v>644348</v>
      </c>
      <c r="M502">
        <v>6458</v>
      </c>
      <c r="N502" t="s">
        <v>1878</v>
      </c>
      <c r="O502">
        <v>0</v>
      </c>
      <c r="P502">
        <v>656</v>
      </c>
      <c r="Q502" t="s">
        <v>30</v>
      </c>
      <c r="R502" t="s">
        <v>31</v>
      </c>
      <c r="S502">
        <v>0</v>
      </c>
      <c r="T502">
        <v>1994</v>
      </c>
      <c r="U502">
        <v>886</v>
      </c>
      <c r="V502">
        <v>8.5</v>
      </c>
      <c r="W502">
        <v>17000</v>
      </c>
    </row>
    <row r="503" spans="1:23" x14ac:dyDescent="0.25">
      <c r="A503" t="s">
        <v>996</v>
      </c>
      <c r="B503">
        <v>178</v>
      </c>
      <c r="C503">
        <v>94</v>
      </c>
      <c r="D503">
        <v>62</v>
      </c>
      <c r="E503">
        <v>722</v>
      </c>
      <c r="F503" t="s">
        <v>725</v>
      </c>
      <c r="G503">
        <v>14000</v>
      </c>
      <c r="H503">
        <v>103812241</v>
      </c>
      <c r="I503" t="s">
        <v>117</v>
      </c>
      <c r="J503" t="s">
        <v>482</v>
      </c>
      <c r="K503" t="s">
        <v>1879</v>
      </c>
      <c r="L503">
        <v>67296</v>
      </c>
      <c r="M503">
        <v>27842</v>
      </c>
      <c r="N503" t="s">
        <v>1296</v>
      </c>
      <c r="O503">
        <v>3</v>
      </c>
      <c r="P503">
        <v>133</v>
      </c>
      <c r="Q503" t="s">
        <v>30</v>
      </c>
      <c r="R503" t="s">
        <v>31</v>
      </c>
      <c r="S503">
        <v>0</v>
      </c>
      <c r="T503">
        <v>2012</v>
      </c>
      <c r="U503">
        <v>12000</v>
      </c>
      <c r="V503">
        <v>5.8</v>
      </c>
      <c r="W503">
        <v>0</v>
      </c>
    </row>
    <row r="504" spans="1:23" x14ac:dyDescent="0.25">
      <c r="A504" t="s">
        <v>1880</v>
      </c>
      <c r="B504">
        <v>169</v>
      </c>
      <c r="C504">
        <v>95</v>
      </c>
      <c r="D504">
        <v>18</v>
      </c>
      <c r="E504">
        <v>18</v>
      </c>
      <c r="F504" t="s">
        <v>681</v>
      </c>
      <c r="G504">
        <v>622</v>
      </c>
      <c r="H504">
        <v>119793567</v>
      </c>
      <c r="I504" t="s">
        <v>1881</v>
      </c>
      <c r="J504" t="s">
        <v>1369</v>
      </c>
      <c r="K504" t="s">
        <v>1882</v>
      </c>
      <c r="L504">
        <v>64387</v>
      </c>
      <c r="M504">
        <v>848</v>
      </c>
      <c r="N504" t="s">
        <v>1883</v>
      </c>
      <c r="O504">
        <v>0</v>
      </c>
      <c r="P504">
        <v>85</v>
      </c>
      <c r="Q504" t="s">
        <v>30</v>
      </c>
      <c r="R504" t="s">
        <v>31</v>
      </c>
      <c r="S504">
        <v>0</v>
      </c>
      <c r="T504">
        <v>2013</v>
      </c>
      <c r="U504">
        <v>161</v>
      </c>
      <c r="V504">
        <v>6.5</v>
      </c>
      <c r="W504">
        <v>15000</v>
      </c>
    </row>
    <row r="505" spans="1:23" x14ac:dyDescent="0.25">
      <c r="A505" t="s">
        <v>182</v>
      </c>
      <c r="B505">
        <v>210</v>
      </c>
      <c r="C505">
        <v>124</v>
      </c>
      <c r="D505">
        <v>420</v>
      </c>
      <c r="E505">
        <v>876</v>
      </c>
      <c r="F505" t="s">
        <v>523</v>
      </c>
      <c r="G505">
        <v>22000</v>
      </c>
      <c r="H505">
        <v>92930005</v>
      </c>
      <c r="I505" t="s">
        <v>1385</v>
      </c>
      <c r="J505" t="s">
        <v>479</v>
      </c>
      <c r="K505" t="s">
        <v>1884</v>
      </c>
      <c r="L505">
        <v>204063</v>
      </c>
      <c r="M505">
        <v>35867</v>
      </c>
      <c r="N505" t="s">
        <v>1885</v>
      </c>
      <c r="O505">
        <v>0</v>
      </c>
      <c r="P505">
        <v>764</v>
      </c>
      <c r="Q505" t="s">
        <v>30</v>
      </c>
      <c r="R505" t="s">
        <v>526</v>
      </c>
      <c r="S505">
        <v>0</v>
      </c>
      <c r="T505">
        <v>2002</v>
      </c>
      <c r="U505">
        <v>12000</v>
      </c>
      <c r="V505">
        <v>7.2</v>
      </c>
      <c r="W505">
        <v>0</v>
      </c>
    </row>
    <row r="506" spans="1:23" x14ac:dyDescent="0.25">
      <c r="A506" t="s">
        <v>608</v>
      </c>
      <c r="B506">
        <v>140</v>
      </c>
      <c r="C506">
        <v>136</v>
      </c>
      <c r="D506">
        <v>394</v>
      </c>
      <c r="E506">
        <v>1000</v>
      </c>
      <c r="F506" t="s">
        <v>1813</v>
      </c>
      <c r="G506">
        <v>24000</v>
      </c>
      <c r="H506">
        <v>67286731</v>
      </c>
      <c r="I506" t="s">
        <v>98</v>
      </c>
      <c r="J506" t="s">
        <v>61</v>
      </c>
      <c r="K506" t="s">
        <v>1886</v>
      </c>
      <c r="L506">
        <v>67856</v>
      </c>
      <c r="M506">
        <v>36925</v>
      </c>
      <c r="N506" t="s">
        <v>752</v>
      </c>
      <c r="O506">
        <v>1</v>
      </c>
      <c r="P506">
        <v>345</v>
      </c>
      <c r="Q506" t="s">
        <v>30</v>
      </c>
      <c r="R506" t="s">
        <v>31</v>
      </c>
      <c r="S506">
        <v>0</v>
      </c>
      <c r="T506">
        <v>2004</v>
      </c>
      <c r="U506">
        <v>10000</v>
      </c>
      <c r="V506">
        <v>6.7</v>
      </c>
      <c r="W506">
        <v>0</v>
      </c>
    </row>
    <row r="507" spans="1:23" x14ac:dyDescent="0.25">
      <c r="A507" t="s">
        <v>1419</v>
      </c>
      <c r="B507">
        <v>156</v>
      </c>
      <c r="C507">
        <v>91</v>
      </c>
      <c r="D507">
        <v>221</v>
      </c>
      <c r="E507">
        <v>553</v>
      </c>
      <c r="F507" t="s">
        <v>1421</v>
      </c>
      <c r="G507">
        <v>14000</v>
      </c>
      <c r="H507">
        <v>74158157</v>
      </c>
      <c r="I507" t="s">
        <v>1094</v>
      </c>
      <c r="J507" t="s">
        <v>1544</v>
      </c>
      <c r="K507" t="s">
        <v>1887</v>
      </c>
      <c r="L507">
        <v>60370</v>
      </c>
      <c r="M507">
        <v>27405</v>
      </c>
      <c r="N507" t="s">
        <v>1888</v>
      </c>
      <c r="O507">
        <v>2</v>
      </c>
      <c r="P507">
        <v>264</v>
      </c>
      <c r="Q507" t="s">
        <v>30</v>
      </c>
      <c r="R507" t="s">
        <v>31</v>
      </c>
      <c r="S507">
        <v>0</v>
      </c>
      <c r="T507">
        <v>2011</v>
      </c>
      <c r="U507">
        <v>11000</v>
      </c>
      <c r="V507">
        <v>3.4</v>
      </c>
      <c r="W507">
        <v>0</v>
      </c>
    </row>
    <row r="508" spans="1:23" x14ac:dyDescent="0.25">
      <c r="A508" t="s">
        <v>1889</v>
      </c>
      <c r="B508">
        <v>150</v>
      </c>
      <c r="C508">
        <v>107</v>
      </c>
      <c r="D508">
        <v>309</v>
      </c>
      <c r="E508">
        <v>771</v>
      </c>
      <c r="F508" t="s">
        <v>1337</v>
      </c>
      <c r="G508">
        <v>23000</v>
      </c>
      <c r="H508">
        <v>127083765</v>
      </c>
      <c r="I508" t="s">
        <v>233</v>
      </c>
      <c r="J508" t="s">
        <v>232</v>
      </c>
      <c r="K508" t="s">
        <v>1890</v>
      </c>
      <c r="L508">
        <v>191912</v>
      </c>
      <c r="M508">
        <v>25296</v>
      </c>
      <c r="N508" t="s">
        <v>1891</v>
      </c>
      <c r="O508">
        <v>5</v>
      </c>
      <c r="P508">
        <v>370</v>
      </c>
      <c r="Q508" t="s">
        <v>30</v>
      </c>
      <c r="R508" t="s">
        <v>31</v>
      </c>
      <c r="S508">
        <v>0</v>
      </c>
      <c r="T508">
        <v>2003</v>
      </c>
      <c r="U508">
        <v>787</v>
      </c>
      <c r="V508">
        <v>5.9</v>
      </c>
      <c r="W508">
        <v>0</v>
      </c>
    </row>
    <row r="509" spans="1:23" x14ac:dyDescent="0.25">
      <c r="A509" t="s">
        <v>778</v>
      </c>
      <c r="B509">
        <v>119</v>
      </c>
      <c r="C509">
        <v>108</v>
      </c>
      <c r="D509">
        <v>54</v>
      </c>
      <c r="E509">
        <v>6000</v>
      </c>
      <c r="F509" t="s">
        <v>59</v>
      </c>
      <c r="G509">
        <v>12000</v>
      </c>
      <c r="H509">
        <v>1339152</v>
      </c>
      <c r="I509" t="s">
        <v>1892</v>
      </c>
      <c r="J509" t="s">
        <v>210</v>
      </c>
      <c r="K509" t="s">
        <v>1893</v>
      </c>
      <c r="L509">
        <v>28276</v>
      </c>
      <c r="M509">
        <v>30230</v>
      </c>
      <c r="N509" t="s">
        <v>458</v>
      </c>
      <c r="O509">
        <v>1</v>
      </c>
      <c r="P509">
        <v>64</v>
      </c>
      <c r="Q509" t="s">
        <v>30</v>
      </c>
      <c r="R509" t="s">
        <v>966</v>
      </c>
      <c r="S509">
        <v>0</v>
      </c>
      <c r="T509">
        <v>2015</v>
      </c>
      <c r="U509">
        <v>11000</v>
      </c>
      <c r="V509">
        <v>7.8</v>
      </c>
      <c r="W509">
        <v>31000</v>
      </c>
    </row>
    <row r="510" spans="1:23" x14ac:dyDescent="0.25">
      <c r="A510" t="s">
        <v>1894</v>
      </c>
      <c r="B510">
        <v>232</v>
      </c>
      <c r="C510">
        <v>99</v>
      </c>
      <c r="D510">
        <v>101</v>
      </c>
      <c r="E510">
        <v>327</v>
      </c>
      <c r="F510" t="s">
        <v>1895</v>
      </c>
      <c r="G510">
        <v>1000</v>
      </c>
      <c r="H510">
        <v>15071514</v>
      </c>
      <c r="I510" t="s">
        <v>1896</v>
      </c>
      <c r="J510" t="s">
        <v>1722</v>
      </c>
      <c r="K510" t="s">
        <v>1897</v>
      </c>
      <c r="L510">
        <v>65037</v>
      </c>
      <c r="M510">
        <v>2323</v>
      </c>
      <c r="N510" t="s">
        <v>1898</v>
      </c>
      <c r="O510">
        <v>2</v>
      </c>
      <c r="P510">
        <v>273</v>
      </c>
      <c r="Q510" t="s">
        <v>30</v>
      </c>
      <c r="R510" t="s">
        <v>31</v>
      </c>
      <c r="S510">
        <v>0</v>
      </c>
      <c r="T510">
        <v>2007</v>
      </c>
      <c r="U510">
        <v>422</v>
      </c>
      <c r="V510">
        <v>5.9</v>
      </c>
      <c r="W510">
        <v>0</v>
      </c>
    </row>
    <row r="511" spans="1:23" x14ac:dyDescent="0.25">
      <c r="A511" t="s">
        <v>1899</v>
      </c>
      <c r="B511">
        <v>49</v>
      </c>
      <c r="C511">
        <v>92</v>
      </c>
      <c r="D511">
        <v>5</v>
      </c>
      <c r="E511">
        <v>924</v>
      </c>
      <c r="F511" t="s">
        <v>542</v>
      </c>
      <c r="G511">
        <v>22000</v>
      </c>
      <c r="H511">
        <v>26000610</v>
      </c>
      <c r="I511" t="s">
        <v>191</v>
      </c>
      <c r="J511" t="s">
        <v>1140</v>
      </c>
      <c r="K511" t="s">
        <v>1900</v>
      </c>
      <c r="L511">
        <v>16611</v>
      </c>
      <c r="M511">
        <v>28050</v>
      </c>
      <c r="N511" t="s">
        <v>1901</v>
      </c>
      <c r="O511">
        <v>0</v>
      </c>
      <c r="P511">
        <v>197</v>
      </c>
      <c r="Q511" t="s">
        <v>30</v>
      </c>
      <c r="R511" t="s">
        <v>31</v>
      </c>
      <c r="S511">
        <v>0</v>
      </c>
      <c r="T511">
        <v>2000</v>
      </c>
      <c r="U511">
        <v>1000</v>
      </c>
      <c r="V511">
        <v>4.0999999999999996</v>
      </c>
      <c r="W511">
        <v>413</v>
      </c>
    </row>
    <row r="512" spans="1:23" x14ac:dyDescent="0.25">
      <c r="A512" t="s">
        <v>1902</v>
      </c>
      <c r="B512">
        <v>165</v>
      </c>
      <c r="C512">
        <v>87</v>
      </c>
      <c r="D512">
        <v>11</v>
      </c>
      <c r="E512">
        <v>745</v>
      </c>
      <c r="F512" t="s">
        <v>1903</v>
      </c>
      <c r="G512">
        <v>1000</v>
      </c>
      <c r="H512">
        <v>323505540</v>
      </c>
      <c r="I512" t="s">
        <v>1904</v>
      </c>
      <c r="J512" t="s">
        <v>556</v>
      </c>
      <c r="K512" t="s">
        <v>1905</v>
      </c>
      <c r="L512">
        <v>24407</v>
      </c>
      <c r="M512">
        <v>4782</v>
      </c>
      <c r="N512" t="s">
        <v>1906</v>
      </c>
      <c r="O512">
        <v>0</v>
      </c>
      <c r="P512">
        <v>155</v>
      </c>
      <c r="Q512" t="s">
        <v>30</v>
      </c>
      <c r="R512" t="s">
        <v>467</v>
      </c>
      <c r="S512">
        <v>0</v>
      </c>
      <c r="T512">
        <v>2016</v>
      </c>
      <c r="U512">
        <v>904</v>
      </c>
      <c r="V512">
        <v>6.8</v>
      </c>
      <c r="W512">
        <v>36000</v>
      </c>
    </row>
    <row r="513" spans="1:23" x14ac:dyDescent="0.25">
      <c r="A513" t="s">
        <v>1907</v>
      </c>
      <c r="B513">
        <v>202</v>
      </c>
      <c r="C513">
        <v>110</v>
      </c>
      <c r="D513">
        <v>45</v>
      </c>
      <c r="E513">
        <v>845</v>
      </c>
      <c r="F513" t="s">
        <v>1908</v>
      </c>
      <c r="G513">
        <v>1000</v>
      </c>
      <c r="H513">
        <v>66462600</v>
      </c>
      <c r="I513" t="s">
        <v>26</v>
      </c>
      <c r="J513" t="s">
        <v>472</v>
      </c>
      <c r="K513" t="s">
        <v>1909</v>
      </c>
      <c r="L513">
        <v>141533</v>
      </c>
      <c r="M513">
        <v>4714</v>
      </c>
      <c r="N513" t="s">
        <v>813</v>
      </c>
      <c r="O513">
        <v>3</v>
      </c>
      <c r="P513">
        <v>786</v>
      </c>
      <c r="Q513" t="s">
        <v>30</v>
      </c>
      <c r="R513" t="s">
        <v>31</v>
      </c>
      <c r="S513">
        <v>0</v>
      </c>
      <c r="T513">
        <v>2003</v>
      </c>
      <c r="U513">
        <v>872</v>
      </c>
      <c r="V513">
        <v>5.8</v>
      </c>
      <c r="W513">
        <v>0</v>
      </c>
    </row>
    <row r="514" spans="1:23" x14ac:dyDescent="0.25">
      <c r="A514" t="s">
        <v>1910</v>
      </c>
      <c r="B514">
        <v>306</v>
      </c>
      <c r="C514">
        <v>98</v>
      </c>
      <c r="D514">
        <v>275</v>
      </c>
      <c r="E514">
        <v>1000</v>
      </c>
      <c r="F514" t="s">
        <v>1911</v>
      </c>
      <c r="G514">
        <v>7000</v>
      </c>
      <c r="H514">
        <v>368049635</v>
      </c>
      <c r="I514" t="s">
        <v>1368</v>
      </c>
      <c r="J514" t="s">
        <v>359</v>
      </c>
      <c r="K514" t="s">
        <v>1912</v>
      </c>
      <c r="L514">
        <v>286877</v>
      </c>
      <c r="M514">
        <v>11905</v>
      </c>
      <c r="N514" t="s">
        <v>556</v>
      </c>
      <c r="O514">
        <v>0</v>
      </c>
      <c r="P514">
        <v>284</v>
      </c>
      <c r="Q514" t="s">
        <v>30</v>
      </c>
      <c r="R514" t="s">
        <v>31</v>
      </c>
      <c r="S514">
        <v>0</v>
      </c>
      <c r="T514">
        <v>2013</v>
      </c>
      <c r="U514">
        <v>2000</v>
      </c>
      <c r="V514">
        <v>7.5</v>
      </c>
      <c r="W514">
        <v>56000</v>
      </c>
    </row>
    <row r="515" spans="1:23" x14ac:dyDescent="0.25">
      <c r="A515" t="s">
        <v>297</v>
      </c>
      <c r="B515">
        <v>185</v>
      </c>
      <c r="C515">
        <v>154</v>
      </c>
      <c r="D515">
        <v>776</v>
      </c>
      <c r="E515">
        <v>933</v>
      </c>
      <c r="F515" t="s">
        <v>1003</v>
      </c>
      <c r="G515">
        <v>10000</v>
      </c>
      <c r="H515">
        <v>306124059</v>
      </c>
      <c r="I515" t="s">
        <v>54</v>
      </c>
      <c r="J515" t="s">
        <v>118</v>
      </c>
      <c r="K515" t="s">
        <v>1913</v>
      </c>
      <c r="L515">
        <v>430055</v>
      </c>
      <c r="M515">
        <v>16785</v>
      </c>
      <c r="N515" t="s">
        <v>1914</v>
      </c>
      <c r="O515">
        <v>0</v>
      </c>
      <c r="P515">
        <v>856</v>
      </c>
      <c r="Q515" t="s">
        <v>30</v>
      </c>
      <c r="R515" t="s">
        <v>31</v>
      </c>
      <c r="S515">
        <v>0</v>
      </c>
      <c r="T515">
        <v>1996</v>
      </c>
      <c r="U515">
        <v>2000</v>
      </c>
      <c r="V515">
        <v>6.9</v>
      </c>
      <c r="W515">
        <v>16000</v>
      </c>
    </row>
    <row r="516" spans="1:23" x14ac:dyDescent="0.25">
      <c r="A516" t="s">
        <v>270</v>
      </c>
      <c r="B516">
        <v>177</v>
      </c>
      <c r="C516">
        <v>129</v>
      </c>
      <c r="D516">
        <v>14000</v>
      </c>
      <c r="E516">
        <v>227</v>
      </c>
      <c r="F516" t="s">
        <v>1915</v>
      </c>
      <c r="G516">
        <v>610</v>
      </c>
      <c r="H516">
        <v>229074524</v>
      </c>
      <c r="I516" t="s">
        <v>54</v>
      </c>
      <c r="J516" t="s">
        <v>1916</v>
      </c>
      <c r="K516" t="s">
        <v>1917</v>
      </c>
      <c r="L516">
        <v>278362</v>
      </c>
      <c r="M516">
        <v>1635</v>
      </c>
      <c r="N516" t="s">
        <v>1918</v>
      </c>
      <c r="O516">
        <v>0</v>
      </c>
      <c r="P516">
        <v>552</v>
      </c>
      <c r="Q516" t="s">
        <v>30</v>
      </c>
      <c r="R516" t="s">
        <v>31</v>
      </c>
      <c r="S516">
        <v>0</v>
      </c>
      <c r="T516">
        <v>1997</v>
      </c>
      <c r="U516">
        <v>506</v>
      </c>
      <c r="V516">
        <v>6.5</v>
      </c>
      <c r="W516">
        <v>0</v>
      </c>
    </row>
    <row r="517" spans="1:23" x14ac:dyDescent="0.25">
      <c r="A517" t="s">
        <v>546</v>
      </c>
      <c r="B517">
        <v>181</v>
      </c>
      <c r="C517">
        <v>86</v>
      </c>
      <c r="D517">
        <v>35</v>
      </c>
      <c r="E517">
        <v>179</v>
      </c>
      <c r="F517" t="s">
        <v>551</v>
      </c>
      <c r="G517">
        <v>851</v>
      </c>
      <c r="H517">
        <v>193136719</v>
      </c>
      <c r="I517" t="s">
        <v>326</v>
      </c>
      <c r="J517" t="s">
        <v>547</v>
      </c>
      <c r="K517" t="s">
        <v>1919</v>
      </c>
      <c r="L517">
        <v>266636</v>
      </c>
      <c r="M517">
        <v>1777</v>
      </c>
      <c r="N517" t="s">
        <v>773</v>
      </c>
      <c r="O517">
        <v>0</v>
      </c>
      <c r="P517">
        <v>385</v>
      </c>
      <c r="Q517" t="s">
        <v>30</v>
      </c>
      <c r="R517" t="s">
        <v>31</v>
      </c>
      <c r="S517">
        <v>0</v>
      </c>
      <c r="T517">
        <v>2005</v>
      </c>
      <c r="U517">
        <v>436</v>
      </c>
      <c r="V517">
        <v>6.9</v>
      </c>
      <c r="W517">
        <v>0</v>
      </c>
    </row>
    <row r="518" spans="1:23" x14ac:dyDescent="0.25">
      <c r="A518" t="s">
        <v>814</v>
      </c>
      <c r="B518">
        <v>372</v>
      </c>
      <c r="C518">
        <v>109</v>
      </c>
      <c r="D518">
        <v>0</v>
      </c>
      <c r="E518">
        <v>18</v>
      </c>
      <c r="F518" t="s">
        <v>1920</v>
      </c>
      <c r="G518">
        <v>16000</v>
      </c>
      <c r="H518">
        <v>35286428</v>
      </c>
      <c r="I518" t="s">
        <v>1726</v>
      </c>
      <c r="J518" t="s">
        <v>265</v>
      </c>
      <c r="K518" t="s">
        <v>1921</v>
      </c>
      <c r="L518">
        <v>361767</v>
      </c>
      <c r="M518">
        <v>16479</v>
      </c>
      <c r="N518" t="s">
        <v>1922</v>
      </c>
      <c r="O518">
        <v>0</v>
      </c>
      <c r="P518">
        <v>1206</v>
      </c>
      <c r="Q518" t="s">
        <v>30</v>
      </c>
      <c r="R518" t="s">
        <v>31</v>
      </c>
      <c r="S518">
        <v>0</v>
      </c>
      <c r="T518">
        <v>2006</v>
      </c>
      <c r="U518">
        <v>430</v>
      </c>
      <c r="V518">
        <v>7.9</v>
      </c>
      <c r="W518">
        <v>17000</v>
      </c>
    </row>
    <row r="519" spans="1:23" x14ac:dyDescent="0.25">
      <c r="A519" t="s">
        <v>86</v>
      </c>
      <c r="B519">
        <v>290</v>
      </c>
      <c r="C519">
        <v>104</v>
      </c>
      <c r="D519">
        <v>0</v>
      </c>
      <c r="E519">
        <v>505</v>
      </c>
      <c r="F519" t="s">
        <v>1923</v>
      </c>
      <c r="G519">
        <v>20000</v>
      </c>
      <c r="H519">
        <v>157299717</v>
      </c>
      <c r="I519" t="s">
        <v>54</v>
      </c>
      <c r="J519" t="s">
        <v>185</v>
      </c>
      <c r="K519" t="s">
        <v>1924</v>
      </c>
      <c r="L519">
        <v>452928</v>
      </c>
      <c r="M519">
        <v>21397</v>
      </c>
      <c r="N519" t="s">
        <v>853</v>
      </c>
      <c r="O519">
        <v>0</v>
      </c>
      <c r="P519">
        <v>1401</v>
      </c>
      <c r="Q519" t="s">
        <v>30</v>
      </c>
      <c r="R519" t="s">
        <v>31</v>
      </c>
      <c r="S519">
        <v>0</v>
      </c>
      <c r="T519">
        <v>2000</v>
      </c>
      <c r="U519">
        <v>764</v>
      </c>
      <c r="V519">
        <v>7.4</v>
      </c>
      <c r="W519">
        <v>0</v>
      </c>
    </row>
    <row r="520" spans="1:23" x14ac:dyDescent="0.25">
      <c r="A520" t="s">
        <v>1404</v>
      </c>
      <c r="B520">
        <v>316</v>
      </c>
      <c r="C520">
        <v>110</v>
      </c>
      <c r="D520">
        <v>335</v>
      </c>
      <c r="E520">
        <v>988</v>
      </c>
      <c r="F520" t="s">
        <v>323</v>
      </c>
      <c r="G520">
        <v>11000</v>
      </c>
      <c r="H520">
        <v>134568845</v>
      </c>
      <c r="I520" t="s">
        <v>1925</v>
      </c>
      <c r="J520" t="s">
        <v>390</v>
      </c>
      <c r="K520" t="s">
        <v>1926</v>
      </c>
      <c r="L520">
        <v>299852</v>
      </c>
      <c r="M520">
        <v>25763</v>
      </c>
      <c r="N520" t="s">
        <v>230</v>
      </c>
      <c r="O520">
        <v>0</v>
      </c>
      <c r="P520">
        <v>713</v>
      </c>
      <c r="Q520" t="s">
        <v>30</v>
      </c>
      <c r="R520" t="s">
        <v>31</v>
      </c>
      <c r="S520">
        <v>0</v>
      </c>
      <c r="T520">
        <v>2008</v>
      </c>
      <c r="U520">
        <v>11000</v>
      </c>
      <c r="V520">
        <v>6.7</v>
      </c>
      <c r="W520">
        <v>0</v>
      </c>
    </row>
    <row r="521" spans="1:23" x14ac:dyDescent="0.25">
      <c r="A521" t="s">
        <v>195</v>
      </c>
      <c r="B521">
        <v>122</v>
      </c>
      <c r="C521">
        <v>136</v>
      </c>
      <c r="D521">
        <v>0</v>
      </c>
      <c r="E521">
        <v>904</v>
      </c>
      <c r="F521" t="s">
        <v>1927</v>
      </c>
      <c r="G521">
        <v>12000</v>
      </c>
      <c r="H521">
        <v>134006721</v>
      </c>
      <c r="I521" t="s">
        <v>40</v>
      </c>
      <c r="J521" t="s">
        <v>485</v>
      </c>
      <c r="K521" t="s">
        <v>1928</v>
      </c>
      <c r="L521">
        <v>259492</v>
      </c>
      <c r="M521">
        <v>15999</v>
      </c>
      <c r="N521" t="s">
        <v>1929</v>
      </c>
      <c r="O521">
        <v>1</v>
      </c>
      <c r="P521">
        <v>415</v>
      </c>
      <c r="Q521" t="s">
        <v>30</v>
      </c>
      <c r="R521" t="s">
        <v>31</v>
      </c>
      <c r="S521">
        <v>0</v>
      </c>
      <c r="T521">
        <v>1996</v>
      </c>
      <c r="U521">
        <v>2000</v>
      </c>
      <c r="V521">
        <v>7.4</v>
      </c>
      <c r="W521">
        <v>51000</v>
      </c>
    </row>
    <row r="522" spans="1:23" x14ac:dyDescent="0.25">
      <c r="A522" t="s">
        <v>847</v>
      </c>
      <c r="B522">
        <v>164</v>
      </c>
      <c r="C522">
        <v>115</v>
      </c>
      <c r="D522">
        <v>107</v>
      </c>
      <c r="E522">
        <v>241</v>
      </c>
      <c r="F522" t="s">
        <v>1930</v>
      </c>
      <c r="G522">
        <v>835</v>
      </c>
      <c r="H522">
        <v>195329763</v>
      </c>
      <c r="I522" t="s">
        <v>700</v>
      </c>
      <c r="J522" t="s">
        <v>1373</v>
      </c>
      <c r="K522" t="s">
        <v>1931</v>
      </c>
      <c r="L522">
        <v>194249</v>
      </c>
      <c r="M522">
        <v>1815</v>
      </c>
      <c r="N522" t="s">
        <v>1932</v>
      </c>
      <c r="O522">
        <v>0</v>
      </c>
      <c r="P522">
        <v>253</v>
      </c>
      <c r="Q522" t="s">
        <v>30</v>
      </c>
      <c r="R522" t="s">
        <v>31</v>
      </c>
      <c r="S522">
        <v>0</v>
      </c>
      <c r="T522">
        <v>2006</v>
      </c>
      <c r="U522">
        <v>590</v>
      </c>
      <c r="V522">
        <v>6.9</v>
      </c>
      <c r="W522">
        <v>0</v>
      </c>
    </row>
    <row r="523" spans="1:23" x14ac:dyDescent="0.25">
      <c r="A523" t="s">
        <v>1599</v>
      </c>
      <c r="B523">
        <v>147</v>
      </c>
      <c r="C523">
        <v>99</v>
      </c>
      <c r="D523">
        <v>88</v>
      </c>
      <c r="E523">
        <v>328</v>
      </c>
      <c r="F523" t="s">
        <v>1933</v>
      </c>
      <c r="G523">
        <v>11000</v>
      </c>
      <c r="H523">
        <v>120776832</v>
      </c>
      <c r="I523" t="s">
        <v>1099</v>
      </c>
      <c r="J523" t="s">
        <v>1421</v>
      </c>
      <c r="K523" t="s">
        <v>1934</v>
      </c>
      <c r="L523">
        <v>266103</v>
      </c>
      <c r="M523">
        <v>12952</v>
      </c>
      <c r="N523" t="s">
        <v>1935</v>
      </c>
      <c r="O523">
        <v>2</v>
      </c>
      <c r="P523">
        <v>456</v>
      </c>
      <c r="Q523" t="s">
        <v>30</v>
      </c>
      <c r="R523" t="s">
        <v>31</v>
      </c>
      <c r="S523">
        <v>0</v>
      </c>
      <c r="T523">
        <v>2004</v>
      </c>
      <c r="U523">
        <v>427</v>
      </c>
      <c r="V523">
        <v>6.8</v>
      </c>
      <c r="W523">
        <v>11000</v>
      </c>
    </row>
    <row r="524" spans="1:23" x14ac:dyDescent="0.25">
      <c r="A524" t="s">
        <v>1684</v>
      </c>
      <c r="B524">
        <v>219</v>
      </c>
      <c r="C524">
        <v>117</v>
      </c>
      <c r="D524">
        <v>163</v>
      </c>
      <c r="E524">
        <v>260</v>
      </c>
      <c r="F524" t="s">
        <v>1936</v>
      </c>
      <c r="G524">
        <v>719</v>
      </c>
      <c r="H524">
        <v>118823091</v>
      </c>
      <c r="I524" t="s">
        <v>1937</v>
      </c>
      <c r="J524" t="s">
        <v>1938</v>
      </c>
      <c r="K524" t="s">
        <v>1939</v>
      </c>
      <c r="L524">
        <v>98693</v>
      </c>
      <c r="M524">
        <v>1673</v>
      </c>
      <c r="N524" t="s">
        <v>1940</v>
      </c>
      <c r="O524">
        <v>9</v>
      </c>
      <c r="P524">
        <v>401</v>
      </c>
      <c r="Q524" t="s">
        <v>30</v>
      </c>
      <c r="R524" t="s">
        <v>31</v>
      </c>
      <c r="S524">
        <v>0</v>
      </c>
      <c r="T524">
        <v>2007</v>
      </c>
      <c r="U524">
        <v>339</v>
      </c>
      <c r="V524">
        <v>6.7</v>
      </c>
      <c r="W524">
        <v>0</v>
      </c>
    </row>
    <row r="525" spans="1:23" x14ac:dyDescent="0.25">
      <c r="A525" t="s">
        <v>1348</v>
      </c>
      <c r="B525">
        <v>167</v>
      </c>
      <c r="C525">
        <v>125</v>
      </c>
      <c r="D525">
        <v>212</v>
      </c>
      <c r="E525">
        <v>394</v>
      </c>
      <c r="F525" t="s">
        <v>1941</v>
      </c>
      <c r="G525">
        <v>613</v>
      </c>
      <c r="H525">
        <v>41814863</v>
      </c>
      <c r="I525" t="s">
        <v>1942</v>
      </c>
      <c r="J525" t="s">
        <v>742</v>
      </c>
      <c r="K525" t="s">
        <v>1943</v>
      </c>
      <c r="L525">
        <v>28635</v>
      </c>
      <c r="M525">
        <v>1970</v>
      </c>
      <c r="N525" t="s">
        <v>1944</v>
      </c>
      <c r="O525">
        <v>0</v>
      </c>
      <c r="P525">
        <v>308</v>
      </c>
      <c r="Q525" t="s">
        <v>30</v>
      </c>
      <c r="R525" t="s">
        <v>31</v>
      </c>
      <c r="S525">
        <v>0</v>
      </c>
      <c r="T525">
        <v>2004</v>
      </c>
      <c r="U525">
        <v>422</v>
      </c>
      <c r="V525">
        <v>5.0999999999999996</v>
      </c>
      <c r="W525">
        <v>893</v>
      </c>
    </row>
    <row r="526" spans="1:23" x14ac:dyDescent="0.25">
      <c r="A526" t="s">
        <v>1945</v>
      </c>
      <c r="B526">
        <v>70</v>
      </c>
      <c r="C526">
        <v>110</v>
      </c>
      <c r="D526">
        <v>16</v>
      </c>
      <c r="E526">
        <v>692</v>
      </c>
      <c r="F526" t="s">
        <v>1199</v>
      </c>
      <c r="G526">
        <v>2000</v>
      </c>
      <c r="H526">
        <v>97360069</v>
      </c>
      <c r="I526" t="s">
        <v>1946</v>
      </c>
      <c r="J526" t="s">
        <v>615</v>
      </c>
      <c r="K526" t="s">
        <v>1947</v>
      </c>
      <c r="L526">
        <v>36491</v>
      </c>
      <c r="M526">
        <v>5320</v>
      </c>
      <c r="N526" t="s">
        <v>499</v>
      </c>
      <c r="O526">
        <v>0</v>
      </c>
      <c r="P526">
        <v>231</v>
      </c>
      <c r="Q526" t="s">
        <v>30</v>
      </c>
      <c r="R526" t="s">
        <v>31</v>
      </c>
      <c r="S526">
        <v>0</v>
      </c>
      <c r="T526">
        <v>1999</v>
      </c>
      <c r="U526">
        <v>710</v>
      </c>
      <c r="V526">
        <v>4.0999999999999996</v>
      </c>
      <c r="W526">
        <v>509</v>
      </c>
    </row>
    <row r="527" spans="1:23" x14ac:dyDescent="0.25">
      <c r="A527" t="s">
        <v>751</v>
      </c>
      <c r="B527">
        <v>384</v>
      </c>
      <c r="C527">
        <v>125</v>
      </c>
      <c r="D527">
        <v>255</v>
      </c>
      <c r="E527">
        <v>963</v>
      </c>
      <c r="F527" t="s">
        <v>230</v>
      </c>
      <c r="G527">
        <v>11000</v>
      </c>
      <c r="H527">
        <v>117698894</v>
      </c>
      <c r="I527" t="s">
        <v>1444</v>
      </c>
      <c r="J527" t="s">
        <v>323</v>
      </c>
      <c r="K527" t="s">
        <v>1948</v>
      </c>
      <c r="L527">
        <v>447979</v>
      </c>
      <c r="M527">
        <v>13312</v>
      </c>
      <c r="N527" t="s">
        <v>1949</v>
      </c>
      <c r="O527">
        <v>6</v>
      </c>
      <c r="P527">
        <v>629</v>
      </c>
      <c r="Q527" t="s">
        <v>30</v>
      </c>
      <c r="R527" t="s">
        <v>31</v>
      </c>
      <c r="S527">
        <v>0</v>
      </c>
      <c r="T527">
        <v>2013</v>
      </c>
      <c r="U527">
        <v>988</v>
      </c>
      <c r="V527">
        <v>7.3</v>
      </c>
      <c r="W527">
        <v>105000</v>
      </c>
    </row>
    <row r="528" spans="1:23" x14ac:dyDescent="0.25">
      <c r="A528" t="s">
        <v>1419</v>
      </c>
      <c r="B528">
        <v>179</v>
      </c>
      <c r="C528">
        <v>102</v>
      </c>
      <c r="D528">
        <v>221</v>
      </c>
      <c r="E528">
        <v>4000</v>
      </c>
      <c r="F528" t="s">
        <v>1421</v>
      </c>
      <c r="G528">
        <v>12000</v>
      </c>
      <c r="H528">
        <v>162001186</v>
      </c>
      <c r="I528" t="s">
        <v>1094</v>
      </c>
      <c r="J528" t="s">
        <v>192</v>
      </c>
      <c r="K528" t="s">
        <v>1950</v>
      </c>
      <c r="L528">
        <v>181443</v>
      </c>
      <c r="M528">
        <v>28497</v>
      </c>
      <c r="N528" t="s">
        <v>340</v>
      </c>
      <c r="O528">
        <v>4</v>
      </c>
      <c r="P528">
        <v>311</v>
      </c>
      <c r="Q528" t="s">
        <v>30</v>
      </c>
      <c r="R528" t="s">
        <v>31</v>
      </c>
      <c r="S528">
        <v>0</v>
      </c>
      <c r="T528">
        <v>2010</v>
      </c>
      <c r="U528">
        <v>11000</v>
      </c>
      <c r="V528">
        <v>6</v>
      </c>
      <c r="W528">
        <v>12000</v>
      </c>
    </row>
    <row r="529" spans="1:23" x14ac:dyDescent="0.25">
      <c r="A529" t="s">
        <v>270</v>
      </c>
      <c r="B529">
        <v>151</v>
      </c>
      <c r="C529">
        <v>128</v>
      </c>
      <c r="D529">
        <v>14000</v>
      </c>
      <c r="E529">
        <v>232</v>
      </c>
      <c r="F529" t="s">
        <v>1080</v>
      </c>
      <c r="G529">
        <v>15000</v>
      </c>
      <c r="H529">
        <v>77032279</v>
      </c>
      <c r="I529" t="s">
        <v>1639</v>
      </c>
      <c r="J529" t="s">
        <v>225</v>
      </c>
      <c r="K529" t="s">
        <v>1951</v>
      </c>
      <c r="L529">
        <v>303864</v>
      </c>
      <c r="M529">
        <v>16199</v>
      </c>
      <c r="N529" t="s">
        <v>1952</v>
      </c>
      <c r="O529">
        <v>0</v>
      </c>
      <c r="P529">
        <v>596</v>
      </c>
      <c r="Q529" t="s">
        <v>30</v>
      </c>
      <c r="R529" t="s">
        <v>31</v>
      </c>
      <c r="S529">
        <v>0</v>
      </c>
      <c r="T529">
        <v>2004</v>
      </c>
      <c r="U529">
        <v>466</v>
      </c>
      <c r="V529">
        <v>7.3</v>
      </c>
      <c r="W529">
        <v>16000</v>
      </c>
    </row>
    <row r="530" spans="1:23" x14ac:dyDescent="0.25">
      <c r="A530" t="s">
        <v>1449</v>
      </c>
      <c r="B530">
        <v>107</v>
      </c>
      <c r="C530">
        <v>100</v>
      </c>
      <c r="D530">
        <v>87</v>
      </c>
      <c r="E530">
        <v>446</v>
      </c>
      <c r="F530" t="s">
        <v>1953</v>
      </c>
      <c r="G530">
        <v>3000</v>
      </c>
      <c r="H530">
        <v>73023275</v>
      </c>
      <c r="I530" t="s">
        <v>1954</v>
      </c>
      <c r="J530" t="s">
        <v>178</v>
      </c>
      <c r="K530" t="s">
        <v>1955</v>
      </c>
      <c r="L530">
        <v>16271</v>
      </c>
      <c r="M530">
        <v>5174</v>
      </c>
      <c r="N530" t="s">
        <v>1956</v>
      </c>
      <c r="O530">
        <v>4</v>
      </c>
      <c r="P530">
        <v>57</v>
      </c>
      <c r="Q530" t="s">
        <v>30</v>
      </c>
      <c r="R530" t="s">
        <v>31</v>
      </c>
      <c r="S530">
        <v>0</v>
      </c>
      <c r="T530">
        <v>2009</v>
      </c>
      <c r="U530">
        <v>576</v>
      </c>
      <c r="V530">
        <v>5.4</v>
      </c>
      <c r="W530">
        <v>1000</v>
      </c>
    </row>
    <row r="531" spans="1:23" x14ac:dyDescent="0.25">
      <c r="A531" t="s">
        <v>218</v>
      </c>
      <c r="B531">
        <v>134</v>
      </c>
      <c r="C531">
        <v>124</v>
      </c>
      <c r="D531">
        <v>258</v>
      </c>
      <c r="E531">
        <v>748</v>
      </c>
      <c r="F531" t="s">
        <v>874</v>
      </c>
      <c r="G531">
        <v>867</v>
      </c>
      <c r="H531">
        <v>68473360</v>
      </c>
      <c r="I531" t="s">
        <v>490</v>
      </c>
      <c r="J531" t="s">
        <v>1957</v>
      </c>
      <c r="K531" t="s">
        <v>1958</v>
      </c>
      <c r="L531">
        <v>49536</v>
      </c>
      <c r="M531">
        <v>3424</v>
      </c>
      <c r="N531" t="s">
        <v>696</v>
      </c>
      <c r="O531">
        <v>0</v>
      </c>
      <c r="P531">
        <v>379</v>
      </c>
      <c r="Q531" t="s">
        <v>30</v>
      </c>
      <c r="R531" t="s">
        <v>31</v>
      </c>
      <c r="S531">
        <v>0</v>
      </c>
      <c r="T531">
        <v>2000</v>
      </c>
      <c r="U531">
        <v>826</v>
      </c>
      <c r="V531">
        <v>5.9</v>
      </c>
      <c r="W531">
        <v>0</v>
      </c>
    </row>
    <row r="532" spans="1:23" x14ac:dyDescent="0.25">
      <c r="A532" t="s">
        <v>1959</v>
      </c>
      <c r="B532">
        <v>269</v>
      </c>
      <c r="C532">
        <v>102</v>
      </c>
      <c r="D532">
        <v>0</v>
      </c>
      <c r="E532">
        <v>15000</v>
      </c>
      <c r="F532" t="s">
        <v>225</v>
      </c>
      <c r="G532">
        <v>22000</v>
      </c>
      <c r="H532">
        <v>66636385</v>
      </c>
      <c r="I532" t="s">
        <v>1960</v>
      </c>
      <c r="J532" t="s">
        <v>479</v>
      </c>
      <c r="K532" t="s">
        <v>1961</v>
      </c>
      <c r="L532">
        <v>88451</v>
      </c>
      <c r="M532">
        <v>60646</v>
      </c>
      <c r="N532" t="s">
        <v>1962</v>
      </c>
      <c r="O532">
        <v>1</v>
      </c>
      <c r="P532">
        <v>289</v>
      </c>
      <c r="Q532" t="s">
        <v>30</v>
      </c>
      <c r="R532" t="s">
        <v>31</v>
      </c>
      <c r="S532">
        <v>0</v>
      </c>
      <c r="T532">
        <v>2007</v>
      </c>
      <c r="U532">
        <v>15000</v>
      </c>
      <c r="V532">
        <v>7.1</v>
      </c>
      <c r="W532">
        <v>0</v>
      </c>
    </row>
    <row r="533" spans="1:23" x14ac:dyDescent="0.25">
      <c r="A533" t="s">
        <v>1297</v>
      </c>
      <c r="B533">
        <v>143</v>
      </c>
      <c r="C533">
        <v>90</v>
      </c>
      <c r="D533">
        <v>10</v>
      </c>
      <c r="E533">
        <v>11000</v>
      </c>
      <c r="F533" t="s">
        <v>336</v>
      </c>
      <c r="G533">
        <v>22000</v>
      </c>
      <c r="H533">
        <v>160762022</v>
      </c>
      <c r="I533" t="s">
        <v>326</v>
      </c>
      <c r="J533" t="s">
        <v>1140</v>
      </c>
      <c r="K533" t="s">
        <v>1963</v>
      </c>
      <c r="L533">
        <v>132415</v>
      </c>
      <c r="M533">
        <v>63165</v>
      </c>
      <c r="N533" t="s">
        <v>390</v>
      </c>
      <c r="O533">
        <v>0</v>
      </c>
      <c r="P533">
        <v>288</v>
      </c>
      <c r="Q533" t="s">
        <v>30</v>
      </c>
      <c r="R533" t="s">
        <v>31</v>
      </c>
      <c r="S533">
        <v>0</v>
      </c>
      <c r="T533">
        <v>2004</v>
      </c>
      <c r="U533">
        <v>17000</v>
      </c>
      <c r="V533">
        <v>6</v>
      </c>
      <c r="W533">
        <v>0</v>
      </c>
    </row>
    <row r="534" spans="1:23" x14ac:dyDescent="0.25">
      <c r="A534" t="s">
        <v>745</v>
      </c>
      <c r="B534">
        <v>241</v>
      </c>
      <c r="C534">
        <v>130</v>
      </c>
      <c r="D534">
        <v>386</v>
      </c>
      <c r="E534">
        <v>525</v>
      </c>
      <c r="F534" t="s">
        <v>1964</v>
      </c>
      <c r="G534">
        <v>912</v>
      </c>
      <c r="H534">
        <v>103338338</v>
      </c>
      <c r="I534" t="s">
        <v>1965</v>
      </c>
      <c r="J534" t="s">
        <v>1966</v>
      </c>
      <c r="K534" t="s">
        <v>1967</v>
      </c>
      <c r="L534">
        <v>55901</v>
      </c>
      <c r="M534">
        <v>2856</v>
      </c>
      <c r="N534" t="s">
        <v>1090</v>
      </c>
      <c r="O534">
        <v>0</v>
      </c>
      <c r="P534">
        <v>503</v>
      </c>
      <c r="Q534" t="s">
        <v>30</v>
      </c>
      <c r="R534" t="s">
        <v>31</v>
      </c>
      <c r="S534">
        <v>0</v>
      </c>
      <c r="T534">
        <v>2006</v>
      </c>
      <c r="U534">
        <v>549</v>
      </c>
      <c r="V534">
        <v>6.5</v>
      </c>
      <c r="W534">
        <v>0</v>
      </c>
    </row>
    <row r="535" spans="1:23" x14ac:dyDescent="0.25">
      <c r="A535" t="s">
        <v>1970</v>
      </c>
      <c r="B535">
        <v>161</v>
      </c>
      <c r="C535">
        <v>118</v>
      </c>
      <c r="D535">
        <v>473</v>
      </c>
      <c r="E535">
        <v>680</v>
      </c>
      <c r="F535" t="s">
        <v>1971</v>
      </c>
      <c r="G535">
        <v>12000</v>
      </c>
      <c r="H535">
        <v>55808744</v>
      </c>
      <c r="I535" t="s">
        <v>1972</v>
      </c>
      <c r="J535" t="s">
        <v>725</v>
      </c>
      <c r="K535" t="s">
        <v>1973</v>
      </c>
      <c r="L535">
        <v>59435</v>
      </c>
      <c r="M535">
        <v>15889</v>
      </c>
      <c r="N535" t="s">
        <v>1201</v>
      </c>
      <c r="O535">
        <v>4</v>
      </c>
      <c r="P535">
        <v>323</v>
      </c>
      <c r="Q535" t="s">
        <v>30</v>
      </c>
      <c r="R535" t="s">
        <v>31</v>
      </c>
      <c r="S535">
        <v>0</v>
      </c>
      <c r="T535">
        <v>2005</v>
      </c>
      <c r="U535">
        <v>1000</v>
      </c>
      <c r="V535">
        <v>5.7</v>
      </c>
      <c r="W535">
        <v>0</v>
      </c>
    </row>
    <row r="536" spans="1:23" x14ac:dyDescent="0.25">
      <c r="A536" t="s">
        <v>270</v>
      </c>
      <c r="B536">
        <v>298</v>
      </c>
      <c r="C536">
        <v>163</v>
      </c>
      <c r="D536">
        <v>14000</v>
      </c>
      <c r="E536">
        <v>412</v>
      </c>
      <c r="F536" t="s">
        <v>1974</v>
      </c>
      <c r="G536">
        <v>745</v>
      </c>
      <c r="H536">
        <v>47379090</v>
      </c>
      <c r="I536" t="s">
        <v>1810</v>
      </c>
      <c r="J536" t="s">
        <v>580</v>
      </c>
      <c r="K536" t="s">
        <v>1975</v>
      </c>
      <c r="L536">
        <v>176936</v>
      </c>
      <c r="M536">
        <v>2529</v>
      </c>
      <c r="N536" t="s">
        <v>92</v>
      </c>
      <c r="O536">
        <v>0</v>
      </c>
      <c r="P536">
        <v>824</v>
      </c>
      <c r="Q536" t="s">
        <v>30</v>
      </c>
      <c r="R536" t="s">
        <v>966</v>
      </c>
      <c r="S536">
        <v>0</v>
      </c>
      <c r="T536">
        <v>2005</v>
      </c>
      <c r="U536">
        <v>486</v>
      </c>
      <c r="V536">
        <v>7.6</v>
      </c>
      <c r="W536">
        <v>0</v>
      </c>
    </row>
    <row r="537" spans="1:23" x14ac:dyDescent="0.25">
      <c r="A537" t="s">
        <v>1976</v>
      </c>
      <c r="B537">
        <v>89</v>
      </c>
      <c r="C537">
        <v>142</v>
      </c>
      <c r="D537">
        <v>845</v>
      </c>
      <c r="E537">
        <v>787</v>
      </c>
      <c r="F537" t="s">
        <v>1434</v>
      </c>
      <c r="G537">
        <v>13000</v>
      </c>
      <c r="H537">
        <v>43426961</v>
      </c>
      <c r="I537" t="s">
        <v>1248</v>
      </c>
      <c r="J537" t="s">
        <v>664</v>
      </c>
      <c r="K537" t="s">
        <v>1977</v>
      </c>
      <c r="L537">
        <v>93494</v>
      </c>
      <c r="M537">
        <v>16580</v>
      </c>
      <c r="N537" t="s">
        <v>1337</v>
      </c>
      <c r="O537">
        <v>1</v>
      </c>
      <c r="P537">
        <v>394</v>
      </c>
      <c r="Q537" t="s">
        <v>30</v>
      </c>
      <c r="R537" t="s">
        <v>31</v>
      </c>
      <c r="S537">
        <v>0</v>
      </c>
      <c r="T537">
        <v>2003</v>
      </c>
      <c r="U537">
        <v>1000</v>
      </c>
      <c r="V537">
        <v>6.6</v>
      </c>
      <c r="W537">
        <v>0</v>
      </c>
    </row>
    <row r="538" spans="1:23" x14ac:dyDescent="0.25">
      <c r="A538" t="s">
        <v>1978</v>
      </c>
      <c r="B538">
        <v>140</v>
      </c>
      <c r="C538">
        <v>100</v>
      </c>
      <c r="D538">
        <v>126</v>
      </c>
      <c r="E538">
        <v>925</v>
      </c>
      <c r="F538" t="s">
        <v>792</v>
      </c>
      <c r="G538">
        <v>19000</v>
      </c>
      <c r="H538">
        <v>47000485</v>
      </c>
      <c r="I538" t="s">
        <v>1979</v>
      </c>
      <c r="J538" t="s">
        <v>1980</v>
      </c>
      <c r="K538" t="s">
        <v>1981</v>
      </c>
      <c r="L538">
        <v>72867</v>
      </c>
      <c r="M538">
        <v>25206</v>
      </c>
      <c r="N538" t="s">
        <v>1178</v>
      </c>
      <c r="O538">
        <v>2</v>
      </c>
      <c r="P538">
        <v>120</v>
      </c>
      <c r="Q538" t="s">
        <v>30</v>
      </c>
      <c r="R538" t="s">
        <v>31</v>
      </c>
      <c r="S538">
        <v>0</v>
      </c>
      <c r="T538">
        <v>2010</v>
      </c>
      <c r="U538">
        <v>1000</v>
      </c>
      <c r="V538">
        <v>5.4</v>
      </c>
      <c r="W538">
        <v>0</v>
      </c>
    </row>
    <row r="539" spans="1:23" x14ac:dyDescent="0.25">
      <c r="A539" t="s">
        <v>857</v>
      </c>
      <c r="B539">
        <v>362</v>
      </c>
      <c r="C539">
        <v>116</v>
      </c>
      <c r="D539">
        <v>0</v>
      </c>
      <c r="E539">
        <v>104</v>
      </c>
      <c r="F539" t="s">
        <v>254</v>
      </c>
      <c r="G539">
        <v>15000</v>
      </c>
      <c r="H539">
        <v>45434443</v>
      </c>
      <c r="I539" t="s">
        <v>1068</v>
      </c>
      <c r="J539" t="s">
        <v>83</v>
      </c>
      <c r="K539" t="s">
        <v>1982</v>
      </c>
      <c r="L539">
        <v>175960</v>
      </c>
      <c r="M539">
        <v>15735</v>
      </c>
      <c r="N539" t="s">
        <v>1983</v>
      </c>
      <c r="O539">
        <v>2</v>
      </c>
      <c r="P539">
        <v>360</v>
      </c>
      <c r="Q539" t="s">
        <v>30</v>
      </c>
      <c r="R539" t="s">
        <v>31</v>
      </c>
      <c r="S539">
        <v>0</v>
      </c>
      <c r="T539">
        <v>2015</v>
      </c>
      <c r="U539">
        <v>509</v>
      </c>
      <c r="V539">
        <v>7.3</v>
      </c>
      <c r="W539">
        <v>43000</v>
      </c>
    </row>
    <row r="540" spans="1:23" x14ac:dyDescent="0.25">
      <c r="A540" t="s">
        <v>934</v>
      </c>
      <c r="B540">
        <v>124</v>
      </c>
      <c r="C540">
        <v>131</v>
      </c>
      <c r="D540">
        <v>274</v>
      </c>
      <c r="E540">
        <v>138</v>
      </c>
      <c r="F540" t="s">
        <v>1984</v>
      </c>
      <c r="G540">
        <v>11000</v>
      </c>
      <c r="H540">
        <v>42044321</v>
      </c>
      <c r="I540" t="s">
        <v>936</v>
      </c>
      <c r="J540" t="s">
        <v>1421</v>
      </c>
      <c r="K540" t="s">
        <v>1985</v>
      </c>
      <c r="L540">
        <v>65668</v>
      </c>
      <c r="M540">
        <v>12522</v>
      </c>
      <c r="N540" t="s">
        <v>1986</v>
      </c>
      <c r="O540">
        <v>2</v>
      </c>
      <c r="P540">
        <v>342</v>
      </c>
      <c r="Q540" t="s">
        <v>30</v>
      </c>
      <c r="R540" t="s">
        <v>31</v>
      </c>
      <c r="S540">
        <v>0</v>
      </c>
      <c r="T540">
        <v>2004</v>
      </c>
      <c r="U540">
        <v>964</v>
      </c>
      <c r="V540">
        <v>6.5</v>
      </c>
      <c r="W540">
        <v>0</v>
      </c>
    </row>
    <row r="541" spans="1:23" x14ac:dyDescent="0.25">
      <c r="A541" t="s">
        <v>1987</v>
      </c>
      <c r="B541">
        <v>190</v>
      </c>
      <c r="C541">
        <v>91</v>
      </c>
      <c r="D541">
        <v>27</v>
      </c>
      <c r="E541">
        <v>925</v>
      </c>
      <c r="F541" t="s">
        <v>1277</v>
      </c>
      <c r="G541">
        <v>12000</v>
      </c>
      <c r="H541">
        <v>73661010</v>
      </c>
      <c r="I541" t="s">
        <v>1988</v>
      </c>
      <c r="J541" t="s">
        <v>192</v>
      </c>
      <c r="K541" t="s">
        <v>1989</v>
      </c>
      <c r="L541">
        <v>71137</v>
      </c>
      <c r="M541">
        <v>17299</v>
      </c>
      <c r="N541" t="s">
        <v>1178</v>
      </c>
      <c r="O541">
        <v>0</v>
      </c>
      <c r="P541">
        <v>229</v>
      </c>
      <c r="Q541" t="s">
        <v>30</v>
      </c>
      <c r="R541" t="s">
        <v>31</v>
      </c>
      <c r="S541">
        <v>0</v>
      </c>
      <c r="T541">
        <v>2006</v>
      </c>
      <c r="U541">
        <v>970</v>
      </c>
      <c r="V541">
        <v>6.6</v>
      </c>
      <c r="W541">
        <v>0</v>
      </c>
    </row>
    <row r="542" spans="1:23" x14ac:dyDescent="0.25">
      <c r="A542" t="s">
        <v>1990</v>
      </c>
      <c r="B542">
        <v>132</v>
      </c>
      <c r="C542">
        <v>123</v>
      </c>
      <c r="D542">
        <v>272</v>
      </c>
      <c r="E542">
        <v>193</v>
      </c>
      <c r="F542" t="s">
        <v>1991</v>
      </c>
      <c r="G542">
        <v>13000</v>
      </c>
      <c r="H542">
        <v>41523271</v>
      </c>
      <c r="I542" t="s">
        <v>1992</v>
      </c>
      <c r="J542" t="s">
        <v>664</v>
      </c>
      <c r="K542" t="s">
        <v>1993</v>
      </c>
      <c r="L542">
        <v>57038</v>
      </c>
      <c r="M542">
        <v>13934</v>
      </c>
      <c r="N542" t="s">
        <v>1994</v>
      </c>
      <c r="O542">
        <v>2</v>
      </c>
      <c r="P542">
        <v>261</v>
      </c>
      <c r="Q542" t="s">
        <v>30</v>
      </c>
      <c r="R542" t="s">
        <v>31</v>
      </c>
      <c r="S542">
        <v>0</v>
      </c>
      <c r="T542">
        <v>2001</v>
      </c>
      <c r="U542">
        <v>450</v>
      </c>
      <c r="V542">
        <v>6.6</v>
      </c>
      <c r="W542">
        <v>0</v>
      </c>
    </row>
    <row r="543" spans="1:23" x14ac:dyDescent="0.25">
      <c r="A543" t="s">
        <v>1995</v>
      </c>
      <c r="B543">
        <v>53</v>
      </c>
      <c r="C543">
        <v>134</v>
      </c>
      <c r="D543">
        <v>109</v>
      </c>
      <c r="E543">
        <v>249</v>
      </c>
      <c r="F543" t="s">
        <v>1996</v>
      </c>
      <c r="G543">
        <v>919</v>
      </c>
      <c r="H543">
        <v>37600435</v>
      </c>
      <c r="I543" t="s">
        <v>1997</v>
      </c>
      <c r="J543" t="s">
        <v>475</v>
      </c>
      <c r="K543" t="s">
        <v>1998</v>
      </c>
      <c r="L543">
        <v>55350</v>
      </c>
      <c r="M543">
        <v>1695</v>
      </c>
      <c r="N543" t="s">
        <v>1999</v>
      </c>
      <c r="O543">
        <v>3</v>
      </c>
      <c r="P543">
        <v>180</v>
      </c>
      <c r="Q543" t="s">
        <v>30</v>
      </c>
      <c r="R543" t="s">
        <v>31</v>
      </c>
      <c r="S543">
        <v>0</v>
      </c>
      <c r="T543">
        <v>1995</v>
      </c>
      <c r="U543">
        <v>303</v>
      </c>
      <c r="V543">
        <v>5.9</v>
      </c>
      <c r="W543">
        <v>0</v>
      </c>
    </row>
    <row r="544" spans="1:23" x14ac:dyDescent="0.25">
      <c r="A544" t="s">
        <v>2000</v>
      </c>
      <c r="B544">
        <v>91</v>
      </c>
      <c r="C544">
        <v>148</v>
      </c>
      <c r="D544">
        <v>72</v>
      </c>
      <c r="E544">
        <v>99</v>
      </c>
      <c r="F544" t="s">
        <v>2001</v>
      </c>
      <c r="G544">
        <v>582</v>
      </c>
      <c r="H544">
        <v>39251128</v>
      </c>
      <c r="I544" t="s">
        <v>2002</v>
      </c>
      <c r="J544" t="s">
        <v>343</v>
      </c>
      <c r="K544" t="s">
        <v>2003</v>
      </c>
      <c r="L544">
        <v>31080</v>
      </c>
      <c r="M544">
        <v>804</v>
      </c>
      <c r="N544" t="s">
        <v>2004</v>
      </c>
      <c r="O544">
        <v>2</v>
      </c>
      <c r="P544">
        <v>217</v>
      </c>
      <c r="Q544" t="s">
        <v>30</v>
      </c>
      <c r="R544" t="s">
        <v>31</v>
      </c>
      <c r="S544">
        <v>0</v>
      </c>
      <c r="T544">
        <v>1999</v>
      </c>
      <c r="U544">
        <v>103</v>
      </c>
      <c r="V544">
        <v>6.7</v>
      </c>
      <c r="W544">
        <v>0</v>
      </c>
    </row>
    <row r="545" spans="1:23" x14ac:dyDescent="0.25">
      <c r="A545" t="s">
        <v>1586</v>
      </c>
      <c r="B545">
        <v>284</v>
      </c>
      <c r="C545">
        <v>110</v>
      </c>
      <c r="D545">
        <v>763</v>
      </c>
      <c r="E545">
        <v>222</v>
      </c>
      <c r="F545" t="s">
        <v>2005</v>
      </c>
      <c r="G545">
        <v>15000</v>
      </c>
      <c r="H545">
        <v>83503161</v>
      </c>
      <c r="I545" t="s">
        <v>2006</v>
      </c>
      <c r="J545" t="s">
        <v>83</v>
      </c>
      <c r="K545" t="s">
        <v>2007</v>
      </c>
      <c r="L545">
        <v>138190</v>
      </c>
      <c r="M545">
        <v>16691</v>
      </c>
      <c r="N545" t="s">
        <v>2008</v>
      </c>
      <c r="O545">
        <v>1</v>
      </c>
      <c r="P545">
        <v>405</v>
      </c>
      <c r="Q545" t="s">
        <v>30</v>
      </c>
      <c r="R545" t="s">
        <v>31</v>
      </c>
      <c r="S545">
        <v>0</v>
      </c>
      <c r="T545">
        <v>2011</v>
      </c>
      <c r="U545">
        <v>1000</v>
      </c>
      <c r="V545">
        <v>6.1</v>
      </c>
      <c r="W545">
        <v>30000</v>
      </c>
    </row>
    <row r="546" spans="1:23" x14ac:dyDescent="0.25">
      <c r="A546" t="s">
        <v>2009</v>
      </c>
      <c r="B546">
        <v>152</v>
      </c>
      <c r="C546">
        <v>113</v>
      </c>
      <c r="D546">
        <v>17</v>
      </c>
      <c r="E546">
        <v>759</v>
      </c>
      <c r="F546" t="s">
        <v>664</v>
      </c>
      <c r="G546">
        <v>87000</v>
      </c>
      <c r="H546">
        <v>34636443</v>
      </c>
      <c r="I546" t="s">
        <v>754</v>
      </c>
      <c r="J546" t="s">
        <v>357</v>
      </c>
      <c r="K546" t="s">
        <v>2010</v>
      </c>
      <c r="L546">
        <v>93790</v>
      </c>
      <c r="M546">
        <v>103354</v>
      </c>
      <c r="N546" t="s">
        <v>2011</v>
      </c>
      <c r="O546">
        <v>0</v>
      </c>
      <c r="P546">
        <v>288</v>
      </c>
      <c r="Q546" t="s">
        <v>30</v>
      </c>
      <c r="R546" t="s">
        <v>31</v>
      </c>
      <c r="S546">
        <v>0</v>
      </c>
      <c r="T546">
        <v>2005</v>
      </c>
      <c r="U546">
        <v>13000</v>
      </c>
      <c r="V546">
        <v>6.6</v>
      </c>
      <c r="W546">
        <v>0</v>
      </c>
    </row>
    <row r="547" spans="1:23" x14ac:dyDescent="0.25">
      <c r="A547" t="s">
        <v>2012</v>
      </c>
      <c r="B547">
        <v>131</v>
      </c>
      <c r="C547">
        <v>94</v>
      </c>
      <c r="D547">
        <v>383</v>
      </c>
      <c r="E547">
        <v>886</v>
      </c>
      <c r="F547" t="s">
        <v>542</v>
      </c>
      <c r="G547">
        <v>13000</v>
      </c>
      <c r="H547">
        <v>22751979</v>
      </c>
      <c r="I547" t="s">
        <v>2013</v>
      </c>
      <c r="J547" t="s">
        <v>776</v>
      </c>
      <c r="K547" t="s">
        <v>2014</v>
      </c>
      <c r="L547">
        <v>52244</v>
      </c>
      <c r="M547">
        <v>15857</v>
      </c>
      <c r="N547" t="s">
        <v>915</v>
      </c>
      <c r="O547">
        <v>0</v>
      </c>
      <c r="P547">
        <v>377</v>
      </c>
      <c r="Q547" t="s">
        <v>30</v>
      </c>
      <c r="R547" t="s">
        <v>31</v>
      </c>
      <c r="S547">
        <v>0</v>
      </c>
      <c r="T547">
        <v>2000</v>
      </c>
      <c r="U547">
        <v>1000</v>
      </c>
      <c r="V547">
        <v>6.6</v>
      </c>
      <c r="W547">
        <v>0</v>
      </c>
    </row>
    <row r="548" spans="1:23" x14ac:dyDescent="0.25">
      <c r="A548" t="s">
        <v>2015</v>
      </c>
      <c r="B548">
        <v>132</v>
      </c>
      <c r="C548">
        <v>116</v>
      </c>
      <c r="D548">
        <v>41</v>
      </c>
      <c r="E548">
        <v>541</v>
      </c>
      <c r="F548" t="s">
        <v>245</v>
      </c>
      <c r="G548">
        <v>11000</v>
      </c>
      <c r="H548">
        <v>30013346</v>
      </c>
      <c r="I548" t="s">
        <v>293</v>
      </c>
      <c r="J548" t="s">
        <v>272</v>
      </c>
      <c r="K548" t="s">
        <v>2016</v>
      </c>
      <c r="L548">
        <v>31293</v>
      </c>
      <c r="M548">
        <v>14028</v>
      </c>
      <c r="N548" t="s">
        <v>2017</v>
      </c>
      <c r="O548">
        <v>2</v>
      </c>
      <c r="P548">
        <v>254</v>
      </c>
      <c r="Q548" t="s">
        <v>30</v>
      </c>
      <c r="R548" t="s">
        <v>31</v>
      </c>
      <c r="S548">
        <v>0</v>
      </c>
      <c r="T548">
        <v>2003</v>
      </c>
      <c r="U548">
        <v>982</v>
      </c>
      <c r="V548">
        <v>5.3</v>
      </c>
      <c r="W548">
        <v>648</v>
      </c>
    </row>
    <row r="549" spans="1:23" x14ac:dyDescent="0.25">
      <c r="A549" t="s">
        <v>1516</v>
      </c>
      <c r="B549">
        <v>67</v>
      </c>
      <c r="C549">
        <v>99</v>
      </c>
      <c r="D549">
        <v>545</v>
      </c>
      <c r="E549">
        <v>533</v>
      </c>
      <c r="F549" t="s">
        <v>2018</v>
      </c>
      <c r="G549">
        <v>933</v>
      </c>
      <c r="H549">
        <v>14567883</v>
      </c>
      <c r="I549" t="s">
        <v>2019</v>
      </c>
      <c r="J549" t="s">
        <v>1106</v>
      </c>
      <c r="K549" t="s">
        <v>2020</v>
      </c>
      <c r="L549">
        <v>44248</v>
      </c>
      <c r="M549">
        <v>2542</v>
      </c>
      <c r="N549" t="s">
        <v>1653</v>
      </c>
      <c r="O549">
        <v>1</v>
      </c>
      <c r="P549">
        <v>373</v>
      </c>
      <c r="Q549" t="s">
        <v>30</v>
      </c>
      <c r="R549" t="s">
        <v>44</v>
      </c>
      <c r="S549">
        <v>0</v>
      </c>
      <c r="T549">
        <v>1998</v>
      </c>
      <c r="U549">
        <v>722</v>
      </c>
      <c r="V549">
        <v>6</v>
      </c>
      <c r="W549">
        <v>0</v>
      </c>
    </row>
    <row r="550" spans="1:23" x14ac:dyDescent="0.25">
      <c r="A550" t="s">
        <v>2021</v>
      </c>
      <c r="B550">
        <v>130</v>
      </c>
      <c r="C550">
        <v>84</v>
      </c>
      <c r="D550">
        <v>10</v>
      </c>
      <c r="E550">
        <v>394</v>
      </c>
      <c r="F550" t="s">
        <v>2022</v>
      </c>
      <c r="G550">
        <v>3000</v>
      </c>
      <c r="H550">
        <v>90820</v>
      </c>
      <c r="I550" t="s">
        <v>2023</v>
      </c>
      <c r="J550" t="s">
        <v>101</v>
      </c>
      <c r="K550" t="s">
        <v>2024</v>
      </c>
      <c r="L550">
        <v>35510</v>
      </c>
      <c r="M550">
        <v>4368</v>
      </c>
      <c r="N550" t="s">
        <v>2025</v>
      </c>
      <c r="O550">
        <v>0</v>
      </c>
      <c r="P550">
        <v>119</v>
      </c>
      <c r="Q550" t="s">
        <v>30</v>
      </c>
      <c r="R550" t="s">
        <v>31</v>
      </c>
      <c r="S550">
        <v>0</v>
      </c>
      <c r="T550">
        <v>2009</v>
      </c>
      <c r="U550">
        <v>552</v>
      </c>
      <c r="V550">
        <v>6</v>
      </c>
      <c r="W550">
        <v>0</v>
      </c>
    </row>
    <row r="551" spans="1:23" x14ac:dyDescent="0.25">
      <c r="A551" t="s">
        <v>2026</v>
      </c>
      <c r="B551">
        <v>74</v>
      </c>
      <c r="C551">
        <v>93</v>
      </c>
      <c r="D551">
        <v>253</v>
      </c>
      <c r="E551">
        <v>637</v>
      </c>
      <c r="F551" t="s">
        <v>2027</v>
      </c>
      <c r="G551">
        <v>3000</v>
      </c>
      <c r="H551">
        <v>5409517</v>
      </c>
      <c r="I551" t="s">
        <v>2028</v>
      </c>
      <c r="J551" t="s">
        <v>345</v>
      </c>
      <c r="K551" t="s">
        <v>2029</v>
      </c>
      <c r="L551">
        <v>14280</v>
      </c>
      <c r="M551">
        <v>5580</v>
      </c>
      <c r="N551" t="s">
        <v>2030</v>
      </c>
      <c r="O551">
        <v>0</v>
      </c>
      <c r="P551">
        <v>171</v>
      </c>
      <c r="Q551" t="s">
        <v>30</v>
      </c>
      <c r="R551" t="s">
        <v>31</v>
      </c>
      <c r="S551">
        <v>0</v>
      </c>
      <c r="T551">
        <v>2001</v>
      </c>
      <c r="U551">
        <v>889</v>
      </c>
      <c r="V551">
        <v>4.7</v>
      </c>
      <c r="W551">
        <v>683</v>
      </c>
    </row>
    <row r="552" spans="1:23" x14ac:dyDescent="0.25">
      <c r="A552" t="s">
        <v>1336</v>
      </c>
      <c r="B552">
        <v>114</v>
      </c>
      <c r="C552">
        <v>113</v>
      </c>
      <c r="D552">
        <v>212</v>
      </c>
      <c r="E552">
        <v>568</v>
      </c>
      <c r="F552" t="s">
        <v>813</v>
      </c>
      <c r="G552">
        <v>2000</v>
      </c>
      <c r="H552">
        <v>21009180</v>
      </c>
      <c r="I552" t="s">
        <v>490</v>
      </c>
      <c r="J552" t="s">
        <v>371</v>
      </c>
      <c r="K552" t="s">
        <v>2031</v>
      </c>
      <c r="L552">
        <v>45815</v>
      </c>
      <c r="M552">
        <v>4397</v>
      </c>
      <c r="N552" t="s">
        <v>1366</v>
      </c>
      <c r="O552">
        <v>4</v>
      </c>
      <c r="P552">
        <v>222</v>
      </c>
      <c r="Q552" t="s">
        <v>30</v>
      </c>
      <c r="R552" t="s">
        <v>31</v>
      </c>
      <c r="S552">
        <v>0</v>
      </c>
      <c r="T552">
        <v>2004</v>
      </c>
      <c r="U552">
        <v>845</v>
      </c>
      <c r="V552">
        <v>6.1</v>
      </c>
      <c r="W552">
        <v>1000</v>
      </c>
    </row>
    <row r="553" spans="1:23" x14ac:dyDescent="0.25">
      <c r="A553" t="s">
        <v>621</v>
      </c>
      <c r="B553">
        <v>294</v>
      </c>
      <c r="C553">
        <v>106</v>
      </c>
      <c r="D553">
        <v>0</v>
      </c>
      <c r="E553">
        <v>963</v>
      </c>
      <c r="F553" t="s">
        <v>664</v>
      </c>
      <c r="G553">
        <v>18000</v>
      </c>
      <c r="H553">
        <v>94999143</v>
      </c>
      <c r="I553" t="s">
        <v>1435</v>
      </c>
      <c r="J553" t="s">
        <v>305</v>
      </c>
      <c r="K553" t="s">
        <v>2032</v>
      </c>
      <c r="L553">
        <v>245152</v>
      </c>
      <c r="M553">
        <v>33645</v>
      </c>
      <c r="N553" t="s">
        <v>1949</v>
      </c>
      <c r="O553">
        <v>0</v>
      </c>
      <c r="P553">
        <v>1344</v>
      </c>
      <c r="Q553" t="s">
        <v>30</v>
      </c>
      <c r="R553" t="s">
        <v>31</v>
      </c>
      <c r="S553">
        <v>0</v>
      </c>
      <c r="T553">
        <v>2000</v>
      </c>
      <c r="U553">
        <v>13000</v>
      </c>
      <c r="V553">
        <v>7.2</v>
      </c>
      <c r="W553">
        <v>0</v>
      </c>
    </row>
    <row r="554" spans="1:23" x14ac:dyDescent="0.25">
      <c r="A554" t="s">
        <v>2033</v>
      </c>
      <c r="B554">
        <v>308</v>
      </c>
      <c r="C554">
        <v>91</v>
      </c>
      <c r="D554">
        <v>22</v>
      </c>
      <c r="E554">
        <v>1000</v>
      </c>
      <c r="F554" t="s">
        <v>413</v>
      </c>
      <c r="G554">
        <v>7000</v>
      </c>
      <c r="H554">
        <v>336029560</v>
      </c>
      <c r="I554" t="s">
        <v>831</v>
      </c>
      <c r="J554" t="s">
        <v>359</v>
      </c>
      <c r="K554" t="s">
        <v>2034</v>
      </c>
      <c r="L554">
        <v>142403</v>
      </c>
      <c r="M554">
        <v>13616</v>
      </c>
      <c r="N554" t="s">
        <v>556</v>
      </c>
      <c r="O554">
        <v>0</v>
      </c>
      <c r="P554">
        <v>275</v>
      </c>
      <c r="Q554" t="s">
        <v>30</v>
      </c>
      <c r="R554" t="s">
        <v>31</v>
      </c>
      <c r="S554">
        <v>0</v>
      </c>
      <c r="T554">
        <v>2015</v>
      </c>
      <c r="U554">
        <v>4000</v>
      </c>
      <c r="V554">
        <v>6.4</v>
      </c>
      <c r="W554">
        <v>70000</v>
      </c>
    </row>
    <row r="555" spans="1:23" x14ac:dyDescent="0.25">
      <c r="A555" t="s">
        <v>81</v>
      </c>
      <c r="B555">
        <v>435</v>
      </c>
      <c r="C555">
        <v>128</v>
      </c>
      <c r="D555">
        <v>0</v>
      </c>
      <c r="E555">
        <v>826</v>
      </c>
      <c r="F555" t="s">
        <v>925</v>
      </c>
      <c r="G555">
        <v>4000</v>
      </c>
      <c r="H555">
        <v>36381716</v>
      </c>
      <c r="I555" t="s">
        <v>827</v>
      </c>
      <c r="J555" t="s">
        <v>413</v>
      </c>
      <c r="K555" t="s">
        <v>2035</v>
      </c>
      <c r="L555">
        <v>197584</v>
      </c>
      <c r="M555">
        <v>7067</v>
      </c>
      <c r="N555" t="s">
        <v>874</v>
      </c>
      <c r="O555">
        <v>4</v>
      </c>
      <c r="P555">
        <v>918</v>
      </c>
      <c r="Q555" t="s">
        <v>30</v>
      </c>
      <c r="R555" t="s">
        <v>31</v>
      </c>
      <c r="S555">
        <v>0</v>
      </c>
      <c r="T555">
        <v>2011</v>
      </c>
      <c r="U555">
        <v>2000</v>
      </c>
      <c r="V555">
        <v>6.1</v>
      </c>
      <c r="W555">
        <v>42000</v>
      </c>
    </row>
    <row r="556" spans="1:23" x14ac:dyDescent="0.25">
      <c r="A556" t="s">
        <v>1463</v>
      </c>
      <c r="B556">
        <v>117</v>
      </c>
      <c r="C556">
        <v>98</v>
      </c>
      <c r="D556">
        <v>0</v>
      </c>
      <c r="E556">
        <v>697</v>
      </c>
      <c r="F556" t="s">
        <v>2036</v>
      </c>
      <c r="G556">
        <v>12000</v>
      </c>
      <c r="H556">
        <v>55585389</v>
      </c>
      <c r="I556" t="s">
        <v>1444</v>
      </c>
      <c r="J556" t="s">
        <v>485</v>
      </c>
      <c r="K556" t="s">
        <v>2037</v>
      </c>
      <c r="L556">
        <v>64121</v>
      </c>
      <c r="M556">
        <v>15269</v>
      </c>
      <c r="N556" t="s">
        <v>2038</v>
      </c>
      <c r="O556">
        <v>1</v>
      </c>
      <c r="P556">
        <v>241</v>
      </c>
      <c r="Q556" t="s">
        <v>30</v>
      </c>
      <c r="R556" t="s">
        <v>31</v>
      </c>
      <c r="S556">
        <v>0</v>
      </c>
      <c r="T556">
        <v>1998</v>
      </c>
      <c r="U556">
        <v>854</v>
      </c>
      <c r="V556">
        <v>5.9</v>
      </c>
      <c r="W556">
        <v>880</v>
      </c>
    </row>
    <row r="557" spans="1:23" x14ac:dyDescent="0.25">
      <c r="A557" t="s">
        <v>1990</v>
      </c>
      <c r="B557">
        <v>108</v>
      </c>
      <c r="C557">
        <v>134</v>
      </c>
      <c r="D557">
        <v>272</v>
      </c>
      <c r="E557">
        <v>215</v>
      </c>
      <c r="F557" t="s">
        <v>2039</v>
      </c>
      <c r="G557">
        <v>548</v>
      </c>
      <c r="H557">
        <v>36976367</v>
      </c>
      <c r="I557" t="s">
        <v>1435</v>
      </c>
      <c r="J557" t="s">
        <v>2040</v>
      </c>
      <c r="K557" t="s">
        <v>2041</v>
      </c>
      <c r="L557">
        <v>81611</v>
      </c>
      <c r="M557">
        <v>1044</v>
      </c>
      <c r="N557" t="s">
        <v>2042</v>
      </c>
      <c r="O557">
        <v>3</v>
      </c>
      <c r="P557">
        <v>274</v>
      </c>
      <c r="Q557" t="s">
        <v>30</v>
      </c>
      <c r="R557" t="s">
        <v>31</v>
      </c>
      <c r="S557">
        <v>0</v>
      </c>
      <c r="T557">
        <v>1998</v>
      </c>
      <c r="U557">
        <v>270</v>
      </c>
      <c r="V557">
        <v>6</v>
      </c>
      <c r="W557">
        <v>0</v>
      </c>
    </row>
    <row r="558" spans="1:23" x14ac:dyDescent="0.25">
      <c r="A558" t="s">
        <v>2043</v>
      </c>
      <c r="B558">
        <v>141</v>
      </c>
      <c r="C558">
        <v>97</v>
      </c>
      <c r="D558">
        <v>6</v>
      </c>
      <c r="E558">
        <v>415</v>
      </c>
      <c r="F558" t="s">
        <v>567</v>
      </c>
      <c r="G558">
        <v>22000</v>
      </c>
      <c r="H558">
        <v>107225164</v>
      </c>
      <c r="I558" t="s">
        <v>2044</v>
      </c>
      <c r="J558" t="s">
        <v>107</v>
      </c>
      <c r="K558" t="s">
        <v>2045</v>
      </c>
      <c r="L558">
        <v>27130</v>
      </c>
      <c r="M558">
        <v>24350</v>
      </c>
      <c r="N558" t="s">
        <v>2046</v>
      </c>
      <c r="O558">
        <v>0</v>
      </c>
      <c r="P558">
        <v>126</v>
      </c>
      <c r="Q558" t="s">
        <v>30</v>
      </c>
      <c r="R558" t="s">
        <v>31</v>
      </c>
      <c r="S558">
        <v>0</v>
      </c>
      <c r="T558">
        <v>2016</v>
      </c>
      <c r="U558">
        <v>1000</v>
      </c>
      <c r="V558">
        <v>6.3</v>
      </c>
      <c r="W558">
        <v>14000</v>
      </c>
    </row>
    <row r="559" spans="1:23" x14ac:dyDescent="0.25">
      <c r="A559" t="s">
        <v>2000</v>
      </c>
      <c r="B559">
        <v>176</v>
      </c>
      <c r="C559">
        <v>112</v>
      </c>
      <c r="D559">
        <v>72</v>
      </c>
      <c r="E559">
        <v>715</v>
      </c>
      <c r="F559" t="s">
        <v>271</v>
      </c>
      <c r="G559">
        <v>11000</v>
      </c>
      <c r="H559">
        <v>70224196</v>
      </c>
      <c r="I559" t="s">
        <v>2047</v>
      </c>
      <c r="J559" t="s">
        <v>456</v>
      </c>
      <c r="K559" t="s">
        <v>2048</v>
      </c>
      <c r="L559">
        <v>59352</v>
      </c>
      <c r="M559">
        <v>13827</v>
      </c>
      <c r="N559" t="s">
        <v>2049</v>
      </c>
      <c r="O559">
        <v>0</v>
      </c>
      <c r="P559">
        <v>138</v>
      </c>
      <c r="Q559" t="s">
        <v>30</v>
      </c>
      <c r="R559" t="s">
        <v>31</v>
      </c>
      <c r="S559">
        <v>0</v>
      </c>
      <c r="T559">
        <v>2008</v>
      </c>
      <c r="U559">
        <v>1000</v>
      </c>
      <c r="V559">
        <v>5.6</v>
      </c>
      <c r="W559">
        <v>0</v>
      </c>
    </row>
    <row r="560" spans="1:23" x14ac:dyDescent="0.25">
      <c r="A560" t="s">
        <v>2050</v>
      </c>
      <c r="B560">
        <v>230</v>
      </c>
      <c r="C560">
        <v>153</v>
      </c>
      <c r="D560">
        <v>0</v>
      </c>
      <c r="E560">
        <v>130</v>
      </c>
      <c r="F560" t="s">
        <v>1129</v>
      </c>
      <c r="G560">
        <v>11000</v>
      </c>
      <c r="H560">
        <v>51814190</v>
      </c>
      <c r="I560" t="s">
        <v>1639</v>
      </c>
      <c r="J560" t="s">
        <v>1421</v>
      </c>
      <c r="K560" t="s">
        <v>2051</v>
      </c>
      <c r="L560">
        <v>100837</v>
      </c>
      <c r="M560">
        <v>11852</v>
      </c>
      <c r="N560" t="s">
        <v>2052</v>
      </c>
      <c r="O560">
        <v>1</v>
      </c>
      <c r="P560">
        <v>301</v>
      </c>
      <c r="Q560" t="s">
        <v>30</v>
      </c>
      <c r="R560" t="s">
        <v>31</v>
      </c>
      <c r="S560">
        <v>0</v>
      </c>
      <c r="T560">
        <v>2009</v>
      </c>
      <c r="U560">
        <v>561</v>
      </c>
      <c r="V560">
        <v>6.4</v>
      </c>
      <c r="W560">
        <v>0</v>
      </c>
    </row>
    <row r="561" spans="1:23" x14ac:dyDescent="0.25">
      <c r="A561" t="s">
        <v>159</v>
      </c>
      <c r="B561">
        <v>234</v>
      </c>
      <c r="C561">
        <v>110</v>
      </c>
      <c r="D561">
        <v>532</v>
      </c>
      <c r="E561">
        <v>461</v>
      </c>
      <c r="F561" t="s">
        <v>2053</v>
      </c>
      <c r="G561">
        <v>3000</v>
      </c>
      <c r="H561">
        <v>47456450</v>
      </c>
      <c r="I561" t="s">
        <v>628</v>
      </c>
      <c r="J561" t="s">
        <v>515</v>
      </c>
      <c r="K561" t="s">
        <v>2054</v>
      </c>
      <c r="L561">
        <v>101386</v>
      </c>
      <c r="M561">
        <v>5187</v>
      </c>
      <c r="N561" t="s">
        <v>2055</v>
      </c>
      <c r="O561">
        <v>1</v>
      </c>
      <c r="P561">
        <v>289</v>
      </c>
      <c r="Q561" t="s">
        <v>30</v>
      </c>
      <c r="R561" t="s">
        <v>31</v>
      </c>
      <c r="S561">
        <v>0</v>
      </c>
      <c r="T561">
        <v>2007</v>
      </c>
      <c r="U561">
        <v>638</v>
      </c>
      <c r="V561">
        <v>7.1</v>
      </c>
      <c r="W561">
        <v>0</v>
      </c>
    </row>
    <row r="562" spans="1:23" x14ac:dyDescent="0.25">
      <c r="A562" t="s">
        <v>1143</v>
      </c>
      <c r="B562">
        <v>164</v>
      </c>
      <c r="C562">
        <v>122</v>
      </c>
      <c r="D562">
        <v>285</v>
      </c>
      <c r="E562">
        <v>989</v>
      </c>
      <c r="F562" t="s">
        <v>1747</v>
      </c>
      <c r="G562">
        <v>8000</v>
      </c>
      <c r="H562">
        <v>148213377</v>
      </c>
      <c r="I562" t="s">
        <v>2056</v>
      </c>
      <c r="J562" t="s">
        <v>833</v>
      </c>
      <c r="K562" t="s">
        <v>2057</v>
      </c>
      <c r="L562">
        <v>130776</v>
      </c>
      <c r="M562">
        <v>12410</v>
      </c>
      <c r="N562" t="s">
        <v>2058</v>
      </c>
      <c r="O562">
        <v>5</v>
      </c>
      <c r="P562">
        <v>437</v>
      </c>
      <c r="Q562" t="s">
        <v>30</v>
      </c>
      <c r="R562" t="s">
        <v>31</v>
      </c>
      <c r="S562">
        <v>0</v>
      </c>
      <c r="T562">
        <v>2006</v>
      </c>
      <c r="U562">
        <v>1000</v>
      </c>
      <c r="V562">
        <v>6.6</v>
      </c>
      <c r="W562">
        <v>0</v>
      </c>
    </row>
    <row r="563" spans="1:23" x14ac:dyDescent="0.25">
      <c r="A563" t="s">
        <v>2059</v>
      </c>
      <c r="B563">
        <v>91</v>
      </c>
      <c r="C563">
        <v>87</v>
      </c>
      <c r="D563">
        <v>41</v>
      </c>
      <c r="E563">
        <v>574</v>
      </c>
      <c r="F563" t="s">
        <v>1085</v>
      </c>
      <c r="G563">
        <v>1000</v>
      </c>
      <c r="H563">
        <v>112950721</v>
      </c>
      <c r="I563" t="s">
        <v>356</v>
      </c>
      <c r="J563" t="s">
        <v>2060</v>
      </c>
      <c r="K563" t="s">
        <v>2061</v>
      </c>
      <c r="L563">
        <v>33884</v>
      </c>
      <c r="M563">
        <v>3287</v>
      </c>
      <c r="N563" t="s">
        <v>2062</v>
      </c>
      <c r="O563">
        <v>0</v>
      </c>
      <c r="P563">
        <v>79</v>
      </c>
      <c r="Q563" t="s">
        <v>30</v>
      </c>
      <c r="R563" t="s">
        <v>31</v>
      </c>
      <c r="S563">
        <v>0</v>
      </c>
      <c r="T563">
        <v>2001</v>
      </c>
      <c r="U563">
        <v>692</v>
      </c>
      <c r="V563">
        <v>4.5999999999999996</v>
      </c>
      <c r="W563">
        <v>266</v>
      </c>
    </row>
    <row r="564" spans="1:23" x14ac:dyDescent="0.25">
      <c r="A564" t="s">
        <v>2063</v>
      </c>
      <c r="B564">
        <v>132</v>
      </c>
      <c r="C564">
        <v>178</v>
      </c>
      <c r="D564">
        <v>0</v>
      </c>
      <c r="E564">
        <v>403</v>
      </c>
      <c r="F564" t="s">
        <v>2064</v>
      </c>
      <c r="G564">
        <v>906</v>
      </c>
      <c r="H564">
        <v>75600000</v>
      </c>
      <c r="I564" t="s">
        <v>2065</v>
      </c>
      <c r="J564" t="s">
        <v>2066</v>
      </c>
      <c r="K564" t="s">
        <v>2067</v>
      </c>
      <c r="L564">
        <v>736638</v>
      </c>
      <c r="M564">
        <v>1976</v>
      </c>
      <c r="N564" t="s">
        <v>2068</v>
      </c>
      <c r="O564">
        <v>1</v>
      </c>
      <c r="P564">
        <v>1065</v>
      </c>
      <c r="Q564" t="s">
        <v>30</v>
      </c>
      <c r="R564" t="s">
        <v>31</v>
      </c>
      <c r="S564">
        <v>0</v>
      </c>
      <c r="T564">
        <v>1995</v>
      </c>
      <c r="U564">
        <v>466</v>
      </c>
      <c r="V564">
        <v>8.4</v>
      </c>
      <c r="W564">
        <v>17000</v>
      </c>
    </row>
    <row r="565" spans="1:23" x14ac:dyDescent="0.25">
      <c r="A565" t="s">
        <v>38</v>
      </c>
      <c r="B565">
        <v>262</v>
      </c>
      <c r="C565">
        <v>125</v>
      </c>
      <c r="D565">
        <v>0</v>
      </c>
      <c r="E565">
        <v>210</v>
      </c>
      <c r="F565" t="s">
        <v>2069</v>
      </c>
      <c r="G565">
        <v>15000</v>
      </c>
      <c r="H565">
        <v>62647540</v>
      </c>
      <c r="I565" t="s">
        <v>968</v>
      </c>
      <c r="J565" t="s">
        <v>260</v>
      </c>
      <c r="K565" t="s">
        <v>2070</v>
      </c>
      <c r="L565">
        <v>143525</v>
      </c>
      <c r="M565">
        <v>15850</v>
      </c>
      <c r="N565" t="s">
        <v>2071</v>
      </c>
      <c r="O565">
        <v>0</v>
      </c>
      <c r="P565">
        <v>657</v>
      </c>
      <c r="Q565" t="s">
        <v>30</v>
      </c>
      <c r="R565" t="s">
        <v>526</v>
      </c>
      <c r="S565">
        <v>0</v>
      </c>
      <c r="T565">
        <v>2005</v>
      </c>
      <c r="U565">
        <v>383</v>
      </c>
      <c r="V565">
        <v>7.1</v>
      </c>
      <c r="W565">
        <v>0</v>
      </c>
    </row>
    <row r="566" spans="1:23" x14ac:dyDescent="0.25">
      <c r="A566" t="s">
        <v>2072</v>
      </c>
      <c r="B566">
        <v>299</v>
      </c>
      <c r="C566">
        <v>87</v>
      </c>
      <c r="D566">
        <v>30</v>
      </c>
      <c r="E566">
        <v>433</v>
      </c>
      <c r="F566" t="s">
        <v>2073</v>
      </c>
      <c r="G566">
        <v>745</v>
      </c>
      <c r="H566">
        <v>183132370</v>
      </c>
      <c r="I566" t="s">
        <v>2074</v>
      </c>
      <c r="J566" t="s">
        <v>1906</v>
      </c>
      <c r="K566" t="s">
        <v>2075</v>
      </c>
      <c r="L566">
        <v>259083</v>
      </c>
      <c r="M566">
        <v>3086</v>
      </c>
      <c r="N566" t="s">
        <v>2076</v>
      </c>
      <c r="O566">
        <v>0</v>
      </c>
      <c r="P566">
        <v>763</v>
      </c>
      <c r="Q566" t="s">
        <v>30</v>
      </c>
      <c r="R566" t="s">
        <v>31</v>
      </c>
      <c r="S566">
        <v>0</v>
      </c>
      <c r="T566">
        <v>2007</v>
      </c>
      <c r="U566">
        <v>440</v>
      </c>
      <c r="V566">
        <v>7.4</v>
      </c>
      <c r="W566">
        <v>0</v>
      </c>
    </row>
    <row r="567" spans="1:23" x14ac:dyDescent="0.25">
      <c r="A567" t="s">
        <v>2077</v>
      </c>
      <c r="B567">
        <v>128</v>
      </c>
      <c r="C567">
        <v>152</v>
      </c>
      <c r="D567">
        <v>0</v>
      </c>
      <c r="E567">
        <v>745</v>
      </c>
      <c r="F567" t="s">
        <v>1620</v>
      </c>
      <c r="G567">
        <v>940</v>
      </c>
      <c r="H567">
        <v>27796042</v>
      </c>
      <c r="I567" t="s">
        <v>152</v>
      </c>
      <c r="J567" t="s">
        <v>2078</v>
      </c>
      <c r="K567" t="s">
        <v>2079</v>
      </c>
      <c r="L567">
        <v>45031</v>
      </c>
      <c r="M567">
        <v>4310</v>
      </c>
      <c r="N567" t="s">
        <v>2080</v>
      </c>
      <c r="O567">
        <v>1</v>
      </c>
      <c r="P567">
        <v>376</v>
      </c>
      <c r="Q567" t="s">
        <v>30</v>
      </c>
      <c r="R567" t="s">
        <v>31</v>
      </c>
      <c r="S567">
        <v>0</v>
      </c>
      <c r="T567">
        <v>2001</v>
      </c>
      <c r="U567">
        <v>826</v>
      </c>
      <c r="V567">
        <v>6.9</v>
      </c>
      <c r="W567">
        <v>0</v>
      </c>
    </row>
    <row r="568" spans="1:23" x14ac:dyDescent="0.25">
      <c r="A568" t="s">
        <v>1348</v>
      </c>
      <c r="B568">
        <v>109</v>
      </c>
      <c r="C568">
        <v>116</v>
      </c>
      <c r="D568">
        <v>212</v>
      </c>
      <c r="E568">
        <v>462</v>
      </c>
      <c r="F568" t="s">
        <v>1117</v>
      </c>
      <c r="G568">
        <v>13000</v>
      </c>
      <c r="H568">
        <v>32616869</v>
      </c>
      <c r="I568" t="s">
        <v>2081</v>
      </c>
      <c r="J568" t="s">
        <v>1166</v>
      </c>
      <c r="K568" t="s">
        <v>2082</v>
      </c>
      <c r="L568">
        <v>34435</v>
      </c>
      <c r="M568">
        <v>14780</v>
      </c>
      <c r="N568" t="s">
        <v>2083</v>
      </c>
      <c r="O568">
        <v>0</v>
      </c>
      <c r="P568">
        <v>346</v>
      </c>
      <c r="Q568" t="s">
        <v>30</v>
      </c>
      <c r="R568" t="s">
        <v>31</v>
      </c>
      <c r="S568">
        <v>0</v>
      </c>
      <c r="T568">
        <v>2001</v>
      </c>
      <c r="U568">
        <v>658</v>
      </c>
      <c r="V568">
        <v>4.5</v>
      </c>
      <c r="W568">
        <v>886</v>
      </c>
    </row>
    <row r="569" spans="1:23" x14ac:dyDescent="0.25">
      <c r="A569" t="s">
        <v>1552</v>
      </c>
      <c r="B569">
        <v>88</v>
      </c>
      <c r="C569">
        <v>109</v>
      </c>
      <c r="D569">
        <v>218</v>
      </c>
      <c r="E569">
        <v>8</v>
      </c>
      <c r="F569" t="s">
        <v>2084</v>
      </c>
      <c r="G569">
        <v>21</v>
      </c>
      <c r="H569">
        <v>18947630</v>
      </c>
      <c r="I569" t="s">
        <v>2085</v>
      </c>
      <c r="J569" t="s">
        <v>2086</v>
      </c>
      <c r="K569" t="s">
        <v>2087</v>
      </c>
      <c r="L569">
        <v>11798</v>
      </c>
      <c r="M569">
        <v>55</v>
      </c>
      <c r="N569" t="s">
        <v>2088</v>
      </c>
      <c r="O569">
        <v>0</v>
      </c>
      <c r="P569">
        <v>124</v>
      </c>
      <c r="Q569" t="s">
        <v>30</v>
      </c>
      <c r="R569" t="s">
        <v>966</v>
      </c>
      <c r="S569">
        <v>0</v>
      </c>
      <c r="T569">
        <v>2004</v>
      </c>
      <c r="U569">
        <v>17</v>
      </c>
      <c r="V569">
        <v>7.1</v>
      </c>
      <c r="W569">
        <v>2000</v>
      </c>
    </row>
    <row r="570" spans="1:23" x14ac:dyDescent="0.25">
      <c r="A570" t="s">
        <v>621</v>
      </c>
      <c r="B570">
        <v>261</v>
      </c>
      <c r="C570">
        <v>108</v>
      </c>
      <c r="D570">
        <v>0</v>
      </c>
      <c r="E570">
        <v>882</v>
      </c>
      <c r="F570" t="s">
        <v>166</v>
      </c>
      <c r="G570">
        <v>3000</v>
      </c>
      <c r="H570">
        <v>114195633</v>
      </c>
      <c r="I570" t="s">
        <v>2089</v>
      </c>
      <c r="J570" t="s">
        <v>167</v>
      </c>
      <c r="K570" t="s">
        <v>2090</v>
      </c>
      <c r="L570">
        <v>193770</v>
      </c>
      <c r="M570">
        <v>7273</v>
      </c>
      <c r="N570" t="s">
        <v>134</v>
      </c>
      <c r="O570">
        <v>0</v>
      </c>
      <c r="P570">
        <v>2003</v>
      </c>
      <c r="Q570" t="s">
        <v>30</v>
      </c>
      <c r="R570" t="s">
        <v>31</v>
      </c>
      <c r="S570">
        <v>0</v>
      </c>
      <c r="T570">
        <v>2004</v>
      </c>
      <c r="U570">
        <v>2000</v>
      </c>
      <c r="V570">
        <v>6.5</v>
      </c>
      <c r="W570">
        <v>0</v>
      </c>
    </row>
    <row r="571" spans="1:23" x14ac:dyDescent="0.25">
      <c r="A571" t="s">
        <v>2091</v>
      </c>
      <c r="B571">
        <v>73</v>
      </c>
      <c r="C571">
        <v>85</v>
      </c>
      <c r="D571">
        <v>84</v>
      </c>
      <c r="E571">
        <v>595</v>
      </c>
      <c r="F571" t="s">
        <v>2060</v>
      </c>
      <c r="G571">
        <v>1000</v>
      </c>
      <c r="H571">
        <v>144156464</v>
      </c>
      <c r="I571" t="s">
        <v>356</v>
      </c>
      <c r="J571" t="s">
        <v>299</v>
      </c>
      <c r="K571" t="s">
        <v>2092</v>
      </c>
      <c r="L571">
        <v>74343</v>
      </c>
      <c r="M571">
        <v>4166</v>
      </c>
      <c r="N571" t="s">
        <v>2093</v>
      </c>
      <c r="O571">
        <v>0</v>
      </c>
      <c r="P571">
        <v>98</v>
      </c>
      <c r="Q571" t="s">
        <v>30</v>
      </c>
      <c r="R571" t="s">
        <v>31</v>
      </c>
      <c r="S571">
        <v>0</v>
      </c>
      <c r="T571">
        <v>1998</v>
      </c>
      <c r="U571">
        <v>1000</v>
      </c>
      <c r="V571">
        <v>5.3</v>
      </c>
      <c r="W571">
        <v>694</v>
      </c>
    </row>
    <row r="572" spans="1:23" x14ac:dyDescent="0.25">
      <c r="A572" t="s">
        <v>621</v>
      </c>
      <c r="B572">
        <v>208</v>
      </c>
      <c r="C572">
        <v>106</v>
      </c>
      <c r="D572">
        <v>0</v>
      </c>
      <c r="E572">
        <v>242</v>
      </c>
      <c r="F572" t="s">
        <v>2094</v>
      </c>
      <c r="G572">
        <v>710</v>
      </c>
      <c r="H572">
        <v>227965690</v>
      </c>
      <c r="I572" t="s">
        <v>1726</v>
      </c>
      <c r="J572" t="s">
        <v>2095</v>
      </c>
      <c r="K572" t="s">
        <v>2096</v>
      </c>
      <c r="L572">
        <v>271592</v>
      </c>
      <c r="M572">
        <v>1675</v>
      </c>
      <c r="N572" t="s">
        <v>2097</v>
      </c>
      <c r="O572">
        <v>0</v>
      </c>
      <c r="P572">
        <v>2335</v>
      </c>
      <c r="Q572" t="s">
        <v>30</v>
      </c>
      <c r="R572" t="s">
        <v>31</v>
      </c>
      <c r="S572">
        <v>0</v>
      </c>
      <c r="T572">
        <v>2002</v>
      </c>
      <c r="U572">
        <v>529</v>
      </c>
      <c r="V572">
        <v>6.7</v>
      </c>
      <c r="W572">
        <v>0</v>
      </c>
    </row>
    <row r="573" spans="1:23" x14ac:dyDescent="0.25">
      <c r="A573" t="s">
        <v>104</v>
      </c>
      <c r="B573">
        <v>205</v>
      </c>
      <c r="C573">
        <v>93</v>
      </c>
      <c r="D573">
        <v>80</v>
      </c>
      <c r="E573">
        <v>48</v>
      </c>
      <c r="F573" t="s">
        <v>2098</v>
      </c>
      <c r="G573">
        <v>692</v>
      </c>
      <c r="H573">
        <v>436471036</v>
      </c>
      <c r="I573" t="s">
        <v>2099</v>
      </c>
      <c r="J573" t="s">
        <v>499</v>
      </c>
      <c r="K573" t="s">
        <v>2100</v>
      </c>
      <c r="L573">
        <v>314630</v>
      </c>
      <c r="M573">
        <v>1148</v>
      </c>
      <c r="N573" t="s">
        <v>2101</v>
      </c>
      <c r="O573">
        <v>1</v>
      </c>
      <c r="P573">
        <v>483</v>
      </c>
      <c r="Q573" t="s">
        <v>30</v>
      </c>
      <c r="R573" t="s">
        <v>31</v>
      </c>
      <c r="S573">
        <v>0</v>
      </c>
      <c r="T573">
        <v>2004</v>
      </c>
      <c r="U573">
        <v>309</v>
      </c>
      <c r="V573">
        <v>7.2</v>
      </c>
      <c r="W573">
        <v>0</v>
      </c>
    </row>
    <row r="574" spans="1:23" x14ac:dyDescent="0.25">
      <c r="A574" t="s">
        <v>213</v>
      </c>
      <c r="B574">
        <v>256</v>
      </c>
      <c r="C574">
        <v>117</v>
      </c>
      <c r="D574">
        <v>487</v>
      </c>
      <c r="E574">
        <v>769</v>
      </c>
      <c r="F574" t="s">
        <v>2102</v>
      </c>
      <c r="G574">
        <v>1000</v>
      </c>
      <c r="H574">
        <v>244052771</v>
      </c>
      <c r="I574" t="s">
        <v>214</v>
      </c>
      <c r="J574" t="s">
        <v>224</v>
      </c>
      <c r="K574" t="s">
        <v>2103</v>
      </c>
      <c r="L574">
        <v>263853</v>
      </c>
      <c r="M574">
        <v>4905</v>
      </c>
      <c r="N574" t="s">
        <v>2104</v>
      </c>
      <c r="O574">
        <v>0</v>
      </c>
      <c r="P574">
        <v>584</v>
      </c>
      <c r="Q574" t="s">
        <v>30</v>
      </c>
      <c r="R574" t="s">
        <v>31</v>
      </c>
      <c r="S574">
        <v>0</v>
      </c>
      <c r="T574">
        <v>2006</v>
      </c>
      <c r="U574">
        <v>843</v>
      </c>
      <c r="V574">
        <v>7.2</v>
      </c>
      <c r="W574">
        <v>0</v>
      </c>
    </row>
    <row r="575" spans="1:23" x14ac:dyDescent="0.25">
      <c r="A575" t="s">
        <v>2105</v>
      </c>
      <c r="B575">
        <v>103</v>
      </c>
      <c r="C575">
        <v>116</v>
      </c>
      <c r="D575">
        <v>0</v>
      </c>
      <c r="E575">
        <v>995</v>
      </c>
      <c r="F575" t="s">
        <v>101</v>
      </c>
      <c r="G575">
        <v>8000</v>
      </c>
      <c r="H575">
        <v>152149590</v>
      </c>
      <c r="I575" t="s">
        <v>1099</v>
      </c>
      <c r="J575" t="s">
        <v>1006</v>
      </c>
      <c r="K575" t="s">
        <v>2106</v>
      </c>
      <c r="L575">
        <v>74274</v>
      </c>
      <c r="M575">
        <v>12790</v>
      </c>
      <c r="N575" t="s">
        <v>2107</v>
      </c>
      <c r="O575">
        <v>2</v>
      </c>
      <c r="P575">
        <v>255</v>
      </c>
      <c r="Q575" t="s">
        <v>30</v>
      </c>
      <c r="R575" t="s">
        <v>31</v>
      </c>
      <c r="S575">
        <v>0</v>
      </c>
      <c r="T575">
        <v>1999</v>
      </c>
      <c r="U575">
        <v>3000</v>
      </c>
      <c r="V575">
        <v>5.5</v>
      </c>
      <c r="W575">
        <v>0</v>
      </c>
    </row>
    <row r="576" spans="1:23" x14ac:dyDescent="0.25">
      <c r="A576" t="s">
        <v>344</v>
      </c>
      <c r="B576">
        <v>191</v>
      </c>
      <c r="C576">
        <v>132</v>
      </c>
      <c r="D576">
        <v>357</v>
      </c>
      <c r="E576">
        <v>212</v>
      </c>
      <c r="F576" t="s">
        <v>2108</v>
      </c>
      <c r="G576">
        <v>14000</v>
      </c>
      <c r="H576">
        <v>141204016</v>
      </c>
      <c r="I576" t="s">
        <v>40</v>
      </c>
      <c r="J576" t="s">
        <v>236</v>
      </c>
      <c r="K576" t="s">
        <v>2109</v>
      </c>
      <c r="L576">
        <v>142569</v>
      </c>
      <c r="M576">
        <v>14790</v>
      </c>
      <c r="N576" t="s">
        <v>2110</v>
      </c>
      <c r="O576">
        <v>0</v>
      </c>
      <c r="P576">
        <v>737</v>
      </c>
      <c r="Q576" t="s">
        <v>30</v>
      </c>
      <c r="R576" t="s">
        <v>31</v>
      </c>
      <c r="S576">
        <v>0</v>
      </c>
      <c r="T576">
        <v>2002</v>
      </c>
      <c r="U576">
        <v>223</v>
      </c>
      <c r="V576">
        <v>5.8</v>
      </c>
      <c r="W576">
        <v>10000</v>
      </c>
    </row>
    <row r="577" spans="1:23" x14ac:dyDescent="0.25">
      <c r="A577" t="s">
        <v>2111</v>
      </c>
      <c r="B577">
        <v>147</v>
      </c>
      <c r="C577">
        <v>92</v>
      </c>
      <c r="D577">
        <v>5</v>
      </c>
      <c r="E577">
        <v>726</v>
      </c>
      <c r="F577" t="s">
        <v>2112</v>
      </c>
      <c r="G577">
        <v>870</v>
      </c>
      <c r="H577">
        <v>162495848</v>
      </c>
      <c r="I577" t="s">
        <v>191</v>
      </c>
      <c r="J577" t="s">
        <v>2113</v>
      </c>
      <c r="K577" t="s">
        <v>2114</v>
      </c>
      <c r="L577">
        <v>34359</v>
      </c>
      <c r="M577">
        <v>5217</v>
      </c>
      <c r="N577" t="s">
        <v>433</v>
      </c>
      <c r="O577">
        <v>0</v>
      </c>
      <c r="P577">
        <v>133</v>
      </c>
      <c r="Q577" t="s">
        <v>30</v>
      </c>
      <c r="R577" t="s">
        <v>31</v>
      </c>
      <c r="S577">
        <v>0</v>
      </c>
      <c r="T577">
        <v>2015</v>
      </c>
      <c r="U577">
        <v>861</v>
      </c>
      <c r="V577">
        <v>6</v>
      </c>
      <c r="W577">
        <v>16000</v>
      </c>
    </row>
    <row r="578" spans="1:23" x14ac:dyDescent="0.25">
      <c r="A578" t="s">
        <v>579</v>
      </c>
      <c r="B578">
        <v>79</v>
      </c>
      <c r="C578">
        <v>139</v>
      </c>
      <c r="D578">
        <v>2000</v>
      </c>
      <c r="E578">
        <v>808</v>
      </c>
      <c r="F578" t="s">
        <v>325</v>
      </c>
      <c r="G578">
        <v>960</v>
      </c>
      <c r="H578">
        <v>136448821</v>
      </c>
      <c r="I578" t="s">
        <v>1007</v>
      </c>
      <c r="J578" t="s">
        <v>1712</v>
      </c>
      <c r="K578" t="s">
        <v>2115</v>
      </c>
      <c r="L578">
        <v>98989</v>
      </c>
      <c r="M578">
        <v>3667</v>
      </c>
      <c r="N578" t="s">
        <v>716</v>
      </c>
      <c r="O578">
        <v>1</v>
      </c>
      <c r="P578">
        <v>158</v>
      </c>
      <c r="Q578" t="s">
        <v>30</v>
      </c>
      <c r="R578" t="s">
        <v>31</v>
      </c>
      <c r="S578">
        <v>0</v>
      </c>
      <c r="T578">
        <v>1996</v>
      </c>
      <c r="U578">
        <v>848</v>
      </c>
      <c r="V578">
        <v>6.6</v>
      </c>
      <c r="W578">
        <v>1000</v>
      </c>
    </row>
    <row r="579" spans="1:23" x14ac:dyDescent="0.25">
      <c r="A579" t="s">
        <v>1152</v>
      </c>
      <c r="B579">
        <v>486</v>
      </c>
      <c r="C579">
        <v>153</v>
      </c>
      <c r="D579">
        <v>16000</v>
      </c>
      <c r="E579">
        <v>11000</v>
      </c>
      <c r="F579" t="s">
        <v>237</v>
      </c>
      <c r="G579">
        <v>13000</v>
      </c>
      <c r="H579">
        <v>120523073</v>
      </c>
      <c r="I579" t="s">
        <v>2116</v>
      </c>
      <c r="J579" t="s">
        <v>317</v>
      </c>
      <c r="K579" t="s">
        <v>2117</v>
      </c>
      <c r="L579">
        <v>885175</v>
      </c>
      <c r="M579">
        <v>36741</v>
      </c>
      <c r="N579" t="s">
        <v>41</v>
      </c>
      <c r="O579">
        <v>1</v>
      </c>
      <c r="P579">
        <v>1527</v>
      </c>
      <c r="Q579" t="s">
        <v>30</v>
      </c>
      <c r="R579" t="s">
        <v>31</v>
      </c>
      <c r="S579">
        <v>0</v>
      </c>
      <c r="T579">
        <v>2009</v>
      </c>
      <c r="U579">
        <v>11000</v>
      </c>
      <c r="V579">
        <v>8.3000000000000007</v>
      </c>
      <c r="W579">
        <v>42000</v>
      </c>
    </row>
    <row r="580" spans="1:23" x14ac:dyDescent="0.25">
      <c r="A580" t="s">
        <v>270</v>
      </c>
      <c r="B580">
        <v>75</v>
      </c>
      <c r="C580">
        <v>142</v>
      </c>
      <c r="D580">
        <v>14000</v>
      </c>
      <c r="E580">
        <v>5000</v>
      </c>
      <c r="F580" t="s">
        <v>1006</v>
      </c>
      <c r="G580">
        <v>49000</v>
      </c>
      <c r="H580">
        <v>119654900</v>
      </c>
      <c r="I580" t="s">
        <v>538</v>
      </c>
      <c r="J580" t="s">
        <v>554</v>
      </c>
      <c r="K580" t="s">
        <v>2118</v>
      </c>
      <c r="L580">
        <v>182802</v>
      </c>
      <c r="M580">
        <v>64259</v>
      </c>
      <c r="N580" t="s">
        <v>1554</v>
      </c>
      <c r="O580">
        <v>1</v>
      </c>
      <c r="P580">
        <v>363</v>
      </c>
      <c r="Q580" t="s">
        <v>30</v>
      </c>
      <c r="R580" t="s">
        <v>31</v>
      </c>
      <c r="S580">
        <v>0</v>
      </c>
      <c r="T580">
        <v>1991</v>
      </c>
      <c r="U580">
        <v>8000</v>
      </c>
      <c r="V580">
        <v>6.7</v>
      </c>
      <c r="W580">
        <v>13000</v>
      </c>
    </row>
    <row r="581" spans="1:23" x14ac:dyDescent="0.25">
      <c r="A581" t="s">
        <v>182</v>
      </c>
      <c r="B581">
        <v>245</v>
      </c>
      <c r="C581">
        <v>101</v>
      </c>
      <c r="D581">
        <v>420</v>
      </c>
      <c r="E581">
        <v>467</v>
      </c>
      <c r="F581" t="s">
        <v>1188</v>
      </c>
      <c r="G581">
        <v>12000</v>
      </c>
      <c r="H581">
        <v>72660029</v>
      </c>
      <c r="I581" t="s">
        <v>93</v>
      </c>
      <c r="J581" t="s">
        <v>725</v>
      </c>
      <c r="K581" t="s">
        <v>1219</v>
      </c>
      <c r="L581">
        <v>115687</v>
      </c>
      <c r="M581">
        <v>16235</v>
      </c>
      <c r="N581" t="s">
        <v>1220</v>
      </c>
      <c r="O581">
        <v>0</v>
      </c>
      <c r="P581">
        <v>269</v>
      </c>
      <c r="Q581" t="s">
        <v>30</v>
      </c>
      <c r="R581" t="s">
        <v>31</v>
      </c>
      <c r="S581">
        <v>0</v>
      </c>
      <c r="T581">
        <v>2014</v>
      </c>
      <c r="U581">
        <v>3000</v>
      </c>
      <c r="V581">
        <v>6</v>
      </c>
      <c r="W581">
        <v>21000</v>
      </c>
    </row>
    <row r="582" spans="1:23" x14ac:dyDescent="0.25">
      <c r="A582" t="s">
        <v>1348</v>
      </c>
      <c r="B582">
        <v>142</v>
      </c>
      <c r="C582">
        <v>124</v>
      </c>
      <c r="D582">
        <v>212</v>
      </c>
      <c r="E582">
        <v>576</v>
      </c>
      <c r="F582" t="s">
        <v>2119</v>
      </c>
      <c r="G582">
        <v>13000</v>
      </c>
      <c r="H582">
        <v>117541000</v>
      </c>
      <c r="I582" t="s">
        <v>47</v>
      </c>
      <c r="J582" t="s">
        <v>664</v>
      </c>
      <c r="K582" t="s">
        <v>2120</v>
      </c>
      <c r="L582">
        <v>269858</v>
      </c>
      <c r="M582">
        <v>16595</v>
      </c>
      <c r="N582" t="s">
        <v>2121</v>
      </c>
      <c r="O582">
        <v>0</v>
      </c>
      <c r="P582">
        <v>316</v>
      </c>
      <c r="Q582" t="s">
        <v>30</v>
      </c>
      <c r="R582" t="s">
        <v>31</v>
      </c>
      <c r="S582">
        <v>0</v>
      </c>
      <c r="T582">
        <v>1990</v>
      </c>
      <c r="U582">
        <v>982</v>
      </c>
      <c r="V582">
        <v>7.1</v>
      </c>
      <c r="W582">
        <v>0</v>
      </c>
    </row>
    <row r="583" spans="1:23" x14ac:dyDescent="0.25">
      <c r="A583" t="s">
        <v>2122</v>
      </c>
      <c r="B583">
        <v>144</v>
      </c>
      <c r="C583">
        <v>117</v>
      </c>
      <c r="D583">
        <v>69</v>
      </c>
      <c r="E583">
        <v>1000</v>
      </c>
      <c r="F583" t="s">
        <v>2123</v>
      </c>
      <c r="G583">
        <v>10000</v>
      </c>
      <c r="H583">
        <v>116643346</v>
      </c>
      <c r="I583" t="s">
        <v>2124</v>
      </c>
      <c r="J583" t="s">
        <v>604</v>
      </c>
      <c r="K583" t="s">
        <v>2125</v>
      </c>
      <c r="L583">
        <v>119807</v>
      </c>
      <c r="M583">
        <v>14486</v>
      </c>
      <c r="N583" t="s">
        <v>1381</v>
      </c>
      <c r="O583">
        <v>1</v>
      </c>
      <c r="P583">
        <v>340</v>
      </c>
      <c r="Q583" t="s">
        <v>30</v>
      </c>
      <c r="R583" t="s">
        <v>31</v>
      </c>
      <c r="S583">
        <v>0</v>
      </c>
      <c r="T583">
        <v>2003</v>
      </c>
      <c r="U583">
        <v>1000</v>
      </c>
      <c r="V583">
        <v>6</v>
      </c>
      <c r="W583">
        <v>0</v>
      </c>
    </row>
    <row r="584" spans="1:23" x14ac:dyDescent="0.25">
      <c r="A584" t="s">
        <v>2128</v>
      </c>
      <c r="B584">
        <v>153</v>
      </c>
      <c r="C584">
        <v>141</v>
      </c>
      <c r="D584">
        <v>488</v>
      </c>
      <c r="E584">
        <v>509</v>
      </c>
      <c r="F584" t="s">
        <v>1116</v>
      </c>
      <c r="G584">
        <v>10000</v>
      </c>
      <c r="H584">
        <v>100614858</v>
      </c>
      <c r="I584" t="s">
        <v>2129</v>
      </c>
      <c r="J584" t="s">
        <v>362</v>
      </c>
      <c r="K584" t="s">
        <v>2130</v>
      </c>
      <c r="L584">
        <v>206776</v>
      </c>
      <c r="M584">
        <v>11458</v>
      </c>
      <c r="N584" t="s">
        <v>364</v>
      </c>
      <c r="O584">
        <v>1</v>
      </c>
      <c r="P584">
        <v>1248</v>
      </c>
      <c r="Q584" t="s">
        <v>30</v>
      </c>
      <c r="R584" t="s">
        <v>31</v>
      </c>
      <c r="S584">
        <v>0</v>
      </c>
      <c r="T584">
        <v>2001</v>
      </c>
      <c r="U584">
        <v>834</v>
      </c>
      <c r="V584">
        <v>6.9</v>
      </c>
      <c r="W584">
        <v>0</v>
      </c>
    </row>
    <row r="585" spans="1:23" x14ac:dyDescent="0.25">
      <c r="A585" t="s">
        <v>621</v>
      </c>
      <c r="B585">
        <v>284</v>
      </c>
      <c r="C585">
        <v>110</v>
      </c>
      <c r="D585">
        <v>0</v>
      </c>
      <c r="E585">
        <v>559</v>
      </c>
      <c r="F585" t="s">
        <v>2131</v>
      </c>
      <c r="G585">
        <v>3000</v>
      </c>
      <c r="H585">
        <v>42272747</v>
      </c>
      <c r="I585" t="s">
        <v>2132</v>
      </c>
      <c r="J585" t="s">
        <v>167</v>
      </c>
      <c r="K585" t="s">
        <v>2133</v>
      </c>
      <c r="L585">
        <v>78635</v>
      </c>
      <c r="M585">
        <v>5609</v>
      </c>
      <c r="N585" t="s">
        <v>2134</v>
      </c>
      <c r="O585">
        <v>1</v>
      </c>
      <c r="P585">
        <v>1040</v>
      </c>
      <c r="Q585" t="s">
        <v>30</v>
      </c>
      <c r="R585" t="s">
        <v>31</v>
      </c>
      <c r="S585">
        <v>0</v>
      </c>
      <c r="T585">
        <v>2006</v>
      </c>
      <c r="U585">
        <v>579</v>
      </c>
      <c r="V585">
        <v>5.6</v>
      </c>
      <c r="W585">
        <v>0</v>
      </c>
    </row>
    <row r="586" spans="1:23" x14ac:dyDescent="0.25">
      <c r="A586" t="s">
        <v>1516</v>
      </c>
      <c r="B586">
        <v>247</v>
      </c>
      <c r="C586">
        <v>109</v>
      </c>
      <c r="D586">
        <v>545</v>
      </c>
      <c r="E586">
        <v>727</v>
      </c>
      <c r="F586" t="s">
        <v>654</v>
      </c>
      <c r="G586">
        <v>886</v>
      </c>
      <c r="H586">
        <v>80281096</v>
      </c>
      <c r="I586" t="s">
        <v>1439</v>
      </c>
      <c r="J586" t="s">
        <v>1455</v>
      </c>
      <c r="K586" t="s">
        <v>2135</v>
      </c>
      <c r="L586">
        <v>143628</v>
      </c>
      <c r="M586">
        <v>3222</v>
      </c>
      <c r="N586" t="s">
        <v>2136</v>
      </c>
      <c r="O586">
        <v>0</v>
      </c>
      <c r="P586">
        <v>1283</v>
      </c>
      <c r="Q586" t="s">
        <v>30</v>
      </c>
      <c r="R586" t="s">
        <v>31</v>
      </c>
      <c r="S586">
        <v>0</v>
      </c>
      <c r="T586">
        <v>2004</v>
      </c>
      <c r="U586">
        <v>766</v>
      </c>
      <c r="V586">
        <v>5.6</v>
      </c>
      <c r="W586">
        <v>0</v>
      </c>
    </row>
    <row r="587" spans="1:23" x14ac:dyDescent="0.25">
      <c r="A587" t="s">
        <v>2091</v>
      </c>
      <c r="B587">
        <v>107</v>
      </c>
      <c r="C587">
        <v>88</v>
      </c>
      <c r="D587">
        <v>84</v>
      </c>
      <c r="E587">
        <v>1000</v>
      </c>
      <c r="F587" t="s">
        <v>2137</v>
      </c>
      <c r="G587">
        <v>1000</v>
      </c>
      <c r="H587">
        <v>219613391</v>
      </c>
      <c r="I587" t="s">
        <v>2138</v>
      </c>
      <c r="J587" t="s">
        <v>332</v>
      </c>
      <c r="K587" t="s">
        <v>2139</v>
      </c>
      <c r="L587">
        <v>31649</v>
      </c>
      <c r="M587">
        <v>5227</v>
      </c>
      <c r="N587" t="s">
        <v>1416</v>
      </c>
      <c r="O587">
        <v>0</v>
      </c>
      <c r="P587">
        <v>98</v>
      </c>
      <c r="Q587" t="s">
        <v>30</v>
      </c>
      <c r="R587" t="s">
        <v>31</v>
      </c>
      <c r="S587">
        <v>0</v>
      </c>
      <c r="T587">
        <v>2009</v>
      </c>
      <c r="U587">
        <v>1000</v>
      </c>
      <c r="V587">
        <v>4.5</v>
      </c>
      <c r="W587">
        <v>2000</v>
      </c>
    </row>
    <row r="588" spans="1:23" x14ac:dyDescent="0.25">
      <c r="A588" t="s">
        <v>2140</v>
      </c>
      <c r="B588">
        <v>141</v>
      </c>
      <c r="C588">
        <v>124</v>
      </c>
      <c r="D588">
        <v>130</v>
      </c>
      <c r="E588">
        <v>841</v>
      </c>
      <c r="F588" t="s">
        <v>941</v>
      </c>
      <c r="G588">
        <v>4000</v>
      </c>
      <c r="H588">
        <v>78120196</v>
      </c>
      <c r="I588" t="s">
        <v>690</v>
      </c>
      <c r="J588" t="s">
        <v>413</v>
      </c>
      <c r="K588" t="s">
        <v>2141</v>
      </c>
      <c r="L588">
        <v>103241</v>
      </c>
      <c r="M588">
        <v>6181</v>
      </c>
      <c r="N588" t="s">
        <v>2142</v>
      </c>
      <c r="O588">
        <v>0</v>
      </c>
      <c r="P588">
        <v>742</v>
      </c>
      <c r="Q588" t="s">
        <v>30</v>
      </c>
      <c r="R588" t="s">
        <v>31</v>
      </c>
      <c r="S588">
        <v>0</v>
      </c>
      <c r="T588">
        <v>2002</v>
      </c>
      <c r="U588">
        <v>973</v>
      </c>
      <c r="V588">
        <v>7.1</v>
      </c>
      <c r="W588">
        <v>5000</v>
      </c>
    </row>
    <row r="589" spans="1:23" x14ac:dyDescent="0.25">
      <c r="A589" t="s">
        <v>1976</v>
      </c>
      <c r="B589">
        <v>358</v>
      </c>
      <c r="C589">
        <v>119</v>
      </c>
      <c r="D589">
        <v>845</v>
      </c>
      <c r="E589">
        <v>992</v>
      </c>
      <c r="F589" t="s">
        <v>323</v>
      </c>
      <c r="G589">
        <v>18000</v>
      </c>
      <c r="H589">
        <v>98895417</v>
      </c>
      <c r="I589" t="s">
        <v>47</v>
      </c>
      <c r="J589" t="s">
        <v>443</v>
      </c>
      <c r="K589" t="s">
        <v>2143</v>
      </c>
      <c r="L589">
        <v>203154</v>
      </c>
      <c r="M589">
        <v>31782</v>
      </c>
      <c r="N589" t="s">
        <v>2144</v>
      </c>
      <c r="O589">
        <v>3</v>
      </c>
      <c r="P589">
        <v>698</v>
      </c>
      <c r="Q589" t="s">
        <v>30</v>
      </c>
      <c r="R589" t="s">
        <v>31</v>
      </c>
      <c r="S589">
        <v>0</v>
      </c>
      <c r="T589">
        <v>2013</v>
      </c>
      <c r="U589">
        <v>11000</v>
      </c>
      <c r="V589">
        <v>6.5</v>
      </c>
      <c r="W589">
        <v>45000</v>
      </c>
    </row>
    <row r="590" spans="1:23" x14ac:dyDescent="0.25">
      <c r="A590" t="s">
        <v>2145</v>
      </c>
      <c r="B590">
        <v>160</v>
      </c>
      <c r="C590">
        <v>103</v>
      </c>
      <c r="D590">
        <v>906</v>
      </c>
      <c r="E590">
        <v>748</v>
      </c>
      <c r="F590" t="s">
        <v>2145</v>
      </c>
      <c r="G590">
        <v>1000</v>
      </c>
      <c r="H590">
        <v>70117571</v>
      </c>
      <c r="I590" t="s">
        <v>161</v>
      </c>
      <c r="J590" t="s">
        <v>2146</v>
      </c>
      <c r="K590" t="s">
        <v>2147</v>
      </c>
      <c r="L590">
        <v>56741</v>
      </c>
      <c r="M590">
        <v>6207</v>
      </c>
      <c r="N590" t="s">
        <v>2148</v>
      </c>
      <c r="O590">
        <v>0</v>
      </c>
      <c r="P590">
        <v>515</v>
      </c>
      <c r="Q590" t="s">
        <v>30</v>
      </c>
      <c r="R590" t="s">
        <v>31</v>
      </c>
      <c r="S590">
        <v>0</v>
      </c>
      <c r="T590">
        <v>1998</v>
      </c>
      <c r="U590">
        <v>906</v>
      </c>
      <c r="V590">
        <v>6.4</v>
      </c>
      <c r="W590">
        <v>1000</v>
      </c>
    </row>
    <row r="591" spans="1:23" x14ac:dyDescent="0.25">
      <c r="A591" t="s">
        <v>597</v>
      </c>
      <c r="B591">
        <v>355</v>
      </c>
      <c r="C591">
        <v>116</v>
      </c>
      <c r="D591">
        <v>473</v>
      </c>
      <c r="E591">
        <v>464</v>
      </c>
      <c r="F591" t="s">
        <v>1734</v>
      </c>
      <c r="G591">
        <v>833</v>
      </c>
      <c r="H591">
        <v>83552429</v>
      </c>
      <c r="I591" t="s">
        <v>447</v>
      </c>
      <c r="J591" t="s">
        <v>974</v>
      </c>
      <c r="K591" t="s">
        <v>2149</v>
      </c>
      <c r="L591">
        <v>154955</v>
      </c>
      <c r="M591">
        <v>4001</v>
      </c>
      <c r="N591" t="s">
        <v>199</v>
      </c>
      <c r="O591">
        <v>0</v>
      </c>
      <c r="P591">
        <v>800</v>
      </c>
      <c r="Q591" t="s">
        <v>30</v>
      </c>
      <c r="R591" t="s">
        <v>31</v>
      </c>
      <c r="S591">
        <v>0</v>
      </c>
      <c r="T591">
        <v>2011</v>
      </c>
      <c r="U591">
        <v>697</v>
      </c>
      <c r="V591">
        <v>5.8</v>
      </c>
      <c r="W591">
        <v>25000</v>
      </c>
    </row>
    <row r="592" spans="1:23" x14ac:dyDescent="0.25">
      <c r="A592" t="s">
        <v>179</v>
      </c>
      <c r="B592">
        <v>235</v>
      </c>
      <c r="C592">
        <v>125</v>
      </c>
      <c r="D592">
        <v>13000</v>
      </c>
      <c r="E592">
        <v>883</v>
      </c>
      <c r="F592" t="s">
        <v>2150</v>
      </c>
      <c r="G592">
        <v>12000</v>
      </c>
      <c r="H592">
        <v>66257002</v>
      </c>
      <c r="I592" t="s">
        <v>897</v>
      </c>
      <c r="J592" t="s">
        <v>192</v>
      </c>
      <c r="K592" t="s">
        <v>2151</v>
      </c>
      <c r="L592">
        <v>350698</v>
      </c>
      <c r="M592">
        <v>16138</v>
      </c>
      <c r="N592" t="s">
        <v>171</v>
      </c>
      <c r="O592">
        <v>0</v>
      </c>
      <c r="P592">
        <v>816</v>
      </c>
      <c r="Q592" t="s">
        <v>30</v>
      </c>
      <c r="R592" t="s">
        <v>31</v>
      </c>
      <c r="S592">
        <v>0</v>
      </c>
      <c r="T592">
        <v>2003</v>
      </c>
      <c r="U592">
        <v>1000</v>
      </c>
      <c r="V592">
        <v>8</v>
      </c>
      <c r="W592">
        <v>26000</v>
      </c>
    </row>
    <row r="593" spans="1:23" x14ac:dyDescent="0.25">
      <c r="A593" t="s">
        <v>1959</v>
      </c>
      <c r="B593">
        <v>59</v>
      </c>
      <c r="C593">
        <v>125</v>
      </c>
      <c r="D593">
        <v>0</v>
      </c>
      <c r="E593">
        <v>184</v>
      </c>
      <c r="F593" t="s">
        <v>2152</v>
      </c>
      <c r="G593">
        <v>443</v>
      </c>
      <c r="H593">
        <v>65012000</v>
      </c>
      <c r="I593" t="s">
        <v>2153</v>
      </c>
      <c r="J593" t="s">
        <v>2154</v>
      </c>
      <c r="K593" t="s">
        <v>2155</v>
      </c>
      <c r="L593">
        <v>43559</v>
      </c>
      <c r="M593">
        <v>1439</v>
      </c>
      <c r="N593" t="s">
        <v>2156</v>
      </c>
      <c r="O593">
        <v>1</v>
      </c>
      <c r="P593">
        <v>137</v>
      </c>
      <c r="Q593" t="s">
        <v>30</v>
      </c>
      <c r="R593" t="s">
        <v>31</v>
      </c>
      <c r="S593">
        <v>0</v>
      </c>
      <c r="T593">
        <v>1994</v>
      </c>
      <c r="U593">
        <v>277</v>
      </c>
      <c r="V593">
        <v>6.2</v>
      </c>
      <c r="W593">
        <v>0</v>
      </c>
    </row>
    <row r="594" spans="1:23" x14ac:dyDescent="0.25">
      <c r="A594" t="s">
        <v>270</v>
      </c>
      <c r="B594">
        <v>388</v>
      </c>
      <c r="C594">
        <v>146</v>
      </c>
      <c r="D594">
        <v>14000</v>
      </c>
      <c r="E594">
        <v>979</v>
      </c>
      <c r="F594" t="s">
        <v>246</v>
      </c>
      <c r="G594">
        <v>25000</v>
      </c>
      <c r="H594">
        <v>79883359</v>
      </c>
      <c r="I594" t="s">
        <v>2157</v>
      </c>
      <c r="J594" t="s">
        <v>2158</v>
      </c>
      <c r="K594" t="s">
        <v>2159</v>
      </c>
      <c r="L594">
        <v>116159</v>
      </c>
      <c r="M594">
        <v>46726</v>
      </c>
      <c r="N594" t="s">
        <v>250</v>
      </c>
      <c r="O594">
        <v>1</v>
      </c>
      <c r="P594">
        <v>488</v>
      </c>
      <c r="Q594" t="s">
        <v>30</v>
      </c>
      <c r="R594" t="s">
        <v>31</v>
      </c>
      <c r="S594">
        <v>0</v>
      </c>
      <c r="T594">
        <v>2011</v>
      </c>
      <c r="U594">
        <v>19000</v>
      </c>
      <c r="V594">
        <v>7.2</v>
      </c>
      <c r="W594">
        <v>28000</v>
      </c>
    </row>
    <row r="595" spans="1:23" x14ac:dyDescent="0.25">
      <c r="A595" t="s">
        <v>2160</v>
      </c>
      <c r="B595">
        <v>371</v>
      </c>
      <c r="C595">
        <v>118</v>
      </c>
      <c r="D595">
        <v>0</v>
      </c>
      <c r="E595">
        <v>559</v>
      </c>
      <c r="F595" t="s">
        <v>776</v>
      </c>
      <c r="G595">
        <v>13000</v>
      </c>
      <c r="H595">
        <v>78031620</v>
      </c>
      <c r="I595" t="s">
        <v>2157</v>
      </c>
      <c r="J595" t="s">
        <v>378</v>
      </c>
      <c r="K595" t="s">
        <v>2161</v>
      </c>
      <c r="L595">
        <v>102248</v>
      </c>
      <c r="M595">
        <v>27674</v>
      </c>
      <c r="N595" t="s">
        <v>2134</v>
      </c>
      <c r="O595">
        <v>7</v>
      </c>
      <c r="P595">
        <v>403</v>
      </c>
      <c r="Q595" t="s">
        <v>30</v>
      </c>
      <c r="R595" t="s">
        <v>31</v>
      </c>
      <c r="S595">
        <v>0</v>
      </c>
      <c r="T595">
        <v>2014</v>
      </c>
      <c r="U595">
        <v>13000</v>
      </c>
      <c r="V595">
        <v>6.1</v>
      </c>
      <c r="W595">
        <v>34000</v>
      </c>
    </row>
    <row r="596" spans="1:23" x14ac:dyDescent="0.25">
      <c r="A596" t="s">
        <v>24</v>
      </c>
      <c r="B596">
        <v>82</v>
      </c>
      <c r="C596">
        <v>171</v>
      </c>
      <c r="D596">
        <v>0</v>
      </c>
      <c r="E596">
        <v>638</v>
      </c>
      <c r="F596" t="s">
        <v>2162</v>
      </c>
      <c r="G596">
        <v>2000</v>
      </c>
      <c r="H596">
        <v>54222000</v>
      </c>
      <c r="I596" t="s">
        <v>978</v>
      </c>
      <c r="J596" t="s">
        <v>1927</v>
      </c>
      <c r="K596" t="s">
        <v>2163</v>
      </c>
      <c r="L596">
        <v>131217</v>
      </c>
      <c r="M596">
        <v>4074</v>
      </c>
      <c r="N596" t="s">
        <v>890</v>
      </c>
      <c r="O596">
        <v>0</v>
      </c>
      <c r="P596">
        <v>380</v>
      </c>
      <c r="Q596" t="s">
        <v>30</v>
      </c>
      <c r="R596" t="s">
        <v>31</v>
      </c>
      <c r="S596">
        <v>0</v>
      </c>
      <c r="T596">
        <v>1989</v>
      </c>
      <c r="U596">
        <v>650</v>
      </c>
      <c r="V596">
        <v>7.6</v>
      </c>
      <c r="W596">
        <v>0</v>
      </c>
    </row>
    <row r="597" spans="1:23" x14ac:dyDescent="0.25">
      <c r="A597" t="s">
        <v>521</v>
      </c>
      <c r="B597">
        <v>297</v>
      </c>
      <c r="C597">
        <v>136</v>
      </c>
      <c r="D597">
        <v>0</v>
      </c>
      <c r="E597">
        <v>17</v>
      </c>
      <c r="F597" t="s">
        <v>1874</v>
      </c>
      <c r="G597">
        <v>903</v>
      </c>
      <c r="H597">
        <v>52474616</v>
      </c>
      <c r="I597" t="s">
        <v>2164</v>
      </c>
      <c r="J597" t="s">
        <v>90</v>
      </c>
      <c r="K597" t="s">
        <v>2165</v>
      </c>
      <c r="L597">
        <v>84118</v>
      </c>
      <c r="M597">
        <v>1579</v>
      </c>
      <c r="N597" t="s">
        <v>2166</v>
      </c>
      <c r="O597">
        <v>2</v>
      </c>
      <c r="P597">
        <v>245</v>
      </c>
      <c r="Q597" t="s">
        <v>30</v>
      </c>
      <c r="R597" t="s">
        <v>31</v>
      </c>
      <c r="S597">
        <v>0</v>
      </c>
      <c r="T597">
        <v>2010</v>
      </c>
      <c r="U597">
        <v>592</v>
      </c>
      <c r="V597">
        <v>6.3</v>
      </c>
      <c r="W597">
        <v>13000</v>
      </c>
    </row>
    <row r="598" spans="1:23" x14ac:dyDescent="0.25">
      <c r="A598" t="s">
        <v>2167</v>
      </c>
      <c r="B598">
        <v>261</v>
      </c>
      <c r="C598">
        <v>92</v>
      </c>
      <c r="D598">
        <v>28</v>
      </c>
      <c r="E598">
        <v>423</v>
      </c>
      <c r="F598" t="s">
        <v>2168</v>
      </c>
      <c r="G598">
        <v>3000</v>
      </c>
      <c r="H598">
        <v>55942830</v>
      </c>
      <c r="I598" t="s">
        <v>2169</v>
      </c>
      <c r="J598" t="s">
        <v>502</v>
      </c>
      <c r="K598" t="s">
        <v>2170</v>
      </c>
      <c r="L598">
        <v>138582</v>
      </c>
      <c r="M598">
        <v>5178</v>
      </c>
      <c r="N598" t="s">
        <v>2171</v>
      </c>
      <c r="O598">
        <v>1</v>
      </c>
      <c r="P598">
        <v>423</v>
      </c>
      <c r="Q598" t="s">
        <v>30</v>
      </c>
      <c r="R598" t="s">
        <v>31</v>
      </c>
      <c r="S598">
        <v>0</v>
      </c>
      <c r="T598">
        <v>2014</v>
      </c>
      <c r="U598">
        <v>692</v>
      </c>
      <c r="V598">
        <v>6.3</v>
      </c>
      <c r="W598">
        <v>37000</v>
      </c>
    </row>
    <row r="599" spans="1:23" x14ac:dyDescent="0.25">
      <c r="A599" t="s">
        <v>688</v>
      </c>
      <c r="B599">
        <v>120</v>
      </c>
      <c r="C599">
        <v>116</v>
      </c>
      <c r="D599">
        <v>380</v>
      </c>
      <c r="E599">
        <v>774</v>
      </c>
      <c r="F599" t="s">
        <v>664</v>
      </c>
      <c r="G599">
        <v>18000</v>
      </c>
      <c r="H599">
        <v>40932372</v>
      </c>
      <c r="I599" t="s">
        <v>47</v>
      </c>
      <c r="J599" t="s">
        <v>1127</v>
      </c>
      <c r="K599" t="s">
        <v>2172</v>
      </c>
      <c r="L599">
        <v>58023</v>
      </c>
      <c r="M599">
        <v>32563</v>
      </c>
      <c r="N599" t="s">
        <v>2173</v>
      </c>
      <c r="O599">
        <v>0</v>
      </c>
      <c r="P599">
        <v>281</v>
      </c>
      <c r="Q599" t="s">
        <v>30</v>
      </c>
      <c r="R599" t="s">
        <v>31</v>
      </c>
      <c r="S599">
        <v>0</v>
      </c>
      <c r="T599">
        <v>1998</v>
      </c>
      <c r="U599">
        <v>13000</v>
      </c>
      <c r="V599">
        <v>6.3</v>
      </c>
      <c r="W599">
        <v>0</v>
      </c>
    </row>
    <row r="600" spans="1:23" x14ac:dyDescent="0.25">
      <c r="A600" t="s">
        <v>476</v>
      </c>
      <c r="B600">
        <v>228</v>
      </c>
      <c r="C600">
        <v>127</v>
      </c>
      <c r="D600">
        <v>905</v>
      </c>
      <c r="E600">
        <v>271</v>
      </c>
      <c r="F600" t="s">
        <v>540</v>
      </c>
      <c r="G600">
        <v>15000</v>
      </c>
      <c r="H600">
        <v>38345403</v>
      </c>
      <c r="I600" t="s">
        <v>2174</v>
      </c>
      <c r="J600" t="s">
        <v>83</v>
      </c>
      <c r="K600" t="s">
        <v>2175</v>
      </c>
      <c r="L600">
        <v>212085</v>
      </c>
      <c r="M600">
        <v>16034</v>
      </c>
      <c r="N600" t="s">
        <v>2176</v>
      </c>
      <c r="O600">
        <v>8</v>
      </c>
      <c r="P600">
        <v>492</v>
      </c>
      <c r="Q600" t="s">
        <v>30</v>
      </c>
      <c r="R600" t="s">
        <v>44</v>
      </c>
      <c r="S600">
        <v>0</v>
      </c>
      <c r="T600">
        <v>2007</v>
      </c>
      <c r="U600">
        <v>588</v>
      </c>
      <c r="V600">
        <v>7.7</v>
      </c>
      <c r="W600">
        <v>15000</v>
      </c>
    </row>
    <row r="601" spans="1:23" x14ac:dyDescent="0.25">
      <c r="A601" t="s">
        <v>1552</v>
      </c>
      <c r="B601">
        <v>76</v>
      </c>
      <c r="C601">
        <v>136</v>
      </c>
      <c r="D601">
        <v>218</v>
      </c>
      <c r="E601">
        <v>400</v>
      </c>
      <c r="F601" t="s">
        <v>517</v>
      </c>
      <c r="G601">
        <v>11000</v>
      </c>
      <c r="H601">
        <v>37901509</v>
      </c>
      <c r="I601" t="s">
        <v>2177</v>
      </c>
      <c r="J601" t="s">
        <v>237</v>
      </c>
      <c r="K601" t="s">
        <v>2178</v>
      </c>
      <c r="L601">
        <v>96385</v>
      </c>
      <c r="M601">
        <v>12226</v>
      </c>
      <c r="N601" t="s">
        <v>2179</v>
      </c>
      <c r="O601">
        <v>1</v>
      </c>
      <c r="P601">
        <v>119</v>
      </c>
      <c r="Q601" t="s">
        <v>30</v>
      </c>
      <c r="R601" t="s">
        <v>31</v>
      </c>
      <c r="S601">
        <v>0</v>
      </c>
      <c r="T601">
        <v>1997</v>
      </c>
      <c r="U601">
        <v>691</v>
      </c>
      <c r="V601">
        <v>7</v>
      </c>
      <c r="W601">
        <v>0</v>
      </c>
    </row>
    <row r="602" spans="1:23" x14ac:dyDescent="0.25">
      <c r="A602" t="s">
        <v>579</v>
      </c>
      <c r="B602">
        <v>185</v>
      </c>
      <c r="C602">
        <v>111</v>
      </c>
      <c r="D602">
        <v>2000</v>
      </c>
      <c r="E602">
        <v>244</v>
      </c>
      <c r="F602" t="s">
        <v>883</v>
      </c>
      <c r="G602">
        <v>17000</v>
      </c>
      <c r="H602">
        <v>48430355</v>
      </c>
      <c r="I602" t="s">
        <v>1639</v>
      </c>
      <c r="J602" t="s">
        <v>309</v>
      </c>
      <c r="K602" t="s">
        <v>2180</v>
      </c>
      <c r="L602">
        <v>43709</v>
      </c>
      <c r="M602">
        <v>18510</v>
      </c>
      <c r="N602" t="s">
        <v>2181</v>
      </c>
      <c r="O602">
        <v>2</v>
      </c>
      <c r="P602">
        <v>141</v>
      </c>
      <c r="Q602" t="s">
        <v>30</v>
      </c>
      <c r="R602" t="s">
        <v>31</v>
      </c>
      <c r="S602">
        <v>0</v>
      </c>
      <c r="T602">
        <v>2011</v>
      </c>
      <c r="U602">
        <v>1000</v>
      </c>
      <c r="V602">
        <v>5.3</v>
      </c>
      <c r="W602">
        <v>0</v>
      </c>
    </row>
    <row r="603" spans="1:23" x14ac:dyDescent="0.25">
      <c r="A603" t="s">
        <v>877</v>
      </c>
      <c r="B603">
        <v>128</v>
      </c>
      <c r="C603">
        <v>116</v>
      </c>
      <c r="D603">
        <v>541</v>
      </c>
      <c r="E603">
        <v>384</v>
      </c>
      <c r="F603" t="s">
        <v>2182</v>
      </c>
      <c r="G603">
        <v>12000</v>
      </c>
      <c r="H603">
        <v>30157016</v>
      </c>
      <c r="I603" t="s">
        <v>728</v>
      </c>
      <c r="J603" t="s">
        <v>523</v>
      </c>
      <c r="K603" t="s">
        <v>2183</v>
      </c>
      <c r="L603">
        <v>39659</v>
      </c>
      <c r="M603">
        <v>12993</v>
      </c>
      <c r="N603" t="s">
        <v>2184</v>
      </c>
      <c r="O603">
        <v>2</v>
      </c>
      <c r="P603">
        <v>189</v>
      </c>
      <c r="Q603" t="s">
        <v>30</v>
      </c>
      <c r="R603" t="s">
        <v>31</v>
      </c>
      <c r="S603">
        <v>0</v>
      </c>
      <c r="T603">
        <v>2002</v>
      </c>
      <c r="U603">
        <v>405</v>
      </c>
      <c r="V603">
        <v>5.6</v>
      </c>
      <c r="W603">
        <v>792</v>
      </c>
    </row>
    <row r="604" spans="1:23" x14ac:dyDescent="0.25">
      <c r="A604" t="s">
        <v>2185</v>
      </c>
      <c r="B604">
        <v>237</v>
      </c>
      <c r="C604">
        <v>113</v>
      </c>
      <c r="D604">
        <v>43</v>
      </c>
      <c r="E604">
        <v>452</v>
      </c>
      <c r="F604" t="s">
        <v>2186</v>
      </c>
      <c r="G604">
        <v>12000</v>
      </c>
      <c r="H604">
        <v>28031250</v>
      </c>
      <c r="I604" t="s">
        <v>2187</v>
      </c>
      <c r="J604" t="s">
        <v>725</v>
      </c>
      <c r="K604" t="s">
        <v>2188</v>
      </c>
      <c r="L604">
        <v>88146</v>
      </c>
      <c r="M604">
        <v>13517</v>
      </c>
      <c r="N604" t="s">
        <v>2189</v>
      </c>
      <c r="O604">
        <v>0</v>
      </c>
      <c r="P604">
        <v>814</v>
      </c>
      <c r="Q604" t="s">
        <v>30</v>
      </c>
      <c r="R604" t="s">
        <v>44</v>
      </c>
      <c r="S604">
        <v>0</v>
      </c>
      <c r="T604">
        <v>2005</v>
      </c>
      <c r="U604">
        <v>585</v>
      </c>
      <c r="V604">
        <v>5.2</v>
      </c>
      <c r="W604">
        <v>0</v>
      </c>
    </row>
    <row r="605" spans="1:23" x14ac:dyDescent="0.25">
      <c r="A605" t="s">
        <v>2091</v>
      </c>
      <c r="B605">
        <v>105</v>
      </c>
      <c r="C605">
        <v>97</v>
      </c>
      <c r="D605">
        <v>84</v>
      </c>
      <c r="E605">
        <v>150</v>
      </c>
      <c r="F605" t="s">
        <v>2190</v>
      </c>
      <c r="G605">
        <v>989</v>
      </c>
      <c r="H605">
        <v>33105600</v>
      </c>
      <c r="I605" t="s">
        <v>728</v>
      </c>
      <c r="J605" t="s">
        <v>2058</v>
      </c>
      <c r="K605" t="s">
        <v>2191</v>
      </c>
      <c r="L605">
        <v>41663</v>
      </c>
      <c r="M605">
        <v>1576</v>
      </c>
      <c r="N605" t="s">
        <v>2192</v>
      </c>
      <c r="O605">
        <v>1</v>
      </c>
      <c r="P605">
        <v>141</v>
      </c>
      <c r="Q605" t="s">
        <v>30</v>
      </c>
      <c r="R605" t="s">
        <v>31</v>
      </c>
      <c r="S605">
        <v>0</v>
      </c>
      <c r="T605">
        <v>2002</v>
      </c>
      <c r="U605">
        <v>229</v>
      </c>
      <c r="V605">
        <v>5.4</v>
      </c>
      <c r="W605">
        <v>531</v>
      </c>
    </row>
    <row r="606" spans="1:23" x14ac:dyDescent="0.25">
      <c r="A606" t="s">
        <v>2193</v>
      </c>
      <c r="B606">
        <v>242</v>
      </c>
      <c r="C606">
        <v>88</v>
      </c>
      <c r="D606">
        <v>24</v>
      </c>
      <c r="E606">
        <v>324</v>
      </c>
      <c r="F606" t="s">
        <v>2194</v>
      </c>
      <c r="G606">
        <v>5000</v>
      </c>
      <c r="H606">
        <v>62321039</v>
      </c>
      <c r="I606" t="s">
        <v>2195</v>
      </c>
      <c r="J606" t="s">
        <v>1013</v>
      </c>
      <c r="K606" t="s">
        <v>2196</v>
      </c>
      <c r="L606">
        <v>117096</v>
      </c>
      <c r="M606">
        <v>5861</v>
      </c>
      <c r="N606" t="s">
        <v>2197</v>
      </c>
      <c r="O606">
        <v>1</v>
      </c>
      <c r="P606">
        <v>271</v>
      </c>
      <c r="Q606" t="s">
        <v>30</v>
      </c>
      <c r="R606" t="s">
        <v>31</v>
      </c>
      <c r="S606">
        <v>0</v>
      </c>
      <c r="T606">
        <v>2012</v>
      </c>
      <c r="U606">
        <v>327</v>
      </c>
      <c r="V606">
        <v>6.4</v>
      </c>
      <c r="W606">
        <v>24000</v>
      </c>
    </row>
    <row r="607" spans="1:23" x14ac:dyDescent="0.25">
      <c r="A607" t="s">
        <v>1684</v>
      </c>
      <c r="B607">
        <v>360</v>
      </c>
      <c r="C607">
        <v>136</v>
      </c>
      <c r="D607">
        <v>163</v>
      </c>
      <c r="E607">
        <v>66</v>
      </c>
      <c r="F607" t="s">
        <v>2198</v>
      </c>
      <c r="G607">
        <v>394</v>
      </c>
      <c r="H607">
        <v>38509342</v>
      </c>
      <c r="I607" t="s">
        <v>2199</v>
      </c>
      <c r="J607" t="s">
        <v>2200</v>
      </c>
      <c r="K607" t="s">
        <v>2201</v>
      </c>
      <c r="L607">
        <v>61995</v>
      </c>
      <c r="M607">
        <v>712</v>
      </c>
      <c r="N607" t="s">
        <v>2202</v>
      </c>
      <c r="O607">
        <v>7</v>
      </c>
      <c r="P607">
        <v>356</v>
      </c>
      <c r="Q607" t="s">
        <v>30</v>
      </c>
      <c r="R607" t="s">
        <v>31</v>
      </c>
      <c r="S607">
        <v>0</v>
      </c>
      <c r="T607">
        <v>2012</v>
      </c>
      <c r="U607">
        <v>217</v>
      </c>
      <c r="V607">
        <v>5.9</v>
      </c>
      <c r="W607">
        <v>33000</v>
      </c>
    </row>
    <row r="608" spans="1:23" x14ac:dyDescent="0.25">
      <c r="A608" t="s">
        <v>2203</v>
      </c>
      <c r="B608">
        <v>112</v>
      </c>
      <c r="C608">
        <v>125</v>
      </c>
      <c r="D608">
        <v>40</v>
      </c>
      <c r="E608">
        <v>407</v>
      </c>
      <c r="F608" t="s">
        <v>1337</v>
      </c>
      <c r="G608">
        <v>13000</v>
      </c>
      <c r="H608">
        <v>19076815</v>
      </c>
      <c r="I608" t="s">
        <v>2157</v>
      </c>
      <c r="J608" t="s">
        <v>664</v>
      </c>
      <c r="K608" t="s">
        <v>2204</v>
      </c>
      <c r="L608">
        <v>43651</v>
      </c>
      <c r="M608">
        <v>15916</v>
      </c>
      <c r="N608" t="s">
        <v>2205</v>
      </c>
      <c r="O608">
        <v>0</v>
      </c>
      <c r="P608">
        <v>196</v>
      </c>
      <c r="Q608" t="s">
        <v>30</v>
      </c>
      <c r="R608" t="s">
        <v>31</v>
      </c>
      <c r="S608">
        <v>0</v>
      </c>
      <c r="T608">
        <v>2002</v>
      </c>
      <c r="U608">
        <v>787</v>
      </c>
      <c r="V608">
        <v>6.3</v>
      </c>
      <c r="W608">
        <v>997</v>
      </c>
    </row>
    <row r="609" spans="1:23" x14ac:dyDescent="0.25">
      <c r="A609" t="s">
        <v>2206</v>
      </c>
      <c r="B609">
        <v>189</v>
      </c>
      <c r="C609">
        <v>116</v>
      </c>
      <c r="D609">
        <v>5</v>
      </c>
      <c r="E609">
        <v>748</v>
      </c>
      <c r="F609" t="s">
        <v>1140</v>
      </c>
      <c r="G609">
        <v>26000</v>
      </c>
      <c r="H609">
        <v>25093607</v>
      </c>
      <c r="I609" t="s">
        <v>233</v>
      </c>
      <c r="J609" t="s">
        <v>234</v>
      </c>
      <c r="K609" t="s">
        <v>2207</v>
      </c>
      <c r="L609">
        <v>105556</v>
      </c>
      <c r="M609">
        <v>49608</v>
      </c>
      <c r="N609" t="s">
        <v>696</v>
      </c>
      <c r="O609">
        <v>2</v>
      </c>
      <c r="P609">
        <v>157</v>
      </c>
      <c r="Q609" t="s">
        <v>30</v>
      </c>
      <c r="R609" t="s">
        <v>44</v>
      </c>
      <c r="S609">
        <v>0</v>
      </c>
      <c r="T609">
        <v>2011</v>
      </c>
      <c r="U609">
        <v>22000</v>
      </c>
      <c r="V609">
        <v>6.5</v>
      </c>
      <c r="W609">
        <v>17000</v>
      </c>
    </row>
    <row r="610" spans="1:23" x14ac:dyDescent="0.25">
      <c r="A610" t="s">
        <v>868</v>
      </c>
      <c r="B610">
        <v>151</v>
      </c>
      <c r="C610">
        <v>98</v>
      </c>
      <c r="D610">
        <v>323</v>
      </c>
      <c r="E610">
        <v>390</v>
      </c>
      <c r="F610" t="s">
        <v>2142</v>
      </c>
      <c r="G610">
        <v>1000</v>
      </c>
      <c r="H610">
        <v>18990542</v>
      </c>
      <c r="I610" t="s">
        <v>2208</v>
      </c>
      <c r="J610" t="s">
        <v>1381</v>
      </c>
      <c r="K610" t="s">
        <v>2209</v>
      </c>
      <c r="L610">
        <v>22264</v>
      </c>
      <c r="M610">
        <v>2763</v>
      </c>
      <c r="N610" t="s">
        <v>1651</v>
      </c>
      <c r="O610">
        <v>3</v>
      </c>
      <c r="P610">
        <v>289</v>
      </c>
      <c r="Q610" t="s">
        <v>30</v>
      </c>
      <c r="R610" t="s">
        <v>31</v>
      </c>
      <c r="S610">
        <v>0</v>
      </c>
      <c r="T610">
        <v>2002</v>
      </c>
      <c r="U610">
        <v>841</v>
      </c>
      <c r="V610">
        <v>3</v>
      </c>
      <c r="W610">
        <v>584</v>
      </c>
    </row>
    <row r="611" spans="1:23" x14ac:dyDescent="0.25">
      <c r="A611" t="s">
        <v>2210</v>
      </c>
      <c r="B611">
        <v>92</v>
      </c>
      <c r="C611">
        <v>91</v>
      </c>
      <c r="D611">
        <v>8</v>
      </c>
      <c r="E611">
        <v>298</v>
      </c>
      <c r="F611" t="s">
        <v>2197</v>
      </c>
      <c r="G611">
        <v>349</v>
      </c>
      <c r="H611">
        <v>14294842</v>
      </c>
      <c r="I611" t="s">
        <v>926</v>
      </c>
      <c r="J611" t="s">
        <v>2211</v>
      </c>
      <c r="K611" t="s">
        <v>2212</v>
      </c>
      <c r="L611">
        <v>16761</v>
      </c>
      <c r="M611">
        <v>1846</v>
      </c>
      <c r="N611" t="s">
        <v>2213</v>
      </c>
      <c r="O611">
        <v>1</v>
      </c>
      <c r="P611">
        <v>277</v>
      </c>
      <c r="Q611" t="s">
        <v>30</v>
      </c>
      <c r="R611" t="s">
        <v>31</v>
      </c>
      <c r="S611">
        <v>0</v>
      </c>
      <c r="T611">
        <v>2002</v>
      </c>
      <c r="U611">
        <v>324</v>
      </c>
      <c r="V611">
        <v>3.6</v>
      </c>
      <c r="W611">
        <v>391</v>
      </c>
    </row>
    <row r="612" spans="1:23" x14ac:dyDescent="0.25">
      <c r="A612" t="s">
        <v>2214</v>
      </c>
      <c r="B612">
        <v>79</v>
      </c>
      <c r="C612">
        <v>97</v>
      </c>
      <c r="D612">
        <v>13</v>
      </c>
      <c r="E612">
        <v>695</v>
      </c>
      <c r="F612" t="s">
        <v>2215</v>
      </c>
      <c r="G612">
        <v>11000</v>
      </c>
      <c r="H612">
        <v>19819494</v>
      </c>
      <c r="I612" t="s">
        <v>321</v>
      </c>
      <c r="J612" t="s">
        <v>323</v>
      </c>
      <c r="K612" t="s">
        <v>2216</v>
      </c>
      <c r="L612">
        <v>26893</v>
      </c>
      <c r="M612">
        <v>13628</v>
      </c>
      <c r="N612" t="s">
        <v>1243</v>
      </c>
      <c r="O612">
        <v>0</v>
      </c>
      <c r="P612">
        <v>126</v>
      </c>
      <c r="Q612" t="s">
        <v>30</v>
      </c>
      <c r="R612" t="s">
        <v>31</v>
      </c>
      <c r="S612">
        <v>0</v>
      </c>
      <c r="T612">
        <v>1998</v>
      </c>
      <c r="U612">
        <v>893</v>
      </c>
      <c r="V612">
        <v>5.8</v>
      </c>
      <c r="W612">
        <v>815</v>
      </c>
    </row>
    <row r="613" spans="1:23" x14ac:dyDescent="0.25">
      <c r="A613" t="s">
        <v>2217</v>
      </c>
      <c r="B613">
        <v>81</v>
      </c>
      <c r="C613">
        <v>95</v>
      </c>
      <c r="D613">
        <v>101</v>
      </c>
      <c r="E613">
        <v>443</v>
      </c>
      <c r="F613" t="s">
        <v>2218</v>
      </c>
      <c r="G613">
        <v>2000</v>
      </c>
      <c r="H613">
        <v>13596911</v>
      </c>
      <c r="I613" t="s">
        <v>2219</v>
      </c>
      <c r="J613" t="s">
        <v>579</v>
      </c>
      <c r="K613" t="s">
        <v>2220</v>
      </c>
      <c r="L613">
        <v>25572</v>
      </c>
      <c r="M613">
        <v>3734</v>
      </c>
      <c r="N613" t="s">
        <v>2154</v>
      </c>
      <c r="O613">
        <v>0</v>
      </c>
      <c r="P613">
        <v>123</v>
      </c>
      <c r="Q613" t="s">
        <v>30</v>
      </c>
      <c r="R613" t="s">
        <v>31</v>
      </c>
      <c r="S613">
        <v>0</v>
      </c>
      <c r="T613">
        <v>2001</v>
      </c>
      <c r="U613">
        <v>509</v>
      </c>
      <c r="V613">
        <v>6.2</v>
      </c>
      <c r="W613">
        <v>2000</v>
      </c>
    </row>
    <row r="614" spans="1:23" x14ac:dyDescent="0.25">
      <c r="A614" t="s">
        <v>1038</v>
      </c>
      <c r="B614">
        <v>51</v>
      </c>
      <c r="C614">
        <v>88</v>
      </c>
      <c r="D614">
        <v>6</v>
      </c>
      <c r="E614">
        <v>854</v>
      </c>
      <c r="F614" t="s">
        <v>299</v>
      </c>
      <c r="G614">
        <v>2000</v>
      </c>
      <c r="H614">
        <v>8460990</v>
      </c>
      <c r="I614" t="s">
        <v>2221</v>
      </c>
      <c r="J614" t="s">
        <v>2222</v>
      </c>
      <c r="K614" t="s">
        <v>2223</v>
      </c>
      <c r="L614">
        <v>5116</v>
      </c>
      <c r="M614">
        <v>6946</v>
      </c>
      <c r="N614" t="s">
        <v>2224</v>
      </c>
      <c r="O614">
        <v>1</v>
      </c>
      <c r="P614">
        <v>54</v>
      </c>
      <c r="Q614" t="s">
        <v>30</v>
      </c>
      <c r="R614" t="s">
        <v>31</v>
      </c>
      <c r="S614">
        <v>0</v>
      </c>
      <c r="T614">
        <v>2013</v>
      </c>
      <c r="U614">
        <v>1000</v>
      </c>
      <c r="V614">
        <v>5.6</v>
      </c>
      <c r="W614">
        <v>5000</v>
      </c>
    </row>
    <row r="615" spans="1:23" x14ac:dyDescent="0.25">
      <c r="A615" t="s">
        <v>1071</v>
      </c>
      <c r="B615">
        <v>261</v>
      </c>
      <c r="C615">
        <v>133</v>
      </c>
      <c r="D615">
        <v>0</v>
      </c>
      <c r="E615">
        <v>301</v>
      </c>
      <c r="F615" t="s">
        <v>2225</v>
      </c>
      <c r="G615">
        <v>26000</v>
      </c>
      <c r="H615">
        <v>7097125</v>
      </c>
      <c r="I615" t="s">
        <v>754</v>
      </c>
      <c r="J615" t="s">
        <v>72</v>
      </c>
      <c r="K615" t="s">
        <v>2226</v>
      </c>
      <c r="L615">
        <v>38983</v>
      </c>
      <c r="M615">
        <v>28129</v>
      </c>
      <c r="N615" t="s">
        <v>2227</v>
      </c>
      <c r="O615">
        <v>1</v>
      </c>
      <c r="P615">
        <v>207</v>
      </c>
      <c r="Q615" t="s">
        <v>30</v>
      </c>
      <c r="R615" t="s">
        <v>31</v>
      </c>
      <c r="S615">
        <v>0</v>
      </c>
      <c r="T615">
        <v>2015</v>
      </c>
      <c r="U615">
        <v>326</v>
      </c>
      <c r="V615">
        <v>5.4</v>
      </c>
      <c r="W615">
        <v>11000</v>
      </c>
    </row>
    <row r="616" spans="1:23" x14ac:dyDescent="0.25">
      <c r="A616" t="s">
        <v>2228</v>
      </c>
      <c r="B616">
        <v>197</v>
      </c>
      <c r="C616">
        <v>106</v>
      </c>
      <c r="D616">
        <v>14</v>
      </c>
      <c r="E616">
        <v>582</v>
      </c>
      <c r="F616" t="s">
        <v>2229</v>
      </c>
      <c r="G616">
        <v>11000</v>
      </c>
      <c r="H616">
        <v>37760080</v>
      </c>
      <c r="I616" t="s">
        <v>1043</v>
      </c>
      <c r="J616" t="s">
        <v>390</v>
      </c>
      <c r="K616" t="s">
        <v>2230</v>
      </c>
      <c r="L616">
        <v>72868</v>
      </c>
      <c r="M616">
        <v>12871</v>
      </c>
      <c r="N616" t="s">
        <v>343</v>
      </c>
      <c r="O616">
        <v>2</v>
      </c>
      <c r="P616">
        <v>618</v>
      </c>
      <c r="Q616" t="s">
        <v>30</v>
      </c>
      <c r="R616" t="s">
        <v>31</v>
      </c>
      <c r="S616">
        <v>0</v>
      </c>
      <c r="T616">
        <v>2004</v>
      </c>
      <c r="U616">
        <v>1000</v>
      </c>
      <c r="V616">
        <v>6.1</v>
      </c>
      <c r="W616">
        <v>0</v>
      </c>
    </row>
    <row r="617" spans="1:23" x14ac:dyDescent="0.25">
      <c r="A617" t="s">
        <v>2231</v>
      </c>
      <c r="B617">
        <v>159</v>
      </c>
      <c r="C617">
        <v>116</v>
      </c>
      <c r="D617">
        <v>105</v>
      </c>
      <c r="E617">
        <v>246</v>
      </c>
      <c r="F617" t="s">
        <v>2232</v>
      </c>
      <c r="G617">
        <v>844</v>
      </c>
      <c r="H617">
        <v>5851188</v>
      </c>
      <c r="I617" t="s">
        <v>1444</v>
      </c>
      <c r="J617" t="s">
        <v>2233</v>
      </c>
      <c r="K617" t="s">
        <v>2234</v>
      </c>
      <c r="L617">
        <v>31124</v>
      </c>
      <c r="M617">
        <v>1899</v>
      </c>
      <c r="N617" t="s">
        <v>2235</v>
      </c>
      <c r="O617">
        <v>1</v>
      </c>
      <c r="P617">
        <v>313</v>
      </c>
      <c r="Q617" t="s">
        <v>30</v>
      </c>
      <c r="R617" t="s">
        <v>44</v>
      </c>
      <c r="S617">
        <v>0</v>
      </c>
      <c r="T617">
        <v>2006</v>
      </c>
      <c r="U617">
        <v>729</v>
      </c>
      <c r="V617">
        <v>4.2</v>
      </c>
      <c r="W617">
        <v>764</v>
      </c>
    </row>
    <row r="618" spans="1:23" x14ac:dyDescent="0.25">
      <c r="A618" t="s">
        <v>2236</v>
      </c>
      <c r="B618">
        <v>286</v>
      </c>
      <c r="C618">
        <v>115</v>
      </c>
      <c r="D618">
        <v>101</v>
      </c>
      <c r="E618">
        <v>585</v>
      </c>
      <c r="F618" t="s">
        <v>2237</v>
      </c>
      <c r="G618">
        <v>13000</v>
      </c>
      <c r="H618">
        <v>25121291</v>
      </c>
      <c r="I618" t="s">
        <v>2238</v>
      </c>
      <c r="J618" t="s">
        <v>1166</v>
      </c>
      <c r="K618" t="s">
        <v>2239</v>
      </c>
      <c r="L618">
        <v>177653</v>
      </c>
      <c r="M618">
        <v>15708</v>
      </c>
      <c r="N618" t="s">
        <v>2240</v>
      </c>
      <c r="O618">
        <v>1</v>
      </c>
      <c r="P618">
        <v>279</v>
      </c>
      <c r="Q618" t="s">
        <v>30</v>
      </c>
      <c r="R618" t="s">
        <v>31</v>
      </c>
      <c r="S618">
        <v>0</v>
      </c>
      <c r="T618">
        <v>2013</v>
      </c>
      <c r="U618">
        <v>1000</v>
      </c>
      <c r="V618">
        <v>6.7</v>
      </c>
      <c r="W618">
        <v>34000</v>
      </c>
    </row>
    <row r="619" spans="1:23" x14ac:dyDescent="0.25">
      <c r="A619" t="s">
        <v>1348</v>
      </c>
      <c r="B619">
        <v>156</v>
      </c>
      <c r="C619">
        <v>99</v>
      </c>
      <c r="D619">
        <v>212</v>
      </c>
      <c r="E619">
        <v>182</v>
      </c>
      <c r="F619" t="s">
        <v>2241</v>
      </c>
      <c r="G619">
        <v>576</v>
      </c>
      <c r="H619">
        <v>18821279</v>
      </c>
      <c r="I619" t="s">
        <v>34</v>
      </c>
      <c r="J619" t="s">
        <v>2242</v>
      </c>
      <c r="K619" t="s">
        <v>2243</v>
      </c>
      <c r="L619">
        <v>44891</v>
      </c>
      <c r="M619">
        <v>1520</v>
      </c>
      <c r="N619" t="s">
        <v>2244</v>
      </c>
      <c r="O619">
        <v>0</v>
      </c>
      <c r="P619">
        <v>202</v>
      </c>
      <c r="Q619" t="s">
        <v>30</v>
      </c>
      <c r="R619" t="s">
        <v>31</v>
      </c>
      <c r="S619">
        <v>0</v>
      </c>
      <c r="T619">
        <v>2014</v>
      </c>
      <c r="U619">
        <v>358</v>
      </c>
      <c r="V619">
        <v>4.2</v>
      </c>
      <c r="W619">
        <v>12000</v>
      </c>
    </row>
    <row r="620" spans="1:23" x14ac:dyDescent="0.25">
      <c r="A620" t="s">
        <v>2245</v>
      </c>
      <c r="B620">
        <v>176</v>
      </c>
      <c r="C620">
        <v>124</v>
      </c>
      <c r="D620">
        <v>31</v>
      </c>
      <c r="E620">
        <v>497</v>
      </c>
      <c r="F620" t="s">
        <v>1486</v>
      </c>
      <c r="G620">
        <v>11000</v>
      </c>
      <c r="H620">
        <v>118471320</v>
      </c>
      <c r="I620" t="s">
        <v>628</v>
      </c>
      <c r="J620" t="s">
        <v>323</v>
      </c>
      <c r="K620" t="s">
        <v>2246</v>
      </c>
      <c r="L620">
        <v>86504</v>
      </c>
      <c r="M620">
        <v>12556</v>
      </c>
      <c r="N620" t="s">
        <v>2247</v>
      </c>
      <c r="O620">
        <v>0</v>
      </c>
      <c r="P620">
        <v>568</v>
      </c>
      <c r="Q620" t="s">
        <v>30</v>
      </c>
      <c r="R620" t="s">
        <v>31</v>
      </c>
      <c r="S620">
        <v>0</v>
      </c>
      <c r="T620">
        <v>2002</v>
      </c>
      <c r="U620">
        <v>655</v>
      </c>
      <c r="V620">
        <v>6.4</v>
      </c>
      <c r="W620">
        <v>0</v>
      </c>
    </row>
    <row r="621" spans="1:23" x14ac:dyDescent="0.25">
      <c r="A621" t="s">
        <v>2248</v>
      </c>
      <c r="B621">
        <v>293</v>
      </c>
      <c r="C621">
        <v>124</v>
      </c>
      <c r="D621">
        <v>171</v>
      </c>
      <c r="E621">
        <v>10000</v>
      </c>
      <c r="F621" t="s">
        <v>384</v>
      </c>
      <c r="G621">
        <v>21000</v>
      </c>
      <c r="H621">
        <v>300523113</v>
      </c>
      <c r="I621" t="s">
        <v>746</v>
      </c>
      <c r="J621" t="s">
        <v>527</v>
      </c>
      <c r="K621" t="s">
        <v>2249</v>
      </c>
      <c r="L621">
        <v>184637</v>
      </c>
      <c r="M621">
        <v>52547</v>
      </c>
      <c r="N621" t="s">
        <v>1592</v>
      </c>
      <c r="O621">
        <v>3</v>
      </c>
      <c r="P621">
        <v>498</v>
      </c>
      <c r="Q621" t="s">
        <v>30</v>
      </c>
      <c r="R621" t="s">
        <v>31</v>
      </c>
      <c r="S621">
        <v>0</v>
      </c>
      <c r="T621">
        <v>2010</v>
      </c>
      <c r="U621">
        <v>17000</v>
      </c>
      <c r="V621">
        <v>4.9000000000000004</v>
      </c>
      <c r="W621">
        <v>29000</v>
      </c>
    </row>
    <row r="622" spans="1:23" x14ac:dyDescent="0.25">
      <c r="A622" t="s">
        <v>1278</v>
      </c>
      <c r="B622">
        <v>141</v>
      </c>
      <c r="C622">
        <v>124</v>
      </c>
      <c r="D622">
        <v>0</v>
      </c>
      <c r="E622">
        <v>580</v>
      </c>
      <c r="F622" t="s">
        <v>87</v>
      </c>
      <c r="G622">
        <v>22000</v>
      </c>
      <c r="H622">
        <v>71069884</v>
      </c>
      <c r="I622" t="s">
        <v>1385</v>
      </c>
      <c r="J622" t="s">
        <v>1140</v>
      </c>
      <c r="K622" t="s">
        <v>2250</v>
      </c>
      <c r="L622">
        <v>101899</v>
      </c>
      <c r="M622">
        <v>32871</v>
      </c>
      <c r="N622" t="s">
        <v>2251</v>
      </c>
      <c r="O622">
        <v>0</v>
      </c>
      <c r="P622">
        <v>445</v>
      </c>
      <c r="Q622" t="s">
        <v>30</v>
      </c>
      <c r="R622" t="s">
        <v>31</v>
      </c>
      <c r="S622">
        <v>0</v>
      </c>
      <c r="T622">
        <v>2001</v>
      </c>
      <c r="U622">
        <v>10000</v>
      </c>
      <c r="V622">
        <v>6.8</v>
      </c>
      <c r="W622">
        <v>0</v>
      </c>
    </row>
    <row r="623" spans="1:23" x14ac:dyDescent="0.25">
      <c r="A623" t="s">
        <v>1910</v>
      </c>
      <c r="B623">
        <v>304</v>
      </c>
      <c r="C623">
        <v>87</v>
      </c>
      <c r="D623">
        <v>275</v>
      </c>
      <c r="E623">
        <v>975</v>
      </c>
      <c r="F623" t="s">
        <v>1911</v>
      </c>
      <c r="G623">
        <v>7000</v>
      </c>
      <c r="H623">
        <v>251501645</v>
      </c>
      <c r="I623" t="s">
        <v>1904</v>
      </c>
      <c r="J623" t="s">
        <v>359</v>
      </c>
      <c r="K623" t="s">
        <v>2252</v>
      </c>
      <c r="L623">
        <v>385943</v>
      </c>
      <c r="M623">
        <v>11608</v>
      </c>
      <c r="N623" t="s">
        <v>430</v>
      </c>
      <c r="O623">
        <v>0</v>
      </c>
      <c r="P623">
        <v>296</v>
      </c>
      <c r="Q623" t="s">
        <v>30</v>
      </c>
      <c r="R623" t="s">
        <v>31</v>
      </c>
      <c r="S623">
        <v>0</v>
      </c>
      <c r="T623">
        <v>2010</v>
      </c>
      <c r="U623">
        <v>2000</v>
      </c>
      <c r="V623">
        <v>7.7</v>
      </c>
      <c r="W623">
        <v>31000</v>
      </c>
    </row>
    <row r="624" spans="1:23" x14ac:dyDescent="0.25">
      <c r="A624" t="s">
        <v>2253</v>
      </c>
      <c r="B624">
        <v>40</v>
      </c>
      <c r="C624">
        <v>105</v>
      </c>
      <c r="D624">
        <v>29</v>
      </c>
      <c r="E624">
        <v>97</v>
      </c>
      <c r="F624" t="s">
        <v>2254</v>
      </c>
      <c r="G624">
        <v>584</v>
      </c>
      <c r="H624">
        <v>35324232</v>
      </c>
      <c r="I624" t="s">
        <v>2255</v>
      </c>
      <c r="J624" t="s">
        <v>2256</v>
      </c>
      <c r="K624" t="s">
        <v>2257</v>
      </c>
      <c r="L624">
        <v>32224</v>
      </c>
      <c r="M624">
        <v>1132</v>
      </c>
      <c r="N624" t="s">
        <v>2258</v>
      </c>
      <c r="O624">
        <v>1</v>
      </c>
      <c r="P624">
        <v>62</v>
      </c>
      <c r="Q624" t="s">
        <v>30</v>
      </c>
      <c r="R624" t="s">
        <v>31</v>
      </c>
      <c r="S624">
        <v>0</v>
      </c>
      <c r="T624">
        <v>1995</v>
      </c>
      <c r="U624">
        <v>220</v>
      </c>
      <c r="V624">
        <v>5.6</v>
      </c>
      <c r="W624">
        <v>617</v>
      </c>
    </row>
    <row r="625" spans="1:23" x14ac:dyDescent="0.25">
      <c r="A625" t="s">
        <v>1631</v>
      </c>
      <c r="B625">
        <v>280</v>
      </c>
      <c r="C625">
        <v>125</v>
      </c>
      <c r="D625">
        <v>3000</v>
      </c>
      <c r="E625">
        <v>3000</v>
      </c>
      <c r="F625" t="s">
        <v>323</v>
      </c>
      <c r="G625">
        <v>14000</v>
      </c>
      <c r="H625">
        <v>81257500</v>
      </c>
      <c r="I625" t="s">
        <v>1094</v>
      </c>
      <c r="J625" t="s">
        <v>162</v>
      </c>
      <c r="K625" t="s">
        <v>2259</v>
      </c>
      <c r="L625">
        <v>117739</v>
      </c>
      <c r="M625">
        <v>30010</v>
      </c>
      <c r="N625" t="s">
        <v>1631</v>
      </c>
      <c r="O625">
        <v>0</v>
      </c>
      <c r="P625">
        <v>229</v>
      </c>
      <c r="Q625" t="s">
        <v>30</v>
      </c>
      <c r="R625" t="s">
        <v>31</v>
      </c>
      <c r="S625">
        <v>0</v>
      </c>
      <c r="T625">
        <v>2015</v>
      </c>
      <c r="U625">
        <v>11000</v>
      </c>
      <c r="V625">
        <v>6.4</v>
      </c>
      <c r="W625">
        <v>30000</v>
      </c>
    </row>
    <row r="626" spans="1:23" x14ac:dyDescent="0.25">
      <c r="A626" t="s">
        <v>2260</v>
      </c>
      <c r="B626">
        <v>180</v>
      </c>
      <c r="C626">
        <v>141</v>
      </c>
      <c r="D626">
        <v>448</v>
      </c>
      <c r="E626">
        <v>334</v>
      </c>
      <c r="F626" t="s">
        <v>2261</v>
      </c>
      <c r="G626">
        <v>614</v>
      </c>
      <c r="H626">
        <v>617840</v>
      </c>
      <c r="I626" t="s">
        <v>2262</v>
      </c>
      <c r="J626" t="s">
        <v>2263</v>
      </c>
      <c r="K626" t="s">
        <v>2264</v>
      </c>
      <c r="L626">
        <v>52496</v>
      </c>
      <c r="M626">
        <v>1829</v>
      </c>
      <c r="N626" t="s">
        <v>2265</v>
      </c>
      <c r="O626">
        <v>2</v>
      </c>
      <c r="P626">
        <v>172</v>
      </c>
      <c r="Q626" t="s">
        <v>30</v>
      </c>
      <c r="R626" t="s">
        <v>2266</v>
      </c>
      <c r="S626">
        <v>0</v>
      </c>
      <c r="T626">
        <v>2009</v>
      </c>
      <c r="U626">
        <v>451</v>
      </c>
      <c r="V626">
        <v>7.2</v>
      </c>
      <c r="W626">
        <v>29000</v>
      </c>
    </row>
    <row r="627" spans="1:23" x14ac:dyDescent="0.25">
      <c r="A627" t="s">
        <v>2267</v>
      </c>
      <c r="B627">
        <v>125</v>
      </c>
      <c r="C627">
        <v>121</v>
      </c>
      <c r="D627">
        <v>18</v>
      </c>
      <c r="E627">
        <v>776</v>
      </c>
      <c r="F627" t="s">
        <v>29</v>
      </c>
      <c r="G627">
        <v>1000</v>
      </c>
      <c r="H627">
        <v>29655590</v>
      </c>
      <c r="I627" t="s">
        <v>660</v>
      </c>
      <c r="J627" t="s">
        <v>542</v>
      </c>
      <c r="K627" t="s">
        <v>2268</v>
      </c>
      <c r="L627">
        <v>53970</v>
      </c>
      <c r="M627">
        <v>3986</v>
      </c>
      <c r="N627" t="s">
        <v>217</v>
      </c>
      <c r="O627">
        <v>4</v>
      </c>
      <c r="P627">
        <v>435</v>
      </c>
      <c r="Q627" t="s">
        <v>30</v>
      </c>
      <c r="R627" t="s">
        <v>31</v>
      </c>
      <c r="S627">
        <v>0</v>
      </c>
      <c r="T627">
        <v>1999</v>
      </c>
      <c r="U627">
        <v>855</v>
      </c>
      <c r="V627">
        <v>6</v>
      </c>
      <c r="W627">
        <v>0</v>
      </c>
    </row>
    <row r="628" spans="1:23" x14ac:dyDescent="0.25">
      <c r="A628" t="s">
        <v>2217</v>
      </c>
      <c r="B628">
        <v>237</v>
      </c>
      <c r="C628">
        <v>111</v>
      </c>
      <c r="D628">
        <v>101</v>
      </c>
      <c r="E628">
        <v>681</v>
      </c>
      <c r="F628" t="s">
        <v>267</v>
      </c>
      <c r="G628">
        <v>966</v>
      </c>
      <c r="H628">
        <v>45045037</v>
      </c>
      <c r="I628" t="s">
        <v>1099</v>
      </c>
      <c r="J628" t="s">
        <v>2269</v>
      </c>
      <c r="K628" t="s">
        <v>2270</v>
      </c>
      <c r="L628">
        <v>103230</v>
      </c>
      <c r="M628">
        <v>3393</v>
      </c>
      <c r="N628" t="s">
        <v>2271</v>
      </c>
      <c r="O628">
        <v>3</v>
      </c>
      <c r="P628">
        <v>143</v>
      </c>
      <c r="Q628" t="s">
        <v>30</v>
      </c>
      <c r="R628" t="s">
        <v>31</v>
      </c>
      <c r="S628">
        <v>0</v>
      </c>
      <c r="T628">
        <v>2011</v>
      </c>
      <c r="U628">
        <v>919</v>
      </c>
      <c r="V628">
        <v>5.9</v>
      </c>
      <c r="W628">
        <v>10000</v>
      </c>
    </row>
    <row r="629" spans="1:23" x14ac:dyDescent="0.25">
      <c r="A629" t="s">
        <v>1071</v>
      </c>
      <c r="B629">
        <v>209</v>
      </c>
      <c r="C629">
        <v>157</v>
      </c>
      <c r="D629">
        <v>0</v>
      </c>
      <c r="E629">
        <v>680</v>
      </c>
      <c r="F629" t="s">
        <v>617</v>
      </c>
      <c r="G629">
        <v>14000</v>
      </c>
      <c r="H629">
        <v>28965197</v>
      </c>
      <c r="I629" t="s">
        <v>2272</v>
      </c>
      <c r="J629" t="s">
        <v>1544</v>
      </c>
      <c r="K629" t="s">
        <v>2273</v>
      </c>
      <c r="L629">
        <v>133526</v>
      </c>
      <c r="M629">
        <v>18216</v>
      </c>
      <c r="N629" t="s">
        <v>1201</v>
      </c>
      <c r="O629">
        <v>1</v>
      </c>
      <c r="P629">
        <v>521</v>
      </c>
      <c r="Q629" t="s">
        <v>30</v>
      </c>
      <c r="R629" t="s">
        <v>31</v>
      </c>
      <c r="S629">
        <v>0</v>
      </c>
      <c r="T629">
        <v>1999</v>
      </c>
      <c r="U629">
        <v>826</v>
      </c>
      <c r="V629">
        <v>7.9</v>
      </c>
      <c r="W629">
        <v>0</v>
      </c>
    </row>
    <row r="630" spans="1:23" x14ac:dyDescent="0.25">
      <c r="A630" t="s">
        <v>2274</v>
      </c>
      <c r="B630">
        <v>178</v>
      </c>
      <c r="C630">
        <v>117</v>
      </c>
      <c r="D630">
        <v>44</v>
      </c>
      <c r="E630">
        <v>531</v>
      </c>
      <c r="F630" t="s">
        <v>426</v>
      </c>
      <c r="G630">
        <v>788</v>
      </c>
      <c r="H630">
        <v>27550735</v>
      </c>
      <c r="I630" t="s">
        <v>2275</v>
      </c>
      <c r="J630" t="s">
        <v>2276</v>
      </c>
      <c r="K630" t="s">
        <v>2277</v>
      </c>
      <c r="L630">
        <v>27481</v>
      </c>
      <c r="M630">
        <v>3524</v>
      </c>
      <c r="N630" t="s">
        <v>2278</v>
      </c>
      <c r="O630">
        <v>0</v>
      </c>
      <c r="P630">
        <v>113</v>
      </c>
      <c r="Q630" t="s">
        <v>30</v>
      </c>
      <c r="R630" t="s">
        <v>31</v>
      </c>
      <c r="S630">
        <v>0</v>
      </c>
      <c r="T630">
        <v>2016</v>
      </c>
      <c r="U630">
        <v>562</v>
      </c>
      <c r="V630">
        <v>6.8</v>
      </c>
      <c r="W630">
        <v>12000</v>
      </c>
    </row>
    <row r="631" spans="1:23" x14ac:dyDescent="0.25">
      <c r="A631" t="s">
        <v>133</v>
      </c>
      <c r="B631">
        <v>238</v>
      </c>
      <c r="C631">
        <v>128</v>
      </c>
      <c r="D631">
        <v>0</v>
      </c>
      <c r="E631">
        <v>135</v>
      </c>
      <c r="F631" t="s">
        <v>2279</v>
      </c>
      <c r="G631">
        <v>29000</v>
      </c>
      <c r="H631">
        <v>39380442</v>
      </c>
      <c r="I631" t="s">
        <v>628</v>
      </c>
      <c r="J631" t="s">
        <v>153</v>
      </c>
      <c r="K631" t="s">
        <v>2280</v>
      </c>
      <c r="L631">
        <v>174248</v>
      </c>
      <c r="M631">
        <v>29824</v>
      </c>
      <c r="N631" t="s">
        <v>2281</v>
      </c>
      <c r="O631">
        <v>1</v>
      </c>
      <c r="P631">
        <v>263</v>
      </c>
      <c r="Q631" t="s">
        <v>30</v>
      </c>
      <c r="R631" t="s">
        <v>31</v>
      </c>
      <c r="S631">
        <v>0</v>
      </c>
      <c r="T631">
        <v>2008</v>
      </c>
      <c r="U631">
        <v>149</v>
      </c>
      <c r="V631">
        <v>7.1</v>
      </c>
      <c r="W631">
        <v>0</v>
      </c>
    </row>
    <row r="632" spans="1:23" x14ac:dyDescent="0.25">
      <c r="A632" t="s">
        <v>1285</v>
      </c>
      <c r="B632">
        <v>190</v>
      </c>
      <c r="C632">
        <v>114</v>
      </c>
      <c r="D632">
        <v>116</v>
      </c>
      <c r="E632">
        <v>982</v>
      </c>
      <c r="F632" t="s">
        <v>840</v>
      </c>
      <c r="G632">
        <v>7000</v>
      </c>
      <c r="H632">
        <v>72980108</v>
      </c>
      <c r="I632" t="s">
        <v>1094</v>
      </c>
      <c r="J632" t="s">
        <v>359</v>
      </c>
      <c r="K632" t="s">
        <v>2282</v>
      </c>
      <c r="L632">
        <v>80338</v>
      </c>
      <c r="M632">
        <v>10419</v>
      </c>
      <c r="N632" t="s">
        <v>245</v>
      </c>
      <c r="O632">
        <v>2</v>
      </c>
      <c r="P632">
        <v>264</v>
      </c>
      <c r="Q632" t="s">
        <v>30</v>
      </c>
      <c r="R632" t="s">
        <v>31</v>
      </c>
      <c r="S632">
        <v>0</v>
      </c>
      <c r="T632">
        <v>2010</v>
      </c>
      <c r="U632">
        <v>1000</v>
      </c>
      <c r="V632">
        <v>5.9</v>
      </c>
      <c r="W632">
        <v>0</v>
      </c>
    </row>
    <row r="633" spans="1:23" x14ac:dyDescent="0.25">
      <c r="A633" t="s">
        <v>1404</v>
      </c>
      <c r="B633">
        <v>393</v>
      </c>
      <c r="C633">
        <v>105</v>
      </c>
      <c r="D633">
        <v>335</v>
      </c>
      <c r="E633">
        <v>911</v>
      </c>
      <c r="F633" t="s">
        <v>502</v>
      </c>
      <c r="G633">
        <v>3000</v>
      </c>
      <c r="H633">
        <v>37516013</v>
      </c>
      <c r="I633" t="s">
        <v>2195</v>
      </c>
      <c r="J633" t="s">
        <v>1188</v>
      </c>
      <c r="K633" t="s">
        <v>2283</v>
      </c>
      <c r="L633">
        <v>128629</v>
      </c>
      <c r="M633">
        <v>8281</v>
      </c>
      <c r="N633" t="s">
        <v>1238</v>
      </c>
      <c r="O633">
        <v>0</v>
      </c>
      <c r="P633">
        <v>348</v>
      </c>
      <c r="Q633" t="s">
        <v>30</v>
      </c>
      <c r="R633" t="s">
        <v>31</v>
      </c>
      <c r="S633">
        <v>0</v>
      </c>
      <c r="T633">
        <v>2012</v>
      </c>
      <c r="U633">
        <v>3000</v>
      </c>
      <c r="V633">
        <v>5.9</v>
      </c>
      <c r="W633">
        <v>98000</v>
      </c>
    </row>
    <row r="634" spans="1:23" x14ac:dyDescent="0.25">
      <c r="A634" t="s">
        <v>1595</v>
      </c>
      <c r="B634">
        <v>138</v>
      </c>
      <c r="C634">
        <v>113</v>
      </c>
      <c r="D634">
        <v>36</v>
      </c>
      <c r="E634">
        <v>232</v>
      </c>
      <c r="F634" t="s">
        <v>2284</v>
      </c>
      <c r="G634">
        <v>537</v>
      </c>
      <c r="H634">
        <v>87704396</v>
      </c>
      <c r="I634" t="s">
        <v>1054</v>
      </c>
      <c r="J634" t="s">
        <v>666</v>
      </c>
      <c r="K634" t="s">
        <v>2285</v>
      </c>
      <c r="L634">
        <v>88132</v>
      </c>
      <c r="M634">
        <v>1302</v>
      </c>
      <c r="N634" t="s">
        <v>2286</v>
      </c>
      <c r="O634">
        <v>1</v>
      </c>
      <c r="P634">
        <v>274</v>
      </c>
      <c r="Q634" t="s">
        <v>30</v>
      </c>
      <c r="R634" t="s">
        <v>31</v>
      </c>
      <c r="S634">
        <v>0</v>
      </c>
      <c r="T634">
        <v>1999</v>
      </c>
      <c r="U634">
        <v>427</v>
      </c>
      <c r="V634">
        <v>6.2</v>
      </c>
      <c r="W634">
        <v>0</v>
      </c>
    </row>
    <row r="635" spans="1:23" x14ac:dyDescent="0.25">
      <c r="A635" t="s">
        <v>2289</v>
      </c>
      <c r="B635">
        <v>142</v>
      </c>
      <c r="C635">
        <v>121</v>
      </c>
      <c r="D635">
        <v>38</v>
      </c>
      <c r="E635">
        <v>745</v>
      </c>
      <c r="F635" t="s">
        <v>2290</v>
      </c>
      <c r="G635">
        <v>940</v>
      </c>
      <c r="H635">
        <v>83892374</v>
      </c>
      <c r="I635" t="s">
        <v>1435</v>
      </c>
      <c r="J635" t="s">
        <v>2078</v>
      </c>
      <c r="K635" t="s">
        <v>2291</v>
      </c>
      <c r="L635">
        <v>85720</v>
      </c>
      <c r="M635">
        <v>4230</v>
      </c>
      <c r="N635" t="s">
        <v>2080</v>
      </c>
      <c r="O635">
        <v>0</v>
      </c>
      <c r="P635">
        <v>297</v>
      </c>
      <c r="Q635" t="s">
        <v>30</v>
      </c>
      <c r="R635" t="s">
        <v>31</v>
      </c>
      <c r="S635">
        <v>0</v>
      </c>
      <c r="T635">
        <v>1998</v>
      </c>
      <c r="U635">
        <v>826</v>
      </c>
      <c r="V635">
        <v>7</v>
      </c>
      <c r="W635">
        <v>0</v>
      </c>
    </row>
    <row r="636" spans="1:23" x14ac:dyDescent="0.25">
      <c r="A636" t="s">
        <v>2292</v>
      </c>
      <c r="B636">
        <v>90</v>
      </c>
      <c r="C636">
        <v>102</v>
      </c>
      <c r="D636">
        <v>4</v>
      </c>
      <c r="E636">
        <v>112</v>
      </c>
      <c r="F636" t="s">
        <v>642</v>
      </c>
      <c r="G636">
        <v>14000</v>
      </c>
      <c r="H636">
        <v>5932060</v>
      </c>
      <c r="I636" t="s">
        <v>2293</v>
      </c>
      <c r="J636" t="s">
        <v>303</v>
      </c>
      <c r="K636" t="s">
        <v>2294</v>
      </c>
      <c r="L636">
        <v>29285</v>
      </c>
      <c r="M636">
        <v>14625</v>
      </c>
      <c r="N636" t="s">
        <v>2295</v>
      </c>
      <c r="O636">
        <v>0</v>
      </c>
      <c r="P636">
        <v>174</v>
      </c>
      <c r="Q636" t="s">
        <v>30</v>
      </c>
      <c r="R636" t="s">
        <v>44</v>
      </c>
      <c r="S636">
        <v>0</v>
      </c>
      <c r="T636">
        <v>2007</v>
      </c>
      <c r="U636">
        <v>394</v>
      </c>
      <c r="V636">
        <v>5.4</v>
      </c>
      <c r="W636">
        <v>0</v>
      </c>
    </row>
    <row r="637" spans="1:23" x14ac:dyDescent="0.25">
      <c r="A637" t="s">
        <v>270</v>
      </c>
      <c r="B637">
        <v>219</v>
      </c>
      <c r="C637">
        <v>169</v>
      </c>
      <c r="D637">
        <v>14000</v>
      </c>
      <c r="E637">
        <v>13000</v>
      </c>
      <c r="F637" t="s">
        <v>236</v>
      </c>
      <c r="G637">
        <v>15000</v>
      </c>
      <c r="H637">
        <v>216119491</v>
      </c>
      <c r="I637" t="s">
        <v>968</v>
      </c>
      <c r="J637" t="s">
        <v>225</v>
      </c>
      <c r="K637" t="s">
        <v>2296</v>
      </c>
      <c r="L637">
        <v>881236</v>
      </c>
      <c r="M637">
        <v>44998</v>
      </c>
      <c r="N637" t="s">
        <v>776</v>
      </c>
      <c r="O637">
        <v>2</v>
      </c>
      <c r="P637">
        <v>2277</v>
      </c>
      <c r="Q637" t="s">
        <v>30</v>
      </c>
      <c r="R637" t="s">
        <v>31</v>
      </c>
      <c r="S637">
        <v>0</v>
      </c>
      <c r="T637">
        <v>1998</v>
      </c>
      <c r="U637">
        <v>14000</v>
      </c>
      <c r="V637">
        <v>8.6</v>
      </c>
      <c r="W637">
        <v>22000</v>
      </c>
    </row>
    <row r="638" spans="1:23" x14ac:dyDescent="0.25">
      <c r="A638" t="s">
        <v>2297</v>
      </c>
      <c r="B638">
        <v>327</v>
      </c>
      <c r="C638">
        <v>132</v>
      </c>
      <c r="D638">
        <v>76</v>
      </c>
      <c r="E638">
        <v>464</v>
      </c>
      <c r="F638" t="s">
        <v>502</v>
      </c>
      <c r="G638">
        <v>3000</v>
      </c>
      <c r="H638">
        <v>43568507</v>
      </c>
      <c r="I638" t="s">
        <v>321</v>
      </c>
      <c r="J638" t="s">
        <v>553</v>
      </c>
      <c r="K638" t="s">
        <v>2298</v>
      </c>
      <c r="L638">
        <v>136954</v>
      </c>
      <c r="M638">
        <v>7081</v>
      </c>
      <c r="N638" t="s">
        <v>199</v>
      </c>
      <c r="O638">
        <v>1</v>
      </c>
      <c r="P638">
        <v>346</v>
      </c>
      <c r="Q638" t="s">
        <v>30</v>
      </c>
      <c r="R638" t="s">
        <v>31</v>
      </c>
      <c r="S638">
        <v>0</v>
      </c>
      <c r="T638">
        <v>2014</v>
      </c>
      <c r="U638">
        <v>3000</v>
      </c>
      <c r="V638">
        <v>6.5</v>
      </c>
      <c r="W638">
        <v>32000</v>
      </c>
    </row>
    <row r="639" spans="1:23" x14ac:dyDescent="0.25">
      <c r="A639" t="s">
        <v>1535</v>
      </c>
      <c r="B639">
        <v>149</v>
      </c>
      <c r="C639">
        <v>127</v>
      </c>
      <c r="D639">
        <v>278</v>
      </c>
      <c r="E639">
        <v>912</v>
      </c>
      <c r="F639" t="s">
        <v>2299</v>
      </c>
      <c r="G639">
        <v>2000</v>
      </c>
      <c r="H639">
        <v>182805123</v>
      </c>
      <c r="I639" t="s">
        <v>2300</v>
      </c>
      <c r="J639" t="s">
        <v>166</v>
      </c>
      <c r="K639" t="s">
        <v>2301</v>
      </c>
      <c r="L639">
        <v>158864</v>
      </c>
      <c r="M639">
        <v>5838</v>
      </c>
      <c r="N639" t="s">
        <v>1966</v>
      </c>
      <c r="O639">
        <v>1</v>
      </c>
      <c r="P639">
        <v>395</v>
      </c>
      <c r="Q639" t="s">
        <v>30</v>
      </c>
      <c r="R639" t="s">
        <v>31</v>
      </c>
      <c r="S639">
        <v>0</v>
      </c>
      <c r="T639">
        <v>2000</v>
      </c>
      <c r="U639">
        <v>955</v>
      </c>
      <c r="V639">
        <v>6.4</v>
      </c>
      <c r="W639">
        <v>0</v>
      </c>
    </row>
    <row r="640" spans="1:23" x14ac:dyDescent="0.25">
      <c r="A640" t="s">
        <v>1181</v>
      </c>
      <c r="B640">
        <v>193</v>
      </c>
      <c r="C640">
        <v>103</v>
      </c>
      <c r="D640">
        <v>77</v>
      </c>
      <c r="E640">
        <v>835</v>
      </c>
      <c r="F640" t="s">
        <v>770</v>
      </c>
      <c r="G640">
        <v>1000</v>
      </c>
      <c r="H640">
        <v>176387405</v>
      </c>
      <c r="I640" t="s">
        <v>326</v>
      </c>
      <c r="J640" t="s">
        <v>1395</v>
      </c>
      <c r="K640" t="s">
        <v>2302</v>
      </c>
      <c r="L640">
        <v>328159</v>
      </c>
      <c r="M640">
        <v>5437</v>
      </c>
      <c r="N640" t="s">
        <v>1373</v>
      </c>
      <c r="O640">
        <v>0</v>
      </c>
      <c r="P640">
        <v>467</v>
      </c>
      <c r="Q640" t="s">
        <v>30</v>
      </c>
      <c r="R640" t="s">
        <v>31</v>
      </c>
      <c r="S640">
        <v>0</v>
      </c>
      <c r="T640">
        <v>2002</v>
      </c>
      <c r="U640">
        <v>939</v>
      </c>
      <c r="V640">
        <v>7.6</v>
      </c>
      <c r="W640">
        <v>3000</v>
      </c>
    </row>
    <row r="641" spans="1:23" x14ac:dyDescent="0.25">
      <c r="A641" t="s">
        <v>2303</v>
      </c>
      <c r="B641">
        <v>175</v>
      </c>
      <c r="C641">
        <v>136</v>
      </c>
      <c r="D641">
        <v>759</v>
      </c>
      <c r="E641">
        <v>354</v>
      </c>
      <c r="F641" t="s">
        <v>518</v>
      </c>
      <c r="G641">
        <v>11000</v>
      </c>
      <c r="H641">
        <v>33685268</v>
      </c>
      <c r="I641" t="s">
        <v>2023</v>
      </c>
      <c r="J641" t="s">
        <v>323</v>
      </c>
      <c r="K641" t="s">
        <v>2304</v>
      </c>
      <c r="L641">
        <v>75573</v>
      </c>
      <c r="M641">
        <v>12194</v>
      </c>
      <c r="N641" t="s">
        <v>2305</v>
      </c>
      <c r="O641">
        <v>1</v>
      </c>
      <c r="P641">
        <v>662</v>
      </c>
      <c r="Q641" t="s">
        <v>30</v>
      </c>
      <c r="R641" t="s">
        <v>31</v>
      </c>
      <c r="S641">
        <v>0</v>
      </c>
      <c r="T641">
        <v>2003</v>
      </c>
      <c r="U641">
        <v>599</v>
      </c>
      <c r="V641">
        <v>5.5</v>
      </c>
      <c r="W641">
        <v>4000</v>
      </c>
    </row>
    <row r="642" spans="1:23" x14ac:dyDescent="0.25">
      <c r="A642" t="s">
        <v>270</v>
      </c>
      <c r="B642">
        <v>538</v>
      </c>
      <c r="C642">
        <v>150</v>
      </c>
      <c r="D642">
        <v>14000</v>
      </c>
      <c r="E642">
        <v>655</v>
      </c>
      <c r="F642" t="s">
        <v>1620</v>
      </c>
      <c r="G642">
        <v>23000</v>
      </c>
      <c r="H642">
        <v>182204440</v>
      </c>
      <c r="I642" t="s">
        <v>2065</v>
      </c>
      <c r="J642" t="s">
        <v>50</v>
      </c>
      <c r="K642" t="s">
        <v>2306</v>
      </c>
      <c r="L642">
        <v>197412</v>
      </c>
      <c r="M642">
        <v>25517</v>
      </c>
      <c r="N642" t="s">
        <v>1486</v>
      </c>
      <c r="O642">
        <v>0</v>
      </c>
      <c r="P642">
        <v>720</v>
      </c>
      <c r="Q642" t="s">
        <v>30</v>
      </c>
      <c r="R642" t="s">
        <v>31</v>
      </c>
      <c r="S642">
        <v>0</v>
      </c>
      <c r="T642">
        <v>2012</v>
      </c>
      <c r="U642">
        <v>826</v>
      </c>
      <c r="V642">
        <v>7.4</v>
      </c>
      <c r="W642">
        <v>71000</v>
      </c>
    </row>
    <row r="643" spans="1:23" x14ac:dyDescent="0.25">
      <c r="A643" t="s">
        <v>308</v>
      </c>
      <c r="B643">
        <v>313</v>
      </c>
      <c r="C643">
        <v>136</v>
      </c>
      <c r="D643">
        <v>0</v>
      </c>
      <c r="E643">
        <v>99</v>
      </c>
      <c r="F643" t="s">
        <v>2307</v>
      </c>
      <c r="G643">
        <v>18000</v>
      </c>
      <c r="H643">
        <v>171383253</v>
      </c>
      <c r="I643" t="s">
        <v>447</v>
      </c>
      <c r="J643" t="s">
        <v>406</v>
      </c>
      <c r="K643" t="s">
        <v>2308</v>
      </c>
      <c r="L643">
        <v>1217752</v>
      </c>
      <c r="M643">
        <v>18563</v>
      </c>
      <c r="N643" t="s">
        <v>2309</v>
      </c>
      <c r="O643">
        <v>3</v>
      </c>
      <c r="P643">
        <v>3646</v>
      </c>
      <c r="Q643" t="s">
        <v>30</v>
      </c>
      <c r="R643" t="s">
        <v>31</v>
      </c>
      <c r="S643">
        <v>0</v>
      </c>
      <c r="T643">
        <v>1999</v>
      </c>
      <c r="U643">
        <v>145</v>
      </c>
      <c r="V643">
        <v>8.6999999999999993</v>
      </c>
      <c r="W643">
        <v>25000</v>
      </c>
    </row>
    <row r="644" spans="1:23" x14ac:dyDescent="0.25">
      <c r="A644" t="s">
        <v>579</v>
      </c>
      <c r="B644">
        <v>159</v>
      </c>
      <c r="C644">
        <v>140</v>
      </c>
      <c r="D644">
        <v>2000</v>
      </c>
      <c r="E644">
        <v>552</v>
      </c>
      <c r="F644" t="s">
        <v>2310</v>
      </c>
      <c r="G644">
        <v>15000</v>
      </c>
      <c r="H644">
        <v>172071312</v>
      </c>
      <c r="I644" t="s">
        <v>1405</v>
      </c>
      <c r="J644" t="s">
        <v>225</v>
      </c>
      <c r="K644" t="s">
        <v>2311</v>
      </c>
      <c r="L644">
        <v>208817</v>
      </c>
      <c r="M644">
        <v>17171</v>
      </c>
      <c r="N644" t="s">
        <v>2312</v>
      </c>
      <c r="O644">
        <v>0</v>
      </c>
      <c r="P644">
        <v>296</v>
      </c>
      <c r="Q644" t="s">
        <v>30</v>
      </c>
      <c r="R644" t="s">
        <v>31</v>
      </c>
      <c r="S644">
        <v>0</v>
      </c>
      <c r="T644">
        <v>1995</v>
      </c>
      <c r="U644">
        <v>968</v>
      </c>
      <c r="V644">
        <v>7.6</v>
      </c>
      <c r="W644">
        <v>5000</v>
      </c>
    </row>
    <row r="645" spans="1:23" x14ac:dyDescent="0.25">
      <c r="A645" t="s">
        <v>863</v>
      </c>
      <c r="B645">
        <v>196</v>
      </c>
      <c r="C645">
        <v>113</v>
      </c>
      <c r="D645">
        <v>719</v>
      </c>
      <c r="E645">
        <v>217</v>
      </c>
      <c r="F645" t="s">
        <v>864</v>
      </c>
      <c r="G645">
        <v>605</v>
      </c>
      <c r="H645">
        <v>119412921</v>
      </c>
      <c r="I645" t="s">
        <v>447</v>
      </c>
      <c r="J645" t="s">
        <v>865</v>
      </c>
      <c r="K645" t="s">
        <v>866</v>
      </c>
      <c r="L645">
        <v>240241</v>
      </c>
      <c r="M645">
        <v>1441</v>
      </c>
      <c r="N645" t="s">
        <v>867</v>
      </c>
      <c r="O645">
        <v>0</v>
      </c>
      <c r="P645">
        <v>391</v>
      </c>
      <c r="Q645" t="s">
        <v>30</v>
      </c>
      <c r="R645" t="s">
        <v>31</v>
      </c>
      <c r="S645">
        <v>0</v>
      </c>
      <c r="T645">
        <v>1990</v>
      </c>
      <c r="U645">
        <v>308</v>
      </c>
      <c r="V645">
        <v>7.5</v>
      </c>
      <c r="W645">
        <v>0</v>
      </c>
    </row>
    <row r="646" spans="1:23" x14ac:dyDescent="0.25">
      <c r="A646" t="s">
        <v>2313</v>
      </c>
      <c r="B646">
        <v>80</v>
      </c>
      <c r="C646">
        <v>104</v>
      </c>
      <c r="D646">
        <v>54</v>
      </c>
      <c r="E646">
        <v>775</v>
      </c>
      <c r="F646" t="s">
        <v>2314</v>
      </c>
      <c r="G646">
        <v>901</v>
      </c>
      <c r="H646">
        <v>139225854</v>
      </c>
      <c r="I646" t="s">
        <v>356</v>
      </c>
      <c r="J646" t="s">
        <v>2315</v>
      </c>
      <c r="K646" t="s">
        <v>2316</v>
      </c>
      <c r="L646">
        <v>34561</v>
      </c>
      <c r="M646">
        <v>5265</v>
      </c>
      <c r="N646" t="s">
        <v>2317</v>
      </c>
      <c r="O646">
        <v>0</v>
      </c>
      <c r="P646">
        <v>116</v>
      </c>
      <c r="Q646" t="s">
        <v>30</v>
      </c>
      <c r="R646" t="s">
        <v>31</v>
      </c>
      <c r="S646">
        <v>0</v>
      </c>
      <c r="T646">
        <v>2002</v>
      </c>
      <c r="U646">
        <v>857</v>
      </c>
      <c r="V646">
        <v>5.5</v>
      </c>
      <c r="W646">
        <v>1000</v>
      </c>
    </row>
    <row r="647" spans="1:23" x14ac:dyDescent="0.25">
      <c r="A647" t="s">
        <v>2318</v>
      </c>
      <c r="B647">
        <v>488</v>
      </c>
      <c r="C647">
        <v>158</v>
      </c>
      <c r="D647">
        <v>0</v>
      </c>
      <c r="E647">
        <v>11000</v>
      </c>
      <c r="F647" t="s">
        <v>311</v>
      </c>
      <c r="G647">
        <v>20000</v>
      </c>
      <c r="H647">
        <v>148775460</v>
      </c>
      <c r="I647" t="s">
        <v>1831</v>
      </c>
      <c r="J647" t="s">
        <v>185</v>
      </c>
      <c r="K647" t="s">
        <v>2319</v>
      </c>
      <c r="L647">
        <v>243834</v>
      </c>
      <c r="M647">
        <v>46204</v>
      </c>
      <c r="N647" t="s">
        <v>181</v>
      </c>
      <c r="O647">
        <v>1</v>
      </c>
      <c r="P647">
        <v>845</v>
      </c>
      <c r="Q647" t="s">
        <v>30</v>
      </c>
      <c r="R647" t="s">
        <v>31</v>
      </c>
      <c r="S647">
        <v>0</v>
      </c>
      <c r="T647">
        <v>2012</v>
      </c>
      <c r="U647">
        <v>13000</v>
      </c>
      <c r="V647">
        <v>7.6</v>
      </c>
      <c r="W647">
        <v>144000</v>
      </c>
    </row>
    <row r="648" spans="1:23" x14ac:dyDescent="0.25">
      <c r="A648" t="s">
        <v>2320</v>
      </c>
      <c r="B648">
        <v>153</v>
      </c>
      <c r="C648">
        <v>119</v>
      </c>
      <c r="D648">
        <v>0</v>
      </c>
      <c r="E648">
        <v>744</v>
      </c>
      <c r="F648" t="s">
        <v>2321</v>
      </c>
      <c r="G648">
        <v>15000</v>
      </c>
      <c r="H648">
        <v>115731542</v>
      </c>
      <c r="I648" t="s">
        <v>936</v>
      </c>
      <c r="J648" t="s">
        <v>225</v>
      </c>
      <c r="K648" t="s">
        <v>2322</v>
      </c>
      <c r="L648">
        <v>151812</v>
      </c>
      <c r="M648">
        <v>17768</v>
      </c>
      <c r="N648" t="s">
        <v>1697</v>
      </c>
      <c r="O648">
        <v>2</v>
      </c>
      <c r="P648">
        <v>556</v>
      </c>
      <c r="Q648" t="s">
        <v>30</v>
      </c>
      <c r="R648" t="s">
        <v>31</v>
      </c>
      <c r="S648">
        <v>0</v>
      </c>
      <c r="T648">
        <v>1998</v>
      </c>
      <c r="U648">
        <v>793</v>
      </c>
      <c r="V648">
        <v>6.5</v>
      </c>
      <c r="W648">
        <v>0</v>
      </c>
    </row>
    <row r="649" spans="1:23" x14ac:dyDescent="0.25">
      <c r="A649" t="s">
        <v>1143</v>
      </c>
      <c r="B649">
        <v>173</v>
      </c>
      <c r="C649">
        <v>106</v>
      </c>
      <c r="D649">
        <v>285</v>
      </c>
      <c r="E649">
        <v>105</v>
      </c>
      <c r="F649" t="s">
        <v>1016</v>
      </c>
      <c r="G649">
        <v>8000</v>
      </c>
      <c r="H649">
        <v>100468793</v>
      </c>
      <c r="I649" t="s">
        <v>1094</v>
      </c>
      <c r="J649" t="s">
        <v>833</v>
      </c>
      <c r="K649" t="s">
        <v>2323</v>
      </c>
      <c r="L649">
        <v>212499</v>
      </c>
      <c r="M649">
        <v>11264</v>
      </c>
      <c r="N649" t="s">
        <v>2324</v>
      </c>
      <c r="O649">
        <v>2</v>
      </c>
      <c r="P649">
        <v>277</v>
      </c>
      <c r="Q649" t="s">
        <v>30</v>
      </c>
      <c r="R649" t="s">
        <v>31</v>
      </c>
      <c r="S649">
        <v>0</v>
      </c>
      <c r="T649">
        <v>2008</v>
      </c>
      <c r="U649">
        <v>3000</v>
      </c>
      <c r="V649">
        <v>6.9</v>
      </c>
      <c r="W649">
        <v>0</v>
      </c>
    </row>
    <row r="650" spans="1:23" x14ac:dyDescent="0.25">
      <c r="A650" t="s">
        <v>218</v>
      </c>
      <c r="B650">
        <v>156</v>
      </c>
      <c r="C650">
        <v>136</v>
      </c>
      <c r="D650">
        <v>258</v>
      </c>
      <c r="E650">
        <v>94</v>
      </c>
      <c r="F650" t="s">
        <v>2325</v>
      </c>
      <c r="G650">
        <v>12000</v>
      </c>
      <c r="H650">
        <v>93771072</v>
      </c>
      <c r="I650" t="s">
        <v>2326</v>
      </c>
      <c r="J650" t="s">
        <v>523</v>
      </c>
      <c r="K650" t="s">
        <v>2327</v>
      </c>
      <c r="L650">
        <v>135404</v>
      </c>
      <c r="M650">
        <v>12396</v>
      </c>
      <c r="N650" t="s">
        <v>2328</v>
      </c>
      <c r="O650">
        <v>0</v>
      </c>
      <c r="P650">
        <v>318</v>
      </c>
      <c r="Q650" t="s">
        <v>30</v>
      </c>
      <c r="R650" t="s">
        <v>31</v>
      </c>
      <c r="S650">
        <v>0</v>
      </c>
      <c r="T650">
        <v>1998</v>
      </c>
      <c r="U650">
        <v>174</v>
      </c>
      <c r="V650">
        <v>6.7</v>
      </c>
      <c r="W650">
        <v>0</v>
      </c>
    </row>
    <row r="651" spans="1:23" x14ac:dyDescent="0.25">
      <c r="A651" t="s">
        <v>1646</v>
      </c>
      <c r="B651">
        <v>307</v>
      </c>
      <c r="C651">
        <v>95</v>
      </c>
      <c r="D651">
        <v>480</v>
      </c>
      <c r="E651">
        <v>490</v>
      </c>
      <c r="F651" t="s">
        <v>1129</v>
      </c>
      <c r="G651">
        <v>21000</v>
      </c>
      <c r="H651">
        <v>100448498</v>
      </c>
      <c r="I651" t="s">
        <v>1639</v>
      </c>
      <c r="J651" t="s">
        <v>71</v>
      </c>
      <c r="K651" t="s">
        <v>2329</v>
      </c>
      <c r="L651">
        <v>272789</v>
      </c>
      <c r="M651">
        <v>23018</v>
      </c>
      <c r="N651" t="s">
        <v>2330</v>
      </c>
      <c r="O651">
        <v>3</v>
      </c>
      <c r="P651">
        <v>285</v>
      </c>
      <c r="Q651" t="s">
        <v>30</v>
      </c>
      <c r="R651" t="s">
        <v>31</v>
      </c>
      <c r="S651">
        <v>0</v>
      </c>
      <c r="T651">
        <v>2010</v>
      </c>
      <c r="U651">
        <v>561</v>
      </c>
      <c r="V651">
        <v>6.6</v>
      </c>
      <c r="W651">
        <v>25000</v>
      </c>
    </row>
    <row r="652" spans="1:23" x14ac:dyDescent="0.25">
      <c r="A652" t="s">
        <v>390</v>
      </c>
      <c r="B652">
        <v>322</v>
      </c>
      <c r="C652">
        <v>137</v>
      </c>
      <c r="D652">
        <v>11000</v>
      </c>
      <c r="E652">
        <v>465</v>
      </c>
      <c r="F652" t="s">
        <v>2331</v>
      </c>
      <c r="G652">
        <v>769</v>
      </c>
      <c r="H652">
        <v>115603980</v>
      </c>
      <c r="I652" t="s">
        <v>2332</v>
      </c>
      <c r="J652" t="s">
        <v>2333</v>
      </c>
      <c r="K652" t="s">
        <v>2334</v>
      </c>
      <c r="L652">
        <v>103589</v>
      </c>
      <c r="M652">
        <v>2938</v>
      </c>
      <c r="N652" t="s">
        <v>2335</v>
      </c>
      <c r="O652">
        <v>0</v>
      </c>
      <c r="P652">
        <v>351</v>
      </c>
      <c r="Q652" t="s">
        <v>30</v>
      </c>
      <c r="R652" t="s">
        <v>31</v>
      </c>
      <c r="S652">
        <v>0</v>
      </c>
      <c r="T652">
        <v>2014</v>
      </c>
      <c r="U652">
        <v>698</v>
      </c>
      <c r="V652">
        <v>7.2</v>
      </c>
      <c r="W652">
        <v>35000</v>
      </c>
    </row>
    <row r="653" spans="1:23" x14ac:dyDescent="0.25">
      <c r="A653" t="s">
        <v>2336</v>
      </c>
      <c r="B653">
        <v>169</v>
      </c>
      <c r="C653">
        <v>130</v>
      </c>
      <c r="D653">
        <v>16000</v>
      </c>
      <c r="E653">
        <v>416</v>
      </c>
      <c r="F653" t="s">
        <v>2337</v>
      </c>
      <c r="G653">
        <v>16000</v>
      </c>
      <c r="H653">
        <v>90454043</v>
      </c>
      <c r="I653" t="s">
        <v>40</v>
      </c>
      <c r="J653" t="s">
        <v>2336</v>
      </c>
      <c r="K653" t="s">
        <v>2338</v>
      </c>
      <c r="L653">
        <v>60165</v>
      </c>
      <c r="M653">
        <v>17771</v>
      </c>
      <c r="N653" t="s">
        <v>2339</v>
      </c>
      <c r="O653">
        <v>1</v>
      </c>
      <c r="P653">
        <v>326</v>
      </c>
      <c r="Q653" t="s">
        <v>30</v>
      </c>
      <c r="R653" t="s">
        <v>31</v>
      </c>
      <c r="S653">
        <v>0</v>
      </c>
      <c r="T653">
        <v>2000</v>
      </c>
      <c r="U653">
        <v>495</v>
      </c>
      <c r="V653">
        <v>6.4</v>
      </c>
      <c r="W653">
        <v>0</v>
      </c>
    </row>
    <row r="654" spans="1:23" x14ac:dyDescent="0.25">
      <c r="A654" t="s">
        <v>1348</v>
      </c>
      <c r="B654">
        <v>74</v>
      </c>
      <c r="C654">
        <v>124</v>
      </c>
      <c r="D654">
        <v>212</v>
      </c>
      <c r="E654">
        <v>369</v>
      </c>
      <c r="F654" t="s">
        <v>2340</v>
      </c>
      <c r="G654">
        <v>13000</v>
      </c>
      <c r="H654">
        <v>84049211</v>
      </c>
      <c r="I654" t="s">
        <v>40</v>
      </c>
      <c r="J654" t="s">
        <v>1166</v>
      </c>
      <c r="K654" t="s">
        <v>2341</v>
      </c>
      <c r="L654">
        <v>96096</v>
      </c>
      <c r="M654">
        <v>15229</v>
      </c>
      <c r="N654" t="s">
        <v>2342</v>
      </c>
      <c r="O654">
        <v>1</v>
      </c>
      <c r="P654">
        <v>172</v>
      </c>
      <c r="Q654" t="s">
        <v>30</v>
      </c>
      <c r="R654" t="s">
        <v>31</v>
      </c>
      <c r="S654">
        <v>0</v>
      </c>
      <c r="T654">
        <v>1993</v>
      </c>
      <c r="U654">
        <v>730</v>
      </c>
      <c r="V654">
        <v>6.4</v>
      </c>
      <c r="W654">
        <v>0</v>
      </c>
    </row>
    <row r="655" spans="1:23" x14ac:dyDescent="0.25">
      <c r="A655" t="s">
        <v>887</v>
      </c>
      <c r="B655">
        <v>72</v>
      </c>
      <c r="C655">
        <v>108</v>
      </c>
      <c r="D655">
        <v>610</v>
      </c>
      <c r="E655">
        <v>461</v>
      </c>
      <c r="F655" t="s">
        <v>2343</v>
      </c>
      <c r="G655">
        <v>848</v>
      </c>
      <c r="H655">
        <v>70450000</v>
      </c>
      <c r="I655" t="s">
        <v>233</v>
      </c>
      <c r="J655" t="s">
        <v>325</v>
      </c>
      <c r="K655" t="s">
        <v>2344</v>
      </c>
      <c r="L655">
        <v>77390</v>
      </c>
      <c r="M655">
        <v>2913</v>
      </c>
      <c r="N655" t="s">
        <v>893</v>
      </c>
      <c r="O655">
        <v>2</v>
      </c>
      <c r="P655">
        <v>189</v>
      </c>
      <c r="Q655" t="s">
        <v>30</v>
      </c>
      <c r="R655" t="s">
        <v>31</v>
      </c>
      <c r="S655">
        <v>0</v>
      </c>
      <c r="T655">
        <v>1996</v>
      </c>
      <c r="U655">
        <v>517</v>
      </c>
      <c r="V655">
        <v>6</v>
      </c>
      <c r="W655">
        <v>0</v>
      </c>
    </row>
    <row r="656" spans="1:23" x14ac:dyDescent="0.25">
      <c r="A656" t="s">
        <v>483</v>
      </c>
      <c r="B656">
        <v>86</v>
      </c>
      <c r="C656">
        <v>104</v>
      </c>
      <c r="D656">
        <v>226</v>
      </c>
      <c r="E656">
        <v>577</v>
      </c>
      <c r="F656" t="s">
        <v>2345</v>
      </c>
      <c r="G656">
        <v>13000</v>
      </c>
      <c r="H656">
        <v>69688384</v>
      </c>
      <c r="I656" t="s">
        <v>356</v>
      </c>
      <c r="J656" t="s">
        <v>664</v>
      </c>
      <c r="K656" t="s">
        <v>2346</v>
      </c>
      <c r="L656">
        <v>34473</v>
      </c>
      <c r="M656">
        <v>16452</v>
      </c>
      <c r="N656" t="s">
        <v>2347</v>
      </c>
      <c r="O656">
        <v>1</v>
      </c>
      <c r="P656">
        <v>139</v>
      </c>
      <c r="Q656" t="s">
        <v>30</v>
      </c>
      <c r="R656" t="s">
        <v>31</v>
      </c>
      <c r="S656">
        <v>0</v>
      </c>
      <c r="T656">
        <v>2000</v>
      </c>
      <c r="U656">
        <v>718</v>
      </c>
      <c r="V656">
        <v>6.1</v>
      </c>
      <c r="W656">
        <v>0</v>
      </c>
    </row>
    <row r="657" spans="1:23" x14ac:dyDescent="0.25">
      <c r="A657" t="s">
        <v>521</v>
      </c>
      <c r="B657">
        <v>242</v>
      </c>
      <c r="C657">
        <v>129</v>
      </c>
      <c r="D657">
        <v>0</v>
      </c>
      <c r="E657">
        <v>625</v>
      </c>
      <c r="F657" t="s">
        <v>2348</v>
      </c>
      <c r="G657">
        <v>12000</v>
      </c>
      <c r="H657">
        <v>70236496</v>
      </c>
      <c r="I657" t="s">
        <v>1810</v>
      </c>
      <c r="J657" t="s">
        <v>485</v>
      </c>
      <c r="K657" t="s">
        <v>2349</v>
      </c>
      <c r="L657">
        <v>67395</v>
      </c>
      <c r="M657">
        <v>14421</v>
      </c>
      <c r="N657" t="s">
        <v>1168</v>
      </c>
      <c r="O657">
        <v>0</v>
      </c>
      <c r="P657">
        <v>564</v>
      </c>
      <c r="Q657" t="s">
        <v>30</v>
      </c>
      <c r="R657" t="s">
        <v>31</v>
      </c>
      <c r="S657">
        <v>0</v>
      </c>
      <c r="T657">
        <v>2006</v>
      </c>
      <c r="U657">
        <v>1000</v>
      </c>
      <c r="V657">
        <v>6</v>
      </c>
      <c r="W657">
        <v>0</v>
      </c>
    </row>
    <row r="658" spans="1:23" x14ac:dyDescent="0.25">
      <c r="A658" t="s">
        <v>258</v>
      </c>
      <c r="B658">
        <v>141</v>
      </c>
      <c r="C658">
        <v>117</v>
      </c>
      <c r="D658">
        <v>179</v>
      </c>
      <c r="E658">
        <v>403</v>
      </c>
      <c r="F658" t="s">
        <v>63</v>
      </c>
      <c r="G658">
        <v>8000</v>
      </c>
      <c r="H658">
        <v>63695760</v>
      </c>
      <c r="I658" t="s">
        <v>2164</v>
      </c>
      <c r="J658" t="s">
        <v>1006</v>
      </c>
      <c r="K658" t="s">
        <v>2350</v>
      </c>
      <c r="L658">
        <v>61490</v>
      </c>
      <c r="M658">
        <v>12850</v>
      </c>
      <c r="N658" t="s">
        <v>2351</v>
      </c>
      <c r="O658">
        <v>1</v>
      </c>
      <c r="P658">
        <v>264</v>
      </c>
      <c r="Q658" t="s">
        <v>30</v>
      </c>
      <c r="R658" t="s">
        <v>31</v>
      </c>
      <c r="S658">
        <v>0</v>
      </c>
      <c r="T658">
        <v>2003</v>
      </c>
      <c r="U658">
        <v>4000</v>
      </c>
      <c r="V658">
        <v>6.4</v>
      </c>
      <c r="W658">
        <v>0</v>
      </c>
    </row>
    <row r="659" spans="1:23" x14ac:dyDescent="0.25">
      <c r="A659" t="s">
        <v>2352</v>
      </c>
      <c r="B659">
        <v>313</v>
      </c>
      <c r="C659">
        <v>99</v>
      </c>
      <c r="D659">
        <v>119</v>
      </c>
      <c r="E659">
        <v>174</v>
      </c>
      <c r="F659" t="s">
        <v>625</v>
      </c>
      <c r="G659">
        <v>600</v>
      </c>
      <c r="H659">
        <v>59617068</v>
      </c>
      <c r="I659" t="s">
        <v>1099</v>
      </c>
      <c r="J659" t="s">
        <v>1420</v>
      </c>
      <c r="K659" t="s">
        <v>2353</v>
      </c>
      <c r="L659">
        <v>213863</v>
      </c>
      <c r="M659">
        <v>1375</v>
      </c>
      <c r="N659" t="s">
        <v>2354</v>
      </c>
      <c r="O659">
        <v>0</v>
      </c>
      <c r="P659">
        <v>310</v>
      </c>
      <c r="Q659" t="s">
        <v>30</v>
      </c>
      <c r="R659" t="s">
        <v>31</v>
      </c>
      <c r="S659">
        <v>0</v>
      </c>
      <c r="T659">
        <v>2012</v>
      </c>
      <c r="U659">
        <v>346</v>
      </c>
      <c r="V659">
        <v>6.4</v>
      </c>
      <c r="W659">
        <v>59000</v>
      </c>
    </row>
    <row r="660" spans="1:23" x14ac:dyDescent="0.25">
      <c r="A660" t="s">
        <v>2355</v>
      </c>
      <c r="B660">
        <v>280</v>
      </c>
      <c r="C660">
        <v>159</v>
      </c>
      <c r="D660">
        <v>0</v>
      </c>
      <c r="E660">
        <v>521</v>
      </c>
      <c r="F660" t="s">
        <v>2356</v>
      </c>
      <c r="G660">
        <v>10000</v>
      </c>
      <c r="H660">
        <v>55637680</v>
      </c>
      <c r="I660" t="s">
        <v>1258</v>
      </c>
      <c r="J660" t="s">
        <v>362</v>
      </c>
      <c r="K660" t="s">
        <v>2357</v>
      </c>
      <c r="L660">
        <v>227071</v>
      </c>
      <c r="M660">
        <v>11424</v>
      </c>
      <c r="N660" t="s">
        <v>1442</v>
      </c>
      <c r="O660">
        <v>1</v>
      </c>
      <c r="P660">
        <v>1500</v>
      </c>
      <c r="Q660" t="s">
        <v>30</v>
      </c>
      <c r="R660" t="s">
        <v>44</v>
      </c>
      <c r="S660">
        <v>0</v>
      </c>
      <c r="T660">
        <v>1999</v>
      </c>
      <c r="U660">
        <v>580</v>
      </c>
      <c r="V660">
        <v>7.3</v>
      </c>
      <c r="W660">
        <v>10000</v>
      </c>
    </row>
    <row r="661" spans="1:23" x14ac:dyDescent="0.25">
      <c r="A661" t="s">
        <v>2358</v>
      </c>
      <c r="B661">
        <v>176</v>
      </c>
      <c r="C661">
        <v>118</v>
      </c>
      <c r="D661">
        <v>87</v>
      </c>
      <c r="E661">
        <v>929</v>
      </c>
      <c r="F661" t="s">
        <v>1756</v>
      </c>
      <c r="G661">
        <v>2000</v>
      </c>
      <c r="H661">
        <v>85911262</v>
      </c>
      <c r="I661" t="s">
        <v>2359</v>
      </c>
      <c r="J661" t="s">
        <v>2360</v>
      </c>
      <c r="K661" t="s">
        <v>2361</v>
      </c>
      <c r="L661">
        <v>24735</v>
      </c>
      <c r="M661">
        <v>4796</v>
      </c>
      <c r="N661" t="s">
        <v>2362</v>
      </c>
      <c r="O661">
        <v>6</v>
      </c>
      <c r="P661">
        <v>213</v>
      </c>
      <c r="Q661" t="s">
        <v>30</v>
      </c>
      <c r="R661" t="s">
        <v>31</v>
      </c>
      <c r="S661">
        <v>0</v>
      </c>
      <c r="T661">
        <v>2014</v>
      </c>
      <c r="U661">
        <v>1000</v>
      </c>
      <c r="V661">
        <v>5.2</v>
      </c>
      <c r="W661">
        <v>16000</v>
      </c>
    </row>
    <row r="662" spans="1:23" x14ac:dyDescent="0.25">
      <c r="A662" t="s">
        <v>2363</v>
      </c>
      <c r="B662">
        <v>279</v>
      </c>
      <c r="C662">
        <v>105</v>
      </c>
      <c r="D662">
        <v>43</v>
      </c>
      <c r="E662">
        <v>523</v>
      </c>
      <c r="F662" t="s">
        <v>1377</v>
      </c>
      <c r="G662">
        <v>10000</v>
      </c>
      <c r="H662">
        <v>53846915</v>
      </c>
      <c r="I662" t="s">
        <v>1992</v>
      </c>
      <c r="J662" t="s">
        <v>118</v>
      </c>
      <c r="K662" t="s">
        <v>2364</v>
      </c>
      <c r="L662">
        <v>149337</v>
      </c>
      <c r="M662">
        <v>11943</v>
      </c>
      <c r="N662" t="s">
        <v>2365</v>
      </c>
      <c r="O662">
        <v>0</v>
      </c>
      <c r="P662">
        <v>221</v>
      </c>
      <c r="Q662" t="s">
        <v>30</v>
      </c>
      <c r="R662" t="s">
        <v>31</v>
      </c>
      <c r="S662">
        <v>0</v>
      </c>
      <c r="T662">
        <v>2015</v>
      </c>
      <c r="U662">
        <v>806</v>
      </c>
      <c r="V662">
        <v>6.6</v>
      </c>
      <c r="W662">
        <v>23000</v>
      </c>
    </row>
    <row r="663" spans="1:23" x14ac:dyDescent="0.25">
      <c r="A663" t="s">
        <v>228</v>
      </c>
      <c r="B663">
        <v>241</v>
      </c>
      <c r="C663">
        <v>103</v>
      </c>
      <c r="D663">
        <v>368</v>
      </c>
      <c r="E663">
        <v>520</v>
      </c>
      <c r="F663" t="s">
        <v>2366</v>
      </c>
      <c r="G663">
        <v>27000</v>
      </c>
      <c r="H663">
        <v>54758461</v>
      </c>
      <c r="I663" t="s">
        <v>942</v>
      </c>
      <c r="J663" t="s">
        <v>48</v>
      </c>
      <c r="K663" t="s">
        <v>2367</v>
      </c>
      <c r="L663">
        <v>147641</v>
      </c>
      <c r="M663">
        <v>29808</v>
      </c>
      <c r="N663" t="s">
        <v>2368</v>
      </c>
      <c r="O663">
        <v>3</v>
      </c>
      <c r="P663">
        <v>238</v>
      </c>
      <c r="Q663" t="s">
        <v>30</v>
      </c>
      <c r="R663" t="s">
        <v>31</v>
      </c>
      <c r="S663">
        <v>0</v>
      </c>
      <c r="T663">
        <v>2012</v>
      </c>
      <c r="U663">
        <v>1000</v>
      </c>
      <c r="V663">
        <v>6.3</v>
      </c>
      <c r="W663">
        <v>18000</v>
      </c>
    </row>
    <row r="664" spans="1:23" x14ac:dyDescent="0.25">
      <c r="A664" t="s">
        <v>2369</v>
      </c>
      <c r="B664">
        <v>185</v>
      </c>
      <c r="C664">
        <v>122</v>
      </c>
      <c r="D664">
        <v>687</v>
      </c>
      <c r="E664">
        <v>957</v>
      </c>
      <c r="F664" t="s">
        <v>2370</v>
      </c>
      <c r="G664">
        <v>16000</v>
      </c>
      <c r="H664">
        <v>52397389</v>
      </c>
      <c r="I664" t="s">
        <v>2371</v>
      </c>
      <c r="J664" t="s">
        <v>220</v>
      </c>
      <c r="K664" t="s">
        <v>2372</v>
      </c>
      <c r="L664">
        <v>132954</v>
      </c>
      <c r="M664">
        <v>19764</v>
      </c>
      <c r="N664" t="s">
        <v>685</v>
      </c>
      <c r="O664">
        <v>0</v>
      </c>
      <c r="P664">
        <v>514</v>
      </c>
      <c r="Q664" t="s">
        <v>30</v>
      </c>
      <c r="R664" t="s">
        <v>31</v>
      </c>
      <c r="S664">
        <v>0</v>
      </c>
      <c r="T664">
        <v>2004</v>
      </c>
      <c r="U664">
        <v>1000</v>
      </c>
      <c r="V664">
        <v>5.9</v>
      </c>
      <c r="W664">
        <v>0</v>
      </c>
    </row>
    <row r="665" spans="1:23" x14ac:dyDescent="0.25">
      <c r="A665" t="s">
        <v>1482</v>
      </c>
      <c r="B665">
        <v>97</v>
      </c>
      <c r="C665">
        <v>114</v>
      </c>
      <c r="D665">
        <v>468</v>
      </c>
      <c r="E665">
        <v>919</v>
      </c>
      <c r="F665" t="s">
        <v>2373</v>
      </c>
      <c r="G665">
        <v>1000</v>
      </c>
      <c r="H665">
        <v>0</v>
      </c>
      <c r="I665" t="s">
        <v>968</v>
      </c>
      <c r="J665" t="s">
        <v>2374</v>
      </c>
      <c r="K665" t="s">
        <v>2375</v>
      </c>
      <c r="L665">
        <v>41776</v>
      </c>
      <c r="M665">
        <v>3860</v>
      </c>
      <c r="N665" t="s">
        <v>1483</v>
      </c>
      <c r="O665">
        <v>0</v>
      </c>
      <c r="P665">
        <v>383</v>
      </c>
      <c r="Q665" t="s">
        <v>30</v>
      </c>
      <c r="R665" t="s">
        <v>31</v>
      </c>
      <c r="S665">
        <v>0</v>
      </c>
      <c r="T665">
        <v>1984</v>
      </c>
      <c r="U665">
        <v>1000</v>
      </c>
      <c r="V665">
        <v>6.4</v>
      </c>
      <c r="W665">
        <v>0</v>
      </c>
    </row>
    <row r="666" spans="1:23" x14ac:dyDescent="0.25">
      <c r="A666" t="s">
        <v>1959</v>
      </c>
      <c r="B666">
        <v>117</v>
      </c>
      <c r="C666">
        <v>143</v>
      </c>
      <c r="D666">
        <v>0</v>
      </c>
      <c r="E666">
        <v>210</v>
      </c>
      <c r="F666" t="s">
        <v>2376</v>
      </c>
      <c r="G666">
        <v>509</v>
      </c>
      <c r="H666">
        <v>38966057</v>
      </c>
      <c r="I666" t="s">
        <v>1639</v>
      </c>
      <c r="J666" t="s">
        <v>2377</v>
      </c>
      <c r="K666" t="s">
        <v>2378</v>
      </c>
      <c r="L666">
        <v>23940</v>
      </c>
      <c r="M666">
        <v>1409</v>
      </c>
      <c r="N666" t="s">
        <v>2379</v>
      </c>
      <c r="O666">
        <v>0</v>
      </c>
      <c r="P666">
        <v>157</v>
      </c>
      <c r="Q666" t="s">
        <v>30</v>
      </c>
      <c r="R666" t="s">
        <v>966</v>
      </c>
      <c r="S666">
        <v>0</v>
      </c>
      <c r="T666">
        <v>1998</v>
      </c>
      <c r="U666">
        <v>317</v>
      </c>
      <c r="V666">
        <v>6.7</v>
      </c>
      <c r="W666">
        <v>688</v>
      </c>
    </row>
    <row r="667" spans="1:23" x14ac:dyDescent="0.25">
      <c r="A667" t="s">
        <v>1516</v>
      </c>
      <c r="B667">
        <v>239</v>
      </c>
      <c r="C667">
        <v>96</v>
      </c>
      <c r="D667">
        <v>545</v>
      </c>
      <c r="E667">
        <v>974</v>
      </c>
      <c r="F667" t="s">
        <v>1808</v>
      </c>
      <c r="G667">
        <v>14000</v>
      </c>
      <c r="H667">
        <v>42345531</v>
      </c>
      <c r="I667" t="s">
        <v>1439</v>
      </c>
      <c r="J667" t="s">
        <v>1290</v>
      </c>
      <c r="K667" t="s">
        <v>2380</v>
      </c>
      <c r="L667">
        <v>104831</v>
      </c>
      <c r="M667">
        <v>17913</v>
      </c>
      <c r="N667" t="s">
        <v>201</v>
      </c>
      <c r="O667">
        <v>0</v>
      </c>
      <c r="P667">
        <v>423</v>
      </c>
      <c r="Q667" t="s">
        <v>30</v>
      </c>
      <c r="R667" t="s">
        <v>526</v>
      </c>
      <c r="S667">
        <v>0</v>
      </c>
      <c r="T667">
        <v>2012</v>
      </c>
      <c r="U667">
        <v>1000</v>
      </c>
      <c r="V667">
        <v>5.4</v>
      </c>
      <c r="W667">
        <v>32000</v>
      </c>
    </row>
    <row r="668" spans="1:23" x14ac:dyDescent="0.25">
      <c r="A668" t="s">
        <v>1516</v>
      </c>
      <c r="B668">
        <v>230</v>
      </c>
      <c r="C668">
        <v>111</v>
      </c>
      <c r="D668">
        <v>545</v>
      </c>
      <c r="E668">
        <v>805</v>
      </c>
      <c r="F668" t="s">
        <v>1908</v>
      </c>
      <c r="G668">
        <v>26000</v>
      </c>
      <c r="H668">
        <v>36064910</v>
      </c>
      <c r="I668" t="s">
        <v>1806</v>
      </c>
      <c r="J668" t="s">
        <v>234</v>
      </c>
      <c r="K668" t="s">
        <v>2381</v>
      </c>
      <c r="L668">
        <v>166610</v>
      </c>
      <c r="M668">
        <v>28643</v>
      </c>
      <c r="N668" t="s">
        <v>1509</v>
      </c>
      <c r="O668">
        <v>4</v>
      </c>
      <c r="P668">
        <v>211</v>
      </c>
      <c r="Q668" t="s">
        <v>30</v>
      </c>
      <c r="R668" t="s">
        <v>31</v>
      </c>
      <c r="S668">
        <v>0</v>
      </c>
      <c r="T668">
        <v>2008</v>
      </c>
      <c r="U668">
        <v>872</v>
      </c>
      <c r="V668">
        <v>6.4</v>
      </c>
      <c r="W668">
        <v>0</v>
      </c>
    </row>
    <row r="669" spans="1:23" x14ac:dyDescent="0.25">
      <c r="A669" t="s">
        <v>1348</v>
      </c>
      <c r="B669">
        <v>94</v>
      </c>
      <c r="C669">
        <v>121</v>
      </c>
      <c r="D669">
        <v>212</v>
      </c>
      <c r="E669">
        <v>263</v>
      </c>
      <c r="F669" t="s">
        <v>2382</v>
      </c>
      <c r="G669">
        <v>394</v>
      </c>
      <c r="H669">
        <v>33328051</v>
      </c>
      <c r="I669" t="s">
        <v>754</v>
      </c>
      <c r="J669" t="s">
        <v>2383</v>
      </c>
      <c r="K669" t="s">
        <v>2384</v>
      </c>
      <c r="L669">
        <v>60508</v>
      </c>
      <c r="M669">
        <v>1531</v>
      </c>
      <c r="N669" t="s">
        <v>2385</v>
      </c>
      <c r="O669">
        <v>2</v>
      </c>
      <c r="P669">
        <v>285</v>
      </c>
      <c r="Q669" t="s">
        <v>30</v>
      </c>
      <c r="R669" t="s">
        <v>31</v>
      </c>
      <c r="S669">
        <v>0</v>
      </c>
      <c r="T669">
        <v>1996</v>
      </c>
      <c r="U669">
        <v>380</v>
      </c>
      <c r="V669">
        <v>6.7</v>
      </c>
      <c r="W669">
        <v>4000</v>
      </c>
    </row>
    <row r="670" spans="1:23" x14ac:dyDescent="0.25">
      <c r="A670" t="s">
        <v>2386</v>
      </c>
      <c r="B670">
        <v>134</v>
      </c>
      <c r="C670">
        <v>135</v>
      </c>
      <c r="D670">
        <v>138</v>
      </c>
      <c r="E670">
        <v>184</v>
      </c>
      <c r="F670" t="s">
        <v>1457</v>
      </c>
      <c r="G670">
        <v>324</v>
      </c>
      <c r="H670">
        <v>32598931</v>
      </c>
      <c r="I670" t="s">
        <v>628</v>
      </c>
      <c r="J670" t="s">
        <v>2387</v>
      </c>
      <c r="K670" t="s">
        <v>2388</v>
      </c>
      <c r="L670">
        <v>49300</v>
      </c>
      <c r="M670">
        <v>1013</v>
      </c>
      <c r="N670" t="s">
        <v>2389</v>
      </c>
      <c r="O670">
        <v>1</v>
      </c>
      <c r="P670">
        <v>265</v>
      </c>
      <c r="Q670" t="s">
        <v>30</v>
      </c>
      <c r="R670" t="s">
        <v>31</v>
      </c>
      <c r="S670">
        <v>0</v>
      </c>
      <c r="T670">
        <v>2000</v>
      </c>
      <c r="U670">
        <v>192</v>
      </c>
      <c r="V670">
        <v>6.2</v>
      </c>
      <c r="W670">
        <v>892</v>
      </c>
    </row>
    <row r="671" spans="1:23" x14ac:dyDescent="0.25">
      <c r="A671" t="s">
        <v>176</v>
      </c>
      <c r="B671">
        <v>136</v>
      </c>
      <c r="C671">
        <v>101</v>
      </c>
      <c r="D671">
        <v>4000</v>
      </c>
      <c r="E671">
        <v>539</v>
      </c>
      <c r="F671" t="s">
        <v>482</v>
      </c>
      <c r="G671">
        <v>17000</v>
      </c>
      <c r="H671">
        <v>28045540</v>
      </c>
      <c r="I671" t="s">
        <v>117</v>
      </c>
      <c r="J671" t="s">
        <v>384</v>
      </c>
      <c r="K671" t="s">
        <v>2390</v>
      </c>
      <c r="L671">
        <v>67707</v>
      </c>
      <c r="M671">
        <v>32232</v>
      </c>
      <c r="N671" t="s">
        <v>2391</v>
      </c>
      <c r="O671">
        <v>0</v>
      </c>
      <c r="P671">
        <v>202</v>
      </c>
      <c r="Q671" t="s">
        <v>30</v>
      </c>
      <c r="R671" t="s">
        <v>31</v>
      </c>
      <c r="S671">
        <v>0</v>
      </c>
      <c r="T671">
        <v>2005</v>
      </c>
      <c r="U671">
        <v>14000</v>
      </c>
      <c r="V671">
        <v>6.1</v>
      </c>
      <c r="W671">
        <v>0</v>
      </c>
    </row>
    <row r="672" spans="1:23" x14ac:dyDescent="0.25">
      <c r="A672" t="s">
        <v>471</v>
      </c>
      <c r="B672">
        <v>315</v>
      </c>
      <c r="C672">
        <v>151</v>
      </c>
      <c r="D672">
        <v>21000</v>
      </c>
      <c r="E672">
        <v>637</v>
      </c>
      <c r="F672" t="s">
        <v>2392</v>
      </c>
      <c r="G672">
        <v>11000</v>
      </c>
      <c r="H672">
        <v>37023395</v>
      </c>
      <c r="I672" t="s">
        <v>2164</v>
      </c>
      <c r="J672" t="s">
        <v>237</v>
      </c>
      <c r="K672" t="s">
        <v>2393</v>
      </c>
      <c r="L672">
        <v>1347461</v>
      </c>
      <c r="M672">
        <v>13209</v>
      </c>
      <c r="N672" t="s">
        <v>2394</v>
      </c>
      <c r="O672">
        <v>2</v>
      </c>
      <c r="P672">
        <v>2968</v>
      </c>
      <c r="Q672" t="s">
        <v>30</v>
      </c>
      <c r="R672" t="s">
        <v>31</v>
      </c>
      <c r="S672">
        <v>0</v>
      </c>
      <c r="T672">
        <v>1999</v>
      </c>
      <c r="U672">
        <v>783</v>
      </c>
      <c r="V672">
        <v>8.8000000000000007</v>
      </c>
      <c r="W672">
        <v>48000</v>
      </c>
    </row>
    <row r="673" spans="1:23" x14ac:dyDescent="0.25">
      <c r="A673" t="s">
        <v>228</v>
      </c>
      <c r="B673">
        <v>96</v>
      </c>
      <c r="C673">
        <v>131</v>
      </c>
      <c r="D673">
        <v>368</v>
      </c>
      <c r="E673">
        <v>383</v>
      </c>
      <c r="F673" t="s">
        <v>2395</v>
      </c>
      <c r="G673">
        <v>11000</v>
      </c>
      <c r="H673">
        <v>43532294</v>
      </c>
      <c r="I673" t="s">
        <v>2396</v>
      </c>
      <c r="J673" t="s">
        <v>456</v>
      </c>
      <c r="K673" t="s">
        <v>2397</v>
      </c>
      <c r="L673">
        <v>46951</v>
      </c>
      <c r="M673">
        <v>12088</v>
      </c>
      <c r="N673" t="s">
        <v>2069</v>
      </c>
      <c r="O673">
        <v>0</v>
      </c>
      <c r="P673">
        <v>175</v>
      </c>
      <c r="Q673" t="s">
        <v>30</v>
      </c>
      <c r="R673" t="s">
        <v>31</v>
      </c>
      <c r="S673">
        <v>0</v>
      </c>
      <c r="T673">
        <v>2006</v>
      </c>
      <c r="U673">
        <v>529</v>
      </c>
      <c r="V673">
        <v>7.1</v>
      </c>
      <c r="W673">
        <v>0</v>
      </c>
    </row>
    <row r="674" spans="1:23" x14ac:dyDescent="0.25">
      <c r="A674" t="s">
        <v>2399</v>
      </c>
      <c r="B674">
        <v>60</v>
      </c>
      <c r="C674">
        <v>100</v>
      </c>
      <c r="D674">
        <v>36</v>
      </c>
      <c r="E674">
        <v>554</v>
      </c>
      <c r="F674" t="s">
        <v>952</v>
      </c>
      <c r="G674">
        <v>13000</v>
      </c>
      <c r="H674">
        <v>17218080</v>
      </c>
      <c r="I674" t="s">
        <v>1068</v>
      </c>
      <c r="J674" t="s">
        <v>664</v>
      </c>
      <c r="K674" t="s">
        <v>2400</v>
      </c>
      <c r="L674">
        <v>43376</v>
      </c>
      <c r="M674">
        <v>15944</v>
      </c>
      <c r="N674" t="s">
        <v>1494</v>
      </c>
      <c r="O674">
        <v>0</v>
      </c>
      <c r="P674">
        <v>249</v>
      </c>
      <c r="Q674" t="s">
        <v>30</v>
      </c>
      <c r="R674" t="s">
        <v>31</v>
      </c>
      <c r="S674">
        <v>0</v>
      </c>
      <c r="T674">
        <v>1991</v>
      </c>
      <c r="U674">
        <v>773</v>
      </c>
      <c r="V674">
        <v>5.7</v>
      </c>
      <c r="W674">
        <v>0</v>
      </c>
    </row>
    <row r="675" spans="1:23" x14ac:dyDescent="0.25">
      <c r="A675" t="s">
        <v>2320</v>
      </c>
      <c r="B675">
        <v>60</v>
      </c>
      <c r="C675">
        <v>105</v>
      </c>
      <c r="D675">
        <v>0</v>
      </c>
      <c r="E675">
        <v>506</v>
      </c>
      <c r="F675" t="s">
        <v>2401</v>
      </c>
      <c r="G675">
        <v>975</v>
      </c>
      <c r="H675">
        <v>10014234</v>
      </c>
      <c r="I675" t="s">
        <v>684</v>
      </c>
      <c r="J675" t="s">
        <v>1637</v>
      </c>
      <c r="K675" t="s">
        <v>2402</v>
      </c>
      <c r="L675">
        <v>8560</v>
      </c>
      <c r="M675">
        <v>3580</v>
      </c>
      <c r="N675" t="s">
        <v>1915</v>
      </c>
      <c r="O675">
        <v>1</v>
      </c>
      <c r="P675">
        <v>69</v>
      </c>
      <c r="Q675" t="s">
        <v>30</v>
      </c>
      <c r="R675" t="s">
        <v>966</v>
      </c>
      <c r="S675">
        <v>0</v>
      </c>
      <c r="T675">
        <v>2000</v>
      </c>
      <c r="U675">
        <v>909</v>
      </c>
      <c r="V675">
        <v>5</v>
      </c>
      <c r="W675">
        <v>177</v>
      </c>
    </row>
    <row r="676" spans="1:23" x14ac:dyDescent="0.25">
      <c r="A676" t="s">
        <v>2403</v>
      </c>
      <c r="B676">
        <v>308</v>
      </c>
      <c r="C676">
        <v>92</v>
      </c>
      <c r="D676">
        <v>72</v>
      </c>
      <c r="E676">
        <v>568</v>
      </c>
      <c r="F676" t="s">
        <v>2404</v>
      </c>
      <c r="G676">
        <v>623</v>
      </c>
      <c r="H676">
        <v>19059018</v>
      </c>
      <c r="I676" t="s">
        <v>2405</v>
      </c>
      <c r="J676" t="s">
        <v>2406</v>
      </c>
      <c r="K676" t="s">
        <v>2407</v>
      </c>
      <c r="L676">
        <v>65709</v>
      </c>
      <c r="M676">
        <v>3165</v>
      </c>
      <c r="N676" t="s">
        <v>1366</v>
      </c>
      <c r="O676">
        <v>0</v>
      </c>
      <c r="P676">
        <v>194</v>
      </c>
      <c r="Q676" t="s">
        <v>30</v>
      </c>
      <c r="R676" t="s">
        <v>257</v>
      </c>
      <c r="S676">
        <v>0</v>
      </c>
      <c r="T676">
        <v>2014</v>
      </c>
      <c r="U676">
        <v>593</v>
      </c>
      <c r="V676">
        <v>5.0999999999999996</v>
      </c>
      <c r="W676">
        <v>15000</v>
      </c>
    </row>
    <row r="677" spans="1:23" x14ac:dyDescent="0.25">
      <c r="A677" t="s">
        <v>2408</v>
      </c>
      <c r="B677">
        <v>127</v>
      </c>
      <c r="C677">
        <v>130</v>
      </c>
      <c r="D677">
        <v>2000</v>
      </c>
      <c r="E677">
        <v>25</v>
      </c>
      <c r="F677" t="s">
        <v>2409</v>
      </c>
      <c r="G677">
        <v>268</v>
      </c>
      <c r="H677">
        <v>1987287</v>
      </c>
      <c r="I677" t="s">
        <v>1265</v>
      </c>
      <c r="J677" t="s">
        <v>2410</v>
      </c>
      <c r="K677" t="s">
        <v>2411</v>
      </c>
      <c r="L677">
        <v>25474</v>
      </c>
      <c r="M677">
        <v>450</v>
      </c>
      <c r="N677" t="s">
        <v>2412</v>
      </c>
      <c r="O677">
        <v>0</v>
      </c>
      <c r="P677">
        <v>138</v>
      </c>
      <c r="Q677" t="s">
        <v>30</v>
      </c>
      <c r="R677" t="s">
        <v>44</v>
      </c>
      <c r="S677">
        <v>0</v>
      </c>
      <c r="T677">
        <v>2005</v>
      </c>
      <c r="U677">
        <v>85</v>
      </c>
      <c r="V677">
        <v>6.9</v>
      </c>
      <c r="W677">
        <v>0</v>
      </c>
    </row>
    <row r="678" spans="1:23" x14ac:dyDescent="0.25">
      <c r="A678" t="s">
        <v>2289</v>
      </c>
      <c r="B678">
        <v>196</v>
      </c>
      <c r="C678">
        <v>100</v>
      </c>
      <c r="D678">
        <v>38</v>
      </c>
      <c r="E678">
        <v>1000</v>
      </c>
      <c r="F678" t="s">
        <v>405</v>
      </c>
      <c r="G678">
        <v>3000</v>
      </c>
      <c r="H678">
        <v>24407944</v>
      </c>
      <c r="I678" t="s">
        <v>1925</v>
      </c>
      <c r="J678" t="s">
        <v>515</v>
      </c>
      <c r="K678" t="s">
        <v>2413</v>
      </c>
      <c r="L678">
        <v>71202</v>
      </c>
      <c r="M678">
        <v>7048</v>
      </c>
      <c r="N678" t="s">
        <v>1395</v>
      </c>
      <c r="O678">
        <v>0</v>
      </c>
      <c r="P678">
        <v>380</v>
      </c>
      <c r="Q678" t="s">
        <v>30</v>
      </c>
      <c r="R678" t="s">
        <v>188</v>
      </c>
      <c r="S678">
        <v>0</v>
      </c>
      <c r="T678">
        <v>2005</v>
      </c>
      <c r="U678">
        <v>1000</v>
      </c>
      <c r="V678">
        <v>4.8</v>
      </c>
      <c r="W678">
        <v>0</v>
      </c>
    </row>
    <row r="679" spans="1:23" x14ac:dyDescent="0.25">
      <c r="A679" t="s">
        <v>2414</v>
      </c>
      <c r="B679">
        <v>339</v>
      </c>
      <c r="C679">
        <v>102</v>
      </c>
      <c r="D679">
        <v>436</v>
      </c>
      <c r="E679">
        <v>6000</v>
      </c>
      <c r="F679" t="s">
        <v>664</v>
      </c>
      <c r="G679">
        <v>23000</v>
      </c>
      <c r="H679">
        <v>13750556</v>
      </c>
      <c r="I679" t="s">
        <v>233</v>
      </c>
      <c r="J679" t="s">
        <v>50</v>
      </c>
      <c r="K679" t="s">
        <v>2415</v>
      </c>
      <c r="L679">
        <v>111102</v>
      </c>
      <c r="M679">
        <v>49433</v>
      </c>
      <c r="N679" t="s">
        <v>141</v>
      </c>
      <c r="O679">
        <v>3</v>
      </c>
      <c r="P679">
        <v>239</v>
      </c>
      <c r="Q679" t="s">
        <v>30</v>
      </c>
      <c r="R679" t="s">
        <v>31</v>
      </c>
      <c r="S679">
        <v>0</v>
      </c>
      <c r="T679">
        <v>2014</v>
      </c>
      <c r="U679">
        <v>13000</v>
      </c>
      <c r="V679">
        <v>6.5</v>
      </c>
      <c r="W679">
        <v>32000</v>
      </c>
    </row>
    <row r="680" spans="1:23" x14ac:dyDescent="0.25">
      <c r="A680" t="s">
        <v>1442</v>
      </c>
      <c r="B680">
        <v>96</v>
      </c>
      <c r="C680">
        <v>133</v>
      </c>
      <c r="D680">
        <v>521</v>
      </c>
      <c r="E680">
        <v>970</v>
      </c>
      <c r="F680" t="s">
        <v>145</v>
      </c>
      <c r="G680">
        <v>11000</v>
      </c>
      <c r="H680">
        <v>31054924</v>
      </c>
      <c r="I680" t="s">
        <v>2416</v>
      </c>
      <c r="J680" t="s">
        <v>272</v>
      </c>
      <c r="K680" t="s">
        <v>2417</v>
      </c>
      <c r="L680">
        <v>17025</v>
      </c>
      <c r="M680">
        <v>16710</v>
      </c>
      <c r="N680" t="s">
        <v>2418</v>
      </c>
      <c r="O680">
        <v>1</v>
      </c>
      <c r="P680">
        <v>290</v>
      </c>
      <c r="Q680" t="s">
        <v>30</v>
      </c>
      <c r="R680" t="s">
        <v>31</v>
      </c>
      <c r="S680">
        <v>0</v>
      </c>
      <c r="T680">
        <v>1999</v>
      </c>
      <c r="U680">
        <v>1000</v>
      </c>
      <c r="V680">
        <v>5.0999999999999996</v>
      </c>
      <c r="W680">
        <v>295</v>
      </c>
    </row>
    <row r="681" spans="1:23" x14ac:dyDescent="0.25">
      <c r="A681" t="s">
        <v>2419</v>
      </c>
      <c r="B681">
        <v>361</v>
      </c>
      <c r="C681">
        <v>121</v>
      </c>
      <c r="D681">
        <v>175</v>
      </c>
      <c r="E681">
        <v>221</v>
      </c>
      <c r="F681" t="s">
        <v>2420</v>
      </c>
      <c r="G681">
        <v>963</v>
      </c>
      <c r="H681">
        <v>43247140</v>
      </c>
      <c r="I681" t="s">
        <v>2421</v>
      </c>
      <c r="J681" t="s">
        <v>1949</v>
      </c>
      <c r="K681" t="s">
        <v>2422</v>
      </c>
      <c r="L681">
        <v>134625</v>
      </c>
      <c r="M681">
        <v>2131</v>
      </c>
      <c r="N681" t="s">
        <v>2423</v>
      </c>
      <c r="O681">
        <v>0</v>
      </c>
      <c r="P681">
        <v>265</v>
      </c>
      <c r="Q681" t="s">
        <v>30</v>
      </c>
      <c r="R681" t="s">
        <v>44</v>
      </c>
      <c r="S681">
        <v>0</v>
      </c>
      <c r="T681">
        <v>2015</v>
      </c>
      <c r="U681">
        <v>580</v>
      </c>
      <c r="V681">
        <v>7.1</v>
      </c>
      <c r="W681">
        <v>40000</v>
      </c>
    </row>
    <row r="682" spans="1:23" x14ac:dyDescent="0.25">
      <c r="A682" t="s">
        <v>1207</v>
      </c>
      <c r="B682">
        <v>226</v>
      </c>
      <c r="C682">
        <v>147</v>
      </c>
      <c r="D682">
        <v>670</v>
      </c>
      <c r="E682">
        <v>16</v>
      </c>
      <c r="F682" t="s">
        <v>2424</v>
      </c>
      <c r="G682">
        <v>177</v>
      </c>
      <c r="H682">
        <v>2208939</v>
      </c>
      <c r="I682" t="s">
        <v>2425</v>
      </c>
      <c r="J682" t="s">
        <v>2426</v>
      </c>
      <c r="K682" t="s">
        <v>2427</v>
      </c>
      <c r="L682">
        <v>190490</v>
      </c>
      <c r="M682">
        <v>253</v>
      </c>
      <c r="N682" t="s">
        <v>2428</v>
      </c>
      <c r="O682">
        <v>0</v>
      </c>
      <c r="P682">
        <v>482</v>
      </c>
      <c r="Q682" t="s">
        <v>30</v>
      </c>
      <c r="R682" t="s">
        <v>526</v>
      </c>
      <c r="S682">
        <v>0</v>
      </c>
      <c r="T682">
        <v>2006</v>
      </c>
      <c r="U682">
        <v>27</v>
      </c>
      <c r="V682">
        <v>7.5</v>
      </c>
      <c r="W682">
        <v>26000</v>
      </c>
    </row>
    <row r="683" spans="1:23" x14ac:dyDescent="0.25">
      <c r="A683" t="s">
        <v>1285</v>
      </c>
      <c r="B683">
        <v>194</v>
      </c>
      <c r="C683">
        <v>94</v>
      </c>
      <c r="D683">
        <v>116</v>
      </c>
      <c r="E683">
        <v>481</v>
      </c>
      <c r="F683" t="s">
        <v>2429</v>
      </c>
      <c r="G683">
        <v>645</v>
      </c>
      <c r="H683">
        <v>213079163</v>
      </c>
      <c r="I683" t="s">
        <v>1144</v>
      </c>
      <c r="J683" t="s">
        <v>836</v>
      </c>
      <c r="K683" t="s">
        <v>2430</v>
      </c>
      <c r="L683">
        <v>162909</v>
      </c>
      <c r="M683">
        <v>2725</v>
      </c>
      <c r="N683" t="s">
        <v>2431</v>
      </c>
      <c r="O683">
        <v>2</v>
      </c>
      <c r="P683">
        <v>795</v>
      </c>
      <c r="Q683" t="s">
        <v>30</v>
      </c>
      <c r="R683" t="s">
        <v>31</v>
      </c>
      <c r="S683">
        <v>0</v>
      </c>
      <c r="T683">
        <v>2002</v>
      </c>
      <c r="U683">
        <v>522</v>
      </c>
      <c r="V683">
        <v>6.2</v>
      </c>
      <c r="W683">
        <v>0</v>
      </c>
    </row>
    <row r="684" spans="1:23" x14ac:dyDescent="0.25">
      <c r="A684" t="s">
        <v>636</v>
      </c>
      <c r="B684">
        <v>138</v>
      </c>
      <c r="C684">
        <v>94</v>
      </c>
      <c r="D684">
        <v>42</v>
      </c>
      <c r="E684">
        <v>668</v>
      </c>
      <c r="F684" t="s">
        <v>531</v>
      </c>
      <c r="G684">
        <v>12000</v>
      </c>
      <c r="H684">
        <v>19548064</v>
      </c>
      <c r="I684" t="s">
        <v>831</v>
      </c>
      <c r="J684" t="s">
        <v>485</v>
      </c>
      <c r="K684" t="s">
        <v>2432</v>
      </c>
      <c r="L684">
        <v>25681</v>
      </c>
      <c r="M684">
        <v>23365</v>
      </c>
      <c r="N684" t="s">
        <v>2433</v>
      </c>
      <c r="O684">
        <v>1</v>
      </c>
      <c r="P684">
        <v>77</v>
      </c>
      <c r="Q684" t="s">
        <v>30</v>
      </c>
      <c r="R684" t="s">
        <v>2434</v>
      </c>
      <c r="S684">
        <v>0</v>
      </c>
      <c r="T684">
        <v>2009</v>
      </c>
      <c r="U684">
        <v>9000</v>
      </c>
      <c r="V684">
        <v>6.3</v>
      </c>
      <c r="W684">
        <v>0</v>
      </c>
    </row>
    <row r="685" spans="1:23" x14ac:dyDescent="0.25">
      <c r="A685" t="s">
        <v>270</v>
      </c>
      <c r="B685">
        <v>308</v>
      </c>
      <c r="C685">
        <v>127</v>
      </c>
      <c r="D685">
        <v>14000</v>
      </c>
      <c r="E685">
        <v>191</v>
      </c>
      <c r="F685" t="s">
        <v>1916</v>
      </c>
      <c r="G685">
        <v>967</v>
      </c>
      <c r="H685">
        <v>356784000</v>
      </c>
      <c r="I685" t="s">
        <v>783</v>
      </c>
      <c r="J685" t="s">
        <v>675</v>
      </c>
      <c r="K685" t="s">
        <v>2435</v>
      </c>
      <c r="L685">
        <v>613473</v>
      </c>
      <c r="M685">
        <v>2129</v>
      </c>
      <c r="N685" t="s">
        <v>2436</v>
      </c>
      <c r="O685">
        <v>0</v>
      </c>
      <c r="P685">
        <v>895</v>
      </c>
      <c r="Q685" t="s">
        <v>30</v>
      </c>
      <c r="R685" t="s">
        <v>31</v>
      </c>
      <c r="S685">
        <v>0</v>
      </c>
      <c r="T685">
        <v>1993</v>
      </c>
      <c r="U685">
        <v>610</v>
      </c>
      <c r="V685">
        <v>8.1</v>
      </c>
      <c r="W685">
        <v>19000</v>
      </c>
    </row>
    <row r="686" spans="1:23" x14ac:dyDescent="0.25">
      <c r="A686" t="s">
        <v>2303</v>
      </c>
      <c r="B686">
        <v>40</v>
      </c>
      <c r="C686">
        <v>212</v>
      </c>
      <c r="D686">
        <v>759</v>
      </c>
      <c r="E686">
        <v>812</v>
      </c>
      <c r="F686" t="s">
        <v>1178</v>
      </c>
      <c r="G686">
        <v>2000</v>
      </c>
      <c r="H686">
        <v>25052000</v>
      </c>
      <c r="I686" t="s">
        <v>2437</v>
      </c>
      <c r="J686" t="s">
        <v>371</v>
      </c>
      <c r="K686" t="s">
        <v>2438</v>
      </c>
      <c r="L686">
        <v>35314</v>
      </c>
      <c r="M686">
        <v>5708</v>
      </c>
      <c r="N686" t="s">
        <v>2439</v>
      </c>
      <c r="O686">
        <v>0</v>
      </c>
      <c r="P686">
        <v>145</v>
      </c>
      <c r="Q686" t="s">
        <v>30</v>
      </c>
      <c r="R686" t="s">
        <v>31</v>
      </c>
      <c r="S686">
        <v>0</v>
      </c>
      <c r="T686">
        <v>1994</v>
      </c>
      <c r="U686">
        <v>925</v>
      </c>
      <c r="V686">
        <v>6.6</v>
      </c>
      <c r="W686">
        <v>0</v>
      </c>
    </row>
    <row r="687" spans="1:23" x14ac:dyDescent="0.25">
      <c r="A687" t="s">
        <v>801</v>
      </c>
      <c r="B687">
        <v>42</v>
      </c>
      <c r="C687">
        <v>141</v>
      </c>
      <c r="D687">
        <v>176</v>
      </c>
      <c r="E687">
        <v>672</v>
      </c>
      <c r="F687" t="s">
        <v>2440</v>
      </c>
      <c r="G687">
        <v>11000</v>
      </c>
      <c r="H687">
        <v>122012710</v>
      </c>
      <c r="I687" t="s">
        <v>321</v>
      </c>
      <c r="J687" t="s">
        <v>272</v>
      </c>
      <c r="K687" t="s">
        <v>2441</v>
      </c>
      <c r="L687">
        <v>69663</v>
      </c>
      <c r="M687">
        <v>14178</v>
      </c>
      <c r="N687" t="s">
        <v>1577</v>
      </c>
      <c r="O687">
        <v>1</v>
      </c>
      <c r="P687">
        <v>133</v>
      </c>
      <c r="Q687" t="s">
        <v>30</v>
      </c>
      <c r="R687" t="s">
        <v>31</v>
      </c>
      <c r="S687">
        <v>0</v>
      </c>
      <c r="T687">
        <v>1994</v>
      </c>
      <c r="U687">
        <v>913</v>
      </c>
      <c r="V687">
        <v>6.9</v>
      </c>
      <c r="W687">
        <v>0</v>
      </c>
    </row>
    <row r="688" spans="1:23" x14ac:dyDescent="0.25">
      <c r="A688" t="s">
        <v>2442</v>
      </c>
      <c r="B688">
        <v>68</v>
      </c>
      <c r="C688">
        <v>103</v>
      </c>
      <c r="D688">
        <v>10</v>
      </c>
      <c r="E688">
        <v>7</v>
      </c>
      <c r="F688" t="s">
        <v>2443</v>
      </c>
      <c r="G688">
        <v>21</v>
      </c>
      <c r="H688">
        <v>72413</v>
      </c>
      <c r="I688" t="s">
        <v>135</v>
      </c>
      <c r="J688" t="s">
        <v>2444</v>
      </c>
      <c r="K688" t="s">
        <v>2445</v>
      </c>
      <c r="L688">
        <v>11584</v>
      </c>
      <c r="M688">
        <v>58</v>
      </c>
      <c r="N688" t="s">
        <v>2446</v>
      </c>
      <c r="O688">
        <v>3</v>
      </c>
      <c r="P688">
        <v>86</v>
      </c>
      <c r="Q688" t="s">
        <v>1272</v>
      </c>
      <c r="R688" t="s">
        <v>607</v>
      </c>
      <c r="S688">
        <v>0</v>
      </c>
      <c r="T688">
        <v>2015</v>
      </c>
      <c r="U688">
        <v>18</v>
      </c>
      <c r="V688">
        <v>6.1</v>
      </c>
      <c r="W688">
        <v>0</v>
      </c>
    </row>
    <row r="689" spans="1:23" x14ac:dyDescent="0.25">
      <c r="A689" t="s">
        <v>2447</v>
      </c>
      <c r="B689">
        <v>78</v>
      </c>
      <c r="C689">
        <v>98</v>
      </c>
      <c r="D689">
        <v>322</v>
      </c>
      <c r="E689">
        <v>723</v>
      </c>
      <c r="F689" t="s">
        <v>2448</v>
      </c>
      <c r="G689">
        <v>979</v>
      </c>
      <c r="H689">
        <v>58255287</v>
      </c>
      <c r="I689" t="s">
        <v>684</v>
      </c>
      <c r="J689" t="s">
        <v>1083</v>
      </c>
      <c r="K689" t="s">
        <v>2449</v>
      </c>
      <c r="L689">
        <v>39471</v>
      </c>
      <c r="M689">
        <v>6334</v>
      </c>
      <c r="N689" t="s">
        <v>2450</v>
      </c>
      <c r="O689">
        <v>1</v>
      </c>
      <c r="P689">
        <v>187</v>
      </c>
      <c r="Q689" t="s">
        <v>30</v>
      </c>
      <c r="R689" t="s">
        <v>31</v>
      </c>
      <c r="S689">
        <v>0</v>
      </c>
      <c r="T689">
        <v>2006</v>
      </c>
      <c r="U689">
        <v>862</v>
      </c>
      <c r="V689">
        <v>4.3</v>
      </c>
      <c r="W689">
        <v>0</v>
      </c>
    </row>
    <row r="690" spans="1:23" x14ac:dyDescent="0.25">
      <c r="A690" t="s">
        <v>446</v>
      </c>
      <c r="B690">
        <v>178</v>
      </c>
      <c r="C690">
        <v>116</v>
      </c>
      <c r="D690">
        <v>84</v>
      </c>
      <c r="E690">
        <v>563</v>
      </c>
      <c r="F690" t="s">
        <v>146</v>
      </c>
      <c r="G690">
        <v>11000</v>
      </c>
      <c r="H690">
        <v>77086030</v>
      </c>
      <c r="I690" t="s">
        <v>2451</v>
      </c>
      <c r="J690" t="s">
        <v>456</v>
      </c>
      <c r="K690" t="s">
        <v>2452</v>
      </c>
      <c r="L690">
        <v>65297</v>
      </c>
      <c r="M690">
        <v>14931</v>
      </c>
      <c r="N690" t="s">
        <v>2453</v>
      </c>
      <c r="O690">
        <v>0</v>
      </c>
      <c r="P690">
        <v>602</v>
      </c>
      <c r="Q690" t="s">
        <v>30</v>
      </c>
      <c r="R690" t="s">
        <v>966</v>
      </c>
      <c r="S690">
        <v>0</v>
      </c>
      <c r="T690">
        <v>2000</v>
      </c>
      <c r="U690">
        <v>919</v>
      </c>
      <c r="V690">
        <v>6.6</v>
      </c>
      <c r="W690">
        <v>0</v>
      </c>
    </row>
    <row r="691" spans="1:23" x14ac:dyDescent="0.25">
      <c r="A691" t="s">
        <v>2454</v>
      </c>
      <c r="B691">
        <v>75</v>
      </c>
      <c r="C691">
        <v>114</v>
      </c>
      <c r="D691">
        <v>0</v>
      </c>
      <c r="E691">
        <v>452</v>
      </c>
      <c r="F691" t="s">
        <v>2343</v>
      </c>
      <c r="G691">
        <v>524</v>
      </c>
      <c r="H691">
        <v>65000000</v>
      </c>
      <c r="I691" t="s">
        <v>936</v>
      </c>
      <c r="J691" t="s">
        <v>2455</v>
      </c>
      <c r="K691" t="s">
        <v>2456</v>
      </c>
      <c r="L691">
        <v>43027</v>
      </c>
      <c r="M691">
        <v>2668</v>
      </c>
      <c r="N691" t="s">
        <v>1161</v>
      </c>
      <c r="O691">
        <v>0</v>
      </c>
      <c r="P691">
        <v>214</v>
      </c>
      <c r="Q691" t="s">
        <v>30</v>
      </c>
      <c r="R691" t="s">
        <v>31</v>
      </c>
      <c r="S691">
        <v>0</v>
      </c>
      <c r="T691">
        <v>1995</v>
      </c>
      <c r="U691">
        <v>517</v>
      </c>
      <c r="V691">
        <v>6.8</v>
      </c>
      <c r="W691">
        <v>0</v>
      </c>
    </row>
    <row r="692" spans="1:23" x14ac:dyDescent="0.25">
      <c r="A692" t="s">
        <v>2457</v>
      </c>
      <c r="B692">
        <v>150</v>
      </c>
      <c r="C692">
        <v>87</v>
      </c>
      <c r="D692">
        <v>12</v>
      </c>
      <c r="E692">
        <v>645</v>
      </c>
      <c r="F692" t="s">
        <v>2458</v>
      </c>
      <c r="G692">
        <v>3000</v>
      </c>
      <c r="H692">
        <v>32178777</v>
      </c>
      <c r="I692" t="s">
        <v>2459</v>
      </c>
      <c r="J692" t="s">
        <v>497</v>
      </c>
      <c r="K692" t="s">
        <v>2460</v>
      </c>
      <c r="L692">
        <v>43300</v>
      </c>
      <c r="M692">
        <v>6658</v>
      </c>
      <c r="N692" t="s">
        <v>836</v>
      </c>
      <c r="O692">
        <v>6</v>
      </c>
      <c r="P692">
        <v>250</v>
      </c>
      <c r="Q692" t="s">
        <v>30</v>
      </c>
      <c r="R692" t="s">
        <v>31</v>
      </c>
      <c r="S692">
        <v>0</v>
      </c>
      <c r="T692">
        <v>2008</v>
      </c>
      <c r="U692">
        <v>966</v>
      </c>
      <c r="V692">
        <v>3.8</v>
      </c>
      <c r="W692">
        <v>0</v>
      </c>
    </row>
    <row r="693" spans="1:23" x14ac:dyDescent="0.25">
      <c r="A693" t="s">
        <v>2461</v>
      </c>
      <c r="B693">
        <v>113</v>
      </c>
      <c r="C693">
        <v>125</v>
      </c>
      <c r="D693">
        <v>11</v>
      </c>
      <c r="E693">
        <v>867</v>
      </c>
      <c r="F693" t="s">
        <v>1929</v>
      </c>
      <c r="G693">
        <v>11000</v>
      </c>
      <c r="H693">
        <v>15738632</v>
      </c>
      <c r="I693" t="s">
        <v>293</v>
      </c>
      <c r="J693" t="s">
        <v>1280</v>
      </c>
      <c r="K693" t="s">
        <v>2462</v>
      </c>
      <c r="L693">
        <v>38076</v>
      </c>
      <c r="M693">
        <v>14536</v>
      </c>
      <c r="N693" t="s">
        <v>2463</v>
      </c>
      <c r="O693">
        <v>2</v>
      </c>
      <c r="P693">
        <v>399</v>
      </c>
      <c r="Q693" t="s">
        <v>30</v>
      </c>
      <c r="R693" t="s">
        <v>31</v>
      </c>
      <c r="S693">
        <v>0</v>
      </c>
      <c r="T693">
        <v>2001</v>
      </c>
      <c r="U693">
        <v>904</v>
      </c>
      <c r="V693">
        <v>5.9</v>
      </c>
      <c r="W693">
        <v>0</v>
      </c>
    </row>
    <row r="694" spans="1:23" x14ac:dyDescent="0.25">
      <c r="A694" t="s">
        <v>1152</v>
      </c>
      <c r="B694">
        <v>596</v>
      </c>
      <c r="C694">
        <v>187</v>
      </c>
      <c r="D694">
        <v>16000</v>
      </c>
      <c r="E694">
        <v>1000</v>
      </c>
      <c r="F694" t="s">
        <v>1689</v>
      </c>
      <c r="G694">
        <v>46000</v>
      </c>
      <c r="H694">
        <v>54116191</v>
      </c>
      <c r="I694" t="s">
        <v>2464</v>
      </c>
      <c r="J694" t="s">
        <v>2465</v>
      </c>
      <c r="K694" t="s">
        <v>2466</v>
      </c>
      <c r="L694">
        <v>272839</v>
      </c>
      <c r="M694">
        <v>49912</v>
      </c>
      <c r="N694" t="s">
        <v>946</v>
      </c>
      <c r="O694">
        <v>1</v>
      </c>
      <c r="P694">
        <v>1018</v>
      </c>
      <c r="Q694" t="s">
        <v>30</v>
      </c>
      <c r="R694" t="s">
        <v>31</v>
      </c>
      <c r="S694">
        <v>0</v>
      </c>
      <c r="T694">
        <v>2015</v>
      </c>
      <c r="U694">
        <v>1000</v>
      </c>
      <c r="V694">
        <v>7.9</v>
      </c>
      <c r="W694">
        <v>114000</v>
      </c>
    </row>
    <row r="695" spans="1:23" x14ac:dyDescent="0.25">
      <c r="A695" t="s">
        <v>2467</v>
      </c>
      <c r="B695">
        <v>191</v>
      </c>
      <c r="C695">
        <v>93</v>
      </c>
      <c r="D695">
        <v>8</v>
      </c>
      <c r="E695">
        <v>970</v>
      </c>
      <c r="F695" t="s">
        <v>332</v>
      </c>
      <c r="G695">
        <v>8000</v>
      </c>
      <c r="H695">
        <v>118153533</v>
      </c>
      <c r="I695" t="s">
        <v>2468</v>
      </c>
      <c r="J695" t="s">
        <v>833</v>
      </c>
      <c r="K695" t="s">
        <v>2469</v>
      </c>
      <c r="L695">
        <v>129995</v>
      </c>
      <c r="M695">
        <v>13232</v>
      </c>
      <c r="N695" t="s">
        <v>1277</v>
      </c>
      <c r="O695">
        <v>2</v>
      </c>
      <c r="P695">
        <v>246</v>
      </c>
      <c r="Q695" t="s">
        <v>30</v>
      </c>
      <c r="R695" t="s">
        <v>31</v>
      </c>
      <c r="S695">
        <v>0</v>
      </c>
      <c r="T695">
        <v>2007</v>
      </c>
      <c r="U695">
        <v>1000</v>
      </c>
      <c r="V695">
        <v>6.3</v>
      </c>
      <c r="W695">
        <v>0</v>
      </c>
    </row>
    <row r="696" spans="1:23" x14ac:dyDescent="0.25">
      <c r="A696" t="s">
        <v>2470</v>
      </c>
      <c r="B696">
        <v>156</v>
      </c>
      <c r="C696">
        <v>95</v>
      </c>
      <c r="D696">
        <v>25</v>
      </c>
      <c r="E696">
        <v>439</v>
      </c>
      <c r="F696" t="s">
        <v>2471</v>
      </c>
      <c r="G696">
        <v>989</v>
      </c>
      <c r="H696">
        <v>108012170</v>
      </c>
      <c r="I696" t="s">
        <v>191</v>
      </c>
      <c r="J696" t="s">
        <v>2058</v>
      </c>
      <c r="K696" t="s">
        <v>2472</v>
      </c>
      <c r="L696">
        <v>24089</v>
      </c>
      <c r="M696">
        <v>2558</v>
      </c>
      <c r="N696" t="s">
        <v>2473</v>
      </c>
      <c r="O696">
        <v>0</v>
      </c>
      <c r="P696">
        <v>82</v>
      </c>
      <c r="Q696" t="s">
        <v>30</v>
      </c>
      <c r="R696" t="s">
        <v>31</v>
      </c>
      <c r="S696">
        <v>0</v>
      </c>
      <c r="T696">
        <v>2011</v>
      </c>
      <c r="U696">
        <v>664</v>
      </c>
      <c r="V696">
        <v>5.5</v>
      </c>
      <c r="W696">
        <v>0</v>
      </c>
    </row>
    <row r="697" spans="1:23" x14ac:dyDescent="0.25">
      <c r="A697" t="s">
        <v>81</v>
      </c>
      <c r="B697">
        <v>460</v>
      </c>
      <c r="C697">
        <v>117</v>
      </c>
      <c r="D697">
        <v>0</v>
      </c>
      <c r="E697">
        <v>447</v>
      </c>
      <c r="F697" t="s">
        <v>317</v>
      </c>
      <c r="G697">
        <v>18000</v>
      </c>
      <c r="H697">
        <v>210592590</v>
      </c>
      <c r="I697" t="s">
        <v>1031</v>
      </c>
      <c r="J697" t="s">
        <v>443</v>
      </c>
      <c r="K697" t="s">
        <v>2474</v>
      </c>
      <c r="L697">
        <v>607235</v>
      </c>
      <c r="M697">
        <v>32360</v>
      </c>
      <c r="N697" t="s">
        <v>2475</v>
      </c>
      <c r="O697">
        <v>0</v>
      </c>
      <c r="P697">
        <v>2073</v>
      </c>
      <c r="Q697" t="s">
        <v>30</v>
      </c>
      <c r="R697" t="s">
        <v>31</v>
      </c>
      <c r="S697">
        <v>0</v>
      </c>
      <c r="T697">
        <v>2006</v>
      </c>
      <c r="U697">
        <v>13000</v>
      </c>
      <c r="V697">
        <v>7.7</v>
      </c>
      <c r="W697">
        <v>13000</v>
      </c>
    </row>
    <row r="698" spans="1:23" x14ac:dyDescent="0.25">
      <c r="A698" t="s">
        <v>1285</v>
      </c>
      <c r="B698">
        <v>141</v>
      </c>
      <c r="C698">
        <v>106</v>
      </c>
      <c r="D698">
        <v>116</v>
      </c>
      <c r="E698">
        <v>708</v>
      </c>
      <c r="F698" t="s">
        <v>1139</v>
      </c>
      <c r="G698">
        <v>22000</v>
      </c>
      <c r="H698">
        <v>279167575</v>
      </c>
      <c r="I698" t="s">
        <v>1099</v>
      </c>
      <c r="J698" t="s">
        <v>1140</v>
      </c>
      <c r="K698" t="s">
        <v>2476</v>
      </c>
      <c r="L698">
        <v>211296</v>
      </c>
      <c r="M698">
        <v>24938</v>
      </c>
      <c r="N698" t="s">
        <v>1142</v>
      </c>
      <c r="O698">
        <v>6</v>
      </c>
      <c r="P698">
        <v>428</v>
      </c>
      <c r="Q698" t="s">
        <v>30</v>
      </c>
      <c r="R698" t="s">
        <v>31</v>
      </c>
      <c r="S698">
        <v>0</v>
      </c>
      <c r="T698">
        <v>2004</v>
      </c>
      <c r="U698">
        <v>713</v>
      </c>
      <c r="V698">
        <v>6.3</v>
      </c>
      <c r="W698">
        <v>0</v>
      </c>
    </row>
    <row r="699" spans="1:23" x14ac:dyDescent="0.25">
      <c r="A699" t="s">
        <v>2477</v>
      </c>
      <c r="B699">
        <v>180</v>
      </c>
      <c r="C699">
        <v>115</v>
      </c>
      <c r="D699">
        <v>64</v>
      </c>
      <c r="E699">
        <v>664</v>
      </c>
      <c r="F699" t="s">
        <v>2478</v>
      </c>
      <c r="G699">
        <v>2000</v>
      </c>
      <c r="H699">
        <v>143151473</v>
      </c>
      <c r="I699" t="s">
        <v>2479</v>
      </c>
      <c r="J699" t="s">
        <v>2480</v>
      </c>
      <c r="K699" t="s">
        <v>2481</v>
      </c>
      <c r="L699">
        <v>116681</v>
      </c>
      <c r="M699">
        <v>4811</v>
      </c>
      <c r="N699" t="s">
        <v>2482</v>
      </c>
      <c r="O699">
        <v>0</v>
      </c>
      <c r="P699">
        <v>320</v>
      </c>
      <c r="Q699" t="s">
        <v>30</v>
      </c>
      <c r="R699" t="s">
        <v>31</v>
      </c>
      <c r="S699">
        <v>0</v>
      </c>
      <c r="T699">
        <v>2008</v>
      </c>
      <c r="U699">
        <v>899</v>
      </c>
      <c r="V699">
        <v>7.1</v>
      </c>
      <c r="W699">
        <v>11000</v>
      </c>
    </row>
    <row r="700" spans="1:23" x14ac:dyDescent="0.25">
      <c r="A700" t="s">
        <v>2077</v>
      </c>
      <c r="B700">
        <v>186</v>
      </c>
      <c r="C700">
        <v>189</v>
      </c>
      <c r="D700">
        <v>0</v>
      </c>
      <c r="E700">
        <v>693</v>
      </c>
      <c r="F700" t="s">
        <v>2080</v>
      </c>
      <c r="G700">
        <v>15000</v>
      </c>
      <c r="H700">
        <v>136801374</v>
      </c>
      <c r="I700" t="s">
        <v>2483</v>
      </c>
      <c r="J700" t="s">
        <v>225</v>
      </c>
      <c r="K700" t="s">
        <v>2484</v>
      </c>
      <c r="L700">
        <v>782610</v>
      </c>
      <c r="M700">
        <v>17716</v>
      </c>
      <c r="N700" t="s">
        <v>1326</v>
      </c>
      <c r="O700">
        <v>0</v>
      </c>
      <c r="P700">
        <v>1377</v>
      </c>
      <c r="Q700" t="s">
        <v>30</v>
      </c>
      <c r="R700" t="s">
        <v>31</v>
      </c>
      <c r="S700">
        <v>0</v>
      </c>
      <c r="T700">
        <v>1999</v>
      </c>
      <c r="U700">
        <v>745</v>
      </c>
      <c r="V700">
        <v>8.5</v>
      </c>
      <c r="W700">
        <v>30000</v>
      </c>
    </row>
    <row r="701" spans="1:23" x14ac:dyDescent="0.25">
      <c r="A701" t="s">
        <v>1411</v>
      </c>
      <c r="B701">
        <v>177</v>
      </c>
      <c r="C701">
        <v>100</v>
      </c>
      <c r="D701">
        <v>12</v>
      </c>
      <c r="E701">
        <v>311</v>
      </c>
      <c r="F701" t="s">
        <v>2485</v>
      </c>
      <c r="G701">
        <v>419</v>
      </c>
      <c r="H701">
        <v>168213584</v>
      </c>
      <c r="I701" t="s">
        <v>1068</v>
      </c>
      <c r="J701" t="s">
        <v>2486</v>
      </c>
      <c r="K701" t="s">
        <v>2487</v>
      </c>
      <c r="L701">
        <v>99989</v>
      </c>
      <c r="M701">
        <v>1412</v>
      </c>
      <c r="N701" t="s">
        <v>2488</v>
      </c>
      <c r="O701">
        <v>3</v>
      </c>
      <c r="P701">
        <v>255</v>
      </c>
      <c r="Q701" t="s">
        <v>30</v>
      </c>
      <c r="R701" t="s">
        <v>31</v>
      </c>
      <c r="S701">
        <v>0</v>
      </c>
      <c r="T701">
        <v>2007</v>
      </c>
      <c r="U701">
        <v>330</v>
      </c>
      <c r="V701">
        <v>5.9</v>
      </c>
      <c r="W701">
        <v>0</v>
      </c>
    </row>
    <row r="702" spans="1:23" x14ac:dyDescent="0.25">
      <c r="A702" t="s">
        <v>1160</v>
      </c>
      <c r="B702">
        <v>161</v>
      </c>
      <c r="C702">
        <v>81</v>
      </c>
      <c r="D702">
        <v>10</v>
      </c>
      <c r="E702">
        <v>397</v>
      </c>
      <c r="F702" t="s">
        <v>288</v>
      </c>
      <c r="G702">
        <v>925</v>
      </c>
      <c r="H702">
        <v>135381507</v>
      </c>
      <c r="I702" t="s">
        <v>429</v>
      </c>
      <c r="J702" t="s">
        <v>1178</v>
      </c>
      <c r="K702" t="s">
        <v>2489</v>
      </c>
      <c r="L702">
        <v>63912</v>
      </c>
      <c r="M702">
        <v>2252</v>
      </c>
      <c r="N702" t="s">
        <v>800</v>
      </c>
      <c r="O702">
        <v>0</v>
      </c>
      <c r="P702">
        <v>251</v>
      </c>
      <c r="Q702" t="s">
        <v>30</v>
      </c>
      <c r="R702" t="s">
        <v>31</v>
      </c>
      <c r="S702">
        <v>0</v>
      </c>
      <c r="T702">
        <v>2005</v>
      </c>
      <c r="U702">
        <v>729</v>
      </c>
      <c r="V702">
        <v>5.8</v>
      </c>
      <c r="W702">
        <v>912</v>
      </c>
    </row>
    <row r="703" spans="1:23" x14ac:dyDescent="0.25">
      <c r="A703" t="s">
        <v>471</v>
      </c>
      <c r="B703">
        <v>568</v>
      </c>
      <c r="C703">
        <v>149</v>
      </c>
      <c r="D703">
        <v>21000</v>
      </c>
      <c r="E703">
        <v>625</v>
      </c>
      <c r="F703" t="s">
        <v>437</v>
      </c>
      <c r="G703">
        <v>835</v>
      </c>
      <c r="H703">
        <v>167735396</v>
      </c>
      <c r="I703" t="s">
        <v>1396</v>
      </c>
      <c r="J703" t="s">
        <v>2490</v>
      </c>
      <c r="K703" t="s">
        <v>2491</v>
      </c>
      <c r="L703">
        <v>569841</v>
      </c>
      <c r="M703">
        <v>4348</v>
      </c>
      <c r="N703" t="s">
        <v>2492</v>
      </c>
      <c r="O703">
        <v>0</v>
      </c>
      <c r="P703">
        <v>1127</v>
      </c>
      <c r="Q703" t="s">
        <v>30</v>
      </c>
      <c r="R703" t="s">
        <v>31</v>
      </c>
      <c r="S703">
        <v>0</v>
      </c>
      <c r="T703">
        <v>2014</v>
      </c>
      <c r="U703">
        <v>812</v>
      </c>
      <c r="V703">
        <v>8.1</v>
      </c>
      <c r="W703">
        <v>146000</v>
      </c>
    </row>
    <row r="704" spans="1:23" x14ac:dyDescent="0.25">
      <c r="A704" t="s">
        <v>360</v>
      </c>
      <c r="B704">
        <v>249</v>
      </c>
      <c r="C704">
        <v>119</v>
      </c>
      <c r="D704">
        <v>218</v>
      </c>
      <c r="E704">
        <v>73</v>
      </c>
      <c r="F704" t="s">
        <v>2493</v>
      </c>
      <c r="G704">
        <v>13000</v>
      </c>
      <c r="H704">
        <v>121468960</v>
      </c>
      <c r="I704" t="s">
        <v>775</v>
      </c>
      <c r="J704" t="s">
        <v>776</v>
      </c>
      <c r="K704" t="s">
        <v>2494</v>
      </c>
      <c r="L704">
        <v>407601</v>
      </c>
      <c r="M704">
        <v>13249</v>
      </c>
      <c r="N704" t="s">
        <v>2495</v>
      </c>
      <c r="O704">
        <v>1</v>
      </c>
      <c r="P704">
        <v>849</v>
      </c>
      <c r="Q704" t="s">
        <v>30</v>
      </c>
      <c r="R704" t="s">
        <v>31</v>
      </c>
      <c r="S704">
        <v>0</v>
      </c>
      <c r="T704">
        <v>2002</v>
      </c>
      <c r="U704">
        <v>147</v>
      </c>
      <c r="V704">
        <v>7.9</v>
      </c>
      <c r="W704">
        <v>0</v>
      </c>
    </row>
    <row r="705" spans="1:23" x14ac:dyDescent="0.25">
      <c r="A705" t="s">
        <v>218</v>
      </c>
      <c r="B705">
        <v>137</v>
      </c>
      <c r="C705">
        <v>130</v>
      </c>
      <c r="D705">
        <v>258</v>
      </c>
      <c r="E705">
        <v>345</v>
      </c>
      <c r="F705" t="s">
        <v>1002</v>
      </c>
      <c r="G705">
        <v>394</v>
      </c>
      <c r="H705">
        <v>106635996</v>
      </c>
      <c r="I705" t="s">
        <v>40</v>
      </c>
      <c r="J705" t="s">
        <v>1944</v>
      </c>
      <c r="K705" t="s">
        <v>2496</v>
      </c>
      <c r="L705">
        <v>199025</v>
      </c>
      <c r="M705">
        <v>1784</v>
      </c>
      <c r="N705" t="s">
        <v>1596</v>
      </c>
      <c r="O705">
        <v>2</v>
      </c>
      <c r="P705">
        <v>416</v>
      </c>
      <c r="Q705" t="s">
        <v>30</v>
      </c>
      <c r="R705" t="s">
        <v>44</v>
      </c>
      <c r="S705">
        <v>0</v>
      </c>
      <c r="T705">
        <v>1995</v>
      </c>
      <c r="U705">
        <v>387</v>
      </c>
      <c r="V705">
        <v>7.2</v>
      </c>
      <c r="W705">
        <v>0</v>
      </c>
    </row>
    <row r="706" spans="1:23" x14ac:dyDescent="0.25">
      <c r="A706" t="s">
        <v>1165</v>
      </c>
      <c r="B706">
        <v>113</v>
      </c>
      <c r="C706">
        <v>116</v>
      </c>
      <c r="D706">
        <v>165</v>
      </c>
      <c r="E706">
        <v>475</v>
      </c>
      <c r="F706" t="s">
        <v>2497</v>
      </c>
      <c r="G706">
        <v>577</v>
      </c>
      <c r="H706">
        <v>102678089</v>
      </c>
      <c r="I706" t="s">
        <v>1258</v>
      </c>
      <c r="J706" t="s">
        <v>2347</v>
      </c>
      <c r="K706" t="s">
        <v>2498</v>
      </c>
      <c r="L706">
        <v>42705</v>
      </c>
      <c r="M706">
        <v>2321</v>
      </c>
      <c r="N706" t="s">
        <v>2499</v>
      </c>
      <c r="O706">
        <v>0</v>
      </c>
      <c r="P706">
        <v>274</v>
      </c>
      <c r="Q706" t="s">
        <v>30</v>
      </c>
      <c r="R706" t="s">
        <v>31</v>
      </c>
      <c r="S706">
        <v>0</v>
      </c>
      <c r="T706">
        <v>1999</v>
      </c>
      <c r="U706">
        <v>501</v>
      </c>
      <c r="V706">
        <v>6.3</v>
      </c>
      <c r="W706">
        <v>885</v>
      </c>
    </row>
    <row r="707" spans="1:23" x14ac:dyDescent="0.25">
      <c r="A707" t="s">
        <v>739</v>
      </c>
      <c r="B707">
        <v>213</v>
      </c>
      <c r="C707">
        <v>103</v>
      </c>
      <c r="D707">
        <v>608</v>
      </c>
      <c r="E707">
        <v>576</v>
      </c>
      <c r="F707" t="s">
        <v>970</v>
      </c>
      <c r="G707">
        <v>2000</v>
      </c>
      <c r="H707">
        <v>125603360</v>
      </c>
      <c r="I707" t="s">
        <v>1469</v>
      </c>
      <c r="J707" t="s">
        <v>1477</v>
      </c>
      <c r="K707" t="s">
        <v>2500</v>
      </c>
      <c r="L707">
        <v>667983</v>
      </c>
      <c r="M707">
        <v>3698</v>
      </c>
      <c r="N707" t="s">
        <v>2501</v>
      </c>
      <c r="O707">
        <v>1</v>
      </c>
      <c r="P707">
        <v>877</v>
      </c>
      <c r="Q707" t="s">
        <v>30</v>
      </c>
      <c r="R707" t="s">
        <v>31</v>
      </c>
      <c r="S707">
        <v>0</v>
      </c>
      <c r="T707">
        <v>1998</v>
      </c>
      <c r="U707">
        <v>617</v>
      </c>
      <c r="V707">
        <v>8.1</v>
      </c>
      <c r="W707">
        <v>18000</v>
      </c>
    </row>
    <row r="708" spans="1:23" x14ac:dyDescent="0.25">
      <c r="A708" t="s">
        <v>2502</v>
      </c>
      <c r="B708">
        <v>120</v>
      </c>
      <c r="C708">
        <v>99</v>
      </c>
      <c r="D708">
        <v>59</v>
      </c>
      <c r="E708">
        <v>145</v>
      </c>
      <c r="F708" t="s">
        <v>2503</v>
      </c>
      <c r="G708">
        <v>770</v>
      </c>
      <c r="H708">
        <v>101217900</v>
      </c>
      <c r="I708" t="s">
        <v>2504</v>
      </c>
      <c r="J708" t="s">
        <v>651</v>
      </c>
      <c r="K708" t="s">
        <v>2505</v>
      </c>
      <c r="L708">
        <v>91093</v>
      </c>
      <c r="M708">
        <v>1195</v>
      </c>
      <c r="N708" t="s">
        <v>2506</v>
      </c>
      <c r="O708">
        <v>2</v>
      </c>
      <c r="P708">
        <v>353</v>
      </c>
      <c r="Q708" t="s">
        <v>30</v>
      </c>
      <c r="R708" t="s">
        <v>31</v>
      </c>
      <c r="S708">
        <v>0</v>
      </c>
      <c r="T708">
        <v>1998</v>
      </c>
      <c r="U708">
        <v>263</v>
      </c>
      <c r="V708">
        <v>7</v>
      </c>
      <c r="W708">
        <v>0</v>
      </c>
    </row>
    <row r="709" spans="1:23" x14ac:dyDescent="0.25">
      <c r="A709" t="s">
        <v>2059</v>
      </c>
      <c r="B709">
        <v>81</v>
      </c>
      <c r="C709">
        <v>92</v>
      </c>
      <c r="D709">
        <v>41</v>
      </c>
      <c r="E709">
        <v>522</v>
      </c>
      <c r="F709" t="s">
        <v>2299</v>
      </c>
      <c r="G709">
        <v>1000</v>
      </c>
      <c r="H709">
        <v>104148781</v>
      </c>
      <c r="I709" t="s">
        <v>1954</v>
      </c>
      <c r="J709" t="s">
        <v>2507</v>
      </c>
      <c r="K709" t="s">
        <v>2508</v>
      </c>
      <c r="L709">
        <v>49486</v>
      </c>
      <c r="M709">
        <v>4050</v>
      </c>
      <c r="N709" t="s">
        <v>291</v>
      </c>
      <c r="O709">
        <v>1</v>
      </c>
      <c r="P709">
        <v>116</v>
      </c>
      <c r="Q709" t="s">
        <v>30</v>
      </c>
      <c r="R709" t="s">
        <v>31</v>
      </c>
      <c r="S709">
        <v>0</v>
      </c>
      <c r="T709">
        <v>2003</v>
      </c>
      <c r="U709">
        <v>955</v>
      </c>
      <c r="V709">
        <v>5.5</v>
      </c>
      <c r="W709">
        <v>886</v>
      </c>
    </row>
    <row r="710" spans="1:23" x14ac:dyDescent="0.25">
      <c r="A710" t="s">
        <v>2419</v>
      </c>
      <c r="B710">
        <v>265</v>
      </c>
      <c r="C710">
        <v>109</v>
      </c>
      <c r="D710">
        <v>175</v>
      </c>
      <c r="E710">
        <v>459</v>
      </c>
      <c r="F710" t="s">
        <v>2509</v>
      </c>
      <c r="G710">
        <v>18000</v>
      </c>
      <c r="H710">
        <v>75573300</v>
      </c>
      <c r="I710" t="s">
        <v>2255</v>
      </c>
      <c r="J710" t="s">
        <v>1127</v>
      </c>
      <c r="K710" t="s">
        <v>2510</v>
      </c>
      <c r="L710">
        <v>156898</v>
      </c>
      <c r="M710">
        <v>20148</v>
      </c>
      <c r="N710" t="s">
        <v>2511</v>
      </c>
      <c r="O710">
        <v>1</v>
      </c>
      <c r="P710">
        <v>172</v>
      </c>
      <c r="Q710" t="s">
        <v>30</v>
      </c>
      <c r="R710" t="s">
        <v>31</v>
      </c>
      <c r="S710">
        <v>0</v>
      </c>
      <c r="T710">
        <v>2013</v>
      </c>
      <c r="U710">
        <v>497</v>
      </c>
      <c r="V710">
        <v>6.7</v>
      </c>
      <c r="W710">
        <v>22000</v>
      </c>
    </row>
    <row r="711" spans="1:23" x14ac:dyDescent="0.25">
      <c r="A711" t="s">
        <v>1233</v>
      </c>
      <c r="B711">
        <v>105</v>
      </c>
      <c r="C711">
        <v>87</v>
      </c>
      <c r="D711">
        <v>6</v>
      </c>
      <c r="E711">
        <v>405</v>
      </c>
      <c r="F711" t="s">
        <v>2471</v>
      </c>
      <c r="G711">
        <v>3000</v>
      </c>
      <c r="H711">
        <v>93375151</v>
      </c>
      <c r="I711" t="s">
        <v>1624</v>
      </c>
      <c r="J711" t="s">
        <v>2512</v>
      </c>
      <c r="K711" t="s">
        <v>2513</v>
      </c>
      <c r="L711">
        <v>46031</v>
      </c>
      <c r="M711">
        <v>4171</v>
      </c>
      <c r="N711" t="s">
        <v>2514</v>
      </c>
      <c r="O711">
        <v>0</v>
      </c>
      <c r="P711">
        <v>235</v>
      </c>
      <c r="Q711" t="s">
        <v>30</v>
      </c>
      <c r="R711" t="s">
        <v>31</v>
      </c>
      <c r="S711">
        <v>0</v>
      </c>
      <c r="T711">
        <v>2001</v>
      </c>
      <c r="U711">
        <v>664</v>
      </c>
      <c r="V711">
        <v>5.2</v>
      </c>
      <c r="W711">
        <v>0</v>
      </c>
    </row>
    <row r="712" spans="1:23" x14ac:dyDescent="0.25">
      <c r="A712" t="s">
        <v>1970</v>
      </c>
      <c r="B712">
        <v>155</v>
      </c>
      <c r="C712">
        <v>111</v>
      </c>
      <c r="D712">
        <v>473</v>
      </c>
      <c r="E712">
        <v>82</v>
      </c>
      <c r="F712" t="s">
        <v>531</v>
      </c>
      <c r="G712">
        <v>26000</v>
      </c>
      <c r="H712">
        <v>106126012</v>
      </c>
      <c r="I712" t="s">
        <v>233</v>
      </c>
      <c r="J712" t="s">
        <v>234</v>
      </c>
      <c r="K712" t="s">
        <v>2515</v>
      </c>
      <c r="L712">
        <v>285623</v>
      </c>
      <c r="M712">
        <v>35084</v>
      </c>
      <c r="N712" t="s">
        <v>2516</v>
      </c>
      <c r="O712">
        <v>6</v>
      </c>
      <c r="P712">
        <v>497</v>
      </c>
      <c r="Q712" t="s">
        <v>30</v>
      </c>
      <c r="R712" t="s">
        <v>31</v>
      </c>
      <c r="S712">
        <v>0</v>
      </c>
      <c r="T712">
        <v>2003</v>
      </c>
      <c r="U712">
        <v>9000</v>
      </c>
      <c r="V712">
        <v>7</v>
      </c>
      <c r="W712">
        <v>0</v>
      </c>
    </row>
    <row r="713" spans="1:23" x14ac:dyDescent="0.25">
      <c r="A713" t="s">
        <v>2517</v>
      </c>
      <c r="B713">
        <v>118</v>
      </c>
      <c r="C713">
        <v>101</v>
      </c>
      <c r="D713">
        <v>30</v>
      </c>
      <c r="E713">
        <v>268</v>
      </c>
      <c r="F713" t="s">
        <v>2518</v>
      </c>
      <c r="G713">
        <v>1000</v>
      </c>
      <c r="H713">
        <v>93307796</v>
      </c>
      <c r="I713" t="s">
        <v>1099</v>
      </c>
      <c r="J713" t="s">
        <v>1756</v>
      </c>
      <c r="K713" t="s">
        <v>2519</v>
      </c>
      <c r="L713">
        <v>85673</v>
      </c>
      <c r="M713">
        <v>2636</v>
      </c>
      <c r="N713" t="s">
        <v>292</v>
      </c>
      <c r="O713">
        <v>2</v>
      </c>
      <c r="P713">
        <v>269</v>
      </c>
      <c r="Q713" t="s">
        <v>30</v>
      </c>
      <c r="R713" t="s">
        <v>31</v>
      </c>
      <c r="S713">
        <v>0</v>
      </c>
      <c r="T713">
        <v>2002</v>
      </c>
      <c r="U713">
        <v>976</v>
      </c>
      <c r="V713">
        <v>6.1</v>
      </c>
      <c r="W713">
        <v>0</v>
      </c>
    </row>
    <row r="714" spans="1:23" x14ac:dyDescent="0.25">
      <c r="A714" t="s">
        <v>546</v>
      </c>
      <c r="B714">
        <v>131</v>
      </c>
      <c r="C714">
        <v>83</v>
      </c>
      <c r="D714">
        <v>35</v>
      </c>
      <c r="E714">
        <v>754</v>
      </c>
      <c r="F714" t="s">
        <v>2520</v>
      </c>
      <c r="G714">
        <v>13000</v>
      </c>
      <c r="H714">
        <v>90646554</v>
      </c>
      <c r="I714" t="s">
        <v>326</v>
      </c>
      <c r="J714" t="s">
        <v>1166</v>
      </c>
      <c r="K714" t="s">
        <v>2521</v>
      </c>
      <c r="L714">
        <v>124641</v>
      </c>
      <c r="M714">
        <v>25788</v>
      </c>
      <c r="N714" t="s">
        <v>2522</v>
      </c>
      <c r="O714">
        <v>0</v>
      </c>
      <c r="P714">
        <v>289</v>
      </c>
      <c r="Q714" t="s">
        <v>30</v>
      </c>
      <c r="R714" t="s">
        <v>31</v>
      </c>
      <c r="S714">
        <v>0</v>
      </c>
      <c r="T714">
        <v>1998</v>
      </c>
      <c r="U714">
        <v>11000</v>
      </c>
      <c r="V714">
        <v>6.6</v>
      </c>
      <c r="W714">
        <v>0</v>
      </c>
    </row>
    <row r="715" spans="1:23" x14ac:dyDescent="0.25">
      <c r="A715" t="s">
        <v>2523</v>
      </c>
      <c r="B715">
        <v>166</v>
      </c>
      <c r="C715">
        <v>113</v>
      </c>
      <c r="D715">
        <v>0</v>
      </c>
      <c r="E715">
        <v>721</v>
      </c>
      <c r="F715" t="s">
        <v>1296</v>
      </c>
      <c r="G715">
        <v>4000</v>
      </c>
      <c r="H715">
        <v>109176215</v>
      </c>
      <c r="I715" t="s">
        <v>1094</v>
      </c>
      <c r="J715" t="s">
        <v>176</v>
      </c>
      <c r="K715" t="s">
        <v>2524</v>
      </c>
      <c r="L715">
        <v>83506</v>
      </c>
      <c r="M715">
        <v>8172</v>
      </c>
      <c r="N715" t="s">
        <v>2525</v>
      </c>
      <c r="O715">
        <v>6</v>
      </c>
      <c r="P715">
        <v>144</v>
      </c>
      <c r="Q715" t="s">
        <v>30</v>
      </c>
      <c r="R715" t="s">
        <v>31</v>
      </c>
      <c r="S715">
        <v>0</v>
      </c>
      <c r="T715">
        <v>2009</v>
      </c>
      <c r="U715">
        <v>722</v>
      </c>
      <c r="V715">
        <v>5.5</v>
      </c>
      <c r="W715">
        <v>0</v>
      </c>
    </row>
    <row r="716" spans="1:23" x14ac:dyDescent="0.25">
      <c r="A716" t="s">
        <v>1135</v>
      </c>
      <c r="B716">
        <v>60</v>
      </c>
      <c r="C716">
        <v>107</v>
      </c>
      <c r="D716">
        <v>12000</v>
      </c>
      <c r="E716">
        <v>695</v>
      </c>
      <c r="F716" t="s">
        <v>1105</v>
      </c>
      <c r="G716">
        <v>10000</v>
      </c>
      <c r="H716">
        <v>82670733</v>
      </c>
      <c r="I716" t="s">
        <v>2081</v>
      </c>
      <c r="J716" t="s">
        <v>362</v>
      </c>
      <c r="K716" t="s">
        <v>2526</v>
      </c>
      <c r="L716">
        <v>60476</v>
      </c>
      <c r="M716">
        <v>14006</v>
      </c>
      <c r="N716" t="s">
        <v>1243</v>
      </c>
      <c r="O716">
        <v>0</v>
      </c>
      <c r="P716">
        <v>97</v>
      </c>
      <c r="Q716" t="s">
        <v>30</v>
      </c>
      <c r="R716" t="s">
        <v>31</v>
      </c>
      <c r="S716">
        <v>0</v>
      </c>
      <c r="T716">
        <v>1990</v>
      </c>
      <c r="U716">
        <v>3000</v>
      </c>
      <c r="V716">
        <v>5.9</v>
      </c>
      <c r="W716">
        <v>0</v>
      </c>
    </row>
    <row r="717" spans="1:23" x14ac:dyDescent="0.25">
      <c r="A717" t="s">
        <v>1684</v>
      </c>
      <c r="B717">
        <v>77</v>
      </c>
      <c r="C717">
        <v>94</v>
      </c>
      <c r="D717">
        <v>163</v>
      </c>
      <c r="E717">
        <v>2000</v>
      </c>
      <c r="F717" t="s">
        <v>2527</v>
      </c>
      <c r="G717">
        <v>12000</v>
      </c>
      <c r="H717">
        <v>82569532</v>
      </c>
      <c r="I717" t="s">
        <v>1530</v>
      </c>
      <c r="J717" t="s">
        <v>748</v>
      </c>
      <c r="K717" t="s">
        <v>2528</v>
      </c>
      <c r="L717">
        <v>42737</v>
      </c>
      <c r="M717">
        <v>20348</v>
      </c>
      <c r="N717" t="s">
        <v>2529</v>
      </c>
      <c r="O717">
        <v>6</v>
      </c>
      <c r="P717">
        <v>128</v>
      </c>
      <c r="Q717" t="s">
        <v>30</v>
      </c>
      <c r="R717" t="s">
        <v>31</v>
      </c>
      <c r="S717">
        <v>0</v>
      </c>
      <c r="T717">
        <v>2005</v>
      </c>
      <c r="U717">
        <v>3000</v>
      </c>
      <c r="V717">
        <v>5.4</v>
      </c>
      <c r="W717">
        <v>781</v>
      </c>
    </row>
    <row r="718" spans="1:23" x14ac:dyDescent="0.25">
      <c r="A718" t="s">
        <v>2530</v>
      </c>
      <c r="B718">
        <v>249</v>
      </c>
      <c r="C718">
        <v>132</v>
      </c>
      <c r="D718">
        <v>47</v>
      </c>
      <c r="E718">
        <v>240</v>
      </c>
      <c r="F718" t="s">
        <v>1712</v>
      </c>
      <c r="G718">
        <v>988</v>
      </c>
      <c r="H718">
        <v>81687587</v>
      </c>
      <c r="I718" t="s">
        <v>1806</v>
      </c>
      <c r="J718" t="s">
        <v>2531</v>
      </c>
      <c r="K718" t="s">
        <v>2532</v>
      </c>
      <c r="L718">
        <v>138246</v>
      </c>
      <c r="M718">
        <v>2517</v>
      </c>
      <c r="N718" t="s">
        <v>2533</v>
      </c>
      <c r="O718">
        <v>0</v>
      </c>
      <c r="P718">
        <v>360</v>
      </c>
      <c r="Q718" t="s">
        <v>30</v>
      </c>
      <c r="R718" t="s">
        <v>31</v>
      </c>
      <c r="S718">
        <v>0</v>
      </c>
      <c r="T718">
        <v>2015</v>
      </c>
      <c r="U718">
        <v>960</v>
      </c>
      <c r="V718">
        <v>6.4</v>
      </c>
      <c r="W718">
        <v>24000</v>
      </c>
    </row>
    <row r="719" spans="1:23" x14ac:dyDescent="0.25">
      <c r="A719" t="s">
        <v>2534</v>
      </c>
      <c r="B719">
        <v>213</v>
      </c>
      <c r="C719">
        <v>140</v>
      </c>
      <c r="D719">
        <v>708</v>
      </c>
      <c r="E719">
        <v>745</v>
      </c>
      <c r="F719" t="s">
        <v>1006</v>
      </c>
      <c r="G719">
        <v>11000</v>
      </c>
      <c r="H719">
        <v>80574010</v>
      </c>
      <c r="I719" t="s">
        <v>152</v>
      </c>
      <c r="J719" t="s">
        <v>59</v>
      </c>
      <c r="K719" t="s">
        <v>2535</v>
      </c>
      <c r="L719">
        <v>63493</v>
      </c>
      <c r="M719">
        <v>20440</v>
      </c>
      <c r="N719" t="s">
        <v>710</v>
      </c>
      <c r="O719">
        <v>1</v>
      </c>
      <c r="P719">
        <v>302</v>
      </c>
      <c r="Q719" t="s">
        <v>30</v>
      </c>
      <c r="R719" t="s">
        <v>31</v>
      </c>
      <c r="S719">
        <v>0</v>
      </c>
      <c r="T719">
        <v>2010</v>
      </c>
      <c r="U719">
        <v>8000</v>
      </c>
      <c r="V719">
        <v>5.7</v>
      </c>
      <c r="W719">
        <v>26000</v>
      </c>
    </row>
    <row r="720" spans="1:23" x14ac:dyDescent="0.25">
      <c r="A720" t="s">
        <v>182</v>
      </c>
      <c r="B720">
        <v>121</v>
      </c>
      <c r="C720">
        <v>125</v>
      </c>
      <c r="D720">
        <v>420</v>
      </c>
      <c r="E720">
        <v>627</v>
      </c>
      <c r="F720" t="s">
        <v>178</v>
      </c>
      <c r="G720">
        <v>12000</v>
      </c>
      <c r="H720">
        <v>75764085</v>
      </c>
      <c r="I720" t="s">
        <v>1616</v>
      </c>
      <c r="J720" t="s">
        <v>485</v>
      </c>
      <c r="K720" t="s">
        <v>2536</v>
      </c>
      <c r="L720">
        <v>85844</v>
      </c>
      <c r="M720">
        <v>16646</v>
      </c>
      <c r="N720" t="s">
        <v>1363</v>
      </c>
      <c r="O720">
        <v>1</v>
      </c>
      <c r="P720">
        <v>322</v>
      </c>
      <c r="Q720" t="s">
        <v>30</v>
      </c>
      <c r="R720" t="s">
        <v>31</v>
      </c>
      <c r="S720">
        <v>0</v>
      </c>
      <c r="T720">
        <v>2000</v>
      </c>
      <c r="U720">
        <v>3000</v>
      </c>
      <c r="V720">
        <v>6.7</v>
      </c>
      <c r="W720">
        <v>0</v>
      </c>
    </row>
    <row r="721" spans="1:23" x14ac:dyDescent="0.25">
      <c r="A721" t="s">
        <v>837</v>
      </c>
      <c r="B721">
        <v>315</v>
      </c>
      <c r="C721">
        <v>111</v>
      </c>
      <c r="D721">
        <v>124</v>
      </c>
      <c r="E721">
        <v>357</v>
      </c>
      <c r="F721" t="s">
        <v>323</v>
      </c>
      <c r="G721">
        <v>13000</v>
      </c>
      <c r="H721">
        <v>90356857</v>
      </c>
      <c r="I721" t="s">
        <v>293</v>
      </c>
      <c r="J721" t="s">
        <v>664</v>
      </c>
      <c r="K721" t="s">
        <v>2537</v>
      </c>
      <c r="L721">
        <v>238916</v>
      </c>
      <c r="M721">
        <v>24928</v>
      </c>
      <c r="N721" t="s">
        <v>2538</v>
      </c>
      <c r="O721">
        <v>4</v>
      </c>
      <c r="P721">
        <v>328</v>
      </c>
      <c r="Q721" t="s">
        <v>30</v>
      </c>
      <c r="R721" t="s">
        <v>31</v>
      </c>
      <c r="S721">
        <v>0</v>
      </c>
      <c r="T721">
        <v>2010</v>
      </c>
      <c r="U721">
        <v>11000</v>
      </c>
      <c r="V721">
        <v>7.1</v>
      </c>
      <c r="W721">
        <v>32000</v>
      </c>
    </row>
    <row r="722" spans="1:23" x14ac:dyDescent="0.25">
      <c r="A722" t="s">
        <v>521</v>
      </c>
      <c r="B722">
        <v>171</v>
      </c>
      <c r="C722">
        <v>156</v>
      </c>
      <c r="D722">
        <v>0</v>
      </c>
      <c r="E722">
        <v>1000</v>
      </c>
      <c r="F722" t="s">
        <v>371</v>
      </c>
      <c r="G722">
        <v>14000</v>
      </c>
      <c r="H722">
        <v>75530832</v>
      </c>
      <c r="I722" t="s">
        <v>2396</v>
      </c>
      <c r="J722" t="s">
        <v>1544</v>
      </c>
      <c r="K722" t="s">
        <v>2539</v>
      </c>
      <c r="L722">
        <v>97047</v>
      </c>
      <c r="M722">
        <v>20761</v>
      </c>
      <c r="N722" t="s">
        <v>1381</v>
      </c>
      <c r="O722">
        <v>5</v>
      </c>
      <c r="P722">
        <v>452</v>
      </c>
      <c r="Q722" t="s">
        <v>30</v>
      </c>
      <c r="R722" t="s">
        <v>31</v>
      </c>
      <c r="S722">
        <v>0</v>
      </c>
      <c r="T722">
        <v>1999</v>
      </c>
      <c r="U722">
        <v>2000</v>
      </c>
      <c r="V722">
        <v>6.8</v>
      </c>
      <c r="W722">
        <v>0</v>
      </c>
    </row>
    <row r="723" spans="1:23" x14ac:dyDescent="0.25">
      <c r="A723" t="s">
        <v>2540</v>
      </c>
      <c r="B723">
        <v>96</v>
      </c>
      <c r="C723">
        <v>170</v>
      </c>
      <c r="D723">
        <v>0</v>
      </c>
      <c r="E723">
        <v>380</v>
      </c>
      <c r="F723" t="s">
        <v>145</v>
      </c>
      <c r="G723">
        <v>19000</v>
      </c>
      <c r="H723">
        <v>75370763</v>
      </c>
      <c r="I723" t="s">
        <v>2541</v>
      </c>
      <c r="J723" t="s">
        <v>74</v>
      </c>
      <c r="K723" t="s">
        <v>2542</v>
      </c>
      <c r="L723">
        <v>32353</v>
      </c>
      <c r="M723">
        <v>20683</v>
      </c>
      <c r="N723" t="s">
        <v>2543</v>
      </c>
      <c r="O723">
        <v>0</v>
      </c>
      <c r="P723">
        <v>263</v>
      </c>
      <c r="Q723" t="s">
        <v>30</v>
      </c>
      <c r="R723" t="s">
        <v>31</v>
      </c>
      <c r="S723">
        <v>0</v>
      </c>
      <c r="T723">
        <v>1998</v>
      </c>
      <c r="U723">
        <v>1000</v>
      </c>
      <c r="V723">
        <v>6.5</v>
      </c>
      <c r="W723">
        <v>0</v>
      </c>
    </row>
    <row r="724" spans="1:23" x14ac:dyDescent="0.25">
      <c r="A724" t="s">
        <v>1071</v>
      </c>
      <c r="B724">
        <v>299</v>
      </c>
      <c r="C724">
        <v>120</v>
      </c>
      <c r="D724">
        <v>0</v>
      </c>
      <c r="E724">
        <v>680</v>
      </c>
      <c r="F724" t="s">
        <v>547</v>
      </c>
      <c r="G724">
        <v>10000</v>
      </c>
      <c r="H724">
        <v>100003492</v>
      </c>
      <c r="I724" t="s">
        <v>1385</v>
      </c>
      <c r="J724" t="s">
        <v>362</v>
      </c>
      <c r="K724" t="s">
        <v>2544</v>
      </c>
      <c r="L724">
        <v>293662</v>
      </c>
      <c r="M724">
        <v>13581</v>
      </c>
      <c r="N724" t="s">
        <v>1201</v>
      </c>
      <c r="O724">
        <v>0</v>
      </c>
      <c r="P724">
        <v>836</v>
      </c>
      <c r="Q724" t="s">
        <v>30</v>
      </c>
      <c r="R724" t="s">
        <v>31</v>
      </c>
      <c r="S724">
        <v>0</v>
      </c>
      <c r="T724">
        <v>2004</v>
      </c>
      <c r="U724">
        <v>851</v>
      </c>
      <c r="V724">
        <v>7.6</v>
      </c>
      <c r="W724">
        <v>0</v>
      </c>
    </row>
    <row r="725" spans="1:23" x14ac:dyDescent="0.25">
      <c r="A725" t="s">
        <v>1147</v>
      </c>
      <c r="B725">
        <v>167</v>
      </c>
      <c r="C725">
        <v>100</v>
      </c>
      <c r="D725">
        <v>55</v>
      </c>
      <c r="E725">
        <v>416</v>
      </c>
      <c r="F725" t="s">
        <v>1722</v>
      </c>
      <c r="G725">
        <v>12000</v>
      </c>
      <c r="H725">
        <v>90341670</v>
      </c>
      <c r="I725" t="s">
        <v>1262</v>
      </c>
      <c r="J725" t="s">
        <v>725</v>
      </c>
      <c r="K725" t="s">
        <v>2545</v>
      </c>
      <c r="L725">
        <v>102129</v>
      </c>
      <c r="M725">
        <v>14611</v>
      </c>
      <c r="N725" t="s">
        <v>1315</v>
      </c>
      <c r="O725">
        <v>4</v>
      </c>
      <c r="P725">
        <v>432</v>
      </c>
      <c r="Q725" t="s">
        <v>30</v>
      </c>
      <c r="R725" t="s">
        <v>31</v>
      </c>
      <c r="S725">
        <v>0</v>
      </c>
      <c r="T725">
        <v>2002</v>
      </c>
      <c r="U725">
        <v>1000</v>
      </c>
      <c r="V725">
        <v>5.5</v>
      </c>
      <c r="W725">
        <v>0</v>
      </c>
    </row>
    <row r="726" spans="1:23" x14ac:dyDescent="0.25">
      <c r="A726" t="s">
        <v>2546</v>
      </c>
      <c r="B726">
        <v>125</v>
      </c>
      <c r="C726">
        <v>115</v>
      </c>
      <c r="D726">
        <v>13</v>
      </c>
      <c r="E726">
        <v>579</v>
      </c>
      <c r="F726" t="s">
        <v>2348</v>
      </c>
      <c r="G726">
        <v>2000</v>
      </c>
      <c r="H726">
        <v>74540762</v>
      </c>
      <c r="I726" t="s">
        <v>628</v>
      </c>
      <c r="J726" t="s">
        <v>2547</v>
      </c>
      <c r="K726" t="s">
        <v>2548</v>
      </c>
      <c r="L726">
        <v>48753</v>
      </c>
      <c r="M726">
        <v>4496</v>
      </c>
      <c r="N726" t="s">
        <v>2549</v>
      </c>
      <c r="O726">
        <v>2</v>
      </c>
      <c r="P726">
        <v>323</v>
      </c>
      <c r="Q726" t="s">
        <v>30</v>
      </c>
      <c r="R726" t="s">
        <v>31</v>
      </c>
      <c r="S726">
        <v>0</v>
      </c>
      <c r="T726">
        <v>2004</v>
      </c>
      <c r="U726">
        <v>1000</v>
      </c>
      <c r="V726">
        <v>6.5</v>
      </c>
      <c r="W726">
        <v>0</v>
      </c>
    </row>
    <row r="727" spans="1:23" x14ac:dyDescent="0.25">
      <c r="A727" t="s">
        <v>603</v>
      </c>
      <c r="B727">
        <v>387</v>
      </c>
      <c r="C727">
        <v>130</v>
      </c>
      <c r="D727">
        <v>188</v>
      </c>
      <c r="E727">
        <v>1000</v>
      </c>
      <c r="F727" t="s">
        <v>1105</v>
      </c>
      <c r="G727">
        <v>10000</v>
      </c>
      <c r="H727">
        <v>80033643</v>
      </c>
      <c r="I727" t="s">
        <v>802</v>
      </c>
      <c r="J727" t="s">
        <v>362</v>
      </c>
      <c r="K727" t="s">
        <v>2550</v>
      </c>
      <c r="L727">
        <v>226570</v>
      </c>
      <c r="M727">
        <v>16385</v>
      </c>
      <c r="N727" t="s">
        <v>1330</v>
      </c>
      <c r="O727">
        <v>2</v>
      </c>
      <c r="P727">
        <v>448</v>
      </c>
      <c r="Q727" t="s">
        <v>30</v>
      </c>
      <c r="R727" t="s">
        <v>31</v>
      </c>
      <c r="S727">
        <v>0</v>
      </c>
      <c r="T727">
        <v>2012</v>
      </c>
      <c r="U727">
        <v>3000</v>
      </c>
      <c r="V727">
        <v>7</v>
      </c>
      <c r="W727">
        <v>38000</v>
      </c>
    </row>
    <row r="728" spans="1:23" x14ac:dyDescent="0.25">
      <c r="A728" t="s">
        <v>1348</v>
      </c>
      <c r="B728">
        <v>199</v>
      </c>
      <c r="C728">
        <v>105</v>
      </c>
      <c r="D728">
        <v>212</v>
      </c>
      <c r="E728">
        <v>811</v>
      </c>
      <c r="F728" t="s">
        <v>1637</v>
      </c>
      <c r="G728">
        <v>1000</v>
      </c>
      <c r="H728">
        <v>73648142</v>
      </c>
      <c r="I728" t="s">
        <v>1806</v>
      </c>
      <c r="J728" t="s">
        <v>1381</v>
      </c>
      <c r="K728" t="s">
        <v>2551</v>
      </c>
      <c r="L728">
        <v>99043</v>
      </c>
      <c r="M728">
        <v>3697</v>
      </c>
      <c r="N728" t="s">
        <v>2552</v>
      </c>
      <c r="O728">
        <v>1</v>
      </c>
      <c r="P728">
        <v>643</v>
      </c>
      <c r="Q728" t="s">
        <v>30</v>
      </c>
      <c r="R728" t="s">
        <v>31</v>
      </c>
      <c r="S728">
        <v>0</v>
      </c>
      <c r="T728">
        <v>1999</v>
      </c>
      <c r="U728">
        <v>975</v>
      </c>
      <c r="V728">
        <v>5.8</v>
      </c>
      <c r="W728">
        <v>0</v>
      </c>
    </row>
    <row r="729" spans="1:23" x14ac:dyDescent="0.25">
      <c r="A729" t="s">
        <v>2553</v>
      </c>
      <c r="B729">
        <v>136</v>
      </c>
      <c r="C729">
        <v>111</v>
      </c>
      <c r="D729">
        <v>197</v>
      </c>
      <c r="E729">
        <v>6</v>
      </c>
      <c r="F729" t="s">
        <v>2554</v>
      </c>
      <c r="G729">
        <v>433</v>
      </c>
      <c r="H729">
        <v>71844424</v>
      </c>
      <c r="I729" t="s">
        <v>2555</v>
      </c>
      <c r="J729" t="s">
        <v>2556</v>
      </c>
      <c r="K729" t="s">
        <v>2557</v>
      </c>
      <c r="L729">
        <v>33158</v>
      </c>
      <c r="M729">
        <v>679</v>
      </c>
      <c r="N729" t="s">
        <v>2558</v>
      </c>
      <c r="O729">
        <v>0</v>
      </c>
      <c r="P729">
        <v>223</v>
      </c>
      <c r="Q729" t="s">
        <v>30</v>
      </c>
      <c r="R729" t="s">
        <v>31</v>
      </c>
      <c r="S729">
        <v>0</v>
      </c>
      <c r="T729">
        <v>2009</v>
      </c>
      <c r="U729">
        <v>208</v>
      </c>
      <c r="V729">
        <v>7.3</v>
      </c>
      <c r="W729">
        <v>0</v>
      </c>
    </row>
    <row r="730" spans="1:23" x14ac:dyDescent="0.25">
      <c r="A730" t="s">
        <v>1005</v>
      </c>
      <c r="B730">
        <v>436</v>
      </c>
      <c r="C730">
        <v>106</v>
      </c>
      <c r="D730">
        <v>0</v>
      </c>
      <c r="E730">
        <v>175</v>
      </c>
      <c r="F730" t="s">
        <v>2559</v>
      </c>
      <c r="G730">
        <v>13000</v>
      </c>
      <c r="H730">
        <v>75638743</v>
      </c>
      <c r="I730" t="s">
        <v>2560</v>
      </c>
      <c r="J730" t="s">
        <v>776</v>
      </c>
      <c r="K730" t="s">
        <v>2561</v>
      </c>
      <c r="L730">
        <v>180479</v>
      </c>
      <c r="M730">
        <v>13634</v>
      </c>
      <c r="N730" t="s">
        <v>2562</v>
      </c>
      <c r="O730">
        <v>4</v>
      </c>
      <c r="P730">
        <v>411</v>
      </c>
      <c r="Q730" t="s">
        <v>30</v>
      </c>
      <c r="R730" t="s">
        <v>31</v>
      </c>
      <c r="S730">
        <v>0</v>
      </c>
      <c r="T730">
        <v>2011</v>
      </c>
      <c r="U730">
        <v>240</v>
      </c>
      <c r="V730">
        <v>6.6</v>
      </c>
      <c r="W730">
        <v>42000</v>
      </c>
    </row>
    <row r="731" spans="1:23" x14ac:dyDescent="0.25">
      <c r="A731" t="s">
        <v>2563</v>
      </c>
      <c r="B731">
        <v>73</v>
      </c>
      <c r="C731">
        <v>89</v>
      </c>
      <c r="D731">
        <v>18</v>
      </c>
      <c r="E731">
        <v>226</v>
      </c>
      <c r="F731" t="s">
        <v>2564</v>
      </c>
      <c r="G731">
        <v>658</v>
      </c>
      <c r="H731">
        <v>66734992</v>
      </c>
      <c r="I731" t="s">
        <v>909</v>
      </c>
      <c r="J731" t="s">
        <v>1117</v>
      </c>
      <c r="K731" t="s">
        <v>2565</v>
      </c>
      <c r="L731">
        <v>23476</v>
      </c>
      <c r="M731">
        <v>1233</v>
      </c>
      <c r="N731" t="s">
        <v>2566</v>
      </c>
      <c r="O731">
        <v>0</v>
      </c>
      <c r="P731">
        <v>181</v>
      </c>
      <c r="Q731" t="s">
        <v>30</v>
      </c>
      <c r="R731" t="s">
        <v>31</v>
      </c>
      <c r="S731">
        <v>0</v>
      </c>
      <c r="T731">
        <v>2003</v>
      </c>
      <c r="U731">
        <v>257</v>
      </c>
      <c r="V731">
        <v>4.4000000000000004</v>
      </c>
      <c r="W731">
        <v>858</v>
      </c>
    </row>
    <row r="732" spans="1:23" x14ac:dyDescent="0.25">
      <c r="A732" t="s">
        <v>2026</v>
      </c>
      <c r="B732">
        <v>310</v>
      </c>
      <c r="C732">
        <v>100</v>
      </c>
      <c r="D732">
        <v>253</v>
      </c>
      <c r="E732">
        <v>57</v>
      </c>
      <c r="F732" t="s">
        <v>2567</v>
      </c>
      <c r="G732">
        <v>309</v>
      </c>
      <c r="H732">
        <v>75280058</v>
      </c>
      <c r="I732" t="s">
        <v>2568</v>
      </c>
      <c r="J732" t="s">
        <v>2098</v>
      </c>
      <c r="K732" t="s">
        <v>2569</v>
      </c>
      <c r="L732">
        <v>143121</v>
      </c>
      <c r="M732">
        <v>647</v>
      </c>
      <c r="N732" t="s">
        <v>2570</v>
      </c>
      <c r="O732">
        <v>1</v>
      </c>
      <c r="P732">
        <v>279</v>
      </c>
      <c r="Q732" t="s">
        <v>30</v>
      </c>
      <c r="R732" t="s">
        <v>31</v>
      </c>
      <c r="S732">
        <v>0</v>
      </c>
      <c r="T732">
        <v>2009</v>
      </c>
      <c r="U732">
        <v>229</v>
      </c>
      <c r="V732">
        <v>7.7</v>
      </c>
      <c r="W732">
        <v>10000</v>
      </c>
    </row>
    <row r="733" spans="1:23" x14ac:dyDescent="0.25">
      <c r="A733" t="s">
        <v>621</v>
      </c>
      <c r="B733">
        <v>323</v>
      </c>
      <c r="C733">
        <v>91</v>
      </c>
      <c r="D733">
        <v>0</v>
      </c>
      <c r="E733">
        <v>751</v>
      </c>
      <c r="F733" t="s">
        <v>1499</v>
      </c>
      <c r="G733">
        <v>11000</v>
      </c>
      <c r="H733">
        <v>64505912</v>
      </c>
      <c r="I733" t="s">
        <v>1896</v>
      </c>
      <c r="J733" t="s">
        <v>1274</v>
      </c>
      <c r="K733" t="s">
        <v>2571</v>
      </c>
      <c r="L733">
        <v>163130</v>
      </c>
      <c r="M733">
        <v>13654</v>
      </c>
      <c r="N733" t="s">
        <v>2572</v>
      </c>
      <c r="O733">
        <v>0</v>
      </c>
      <c r="P733">
        <v>1264</v>
      </c>
      <c r="Q733" t="s">
        <v>30</v>
      </c>
      <c r="R733" t="s">
        <v>31</v>
      </c>
      <c r="S733">
        <v>0</v>
      </c>
      <c r="T733">
        <v>2008</v>
      </c>
      <c r="U733">
        <v>946</v>
      </c>
      <c r="V733">
        <v>5</v>
      </c>
      <c r="W733">
        <v>6000</v>
      </c>
    </row>
    <row r="734" spans="1:23" x14ac:dyDescent="0.25">
      <c r="A734" t="s">
        <v>1135</v>
      </c>
      <c r="B734">
        <v>171</v>
      </c>
      <c r="C734">
        <v>146</v>
      </c>
      <c r="D734">
        <v>12000</v>
      </c>
      <c r="E734">
        <v>451</v>
      </c>
      <c r="F734" t="s">
        <v>2144</v>
      </c>
      <c r="G734">
        <v>18000</v>
      </c>
      <c r="H734">
        <v>77862546</v>
      </c>
      <c r="I734" t="s">
        <v>321</v>
      </c>
      <c r="J734" t="s">
        <v>1127</v>
      </c>
      <c r="K734" t="s">
        <v>2573</v>
      </c>
      <c r="L734">
        <v>266310</v>
      </c>
      <c r="M734">
        <v>20454</v>
      </c>
      <c r="N734" t="s">
        <v>94</v>
      </c>
      <c r="O734">
        <v>2</v>
      </c>
      <c r="P734">
        <v>690</v>
      </c>
      <c r="Q734" t="s">
        <v>30</v>
      </c>
      <c r="R734" t="s">
        <v>31</v>
      </c>
      <c r="S734">
        <v>0</v>
      </c>
      <c r="T734">
        <v>2004</v>
      </c>
      <c r="U734">
        <v>992</v>
      </c>
      <c r="V734">
        <v>7.7</v>
      </c>
      <c r="W734">
        <v>14000</v>
      </c>
    </row>
    <row r="735" spans="1:23" x14ac:dyDescent="0.25">
      <c r="A735" t="s">
        <v>2574</v>
      </c>
      <c r="B735">
        <v>76</v>
      </c>
      <c r="C735">
        <v>98</v>
      </c>
      <c r="D735">
        <v>48</v>
      </c>
      <c r="E735">
        <v>722</v>
      </c>
      <c r="F735" t="s">
        <v>25</v>
      </c>
      <c r="G735">
        <v>21000</v>
      </c>
      <c r="H735">
        <v>61112916</v>
      </c>
      <c r="I735" t="s">
        <v>356</v>
      </c>
      <c r="J735" t="s">
        <v>71</v>
      </c>
      <c r="K735" t="s">
        <v>2575</v>
      </c>
      <c r="L735">
        <v>14888</v>
      </c>
      <c r="M735">
        <v>24664</v>
      </c>
      <c r="N735" t="s">
        <v>1296</v>
      </c>
      <c r="O735">
        <v>0</v>
      </c>
      <c r="P735">
        <v>83</v>
      </c>
      <c r="Q735" t="s">
        <v>30</v>
      </c>
      <c r="R735" t="s">
        <v>31</v>
      </c>
      <c r="S735">
        <v>0</v>
      </c>
      <c r="T735">
        <v>2006</v>
      </c>
      <c r="U735">
        <v>936</v>
      </c>
      <c r="V735">
        <v>4.4000000000000004</v>
      </c>
      <c r="W735">
        <v>747</v>
      </c>
    </row>
    <row r="736" spans="1:23" x14ac:dyDescent="0.25">
      <c r="A736" t="s">
        <v>1646</v>
      </c>
      <c r="B736">
        <v>173</v>
      </c>
      <c r="C736">
        <v>101</v>
      </c>
      <c r="D736">
        <v>480</v>
      </c>
      <c r="E736">
        <v>767</v>
      </c>
      <c r="F736" t="s">
        <v>1685</v>
      </c>
      <c r="G736">
        <v>881</v>
      </c>
      <c r="H736">
        <v>88200225</v>
      </c>
      <c r="I736" t="s">
        <v>684</v>
      </c>
      <c r="J736" t="s">
        <v>765</v>
      </c>
      <c r="K736" t="s">
        <v>2576</v>
      </c>
      <c r="L736">
        <v>120795</v>
      </c>
      <c r="M736">
        <v>3943</v>
      </c>
      <c r="N736" t="s">
        <v>2577</v>
      </c>
      <c r="O736">
        <v>5</v>
      </c>
      <c r="P736">
        <v>308</v>
      </c>
      <c r="Q736" t="s">
        <v>30</v>
      </c>
      <c r="R736" t="s">
        <v>31</v>
      </c>
      <c r="S736">
        <v>0</v>
      </c>
      <c r="T736">
        <v>2004</v>
      </c>
      <c r="U736">
        <v>869</v>
      </c>
      <c r="V736">
        <v>6.1</v>
      </c>
      <c r="W736">
        <v>0</v>
      </c>
    </row>
    <row r="737" spans="1:23" x14ac:dyDescent="0.25">
      <c r="A737" t="s">
        <v>2578</v>
      </c>
      <c r="B737">
        <v>81</v>
      </c>
      <c r="C737">
        <v>94</v>
      </c>
      <c r="D737">
        <v>32</v>
      </c>
      <c r="E737">
        <v>626</v>
      </c>
      <c r="F737" t="s">
        <v>2579</v>
      </c>
      <c r="G737">
        <v>854</v>
      </c>
      <c r="H737">
        <v>60573641</v>
      </c>
      <c r="I737" t="s">
        <v>1954</v>
      </c>
      <c r="J737" t="s">
        <v>2224</v>
      </c>
      <c r="K737" t="s">
        <v>2580</v>
      </c>
      <c r="L737">
        <v>68406</v>
      </c>
      <c r="M737">
        <v>4530</v>
      </c>
      <c r="N737" t="s">
        <v>2581</v>
      </c>
      <c r="O737">
        <v>1</v>
      </c>
      <c r="P737">
        <v>162</v>
      </c>
      <c r="Q737" t="s">
        <v>30</v>
      </c>
      <c r="R737" t="s">
        <v>31</v>
      </c>
      <c r="S737">
        <v>0</v>
      </c>
      <c r="T737">
        <v>1996</v>
      </c>
      <c r="U737">
        <v>628</v>
      </c>
      <c r="V737">
        <v>5.4</v>
      </c>
      <c r="W737">
        <v>0</v>
      </c>
    </row>
    <row r="738" spans="1:23" x14ac:dyDescent="0.25">
      <c r="A738" t="s">
        <v>263</v>
      </c>
      <c r="B738">
        <v>242</v>
      </c>
      <c r="C738">
        <v>132</v>
      </c>
      <c r="D738">
        <v>0</v>
      </c>
      <c r="E738">
        <v>160</v>
      </c>
      <c r="F738" t="s">
        <v>2265</v>
      </c>
      <c r="G738">
        <v>366</v>
      </c>
      <c r="H738">
        <v>59035104</v>
      </c>
      <c r="I738" t="s">
        <v>2582</v>
      </c>
      <c r="J738" t="s">
        <v>2583</v>
      </c>
      <c r="K738" t="s">
        <v>2584</v>
      </c>
      <c r="L738">
        <v>244566</v>
      </c>
      <c r="M738">
        <v>1112</v>
      </c>
      <c r="N738" t="s">
        <v>1633</v>
      </c>
      <c r="O738">
        <v>1</v>
      </c>
      <c r="P738">
        <v>597</v>
      </c>
      <c r="Q738" t="s">
        <v>30</v>
      </c>
      <c r="R738" t="s">
        <v>31</v>
      </c>
      <c r="S738">
        <v>0</v>
      </c>
      <c r="T738">
        <v>2004</v>
      </c>
      <c r="U738">
        <v>334</v>
      </c>
      <c r="V738">
        <v>6.8</v>
      </c>
      <c r="W738">
        <v>0</v>
      </c>
    </row>
    <row r="739" spans="1:23" x14ac:dyDescent="0.25">
      <c r="A739" t="s">
        <v>2585</v>
      </c>
      <c r="B739">
        <v>110</v>
      </c>
      <c r="C739">
        <v>115</v>
      </c>
      <c r="D739">
        <v>234</v>
      </c>
      <c r="E739">
        <v>521</v>
      </c>
      <c r="F739" t="s">
        <v>2312</v>
      </c>
      <c r="G739">
        <v>3000</v>
      </c>
      <c r="H739">
        <v>56702901</v>
      </c>
      <c r="I739" t="s">
        <v>2164</v>
      </c>
      <c r="J739" t="s">
        <v>1105</v>
      </c>
      <c r="K739" t="s">
        <v>2586</v>
      </c>
      <c r="L739">
        <v>23302</v>
      </c>
      <c r="M739">
        <v>4713</v>
      </c>
      <c r="N739" t="s">
        <v>1442</v>
      </c>
      <c r="O739">
        <v>1</v>
      </c>
      <c r="P739">
        <v>181</v>
      </c>
      <c r="Q739" t="s">
        <v>30</v>
      </c>
      <c r="R739" t="s">
        <v>31</v>
      </c>
      <c r="S739">
        <v>0</v>
      </c>
      <c r="T739">
        <v>1998</v>
      </c>
      <c r="U739">
        <v>552</v>
      </c>
      <c r="V739">
        <v>6.5</v>
      </c>
      <c r="W739">
        <v>1000</v>
      </c>
    </row>
    <row r="740" spans="1:23" x14ac:dyDescent="0.25">
      <c r="A740" t="s">
        <v>2587</v>
      </c>
      <c r="B740">
        <v>328</v>
      </c>
      <c r="C740">
        <v>92</v>
      </c>
      <c r="D740">
        <v>28</v>
      </c>
      <c r="E740">
        <v>586</v>
      </c>
      <c r="F740" t="s">
        <v>396</v>
      </c>
      <c r="G740">
        <v>10000</v>
      </c>
      <c r="H740">
        <v>55994557</v>
      </c>
      <c r="I740" t="s">
        <v>191</v>
      </c>
      <c r="J740" t="s">
        <v>1592</v>
      </c>
      <c r="K740" t="s">
        <v>2588</v>
      </c>
      <c r="L740">
        <v>72287</v>
      </c>
      <c r="M740">
        <v>13597</v>
      </c>
      <c r="N740" t="s">
        <v>2589</v>
      </c>
      <c r="O740">
        <v>0</v>
      </c>
      <c r="P740">
        <v>176</v>
      </c>
      <c r="Q740" t="s">
        <v>30</v>
      </c>
      <c r="R740" t="s">
        <v>31</v>
      </c>
      <c r="S740">
        <v>0</v>
      </c>
      <c r="T740">
        <v>2012</v>
      </c>
      <c r="U740">
        <v>884</v>
      </c>
      <c r="V740">
        <v>7</v>
      </c>
      <c r="W740">
        <v>12000</v>
      </c>
    </row>
    <row r="741" spans="1:23" x14ac:dyDescent="0.25">
      <c r="A741" t="s">
        <v>2231</v>
      </c>
      <c r="B741">
        <v>83</v>
      </c>
      <c r="C741">
        <v>124</v>
      </c>
      <c r="D741">
        <v>105</v>
      </c>
      <c r="E741">
        <v>460</v>
      </c>
      <c r="F741" t="s">
        <v>664</v>
      </c>
      <c r="G741">
        <v>24000</v>
      </c>
      <c r="H741">
        <v>54910560</v>
      </c>
      <c r="I741" t="s">
        <v>2124</v>
      </c>
      <c r="J741" t="s">
        <v>61</v>
      </c>
      <c r="K741" t="s">
        <v>2590</v>
      </c>
      <c r="L741">
        <v>88225</v>
      </c>
      <c r="M741">
        <v>38227</v>
      </c>
      <c r="N741" t="s">
        <v>2591</v>
      </c>
      <c r="O741">
        <v>0</v>
      </c>
      <c r="P741">
        <v>227</v>
      </c>
      <c r="Q741" t="s">
        <v>30</v>
      </c>
      <c r="R741" t="s">
        <v>31</v>
      </c>
      <c r="S741">
        <v>0</v>
      </c>
      <c r="T741">
        <v>1997</v>
      </c>
      <c r="U741">
        <v>13000</v>
      </c>
      <c r="V741">
        <v>6.3</v>
      </c>
      <c r="W741">
        <v>0</v>
      </c>
    </row>
    <row r="742" spans="1:23" x14ac:dyDescent="0.25">
      <c r="A742" t="s">
        <v>887</v>
      </c>
      <c r="B742">
        <v>196</v>
      </c>
      <c r="C742">
        <v>119</v>
      </c>
      <c r="D742">
        <v>610</v>
      </c>
      <c r="E742">
        <v>716</v>
      </c>
      <c r="F742" t="s">
        <v>706</v>
      </c>
      <c r="G742">
        <v>834</v>
      </c>
      <c r="H742">
        <v>53789313</v>
      </c>
      <c r="I742" t="s">
        <v>1078</v>
      </c>
      <c r="J742" t="s">
        <v>1116</v>
      </c>
      <c r="K742" t="s">
        <v>2592</v>
      </c>
      <c r="L742">
        <v>89816</v>
      </c>
      <c r="M742">
        <v>3637</v>
      </c>
      <c r="N742" t="s">
        <v>501</v>
      </c>
      <c r="O742">
        <v>0</v>
      </c>
      <c r="P742">
        <v>347</v>
      </c>
      <c r="Q742" t="s">
        <v>30</v>
      </c>
      <c r="R742" t="s">
        <v>31</v>
      </c>
      <c r="S742">
        <v>0</v>
      </c>
      <c r="T742">
        <v>2003</v>
      </c>
      <c r="U742">
        <v>780</v>
      </c>
      <c r="V742">
        <v>6.3</v>
      </c>
      <c r="W742">
        <v>0</v>
      </c>
    </row>
    <row r="743" spans="1:23" x14ac:dyDescent="0.25">
      <c r="A743" t="s">
        <v>2593</v>
      </c>
      <c r="B743">
        <v>34</v>
      </c>
      <c r="C743">
        <v>124</v>
      </c>
      <c r="D743">
        <v>50</v>
      </c>
      <c r="E743">
        <v>672</v>
      </c>
      <c r="F743" t="s">
        <v>2594</v>
      </c>
      <c r="G743">
        <v>1000</v>
      </c>
      <c r="H743">
        <v>51045801</v>
      </c>
      <c r="I743" t="s">
        <v>152</v>
      </c>
      <c r="J743" t="s">
        <v>215</v>
      </c>
      <c r="K743" t="s">
        <v>2595</v>
      </c>
      <c r="L743">
        <v>11370</v>
      </c>
      <c r="M743">
        <v>3653</v>
      </c>
      <c r="N743" t="s">
        <v>1577</v>
      </c>
      <c r="O743">
        <v>2</v>
      </c>
      <c r="P743">
        <v>54</v>
      </c>
      <c r="Q743" t="s">
        <v>30</v>
      </c>
      <c r="R743" t="s">
        <v>31</v>
      </c>
      <c r="S743">
        <v>0</v>
      </c>
      <c r="T743">
        <v>1996</v>
      </c>
      <c r="U743">
        <v>944</v>
      </c>
      <c r="V743">
        <v>6.1</v>
      </c>
      <c r="W743">
        <v>829</v>
      </c>
    </row>
    <row r="744" spans="1:23" x14ac:dyDescent="0.25">
      <c r="A744" t="s">
        <v>2596</v>
      </c>
      <c r="B744">
        <v>118</v>
      </c>
      <c r="C744">
        <v>93</v>
      </c>
      <c r="D744">
        <v>18</v>
      </c>
      <c r="E744">
        <v>903</v>
      </c>
      <c r="F744" t="s">
        <v>615</v>
      </c>
      <c r="G744">
        <v>9000</v>
      </c>
      <c r="H744">
        <v>50818750</v>
      </c>
      <c r="I744" t="s">
        <v>191</v>
      </c>
      <c r="J744" t="s">
        <v>806</v>
      </c>
      <c r="K744" t="s">
        <v>2597</v>
      </c>
      <c r="L744">
        <v>31209</v>
      </c>
      <c r="M744">
        <v>13403</v>
      </c>
      <c r="N744" t="s">
        <v>90</v>
      </c>
      <c r="O744">
        <v>0</v>
      </c>
      <c r="P744">
        <v>106</v>
      </c>
      <c r="Q744" t="s">
        <v>30</v>
      </c>
      <c r="R744" t="s">
        <v>44</v>
      </c>
      <c r="S744">
        <v>0</v>
      </c>
      <c r="T744">
        <v>2008</v>
      </c>
      <c r="U744">
        <v>2000</v>
      </c>
      <c r="V744">
        <v>6.1</v>
      </c>
      <c r="W744">
        <v>0</v>
      </c>
    </row>
    <row r="745" spans="1:23" x14ac:dyDescent="0.25">
      <c r="A745" t="s">
        <v>2601</v>
      </c>
      <c r="B745">
        <v>81</v>
      </c>
      <c r="C745">
        <v>98</v>
      </c>
      <c r="D745">
        <v>11</v>
      </c>
      <c r="E745">
        <v>107</v>
      </c>
      <c r="F745" t="s">
        <v>1201</v>
      </c>
      <c r="G745">
        <v>966</v>
      </c>
      <c r="H745">
        <v>50189179</v>
      </c>
      <c r="I745" t="s">
        <v>1244</v>
      </c>
      <c r="J745" t="s">
        <v>2458</v>
      </c>
      <c r="K745" t="s">
        <v>2602</v>
      </c>
      <c r="L745">
        <v>61966</v>
      </c>
      <c r="M745">
        <v>2018</v>
      </c>
      <c r="N745" t="s">
        <v>2603</v>
      </c>
      <c r="O745">
        <v>2</v>
      </c>
      <c r="P745">
        <v>207</v>
      </c>
      <c r="Q745" t="s">
        <v>30</v>
      </c>
      <c r="R745" t="s">
        <v>31</v>
      </c>
      <c r="S745">
        <v>0</v>
      </c>
      <c r="T745">
        <v>2002</v>
      </c>
      <c r="U745">
        <v>680</v>
      </c>
      <c r="V745">
        <v>5.3</v>
      </c>
      <c r="W745">
        <v>797</v>
      </c>
    </row>
    <row r="746" spans="1:23" x14ac:dyDescent="0.25">
      <c r="A746" t="s">
        <v>2604</v>
      </c>
      <c r="B746">
        <v>47</v>
      </c>
      <c r="C746">
        <v>92</v>
      </c>
      <c r="D746">
        <v>14</v>
      </c>
      <c r="E746">
        <v>488</v>
      </c>
      <c r="F746" t="s">
        <v>2605</v>
      </c>
      <c r="G746">
        <v>789</v>
      </c>
      <c r="H746">
        <v>50024083</v>
      </c>
      <c r="I746" t="s">
        <v>47</v>
      </c>
      <c r="J746" t="s">
        <v>2606</v>
      </c>
      <c r="K746" t="s">
        <v>2607</v>
      </c>
      <c r="L746">
        <v>35918</v>
      </c>
      <c r="M746">
        <v>2318</v>
      </c>
      <c r="N746" t="s">
        <v>2608</v>
      </c>
      <c r="O746">
        <v>1</v>
      </c>
      <c r="P746">
        <v>126</v>
      </c>
      <c r="Q746" t="s">
        <v>30</v>
      </c>
      <c r="R746" t="s">
        <v>31</v>
      </c>
      <c r="S746">
        <v>0</v>
      </c>
      <c r="T746">
        <v>1995</v>
      </c>
      <c r="U746">
        <v>520</v>
      </c>
      <c r="V746">
        <v>5.4</v>
      </c>
      <c r="W746">
        <v>1000</v>
      </c>
    </row>
    <row r="747" spans="1:23" x14ac:dyDescent="0.25">
      <c r="A747" t="s">
        <v>584</v>
      </c>
      <c r="B747">
        <v>313</v>
      </c>
      <c r="C747">
        <v>105</v>
      </c>
      <c r="D747">
        <v>0</v>
      </c>
      <c r="E747">
        <v>288</v>
      </c>
      <c r="F747" t="s">
        <v>642</v>
      </c>
      <c r="G747">
        <v>539</v>
      </c>
      <c r="H747">
        <v>50549107</v>
      </c>
      <c r="I747" t="s">
        <v>628</v>
      </c>
      <c r="J747" t="s">
        <v>2609</v>
      </c>
      <c r="K747" t="s">
        <v>2610</v>
      </c>
      <c r="L747">
        <v>99035</v>
      </c>
      <c r="M747">
        <v>1411</v>
      </c>
      <c r="N747" t="s">
        <v>2611</v>
      </c>
      <c r="O747">
        <v>3</v>
      </c>
      <c r="P747">
        <v>289</v>
      </c>
      <c r="Q747" t="s">
        <v>30</v>
      </c>
      <c r="R747" t="s">
        <v>31</v>
      </c>
      <c r="S747">
        <v>0</v>
      </c>
      <c r="T747">
        <v>2014</v>
      </c>
      <c r="U747">
        <v>394</v>
      </c>
      <c r="V747">
        <v>6.2</v>
      </c>
      <c r="W747">
        <v>17000</v>
      </c>
    </row>
    <row r="748" spans="1:23" x14ac:dyDescent="0.25">
      <c r="A748" t="s">
        <v>2612</v>
      </c>
      <c r="B748">
        <v>315</v>
      </c>
      <c r="C748">
        <v>124</v>
      </c>
      <c r="D748">
        <v>737</v>
      </c>
      <c r="E748">
        <v>14000</v>
      </c>
      <c r="F748" t="s">
        <v>1140</v>
      </c>
      <c r="G748">
        <v>34000</v>
      </c>
      <c r="H748">
        <v>56443482</v>
      </c>
      <c r="I748" t="s">
        <v>2613</v>
      </c>
      <c r="J748" t="s">
        <v>242</v>
      </c>
      <c r="K748" t="s">
        <v>2614</v>
      </c>
      <c r="L748">
        <v>75329</v>
      </c>
      <c r="M748">
        <v>75793</v>
      </c>
      <c r="N748" t="s">
        <v>452</v>
      </c>
      <c r="O748">
        <v>3</v>
      </c>
      <c r="P748">
        <v>256</v>
      </c>
      <c r="Q748" t="s">
        <v>30</v>
      </c>
      <c r="R748" t="s">
        <v>31</v>
      </c>
      <c r="S748">
        <v>0</v>
      </c>
      <c r="T748">
        <v>2015</v>
      </c>
      <c r="U748">
        <v>22000</v>
      </c>
      <c r="V748">
        <v>6.6</v>
      </c>
      <c r="W748">
        <v>24000</v>
      </c>
    </row>
    <row r="749" spans="1:23" x14ac:dyDescent="0.25">
      <c r="A749" t="s">
        <v>2615</v>
      </c>
      <c r="B749">
        <v>225</v>
      </c>
      <c r="C749">
        <v>99</v>
      </c>
      <c r="D749">
        <v>24</v>
      </c>
      <c r="E749">
        <v>864</v>
      </c>
      <c r="F749" t="s">
        <v>2144</v>
      </c>
      <c r="G749">
        <v>18000</v>
      </c>
      <c r="H749">
        <v>62401264</v>
      </c>
      <c r="I749" t="s">
        <v>321</v>
      </c>
      <c r="J749" t="s">
        <v>443</v>
      </c>
      <c r="K749" t="s">
        <v>2616</v>
      </c>
      <c r="L749">
        <v>69484</v>
      </c>
      <c r="M749">
        <v>20276</v>
      </c>
      <c r="N749" t="s">
        <v>2617</v>
      </c>
      <c r="O749">
        <v>3</v>
      </c>
      <c r="P749">
        <v>323</v>
      </c>
      <c r="Q749" t="s">
        <v>30</v>
      </c>
      <c r="R749" t="s">
        <v>44</v>
      </c>
      <c r="S749">
        <v>0</v>
      </c>
      <c r="T749">
        <v>2016</v>
      </c>
      <c r="U749">
        <v>992</v>
      </c>
      <c r="V749">
        <v>5.9</v>
      </c>
      <c r="W749">
        <v>28000</v>
      </c>
    </row>
    <row r="750" spans="1:23" x14ac:dyDescent="0.25">
      <c r="A750" t="s">
        <v>2618</v>
      </c>
      <c r="B750">
        <v>223</v>
      </c>
      <c r="C750">
        <v>116</v>
      </c>
      <c r="D750">
        <v>0</v>
      </c>
      <c r="E750">
        <v>672</v>
      </c>
      <c r="F750" t="s">
        <v>1222</v>
      </c>
      <c r="G750">
        <v>1000</v>
      </c>
      <c r="H750">
        <v>47748610</v>
      </c>
      <c r="I750" t="s">
        <v>2619</v>
      </c>
      <c r="J750" t="s">
        <v>2620</v>
      </c>
      <c r="K750" t="s">
        <v>2621</v>
      </c>
      <c r="L750">
        <v>170179</v>
      </c>
      <c r="M750">
        <v>3090</v>
      </c>
      <c r="N750" t="s">
        <v>1577</v>
      </c>
      <c r="O750">
        <v>0</v>
      </c>
      <c r="P750">
        <v>656</v>
      </c>
      <c r="Q750" t="s">
        <v>30</v>
      </c>
      <c r="R750" t="s">
        <v>31</v>
      </c>
      <c r="S750">
        <v>0</v>
      </c>
      <c r="T750">
        <v>1997</v>
      </c>
      <c r="U750">
        <v>720</v>
      </c>
      <c r="V750">
        <v>6.3</v>
      </c>
      <c r="W750">
        <v>0</v>
      </c>
    </row>
    <row r="751" spans="1:23" x14ac:dyDescent="0.25">
      <c r="A751" t="s">
        <v>1976</v>
      </c>
      <c r="B751">
        <v>198</v>
      </c>
      <c r="C751">
        <v>124</v>
      </c>
      <c r="D751">
        <v>845</v>
      </c>
      <c r="E751">
        <v>295</v>
      </c>
      <c r="F751" t="s">
        <v>2622</v>
      </c>
      <c r="G751">
        <v>650</v>
      </c>
      <c r="H751">
        <v>46975183</v>
      </c>
      <c r="I751" t="s">
        <v>754</v>
      </c>
      <c r="J751" t="s">
        <v>2623</v>
      </c>
      <c r="K751" t="s">
        <v>2624</v>
      </c>
      <c r="L751">
        <v>256213</v>
      </c>
      <c r="M751">
        <v>1640</v>
      </c>
      <c r="N751" t="s">
        <v>2625</v>
      </c>
      <c r="O751">
        <v>0</v>
      </c>
      <c r="P751">
        <v>338</v>
      </c>
      <c r="Q751" t="s">
        <v>30</v>
      </c>
      <c r="R751" t="s">
        <v>31</v>
      </c>
      <c r="S751">
        <v>0</v>
      </c>
      <c r="T751">
        <v>2007</v>
      </c>
      <c r="U751">
        <v>467</v>
      </c>
      <c r="V751">
        <v>7.2</v>
      </c>
      <c r="W751">
        <v>0</v>
      </c>
    </row>
    <row r="752" spans="1:23" x14ac:dyDescent="0.25">
      <c r="A752" t="s">
        <v>2626</v>
      </c>
      <c r="B752">
        <v>219</v>
      </c>
      <c r="C752">
        <v>96</v>
      </c>
      <c r="D752">
        <v>7</v>
      </c>
      <c r="E752">
        <v>642</v>
      </c>
      <c r="F752" t="s">
        <v>2433</v>
      </c>
      <c r="G752">
        <v>874</v>
      </c>
      <c r="H752">
        <v>50807639</v>
      </c>
      <c r="I752" t="s">
        <v>191</v>
      </c>
      <c r="J752" t="s">
        <v>2627</v>
      </c>
      <c r="K752" t="s">
        <v>2628</v>
      </c>
      <c r="L752">
        <v>40883</v>
      </c>
      <c r="M752">
        <v>3151</v>
      </c>
      <c r="N752" t="s">
        <v>2629</v>
      </c>
      <c r="O752">
        <v>3</v>
      </c>
      <c r="P752">
        <v>122</v>
      </c>
      <c r="Q752" t="s">
        <v>30</v>
      </c>
      <c r="R752" t="s">
        <v>31</v>
      </c>
      <c r="S752">
        <v>0</v>
      </c>
      <c r="T752">
        <v>2014</v>
      </c>
      <c r="U752">
        <v>668</v>
      </c>
      <c r="V752">
        <v>6.8</v>
      </c>
      <c r="W752">
        <v>11000</v>
      </c>
    </row>
    <row r="753" spans="1:23" x14ac:dyDescent="0.25">
      <c r="A753" t="s">
        <v>2630</v>
      </c>
      <c r="B753">
        <v>92</v>
      </c>
      <c r="C753">
        <v>104</v>
      </c>
      <c r="D753">
        <v>165</v>
      </c>
      <c r="E753">
        <v>944</v>
      </c>
      <c r="F753" t="s">
        <v>2631</v>
      </c>
      <c r="G753">
        <v>1000</v>
      </c>
      <c r="H753">
        <v>46611204</v>
      </c>
      <c r="I753" t="s">
        <v>1616</v>
      </c>
      <c r="J753" t="s">
        <v>1395</v>
      </c>
      <c r="K753" t="s">
        <v>2632</v>
      </c>
      <c r="L753">
        <v>55749</v>
      </c>
      <c r="M753">
        <v>4294</v>
      </c>
      <c r="N753" t="s">
        <v>2594</v>
      </c>
      <c r="O753">
        <v>1</v>
      </c>
      <c r="P753">
        <v>257</v>
      </c>
      <c r="Q753" t="s">
        <v>30</v>
      </c>
      <c r="R753" t="s">
        <v>31</v>
      </c>
      <c r="S753">
        <v>0</v>
      </c>
      <c r="T753">
        <v>1998</v>
      </c>
      <c r="U753">
        <v>967</v>
      </c>
      <c r="V753">
        <v>6.1</v>
      </c>
      <c r="W753">
        <v>0</v>
      </c>
    </row>
    <row r="754" spans="1:23" x14ac:dyDescent="0.25">
      <c r="A754" t="s">
        <v>1367</v>
      </c>
      <c r="B754">
        <v>435</v>
      </c>
      <c r="C754">
        <v>100</v>
      </c>
      <c r="D754">
        <v>97</v>
      </c>
      <c r="E754">
        <v>2000</v>
      </c>
      <c r="F754" t="s">
        <v>833</v>
      </c>
      <c r="G754">
        <v>11000</v>
      </c>
      <c r="H754">
        <v>257756197</v>
      </c>
      <c r="I754" t="s">
        <v>700</v>
      </c>
      <c r="J754" t="s">
        <v>323</v>
      </c>
      <c r="K754" t="s">
        <v>2633</v>
      </c>
      <c r="L754">
        <v>246698</v>
      </c>
      <c r="M754">
        <v>22128</v>
      </c>
      <c r="N754" t="s">
        <v>2634</v>
      </c>
      <c r="O754">
        <v>0</v>
      </c>
      <c r="P754">
        <v>471</v>
      </c>
      <c r="Q754" t="s">
        <v>30</v>
      </c>
      <c r="R754" t="s">
        <v>257</v>
      </c>
      <c r="S754">
        <v>0</v>
      </c>
      <c r="T754">
        <v>2014</v>
      </c>
      <c r="U754">
        <v>8000</v>
      </c>
      <c r="V754">
        <v>7.8</v>
      </c>
      <c r="W754">
        <v>64000</v>
      </c>
    </row>
    <row r="755" spans="1:23" x14ac:dyDescent="0.25">
      <c r="A755" t="s">
        <v>2635</v>
      </c>
      <c r="B755">
        <v>111</v>
      </c>
      <c r="C755">
        <v>115</v>
      </c>
      <c r="D755">
        <v>11</v>
      </c>
      <c r="E755">
        <v>642</v>
      </c>
      <c r="F755" t="s">
        <v>587</v>
      </c>
      <c r="G755">
        <v>1000</v>
      </c>
      <c r="H755">
        <v>48472213</v>
      </c>
      <c r="I755" t="s">
        <v>1144</v>
      </c>
      <c r="J755" t="s">
        <v>2636</v>
      </c>
      <c r="K755" t="s">
        <v>2637</v>
      </c>
      <c r="L755">
        <v>51252</v>
      </c>
      <c r="M755">
        <v>4305</v>
      </c>
      <c r="N755" t="s">
        <v>2638</v>
      </c>
      <c r="O755">
        <v>2</v>
      </c>
      <c r="P755">
        <v>156</v>
      </c>
      <c r="Q755" t="s">
        <v>30</v>
      </c>
      <c r="R755" t="s">
        <v>31</v>
      </c>
      <c r="S755">
        <v>0</v>
      </c>
      <c r="T755">
        <v>2005</v>
      </c>
      <c r="U755">
        <v>759</v>
      </c>
      <c r="V755">
        <v>5</v>
      </c>
      <c r="W755">
        <v>621</v>
      </c>
    </row>
    <row r="756" spans="1:23" x14ac:dyDescent="0.25">
      <c r="A756" t="s">
        <v>2289</v>
      </c>
      <c r="B756">
        <v>138</v>
      </c>
      <c r="C756">
        <v>101</v>
      </c>
      <c r="D756">
        <v>38</v>
      </c>
      <c r="E756">
        <v>11000</v>
      </c>
      <c r="F756" t="s">
        <v>443</v>
      </c>
      <c r="G756">
        <v>23000</v>
      </c>
      <c r="H756">
        <v>43060566</v>
      </c>
      <c r="I756" t="s">
        <v>184</v>
      </c>
      <c r="J756" t="s">
        <v>46</v>
      </c>
      <c r="K756" t="s">
        <v>2639</v>
      </c>
      <c r="L756">
        <v>107859</v>
      </c>
      <c r="M756">
        <v>53024</v>
      </c>
      <c r="N756" t="s">
        <v>456</v>
      </c>
      <c r="O756">
        <v>0</v>
      </c>
      <c r="P756">
        <v>569</v>
      </c>
      <c r="Q756" t="s">
        <v>30</v>
      </c>
      <c r="R756" t="s">
        <v>31</v>
      </c>
      <c r="S756">
        <v>0</v>
      </c>
      <c r="T756">
        <v>2002</v>
      </c>
      <c r="U756">
        <v>18000</v>
      </c>
      <c r="V756">
        <v>6.2</v>
      </c>
      <c r="W756">
        <v>0</v>
      </c>
    </row>
    <row r="757" spans="1:23" x14ac:dyDescent="0.25">
      <c r="A757" t="s">
        <v>2640</v>
      </c>
      <c r="B757">
        <v>415</v>
      </c>
      <c r="C757">
        <v>113</v>
      </c>
      <c r="D757">
        <v>181</v>
      </c>
      <c r="E757">
        <v>300</v>
      </c>
      <c r="F757" t="s">
        <v>2227</v>
      </c>
      <c r="G757">
        <v>33000</v>
      </c>
      <c r="H757">
        <v>45996718</v>
      </c>
      <c r="I757" t="s">
        <v>321</v>
      </c>
      <c r="J757" t="s">
        <v>2641</v>
      </c>
      <c r="K757" t="s">
        <v>2642</v>
      </c>
      <c r="L757">
        <v>173530</v>
      </c>
      <c r="M757">
        <v>34738</v>
      </c>
      <c r="N757" t="s">
        <v>2643</v>
      </c>
      <c r="O757">
        <v>3</v>
      </c>
      <c r="P757">
        <v>264</v>
      </c>
      <c r="Q757" t="s">
        <v>30</v>
      </c>
      <c r="R757" t="s">
        <v>31</v>
      </c>
      <c r="S757">
        <v>0</v>
      </c>
      <c r="T757">
        <v>2013</v>
      </c>
      <c r="U757">
        <v>301</v>
      </c>
      <c r="V757">
        <v>6.7</v>
      </c>
      <c r="W757">
        <v>40000</v>
      </c>
    </row>
    <row r="758" spans="1:23" x14ac:dyDescent="0.25">
      <c r="A758" t="s">
        <v>2644</v>
      </c>
      <c r="B758">
        <v>170</v>
      </c>
      <c r="C758">
        <v>100</v>
      </c>
      <c r="D758">
        <v>11000</v>
      </c>
      <c r="E758">
        <v>485</v>
      </c>
      <c r="F758" t="s">
        <v>299</v>
      </c>
      <c r="G758">
        <v>10000</v>
      </c>
      <c r="H758">
        <v>43337279</v>
      </c>
      <c r="I758" t="s">
        <v>2645</v>
      </c>
      <c r="J758" t="s">
        <v>209</v>
      </c>
      <c r="K758" t="s">
        <v>2646</v>
      </c>
      <c r="L758">
        <v>76770</v>
      </c>
      <c r="M758">
        <v>12258</v>
      </c>
      <c r="N758" t="s">
        <v>2647</v>
      </c>
      <c r="O758">
        <v>2</v>
      </c>
      <c r="P758">
        <v>203</v>
      </c>
      <c r="Q758" t="s">
        <v>30</v>
      </c>
      <c r="R758" t="s">
        <v>31</v>
      </c>
      <c r="S758">
        <v>0</v>
      </c>
      <c r="T758">
        <v>2009</v>
      </c>
      <c r="U758">
        <v>1000</v>
      </c>
      <c r="V758">
        <v>4.9000000000000004</v>
      </c>
      <c r="W758">
        <v>0</v>
      </c>
    </row>
    <row r="759" spans="1:23" x14ac:dyDescent="0.25">
      <c r="A759" t="s">
        <v>2336</v>
      </c>
      <c r="B759">
        <v>306</v>
      </c>
      <c r="C759">
        <v>134</v>
      </c>
      <c r="D759">
        <v>16000</v>
      </c>
      <c r="E759">
        <v>204</v>
      </c>
      <c r="F759" t="s">
        <v>323</v>
      </c>
      <c r="G759">
        <v>13000</v>
      </c>
      <c r="H759">
        <v>37479778</v>
      </c>
      <c r="I759" t="s">
        <v>2648</v>
      </c>
      <c r="J759" t="s">
        <v>776</v>
      </c>
      <c r="K759" t="s">
        <v>2649</v>
      </c>
      <c r="L759">
        <v>124222</v>
      </c>
      <c r="M759">
        <v>24458</v>
      </c>
      <c r="N759" t="s">
        <v>2650</v>
      </c>
      <c r="O759">
        <v>1</v>
      </c>
      <c r="P759">
        <v>259</v>
      </c>
      <c r="Q759" t="s">
        <v>30</v>
      </c>
      <c r="R759" t="s">
        <v>31</v>
      </c>
      <c r="S759">
        <v>0</v>
      </c>
      <c r="T759">
        <v>2009</v>
      </c>
      <c r="U759">
        <v>11000</v>
      </c>
      <c r="V759">
        <v>7.4</v>
      </c>
      <c r="W759">
        <v>23000</v>
      </c>
    </row>
    <row r="760" spans="1:23" x14ac:dyDescent="0.25">
      <c r="A760" t="s">
        <v>2651</v>
      </c>
      <c r="B760">
        <v>252</v>
      </c>
      <c r="C760">
        <v>127</v>
      </c>
      <c r="D760">
        <v>162</v>
      </c>
      <c r="E760">
        <v>379</v>
      </c>
      <c r="F760" t="s">
        <v>103</v>
      </c>
      <c r="G760">
        <v>18000</v>
      </c>
      <c r="H760">
        <v>36965395</v>
      </c>
      <c r="I760" t="s">
        <v>1396</v>
      </c>
      <c r="J760" t="s">
        <v>305</v>
      </c>
      <c r="K760" t="s">
        <v>2652</v>
      </c>
      <c r="L760">
        <v>113295</v>
      </c>
      <c r="M760">
        <v>19776</v>
      </c>
      <c r="N760" t="s">
        <v>2653</v>
      </c>
      <c r="O760">
        <v>3</v>
      </c>
      <c r="P760">
        <v>235</v>
      </c>
      <c r="Q760" t="s">
        <v>30</v>
      </c>
      <c r="R760" t="s">
        <v>31</v>
      </c>
      <c r="S760">
        <v>0</v>
      </c>
      <c r="T760">
        <v>2009</v>
      </c>
      <c r="U760">
        <v>748</v>
      </c>
      <c r="V760">
        <v>7.1</v>
      </c>
      <c r="W760">
        <v>0</v>
      </c>
    </row>
    <row r="761" spans="1:23" x14ac:dyDescent="0.25">
      <c r="A761" t="s">
        <v>873</v>
      </c>
      <c r="B761">
        <v>211</v>
      </c>
      <c r="C761">
        <v>125</v>
      </c>
      <c r="D761">
        <v>209</v>
      </c>
      <c r="E761">
        <v>896</v>
      </c>
      <c r="F761" t="s">
        <v>100</v>
      </c>
      <c r="G761">
        <v>8000</v>
      </c>
      <c r="H761">
        <v>40559930</v>
      </c>
      <c r="I761" t="s">
        <v>2654</v>
      </c>
      <c r="J761" t="s">
        <v>1006</v>
      </c>
      <c r="K761" t="s">
        <v>2655</v>
      </c>
      <c r="L761">
        <v>41727</v>
      </c>
      <c r="M761">
        <v>10623</v>
      </c>
      <c r="N761" t="s">
        <v>2656</v>
      </c>
      <c r="O761">
        <v>0</v>
      </c>
      <c r="P761">
        <v>184</v>
      </c>
      <c r="Q761" t="s">
        <v>30</v>
      </c>
      <c r="R761" t="s">
        <v>31</v>
      </c>
      <c r="S761">
        <v>0</v>
      </c>
      <c r="T761">
        <v>2009</v>
      </c>
      <c r="U761">
        <v>1000</v>
      </c>
      <c r="V761">
        <v>6.2</v>
      </c>
      <c r="W761">
        <v>0</v>
      </c>
    </row>
    <row r="762" spans="1:23" x14ac:dyDescent="0.25">
      <c r="A762" t="s">
        <v>2657</v>
      </c>
      <c r="B762">
        <v>49</v>
      </c>
      <c r="C762">
        <v>94</v>
      </c>
      <c r="D762">
        <v>80</v>
      </c>
      <c r="E762">
        <v>230</v>
      </c>
      <c r="F762" t="s">
        <v>2658</v>
      </c>
      <c r="G762">
        <v>1000</v>
      </c>
      <c r="H762">
        <v>36830057</v>
      </c>
      <c r="I762" t="s">
        <v>1709</v>
      </c>
      <c r="J762" t="s">
        <v>2659</v>
      </c>
      <c r="K762" t="s">
        <v>2660</v>
      </c>
      <c r="L762">
        <v>10883</v>
      </c>
      <c r="M762">
        <v>2151</v>
      </c>
      <c r="N762" t="s">
        <v>2661</v>
      </c>
      <c r="O762">
        <v>2</v>
      </c>
      <c r="P762">
        <v>73</v>
      </c>
      <c r="Q762" t="s">
        <v>30</v>
      </c>
      <c r="R762" t="s">
        <v>31</v>
      </c>
      <c r="S762">
        <v>0</v>
      </c>
      <c r="T762">
        <v>1999</v>
      </c>
      <c r="U762">
        <v>417</v>
      </c>
      <c r="V762">
        <v>4.9000000000000004</v>
      </c>
      <c r="W762">
        <v>448</v>
      </c>
    </row>
    <row r="763" spans="1:23" x14ac:dyDescent="0.25">
      <c r="A763" t="s">
        <v>2122</v>
      </c>
      <c r="B763">
        <v>161</v>
      </c>
      <c r="C763">
        <v>107</v>
      </c>
      <c r="D763">
        <v>69</v>
      </c>
      <c r="E763">
        <v>206</v>
      </c>
      <c r="F763" t="s">
        <v>2662</v>
      </c>
      <c r="G763">
        <v>310</v>
      </c>
      <c r="H763">
        <v>36279230</v>
      </c>
      <c r="I763" t="s">
        <v>233</v>
      </c>
      <c r="J763" t="s">
        <v>2663</v>
      </c>
      <c r="K763" t="s">
        <v>2664</v>
      </c>
      <c r="L763">
        <v>42144</v>
      </c>
      <c r="M763">
        <v>1352</v>
      </c>
      <c r="N763" t="s">
        <v>2665</v>
      </c>
      <c r="O763">
        <v>0</v>
      </c>
      <c r="P763">
        <v>213</v>
      </c>
      <c r="Q763" t="s">
        <v>30</v>
      </c>
      <c r="R763" t="s">
        <v>31</v>
      </c>
      <c r="S763">
        <v>0</v>
      </c>
      <c r="T763">
        <v>2006</v>
      </c>
      <c r="U763">
        <v>219</v>
      </c>
      <c r="V763">
        <v>6.1</v>
      </c>
      <c r="W763">
        <v>690</v>
      </c>
    </row>
    <row r="764" spans="1:23" x14ac:dyDescent="0.25">
      <c r="A764" t="s">
        <v>2666</v>
      </c>
      <c r="B764">
        <v>156</v>
      </c>
      <c r="C764">
        <v>91</v>
      </c>
      <c r="D764">
        <v>2</v>
      </c>
      <c r="E764">
        <v>480</v>
      </c>
      <c r="F764" t="s">
        <v>307</v>
      </c>
      <c r="G764">
        <v>12000</v>
      </c>
      <c r="H764">
        <v>42194060</v>
      </c>
      <c r="I764" t="s">
        <v>429</v>
      </c>
      <c r="J764" t="s">
        <v>725</v>
      </c>
      <c r="K764" t="s">
        <v>2667</v>
      </c>
      <c r="L764">
        <v>41259</v>
      </c>
      <c r="M764">
        <v>22668</v>
      </c>
      <c r="N764" t="s">
        <v>1021</v>
      </c>
      <c r="O764">
        <v>1</v>
      </c>
      <c r="P764">
        <v>72</v>
      </c>
      <c r="Q764" t="s">
        <v>30</v>
      </c>
      <c r="R764" t="s">
        <v>2266</v>
      </c>
      <c r="S764">
        <v>0</v>
      </c>
      <c r="T764">
        <v>2009</v>
      </c>
      <c r="U764">
        <v>10000</v>
      </c>
      <c r="V764">
        <v>6.1</v>
      </c>
      <c r="W764">
        <v>0</v>
      </c>
    </row>
    <row r="765" spans="1:23" x14ac:dyDescent="0.25">
      <c r="A765" t="s">
        <v>2668</v>
      </c>
      <c r="B765">
        <v>172</v>
      </c>
      <c r="C765">
        <v>116</v>
      </c>
      <c r="D765">
        <v>53</v>
      </c>
      <c r="E765">
        <v>906</v>
      </c>
      <c r="F765" t="s">
        <v>2146</v>
      </c>
      <c r="G765">
        <v>27000</v>
      </c>
      <c r="H765">
        <v>43119879</v>
      </c>
      <c r="I765" t="s">
        <v>161</v>
      </c>
      <c r="J765" t="s">
        <v>48</v>
      </c>
      <c r="K765" t="s">
        <v>2669</v>
      </c>
      <c r="L765">
        <v>58450</v>
      </c>
      <c r="M765">
        <v>31224</v>
      </c>
      <c r="N765" t="s">
        <v>2145</v>
      </c>
      <c r="O765">
        <v>0</v>
      </c>
      <c r="P765">
        <v>842</v>
      </c>
      <c r="Q765" t="s">
        <v>30</v>
      </c>
      <c r="R765" t="s">
        <v>31</v>
      </c>
      <c r="S765">
        <v>0</v>
      </c>
      <c r="T765">
        <v>2002</v>
      </c>
      <c r="U765">
        <v>1000</v>
      </c>
      <c r="V765">
        <v>6.4</v>
      </c>
      <c r="W765">
        <v>0</v>
      </c>
    </row>
    <row r="766" spans="1:23" x14ac:dyDescent="0.25">
      <c r="A766" t="s">
        <v>2670</v>
      </c>
      <c r="B766">
        <v>161</v>
      </c>
      <c r="C766">
        <v>100</v>
      </c>
      <c r="D766">
        <v>0</v>
      </c>
      <c r="E766">
        <v>210</v>
      </c>
      <c r="F766" t="s">
        <v>2671</v>
      </c>
      <c r="G766">
        <v>436</v>
      </c>
      <c r="H766">
        <v>35096190</v>
      </c>
      <c r="I766" t="s">
        <v>2672</v>
      </c>
      <c r="J766" t="s">
        <v>551</v>
      </c>
      <c r="K766" t="s">
        <v>2673</v>
      </c>
      <c r="L766">
        <v>76560</v>
      </c>
      <c r="M766">
        <v>1395</v>
      </c>
      <c r="N766" t="s">
        <v>2674</v>
      </c>
      <c r="O766">
        <v>1</v>
      </c>
      <c r="P766">
        <v>322</v>
      </c>
      <c r="Q766" t="s">
        <v>30</v>
      </c>
      <c r="R766" t="s">
        <v>31</v>
      </c>
      <c r="S766">
        <v>0</v>
      </c>
      <c r="T766">
        <v>2003</v>
      </c>
      <c r="U766">
        <v>399</v>
      </c>
      <c r="V766">
        <v>6.3</v>
      </c>
      <c r="W766">
        <v>0</v>
      </c>
    </row>
    <row r="767" spans="1:23" x14ac:dyDescent="0.25">
      <c r="A767" t="s">
        <v>2675</v>
      </c>
      <c r="B767">
        <v>239</v>
      </c>
      <c r="C767">
        <v>111</v>
      </c>
      <c r="D767">
        <v>39</v>
      </c>
      <c r="E767">
        <v>461</v>
      </c>
      <c r="F767" t="s">
        <v>2676</v>
      </c>
      <c r="G767">
        <v>16000</v>
      </c>
      <c r="H767">
        <v>35754555</v>
      </c>
      <c r="I767" t="s">
        <v>2396</v>
      </c>
      <c r="J767" t="s">
        <v>2336</v>
      </c>
      <c r="K767" t="s">
        <v>2677</v>
      </c>
      <c r="L767">
        <v>47954</v>
      </c>
      <c r="M767">
        <v>17871</v>
      </c>
      <c r="N767" t="s">
        <v>893</v>
      </c>
      <c r="O767">
        <v>0</v>
      </c>
      <c r="P767">
        <v>150</v>
      </c>
      <c r="Q767" t="s">
        <v>30</v>
      </c>
      <c r="R767" t="s">
        <v>31</v>
      </c>
      <c r="S767">
        <v>0</v>
      </c>
      <c r="T767">
        <v>2012</v>
      </c>
      <c r="U767">
        <v>897</v>
      </c>
      <c r="V767">
        <v>6.8</v>
      </c>
      <c r="W767">
        <v>11000</v>
      </c>
    </row>
    <row r="768" spans="1:23" x14ac:dyDescent="0.25">
      <c r="A768" t="s">
        <v>218</v>
      </c>
      <c r="B768">
        <v>258</v>
      </c>
      <c r="C768">
        <v>117</v>
      </c>
      <c r="D768">
        <v>258</v>
      </c>
      <c r="E768">
        <v>896</v>
      </c>
      <c r="F768" t="s">
        <v>271</v>
      </c>
      <c r="G768">
        <v>2000</v>
      </c>
      <c r="H768">
        <v>43290977</v>
      </c>
      <c r="I768" t="s">
        <v>1396</v>
      </c>
      <c r="J768" t="s">
        <v>2678</v>
      </c>
      <c r="K768" t="s">
        <v>2679</v>
      </c>
      <c r="L768">
        <v>75201</v>
      </c>
      <c r="M768">
        <v>7053</v>
      </c>
      <c r="N768" t="s">
        <v>2656</v>
      </c>
      <c r="O768">
        <v>1</v>
      </c>
      <c r="P768">
        <v>256</v>
      </c>
      <c r="Q768" t="s">
        <v>30</v>
      </c>
      <c r="R768" t="s">
        <v>44</v>
      </c>
      <c r="S768">
        <v>0</v>
      </c>
      <c r="T768">
        <v>2010</v>
      </c>
      <c r="U768">
        <v>1000</v>
      </c>
      <c r="V768">
        <v>6.6</v>
      </c>
      <c r="W768">
        <v>0</v>
      </c>
    </row>
    <row r="769" spans="1:23" x14ac:dyDescent="0.25">
      <c r="A769" t="s">
        <v>1189</v>
      </c>
      <c r="B769">
        <v>95</v>
      </c>
      <c r="C769">
        <v>110</v>
      </c>
      <c r="D769">
        <v>0</v>
      </c>
      <c r="E769">
        <v>308</v>
      </c>
      <c r="F769" t="s">
        <v>2680</v>
      </c>
      <c r="G769">
        <v>510</v>
      </c>
      <c r="H769">
        <v>33927476</v>
      </c>
      <c r="I769" t="s">
        <v>2681</v>
      </c>
      <c r="J769" t="s">
        <v>2682</v>
      </c>
      <c r="K769" t="s">
        <v>2683</v>
      </c>
      <c r="L769">
        <v>19176</v>
      </c>
      <c r="M769">
        <v>1976</v>
      </c>
      <c r="N769" t="s">
        <v>2684</v>
      </c>
      <c r="O769">
        <v>0</v>
      </c>
      <c r="P769">
        <v>165</v>
      </c>
      <c r="Q769" t="s">
        <v>30</v>
      </c>
      <c r="R769" t="s">
        <v>44</v>
      </c>
      <c r="S769">
        <v>0</v>
      </c>
      <c r="T769">
        <v>1997</v>
      </c>
      <c r="U769">
        <v>344</v>
      </c>
      <c r="V769">
        <v>5.7</v>
      </c>
      <c r="W769">
        <v>956</v>
      </c>
    </row>
    <row r="770" spans="1:23" x14ac:dyDescent="0.25">
      <c r="A770" t="s">
        <v>2644</v>
      </c>
      <c r="B770">
        <v>105</v>
      </c>
      <c r="C770">
        <v>96</v>
      </c>
      <c r="D770">
        <v>11000</v>
      </c>
      <c r="E770">
        <v>236</v>
      </c>
      <c r="F770" t="s">
        <v>2685</v>
      </c>
      <c r="G770">
        <v>22000</v>
      </c>
      <c r="H770">
        <v>32122249</v>
      </c>
      <c r="I770" t="s">
        <v>684</v>
      </c>
      <c r="J770" t="s">
        <v>1140</v>
      </c>
      <c r="K770" t="s">
        <v>2686</v>
      </c>
      <c r="L770">
        <v>69319</v>
      </c>
      <c r="M770">
        <v>22889</v>
      </c>
      <c r="N770" t="s">
        <v>2687</v>
      </c>
      <c r="O770">
        <v>1</v>
      </c>
      <c r="P770">
        <v>138</v>
      </c>
      <c r="Q770" t="s">
        <v>30</v>
      </c>
      <c r="R770" t="s">
        <v>31</v>
      </c>
      <c r="S770">
        <v>0</v>
      </c>
      <c r="T770">
        <v>2002</v>
      </c>
      <c r="U770">
        <v>394</v>
      </c>
      <c r="V770">
        <v>5.9</v>
      </c>
      <c r="W770">
        <v>846</v>
      </c>
    </row>
    <row r="771" spans="1:23" x14ac:dyDescent="0.25">
      <c r="A771" t="s">
        <v>2593</v>
      </c>
      <c r="B771">
        <v>198</v>
      </c>
      <c r="C771">
        <v>101</v>
      </c>
      <c r="D771">
        <v>50</v>
      </c>
      <c r="E771">
        <v>1000</v>
      </c>
      <c r="F771" t="s">
        <v>1544</v>
      </c>
      <c r="G771">
        <v>22000</v>
      </c>
      <c r="H771">
        <v>40076438</v>
      </c>
      <c r="I771" t="s">
        <v>754</v>
      </c>
      <c r="J771" t="s">
        <v>1140</v>
      </c>
      <c r="K771" t="s">
        <v>2688</v>
      </c>
      <c r="L771">
        <v>73368</v>
      </c>
      <c r="M771">
        <v>38809</v>
      </c>
      <c r="N771" t="s">
        <v>2237</v>
      </c>
      <c r="O771">
        <v>2</v>
      </c>
      <c r="P771">
        <v>248</v>
      </c>
      <c r="Q771" t="s">
        <v>30</v>
      </c>
      <c r="R771" t="s">
        <v>31</v>
      </c>
      <c r="S771">
        <v>0</v>
      </c>
      <c r="T771">
        <v>2008</v>
      </c>
      <c r="U771">
        <v>14000</v>
      </c>
      <c r="V771">
        <v>6</v>
      </c>
      <c r="W771">
        <v>0</v>
      </c>
    </row>
    <row r="772" spans="1:23" x14ac:dyDescent="0.25">
      <c r="A772" t="s">
        <v>2689</v>
      </c>
      <c r="B772">
        <v>79</v>
      </c>
      <c r="C772">
        <v>111</v>
      </c>
      <c r="D772">
        <v>17</v>
      </c>
      <c r="E772">
        <v>652</v>
      </c>
      <c r="F772" t="s">
        <v>2310</v>
      </c>
      <c r="G772">
        <v>13000</v>
      </c>
      <c r="H772">
        <v>32940507</v>
      </c>
      <c r="I772" t="s">
        <v>321</v>
      </c>
      <c r="J772" t="s">
        <v>664</v>
      </c>
      <c r="K772" t="s">
        <v>2690</v>
      </c>
      <c r="L772">
        <v>54314</v>
      </c>
      <c r="M772">
        <v>16536</v>
      </c>
      <c r="N772" t="s">
        <v>2691</v>
      </c>
      <c r="O772">
        <v>1</v>
      </c>
      <c r="P772">
        <v>127</v>
      </c>
      <c r="Q772" t="s">
        <v>30</v>
      </c>
      <c r="R772" t="s">
        <v>31</v>
      </c>
      <c r="S772">
        <v>0</v>
      </c>
      <c r="T772">
        <v>1998</v>
      </c>
      <c r="U772">
        <v>968</v>
      </c>
      <c r="V772">
        <v>6.1</v>
      </c>
      <c r="W772">
        <v>0</v>
      </c>
    </row>
    <row r="773" spans="1:23" x14ac:dyDescent="0.25">
      <c r="A773" t="s">
        <v>639</v>
      </c>
      <c r="B773">
        <v>210</v>
      </c>
      <c r="C773">
        <v>117</v>
      </c>
      <c r="D773">
        <v>456</v>
      </c>
      <c r="E773">
        <v>569</v>
      </c>
      <c r="F773" t="s">
        <v>770</v>
      </c>
      <c r="G773">
        <v>21000</v>
      </c>
      <c r="H773">
        <v>31670931</v>
      </c>
      <c r="I773" t="s">
        <v>2692</v>
      </c>
      <c r="J773" t="s">
        <v>71</v>
      </c>
      <c r="K773" t="s">
        <v>2693</v>
      </c>
      <c r="L773">
        <v>44099</v>
      </c>
      <c r="M773">
        <v>23745</v>
      </c>
      <c r="N773" t="s">
        <v>1429</v>
      </c>
      <c r="O773">
        <v>0</v>
      </c>
      <c r="P773">
        <v>143</v>
      </c>
      <c r="Q773" t="s">
        <v>30</v>
      </c>
      <c r="R773" t="s">
        <v>44</v>
      </c>
      <c r="S773">
        <v>0</v>
      </c>
      <c r="T773">
        <v>2009</v>
      </c>
      <c r="U773">
        <v>939</v>
      </c>
      <c r="V773">
        <v>6.7</v>
      </c>
      <c r="W773">
        <v>0</v>
      </c>
    </row>
    <row r="774" spans="1:23" x14ac:dyDescent="0.25">
      <c r="A774" t="s">
        <v>2540</v>
      </c>
      <c r="B774">
        <v>125</v>
      </c>
      <c r="C774">
        <v>126</v>
      </c>
      <c r="D774">
        <v>0</v>
      </c>
      <c r="E774">
        <v>9000</v>
      </c>
      <c r="F774" t="s">
        <v>118</v>
      </c>
      <c r="G774">
        <v>13000</v>
      </c>
      <c r="H774">
        <v>30695227</v>
      </c>
      <c r="I774" t="s">
        <v>2694</v>
      </c>
      <c r="J774" t="s">
        <v>776</v>
      </c>
      <c r="K774" t="s">
        <v>2695</v>
      </c>
      <c r="L774">
        <v>45296</v>
      </c>
      <c r="M774">
        <v>34774</v>
      </c>
      <c r="N774" t="s">
        <v>531</v>
      </c>
      <c r="O774">
        <v>3</v>
      </c>
      <c r="P774">
        <v>267</v>
      </c>
      <c r="Q774" t="s">
        <v>30</v>
      </c>
      <c r="R774" t="s">
        <v>31</v>
      </c>
      <c r="S774">
        <v>0</v>
      </c>
      <c r="T774">
        <v>2000</v>
      </c>
      <c r="U774">
        <v>10000</v>
      </c>
      <c r="V774">
        <v>6.7</v>
      </c>
      <c r="W774">
        <v>0</v>
      </c>
    </row>
    <row r="775" spans="1:23" x14ac:dyDescent="0.25">
      <c r="A775" t="s">
        <v>2128</v>
      </c>
      <c r="B775">
        <v>149</v>
      </c>
      <c r="C775">
        <v>152</v>
      </c>
      <c r="D775">
        <v>488</v>
      </c>
      <c r="E775">
        <v>947</v>
      </c>
      <c r="F775" t="s">
        <v>1274</v>
      </c>
      <c r="G775">
        <v>22000</v>
      </c>
      <c r="H775">
        <v>32522352</v>
      </c>
      <c r="I775" t="s">
        <v>2696</v>
      </c>
      <c r="J775" t="s">
        <v>479</v>
      </c>
      <c r="K775" t="s">
        <v>2697</v>
      </c>
      <c r="L775">
        <v>207287</v>
      </c>
      <c r="M775">
        <v>36897</v>
      </c>
      <c r="N775" t="s">
        <v>1496</v>
      </c>
      <c r="O775">
        <v>1</v>
      </c>
      <c r="P775">
        <v>822</v>
      </c>
      <c r="Q775" t="s">
        <v>30</v>
      </c>
      <c r="R775" t="s">
        <v>31</v>
      </c>
      <c r="S775">
        <v>0</v>
      </c>
      <c r="T775">
        <v>2000</v>
      </c>
      <c r="U775">
        <v>11000</v>
      </c>
      <c r="V775">
        <v>7.9</v>
      </c>
      <c r="W775">
        <v>15000</v>
      </c>
    </row>
    <row r="776" spans="1:23" x14ac:dyDescent="0.25">
      <c r="A776" t="s">
        <v>2470</v>
      </c>
      <c r="B776">
        <v>77</v>
      </c>
      <c r="C776">
        <v>86</v>
      </c>
      <c r="D776">
        <v>25</v>
      </c>
      <c r="E776">
        <v>265</v>
      </c>
      <c r="F776" t="s">
        <v>1722</v>
      </c>
      <c r="G776">
        <v>13000</v>
      </c>
      <c r="H776">
        <v>28424210</v>
      </c>
      <c r="I776" t="s">
        <v>541</v>
      </c>
      <c r="J776" t="s">
        <v>378</v>
      </c>
      <c r="K776" t="s">
        <v>2698</v>
      </c>
      <c r="L776">
        <v>27517</v>
      </c>
      <c r="M776">
        <v>14918</v>
      </c>
      <c r="N776" t="s">
        <v>2699</v>
      </c>
      <c r="O776">
        <v>0</v>
      </c>
      <c r="P776">
        <v>74</v>
      </c>
      <c r="Q776" t="s">
        <v>30</v>
      </c>
      <c r="R776" t="s">
        <v>44</v>
      </c>
      <c r="S776">
        <v>0</v>
      </c>
      <c r="T776">
        <v>2006</v>
      </c>
      <c r="U776">
        <v>1000</v>
      </c>
      <c r="V776">
        <v>5</v>
      </c>
      <c r="W776">
        <v>470</v>
      </c>
    </row>
    <row r="777" spans="1:23" x14ac:dyDescent="0.25">
      <c r="A777" t="s">
        <v>653</v>
      </c>
      <c r="B777">
        <v>77</v>
      </c>
      <c r="C777">
        <v>101</v>
      </c>
      <c r="D777">
        <v>93</v>
      </c>
      <c r="E777">
        <v>218</v>
      </c>
      <c r="F777" t="s">
        <v>563</v>
      </c>
      <c r="G777">
        <v>287</v>
      </c>
      <c r="H777">
        <v>26082914</v>
      </c>
      <c r="I777" t="s">
        <v>2124</v>
      </c>
      <c r="J777" t="s">
        <v>2700</v>
      </c>
      <c r="K777" t="s">
        <v>2701</v>
      </c>
      <c r="L777">
        <v>51349</v>
      </c>
      <c r="M777">
        <v>993</v>
      </c>
      <c r="N777" t="s">
        <v>2702</v>
      </c>
      <c r="O777">
        <v>2</v>
      </c>
      <c r="P777">
        <v>213</v>
      </c>
      <c r="Q777" t="s">
        <v>30</v>
      </c>
      <c r="R777" t="s">
        <v>31</v>
      </c>
      <c r="S777">
        <v>0</v>
      </c>
      <c r="T777">
        <v>2005</v>
      </c>
      <c r="U777">
        <v>233</v>
      </c>
      <c r="V777">
        <v>4.3</v>
      </c>
      <c r="W777">
        <v>0</v>
      </c>
    </row>
    <row r="778" spans="1:23" x14ac:dyDescent="0.25">
      <c r="A778" t="s">
        <v>2703</v>
      </c>
      <c r="B778">
        <v>225</v>
      </c>
      <c r="C778">
        <v>87</v>
      </c>
      <c r="D778">
        <v>124</v>
      </c>
      <c r="E778">
        <v>77</v>
      </c>
      <c r="F778" t="s">
        <v>2704</v>
      </c>
      <c r="G778">
        <v>865</v>
      </c>
      <c r="H778">
        <v>29136626</v>
      </c>
      <c r="I778" t="s">
        <v>2705</v>
      </c>
      <c r="J778" t="s">
        <v>2706</v>
      </c>
      <c r="K778" t="s">
        <v>2707</v>
      </c>
      <c r="L778">
        <v>97089</v>
      </c>
      <c r="M778">
        <v>1417</v>
      </c>
      <c r="N778" t="s">
        <v>2708</v>
      </c>
      <c r="O778">
        <v>0</v>
      </c>
      <c r="P778">
        <v>233</v>
      </c>
      <c r="Q778" t="s">
        <v>30</v>
      </c>
      <c r="R778" t="s">
        <v>31</v>
      </c>
      <c r="S778">
        <v>0</v>
      </c>
      <c r="T778">
        <v>2011</v>
      </c>
      <c r="U778">
        <v>441</v>
      </c>
      <c r="V778">
        <v>5.7</v>
      </c>
      <c r="W778">
        <v>20000</v>
      </c>
    </row>
    <row r="779" spans="1:23" x14ac:dyDescent="0.25">
      <c r="A779" t="s">
        <v>2709</v>
      </c>
      <c r="B779">
        <v>98</v>
      </c>
      <c r="C779">
        <v>85</v>
      </c>
      <c r="D779">
        <v>0</v>
      </c>
      <c r="E779">
        <v>82</v>
      </c>
      <c r="F779" t="s">
        <v>2710</v>
      </c>
      <c r="G779">
        <v>11000</v>
      </c>
      <c r="H779">
        <v>26288320</v>
      </c>
      <c r="I779" t="s">
        <v>2711</v>
      </c>
      <c r="J779" t="s">
        <v>237</v>
      </c>
      <c r="K779" t="s">
        <v>2712</v>
      </c>
      <c r="L779">
        <v>36144</v>
      </c>
      <c r="M779">
        <v>11301</v>
      </c>
      <c r="N779" t="s">
        <v>2713</v>
      </c>
      <c r="O779">
        <v>0</v>
      </c>
      <c r="P779">
        <v>91</v>
      </c>
      <c r="Q779" t="s">
        <v>30</v>
      </c>
      <c r="R779" t="s">
        <v>31</v>
      </c>
      <c r="S779">
        <v>0</v>
      </c>
      <c r="T779">
        <v>2003</v>
      </c>
      <c r="U779">
        <v>102</v>
      </c>
      <c r="V779">
        <v>6.7</v>
      </c>
      <c r="W779">
        <v>880</v>
      </c>
    </row>
    <row r="780" spans="1:23" x14ac:dyDescent="0.25">
      <c r="A780" t="s">
        <v>1516</v>
      </c>
      <c r="B780">
        <v>172</v>
      </c>
      <c r="C780">
        <v>130</v>
      </c>
      <c r="D780">
        <v>545</v>
      </c>
      <c r="E780">
        <v>552</v>
      </c>
      <c r="F780" t="s">
        <v>1398</v>
      </c>
      <c r="G780">
        <v>722</v>
      </c>
      <c r="H780">
        <v>26616590</v>
      </c>
      <c r="I780" t="s">
        <v>2714</v>
      </c>
      <c r="J780" t="s">
        <v>2018</v>
      </c>
      <c r="K780" t="s">
        <v>2715</v>
      </c>
      <c r="L780">
        <v>120416</v>
      </c>
      <c r="M780">
        <v>2525</v>
      </c>
      <c r="N780" t="s">
        <v>2312</v>
      </c>
      <c r="O780">
        <v>0</v>
      </c>
      <c r="P780">
        <v>857</v>
      </c>
      <c r="Q780" t="s">
        <v>30</v>
      </c>
      <c r="R780" t="s">
        <v>44</v>
      </c>
      <c r="S780">
        <v>0</v>
      </c>
      <c r="T780">
        <v>1997</v>
      </c>
      <c r="U780">
        <v>585</v>
      </c>
      <c r="V780">
        <v>6.7</v>
      </c>
      <c r="W780">
        <v>10000</v>
      </c>
    </row>
    <row r="781" spans="1:23" x14ac:dyDescent="0.25">
      <c r="A781" t="s">
        <v>70</v>
      </c>
      <c r="B781">
        <v>703</v>
      </c>
      <c r="C781">
        <v>173</v>
      </c>
      <c r="D781">
        <v>0</v>
      </c>
      <c r="E781">
        <v>19000</v>
      </c>
      <c r="F781" t="s">
        <v>71</v>
      </c>
      <c r="G781">
        <v>26000</v>
      </c>
      <c r="H781">
        <v>623279547</v>
      </c>
      <c r="I781" t="s">
        <v>54</v>
      </c>
      <c r="J781" t="s">
        <v>72</v>
      </c>
      <c r="K781" t="s">
        <v>110</v>
      </c>
      <c r="L781">
        <v>995415</v>
      </c>
      <c r="M781">
        <v>87697</v>
      </c>
      <c r="N781" t="s">
        <v>74</v>
      </c>
      <c r="O781">
        <v>3</v>
      </c>
      <c r="P781">
        <v>1722</v>
      </c>
      <c r="Q781" t="s">
        <v>30</v>
      </c>
      <c r="R781" t="s">
        <v>31</v>
      </c>
      <c r="S781">
        <v>0</v>
      </c>
      <c r="T781">
        <v>2012</v>
      </c>
      <c r="U781">
        <v>21000</v>
      </c>
      <c r="V781">
        <v>8.1</v>
      </c>
      <c r="W781">
        <v>123000</v>
      </c>
    </row>
    <row r="782" spans="1:23" x14ac:dyDescent="0.25">
      <c r="A782" t="s">
        <v>355</v>
      </c>
      <c r="B782">
        <v>117</v>
      </c>
      <c r="C782">
        <v>104</v>
      </c>
      <c r="D782">
        <v>293</v>
      </c>
      <c r="E782">
        <v>256</v>
      </c>
      <c r="F782" t="s">
        <v>2716</v>
      </c>
      <c r="G782">
        <v>780</v>
      </c>
      <c r="H782">
        <v>30063805</v>
      </c>
      <c r="I782" t="s">
        <v>2717</v>
      </c>
      <c r="J782" t="s">
        <v>706</v>
      </c>
      <c r="K782" t="s">
        <v>2718</v>
      </c>
      <c r="L782">
        <v>31788</v>
      </c>
      <c r="M782">
        <v>2109</v>
      </c>
      <c r="N782" t="s">
        <v>630</v>
      </c>
      <c r="O782">
        <v>0</v>
      </c>
      <c r="P782">
        <v>243</v>
      </c>
      <c r="Q782" t="s">
        <v>30</v>
      </c>
      <c r="R782" t="s">
        <v>31</v>
      </c>
      <c r="S782">
        <v>0</v>
      </c>
      <c r="T782">
        <v>2002</v>
      </c>
      <c r="U782">
        <v>265</v>
      </c>
      <c r="V782">
        <v>6.1</v>
      </c>
      <c r="W782">
        <v>0</v>
      </c>
    </row>
    <row r="783" spans="1:23" x14ac:dyDescent="0.25">
      <c r="A783" t="s">
        <v>1463</v>
      </c>
      <c r="B783">
        <v>240</v>
      </c>
      <c r="C783">
        <v>121</v>
      </c>
      <c r="D783">
        <v>0</v>
      </c>
      <c r="E783">
        <v>854</v>
      </c>
      <c r="F783" t="s">
        <v>2719</v>
      </c>
      <c r="G783">
        <v>19000</v>
      </c>
      <c r="H783">
        <v>22518325</v>
      </c>
      <c r="I783" t="s">
        <v>1396</v>
      </c>
      <c r="J783" t="s">
        <v>74</v>
      </c>
      <c r="K783" t="s">
        <v>2720</v>
      </c>
      <c r="L783">
        <v>63363</v>
      </c>
      <c r="M783">
        <v>22833</v>
      </c>
      <c r="N783" t="s">
        <v>2036</v>
      </c>
      <c r="O783">
        <v>0</v>
      </c>
      <c r="P783">
        <v>644</v>
      </c>
      <c r="Q783" t="s">
        <v>30</v>
      </c>
      <c r="R783" t="s">
        <v>526</v>
      </c>
      <c r="S783">
        <v>0</v>
      </c>
      <c r="T783">
        <v>2006</v>
      </c>
      <c r="U783">
        <v>972</v>
      </c>
      <c r="V783">
        <v>5.6</v>
      </c>
      <c r="W783">
        <v>0</v>
      </c>
    </row>
    <row r="784" spans="1:23" x14ac:dyDescent="0.25">
      <c r="A784" t="s">
        <v>2721</v>
      </c>
      <c r="B784">
        <v>123</v>
      </c>
      <c r="C784">
        <v>140</v>
      </c>
      <c r="D784">
        <v>23</v>
      </c>
      <c r="E784">
        <v>579</v>
      </c>
      <c r="F784" t="s">
        <v>190</v>
      </c>
      <c r="G784">
        <v>11000</v>
      </c>
      <c r="H784">
        <v>13082288</v>
      </c>
      <c r="I784" t="s">
        <v>2722</v>
      </c>
      <c r="J784" t="s">
        <v>59</v>
      </c>
      <c r="K784" t="s">
        <v>2723</v>
      </c>
      <c r="L784">
        <v>35565</v>
      </c>
      <c r="M784">
        <v>12634</v>
      </c>
      <c r="N784" t="s">
        <v>2724</v>
      </c>
      <c r="O784">
        <v>1</v>
      </c>
      <c r="P784">
        <v>247</v>
      </c>
      <c r="Q784" t="s">
        <v>30</v>
      </c>
      <c r="R784" t="s">
        <v>44</v>
      </c>
      <c r="S784">
        <v>0</v>
      </c>
      <c r="T784">
        <v>2006</v>
      </c>
      <c r="U784">
        <v>779</v>
      </c>
      <c r="V784">
        <v>6.6</v>
      </c>
      <c r="W784">
        <v>2000</v>
      </c>
    </row>
    <row r="785" spans="1:23" x14ac:dyDescent="0.25">
      <c r="A785" t="s">
        <v>2725</v>
      </c>
      <c r="B785">
        <v>110</v>
      </c>
      <c r="C785">
        <v>131</v>
      </c>
      <c r="D785">
        <v>37</v>
      </c>
      <c r="E785">
        <v>507</v>
      </c>
      <c r="F785" t="s">
        <v>325</v>
      </c>
      <c r="G785">
        <v>968</v>
      </c>
      <c r="H785">
        <v>18208078</v>
      </c>
      <c r="I785" t="s">
        <v>628</v>
      </c>
      <c r="J785" t="s">
        <v>264</v>
      </c>
      <c r="K785" t="s">
        <v>2726</v>
      </c>
      <c r="L785">
        <v>57100</v>
      </c>
      <c r="M785">
        <v>3012</v>
      </c>
      <c r="N785" t="s">
        <v>2727</v>
      </c>
      <c r="O785">
        <v>3</v>
      </c>
      <c r="P785">
        <v>281</v>
      </c>
      <c r="Q785" t="s">
        <v>30</v>
      </c>
      <c r="R785" t="s">
        <v>31</v>
      </c>
      <c r="S785">
        <v>0</v>
      </c>
      <c r="T785">
        <v>2001</v>
      </c>
      <c r="U785">
        <v>848</v>
      </c>
      <c r="V785">
        <v>6.9</v>
      </c>
      <c r="W785">
        <v>0</v>
      </c>
    </row>
    <row r="786" spans="1:23" x14ac:dyDescent="0.25">
      <c r="A786" t="s">
        <v>2728</v>
      </c>
      <c r="B786">
        <v>100</v>
      </c>
      <c r="C786">
        <v>91</v>
      </c>
      <c r="D786">
        <v>394</v>
      </c>
      <c r="E786">
        <v>68</v>
      </c>
      <c r="F786" t="s">
        <v>2729</v>
      </c>
      <c r="G786">
        <v>889</v>
      </c>
      <c r="H786">
        <v>14218868</v>
      </c>
      <c r="I786" t="s">
        <v>2714</v>
      </c>
      <c r="J786" t="s">
        <v>2730</v>
      </c>
      <c r="K786" t="s">
        <v>2731</v>
      </c>
      <c r="L786">
        <v>14596</v>
      </c>
      <c r="M786">
        <v>1262</v>
      </c>
      <c r="N786" t="s">
        <v>2732</v>
      </c>
      <c r="O786">
        <v>0</v>
      </c>
      <c r="P786">
        <v>282</v>
      </c>
      <c r="Q786" t="s">
        <v>30</v>
      </c>
      <c r="R786" t="s">
        <v>31</v>
      </c>
      <c r="S786">
        <v>0</v>
      </c>
      <c r="T786">
        <v>2000</v>
      </c>
      <c r="U786">
        <v>290</v>
      </c>
      <c r="V786">
        <v>4.8</v>
      </c>
      <c r="W786">
        <v>589</v>
      </c>
    </row>
    <row r="787" spans="1:23" x14ac:dyDescent="0.25">
      <c r="A787" t="s">
        <v>2733</v>
      </c>
      <c r="B787">
        <v>189</v>
      </c>
      <c r="C787">
        <v>118</v>
      </c>
      <c r="D787">
        <v>167</v>
      </c>
      <c r="E787">
        <v>778</v>
      </c>
      <c r="F787" t="s">
        <v>134</v>
      </c>
      <c r="G787">
        <v>20000</v>
      </c>
      <c r="H787">
        <v>22451</v>
      </c>
      <c r="I787" t="s">
        <v>2734</v>
      </c>
      <c r="J787" t="s">
        <v>2735</v>
      </c>
      <c r="K787" t="s">
        <v>2736</v>
      </c>
      <c r="L787">
        <v>41288</v>
      </c>
      <c r="M787">
        <v>22447</v>
      </c>
      <c r="N787" t="s">
        <v>2737</v>
      </c>
      <c r="O787">
        <v>0</v>
      </c>
      <c r="P787">
        <v>126</v>
      </c>
      <c r="Q787" t="s">
        <v>30</v>
      </c>
      <c r="R787" t="s">
        <v>31</v>
      </c>
      <c r="S787">
        <v>0</v>
      </c>
      <c r="T787">
        <v>2014</v>
      </c>
      <c r="U787">
        <v>882</v>
      </c>
      <c r="V787">
        <v>6.2</v>
      </c>
      <c r="W787">
        <v>17000</v>
      </c>
    </row>
    <row r="788" spans="1:23" x14ac:dyDescent="0.25">
      <c r="A788" t="s">
        <v>2738</v>
      </c>
      <c r="B788">
        <v>212</v>
      </c>
      <c r="C788">
        <v>130</v>
      </c>
      <c r="D788">
        <v>91</v>
      </c>
      <c r="E788">
        <v>1000</v>
      </c>
      <c r="F788" t="s">
        <v>2739</v>
      </c>
      <c r="G788">
        <v>5000</v>
      </c>
      <c r="H788">
        <v>31165421</v>
      </c>
      <c r="I788" t="s">
        <v>2740</v>
      </c>
      <c r="J788" t="s">
        <v>124</v>
      </c>
      <c r="K788" t="s">
        <v>2741</v>
      </c>
      <c r="L788">
        <v>107028</v>
      </c>
      <c r="M788">
        <v>10247</v>
      </c>
      <c r="N788" t="s">
        <v>27</v>
      </c>
      <c r="O788">
        <v>3</v>
      </c>
      <c r="P788">
        <v>457</v>
      </c>
      <c r="Q788" t="s">
        <v>30</v>
      </c>
      <c r="R788" t="s">
        <v>31</v>
      </c>
      <c r="S788">
        <v>0</v>
      </c>
      <c r="T788">
        <v>2013</v>
      </c>
      <c r="U788">
        <v>2000</v>
      </c>
      <c r="V788">
        <v>6</v>
      </c>
      <c r="W788">
        <v>44000</v>
      </c>
    </row>
    <row r="789" spans="1:23" x14ac:dyDescent="0.25">
      <c r="A789" t="s">
        <v>2574</v>
      </c>
      <c r="B789">
        <v>127</v>
      </c>
      <c r="C789">
        <v>90</v>
      </c>
      <c r="D789">
        <v>48</v>
      </c>
      <c r="E789">
        <v>196</v>
      </c>
      <c r="F789" t="s">
        <v>2742</v>
      </c>
      <c r="G789">
        <v>973</v>
      </c>
      <c r="H789">
        <v>11802056</v>
      </c>
      <c r="I789" t="s">
        <v>2743</v>
      </c>
      <c r="J789" t="s">
        <v>941</v>
      </c>
      <c r="K789" t="s">
        <v>2744</v>
      </c>
      <c r="L789">
        <v>31640</v>
      </c>
      <c r="M789">
        <v>1865</v>
      </c>
      <c r="N789" t="s">
        <v>2745</v>
      </c>
      <c r="O789">
        <v>1</v>
      </c>
      <c r="P789">
        <v>109</v>
      </c>
      <c r="Q789" t="s">
        <v>30</v>
      </c>
      <c r="R789" t="s">
        <v>31</v>
      </c>
      <c r="S789">
        <v>0</v>
      </c>
      <c r="T789">
        <v>2008</v>
      </c>
      <c r="U789">
        <v>400</v>
      </c>
      <c r="V789">
        <v>4.9000000000000004</v>
      </c>
      <c r="W789">
        <v>791</v>
      </c>
    </row>
    <row r="790" spans="1:23" x14ac:dyDescent="0.25">
      <c r="A790" t="s">
        <v>2746</v>
      </c>
      <c r="B790">
        <v>196</v>
      </c>
      <c r="C790">
        <v>103</v>
      </c>
      <c r="D790">
        <v>179</v>
      </c>
      <c r="E790">
        <v>87</v>
      </c>
      <c r="F790" t="s">
        <v>2747</v>
      </c>
      <c r="G790">
        <v>794</v>
      </c>
      <c r="H790">
        <v>25472967</v>
      </c>
      <c r="I790" t="s">
        <v>2748</v>
      </c>
      <c r="J790" t="s">
        <v>888</v>
      </c>
      <c r="K790" t="s">
        <v>2749</v>
      </c>
      <c r="L790">
        <v>44966</v>
      </c>
      <c r="M790">
        <v>1467</v>
      </c>
      <c r="N790" t="s">
        <v>2750</v>
      </c>
      <c r="O790">
        <v>2</v>
      </c>
      <c r="P790">
        <v>411</v>
      </c>
      <c r="Q790" t="s">
        <v>30</v>
      </c>
      <c r="R790" t="s">
        <v>31</v>
      </c>
      <c r="S790">
        <v>0</v>
      </c>
      <c r="T790">
        <v>2005</v>
      </c>
      <c r="U790">
        <v>329</v>
      </c>
      <c r="V790">
        <v>5.6</v>
      </c>
      <c r="W790">
        <v>0</v>
      </c>
    </row>
    <row r="791" spans="1:23" x14ac:dyDescent="0.25">
      <c r="A791" t="s">
        <v>579</v>
      </c>
      <c r="B791">
        <v>115</v>
      </c>
      <c r="C791">
        <v>122</v>
      </c>
      <c r="D791">
        <v>2000</v>
      </c>
      <c r="E791">
        <v>1000</v>
      </c>
      <c r="F791" t="s">
        <v>1840</v>
      </c>
      <c r="G791">
        <v>11000</v>
      </c>
      <c r="H791">
        <v>22362500</v>
      </c>
      <c r="I791" t="s">
        <v>1639</v>
      </c>
      <c r="J791" t="s">
        <v>456</v>
      </c>
      <c r="K791" t="s">
        <v>2751</v>
      </c>
      <c r="L791">
        <v>35599</v>
      </c>
      <c r="M791">
        <v>15275</v>
      </c>
      <c r="N791" t="s">
        <v>883</v>
      </c>
      <c r="O791">
        <v>0</v>
      </c>
      <c r="P791">
        <v>195</v>
      </c>
      <c r="Q791" t="s">
        <v>30</v>
      </c>
      <c r="R791" t="s">
        <v>31</v>
      </c>
      <c r="S791">
        <v>0</v>
      </c>
      <c r="T791">
        <v>1999</v>
      </c>
      <c r="U791">
        <v>1000</v>
      </c>
      <c r="V791">
        <v>6.1</v>
      </c>
      <c r="W791">
        <v>641</v>
      </c>
    </row>
    <row r="792" spans="1:23" x14ac:dyDescent="0.25">
      <c r="A792" t="s">
        <v>2752</v>
      </c>
      <c r="B792">
        <v>161</v>
      </c>
      <c r="C792">
        <v>106</v>
      </c>
      <c r="D792">
        <v>34</v>
      </c>
      <c r="E792">
        <v>466</v>
      </c>
      <c r="F792" t="s">
        <v>114</v>
      </c>
      <c r="G792">
        <v>3000</v>
      </c>
      <c r="H792">
        <v>17281832</v>
      </c>
      <c r="I792" t="s">
        <v>142</v>
      </c>
      <c r="J792" t="s">
        <v>345</v>
      </c>
      <c r="K792" t="s">
        <v>2753</v>
      </c>
      <c r="L792">
        <v>60232</v>
      </c>
      <c r="M792">
        <v>5329</v>
      </c>
      <c r="N792" t="s">
        <v>2754</v>
      </c>
      <c r="O792">
        <v>3</v>
      </c>
      <c r="P792">
        <v>110</v>
      </c>
      <c r="Q792" t="s">
        <v>30</v>
      </c>
      <c r="R792" t="s">
        <v>526</v>
      </c>
      <c r="S792">
        <v>0</v>
      </c>
      <c r="T792">
        <v>2008</v>
      </c>
      <c r="U792">
        <v>1000</v>
      </c>
      <c r="V792">
        <v>6.1</v>
      </c>
      <c r="W792">
        <v>0</v>
      </c>
    </row>
    <row r="793" spans="1:23" x14ac:dyDescent="0.25">
      <c r="A793" t="s">
        <v>2414</v>
      </c>
      <c r="B793">
        <v>223</v>
      </c>
      <c r="C793">
        <v>103</v>
      </c>
      <c r="D793">
        <v>436</v>
      </c>
      <c r="E793">
        <v>437</v>
      </c>
      <c r="F793" t="s">
        <v>513</v>
      </c>
      <c r="G793">
        <v>19000</v>
      </c>
      <c r="H793">
        <v>19781879</v>
      </c>
      <c r="I793" t="s">
        <v>1925</v>
      </c>
      <c r="J793" t="s">
        <v>74</v>
      </c>
      <c r="K793" t="s">
        <v>2755</v>
      </c>
      <c r="L793">
        <v>53864</v>
      </c>
      <c r="M793">
        <v>20881</v>
      </c>
      <c r="N793" t="s">
        <v>2756</v>
      </c>
      <c r="O793">
        <v>1</v>
      </c>
      <c r="P793">
        <v>290</v>
      </c>
      <c r="Q793" t="s">
        <v>30</v>
      </c>
      <c r="R793" t="s">
        <v>31</v>
      </c>
      <c r="S793">
        <v>0</v>
      </c>
      <c r="T793">
        <v>2008</v>
      </c>
      <c r="U793">
        <v>961</v>
      </c>
      <c r="V793">
        <v>4.8</v>
      </c>
      <c r="W793">
        <v>2000</v>
      </c>
    </row>
    <row r="794" spans="1:23" x14ac:dyDescent="0.25">
      <c r="A794" t="s">
        <v>2757</v>
      </c>
      <c r="B794">
        <v>181</v>
      </c>
      <c r="C794">
        <v>107</v>
      </c>
      <c r="D794">
        <v>192</v>
      </c>
      <c r="E794">
        <v>280</v>
      </c>
      <c r="F794" t="s">
        <v>2758</v>
      </c>
      <c r="G794">
        <v>40000</v>
      </c>
      <c r="H794">
        <v>7605668</v>
      </c>
      <c r="I794" t="s">
        <v>2759</v>
      </c>
      <c r="J794" t="s">
        <v>35</v>
      </c>
      <c r="K794" t="s">
        <v>2760</v>
      </c>
      <c r="L794">
        <v>47320</v>
      </c>
      <c r="M794">
        <v>42683</v>
      </c>
      <c r="N794" t="s">
        <v>2761</v>
      </c>
      <c r="O794">
        <v>2</v>
      </c>
      <c r="P794">
        <v>188</v>
      </c>
      <c r="Q794" t="s">
        <v>30</v>
      </c>
      <c r="R794" t="s">
        <v>44</v>
      </c>
      <c r="S794">
        <v>0</v>
      </c>
      <c r="T794">
        <v>2015</v>
      </c>
      <c r="U794">
        <v>2000</v>
      </c>
      <c r="V794">
        <v>5.5</v>
      </c>
      <c r="W794">
        <v>12000</v>
      </c>
    </row>
    <row r="795" spans="1:23" x14ac:dyDescent="0.25">
      <c r="A795" t="s">
        <v>2762</v>
      </c>
      <c r="B795">
        <v>140</v>
      </c>
      <c r="C795">
        <v>156</v>
      </c>
      <c r="D795">
        <v>892</v>
      </c>
      <c r="E795">
        <v>102</v>
      </c>
      <c r="F795" t="s">
        <v>2763</v>
      </c>
      <c r="G795">
        <v>26000</v>
      </c>
      <c r="H795">
        <v>4535117</v>
      </c>
      <c r="I795" t="s">
        <v>1262</v>
      </c>
      <c r="J795" t="s">
        <v>234</v>
      </c>
      <c r="K795" t="s">
        <v>2764</v>
      </c>
      <c r="L795">
        <v>38398</v>
      </c>
      <c r="M795">
        <v>26564</v>
      </c>
      <c r="N795" t="s">
        <v>2765</v>
      </c>
      <c r="O795">
        <v>3</v>
      </c>
      <c r="P795">
        <v>368</v>
      </c>
      <c r="Q795" t="s">
        <v>30</v>
      </c>
      <c r="R795" t="s">
        <v>526</v>
      </c>
      <c r="S795">
        <v>0</v>
      </c>
      <c r="T795">
        <v>2007</v>
      </c>
      <c r="U795">
        <v>368</v>
      </c>
      <c r="V795">
        <v>3.8</v>
      </c>
      <c r="W795">
        <v>0</v>
      </c>
    </row>
    <row r="796" spans="1:23" x14ac:dyDescent="0.25">
      <c r="A796" t="s">
        <v>218</v>
      </c>
      <c r="B796">
        <v>54</v>
      </c>
      <c r="C796">
        <v>127</v>
      </c>
      <c r="D796">
        <v>258</v>
      </c>
      <c r="E796">
        <v>617</v>
      </c>
      <c r="F796" t="s">
        <v>1142</v>
      </c>
      <c r="G796">
        <v>11000</v>
      </c>
      <c r="H796">
        <v>4426297</v>
      </c>
      <c r="I796" t="s">
        <v>816</v>
      </c>
      <c r="J796" t="s">
        <v>390</v>
      </c>
      <c r="K796" t="s">
        <v>2766</v>
      </c>
      <c r="L796">
        <v>22570</v>
      </c>
      <c r="M796">
        <v>12947</v>
      </c>
      <c r="N796" t="s">
        <v>970</v>
      </c>
      <c r="O796">
        <v>2</v>
      </c>
      <c r="P796">
        <v>156</v>
      </c>
      <c r="Q796" t="s">
        <v>30</v>
      </c>
      <c r="R796" t="s">
        <v>31</v>
      </c>
      <c r="S796">
        <v>0</v>
      </c>
      <c r="T796">
        <v>2003</v>
      </c>
      <c r="U796">
        <v>708</v>
      </c>
      <c r="V796">
        <v>6.5</v>
      </c>
      <c r="W796">
        <v>0</v>
      </c>
    </row>
    <row r="797" spans="1:23" x14ac:dyDescent="0.25">
      <c r="A797" t="s">
        <v>2767</v>
      </c>
      <c r="B797">
        <v>14</v>
      </c>
      <c r="C797">
        <v>119</v>
      </c>
      <c r="D797">
        <v>3</v>
      </c>
      <c r="E797">
        <v>22</v>
      </c>
      <c r="F797" t="s">
        <v>2768</v>
      </c>
      <c r="G797">
        <v>879</v>
      </c>
      <c r="H797">
        <v>0</v>
      </c>
      <c r="I797" t="s">
        <v>34</v>
      </c>
      <c r="J797" t="s">
        <v>1562</v>
      </c>
      <c r="K797" t="s">
        <v>2769</v>
      </c>
      <c r="L797">
        <v>1212</v>
      </c>
      <c r="M797">
        <v>1026</v>
      </c>
      <c r="N797" t="s">
        <v>2770</v>
      </c>
      <c r="O797">
        <v>1</v>
      </c>
      <c r="P797">
        <v>9</v>
      </c>
      <c r="Q797" t="s">
        <v>30</v>
      </c>
      <c r="R797" t="s">
        <v>607</v>
      </c>
      <c r="S797">
        <v>0</v>
      </c>
      <c r="T797">
        <v>2016</v>
      </c>
      <c r="U797">
        <v>107</v>
      </c>
      <c r="V797">
        <v>6</v>
      </c>
      <c r="W797">
        <v>426</v>
      </c>
    </row>
    <row r="798" spans="1:23" x14ac:dyDescent="0.25">
      <c r="A798" t="s">
        <v>2771</v>
      </c>
      <c r="B798">
        <v>81</v>
      </c>
      <c r="C798">
        <v>132</v>
      </c>
      <c r="D798">
        <v>131</v>
      </c>
      <c r="E798">
        <v>242</v>
      </c>
      <c r="F798" t="s">
        <v>2772</v>
      </c>
      <c r="G798">
        <v>11000</v>
      </c>
      <c r="H798">
        <v>10166502</v>
      </c>
      <c r="I798" t="s">
        <v>968</v>
      </c>
      <c r="J798" t="s">
        <v>59</v>
      </c>
      <c r="K798" t="s">
        <v>2773</v>
      </c>
      <c r="L798">
        <v>18209</v>
      </c>
      <c r="M798">
        <v>12133</v>
      </c>
      <c r="N798" t="s">
        <v>2774</v>
      </c>
      <c r="O798">
        <v>0</v>
      </c>
      <c r="P798">
        <v>183</v>
      </c>
      <c r="Q798" t="s">
        <v>2775</v>
      </c>
      <c r="R798" t="s">
        <v>31</v>
      </c>
      <c r="S798">
        <v>0</v>
      </c>
      <c r="T798">
        <v>2005</v>
      </c>
      <c r="U798">
        <v>298</v>
      </c>
      <c r="V798">
        <v>6.7</v>
      </c>
      <c r="W798">
        <v>0</v>
      </c>
    </row>
    <row r="799" spans="1:23" x14ac:dyDescent="0.25">
      <c r="A799" t="s">
        <v>2776</v>
      </c>
      <c r="B799">
        <v>579</v>
      </c>
      <c r="C799">
        <v>108</v>
      </c>
      <c r="D799">
        <v>84</v>
      </c>
      <c r="E799">
        <v>361</v>
      </c>
      <c r="F799" t="s">
        <v>2777</v>
      </c>
      <c r="G799">
        <v>16000</v>
      </c>
      <c r="H799">
        <v>363024263</v>
      </c>
      <c r="I799" t="s">
        <v>2778</v>
      </c>
      <c r="J799" t="s">
        <v>220</v>
      </c>
      <c r="K799" t="s">
        <v>2779</v>
      </c>
      <c r="L799">
        <v>479047</v>
      </c>
      <c r="M799">
        <v>18239</v>
      </c>
      <c r="N799" t="s">
        <v>2780</v>
      </c>
      <c r="O799">
        <v>0</v>
      </c>
      <c r="P799">
        <v>1058</v>
      </c>
      <c r="Q799" t="s">
        <v>30</v>
      </c>
      <c r="R799" t="s">
        <v>31</v>
      </c>
      <c r="S799">
        <v>0</v>
      </c>
      <c r="T799">
        <v>2016</v>
      </c>
      <c r="U799">
        <v>805</v>
      </c>
      <c r="V799">
        <v>8.1</v>
      </c>
      <c r="W799">
        <v>117000</v>
      </c>
    </row>
    <row r="800" spans="1:23" x14ac:dyDescent="0.25">
      <c r="A800" t="s">
        <v>2781</v>
      </c>
      <c r="B800">
        <v>56</v>
      </c>
      <c r="C800">
        <v>114</v>
      </c>
      <c r="D800">
        <v>65</v>
      </c>
      <c r="E800">
        <v>440</v>
      </c>
      <c r="F800" t="s">
        <v>2782</v>
      </c>
      <c r="G800">
        <v>743</v>
      </c>
      <c r="H800">
        <v>12065985</v>
      </c>
      <c r="I800" t="s">
        <v>1639</v>
      </c>
      <c r="J800" t="s">
        <v>1075</v>
      </c>
      <c r="K800" t="s">
        <v>2783</v>
      </c>
      <c r="L800">
        <v>16260</v>
      </c>
      <c r="M800">
        <v>2367</v>
      </c>
      <c r="N800" t="s">
        <v>2784</v>
      </c>
      <c r="O800">
        <v>1</v>
      </c>
      <c r="P800">
        <v>88</v>
      </c>
      <c r="Q800" t="s">
        <v>30</v>
      </c>
      <c r="R800" t="s">
        <v>31</v>
      </c>
      <c r="S800">
        <v>0</v>
      </c>
      <c r="T800">
        <v>1998</v>
      </c>
      <c r="U800">
        <v>730</v>
      </c>
      <c r="V800">
        <v>4.9000000000000004</v>
      </c>
      <c r="W800">
        <v>296</v>
      </c>
    </row>
    <row r="801" spans="1:23" x14ac:dyDescent="0.25">
      <c r="A801" t="s">
        <v>2336</v>
      </c>
      <c r="B801">
        <v>490</v>
      </c>
      <c r="C801">
        <v>133</v>
      </c>
      <c r="D801">
        <v>16000</v>
      </c>
      <c r="E801">
        <v>318</v>
      </c>
      <c r="F801" t="s">
        <v>2785</v>
      </c>
      <c r="G801">
        <v>14000</v>
      </c>
      <c r="H801">
        <v>350123553</v>
      </c>
      <c r="I801" t="s">
        <v>2786</v>
      </c>
      <c r="J801" t="s">
        <v>452</v>
      </c>
      <c r="K801" t="s">
        <v>2787</v>
      </c>
      <c r="L801">
        <v>325264</v>
      </c>
      <c r="M801">
        <v>16277</v>
      </c>
      <c r="N801" t="s">
        <v>2788</v>
      </c>
      <c r="O801">
        <v>0</v>
      </c>
      <c r="P801">
        <v>916</v>
      </c>
      <c r="Q801" t="s">
        <v>30</v>
      </c>
      <c r="R801" t="s">
        <v>31</v>
      </c>
      <c r="S801">
        <v>0</v>
      </c>
      <c r="T801">
        <v>2014</v>
      </c>
      <c r="U801">
        <v>962</v>
      </c>
      <c r="V801">
        <v>7.3</v>
      </c>
      <c r="W801">
        <v>112000</v>
      </c>
    </row>
    <row r="802" spans="1:23" x14ac:dyDescent="0.25">
      <c r="A802" t="s">
        <v>329</v>
      </c>
      <c r="B802">
        <v>218</v>
      </c>
      <c r="C802">
        <v>103</v>
      </c>
      <c r="D802">
        <v>11</v>
      </c>
      <c r="E802">
        <v>543</v>
      </c>
      <c r="F802" t="s">
        <v>2789</v>
      </c>
      <c r="G802">
        <v>2000</v>
      </c>
      <c r="H802">
        <v>80021740</v>
      </c>
      <c r="I802" t="s">
        <v>2790</v>
      </c>
      <c r="J802" t="s">
        <v>2791</v>
      </c>
      <c r="K802" t="s">
        <v>2792</v>
      </c>
      <c r="L802">
        <v>47968</v>
      </c>
      <c r="M802">
        <v>5497</v>
      </c>
      <c r="N802" t="s">
        <v>2793</v>
      </c>
      <c r="O802">
        <v>4</v>
      </c>
      <c r="P802">
        <v>154</v>
      </c>
      <c r="Q802" t="s">
        <v>30</v>
      </c>
      <c r="R802" t="s">
        <v>31</v>
      </c>
      <c r="S802">
        <v>0</v>
      </c>
      <c r="T802">
        <v>2015</v>
      </c>
      <c r="U802">
        <v>1000</v>
      </c>
      <c r="V802">
        <v>6.4</v>
      </c>
      <c r="W802">
        <v>35000</v>
      </c>
    </row>
    <row r="803" spans="1:23" x14ac:dyDescent="0.25">
      <c r="A803" t="s">
        <v>1332</v>
      </c>
      <c r="B803">
        <v>142</v>
      </c>
      <c r="C803">
        <v>95</v>
      </c>
      <c r="D803">
        <v>70</v>
      </c>
      <c r="E803">
        <v>512</v>
      </c>
      <c r="F803" t="s">
        <v>1116</v>
      </c>
      <c r="G803">
        <v>970</v>
      </c>
      <c r="H803">
        <v>48291624</v>
      </c>
      <c r="I803" t="s">
        <v>2300</v>
      </c>
      <c r="J803" t="s">
        <v>1277</v>
      </c>
      <c r="K803" t="s">
        <v>2794</v>
      </c>
      <c r="L803">
        <v>82819</v>
      </c>
      <c r="M803">
        <v>2876</v>
      </c>
      <c r="N803" t="s">
        <v>2795</v>
      </c>
      <c r="O803">
        <v>1</v>
      </c>
      <c r="P803">
        <v>263</v>
      </c>
      <c r="Q803" t="s">
        <v>30</v>
      </c>
      <c r="R803" t="s">
        <v>31</v>
      </c>
      <c r="S803">
        <v>0</v>
      </c>
      <c r="T803">
        <v>2005</v>
      </c>
      <c r="U803">
        <v>834</v>
      </c>
      <c r="V803">
        <v>6.7</v>
      </c>
      <c r="W803">
        <v>0</v>
      </c>
    </row>
    <row r="804" spans="1:23" x14ac:dyDescent="0.25">
      <c r="A804" t="s">
        <v>2578</v>
      </c>
      <c r="B804">
        <v>57</v>
      </c>
      <c r="C804">
        <v>90</v>
      </c>
      <c r="D804">
        <v>32</v>
      </c>
      <c r="E804">
        <v>809</v>
      </c>
      <c r="F804" t="s">
        <v>136</v>
      </c>
      <c r="G804">
        <v>1000</v>
      </c>
      <c r="H804">
        <v>35231365</v>
      </c>
      <c r="I804" t="s">
        <v>2796</v>
      </c>
      <c r="J804" t="s">
        <v>2797</v>
      </c>
      <c r="K804" t="s">
        <v>2798</v>
      </c>
      <c r="L804">
        <v>15517</v>
      </c>
      <c r="M804">
        <v>6299</v>
      </c>
      <c r="N804" t="s">
        <v>973</v>
      </c>
      <c r="O804">
        <v>0</v>
      </c>
      <c r="P804">
        <v>85</v>
      </c>
      <c r="Q804" t="s">
        <v>30</v>
      </c>
      <c r="R804" t="s">
        <v>31</v>
      </c>
      <c r="S804">
        <v>0</v>
      </c>
      <c r="T804">
        <v>2000</v>
      </c>
      <c r="U804">
        <v>891</v>
      </c>
      <c r="V804">
        <v>3.6</v>
      </c>
      <c r="W804">
        <v>500</v>
      </c>
    </row>
    <row r="805" spans="1:23" x14ac:dyDescent="0.25">
      <c r="A805" t="s">
        <v>2799</v>
      </c>
      <c r="B805">
        <v>84</v>
      </c>
      <c r="C805">
        <v>87</v>
      </c>
      <c r="D805">
        <v>10</v>
      </c>
      <c r="E805">
        <v>349</v>
      </c>
      <c r="F805" t="s">
        <v>2800</v>
      </c>
      <c r="G805">
        <v>13000</v>
      </c>
      <c r="H805">
        <v>53715611</v>
      </c>
      <c r="I805" t="s">
        <v>2801</v>
      </c>
      <c r="J805" t="s">
        <v>1166</v>
      </c>
      <c r="K805" t="s">
        <v>2802</v>
      </c>
      <c r="L805">
        <v>92106</v>
      </c>
      <c r="M805">
        <v>14574</v>
      </c>
      <c r="N805" t="s">
        <v>2803</v>
      </c>
      <c r="O805">
        <v>1</v>
      </c>
      <c r="P805">
        <v>171</v>
      </c>
      <c r="Q805" t="s">
        <v>30</v>
      </c>
      <c r="R805" t="s">
        <v>31</v>
      </c>
      <c r="S805">
        <v>0</v>
      </c>
      <c r="T805">
        <v>1988</v>
      </c>
      <c r="U805">
        <v>1000</v>
      </c>
      <c r="V805">
        <v>5.7</v>
      </c>
      <c r="W805">
        <v>2000</v>
      </c>
    </row>
    <row r="806" spans="1:23" x14ac:dyDescent="0.25">
      <c r="A806" t="s">
        <v>2160</v>
      </c>
      <c r="B806">
        <v>186</v>
      </c>
      <c r="C806">
        <v>114</v>
      </c>
      <c r="D806">
        <v>0</v>
      </c>
      <c r="E806">
        <v>110</v>
      </c>
      <c r="F806" t="s">
        <v>2804</v>
      </c>
      <c r="G806">
        <v>142</v>
      </c>
      <c r="H806">
        <v>31199215</v>
      </c>
      <c r="I806" t="s">
        <v>2805</v>
      </c>
      <c r="J806" t="s">
        <v>2806</v>
      </c>
      <c r="K806" t="s">
        <v>2807</v>
      </c>
      <c r="L806">
        <v>27664</v>
      </c>
      <c r="M806">
        <v>589</v>
      </c>
      <c r="N806" t="s">
        <v>2808</v>
      </c>
      <c r="O806">
        <v>8</v>
      </c>
      <c r="P806">
        <v>120</v>
      </c>
      <c r="Q806" t="s">
        <v>30</v>
      </c>
      <c r="R806" t="s">
        <v>31</v>
      </c>
      <c r="S806">
        <v>0</v>
      </c>
      <c r="T806">
        <v>2008</v>
      </c>
      <c r="U806">
        <v>117</v>
      </c>
      <c r="V806">
        <v>6</v>
      </c>
      <c r="W806">
        <v>472</v>
      </c>
    </row>
    <row r="807" spans="1:23" x14ac:dyDescent="0.25">
      <c r="A807" t="s">
        <v>1067</v>
      </c>
      <c r="B807">
        <v>53</v>
      </c>
      <c r="C807">
        <v>119</v>
      </c>
      <c r="D807">
        <v>153</v>
      </c>
      <c r="E807">
        <v>11000</v>
      </c>
      <c r="F807" t="s">
        <v>1421</v>
      </c>
      <c r="G807">
        <v>12000</v>
      </c>
      <c r="H807">
        <v>0</v>
      </c>
      <c r="I807" t="s">
        <v>2809</v>
      </c>
      <c r="J807" t="s">
        <v>748</v>
      </c>
      <c r="K807" t="s">
        <v>2810</v>
      </c>
      <c r="L807">
        <v>27019</v>
      </c>
      <c r="M807">
        <v>36167</v>
      </c>
      <c r="N807" t="s">
        <v>1280</v>
      </c>
      <c r="O807">
        <v>4</v>
      </c>
      <c r="P807">
        <v>143</v>
      </c>
      <c r="Q807" t="s">
        <v>30</v>
      </c>
      <c r="R807" t="s">
        <v>31</v>
      </c>
      <c r="S807">
        <v>0</v>
      </c>
      <c r="T807">
        <v>2015</v>
      </c>
      <c r="U807">
        <v>11000</v>
      </c>
      <c r="V807">
        <v>4.9000000000000004</v>
      </c>
      <c r="W807">
        <v>0</v>
      </c>
    </row>
    <row r="808" spans="1:23" x14ac:dyDescent="0.25">
      <c r="A808" t="s">
        <v>2517</v>
      </c>
      <c r="B808">
        <v>133</v>
      </c>
      <c r="C808">
        <v>103</v>
      </c>
      <c r="D808">
        <v>30</v>
      </c>
      <c r="E808">
        <v>727</v>
      </c>
      <c r="F808" t="s">
        <v>2811</v>
      </c>
      <c r="G808">
        <v>963</v>
      </c>
      <c r="H808">
        <v>29580087</v>
      </c>
      <c r="I808" t="s">
        <v>936</v>
      </c>
      <c r="J808" t="s">
        <v>1949</v>
      </c>
      <c r="K808" t="s">
        <v>2812</v>
      </c>
      <c r="L808">
        <v>29523</v>
      </c>
      <c r="M808">
        <v>3150</v>
      </c>
      <c r="N808" t="s">
        <v>2813</v>
      </c>
      <c r="O808">
        <v>2</v>
      </c>
      <c r="P808">
        <v>121</v>
      </c>
      <c r="Q808" t="s">
        <v>30</v>
      </c>
      <c r="R808" t="s">
        <v>31</v>
      </c>
      <c r="S808">
        <v>0</v>
      </c>
      <c r="T808">
        <v>2009</v>
      </c>
      <c r="U808">
        <v>935</v>
      </c>
      <c r="V808">
        <v>4.7</v>
      </c>
      <c r="W808">
        <v>0</v>
      </c>
    </row>
    <row r="809" spans="1:23" x14ac:dyDescent="0.25">
      <c r="A809" t="s">
        <v>552</v>
      </c>
      <c r="B809">
        <v>246</v>
      </c>
      <c r="C809">
        <v>125</v>
      </c>
      <c r="D809">
        <v>189</v>
      </c>
      <c r="E809">
        <v>839</v>
      </c>
      <c r="F809" t="s">
        <v>2814</v>
      </c>
      <c r="G809">
        <v>1000</v>
      </c>
      <c r="H809">
        <v>44665963</v>
      </c>
      <c r="I809" t="s">
        <v>1094</v>
      </c>
      <c r="J809" t="s">
        <v>567</v>
      </c>
      <c r="K809" t="s">
        <v>2815</v>
      </c>
      <c r="L809">
        <v>159931</v>
      </c>
      <c r="M809">
        <v>5081</v>
      </c>
      <c r="N809" t="s">
        <v>2816</v>
      </c>
      <c r="O809">
        <v>2</v>
      </c>
      <c r="P809">
        <v>281</v>
      </c>
      <c r="Q809" t="s">
        <v>30</v>
      </c>
      <c r="R809" t="s">
        <v>31</v>
      </c>
      <c r="S809">
        <v>0</v>
      </c>
      <c r="T809">
        <v>2013</v>
      </c>
      <c r="U809">
        <v>847</v>
      </c>
      <c r="V809">
        <v>6.3</v>
      </c>
      <c r="W809">
        <v>22000</v>
      </c>
    </row>
    <row r="810" spans="1:23" x14ac:dyDescent="0.25">
      <c r="A810" t="s">
        <v>1516</v>
      </c>
      <c r="B810">
        <v>253</v>
      </c>
      <c r="C810">
        <v>97</v>
      </c>
      <c r="D810">
        <v>545</v>
      </c>
      <c r="E810">
        <v>529</v>
      </c>
      <c r="F810" t="s">
        <v>1808</v>
      </c>
      <c r="G810">
        <v>14000</v>
      </c>
      <c r="H810">
        <v>60128566</v>
      </c>
      <c r="I810" t="s">
        <v>2187</v>
      </c>
      <c r="J810" t="s">
        <v>1290</v>
      </c>
      <c r="K810" t="s">
        <v>2817</v>
      </c>
      <c r="L810">
        <v>131447</v>
      </c>
      <c r="M810">
        <v>16098</v>
      </c>
      <c r="N810" t="s">
        <v>2818</v>
      </c>
      <c r="O810">
        <v>1</v>
      </c>
      <c r="P810">
        <v>410</v>
      </c>
      <c r="Q810" t="s">
        <v>30</v>
      </c>
      <c r="R810" t="s">
        <v>526</v>
      </c>
      <c r="S810">
        <v>0</v>
      </c>
      <c r="T810">
        <v>2010</v>
      </c>
      <c r="U810">
        <v>1000</v>
      </c>
      <c r="V810">
        <v>5.9</v>
      </c>
      <c r="W810">
        <v>19000</v>
      </c>
    </row>
    <row r="811" spans="1:23" x14ac:dyDescent="0.25">
      <c r="A811" t="s">
        <v>2819</v>
      </c>
      <c r="B811">
        <v>144</v>
      </c>
      <c r="C811">
        <v>125</v>
      </c>
      <c r="D811">
        <v>143</v>
      </c>
      <c r="E811">
        <v>519</v>
      </c>
      <c r="F811" t="s">
        <v>2820</v>
      </c>
      <c r="G811">
        <v>1000</v>
      </c>
      <c r="H811">
        <v>49875589</v>
      </c>
      <c r="I811" t="s">
        <v>741</v>
      </c>
      <c r="J811" t="s">
        <v>1330</v>
      </c>
      <c r="K811" t="s">
        <v>2821</v>
      </c>
      <c r="L811">
        <v>28807</v>
      </c>
      <c r="M811">
        <v>4416</v>
      </c>
      <c r="N811" t="s">
        <v>2822</v>
      </c>
      <c r="O811">
        <v>0</v>
      </c>
      <c r="P811">
        <v>273</v>
      </c>
      <c r="Q811" t="s">
        <v>30</v>
      </c>
      <c r="R811" t="s">
        <v>31</v>
      </c>
      <c r="S811">
        <v>0</v>
      </c>
      <c r="T811">
        <v>2012</v>
      </c>
      <c r="U811">
        <v>664</v>
      </c>
      <c r="V811">
        <v>5.9</v>
      </c>
      <c r="W811">
        <v>0</v>
      </c>
    </row>
    <row r="812" spans="1:23" x14ac:dyDescent="0.25">
      <c r="A812" t="s">
        <v>2386</v>
      </c>
      <c r="B812">
        <v>117</v>
      </c>
      <c r="C812">
        <v>136</v>
      </c>
      <c r="D812">
        <v>138</v>
      </c>
      <c r="E812">
        <v>9000</v>
      </c>
      <c r="F812" t="s">
        <v>1544</v>
      </c>
      <c r="G812">
        <v>18000</v>
      </c>
      <c r="H812">
        <v>60984028</v>
      </c>
      <c r="I812" t="s">
        <v>1258</v>
      </c>
      <c r="J812" t="s">
        <v>406</v>
      </c>
      <c r="K812" t="s">
        <v>2824</v>
      </c>
      <c r="L812">
        <v>259519</v>
      </c>
      <c r="M812">
        <v>45271</v>
      </c>
      <c r="N812" t="s">
        <v>531</v>
      </c>
      <c r="O812">
        <v>2</v>
      </c>
      <c r="P812">
        <v>431</v>
      </c>
      <c r="Q812" t="s">
        <v>30</v>
      </c>
      <c r="R812" t="s">
        <v>31</v>
      </c>
      <c r="S812">
        <v>0</v>
      </c>
      <c r="T812">
        <v>1997</v>
      </c>
      <c r="U812">
        <v>14000</v>
      </c>
      <c r="V812">
        <v>7.5</v>
      </c>
      <c r="W812">
        <v>11000</v>
      </c>
    </row>
    <row r="813" spans="1:23" x14ac:dyDescent="0.25">
      <c r="A813" t="s">
        <v>2825</v>
      </c>
      <c r="B813">
        <v>157</v>
      </c>
      <c r="C813">
        <v>116</v>
      </c>
      <c r="D813">
        <v>51</v>
      </c>
      <c r="E813">
        <v>622</v>
      </c>
      <c r="F813" t="s">
        <v>2826</v>
      </c>
      <c r="G813">
        <v>11000</v>
      </c>
      <c r="H813">
        <v>36931089</v>
      </c>
      <c r="I813" t="s">
        <v>1094</v>
      </c>
      <c r="J813" t="s">
        <v>1421</v>
      </c>
      <c r="K813" t="s">
        <v>2827</v>
      </c>
      <c r="L813">
        <v>70681</v>
      </c>
      <c r="M813">
        <v>16484</v>
      </c>
      <c r="N813" t="s">
        <v>1369</v>
      </c>
      <c r="O813">
        <v>2</v>
      </c>
      <c r="P813">
        <v>198</v>
      </c>
      <c r="Q813" t="s">
        <v>30</v>
      </c>
      <c r="R813" t="s">
        <v>31</v>
      </c>
      <c r="S813">
        <v>0</v>
      </c>
      <c r="T813">
        <v>2012</v>
      </c>
      <c r="U813">
        <v>3000</v>
      </c>
      <c r="V813">
        <v>5.6</v>
      </c>
      <c r="W813">
        <v>12000</v>
      </c>
    </row>
    <row r="814" spans="1:23" x14ac:dyDescent="0.25">
      <c r="A814" t="s">
        <v>344</v>
      </c>
      <c r="B814">
        <v>60</v>
      </c>
      <c r="C814">
        <v>103</v>
      </c>
      <c r="D814">
        <v>357</v>
      </c>
      <c r="E814">
        <v>40</v>
      </c>
      <c r="F814" t="s">
        <v>2828</v>
      </c>
      <c r="G814">
        <v>2000</v>
      </c>
      <c r="H814">
        <v>51317350</v>
      </c>
      <c r="I814" t="s">
        <v>34</v>
      </c>
      <c r="J814" t="s">
        <v>371</v>
      </c>
      <c r="K814" t="s">
        <v>2829</v>
      </c>
      <c r="L814">
        <v>78343</v>
      </c>
      <c r="M814">
        <v>2710</v>
      </c>
      <c r="N814" t="s">
        <v>2830</v>
      </c>
      <c r="O814">
        <v>0</v>
      </c>
      <c r="P814">
        <v>139</v>
      </c>
      <c r="Q814" t="s">
        <v>30</v>
      </c>
      <c r="R814" t="s">
        <v>31</v>
      </c>
      <c r="S814">
        <v>0</v>
      </c>
      <c r="T814">
        <v>1996</v>
      </c>
      <c r="U814">
        <v>663</v>
      </c>
      <c r="V814">
        <v>6.4</v>
      </c>
      <c r="W814">
        <v>0</v>
      </c>
    </row>
    <row r="815" spans="1:23" x14ac:dyDescent="0.25">
      <c r="A815" t="s">
        <v>182</v>
      </c>
      <c r="B815">
        <v>117</v>
      </c>
      <c r="C815">
        <v>97</v>
      </c>
      <c r="D815">
        <v>420</v>
      </c>
      <c r="E815">
        <v>455</v>
      </c>
      <c r="F815" t="s">
        <v>178</v>
      </c>
      <c r="G815">
        <v>4000</v>
      </c>
      <c r="H815">
        <v>28328132</v>
      </c>
      <c r="I815" t="s">
        <v>2831</v>
      </c>
      <c r="J815" t="s">
        <v>340</v>
      </c>
      <c r="K815" t="s">
        <v>2832</v>
      </c>
      <c r="L815">
        <v>38298</v>
      </c>
      <c r="M815">
        <v>9814</v>
      </c>
      <c r="N815" t="s">
        <v>2833</v>
      </c>
      <c r="O815">
        <v>2</v>
      </c>
      <c r="P815">
        <v>147</v>
      </c>
      <c r="Q815" t="s">
        <v>30</v>
      </c>
      <c r="R815" t="s">
        <v>31</v>
      </c>
      <c r="S815">
        <v>0</v>
      </c>
      <c r="T815">
        <v>2004</v>
      </c>
      <c r="U815">
        <v>3000</v>
      </c>
      <c r="V815">
        <v>6.3</v>
      </c>
      <c r="W815">
        <v>782</v>
      </c>
    </row>
    <row r="816" spans="1:23" x14ac:dyDescent="0.25">
      <c r="A816" t="s">
        <v>2834</v>
      </c>
      <c r="B816">
        <v>287</v>
      </c>
      <c r="C816">
        <v>96</v>
      </c>
      <c r="D816">
        <v>83</v>
      </c>
      <c r="E816">
        <v>1000</v>
      </c>
      <c r="F816" t="s">
        <v>2835</v>
      </c>
      <c r="G816">
        <v>12000</v>
      </c>
      <c r="H816">
        <v>51774002</v>
      </c>
      <c r="I816" t="s">
        <v>903</v>
      </c>
      <c r="J816" t="s">
        <v>485</v>
      </c>
      <c r="K816" t="s">
        <v>2836</v>
      </c>
      <c r="L816">
        <v>87745</v>
      </c>
      <c r="M816">
        <v>16121</v>
      </c>
      <c r="N816" t="s">
        <v>2837</v>
      </c>
      <c r="O816">
        <v>1</v>
      </c>
      <c r="P816">
        <v>331</v>
      </c>
      <c r="Q816" t="s">
        <v>30</v>
      </c>
      <c r="R816" t="s">
        <v>31</v>
      </c>
      <c r="S816">
        <v>0</v>
      </c>
      <c r="T816">
        <v>2011</v>
      </c>
      <c r="U816">
        <v>1000</v>
      </c>
      <c r="V816">
        <v>4.3</v>
      </c>
      <c r="W816">
        <v>18000</v>
      </c>
    </row>
    <row r="817" spans="1:23" x14ac:dyDescent="0.25">
      <c r="A817" t="s">
        <v>2838</v>
      </c>
      <c r="B817">
        <v>96</v>
      </c>
      <c r="C817">
        <v>131</v>
      </c>
      <c r="D817">
        <v>108</v>
      </c>
      <c r="E817">
        <v>58</v>
      </c>
      <c r="F817" t="s">
        <v>2839</v>
      </c>
      <c r="G817">
        <v>23000</v>
      </c>
      <c r="H817">
        <v>25528495</v>
      </c>
      <c r="I817" t="s">
        <v>2840</v>
      </c>
      <c r="J817" t="s">
        <v>46</v>
      </c>
      <c r="K817" t="s">
        <v>2841</v>
      </c>
      <c r="L817">
        <v>28099</v>
      </c>
      <c r="M817">
        <v>23325</v>
      </c>
      <c r="N817" t="s">
        <v>2842</v>
      </c>
      <c r="O817">
        <v>2</v>
      </c>
      <c r="P817">
        <v>220</v>
      </c>
      <c r="Q817" t="s">
        <v>30</v>
      </c>
      <c r="R817" t="s">
        <v>44</v>
      </c>
      <c r="S817">
        <v>0</v>
      </c>
      <c r="T817">
        <v>2001</v>
      </c>
      <c r="U817">
        <v>243</v>
      </c>
      <c r="V817">
        <v>5.9</v>
      </c>
      <c r="W817">
        <v>0</v>
      </c>
    </row>
    <row r="818" spans="1:23" x14ac:dyDescent="0.25">
      <c r="A818" t="s">
        <v>1684</v>
      </c>
      <c r="B818">
        <v>125</v>
      </c>
      <c r="C818">
        <v>95</v>
      </c>
      <c r="D818">
        <v>163</v>
      </c>
      <c r="E818">
        <v>650</v>
      </c>
      <c r="F818" t="s">
        <v>67</v>
      </c>
      <c r="G818">
        <v>14000</v>
      </c>
      <c r="H818">
        <v>113006880</v>
      </c>
      <c r="I818" t="s">
        <v>2846</v>
      </c>
      <c r="J818" t="s">
        <v>236</v>
      </c>
      <c r="K818" t="s">
        <v>2847</v>
      </c>
      <c r="L818">
        <v>66308</v>
      </c>
      <c r="M818">
        <v>16884</v>
      </c>
      <c r="N818" t="s">
        <v>2623</v>
      </c>
      <c r="O818">
        <v>0</v>
      </c>
      <c r="P818">
        <v>225</v>
      </c>
      <c r="Q818" t="s">
        <v>30</v>
      </c>
      <c r="R818" t="s">
        <v>188</v>
      </c>
      <c r="S818">
        <v>0</v>
      </c>
      <c r="T818">
        <v>2005</v>
      </c>
      <c r="U818">
        <v>799</v>
      </c>
      <c r="V818">
        <v>5.5</v>
      </c>
      <c r="W818">
        <v>0</v>
      </c>
    </row>
    <row r="819" spans="1:23" x14ac:dyDescent="0.25">
      <c r="A819" t="s">
        <v>2848</v>
      </c>
      <c r="B819">
        <v>117</v>
      </c>
      <c r="C819">
        <v>86</v>
      </c>
      <c r="D819">
        <v>10</v>
      </c>
      <c r="E819">
        <v>348</v>
      </c>
      <c r="F819" t="s">
        <v>2849</v>
      </c>
      <c r="G819">
        <v>12000</v>
      </c>
      <c r="H819">
        <v>45860039</v>
      </c>
      <c r="I819" t="s">
        <v>2850</v>
      </c>
      <c r="J819" t="s">
        <v>725</v>
      </c>
      <c r="K819" t="s">
        <v>2851</v>
      </c>
      <c r="L819">
        <v>53118</v>
      </c>
      <c r="M819">
        <v>14146</v>
      </c>
      <c r="N819" t="s">
        <v>2852</v>
      </c>
      <c r="O819">
        <v>1</v>
      </c>
      <c r="P819">
        <v>221</v>
      </c>
      <c r="Q819" t="s">
        <v>30</v>
      </c>
      <c r="R819" t="s">
        <v>31</v>
      </c>
      <c r="S819">
        <v>0</v>
      </c>
      <c r="T819">
        <v>2004</v>
      </c>
      <c r="U819">
        <v>795</v>
      </c>
      <c r="V819">
        <v>6.2</v>
      </c>
      <c r="W819">
        <v>0</v>
      </c>
    </row>
    <row r="820" spans="1:23" x14ac:dyDescent="0.25">
      <c r="A820" t="s">
        <v>302</v>
      </c>
      <c r="B820">
        <v>149</v>
      </c>
      <c r="C820">
        <v>142</v>
      </c>
      <c r="D820">
        <v>0</v>
      </c>
      <c r="E820">
        <v>194</v>
      </c>
      <c r="F820" t="s">
        <v>2853</v>
      </c>
      <c r="G820">
        <v>15000</v>
      </c>
      <c r="H820">
        <v>329691196</v>
      </c>
      <c r="I820" t="s">
        <v>1639</v>
      </c>
      <c r="J820" t="s">
        <v>225</v>
      </c>
      <c r="K820" t="s">
        <v>2854</v>
      </c>
      <c r="L820">
        <v>1251222</v>
      </c>
      <c r="M820">
        <v>15700</v>
      </c>
      <c r="N820" t="s">
        <v>2855</v>
      </c>
      <c r="O820">
        <v>0</v>
      </c>
      <c r="P820">
        <v>1398</v>
      </c>
      <c r="Q820" t="s">
        <v>30</v>
      </c>
      <c r="R820" t="s">
        <v>31</v>
      </c>
      <c r="S820">
        <v>0</v>
      </c>
      <c r="T820">
        <v>1994</v>
      </c>
      <c r="U820">
        <v>294</v>
      </c>
      <c r="V820">
        <v>8.8000000000000007</v>
      </c>
      <c r="W820">
        <v>59000</v>
      </c>
    </row>
    <row r="821" spans="1:23" x14ac:dyDescent="0.25">
      <c r="A821" t="s">
        <v>2470</v>
      </c>
      <c r="B821">
        <v>131</v>
      </c>
      <c r="C821">
        <v>92</v>
      </c>
      <c r="D821">
        <v>25</v>
      </c>
      <c r="E821">
        <v>639</v>
      </c>
      <c r="F821" t="s">
        <v>2856</v>
      </c>
      <c r="G821">
        <v>1000</v>
      </c>
      <c r="H821">
        <v>217326336</v>
      </c>
      <c r="I821" t="s">
        <v>2138</v>
      </c>
      <c r="J821" t="s">
        <v>1416</v>
      </c>
      <c r="K821" t="s">
        <v>2857</v>
      </c>
      <c r="L821">
        <v>57276</v>
      </c>
      <c r="M821">
        <v>2847</v>
      </c>
      <c r="N821" t="s">
        <v>2858</v>
      </c>
      <c r="O821">
        <v>0</v>
      </c>
      <c r="P821">
        <v>146</v>
      </c>
      <c r="Q821" t="s">
        <v>30</v>
      </c>
      <c r="R821" t="s">
        <v>31</v>
      </c>
      <c r="S821">
        <v>0</v>
      </c>
      <c r="T821">
        <v>2007</v>
      </c>
      <c r="U821">
        <v>718</v>
      </c>
      <c r="V821">
        <v>5.2</v>
      </c>
      <c r="W821">
        <v>0</v>
      </c>
    </row>
    <row r="822" spans="1:23" x14ac:dyDescent="0.25">
      <c r="A822" t="s">
        <v>1285</v>
      </c>
      <c r="B822">
        <v>150</v>
      </c>
      <c r="C822">
        <v>108</v>
      </c>
      <c r="D822">
        <v>116</v>
      </c>
      <c r="E822">
        <v>708</v>
      </c>
      <c r="F822" t="s">
        <v>1139</v>
      </c>
      <c r="G822">
        <v>22000</v>
      </c>
      <c r="H822">
        <v>166225040</v>
      </c>
      <c r="I822" t="s">
        <v>1094</v>
      </c>
      <c r="J822" t="s">
        <v>1140</v>
      </c>
      <c r="K822" t="s">
        <v>2859</v>
      </c>
      <c r="L822">
        <v>260442</v>
      </c>
      <c r="M822">
        <v>24286</v>
      </c>
      <c r="N822" t="s">
        <v>1142</v>
      </c>
      <c r="O822">
        <v>2</v>
      </c>
      <c r="P822">
        <v>507</v>
      </c>
      <c r="Q822" t="s">
        <v>30</v>
      </c>
      <c r="R822" t="s">
        <v>31</v>
      </c>
      <c r="S822">
        <v>0</v>
      </c>
      <c r="T822">
        <v>2000</v>
      </c>
      <c r="U822">
        <v>713</v>
      </c>
      <c r="V822">
        <v>7</v>
      </c>
      <c r="W822">
        <v>0</v>
      </c>
    </row>
    <row r="823" spans="1:23" x14ac:dyDescent="0.25">
      <c r="A823" t="s">
        <v>2860</v>
      </c>
      <c r="B823">
        <v>92</v>
      </c>
      <c r="C823">
        <v>84</v>
      </c>
      <c r="D823">
        <v>12</v>
      </c>
      <c r="E823">
        <v>752</v>
      </c>
      <c r="F823" t="s">
        <v>1300</v>
      </c>
      <c r="G823">
        <v>23000</v>
      </c>
      <c r="H823">
        <v>141600000</v>
      </c>
      <c r="I823" t="s">
        <v>2861</v>
      </c>
      <c r="J823" t="s">
        <v>46</v>
      </c>
      <c r="K823" t="s">
        <v>2862</v>
      </c>
      <c r="L823">
        <v>119675</v>
      </c>
      <c r="M823">
        <v>26754</v>
      </c>
      <c r="N823" t="s">
        <v>2863</v>
      </c>
      <c r="O823">
        <v>1</v>
      </c>
      <c r="P823">
        <v>216</v>
      </c>
      <c r="Q823" t="s">
        <v>30</v>
      </c>
      <c r="R823" t="s">
        <v>31</v>
      </c>
      <c r="S823">
        <v>0</v>
      </c>
      <c r="T823">
        <v>1995</v>
      </c>
      <c r="U823">
        <v>2000</v>
      </c>
      <c r="V823">
        <v>6.6</v>
      </c>
      <c r="W823">
        <v>0</v>
      </c>
    </row>
    <row r="824" spans="1:23" x14ac:dyDescent="0.25">
      <c r="A824" t="s">
        <v>715</v>
      </c>
      <c r="B824">
        <v>169</v>
      </c>
      <c r="C824">
        <v>188</v>
      </c>
      <c r="D824">
        <v>503</v>
      </c>
      <c r="E824">
        <v>467</v>
      </c>
      <c r="F824" t="s">
        <v>2864</v>
      </c>
      <c r="G824">
        <v>10000</v>
      </c>
      <c r="H824">
        <v>134218018</v>
      </c>
      <c r="I824" t="s">
        <v>2865</v>
      </c>
      <c r="J824" t="s">
        <v>87</v>
      </c>
      <c r="K824" t="s">
        <v>2866</v>
      </c>
      <c r="L824">
        <v>126357</v>
      </c>
      <c r="M824">
        <v>12940</v>
      </c>
      <c r="N824" t="s">
        <v>2622</v>
      </c>
      <c r="O824">
        <v>0</v>
      </c>
      <c r="P824">
        <v>497</v>
      </c>
      <c r="Q824" t="s">
        <v>30</v>
      </c>
      <c r="R824" t="s">
        <v>31</v>
      </c>
      <c r="S824">
        <v>0</v>
      </c>
      <c r="T824">
        <v>1978</v>
      </c>
      <c r="U824">
        <v>593</v>
      </c>
      <c r="V824">
        <v>7.3</v>
      </c>
      <c r="W824">
        <v>0</v>
      </c>
    </row>
    <row r="825" spans="1:23" x14ac:dyDescent="0.25">
      <c r="A825" t="s">
        <v>355</v>
      </c>
      <c r="B825">
        <v>57</v>
      </c>
      <c r="C825">
        <v>95</v>
      </c>
      <c r="D825">
        <v>293</v>
      </c>
      <c r="E825">
        <v>744</v>
      </c>
      <c r="F825" t="s">
        <v>952</v>
      </c>
      <c r="G825">
        <v>851</v>
      </c>
      <c r="H825">
        <v>128769345</v>
      </c>
      <c r="I825" t="s">
        <v>1601</v>
      </c>
      <c r="J825" t="s">
        <v>547</v>
      </c>
      <c r="K825" t="s">
        <v>2867</v>
      </c>
      <c r="L825">
        <v>86556</v>
      </c>
      <c r="M825">
        <v>3155</v>
      </c>
      <c r="N825" t="s">
        <v>1697</v>
      </c>
      <c r="O825">
        <v>1</v>
      </c>
      <c r="P825">
        <v>99</v>
      </c>
      <c r="Q825" t="s">
        <v>30</v>
      </c>
      <c r="R825" t="s">
        <v>31</v>
      </c>
      <c r="S825">
        <v>0</v>
      </c>
      <c r="T825">
        <v>1996</v>
      </c>
      <c r="U825">
        <v>773</v>
      </c>
      <c r="V825">
        <v>5.6</v>
      </c>
      <c r="W825">
        <v>960</v>
      </c>
    </row>
    <row r="826" spans="1:23" x14ac:dyDescent="0.25">
      <c r="A826" t="s">
        <v>2000</v>
      </c>
      <c r="B826">
        <v>171</v>
      </c>
      <c r="C826">
        <v>118</v>
      </c>
      <c r="D826">
        <v>72</v>
      </c>
      <c r="E826">
        <v>681</v>
      </c>
      <c r="F826" t="s">
        <v>1637</v>
      </c>
      <c r="G826">
        <v>10000</v>
      </c>
      <c r="H826">
        <v>177575142</v>
      </c>
      <c r="I826" t="s">
        <v>1099</v>
      </c>
      <c r="J826" t="s">
        <v>118</v>
      </c>
      <c r="K826" t="s">
        <v>2868</v>
      </c>
      <c r="L826">
        <v>244840</v>
      </c>
      <c r="M826">
        <v>13426</v>
      </c>
      <c r="N826" t="s">
        <v>1428</v>
      </c>
      <c r="O826">
        <v>1</v>
      </c>
      <c r="P826">
        <v>372</v>
      </c>
      <c r="Q826" t="s">
        <v>30</v>
      </c>
      <c r="R826" t="s">
        <v>31</v>
      </c>
      <c r="S826">
        <v>0</v>
      </c>
      <c r="T826">
        <v>2005</v>
      </c>
      <c r="U826">
        <v>975</v>
      </c>
      <c r="V826">
        <v>6.6</v>
      </c>
      <c r="W826">
        <v>0</v>
      </c>
    </row>
    <row r="827" spans="1:23" x14ac:dyDescent="0.25">
      <c r="A827" t="s">
        <v>2869</v>
      </c>
      <c r="B827">
        <v>53</v>
      </c>
      <c r="C827">
        <v>92</v>
      </c>
      <c r="D827">
        <v>39</v>
      </c>
      <c r="E827">
        <v>458</v>
      </c>
      <c r="F827" t="s">
        <v>426</v>
      </c>
      <c r="G827">
        <v>3000</v>
      </c>
      <c r="H827">
        <v>105263257</v>
      </c>
      <c r="I827" t="s">
        <v>2870</v>
      </c>
      <c r="J827" t="s">
        <v>345</v>
      </c>
      <c r="K827" t="s">
        <v>2871</v>
      </c>
      <c r="L827">
        <v>56168</v>
      </c>
      <c r="M827">
        <v>4518</v>
      </c>
      <c r="N827" t="s">
        <v>2872</v>
      </c>
      <c r="O827">
        <v>0</v>
      </c>
      <c r="P827">
        <v>103</v>
      </c>
      <c r="Q827" t="s">
        <v>30</v>
      </c>
      <c r="R827" t="s">
        <v>31</v>
      </c>
      <c r="S827">
        <v>0</v>
      </c>
      <c r="T827">
        <v>1997</v>
      </c>
      <c r="U827">
        <v>562</v>
      </c>
      <c r="V827">
        <v>5.4</v>
      </c>
      <c r="W827">
        <v>5000</v>
      </c>
    </row>
    <row r="828" spans="1:23" x14ac:dyDescent="0.25">
      <c r="A828" t="s">
        <v>2873</v>
      </c>
      <c r="B828">
        <v>153</v>
      </c>
      <c r="C828">
        <v>74</v>
      </c>
      <c r="D828">
        <v>58</v>
      </c>
      <c r="E828">
        <v>729</v>
      </c>
      <c r="F828" t="s">
        <v>2874</v>
      </c>
      <c r="G828">
        <v>3000</v>
      </c>
      <c r="H828">
        <v>104354205</v>
      </c>
      <c r="I828" t="s">
        <v>1099</v>
      </c>
      <c r="J828" t="s">
        <v>2875</v>
      </c>
      <c r="K828" t="s">
        <v>2876</v>
      </c>
      <c r="L828">
        <v>162331</v>
      </c>
      <c r="M828">
        <v>5713</v>
      </c>
      <c r="N828" t="s">
        <v>288</v>
      </c>
      <c r="O828">
        <v>3</v>
      </c>
      <c r="P828">
        <v>332</v>
      </c>
      <c r="Q828" t="s">
        <v>30</v>
      </c>
      <c r="R828" t="s">
        <v>31</v>
      </c>
      <c r="S828">
        <v>0</v>
      </c>
      <c r="T828">
        <v>2003</v>
      </c>
      <c r="U828">
        <v>864</v>
      </c>
      <c r="V828">
        <v>6.3</v>
      </c>
      <c r="W828">
        <v>0</v>
      </c>
    </row>
    <row r="829" spans="1:23" x14ac:dyDescent="0.25">
      <c r="A829" t="s">
        <v>774</v>
      </c>
      <c r="B829">
        <v>491</v>
      </c>
      <c r="C829">
        <v>134</v>
      </c>
      <c r="D829">
        <v>521</v>
      </c>
      <c r="E829">
        <v>186</v>
      </c>
      <c r="F829" t="s">
        <v>2877</v>
      </c>
      <c r="G829">
        <v>15000</v>
      </c>
      <c r="H829">
        <v>107100855</v>
      </c>
      <c r="I829" t="s">
        <v>2272</v>
      </c>
      <c r="J829" t="s">
        <v>225</v>
      </c>
      <c r="K829" t="s">
        <v>2878</v>
      </c>
      <c r="L829">
        <v>323353</v>
      </c>
      <c r="M829">
        <v>16281</v>
      </c>
      <c r="N829" t="s">
        <v>2879</v>
      </c>
      <c r="O829">
        <v>0</v>
      </c>
      <c r="P829">
        <v>527</v>
      </c>
      <c r="Q829" t="s">
        <v>30</v>
      </c>
      <c r="R829" t="s">
        <v>31</v>
      </c>
      <c r="S829">
        <v>0</v>
      </c>
      <c r="T829">
        <v>2013</v>
      </c>
      <c r="U829">
        <v>535</v>
      </c>
      <c r="V829">
        <v>7.9</v>
      </c>
      <c r="W829">
        <v>65000</v>
      </c>
    </row>
    <row r="830" spans="1:23" x14ac:dyDescent="0.25">
      <c r="A830" t="s">
        <v>552</v>
      </c>
      <c r="B830">
        <v>247</v>
      </c>
      <c r="C830">
        <v>101</v>
      </c>
      <c r="D830">
        <v>189</v>
      </c>
      <c r="E830">
        <v>7000</v>
      </c>
      <c r="F830" t="s">
        <v>59</v>
      </c>
      <c r="G830">
        <v>15000</v>
      </c>
      <c r="H830">
        <v>98711404</v>
      </c>
      <c r="I830" t="s">
        <v>2654</v>
      </c>
      <c r="J830" t="s">
        <v>203</v>
      </c>
      <c r="K830" t="s">
        <v>2880</v>
      </c>
      <c r="L830">
        <v>127571</v>
      </c>
      <c r="M830">
        <v>39822</v>
      </c>
      <c r="N830" t="s">
        <v>359</v>
      </c>
      <c r="O830">
        <v>2</v>
      </c>
      <c r="P830">
        <v>207</v>
      </c>
      <c r="Q830" t="s">
        <v>30</v>
      </c>
      <c r="R830" t="s">
        <v>31</v>
      </c>
      <c r="S830">
        <v>0</v>
      </c>
      <c r="T830">
        <v>2010</v>
      </c>
      <c r="U830">
        <v>11000</v>
      </c>
      <c r="V830">
        <v>6.3</v>
      </c>
      <c r="W830">
        <v>0</v>
      </c>
    </row>
    <row r="831" spans="1:23" x14ac:dyDescent="0.25">
      <c r="A831" t="s">
        <v>1223</v>
      </c>
      <c r="B831">
        <v>26</v>
      </c>
      <c r="C831">
        <v>100</v>
      </c>
      <c r="D831">
        <v>52</v>
      </c>
      <c r="E831">
        <v>394</v>
      </c>
      <c r="F831" t="s">
        <v>2881</v>
      </c>
      <c r="G831">
        <v>795</v>
      </c>
      <c r="H831">
        <v>100328194</v>
      </c>
      <c r="I831" t="s">
        <v>356</v>
      </c>
      <c r="J831" t="s">
        <v>496</v>
      </c>
      <c r="K831" t="s">
        <v>2882</v>
      </c>
      <c r="L831">
        <v>85903</v>
      </c>
      <c r="M831">
        <v>2638</v>
      </c>
      <c r="N831" t="s">
        <v>2685</v>
      </c>
      <c r="O831">
        <v>0</v>
      </c>
      <c r="P831">
        <v>92</v>
      </c>
      <c r="Q831" t="s">
        <v>30</v>
      </c>
      <c r="R831" t="s">
        <v>31</v>
      </c>
      <c r="S831">
        <v>0</v>
      </c>
      <c r="T831">
        <v>1995</v>
      </c>
      <c r="U831">
        <v>419</v>
      </c>
      <c r="V831">
        <v>6</v>
      </c>
      <c r="W831">
        <v>0</v>
      </c>
    </row>
    <row r="832" spans="1:23" x14ac:dyDescent="0.25">
      <c r="A832" t="s">
        <v>1976</v>
      </c>
      <c r="B832">
        <v>292</v>
      </c>
      <c r="C832">
        <v>132</v>
      </c>
      <c r="D832">
        <v>845</v>
      </c>
      <c r="E832">
        <v>683</v>
      </c>
      <c r="F832" t="s">
        <v>338</v>
      </c>
      <c r="G832">
        <v>18000</v>
      </c>
      <c r="H832">
        <v>101530738</v>
      </c>
      <c r="I832" t="s">
        <v>233</v>
      </c>
      <c r="J832" t="s">
        <v>1127</v>
      </c>
      <c r="K832" t="s">
        <v>2883</v>
      </c>
      <c r="L832">
        <v>229574</v>
      </c>
      <c r="M832">
        <v>37605</v>
      </c>
      <c r="N832" t="s">
        <v>2884</v>
      </c>
      <c r="O832">
        <v>0</v>
      </c>
      <c r="P832">
        <v>436</v>
      </c>
      <c r="Q832" t="s">
        <v>30</v>
      </c>
      <c r="R832" t="s">
        <v>31</v>
      </c>
      <c r="S832">
        <v>0</v>
      </c>
      <c r="T832">
        <v>2014</v>
      </c>
      <c r="U832">
        <v>17000</v>
      </c>
      <c r="V832">
        <v>7.2</v>
      </c>
      <c r="W832">
        <v>56000</v>
      </c>
    </row>
    <row r="833" spans="1:23" x14ac:dyDescent="0.25">
      <c r="A833" t="s">
        <v>2885</v>
      </c>
      <c r="B833">
        <v>114</v>
      </c>
      <c r="C833">
        <v>105</v>
      </c>
      <c r="D833">
        <v>61</v>
      </c>
      <c r="E833">
        <v>708</v>
      </c>
      <c r="F833" t="s">
        <v>1019</v>
      </c>
      <c r="G833">
        <v>5000</v>
      </c>
      <c r="H833">
        <v>93815117</v>
      </c>
      <c r="I833" t="s">
        <v>936</v>
      </c>
      <c r="J833" t="s">
        <v>1554</v>
      </c>
      <c r="K833" t="s">
        <v>2886</v>
      </c>
      <c r="L833">
        <v>68417</v>
      </c>
      <c r="M833">
        <v>7184</v>
      </c>
      <c r="N833" t="s">
        <v>2887</v>
      </c>
      <c r="O833">
        <v>2</v>
      </c>
      <c r="P833">
        <v>242</v>
      </c>
      <c r="Q833" t="s">
        <v>30</v>
      </c>
      <c r="R833" t="s">
        <v>31</v>
      </c>
      <c r="S833">
        <v>0</v>
      </c>
      <c r="T833">
        <v>2002</v>
      </c>
      <c r="U833">
        <v>827</v>
      </c>
      <c r="V833">
        <v>5.0999999999999996</v>
      </c>
      <c r="W833">
        <v>0</v>
      </c>
    </row>
    <row r="834" spans="1:23" x14ac:dyDescent="0.25">
      <c r="A834" t="s">
        <v>1135</v>
      </c>
      <c r="B834">
        <v>82</v>
      </c>
      <c r="C834">
        <v>123</v>
      </c>
      <c r="D834">
        <v>12000</v>
      </c>
      <c r="E834">
        <v>665</v>
      </c>
      <c r="F834" t="s">
        <v>1813</v>
      </c>
      <c r="G834">
        <v>18000</v>
      </c>
      <c r="H834">
        <v>91400000</v>
      </c>
      <c r="I834" t="s">
        <v>1248</v>
      </c>
      <c r="J834" t="s">
        <v>1127</v>
      </c>
      <c r="K834" t="s">
        <v>2888</v>
      </c>
      <c r="L834">
        <v>81026</v>
      </c>
      <c r="M834">
        <v>30132</v>
      </c>
      <c r="N834" t="s">
        <v>2889</v>
      </c>
      <c r="O834">
        <v>0</v>
      </c>
      <c r="P834">
        <v>194</v>
      </c>
      <c r="Q834" t="s">
        <v>30</v>
      </c>
      <c r="R834" t="s">
        <v>31</v>
      </c>
      <c r="S834">
        <v>0</v>
      </c>
      <c r="T834">
        <v>1995</v>
      </c>
      <c r="U834">
        <v>10000</v>
      </c>
      <c r="V834">
        <v>7.3</v>
      </c>
      <c r="W834">
        <v>0</v>
      </c>
    </row>
    <row r="835" spans="1:23" x14ac:dyDescent="0.25">
      <c r="A835" t="s">
        <v>2890</v>
      </c>
      <c r="B835">
        <v>201</v>
      </c>
      <c r="C835">
        <v>117</v>
      </c>
      <c r="D835">
        <v>125</v>
      </c>
      <c r="E835">
        <v>168</v>
      </c>
      <c r="F835" t="s">
        <v>2891</v>
      </c>
      <c r="G835">
        <v>10000</v>
      </c>
      <c r="H835">
        <v>162586036</v>
      </c>
      <c r="I835" t="s">
        <v>1017</v>
      </c>
      <c r="J835" t="s">
        <v>118</v>
      </c>
      <c r="K835" t="s">
        <v>2892</v>
      </c>
      <c r="L835">
        <v>338383</v>
      </c>
      <c r="M835">
        <v>11036</v>
      </c>
      <c r="N835" t="s">
        <v>2893</v>
      </c>
      <c r="O835">
        <v>0</v>
      </c>
      <c r="P835">
        <v>611</v>
      </c>
      <c r="Q835" t="s">
        <v>30</v>
      </c>
      <c r="R835" t="s">
        <v>31</v>
      </c>
      <c r="S835">
        <v>0</v>
      </c>
      <c r="T835">
        <v>2006</v>
      </c>
      <c r="U835">
        <v>617</v>
      </c>
      <c r="V835">
        <v>8</v>
      </c>
      <c r="W835">
        <v>32000</v>
      </c>
    </row>
    <row r="836" spans="1:23" x14ac:dyDescent="0.25">
      <c r="A836" t="s">
        <v>837</v>
      </c>
      <c r="B836">
        <v>231</v>
      </c>
      <c r="C836">
        <v>98</v>
      </c>
      <c r="D836">
        <v>124</v>
      </c>
      <c r="E836">
        <v>354</v>
      </c>
      <c r="F836" t="s">
        <v>2727</v>
      </c>
      <c r="G836">
        <v>931</v>
      </c>
      <c r="H836">
        <v>89706988</v>
      </c>
      <c r="I836" t="s">
        <v>1258</v>
      </c>
      <c r="J836" t="s">
        <v>2894</v>
      </c>
      <c r="K836" t="s">
        <v>2895</v>
      </c>
      <c r="L836">
        <v>126746</v>
      </c>
      <c r="M836">
        <v>2287</v>
      </c>
      <c r="N836" t="s">
        <v>2896</v>
      </c>
      <c r="O836">
        <v>1</v>
      </c>
      <c r="P836">
        <v>600</v>
      </c>
      <c r="Q836" t="s">
        <v>30</v>
      </c>
      <c r="R836" t="s">
        <v>31</v>
      </c>
      <c r="S836">
        <v>0</v>
      </c>
      <c r="T836">
        <v>2005</v>
      </c>
      <c r="U836">
        <v>507</v>
      </c>
      <c r="V836">
        <v>6.2</v>
      </c>
      <c r="W836">
        <v>0</v>
      </c>
    </row>
    <row r="837" spans="1:23" x14ac:dyDescent="0.25">
      <c r="A837" t="s">
        <v>1990</v>
      </c>
      <c r="B837">
        <v>55</v>
      </c>
      <c r="C837">
        <v>128</v>
      </c>
      <c r="D837">
        <v>272</v>
      </c>
      <c r="E837">
        <v>383</v>
      </c>
      <c r="F837" t="s">
        <v>2897</v>
      </c>
      <c r="G837">
        <v>2000</v>
      </c>
      <c r="H837">
        <v>83000000</v>
      </c>
      <c r="I837" t="s">
        <v>2560</v>
      </c>
      <c r="J837" t="s">
        <v>910</v>
      </c>
      <c r="K837" t="s">
        <v>2898</v>
      </c>
      <c r="L837">
        <v>36587</v>
      </c>
      <c r="M837">
        <v>3888</v>
      </c>
      <c r="N837" t="s">
        <v>1151</v>
      </c>
      <c r="O837">
        <v>0</v>
      </c>
      <c r="P837">
        <v>95</v>
      </c>
      <c r="Q837" t="s">
        <v>30</v>
      </c>
      <c r="R837" t="s">
        <v>31</v>
      </c>
      <c r="S837">
        <v>0</v>
      </c>
      <c r="T837">
        <v>1994</v>
      </c>
      <c r="U837">
        <v>812</v>
      </c>
      <c r="V837">
        <v>6</v>
      </c>
      <c r="W837">
        <v>0</v>
      </c>
    </row>
    <row r="838" spans="1:23" x14ac:dyDescent="0.25">
      <c r="A838" t="s">
        <v>1223</v>
      </c>
      <c r="B838">
        <v>110</v>
      </c>
      <c r="C838">
        <v>114</v>
      </c>
      <c r="D838">
        <v>52</v>
      </c>
      <c r="E838">
        <v>539</v>
      </c>
      <c r="F838" t="s">
        <v>492</v>
      </c>
      <c r="G838">
        <v>12000</v>
      </c>
      <c r="H838">
        <v>78745923</v>
      </c>
      <c r="I838" t="s">
        <v>473</v>
      </c>
      <c r="J838" t="s">
        <v>485</v>
      </c>
      <c r="K838" t="s">
        <v>2899</v>
      </c>
      <c r="L838">
        <v>94407</v>
      </c>
      <c r="M838">
        <v>13905</v>
      </c>
      <c r="N838" t="s">
        <v>2609</v>
      </c>
      <c r="O838">
        <v>1</v>
      </c>
      <c r="P838">
        <v>322</v>
      </c>
      <c r="Q838" t="s">
        <v>30</v>
      </c>
      <c r="R838" t="s">
        <v>526</v>
      </c>
      <c r="S838">
        <v>0</v>
      </c>
      <c r="T838">
        <v>1998</v>
      </c>
      <c r="U838">
        <v>702</v>
      </c>
      <c r="V838">
        <v>6.7</v>
      </c>
      <c r="W838">
        <v>0</v>
      </c>
    </row>
    <row r="839" spans="1:23" x14ac:dyDescent="0.25">
      <c r="A839" t="s">
        <v>1152</v>
      </c>
      <c r="B839">
        <v>354</v>
      </c>
      <c r="C839">
        <v>111</v>
      </c>
      <c r="D839">
        <v>16000</v>
      </c>
      <c r="E839">
        <v>640</v>
      </c>
      <c r="F839" t="s">
        <v>438</v>
      </c>
      <c r="G839">
        <v>926</v>
      </c>
      <c r="H839">
        <v>70098138</v>
      </c>
      <c r="I839" t="s">
        <v>878</v>
      </c>
      <c r="J839" t="s">
        <v>2900</v>
      </c>
      <c r="K839" t="s">
        <v>2901</v>
      </c>
      <c r="L839">
        <v>735784</v>
      </c>
      <c r="M839">
        <v>3983</v>
      </c>
      <c r="N839" t="s">
        <v>2902</v>
      </c>
      <c r="O839">
        <v>0</v>
      </c>
      <c r="P839">
        <v>2105</v>
      </c>
      <c r="Q839" t="s">
        <v>30</v>
      </c>
      <c r="R839" t="s">
        <v>31</v>
      </c>
      <c r="S839">
        <v>0</v>
      </c>
      <c r="T839">
        <v>2003</v>
      </c>
      <c r="U839">
        <v>890</v>
      </c>
      <c r="V839">
        <v>8.1</v>
      </c>
      <c r="W839">
        <v>13000</v>
      </c>
    </row>
    <row r="840" spans="1:23" x14ac:dyDescent="0.25">
      <c r="A840" t="s">
        <v>1278</v>
      </c>
      <c r="B840">
        <v>140</v>
      </c>
      <c r="C840">
        <v>85</v>
      </c>
      <c r="D840">
        <v>0</v>
      </c>
      <c r="E840">
        <v>490</v>
      </c>
      <c r="F840" t="s">
        <v>2903</v>
      </c>
      <c r="G840">
        <v>21000</v>
      </c>
      <c r="H840">
        <v>66365290</v>
      </c>
      <c r="I840" t="s">
        <v>1094</v>
      </c>
      <c r="J840" t="s">
        <v>71</v>
      </c>
      <c r="K840" t="s">
        <v>2904</v>
      </c>
      <c r="L840">
        <v>56874</v>
      </c>
      <c r="M840">
        <v>22458</v>
      </c>
      <c r="N840" t="s">
        <v>1235</v>
      </c>
      <c r="O840">
        <v>2</v>
      </c>
      <c r="P840">
        <v>358</v>
      </c>
      <c r="Q840" t="s">
        <v>30</v>
      </c>
      <c r="R840" t="s">
        <v>31</v>
      </c>
      <c r="S840">
        <v>0</v>
      </c>
      <c r="T840">
        <v>1999</v>
      </c>
      <c r="U840">
        <v>860</v>
      </c>
      <c r="V840">
        <v>6.4</v>
      </c>
      <c r="W840">
        <v>0</v>
      </c>
    </row>
    <row r="841" spans="1:23" x14ac:dyDescent="0.25">
      <c r="A841" t="s">
        <v>1152</v>
      </c>
      <c r="B841">
        <v>304</v>
      </c>
      <c r="C841">
        <v>137</v>
      </c>
      <c r="D841">
        <v>16000</v>
      </c>
      <c r="E841">
        <v>348</v>
      </c>
      <c r="F841" t="s">
        <v>2906</v>
      </c>
      <c r="G841">
        <v>890</v>
      </c>
      <c r="H841">
        <v>66207920</v>
      </c>
      <c r="I841" t="s">
        <v>321</v>
      </c>
      <c r="J841" t="s">
        <v>438</v>
      </c>
      <c r="K841" t="s">
        <v>2907</v>
      </c>
      <c r="L841">
        <v>512749</v>
      </c>
      <c r="M841">
        <v>1959</v>
      </c>
      <c r="N841" t="s">
        <v>2852</v>
      </c>
      <c r="O841">
        <v>0</v>
      </c>
      <c r="P841">
        <v>935</v>
      </c>
      <c r="Q841" t="s">
        <v>30</v>
      </c>
      <c r="R841" t="s">
        <v>31</v>
      </c>
      <c r="S841">
        <v>0</v>
      </c>
      <c r="T841">
        <v>2004</v>
      </c>
      <c r="U841">
        <v>387</v>
      </c>
      <c r="V841">
        <v>8</v>
      </c>
      <c r="W841">
        <v>0</v>
      </c>
    </row>
    <row r="842" spans="1:23" x14ac:dyDescent="0.25">
      <c r="A842" t="s">
        <v>1490</v>
      </c>
      <c r="B842">
        <v>45</v>
      </c>
      <c r="C842">
        <v>97</v>
      </c>
      <c r="D842">
        <v>96</v>
      </c>
      <c r="E842">
        <v>403</v>
      </c>
      <c r="F842" t="s">
        <v>2908</v>
      </c>
      <c r="G842">
        <v>13000</v>
      </c>
      <c r="H842">
        <v>63408614</v>
      </c>
      <c r="I842" t="s">
        <v>293</v>
      </c>
      <c r="J842" t="s">
        <v>1166</v>
      </c>
      <c r="K842" t="s">
        <v>2909</v>
      </c>
      <c r="L842">
        <v>75365</v>
      </c>
      <c r="M842">
        <v>14432</v>
      </c>
      <c r="N842" t="s">
        <v>2910</v>
      </c>
      <c r="O842">
        <v>1</v>
      </c>
      <c r="P842">
        <v>149</v>
      </c>
      <c r="Q842" t="s">
        <v>30</v>
      </c>
      <c r="R842" t="s">
        <v>31</v>
      </c>
      <c r="S842">
        <v>0</v>
      </c>
      <c r="T842">
        <v>1989</v>
      </c>
      <c r="U842">
        <v>549</v>
      </c>
      <c r="V842">
        <v>6.3</v>
      </c>
      <c r="W842">
        <v>0</v>
      </c>
    </row>
    <row r="843" spans="1:23" x14ac:dyDescent="0.25">
      <c r="A843" t="s">
        <v>302</v>
      </c>
      <c r="B843">
        <v>49</v>
      </c>
      <c r="C843">
        <v>104</v>
      </c>
      <c r="D843">
        <v>0</v>
      </c>
      <c r="E843">
        <v>812</v>
      </c>
      <c r="F843" t="s">
        <v>1541</v>
      </c>
      <c r="G843">
        <v>13000</v>
      </c>
      <c r="H843">
        <v>58422650</v>
      </c>
      <c r="I843" t="s">
        <v>601</v>
      </c>
      <c r="J843" t="s">
        <v>664</v>
      </c>
      <c r="K843" t="s">
        <v>2911</v>
      </c>
      <c r="L843">
        <v>78974</v>
      </c>
      <c r="M843">
        <v>25599</v>
      </c>
      <c r="N843" t="s">
        <v>2439</v>
      </c>
      <c r="O843">
        <v>3</v>
      </c>
      <c r="P843">
        <v>173</v>
      </c>
      <c r="Q843" t="s">
        <v>30</v>
      </c>
      <c r="R843" t="s">
        <v>31</v>
      </c>
      <c r="S843">
        <v>0</v>
      </c>
      <c r="T843">
        <v>1992</v>
      </c>
      <c r="U843">
        <v>11000</v>
      </c>
      <c r="V843">
        <v>6.4</v>
      </c>
      <c r="W843">
        <v>8000</v>
      </c>
    </row>
    <row r="844" spans="1:23" x14ac:dyDescent="0.25">
      <c r="A844" t="s">
        <v>2912</v>
      </c>
      <c r="B844">
        <v>146</v>
      </c>
      <c r="C844">
        <v>110</v>
      </c>
      <c r="D844">
        <v>9</v>
      </c>
      <c r="E844">
        <v>95</v>
      </c>
      <c r="F844" t="s">
        <v>2913</v>
      </c>
      <c r="G844">
        <v>485</v>
      </c>
      <c r="H844">
        <v>56932305</v>
      </c>
      <c r="I844" t="s">
        <v>2914</v>
      </c>
      <c r="J844" t="s">
        <v>2647</v>
      </c>
      <c r="K844" t="s">
        <v>2915</v>
      </c>
      <c r="L844">
        <v>96690</v>
      </c>
      <c r="M844">
        <v>939</v>
      </c>
      <c r="N844" t="s">
        <v>2916</v>
      </c>
      <c r="O844">
        <v>2</v>
      </c>
      <c r="P844">
        <v>293</v>
      </c>
      <c r="Q844" t="s">
        <v>30</v>
      </c>
      <c r="R844" t="s">
        <v>31</v>
      </c>
      <c r="S844">
        <v>0</v>
      </c>
      <c r="T844">
        <v>2000</v>
      </c>
      <c r="U844">
        <v>110</v>
      </c>
      <c r="V844">
        <v>6.6</v>
      </c>
      <c r="W844">
        <v>0</v>
      </c>
    </row>
    <row r="845" spans="1:23" x14ac:dyDescent="0.25">
      <c r="A845" t="s">
        <v>2668</v>
      </c>
      <c r="B845">
        <v>60</v>
      </c>
      <c r="C845">
        <v>133</v>
      </c>
      <c r="D845">
        <v>53</v>
      </c>
      <c r="E845">
        <v>263</v>
      </c>
      <c r="F845" t="s">
        <v>706</v>
      </c>
      <c r="G845">
        <v>1000</v>
      </c>
      <c r="H845">
        <v>68750000</v>
      </c>
      <c r="I845" t="s">
        <v>40</v>
      </c>
      <c r="J845" t="s">
        <v>299</v>
      </c>
      <c r="K845" t="s">
        <v>2917</v>
      </c>
      <c r="L845">
        <v>40858</v>
      </c>
      <c r="M845">
        <v>2916</v>
      </c>
      <c r="N845" t="s">
        <v>2918</v>
      </c>
      <c r="O845">
        <v>0</v>
      </c>
      <c r="P845">
        <v>144</v>
      </c>
      <c r="Q845" t="s">
        <v>30</v>
      </c>
      <c r="R845" t="s">
        <v>31</v>
      </c>
      <c r="S845">
        <v>0</v>
      </c>
      <c r="T845">
        <v>1996</v>
      </c>
      <c r="U845">
        <v>780</v>
      </c>
      <c r="V845">
        <v>6.4</v>
      </c>
      <c r="W845">
        <v>0</v>
      </c>
    </row>
    <row r="846" spans="1:23" x14ac:dyDescent="0.25">
      <c r="A846" t="s">
        <v>1332</v>
      </c>
      <c r="B846">
        <v>189</v>
      </c>
      <c r="C846">
        <v>94</v>
      </c>
      <c r="D846">
        <v>70</v>
      </c>
      <c r="E846">
        <v>497</v>
      </c>
      <c r="F846" t="s">
        <v>2919</v>
      </c>
      <c r="G846">
        <v>1000</v>
      </c>
      <c r="H846">
        <v>68218041</v>
      </c>
      <c r="I846" t="s">
        <v>356</v>
      </c>
      <c r="J846" t="s">
        <v>2920</v>
      </c>
      <c r="K846" t="s">
        <v>2921</v>
      </c>
      <c r="L846">
        <v>67191</v>
      </c>
      <c r="M846">
        <v>2820</v>
      </c>
      <c r="N846" t="s">
        <v>2247</v>
      </c>
      <c r="O846">
        <v>1</v>
      </c>
      <c r="P846">
        <v>108</v>
      </c>
      <c r="Q846" t="s">
        <v>30</v>
      </c>
      <c r="R846" t="s">
        <v>31</v>
      </c>
      <c r="S846">
        <v>0</v>
      </c>
      <c r="T846">
        <v>2011</v>
      </c>
      <c r="U846">
        <v>549</v>
      </c>
      <c r="V846">
        <v>6</v>
      </c>
      <c r="W846">
        <v>14000</v>
      </c>
    </row>
    <row r="847" spans="1:23" x14ac:dyDescent="0.25">
      <c r="A847" t="s">
        <v>643</v>
      </c>
      <c r="B847">
        <v>206</v>
      </c>
      <c r="C847">
        <v>104</v>
      </c>
      <c r="D847">
        <v>50</v>
      </c>
      <c r="E847">
        <v>947</v>
      </c>
      <c r="F847" t="s">
        <v>2922</v>
      </c>
      <c r="G847">
        <v>5000</v>
      </c>
      <c r="H847">
        <v>25040293</v>
      </c>
      <c r="I847" t="s">
        <v>34</v>
      </c>
      <c r="J847" t="s">
        <v>347</v>
      </c>
      <c r="K847" t="s">
        <v>2923</v>
      </c>
      <c r="L847">
        <v>88049</v>
      </c>
      <c r="M847">
        <v>7247</v>
      </c>
      <c r="N847" t="s">
        <v>1496</v>
      </c>
      <c r="O847">
        <v>0</v>
      </c>
      <c r="P847">
        <v>279</v>
      </c>
      <c r="Q847" t="s">
        <v>30</v>
      </c>
      <c r="R847" t="s">
        <v>31</v>
      </c>
      <c r="S847">
        <v>0</v>
      </c>
      <c r="T847">
        <v>2008</v>
      </c>
      <c r="U847">
        <v>962</v>
      </c>
      <c r="V847">
        <v>6.6</v>
      </c>
      <c r="W847">
        <v>0</v>
      </c>
    </row>
    <row r="848" spans="1:23" x14ac:dyDescent="0.25">
      <c r="A848" t="s">
        <v>2924</v>
      </c>
      <c r="B848">
        <v>118</v>
      </c>
      <c r="C848">
        <v>91</v>
      </c>
      <c r="D848">
        <v>39</v>
      </c>
      <c r="E848">
        <v>562</v>
      </c>
      <c r="F848" t="s">
        <v>2925</v>
      </c>
      <c r="G848">
        <v>1000</v>
      </c>
      <c r="H848">
        <v>55747724</v>
      </c>
      <c r="I848" t="s">
        <v>326</v>
      </c>
      <c r="J848" t="s">
        <v>332</v>
      </c>
      <c r="K848" t="s">
        <v>2926</v>
      </c>
      <c r="L848">
        <v>18042</v>
      </c>
      <c r="M848">
        <v>3104</v>
      </c>
      <c r="N848" t="s">
        <v>632</v>
      </c>
      <c r="O848">
        <v>1</v>
      </c>
      <c r="P848">
        <v>73</v>
      </c>
      <c r="Q848" t="s">
        <v>30</v>
      </c>
      <c r="R848" t="s">
        <v>31</v>
      </c>
      <c r="S848">
        <v>0</v>
      </c>
      <c r="T848">
        <v>2013</v>
      </c>
      <c r="U848">
        <v>591</v>
      </c>
      <c r="V848">
        <v>5.9</v>
      </c>
      <c r="W848">
        <v>0</v>
      </c>
    </row>
    <row r="849" spans="1:23" x14ac:dyDescent="0.25">
      <c r="A849" t="s">
        <v>471</v>
      </c>
      <c r="B849">
        <v>210</v>
      </c>
      <c r="C849">
        <v>145</v>
      </c>
      <c r="D849">
        <v>21000</v>
      </c>
      <c r="E849">
        <v>243</v>
      </c>
      <c r="F849" t="s">
        <v>2927</v>
      </c>
      <c r="G849">
        <v>534</v>
      </c>
      <c r="H849">
        <v>55473600</v>
      </c>
      <c r="I849" t="s">
        <v>2619</v>
      </c>
      <c r="J849" t="s">
        <v>2928</v>
      </c>
      <c r="K849" t="s">
        <v>2929</v>
      </c>
      <c r="L849">
        <v>207686</v>
      </c>
      <c r="M849">
        <v>1543</v>
      </c>
      <c r="N849" t="s">
        <v>2930</v>
      </c>
      <c r="O849">
        <v>0</v>
      </c>
      <c r="P849">
        <v>776</v>
      </c>
      <c r="Q849" t="s">
        <v>30</v>
      </c>
      <c r="R849" t="s">
        <v>31</v>
      </c>
      <c r="S849">
        <v>0</v>
      </c>
      <c r="T849">
        <v>1992</v>
      </c>
      <c r="U849">
        <v>273</v>
      </c>
      <c r="V849">
        <v>6.4</v>
      </c>
      <c r="W849">
        <v>0</v>
      </c>
    </row>
    <row r="850" spans="1:23" x14ac:dyDescent="0.25">
      <c r="A850" t="s">
        <v>2931</v>
      </c>
      <c r="B850">
        <v>76</v>
      </c>
      <c r="C850">
        <v>135</v>
      </c>
      <c r="D850">
        <v>317</v>
      </c>
      <c r="E850">
        <v>34</v>
      </c>
      <c r="F850" t="s">
        <v>2932</v>
      </c>
      <c r="G850">
        <v>57</v>
      </c>
      <c r="H850">
        <v>49994804</v>
      </c>
      <c r="I850" t="s">
        <v>2933</v>
      </c>
      <c r="J850" t="s">
        <v>2934</v>
      </c>
      <c r="K850" t="s">
        <v>2935</v>
      </c>
      <c r="L850">
        <v>29205</v>
      </c>
      <c r="M850">
        <v>164</v>
      </c>
      <c r="N850" t="s">
        <v>2936</v>
      </c>
      <c r="O850">
        <v>1</v>
      </c>
      <c r="P850">
        <v>194</v>
      </c>
      <c r="Q850" t="s">
        <v>30</v>
      </c>
      <c r="R850" t="s">
        <v>31</v>
      </c>
      <c r="S850">
        <v>0</v>
      </c>
      <c r="T850">
        <v>1996</v>
      </c>
      <c r="U850">
        <v>40</v>
      </c>
      <c r="V850">
        <v>6.3</v>
      </c>
      <c r="W850">
        <v>0</v>
      </c>
    </row>
    <row r="851" spans="1:23" x14ac:dyDescent="0.25">
      <c r="A851" t="s">
        <v>2937</v>
      </c>
      <c r="B851">
        <v>149</v>
      </c>
      <c r="C851">
        <v>122</v>
      </c>
      <c r="D851">
        <v>287</v>
      </c>
      <c r="E851">
        <v>135</v>
      </c>
      <c r="F851" t="s">
        <v>1477</v>
      </c>
      <c r="G851">
        <v>22000</v>
      </c>
      <c r="H851">
        <v>41609593</v>
      </c>
      <c r="I851" t="s">
        <v>2124</v>
      </c>
      <c r="J851" t="s">
        <v>1140</v>
      </c>
      <c r="K851" t="s">
        <v>2938</v>
      </c>
      <c r="L851">
        <v>145422</v>
      </c>
      <c r="M851">
        <v>24270</v>
      </c>
      <c r="N851" t="s">
        <v>2939</v>
      </c>
      <c r="O851">
        <v>2</v>
      </c>
      <c r="P851">
        <v>572</v>
      </c>
      <c r="Q851" t="s">
        <v>30</v>
      </c>
      <c r="R851" t="s">
        <v>44</v>
      </c>
      <c r="S851">
        <v>0</v>
      </c>
      <c r="T851">
        <v>1998</v>
      </c>
      <c r="U851">
        <v>2000</v>
      </c>
      <c r="V851">
        <v>7.3</v>
      </c>
      <c r="W851">
        <v>0</v>
      </c>
    </row>
    <row r="852" spans="1:23" x14ac:dyDescent="0.25">
      <c r="A852" t="s">
        <v>1751</v>
      </c>
      <c r="B852">
        <v>62</v>
      </c>
      <c r="C852">
        <v>110</v>
      </c>
      <c r="D852">
        <v>81</v>
      </c>
      <c r="E852">
        <v>163</v>
      </c>
      <c r="F852" t="s">
        <v>1315</v>
      </c>
      <c r="G852">
        <v>1000</v>
      </c>
      <c r="H852">
        <v>38553833</v>
      </c>
      <c r="I852" t="s">
        <v>2940</v>
      </c>
      <c r="J852" t="s">
        <v>100</v>
      </c>
      <c r="K852" t="s">
        <v>2941</v>
      </c>
      <c r="L852">
        <v>46239</v>
      </c>
      <c r="M852">
        <v>1752</v>
      </c>
      <c r="N852" t="s">
        <v>2942</v>
      </c>
      <c r="O852">
        <v>0</v>
      </c>
      <c r="P852">
        <v>155</v>
      </c>
      <c r="Q852" t="s">
        <v>30</v>
      </c>
      <c r="R852" t="s">
        <v>31</v>
      </c>
      <c r="S852">
        <v>0</v>
      </c>
      <c r="T852">
        <v>1996</v>
      </c>
      <c r="U852">
        <v>416</v>
      </c>
      <c r="V852">
        <v>6.8</v>
      </c>
      <c r="W852">
        <v>0</v>
      </c>
    </row>
    <row r="853" spans="1:23" x14ac:dyDescent="0.25">
      <c r="A853" t="s">
        <v>2943</v>
      </c>
      <c r="B853">
        <v>224</v>
      </c>
      <c r="C853">
        <v>95</v>
      </c>
      <c r="D853">
        <v>17</v>
      </c>
      <c r="E853">
        <v>594</v>
      </c>
      <c r="F853" t="s">
        <v>2944</v>
      </c>
      <c r="G853">
        <v>838</v>
      </c>
      <c r="H853">
        <v>76137505</v>
      </c>
      <c r="I853" t="s">
        <v>541</v>
      </c>
      <c r="J853" t="s">
        <v>282</v>
      </c>
      <c r="K853" t="s">
        <v>2945</v>
      </c>
      <c r="L853">
        <v>49207</v>
      </c>
      <c r="M853">
        <v>3697</v>
      </c>
      <c r="N853" t="s">
        <v>2946</v>
      </c>
      <c r="O853">
        <v>0</v>
      </c>
      <c r="P853">
        <v>174</v>
      </c>
      <c r="Q853" t="s">
        <v>30</v>
      </c>
      <c r="R853" t="s">
        <v>44</v>
      </c>
      <c r="S853">
        <v>0</v>
      </c>
      <c r="T853">
        <v>2014</v>
      </c>
      <c r="U853">
        <v>722</v>
      </c>
      <c r="V853">
        <v>7.2</v>
      </c>
      <c r="W853">
        <v>30000</v>
      </c>
    </row>
    <row r="854" spans="1:23" x14ac:dyDescent="0.25">
      <c r="A854" t="s">
        <v>2947</v>
      </c>
      <c r="B854">
        <v>265</v>
      </c>
      <c r="C854">
        <v>102</v>
      </c>
      <c r="D854">
        <v>82</v>
      </c>
      <c r="E854">
        <v>537</v>
      </c>
      <c r="F854" t="s">
        <v>2948</v>
      </c>
      <c r="G854">
        <v>622</v>
      </c>
      <c r="H854">
        <v>34350553</v>
      </c>
      <c r="I854" t="s">
        <v>1244</v>
      </c>
      <c r="J854" t="s">
        <v>1369</v>
      </c>
      <c r="K854" t="s">
        <v>2949</v>
      </c>
      <c r="L854">
        <v>104066</v>
      </c>
      <c r="M854">
        <v>2488</v>
      </c>
      <c r="N854" t="s">
        <v>1489</v>
      </c>
      <c r="O854">
        <v>4</v>
      </c>
      <c r="P854">
        <v>207</v>
      </c>
      <c r="Q854" t="s">
        <v>30</v>
      </c>
      <c r="R854" t="s">
        <v>31</v>
      </c>
      <c r="S854">
        <v>0</v>
      </c>
      <c r="T854">
        <v>2012</v>
      </c>
      <c r="U854">
        <v>591</v>
      </c>
      <c r="V854">
        <v>5.7</v>
      </c>
      <c r="W854">
        <v>15000</v>
      </c>
    </row>
    <row r="855" spans="1:23" x14ac:dyDescent="0.25">
      <c r="A855" t="s">
        <v>2950</v>
      </c>
      <c r="B855">
        <v>135</v>
      </c>
      <c r="C855">
        <v>94</v>
      </c>
      <c r="D855">
        <v>607</v>
      </c>
      <c r="E855">
        <v>215</v>
      </c>
      <c r="F855" t="s">
        <v>2951</v>
      </c>
      <c r="G855">
        <v>933</v>
      </c>
      <c r="H855">
        <v>34238611</v>
      </c>
      <c r="I855" t="s">
        <v>321</v>
      </c>
      <c r="J855" t="s">
        <v>1106</v>
      </c>
      <c r="K855" t="s">
        <v>2952</v>
      </c>
      <c r="L855">
        <v>35830</v>
      </c>
      <c r="M855">
        <v>2248</v>
      </c>
      <c r="N855" t="s">
        <v>2953</v>
      </c>
      <c r="O855">
        <v>1</v>
      </c>
      <c r="P855">
        <v>321</v>
      </c>
      <c r="Q855" t="s">
        <v>30</v>
      </c>
      <c r="R855" t="s">
        <v>31</v>
      </c>
      <c r="S855">
        <v>0</v>
      </c>
      <c r="T855">
        <v>2003</v>
      </c>
      <c r="U855">
        <v>518</v>
      </c>
      <c r="V855">
        <v>6</v>
      </c>
      <c r="W855">
        <v>0</v>
      </c>
    </row>
    <row r="856" spans="1:23" x14ac:dyDescent="0.25">
      <c r="A856" t="s">
        <v>483</v>
      </c>
      <c r="B856">
        <v>100</v>
      </c>
      <c r="C856">
        <v>126</v>
      </c>
      <c r="D856">
        <v>226</v>
      </c>
      <c r="E856">
        <v>241</v>
      </c>
      <c r="F856" t="s">
        <v>2377</v>
      </c>
      <c r="G856">
        <v>12000</v>
      </c>
      <c r="H856">
        <v>34098563</v>
      </c>
      <c r="I856" t="s">
        <v>2560</v>
      </c>
      <c r="J856" t="s">
        <v>523</v>
      </c>
      <c r="K856" t="s">
        <v>2954</v>
      </c>
      <c r="L856">
        <v>27191</v>
      </c>
      <c r="M856">
        <v>13406</v>
      </c>
      <c r="N856" t="s">
        <v>2955</v>
      </c>
      <c r="O856">
        <v>1</v>
      </c>
      <c r="P856">
        <v>232</v>
      </c>
      <c r="Q856" t="s">
        <v>30</v>
      </c>
      <c r="R856" t="s">
        <v>31</v>
      </c>
      <c r="S856">
        <v>0</v>
      </c>
      <c r="T856">
        <v>1999</v>
      </c>
      <c r="U856">
        <v>509</v>
      </c>
      <c r="V856">
        <v>6.5</v>
      </c>
      <c r="W856">
        <v>0</v>
      </c>
    </row>
    <row r="857" spans="1:23" x14ac:dyDescent="0.25">
      <c r="A857" t="s">
        <v>2217</v>
      </c>
      <c r="B857">
        <v>123</v>
      </c>
      <c r="C857">
        <v>118</v>
      </c>
      <c r="D857">
        <v>101</v>
      </c>
      <c r="E857">
        <v>327</v>
      </c>
      <c r="F857" t="s">
        <v>2956</v>
      </c>
      <c r="G857">
        <v>13000</v>
      </c>
      <c r="H857">
        <v>33828318</v>
      </c>
      <c r="I857" t="s">
        <v>1094</v>
      </c>
      <c r="J857" t="s">
        <v>776</v>
      </c>
      <c r="K857" t="s">
        <v>2957</v>
      </c>
      <c r="L857">
        <v>44453</v>
      </c>
      <c r="M857">
        <v>14036</v>
      </c>
      <c r="N857" t="s">
        <v>2958</v>
      </c>
      <c r="O857">
        <v>2</v>
      </c>
      <c r="P857">
        <v>154</v>
      </c>
      <c r="Q857" t="s">
        <v>30</v>
      </c>
      <c r="R857" t="s">
        <v>31</v>
      </c>
      <c r="S857">
        <v>0</v>
      </c>
      <c r="T857">
        <v>2003</v>
      </c>
      <c r="U857">
        <v>390</v>
      </c>
      <c r="V857">
        <v>5.8</v>
      </c>
      <c r="W857">
        <v>0</v>
      </c>
    </row>
    <row r="858" spans="1:23" x14ac:dyDescent="0.25">
      <c r="A858" t="s">
        <v>2959</v>
      </c>
      <c r="B858">
        <v>164</v>
      </c>
      <c r="C858">
        <v>99</v>
      </c>
      <c r="D858">
        <v>3</v>
      </c>
      <c r="E858">
        <v>490</v>
      </c>
      <c r="F858" t="s">
        <v>2377</v>
      </c>
      <c r="G858">
        <v>8000</v>
      </c>
      <c r="H858">
        <v>33472850</v>
      </c>
      <c r="I858" t="s">
        <v>2468</v>
      </c>
      <c r="J858" t="s">
        <v>833</v>
      </c>
      <c r="K858" t="s">
        <v>2960</v>
      </c>
      <c r="L858">
        <v>67005</v>
      </c>
      <c r="M858">
        <v>10026</v>
      </c>
      <c r="N858" t="s">
        <v>2330</v>
      </c>
      <c r="O858">
        <v>3</v>
      </c>
      <c r="P858">
        <v>119</v>
      </c>
      <c r="Q858" t="s">
        <v>30</v>
      </c>
      <c r="R858" t="s">
        <v>31</v>
      </c>
      <c r="S858">
        <v>0</v>
      </c>
      <c r="T858">
        <v>2008</v>
      </c>
      <c r="U858">
        <v>509</v>
      </c>
      <c r="V858">
        <v>5.8</v>
      </c>
      <c r="W858">
        <v>0</v>
      </c>
    </row>
    <row r="859" spans="1:23" x14ac:dyDescent="0.25">
      <c r="A859" t="s">
        <v>2961</v>
      </c>
      <c r="B859">
        <v>238</v>
      </c>
      <c r="C859">
        <v>88</v>
      </c>
      <c r="D859">
        <v>91</v>
      </c>
      <c r="E859">
        <v>591</v>
      </c>
      <c r="F859" t="s">
        <v>2962</v>
      </c>
      <c r="G859">
        <v>4000</v>
      </c>
      <c r="H859">
        <v>31051126</v>
      </c>
      <c r="I859" t="s">
        <v>326</v>
      </c>
      <c r="J859" t="s">
        <v>340</v>
      </c>
      <c r="K859" t="s">
        <v>2963</v>
      </c>
      <c r="L859">
        <v>36877</v>
      </c>
      <c r="M859">
        <v>6254</v>
      </c>
      <c r="N859" t="s">
        <v>525</v>
      </c>
      <c r="O859">
        <v>0</v>
      </c>
      <c r="P859">
        <v>101</v>
      </c>
      <c r="Q859" t="s">
        <v>30</v>
      </c>
      <c r="R859" t="s">
        <v>44</v>
      </c>
      <c r="S859">
        <v>0</v>
      </c>
      <c r="T859">
        <v>2012</v>
      </c>
      <c r="U859">
        <v>796</v>
      </c>
      <c r="V859">
        <v>6.7</v>
      </c>
      <c r="W859">
        <v>0</v>
      </c>
    </row>
    <row r="860" spans="1:23" x14ac:dyDescent="0.25">
      <c r="A860" t="s">
        <v>2336</v>
      </c>
      <c r="B860">
        <v>264</v>
      </c>
      <c r="C860">
        <v>141</v>
      </c>
      <c r="D860">
        <v>16000</v>
      </c>
      <c r="E860">
        <v>539</v>
      </c>
      <c r="F860" t="s">
        <v>1949</v>
      </c>
      <c r="G860">
        <v>11000</v>
      </c>
      <c r="H860">
        <v>35707327</v>
      </c>
      <c r="I860" t="s">
        <v>1396</v>
      </c>
      <c r="J860" t="s">
        <v>390</v>
      </c>
      <c r="K860" t="s">
        <v>2964</v>
      </c>
      <c r="L860">
        <v>199056</v>
      </c>
      <c r="M860">
        <v>12840</v>
      </c>
      <c r="N860" t="s">
        <v>2609</v>
      </c>
      <c r="O860">
        <v>0</v>
      </c>
      <c r="P860">
        <v>387</v>
      </c>
      <c r="Q860" t="s">
        <v>30</v>
      </c>
      <c r="R860" t="s">
        <v>31</v>
      </c>
      <c r="S860">
        <v>0</v>
      </c>
      <c r="T860">
        <v>2008</v>
      </c>
      <c r="U860">
        <v>963</v>
      </c>
      <c r="V860">
        <v>7.8</v>
      </c>
      <c r="W860">
        <v>14000</v>
      </c>
    </row>
    <row r="861" spans="1:23" x14ac:dyDescent="0.25">
      <c r="A861" t="s">
        <v>1575</v>
      </c>
      <c r="B861">
        <v>47</v>
      </c>
      <c r="C861">
        <v>107</v>
      </c>
      <c r="D861">
        <v>99</v>
      </c>
      <c r="E861">
        <v>581</v>
      </c>
      <c r="F861" t="s">
        <v>323</v>
      </c>
      <c r="G861">
        <v>18000</v>
      </c>
      <c r="H861">
        <v>20550712</v>
      </c>
      <c r="I861" t="s">
        <v>919</v>
      </c>
      <c r="J861" t="s">
        <v>406</v>
      </c>
      <c r="K861" t="s">
        <v>2965</v>
      </c>
      <c r="L861">
        <v>40346</v>
      </c>
      <c r="M861">
        <v>31014</v>
      </c>
      <c r="N861" t="s">
        <v>196</v>
      </c>
      <c r="O861">
        <v>1</v>
      </c>
      <c r="P861">
        <v>95</v>
      </c>
      <c r="Q861" t="s">
        <v>30</v>
      </c>
      <c r="R861" t="s">
        <v>31</v>
      </c>
      <c r="S861">
        <v>0</v>
      </c>
      <c r="T861">
        <v>1996</v>
      </c>
      <c r="U861">
        <v>11000</v>
      </c>
      <c r="V861">
        <v>5.6</v>
      </c>
      <c r="W861">
        <v>1000</v>
      </c>
    </row>
    <row r="862" spans="1:23" x14ac:dyDescent="0.25">
      <c r="A862" t="s">
        <v>1135</v>
      </c>
      <c r="B862">
        <v>50</v>
      </c>
      <c r="C862">
        <v>116</v>
      </c>
      <c r="D862">
        <v>12000</v>
      </c>
      <c r="E862">
        <v>552</v>
      </c>
      <c r="F862" t="s">
        <v>2891</v>
      </c>
      <c r="G862">
        <v>22000</v>
      </c>
      <c r="H862">
        <v>18573791</v>
      </c>
      <c r="I862" t="s">
        <v>2966</v>
      </c>
      <c r="J862" t="s">
        <v>1140</v>
      </c>
      <c r="K862" t="s">
        <v>2967</v>
      </c>
      <c r="L862">
        <v>38533</v>
      </c>
      <c r="M862">
        <v>24618</v>
      </c>
      <c r="N862" t="s">
        <v>2968</v>
      </c>
      <c r="O862">
        <v>3</v>
      </c>
      <c r="P862">
        <v>89</v>
      </c>
      <c r="Q862" t="s">
        <v>30</v>
      </c>
      <c r="R862" t="s">
        <v>31</v>
      </c>
      <c r="S862">
        <v>0</v>
      </c>
      <c r="T862">
        <v>1996</v>
      </c>
      <c r="U862">
        <v>617</v>
      </c>
      <c r="V862">
        <v>5.8</v>
      </c>
      <c r="W862">
        <v>0</v>
      </c>
    </row>
    <row r="863" spans="1:23" x14ac:dyDescent="0.25">
      <c r="A863" t="s">
        <v>877</v>
      </c>
      <c r="B863">
        <v>153</v>
      </c>
      <c r="C863">
        <v>143</v>
      </c>
      <c r="D863">
        <v>541</v>
      </c>
      <c r="E863">
        <v>530</v>
      </c>
      <c r="F863" t="s">
        <v>2215</v>
      </c>
      <c r="G863">
        <v>18000</v>
      </c>
      <c r="H863">
        <v>51225796</v>
      </c>
      <c r="I863" t="s">
        <v>2969</v>
      </c>
      <c r="J863" t="s">
        <v>443</v>
      </c>
      <c r="K863" t="s">
        <v>2970</v>
      </c>
      <c r="L863">
        <v>96654</v>
      </c>
      <c r="M863">
        <v>20660</v>
      </c>
      <c r="N863" t="s">
        <v>2971</v>
      </c>
      <c r="O863">
        <v>0</v>
      </c>
      <c r="P863">
        <v>2047</v>
      </c>
      <c r="Q863" t="s">
        <v>30</v>
      </c>
      <c r="R863" t="s">
        <v>44</v>
      </c>
      <c r="S863">
        <v>0</v>
      </c>
      <c r="T863">
        <v>2004</v>
      </c>
      <c r="U863">
        <v>893</v>
      </c>
      <c r="V863">
        <v>7.4</v>
      </c>
      <c r="W863">
        <v>0</v>
      </c>
    </row>
    <row r="864" spans="1:23" x14ac:dyDescent="0.25">
      <c r="A864" t="s">
        <v>2972</v>
      </c>
      <c r="B864">
        <v>202</v>
      </c>
      <c r="C864">
        <v>114</v>
      </c>
      <c r="D864">
        <v>159</v>
      </c>
      <c r="E864">
        <v>877</v>
      </c>
      <c r="F864" t="s">
        <v>925</v>
      </c>
      <c r="G864">
        <v>13000</v>
      </c>
      <c r="H864">
        <v>16264475</v>
      </c>
      <c r="I864" t="s">
        <v>2065</v>
      </c>
      <c r="J864" t="s">
        <v>311</v>
      </c>
      <c r="K864" t="s">
        <v>2973</v>
      </c>
      <c r="L864">
        <v>54787</v>
      </c>
      <c r="M864">
        <v>16899</v>
      </c>
      <c r="N864" t="s">
        <v>797</v>
      </c>
      <c r="O864">
        <v>1</v>
      </c>
      <c r="P864">
        <v>216</v>
      </c>
      <c r="Q864" t="s">
        <v>30</v>
      </c>
      <c r="R864" t="s">
        <v>44</v>
      </c>
      <c r="S864">
        <v>0</v>
      </c>
      <c r="T864">
        <v>2007</v>
      </c>
      <c r="U864">
        <v>2000</v>
      </c>
      <c r="V864">
        <v>6.9</v>
      </c>
      <c r="W864">
        <v>0</v>
      </c>
    </row>
    <row r="865" spans="1:23" x14ac:dyDescent="0.25">
      <c r="A865" t="s">
        <v>2974</v>
      </c>
      <c r="B865">
        <v>178</v>
      </c>
      <c r="C865">
        <v>93</v>
      </c>
      <c r="D865">
        <v>45</v>
      </c>
      <c r="E865">
        <v>352</v>
      </c>
      <c r="F865" t="s">
        <v>2591</v>
      </c>
      <c r="G865">
        <v>9000</v>
      </c>
      <c r="H865">
        <v>25857987</v>
      </c>
      <c r="I865" t="s">
        <v>447</v>
      </c>
      <c r="J865" t="s">
        <v>531</v>
      </c>
      <c r="K865" t="s">
        <v>2975</v>
      </c>
      <c r="L865">
        <v>110614</v>
      </c>
      <c r="M865">
        <v>10185</v>
      </c>
      <c r="N865" t="s">
        <v>2976</v>
      </c>
      <c r="O865">
        <v>0</v>
      </c>
      <c r="P865">
        <v>532</v>
      </c>
      <c r="Q865" t="s">
        <v>30</v>
      </c>
      <c r="R865" t="s">
        <v>31</v>
      </c>
      <c r="S865">
        <v>0</v>
      </c>
      <c r="T865">
        <v>2005</v>
      </c>
      <c r="U865">
        <v>460</v>
      </c>
      <c r="V865">
        <v>5.5</v>
      </c>
      <c r="W865">
        <v>0</v>
      </c>
    </row>
    <row r="866" spans="1:23" x14ac:dyDescent="0.25">
      <c r="A866" t="s">
        <v>2977</v>
      </c>
      <c r="B866">
        <v>84</v>
      </c>
      <c r="C866">
        <v>280</v>
      </c>
      <c r="D866">
        <v>33</v>
      </c>
      <c r="E866">
        <v>67</v>
      </c>
      <c r="F866" t="s">
        <v>2978</v>
      </c>
      <c r="G866">
        <v>789</v>
      </c>
      <c r="H866">
        <v>12870569</v>
      </c>
      <c r="I866" t="s">
        <v>1283</v>
      </c>
      <c r="J866" t="s">
        <v>2979</v>
      </c>
      <c r="K866" t="s">
        <v>2980</v>
      </c>
      <c r="L866">
        <v>13215</v>
      </c>
      <c r="M866">
        <v>1671</v>
      </c>
      <c r="N866" t="s">
        <v>2981</v>
      </c>
      <c r="O866">
        <v>0</v>
      </c>
      <c r="P866">
        <v>497</v>
      </c>
      <c r="Q866" t="s">
        <v>30</v>
      </c>
      <c r="R866" t="s">
        <v>31</v>
      </c>
      <c r="S866">
        <v>0</v>
      </c>
      <c r="T866">
        <v>2003</v>
      </c>
      <c r="U866">
        <v>640</v>
      </c>
      <c r="V866">
        <v>6.3</v>
      </c>
      <c r="W866">
        <v>953</v>
      </c>
    </row>
    <row r="867" spans="1:23" x14ac:dyDescent="0.25">
      <c r="A867" t="s">
        <v>2982</v>
      </c>
      <c r="B867">
        <v>44</v>
      </c>
      <c r="C867">
        <v>100</v>
      </c>
      <c r="D867">
        <v>0</v>
      </c>
      <c r="E867">
        <v>745</v>
      </c>
      <c r="F867" t="s">
        <v>2983</v>
      </c>
      <c r="G867">
        <v>995</v>
      </c>
      <c r="H867">
        <v>11466088</v>
      </c>
      <c r="I867" t="s">
        <v>47</v>
      </c>
      <c r="J867" t="s">
        <v>2107</v>
      </c>
      <c r="K867" t="s">
        <v>2984</v>
      </c>
      <c r="L867">
        <v>8983</v>
      </c>
      <c r="M867">
        <v>3952</v>
      </c>
      <c r="N867" t="s">
        <v>2080</v>
      </c>
      <c r="O867">
        <v>0</v>
      </c>
      <c r="P867">
        <v>84</v>
      </c>
      <c r="Q867" t="s">
        <v>30</v>
      </c>
      <c r="R867" t="s">
        <v>31</v>
      </c>
      <c r="S867">
        <v>0</v>
      </c>
      <c r="T867">
        <v>1997</v>
      </c>
      <c r="U867">
        <v>879</v>
      </c>
      <c r="V867">
        <v>4.7</v>
      </c>
      <c r="W867">
        <v>316</v>
      </c>
    </row>
    <row r="868" spans="1:23" x14ac:dyDescent="0.25">
      <c r="A868" t="s">
        <v>2985</v>
      </c>
      <c r="B868">
        <v>93</v>
      </c>
      <c r="C868">
        <v>107</v>
      </c>
      <c r="D868">
        <v>11</v>
      </c>
      <c r="E868">
        <v>506</v>
      </c>
      <c r="F868" t="s">
        <v>865</v>
      </c>
      <c r="G868">
        <v>939</v>
      </c>
      <c r="H868">
        <v>16088610</v>
      </c>
      <c r="I868" t="s">
        <v>2986</v>
      </c>
      <c r="J868" t="s">
        <v>770</v>
      </c>
      <c r="K868" t="s">
        <v>2987</v>
      </c>
      <c r="L868">
        <v>10417</v>
      </c>
      <c r="M868">
        <v>3742</v>
      </c>
      <c r="N868" t="s">
        <v>1915</v>
      </c>
      <c r="O868">
        <v>2</v>
      </c>
      <c r="P868">
        <v>39</v>
      </c>
      <c r="Q868" t="s">
        <v>30</v>
      </c>
      <c r="R868" t="s">
        <v>31</v>
      </c>
      <c r="S868">
        <v>0</v>
      </c>
      <c r="T868">
        <v>2009</v>
      </c>
      <c r="U868">
        <v>605</v>
      </c>
      <c r="V868">
        <v>5.6</v>
      </c>
      <c r="W868">
        <v>610</v>
      </c>
    </row>
    <row r="869" spans="1:23" x14ac:dyDescent="0.25">
      <c r="A869" t="s">
        <v>493</v>
      </c>
      <c r="B869">
        <v>277</v>
      </c>
      <c r="C869">
        <v>119</v>
      </c>
      <c r="D869">
        <v>33</v>
      </c>
      <c r="E869">
        <v>518</v>
      </c>
      <c r="F869" t="s">
        <v>2988</v>
      </c>
      <c r="G869">
        <v>3000</v>
      </c>
      <c r="H869">
        <v>51178893</v>
      </c>
      <c r="I869" t="s">
        <v>2989</v>
      </c>
      <c r="J869" t="s">
        <v>645</v>
      </c>
      <c r="K869" t="s">
        <v>2990</v>
      </c>
      <c r="L869">
        <v>24285</v>
      </c>
      <c r="M869">
        <v>6089</v>
      </c>
      <c r="N869" t="s">
        <v>2991</v>
      </c>
      <c r="O869">
        <v>4</v>
      </c>
      <c r="P869">
        <v>110</v>
      </c>
      <c r="Q869" t="s">
        <v>30</v>
      </c>
      <c r="R869" t="s">
        <v>31</v>
      </c>
      <c r="S869">
        <v>0</v>
      </c>
      <c r="T869">
        <v>2014</v>
      </c>
      <c r="U869">
        <v>2000</v>
      </c>
      <c r="V869">
        <v>6.4</v>
      </c>
      <c r="W869">
        <v>10000</v>
      </c>
    </row>
    <row r="870" spans="1:23" x14ac:dyDescent="0.25">
      <c r="A870" t="s">
        <v>2145</v>
      </c>
      <c r="B870">
        <v>76</v>
      </c>
      <c r="C870">
        <v>95</v>
      </c>
      <c r="D870">
        <v>906</v>
      </c>
      <c r="E870">
        <v>287</v>
      </c>
      <c r="F870" t="s">
        <v>2724</v>
      </c>
      <c r="G870">
        <v>956</v>
      </c>
      <c r="H870">
        <v>6768055</v>
      </c>
      <c r="I870" t="s">
        <v>1946</v>
      </c>
      <c r="J870" t="s">
        <v>200</v>
      </c>
      <c r="K870" t="s">
        <v>2992</v>
      </c>
      <c r="L870">
        <v>11148</v>
      </c>
      <c r="M870">
        <v>2260</v>
      </c>
      <c r="N870" t="s">
        <v>2993</v>
      </c>
      <c r="O870">
        <v>0</v>
      </c>
      <c r="P870">
        <v>229</v>
      </c>
      <c r="Q870" t="s">
        <v>30</v>
      </c>
      <c r="R870" t="s">
        <v>44</v>
      </c>
      <c r="S870">
        <v>0</v>
      </c>
      <c r="T870">
        <v>2004</v>
      </c>
      <c r="U870">
        <v>579</v>
      </c>
      <c r="V870">
        <v>4.2</v>
      </c>
      <c r="W870">
        <v>437</v>
      </c>
    </row>
    <row r="871" spans="1:23" x14ac:dyDescent="0.25">
      <c r="A871" t="s">
        <v>2994</v>
      </c>
      <c r="B871">
        <v>197</v>
      </c>
      <c r="C871">
        <v>119</v>
      </c>
      <c r="D871">
        <v>59</v>
      </c>
      <c r="E871">
        <v>676</v>
      </c>
      <c r="F871" t="s">
        <v>2995</v>
      </c>
      <c r="G871">
        <v>2000</v>
      </c>
      <c r="H871">
        <v>39440655</v>
      </c>
      <c r="I871" t="s">
        <v>2996</v>
      </c>
      <c r="J871" t="s">
        <v>2480</v>
      </c>
      <c r="K871" t="s">
        <v>2997</v>
      </c>
      <c r="L871">
        <v>61680</v>
      </c>
      <c r="M871">
        <v>4315</v>
      </c>
      <c r="N871" t="s">
        <v>2998</v>
      </c>
      <c r="O871">
        <v>1</v>
      </c>
      <c r="P871">
        <v>222</v>
      </c>
      <c r="Q871" t="s">
        <v>30</v>
      </c>
      <c r="R871" t="s">
        <v>31</v>
      </c>
      <c r="S871">
        <v>0</v>
      </c>
      <c r="T871">
        <v>2010</v>
      </c>
      <c r="U871">
        <v>828</v>
      </c>
      <c r="V871">
        <v>6.4</v>
      </c>
      <c r="W871">
        <v>19000</v>
      </c>
    </row>
    <row r="872" spans="1:23" x14ac:dyDescent="0.25">
      <c r="A872" t="s">
        <v>2618</v>
      </c>
      <c r="B872">
        <v>186</v>
      </c>
      <c r="C872">
        <v>133</v>
      </c>
      <c r="D872">
        <v>0</v>
      </c>
      <c r="E872">
        <v>46</v>
      </c>
      <c r="F872" t="s">
        <v>2999</v>
      </c>
      <c r="G872">
        <v>226</v>
      </c>
      <c r="H872">
        <v>6167817</v>
      </c>
      <c r="I872" t="s">
        <v>3000</v>
      </c>
      <c r="J872" t="s">
        <v>3001</v>
      </c>
      <c r="K872" t="s">
        <v>3002</v>
      </c>
      <c r="L872">
        <v>62607</v>
      </c>
      <c r="M872">
        <v>405</v>
      </c>
      <c r="N872" t="s">
        <v>3003</v>
      </c>
      <c r="O872">
        <v>1</v>
      </c>
      <c r="P872">
        <v>239</v>
      </c>
      <c r="Q872" t="s">
        <v>965</v>
      </c>
      <c r="R872" t="s">
        <v>966</v>
      </c>
      <c r="S872">
        <v>0</v>
      </c>
      <c r="T872">
        <v>2004</v>
      </c>
      <c r="U872">
        <v>52</v>
      </c>
      <c r="V872">
        <v>7.7</v>
      </c>
      <c r="W872">
        <v>0</v>
      </c>
    </row>
    <row r="873" spans="1:23" x14ac:dyDescent="0.25">
      <c r="A873" t="s">
        <v>2355</v>
      </c>
      <c r="B873">
        <v>103</v>
      </c>
      <c r="C873">
        <v>152</v>
      </c>
      <c r="D873">
        <v>0</v>
      </c>
      <c r="E873">
        <v>177</v>
      </c>
      <c r="F873" t="s">
        <v>3004</v>
      </c>
      <c r="G873">
        <v>617</v>
      </c>
      <c r="H873">
        <v>0</v>
      </c>
      <c r="I873" t="s">
        <v>3005</v>
      </c>
      <c r="J873" t="s">
        <v>3006</v>
      </c>
      <c r="K873" t="s">
        <v>3007</v>
      </c>
      <c r="L873">
        <v>67822</v>
      </c>
      <c r="M873">
        <v>1403</v>
      </c>
      <c r="N873" t="s">
        <v>3008</v>
      </c>
      <c r="O873">
        <v>0</v>
      </c>
      <c r="P873">
        <v>207</v>
      </c>
      <c r="Q873" t="s">
        <v>30</v>
      </c>
      <c r="R873" t="s">
        <v>44</v>
      </c>
      <c r="S873">
        <v>0</v>
      </c>
      <c r="T873">
        <v>1962</v>
      </c>
      <c r="U873">
        <v>367</v>
      </c>
      <c r="V873">
        <v>7.7</v>
      </c>
      <c r="W873">
        <v>0</v>
      </c>
    </row>
    <row r="874" spans="1:23" x14ac:dyDescent="0.25">
      <c r="A874" t="s">
        <v>3009</v>
      </c>
      <c r="B874">
        <v>66</v>
      </c>
      <c r="C874">
        <v>96</v>
      </c>
      <c r="D874">
        <v>13</v>
      </c>
      <c r="E874">
        <v>534</v>
      </c>
      <c r="F874" t="s">
        <v>3010</v>
      </c>
      <c r="G874">
        <v>13000</v>
      </c>
      <c r="H874">
        <v>0</v>
      </c>
      <c r="I874" t="s">
        <v>3011</v>
      </c>
      <c r="J874" t="s">
        <v>1166</v>
      </c>
      <c r="K874" t="s">
        <v>3012</v>
      </c>
      <c r="L874">
        <v>19706</v>
      </c>
      <c r="M874">
        <v>15803</v>
      </c>
      <c r="N874" t="s">
        <v>2928</v>
      </c>
      <c r="O874">
        <v>1</v>
      </c>
      <c r="P874">
        <v>142</v>
      </c>
      <c r="Q874" t="s">
        <v>30</v>
      </c>
      <c r="R874" t="s">
        <v>31</v>
      </c>
      <c r="S874">
        <v>0</v>
      </c>
      <c r="T874">
        <v>2002</v>
      </c>
      <c r="U874">
        <v>854</v>
      </c>
      <c r="V874">
        <v>5.3</v>
      </c>
      <c r="W874">
        <v>448</v>
      </c>
    </row>
    <row r="875" spans="1:23" x14ac:dyDescent="0.25">
      <c r="A875" t="s">
        <v>263</v>
      </c>
      <c r="B875">
        <v>224</v>
      </c>
      <c r="C875">
        <v>117</v>
      </c>
      <c r="D875">
        <v>0</v>
      </c>
      <c r="E875">
        <v>845</v>
      </c>
      <c r="F875" t="s">
        <v>146</v>
      </c>
      <c r="G875">
        <v>12000</v>
      </c>
      <c r="H875">
        <v>81645152</v>
      </c>
      <c r="I875" t="s">
        <v>1439</v>
      </c>
      <c r="J875" t="s">
        <v>3013</v>
      </c>
      <c r="K875" t="s">
        <v>3014</v>
      </c>
      <c r="L875">
        <v>158267</v>
      </c>
      <c r="M875">
        <v>15371</v>
      </c>
      <c r="N875" t="s">
        <v>813</v>
      </c>
      <c r="O875">
        <v>1</v>
      </c>
      <c r="P875">
        <v>559</v>
      </c>
      <c r="Q875" t="s">
        <v>30</v>
      </c>
      <c r="R875" t="s">
        <v>31</v>
      </c>
      <c r="S875">
        <v>0</v>
      </c>
      <c r="T875">
        <v>2002</v>
      </c>
      <c r="U875">
        <v>919</v>
      </c>
      <c r="V875">
        <v>6.7</v>
      </c>
      <c r="W875">
        <v>0</v>
      </c>
    </row>
    <row r="876" spans="1:23" x14ac:dyDescent="0.25">
      <c r="A876" t="s">
        <v>2890</v>
      </c>
      <c r="B876">
        <v>202</v>
      </c>
      <c r="C876">
        <v>123</v>
      </c>
      <c r="D876">
        <v>125</v>
      </c>
      <c r="E876">
        <v>835</v>
      </c>
      <c r="F876" t="s">
        <v>667</v>
      </c>
      <c r="G876">
        <v>10000</v>
      </c>
      <c r="H876">
        <v>69951824</v>
      </c>
      <c r="I876" t="s">
        <v>152</v>
      </c>
      <c r="J876" t="s">
        <v>118</v>
      </c>
      <c r="K876" t="s">
        <v>3015</v>
      </c>
      <c r="L876">
        <v>232710</v>
      </c>
      <c r="M876">
        <v>14727</v>
      </c>
      <c r="N876" t="s">
        <v>3016</v>
      </c>
      <c r="O876">
        <v>1</v>
      </c>
      <c r="P876">
        <v>599</v>
      </c>
      <c r="Q876" t="s">
        <v>30</v>
      </c>
      <c r="R876" t="s">
        <v>31</v>
      </c>
      <c r="S876">
        <v>0</v>
      </c>
      <c r="T876">
        <v>2008</v>
      </c>
      <c r="U876">
        <v>3000</v>
      </c>
      <c r="V876">
        <v>7.7</v>
      </c>
      <c r="W876">
        <v>26000</v>
      </c>
    </row>
    <row r="877" spans="1:23" x14ac:dyDescent="0.25">
      <c r="A877" t="s">
        <v>2728</v>
      </c>
      <c r="B877">
        <v>279</v>
      </c>
      <c r="C877">
        <v>92</v>
      </c>
      <c r="D877">
        <v>394</v>
      </c>
      <c r="E877">
        <v>565</v>
      </c>
      <c r="F877" t="s">
        <v>3017</v>
      </c>
      <c r="G877">
        <v>13000</v>
      </c>
      <c r="H877">
        <v>9483821</v>
      </c>
      <c r="I877" t="s">
        <v>47</v>
      </c>
      <c r="J877" t="s">
        <v>1166</v>
      </c>
      <c r="K877" t="s">
        <v>3018</v>
      </c>
      <c r="L877">
        <v>39247</v>
      </c>
      <c r="M877">
        <v>25418</v>
      </c>
      <c r="N877" t="s">
        <v>3019</v>
      </c>
      <c r="O877">
        <v>3</v>
      </c>
      <c r="P877">
        <v>131</v>
      </c>
      <c r="Q877" t="s">
        <v>30</v>
      </c>
      <c r="R877" t="s">
        <v>31</v>
      </c>
      <c r="S877">
        <v>0</v>
      </c>
      <c r="T877">
        <v>2012</v>
      </c>
      <c r="U877">
        <v>11000</v>
      </c>
      <c r="V877">
        <v>5.7</v>
      </c>
      <c r="W877">
        <v>10000</v>
      </c>
    </row>
    <row r="878" spans="1:23" x14ac:dyDescent="0.25">
      <c r="A878" t="s">
        <v>3020</v>
      </c>
      <c r="B878">
        <v>110</v>
      </c>
      <c r="C878">
        <v>170</v>
      </c>
      <c r="D878">
        <v>0</v>
      </c>
      <c r="E878">
        <v>889</v>
      </c>
      <c r="F878" t="s">
        <v>215</v>
      </c>
      <c r="G878">
        <v>14000</v>
      </c>
      <c r="H878">
        <v>66676062</v>
      </c>
      <c r="I878" t="s">
        <v>1265</v>
      </c>
      <c r="J878" t="s">
        <v>1544</v>
      </c>
      <c r="K878" t="s">
        <v>3021</v>
      </c>
      <c r="L878">
        <v>267980</v>
      </c>
      <c r="M878">
        <v>16949</v>
      </c>
      <c r="N878" t="s">
        <v>2027</v>
      </c>
      <c r="O878">
        <v>1</v>
      </c>
      <c r="P878">
        <v>545</v>
      </c>
      <c r="Q878" t="s">
        <v>30</v>
      </c>
      <c r="R878" t="s">
        <v>31</v>
      </c>
      <c r="S878">
        <v>0</v>
      </c>
      <c r="T878">
        <v>1990</v>
      </c>
      <c r="U878">
        <v>1000</v>
      </c>
      <c r="V878">
        <v>7.6</v>
      </c>
      <c r="W878">
        <v>0</v>
      </c>
    </row>
    <row r="879" spans="1:23" x14ac:dyDescent="0.25">
      <c r="A879" t="s">
        <v>2128</v>
      </c>
      <c r="B879">
        <v>190</v>
      </c>
      <c r="C879">
        <v>123</v>
      </c>
      <c r="D879">
        <v>488</v>
      </c>
      <c r="E879">
        <v>2000</v>
      </c>
      <c r="F879" t="s">
        <v>63</v>
      </c>
      <c r="G879">
        <v>5000</v>
      </c>
      <c r="H879">
        <v>26838389</v>
      </c>
      <c r="I879" t="s">
        <v>936</v>
      </c>
      <c r="J879" t="s">
        <v>33</v>
      </c>
      <c r="K879" t="s">
        <v>3022</v>
      </c>
      <c r="L879">
        <v>58658</v>
      </c>
      <c r="M879">
        <v>12700</v>
      </c>
      <c r="N879" t="s">
        <v>166</v>
      </c>
      <c r="O879">
        <v>0</v>
      </c>
      <c r="P879">
        <v>495</v>
      </c>
      <c r="Q879" t="s">
        <v>30</v>
      </c>
      <c r="R879" t="s">
        <v>31</v>
      </c>
      <c r="S879">
        <v>0</v>
      </c>
      <c r="T879">
        <v>2005</v>
      </c>
      <c r="U879">
        <v>4000</v>
      </c>
      <c r="V879">
        <v>6.4</v>
      </c>
      <c r="W879">
        <v>0</v>
      </c>
    </row>
    <row r="880" spans="1:23" x14ac:dyDescent="0.25">
      <c r="A880" t="s">
        <v>156</v>
      </c>
      <c r="B880">
        <v>136</v>
      </c>
      <c r="C880">
        <v>110</v>
      </c>
      <c r="D880">
        <v>94</v>
      </c>
      <c r="E880">
        <v>240</v>
      </c>
      <c r="F880" t="s">
        <v>3023</v>
      </c>
      <c r="G880">
        <v>277</v>
      </c>
      <c r="H880">
        <v>75604320</v>
      </c>
      <c r="I880" t="s">
        <v>1099</v>
      </c>
      <c r="J880" t="s">
        <v>3024</v>
      </c>
      <c r="K880" t="s">
        <v>3025</v>
      </c>
      <c r="L880">
        <v>68417</v>
      </c>
      <c r="M880">
        <v>847</v>
      </c>
      <c r="N880" t="s">
        <v>3026</v>
      </c>
      <c r="O880">
        <v>1</v>
      </c>
      <c r="P880">
        <v>195</v>
      </c>
      <c r="Q880" t="s">
        <v>30</v>
      </c>
      <c r="R880" t="s">
        <v>31</v>
      </c>
      <c r="S880">
        <v>0</v>
      </c>
      <c r="T880">
        <v>2006</v>
      </c>
      <c r="U880">
        <v>245</v>
      </c>
      <c r="V880">
        <v>5.6</v>
      </c>
      <c r="W880">
        <v>0</v>
      </c>
    </row>
    <row r="881" spans="1:23" x14ac:dyDescent="0.25">
      <c r="A881" t="s">
        <v>3027</v>
      </c>
      <c r="B881">
        <v>121</v>
      </c>
      <c r="C881">
        <v>116</v>
      </c>
      <c r="D881">
        <v>44</v>
      </c>
      <c r="E881">
        <v>420</v>
      </c>
      <c r="F881" t="s">
        <v>2622</v>
      </c>
      <c r="G881">
        <v>593</v>
      </c>
      <c r="H881">
        <v>108200000</v>
      </c>
      <c r="I881" t="s">
        <v>399</v>
      </c>
      <c r="J881" t="s">
        <v>2864</v>
      </c>
      <c r="K881" t="s">
        <v>3028</v>
      </c>
      <c r="L881">
        <v>76331</v>
      </c>
      <c r="M881">
        <v>2908</v>
      </c>
      <c r="N881" t="s">
        <v>3029</v>
      </c>
      <c r="O881">
        <v>4</v>
      </c>
      <c r="P881">
        <v>269</v>
      </c>
      <c r="Q881" t="s">
        <v>30</v>
      </c>
      <c r="R881" t="s">
        <v>31</v>
      </c>
      <c r="S881">
        <v>0</v>
      </c>
      <c r="T881">
        <v>1980</v>
      </c>
      <c r="U881">
        <v>467</v>
      </c>
      <c r="V881">
        <v>6.8</v>
      </c>
      <c r="W881">
        <v>0</v>
      </c>
    </row>
    <row r="882" spans="1:23" x14ac:dyDescent="0.25">
      <c r="A882" t="s">
        <v>1573</v>
      </c>
      <c r="B882">
        <v>131</v>
      </c>
      <c r="C882">
        <v>121</v>
      </c>
      <c r="D882">
        <v>102</v>
      </c>
      <c r="E882">
        <v>43</v>
      </c>
      <c r="F882" t="s">
        <v>3030</v>
      </c>
      <c r="G882">
        <v>117</v>
      </c>
      <c r="H882">
        <v>5660084</v>
      </c>
      <c r="I882" t="s">
        <v>2672</v>
      </c>
      <c r="J882" t="s">
        <v>3031</v>
      </c>
      <c r="K882" t="s">
        <v>3032</v>
      </c>
      <c r="L882">
        <v>41620</v>
      </c>
      <c r="M882">
        <v>286</v>
      </c>
      <c r="N882" t="s">
        <v>3033</v>
      </c>
      <c r="O882">
        <v>0</v>
      </c>
      <c r="P882">
        <v>418</v>
      </c>
      <c r="Q882" t="s">
        <v>30</v>
      </c>
      <c r="R882" t="s">
        <v>31</v>
      </c>
      <c r="S882">
        <v>0</v>
      </c>
      <c r="T882">
        <v>2003</v>
      </c>
      <c r="U882">
        <v>62</v>
      </c>
      <c r="V882">
        <v>2.4</v>
      </c>
      <c r="W882">
        <v>2000</v>
      </c>
    </row>
    <row r="883" spans="1:23" x14ac:dyDescent="0.25">
      <c r="A883" t="s">
        <v>2585</v>
      </c>
      <c r="B883">
        <v>127</v>
      </c>
      <c r="C883">
        <v>128</v>
      </c>
      <c r="D883">
        <v>234</v>
      </c>
      <c r="E883">
        <v>581</v>
      </c>
      <c r="F883" t="s">
        <v>523</v>
      </c>
      <c r="G883">
        <v>14000</v>
      </c>
      <c r="H883">
        <v>7221458</v>
      </c>
      <c r="I883" t="s">
        <v>2560</v>
      </c>
      <c r="J883" t="s">
        <v>151</v>
      </c>
      <c r="K883" t="s">
        <v>3034</v>
      </c>
      <c r="L883">
        <v>20740</v>
      </c>
      <c r="M883">
        <v>27614</v>
      </c>
      <c r="N883" t="s">
        <v>196</v>
      </c>
      <c r="O883">
        <v>0</v>
      </c>
      <c r="P883">
        <v>178</v>
      </c>
      <c r="Q883" t="s">
        <v>30</v>
      </c>
      <c r="R883" t="s">
        <v>526</v>
      </c>
      <c r="S883">
        <v>0</v>
      </c>
      <c r="T883">
        <v>2006</v>
      </c>
      <c r="U883">
        <v>12000</v>
      </c>
      <c r="V883">
        <v>6.2</v>
      </c>
      <c r="W883">
        <v>0</v>
      </c>
    </row>
    <row r="884" spans="1:23" x14ac:dyDescent="0.25">
      <c r="A884" t="s">
        <v>1889</v>
      </c>
      <c r="B884">
        <v>160</v>
      </c>
      <c r="C884">
        <v>99</v>
      </c>
      <c r="D884">
        <v>309</v>
      </c>
      <c r="E884">
        <v>577</v>
      </c>
      <c r="F884" t="s">
        <v>1149</v>
      </c>
      <c r="G884">
        <v>23000</v>
      </c>
      <c r="H884">
        <v>70327868</v>
      </c>
      <c r="I884" t="s">
        <v>233</v>
      </c>
      <c r="J884" t="s">
        <v>46</v>
      </c>
      <c r="K884" t="s">
        <v>3035</v>
      </c>
      <c r="L884">
        <v>58416</v>
      </c>
      <c r="M884">
        <v>26527</v>
      </c>
      <c r="N884" t="s">
        <v>2347</v>
      </c>
      <c r="O884">
        <v>0</v>
      </c>
      <c r="P884">
        <v>301</v>
      </c>
      <c r="Q884" t="s">
        <v>30</v>
      </c>
      <c r="R884" t="s">
        <v>526</v>
      </c>
      <c r="S884">
        <v>0</v>
      </c>
      <c r="T884">
        <v>2000</v>
      </c>
      <c r="U884">
        <v>1000</v>
      </c>
      <c r="V884">
        <v>5.9</v>
      </c>
      <c r="W884">
        <v>0</v>
      </c>
    </row>
    <row r="885" spans="1:23" x14ac:dyDescent="0.25">
      <c r="A885" t="s">
        <v>2012</v>
      </c>
      <c r="B885">
        <v>78</v>
      </c>
      <c r="C885">
        <v>94</v>
      </c>
      <c r="D885">
        <v>383</v>
      </c>
      <c r="E885">
        <v>753</v>
      </c>
      <c r="F885" t="s">
        <v>183</v>
      </c>
      <c r="G885">
        <v>4000</v>
      </c>
      <c r="H885">
        <v>58297830</v>
      </c>
      <c r="I885" t="s">
        <v>3036</v>
      </c>
      <c r="J885" t="s">
        <v>63</v>
      </c>
      <c r="K885" t="s">
        <v>3037</v>
      </c>
      <c r="L885">
        <v>86347</v>
      </c>
      <c r="M885">
        <v>6017</v>
      </c>
      <c r="N885" t="s">
        <v>3038</v>
      </c>
      <c r="O885">
        <v>1</v>
      </c>
      <c r="P885">
        <v>191</v>
      </c>
      <c r="Q885" t="s">
        <v>30</v>
      </c>
      <c r="R885" t="s">
        <v>31</v>
      </c>
      <c r="S885">
        <v>0</v>
      </c>
      <c r="T885">
        <v>1997</v>
      </c>
      <c r="U885">
        <v>808</v>
      </c>
      <c r="V885">
        <v>7.1</v>
      </c>
      <c r="W885">
        <v>0</v>
      </c>
    </row>
    <row r="886" spans="1:23" x14ac:dyDescent="0.25">
      <c r="A886" t="s">
        <v>253</v>
      </c>
      <c r="B886">
        <v>209</v>
      </c>
      <c r="C886">
        <v>127</v>
      </c>
      <c r="D886">
        <v>1000</v>
      </c>
      <c r="E886">
        <v>653</v>
      </c>
      <c r="F886" t="s">
        <v>3039</v>
      </c>
      <c r="G886">
        <v>1000</v>
      </c>
      <c r="H886">
        <v>57386369</v>
      </c>
      <c r="I886" t="s">
        <v>1831</v>
      </c>
      <c r="J886" t="s">
        <v>274</v>
      </c>
      <c r="K886" t="s">
        <v>3040</v>
      </c>
      <c r="L886">
        <v>224013</v>
      </c>
      <c r="M886">
        <v>2601</v>
      </c>
      <c r="N886" t="s">
        <v>709</v>
      </c>
      <c r="O886">
        <v>1</v>
      </c>
      <c r="P886">
        <v>2319</v>
      </c>
      <c r="Q886" t="s">
        <v>30</v>
      </c>
      <c r="R886" t="s">
        <v>31</v>
      </c>
      <c r="S886">
        <v>0</v>
      </c>
      <c r="T886">
        <v>2001</v>
      </c>
      <c r="U886">
        <v>691</v>
      </c>
      <c r="V886">
        <v>7.6</v>
      </c>
      <c r="W886">
        <v>10000</v>
      </c>
    </row>
    <row r="887" spans="1:23" x14ac:dyDescent="0.25">
      <c r="A887" t="s">
        <v>2689</v>
      </c>
      <c r="B887">
        <v>98</v>
      </c>
      <c r="C887">
        <v>89</v>
      </c>
      <c r="D887">
        <v>17</v>
      </c>
      <c r="E887">
        <v>303</v>
      </c>
      <c r="F887" t="s">
        <v>1142</v>
      </c>
      <c r="G887">
        <v>12000</v>
      </c>
      <c r="H887">
        <v>45207112</v>
      </c>
      <c r="I887" t="s">
        <v>1444</v>
      </c>
      <c r="J887" t="s">
        <v>192</v>
      </c>
      <c r="K887" t="s">
        <v>3041</v>
      </c>
      <c r="L887">
        <v>21283</v>
      </c>
      <c r="M887">
        <v>13390</v>
      </c>
      <c r="N887" t="s">
        <v>3042</v>
      </c>
      <c r="O887">
        <v>1</v>
      </c>
      <c r="P887">
        <v>190</v>
      </c>
      <c r="Q887" t="s">
        <v>30</v>
      </c>
      <c r="R887" t="s">
        <v>31</v>
      </c>
      <c r="S887">
        <v>0</v>
      </c>
      <c r="T887">
        <v>2001</v>
      </c>
      <c r="U887">
        <v>708</v>
      </c>
      <c r="V887">
        <v>5.5</v>
      </c>
      <c r="W887">
        <v>361</v>
      </c>
    </row>
    <row r="888" spans="1:23" x14ac:dyDescent="0.25">
      <c r="A888" t="s">
        <v>3043</v>
      </c>
      <c r="B888">
        <v>391</v>
      </c>
      <c r="C888">
        <v>123</v>
      </c>
      <c r="D888">
        <v>108</v>
      </c>
      <c r="E888">
        <v>3000</v>
      </c>
      <c r="F888" t="s">
        <v>246</v>
      </c>
      <c r="G888">
        <v>40000</v>
      </c>
      <c r="H888">
        <v>62563543</v>
      </c>
      <c r="I888" t="s">
        <v>1126</v>
      </c>
      <c r="J888" t="s">
        <v>35</v>
      </c>
      <c r="K888" t="s">
        <v>3044</v>
      </c>
      <c r="L888">
        <v>115216</v>
      </c>
      <c r="M888">
        <v>63769</v>
      </c>
      <c r="N888" t="s">
        <v>1016</v>
      </c>
      <c r="O888">
        <v>7</v>
      </c>
      <c r="P888">
        <v>289</v>
      </c>
      <c r="Q888" t="s">
        <v>30</v>
      </c>
      <c r="R888" t="s">
        <v>31</v>
      </c>
      <c r="S888">
        <v>0</v>
      </c>
      <c r="T888">
        <v>2015</v>
      </c>
      <c r="U888">
        <v>19000</v>
      </c>
      <c r="V888">
        <v>7</v>
      </c>
      <c r="W888">
        <v>44000</v>
      </c>
    </row>
    <row r="889" spans="1:23" x14ac:dyDescent="0.25">
      <c r="A889" t="s">
        <v>2336</v>
      </c>
      <c r="B889">
        <v>279</v>
      </c>
      <c r="C889">
        <v>135</v>
      </c>
      <c r="D889">
        <v>16000</v>
      </c>
      <c r="E889">
        <v>310</v>
      </c>
      <c r="F889" t="s">
        <v>417</v>
      </c>
      <c r="G889">
        <v>23000</v>
      </c>
      <c r="H889">
        <v>33574332</v>
      </c>
      <c r="I889" t="s">
        <v>1283</v>
      </c>
      <c r="J889" t="s">
        <v>232</v>
      </c>
      <c r="K889" t="s">
        <v>3045</v>
      </c>
      <c r="L889">
        <v>101221</v>
      </c>
      <c r="M889">
        <v>24468</v>
      </c>
      <c r="N889" t="s">
        <v>301</v>
      </c>
      <c r="O889">
        <v>0</v>
      </c>
      <c r="P889">
        <v>415</v>
      </c>
      <c r="Q889" t="s">
        <v>30</v>
      </c>
      <c r="R889" t="s">
        <v>31</v>
      </c>
      <c r="S889">
        <v>0</v>
      </c>
      <c r="T889">
        <v>2006</v>
      </c>
      <c r="U889">
        <v>638</v>
      </c>
      <c r="V889">
        <v>7.1</v>
      </c>
      <c r="W889">
        <v>0</v>
      </c>
    </row>
    <row r="890" spans="1:23" x14ac:dyDescent="0.25">
      <c r="A890" t="s">
        <v>1970</v>
      </c>
      <c r="B890">
        <v>216</v>
      </c>
      <c r="C890">
        <v>118</v>
      </c>
      <c r="D890">
        <v>473</v>
      </c>
      <c r="E890">
        <v>963</v>
      </c>
      <c r="F890" t="s">
        <v>1747</v>
      </c>
      <c r="G890">
        <v>18000</v>
      </c>
      <c r="H890">
        <v>73343413</v>
      </c>
      <c r="I890" t="s">
        <v>1385</v>
      </c>
      <c r="J890" t="s">
        <v>443</v>
      </c>
      <c r="K890" t="s">
        <v>3046</v>
      </c>
      <c r="L890">
        <v>217480</v>
      </c>
      <c r="M890">
        <v>22517</v>
      </c>
      <c r="N890" t="s">
        <v>1949</v>
      </c>
      <c r="O890">
        <v>0</v>
      </c>
      <c r="P890">
        <v>429</v>
      </c>
      <c r="Q890" t="s">
        <v>30</v>
      </c>
      <c r="R890" t="s">
        <v>31</v>
      </c>
      <c r="S890">
        <v>0</v>
      </c>
      <c r="T890">
        <v>2009</v>
      </c>
      <c r="U890">
        <v>1000</v>
      </c>
      <c r="V890">
        <v>7.4</v>
      </c>
      <c r="W890">
        <v>21000</v>
      </c>
    </row>
    <row r="891" spans="1:23" x14ac:dyDescent="0.25">
      <c r="A891" t="s">
        <v>3047</v>
      </c>
      <c r="B891">
        <v>250</v>
      </c>
      <c r="C891">
        <v>189</v>
      </c>
      <c r="D891">
        <v>0</v>
      </c>
      <c r="E891">
        <v>1000</v>
      </c>
      <c r="F891" t="s">
        <v>667</v>
      </c>
      <c r="G891">
        <v>16000</v>
      </c>
      <c r="H891">
        <v>25031037</v>
      </c>
      <c r="I891" t="s">
        <v>3048</v>
      </c>
      <c r="J891" t="s">
        <v>1152</v>
      </c>
      <c r="K891" t="s">
        <v>3049</v>
      </c>
      <c r="L891">
        <v>155496</v>
      </c>
      <c r="M891">
        <v>22186</v>
      </c>
      <c r="N891" t="s">
        <v>946</v>
      </c>
      <c r="O891">
        <v>0</v>
      </c>
      <c r="P891">
        <v>532</v>
      </c>
      <c r="Q891" t="s">
        <v>30</v>
      </c>
      <c r="R891" t="s">
        <v>31</v>
      </c>
      <c r="S891">
        <v>0</v>
      </c>
      <c r="T891">
        <v>2007</v>
      </c>
      <c r="U891">
        <v>3000</v>
      </c>
      <c r="V891">
        <v>7.6</v>
      </c>
      <c r="W891">
        <v>0</v>
      </c>
    </row>
    <row r="892" spans="1:23" x14ac:dyDescent="0.25">
      <c r="A892" t="s">
        <v>1755</v>
      </c>
      <c r="B892">
        <v>78</v>
      </c>
      <c r="C892">
        <v>172</v>
      </c>
      <c r="D892">
        <v>438</v>
      </c>
      <c r="E892">
        <v>466</v>
      </c>
      <c r="F892" t="s">
        <v>3050</v>
      </c>
      <c r="G892">
        <v>852</v>
      </c>
      <c r="H892">
        <v>22843047</v>
      </c>
      <c r="I892" t="s">
        <v>3051</v>
      </c>
      <c r="J892" t="s">
        <v>614</v>
      </c>
      <c r="K892" t="s">
        <v>3052</v>
      </c>
      <c r="L892">
        <v>6082</v>
      </c>
      <c r="M892">
        <v>2397</v>
      </c>
      <c r="N892" t="s">
        <v>3053</v>
      </c>
      <c r="O892">
        <v>1</v>
      </c>
      <c r="P892">
        <v>207</v>
      </c>
      <c r="Q892" t="s">
        <v>30</v>
      </c>
      <c r="R892" t="s">
        <v>31</v>
      </c>
      <c r="S892">
        <v>0</v>
      </c>
      <c r="T892">
        <v>1998</v>
      </c>
      <c r="U892">
        <v>637</v>
      </c>
      <c r="V892">
        <v>5.9</v>
      </c>
      <c r="W892">
        <v>853</v>
      </c>
    </row>
    <row r="893" spans="1:23" x14ac:dyDescent="0.25">
      <c r="A893" t="s">
        <v>3054</v>
      </c>
      <c r="B893">
        <v>106</v>
      </c>
      <c r="C893">
        <v>124</v>
      </c>
      <c r="D893">
        <v>161</v>
      </c>
      <c r="E893">
        <v>681</v>
      </c>
      <c r="F893" t="s">
        <v>1105</v>
      </c>
      <c r="G893">
        <v>21000</v>
      </c>
      <c r="H893">
        <v>5755286</v>
      </c>
      <c r="I893" t="s">
        <v>3055</v>
      </c>
      <c r="J893" t="s">
        <v>71</v>
      </c>
      <c r="K893" t="s">
        <v>3056</v>
      </c>
      <c r="L893">
        <v>18310</v>
      </c>
      <c r="M893">
        <v>26334</v>
      </c>
      <c r="N893" t="s">
        <v>3057</v>
      </c>
      <c r="O893">
        <v>1</v>
      </c>
      <c r="P893">
        <v>63</v>
      </c>
      <c r="Q893" t="s">
        <v>30</v>
      </c>
      <c r="R893" t="s">
        <v>31</v>
      </c>
      <c r="S893">
        <v>0</v>
      </c>
      <c r="T893">
        <v>2007</v>
      </c>
      <c r="U893">
        <v>3000</v>
      </c>
      <c r="V893">
        <v>5.9</v>
      </c>
      <c r="W893">
        <v>672</v>
      </c>
    </row>
    <row r="894" spans="1:23" x14ac:dyDescent="0.25">
      <c r="A894" t="s">
        <v>270</v>
      </c>
      <c r="B894">
        <v>194</v>
      </c>
      <c r="C894">
        <v>141</v>
      </c>
      <c r="D894">
        <v>14000</v>
      </c>
      <c r="E894">
        <v>3000</v>
      </c>
      <c r="F894" t="s">
        <v>225</v>
      </c>
      <c r="G894">
        <v>29000</v>
      </c>
      <c r="H894">
        <v>164435221</v>
      </c>
      <c r="I894" t="s">
        <v>1126</v>
      </c>
      <c r="J894" t="s">
        <v>153</v>
      </c>
      <c r="K894" t="s">
        <v>3058</v>
      </c>
      <c r="L894">
        <v>525801</v>
      </c>
      <c r="M894">
        <v>48153</v>
      </c>
      <c r="N894" t="s">
        <v>515</v>
      </c>
      <c r="O894">
        <v>0</v>
      </c>
      <c r="P894">
        <v>667</v>
      </c>
      <c r="Q894" t="s">
        <v>30</v>
      </c>
      <c r="R894" t="s">
        <v>31</v>
      </c>
      <c r="S894">
        <v>0</v>
      </c>
      <c r="T894">
        <v>2002</v>
      </c>
      <c r="U894">
        <v>15000</v>
      </c>
      <c r="V894">
        <v>8</v>
      </c>
      <c r="W894">
        <v>15000</v>
      </c>
    </row>
    <row r="895" spans="1:23" x14ac:dyDescent="0.25">
      <c r="A895" t="s">
        <v>1478</v>
      </c>
      <c r="B895">
        <v>558</v>
      </c>
      <c r="C895">
        <v>157</v>
      </c>
      <c r="D895">
        <v>0</v>
      </c>
      <c r="E895">
        <v>304</v>
      </c>
      <c r="F895" t="s">
        <v>1802</v>
      </c>
      <c r="G895">
        <v>1000</v>
      </c>
      <c r="H895">
        <v>95720716</v>
      </c>
      <c r="I895" t="s">
        <v>1810</v>
      </c>
      <c r="J895" t="s">
        <v>928</v>
      </c>
      <c r="K895" t="s">
        <v>3059</v>
      </c>
      <c r="L895">
        <v>216032</v>
      </c>
      <c r="M895">
        <v>2759</v>
      </c>
      <c r="N895" t="s">
        <v>3060</v>
      </c>
      <c r="O895">
        <v>0</v>
      </c>
      <c r="P895">
        <v>640</v>
      </c>
      <c r="Q895" t="s">
        <v>30</v>
      </c>
      <c r="R895" t="s">
        <v>31</v>
      </c>
      <c r="S895">
        <v>0</v>
      </c>
      <c r="T895">
        <v>2012</v>
      </c>
      <c r="U895">
        <v>1000</v>
      </c>
      <c r="V895">
        <v>7.4</v>
      </c>
      <c r="W895">
        <v>39000</v>
      </c>
    </row>
    <row r="896" spans="1:23" x14ac:dyDescent="0.25">
      <c r="A896" t="s">
        <v>780</v>
      </c>
      <c r="B896">
        <v>183</v>
      </c>
      <c r="C896">
        <v>106</v>
      </c>
      <c r="D896">
        <v>235</v>
      </c>
      <c r="E896">
        <v>931</v>
      </c>
      <c r="F896" t="s">
        <v>685</v>
      </c>
      <c r="G896">
        <v>4000</v>
      </c>
      <c r="H896">
        <v>118683135</v>
      </c>
      <c r="I896" t="s">
        <v>936</v>
      </c>
      <c r="J896" t="s">
        <v>176</v>
      </c>
      <c r="K896" t="s">
        <v>3061</v>
      </c>
      <c r="L896">
        <v>102167</v>
      </c>
      <c r="M896">
        <v>8315</v>
      </c>
      <c r="N896" t="s">
        <v>3062</v>
      </c>
      <c r="O896">
        <v>1</v>
      </c>
      <c r="P896">
        <v>483</v>
      </c>
      <c r="Q896" t="s">
        <v>30</v>
      </c>
      <c r="R896" t="s">
        <v>31</v>
      </c>
      <c r="S896">
        <v>0</v>
      </c>
      <c r="T896">
        <v>2006</v>
      </c>
      <c r="U896">
        <v>957</v>
      </c>
      <c r="V896">
        <v>5.8</v>
      </c>
      <c r="W896">
        <v>0</v>
      </c>
    </row>
    <row r="897" spans="1:23" x14ac:dyDescent="0.25">
      <c r="A897" t="s">
        <v>3063</v>
      </c>
      <c r="B897">
        <v>238</v>
      </c>
      <c r="C897">
        <v>108</v>
      </c>
      <c r="D897">
        <v>58</v>
      </c>
      <c r="E897">
        <v>838</v>
      </c>
      <c r="F897" t="s">
        <v>1541</v>
      </c>
      <c r="G897">
        <v>14000</v>
      </c>
      <c r="H897">
        <v>143704210</v>
      </c>
      <c r="I897" t="s">
        <v>3064</v>
      </c>
      <c r="J897" t="s">
        <v>303</v>
      </c>
      <c r="K897" t="s">
        <v>3065</v>
      </c>
      <c r="L897">
        <v>145974</v>
      </c>
      <c r="M897">
        <v>26002</v>
      </c>
      <c r="N897" t="s">
        <v>282</v>
      </c>
      <c r="O897">
        <v>1</v>
      </c>
      <c r="P897">
        <v>611</v>
      </c>
      <c r="Q897" t="s">
        <v>30</v>
      </c>
      <c r="R897" t="s">
        <v>31</v>
      </c>
      <c r="S897">
        <v>0</v>
      </c>
      <c r="T897">
        <v>2008</v>
      </c>
      <c r="U897">
        <v>11000</v>
      </c>
      <c r="V897">
        <v>6.3</v>
      </c>
      <c r="W897">
        <v>10000</v>
      </c>
    </row>
    <row r="898" spans="1:23" x14ac:dyDescent="0.25">
      <c r="A898" t="s">
        <v>2105</v>
      </c>
      <c r="B898">
        <v>186</v>
      </c>
      <c r="C898">
        <v>125</v>
      </c>
      <c r="D898">
        <v>0</v>
      </c>
      <c r="E898">
        <v>11000</v>
      </c>
      <c r="F898" t="s">
        <v>748</v>
      </c>
      <c r="G898">
        <v>14000</v>
      </c>
      <c r="H898">
        <v>110476776</v>
      </c>
      <c r="I898" t="s">
        <v>1099</v>
      </c>
      <c r="J898" t="s">
        <v>452</v>
      </c>
      <c r="K898" t="s">
        <v>3066</v>
      </c>
      <c r="L898">
        <v>95437</v>
      </c>
      <c r="M898">
        <v>45696</v>
      </c>
      <c r="N898" t="s">
        <v>181</v>
      </c>
      <c r="O898">
        <v>12</v>
      </c>
      <c r="P898">
        <v>211</v>
      </c>
      <c r="Q898" t="s">
        <v>30</v>
      </c>
      <c r="R898" t="s">
        <v>31</v>
      </c>
      <c r="S898">
        <v>0</v>
      </c>
      <c r="T898">
        <v>2010</v>
      </c>
      <c r="U898">
        <v>12000</v>
      </c>
      <c r="V898">
        <v>5.7</v>
      </c>
      <c r="W898">
        <v>9000</v>
      </c>
    </row>
    <row r="899" spans="1:23" x14ac:dyDescent="0.25">
      <c r="A899" t="s">
        <v>3067</v>
      </c>
      <c r="B899">
        <v>144</v>
      </c>
      <c r="C899">
        <v>107</v>
      </c>
      <c r="D899">
        <v>422</v>
      </c>
      <c r="E899">
        <v>379</v>
      </c>
      <c r="F899" t="s">
        <v>3068</v>
      </c>
      <c r="G899">
        <v>631</v>
      </c>
      <c r="H899">
        <v>80270227</v>
      </c>
      <c r="I899" t="s">
        <v>1068</v>
      </c>
      <c r="J899" t="s">
        <v>3069</v>
      </c>
      <c r="K899" t="s">
        <v>3070</v>
      </c>
      <c r="L899">
        <v>66382</v>
      </c>
      <c r="M899">
        <v>2297</v>
      </c>
      <c r="N899" t="s">
        <v>2653</v>
      </c>
      <c r="O899">
        <v>5</v>
      </c>
      <c r="P899">
        <v>612</v>
      </c>
      <c r="Q899" t="s">
        <v>30</v>
      </c>
      <c r="R899" t="s">
        <v>31</v>
      </c>
      <c r="S899">
        <v>0</v>
      </c>
      <c r="T899">
        <v>2005</v>
      </c>
      <c r="U899">
        <v>534</v>
      </c>
      <c r="V899">
        <v>5.0999999999999996</v>
      </c>
      <c r="W899">
        <v>0</v>
      </c>
    </row>
    <row r="900" spans="1:23" x14ac:dyDescent="0.25">
      <c r="A900" t="s">
        <v>3071</v>
      </c>
      <c r="B900">
        <v>156</v>
      </c>
      <c r="C900">
        <v>215</v>
      </c>
      <c r="D900">
        <v>0</v>
      </c>
      <c r="E900">
        <v>463</v>
      </c>
      <c r="F900" t="s">
        <v>1366</v>
      </c>
      <c r="G900">
        <v>648</v>
      </c>
      <c r="H900">
        <v>36385763</v>
      </c>
      <c r="I900" t="s">
        <v>2157</v>
      </c>
      <c r="J900" t="s">
        <v>448</v>
      </c>
      <c r="K900" t="s">
        <v>3072</v>
      </c>
      <c r="L900">
        <v>138941</v>
      </c>
      <c r="M900">
        <v>1937</v>
      </c>
      <c r="N900" t="s">
        <v>3073</v>
      </c>
      <c r="O900">
        <v>0</v>
      </c>
      <c r="P900">
        <v>1448</v>
      </c>
      <c r="Q900" t="s">
        <v>30</v>
      </c>
      <c r="R900" t="s">
        <v>31</v>
      </c>
      <c r="S900">
        <v>0</v>
      </c>
      <c r="T900">
        <v>1998</v>
      </c>
      <c r="U900">
        <v>568</v>
      </c>
      <c r="V900">
        <v>7.6</v>
      </c>
      <c r="W900">
        <v>0</v>
      </c>
    </row>
    <row r="901" spans="1:23" x14ac:dyDescent="0.25">
      <c r="A901" t="s">
        <v>3074</v>
      </c>
      <c r="B901">
        <v>215</v>
      </c>
      <c r="C901">
        <v>118</v>
      </c>
      <c r="D901">
        <v>71</v>
      </c>
      <c r="E901">
        <v>634</v>
      </c>
      <c r="F901" t="s">
        <v>209</v>
      </c>
      <c r="G901">
        <v>16000</v>
      </c>
      <c r="H901">
        <v>37035845</v>
      </c>
      <c r="I901" t="s">
        <v>1789</v>
      </c>
      <c r="J901" t="s">
        <v>220</v>
      </c>
      <c r="K901" t="s">
        <v>3075</v>
      </c>
      <c r="L901">
        <v>136680</v>
      </c>
      <c r="M901">
        <v>28045</v>
      </c>
      <c r="N901" t="s">
        <v>3076</v>
      </c>
      <c r="O901">
        <v>2</v>
      </c>
      <c r="P901">
        <v>149</v>
      </c>
      <c r="Q901" t="s">
        <v>30</v>
      </c>
      <c r="R901" t="s">
        <v>31</v>
      </c>
      <c r="S901">
        <v>0</v>
      </c>
      <c r="T901">
        <v>2011</v>
      </c>
      <c r="U901">
        <v>10000</v>
      </c>
      <c r="V901">
        <v>6.4</v>
      </c>
      <c r="W901">
        <v>13000</v>
      </c>
    </row>
    <row r="902" spans="1:23" x14ac:dyDescent="0.25">
      <c r="A902" t="s">
        <v>3077</v>
      </c>
      <c r="B902">
        <v>140</v>
      </c>
      <c r="C902">
        <v>118</v>
      </c>
      <c r="D902">
        <v>869</v>
      </c>
      <c r="E902">
        <v>21</v>
      </c>
      <c r="F902" t="s">
        <v>3078</v>
      </c>
      <c r="G902">
        <v>134</v>
      </c>
      <c r="H902">
        <v>34580635</v>
      </c>
      <c r="I902" t="s">
        <v>2613</v>
      </c>
      <c r="J902" t="s">
        <v>3079</v>
      </c>
      <c r="K902" t="s">
        <v>3080</v>
      </c>
      <c r="L902">
        <v>100743</v>
      </c>
      <c r="M902">
        <v>209</v>
      </c>
      <c r="N902" t="s">
        <v>3081</v>
      </c>
      <c r="O902">
        <v>1</v>
      </c>
      <c r="P902">
        <v>549</v>
      </c>
      <c r="Q902" t="s">
        <v>30</v>
      </c>
      <c r="R902" t="s">
        <v>44</v>
      </c>
      <c r="S902">
        <v>0</v>
      </c>
      <c r="T902">
        <v>1999</v>
      </c>
      <c r="U902">
        <v>27</v>
      </c>
      <c r="V902">
        <v>7.4</v>
      </c>
      <c r="W902">
        <v>0</v>
      </c>
    </row>
    <row r="903" spans="1:23" x14ac:dyDescent="0.25">
      <c r="A903" t="s">
        <v>336</v>
      </c>
      <c r="B903">
        <v>133</v>
      </c>
      <c r="C903">
        <v>178</v>
      </c>
      <c r="D903">
        <v>17000</v>
      </c>
      <c r="E903">
        <v>574</v>
      </c>
      <c r="F903" t="s">
        <v>227</v>
      </c>
      <c r="G903">
        <v>22000</v>
      </c>
      <c r="H903">
        <v>42438300</v>
      </c>
      <c r="I903" t="s">
        <v>1126</v>
      </c>
      <c r="J903" t="s">
        <v>1140</v>
      </c>
      <c r="K903" t="s">
        <v>3082</v>
      </c>
      <c r="L903">
        <v>333542</v>
      </c>
      <c r="M903">
        <v>24183</v>
      </c>
      <c r="N903" t="s">
        <v>2062</v>
      </c>
      <c r="O903">
        <v>2</v>
      </c>
      <c r="P903">
        <v>533</v>
      </c>
      <c r="Q903" t="s">
        <v>30</v>
      </c>
      <c r="R903" t="s">
        <v>31</v>
      </c>
      <c r="S903">
        <v>0</v>
      </c>
      <c r="T903">
        <v>1995</v>
      </c>
      <c r="U903">
        <v>721</v>
      </c>
      <c r="V903">
        <v>8.1999999999999993</v>
      </c>
      <c r="W903">
        <v>11000</v>
      </c>
    </row>
    <row r="904" spans="1:23" x14ac:dyDescent="0.25">
      <c r="A904" t="s">
        <v>3083</v>
      </c>
      <c r="B904">
        <v>203</v>
      </c>
      <c r="C904">
        <v>92</v>
      </c>
      <c r="D904">
        <v>180</v>
      </c>
      <c r="E904">
        <v>75</v>
      </c>
      <c r="F904" t="s">
        <v>3084</v>
      </c>
      <c r="G904">
        <v>211</v>
      </c>
      <c r="H904">
        <v>23324666</v>
      </c>
      <c r="I904" t="s">
        <v>47</v>
      </c>
      <c r="J904" t="s">
        <v>3085</v>
      </c>
      <c r="K904" t="s">
        <v>3086</v>
      </c>
      <c r="L904">
        <v>97775</v>
      </c>
      <c r="M904">
        <v>488</v>
      </c>
      <c r="N904" t="s">
        <v>3087</v>
      </c>
      <c r="O904">
        <v>1</v>
      </c>
      <c r="P904">
        <v>211</v>
      </c>
      <c r="Q904" t="s">
        <v>30</v>
      </c>
      <c r="R904" t="s">
        <v>966</v>
      </c>
      <c r="S904">
        <v>0</v>
      </c>
      <c r="T904">
        <v>2010</v>
      </c>
      <c r="U904">
        <v>135</v>
      </c>
      <c r="V904">
        <v>6.5</v>
      </c>
      <c r="W904">
        <v>0</v>
      </c>
    </row>
    <row r="905" spans="1:23" x14ac:dyDescent="0.25">
      <c r="A905" t="s">
        <v>3088</v>
      </c>
      <c r="B905">
        <v>127</v>
      </c>
      <c r="C905">
        <v>104</v>
      </c>
      <c r="D905">
        <v>13</v>
      </c>
      <c r="E905">
        <v>343</v>
      </c>
      <c r="F905" t="s">
        <v>517</v>
      </c>
      <c r="G905">
        <v>961</v>
      </c>
      <c r="H905">
        <v>23020488</v>
      </c>
      <c r="I905" t="s">
        <v>838</v>
      </c>
      <c r="J905" t="s">
        <v>513</v>
      </c>
      <c r="K905" t="s">
        <v>3089</v>
      </c>
      <c r="L905">
        <v>42324</v>
      </c>
      <c r="M905">
        <v>2422</v>
      </c>
      <c r="N905" t="s">
        <v>3090</v>
      </c>
      <c r="O905">
        <v>3</v>
      </c>
      <c r="P905">
        <v>180</v>
      </c>
      <c r="Q905" t="s">
        <v>30</v>
      </c>
      <c r="R905" t="s">
        <v>31</v>
      </c>
      <c r="S905">
        <v>0</v>
      </c>
      <c r="T905">
        <v>2003</v>
      </c>
      <c r="U905">
        <v>691</v>
      </c>
      <c r="V905">
        <v>5.5</v>
      </c>
      <c r="W905">
        <v>846</v>
      </c>
    </row>
    <row r="906" spans="1:23" x14ac:dyDescent="0.25">
      <c r="A906" t="s">
        <v>2217</v>
      </c>
      <c r="B906">
        <v>155</v>
      </c>
      <c r="C906">
        <v>116</v>
      </c>
      <c r="D906">
        <v>101</v>
      </c>
      <c r="E906">
        <v>79</v>
      </c>
      <c r="F906" t="s">
        <v>3091</v>
      </c>
      <c r="G906">
        <v>889</v>
      </c>
      <c r="H906">
        <v>90567722</v>
      </c>
      <c r="I906" t="s">
        <v>1094</v>
      </c>
      <c r="J906" t="s">
        <v>2730</v>
      </c>
      <c r="K906" t="s">
        <v>3092</v>
      </c>
      <c r="L906">
        <v>185878</v>
      </c>
      <c r="M906">
        <v>1711</v>
      </c>
      <c r="N906" t="s">
        <v>3093</v>
      </c>
      <c r="O906">
        <v>1</v>
      </c>
      <c r="P906">
        <v>481</v>
      </c>
      <c r="Q906" t="s">
        <v>30</v>
      </c>
      <c r="R906" t="s">
        <v>31</v>
      </c>
      <c r="S906">
        <v>0</v>
      </c>
      <c r="T906">
        <v>2000</v>
      </c>
      <c r="U906">
        <v>624</v>
      </c>
      <c r="V906">
        <v>6.5</v>
      </c>
      <c r="W906">
        <v>0</v>
      </c>
    </row>
    <row r="907" spans="1:23" x14ac:dyDescent="0.25">
      <c r="A907" t="s">
        <v>3094</v>
      </c>
      <c r="B907">
        <v>98</v>
      </c>
      <c r="C907">
        <v>90</v>
      </c>
      <c r="D907">
        <v>176</v>
      </c>
      <c r="E907">
        <v>523</v>
      </c>
      <c r="F907" t="s">
        <v>1466</v>
      </c>
      <c r="G907">
        <v>677</v>
      </c>
      <c r="H907">
        <v>72601713</v>
      </c>
      <c r="I907" t="s">
        <v>1904</v>
      </c>
      <c r="J907" t="s">
        <v>3095</v>
      </c>
      <c r="K907" t="s">
        <v>3096</v>
      </c>
      <c r="L907">
        <v>21396</v>
      </c>
      <c r="M907">
        <v>2055</v>
      </c>
      <c r="N907" t="s">
        <v>565</v>
      </c>
      <c r="O907">
        <v>1</v>
      </c>
      <c r="P907">
        <v>155</v>
      </c>
      <c r="Q907" t="s">
        <v>30</v>
      </c>
      <c r="R907" t="s">
        <v>526</v>
      </c>
      <c r="S907">
        <v>0</v>
      </c>
      <c r="T907">
        <v>2006</v>
      </c>
      <c r="U907">
        <v>560</v>
      </c>
      <c r="V907">
        <v>5.6</v>
      </c>
      <c r="W907">
        <v>605</v>
      </c>
    </row>
    <row r="908" spans="1:23" x14ac:dyDescent="0.25">
      <c r="A908" t="s">
        <v>3097</v>
      </c>
      <c r="B908">
        <v>71</v>
      </c>
      <c r="C908">
        <v>93</v>
      </c>
      <c r="D908">
        <v>14</v>
      </c>
      <c r="E908">
        <v>728</v>
      </c>
      <c r="F908" t="s">
        <v>3098</v>
      </c>
      <c r="G908">
        <v>2000</v>
      </c>
      <c r="H908">
        <v>35092918</v>
      </c>
      <c r="I908" t="s">
        <v>1954</v>
      </c>
      <c r="J908" t="s">
        <v>615</v>
      </c>
      <c r="K908" t="s">
        <v>3099</v>
      </c>
      <c r="L908">
        <v>15740</v>
      </c>
      <c r="M908">
        <v>5468</v>
      </c>
      <c r="N908" t="s">
        <v>3100</v>
      </c>
      <c r="O908">
        <v>0</v>
      </c>
      <c r="P908">
        <v>110</v>
      </c>
      <c r="Q908" t="s">
        <v>30</v>
      </c>
      <c r="R908" t="s">
        <v>31</v>
      </c>
      <c r="S908">
        <v>0</v>
      </c>
      <c r="T908">
        <v>2006</v>
      </c>
      <c r="U908">
        <v>1000</v>
      </c>
      <c r="V908">
        <v>4.9000000000000004</v>
      </c>
      <c r="W908">
        <v>1000</v>
      </c>
    </row>
    <row r="909" spans="1:23" x14ac:dyDescent="0.25">
      <c r="A909" t="s">
        <v>140</v>
      </c>
      <c r="B909">
        <v>299</v>
      </c>
      <c r="C909">
        <v>130</v>
      </c>
      <c r="D909">
        <v>129</v>
      </c>
      <c r="E909">
        <v>12000</v>
      </c>
      <c r="F909" t="s">
        <v>384</v>
      </c>
      <c r="G909">
        <v>21000</v>
      </c>
      <c r="H909">
        <v>296623634</v>
      </c>
      <c r="I909" t="s">
        <v>746</v>
      </c>
      <c r="J909" t="s">
        <v>527</v>
      </c>
      <c r="K909" t="s">
        <v>3101</v>
      </c>
      <c r="L909">
        <v>220758</v>
      </c>
      <c r="M909">
        <v>64040</v>
      </c>
      <c r="N909" t="s">
        <v>748</v>
      </c>
      <c r="O909">
        <v>2</v>
      </c>
      <c r="P909">
        <v>919</v>
      </c>
      <c r="Q909" t="s">
        <v>30</v>
      </c>
      <c r="R909" t="s">
        <v>31</v>
      </c>
      <c r="S909">
        <v>0</v>
      </c>
      <c r="T909">
        <v>2009</v>
      </c>
      <c r="U909">
        <v>17000</v>
      </c>
      <c r="V909">
        <v>4.5999999999999996</v>
      </c>
      <c r="W909">
        <v>13000</v>
      </c>
    </row>
    <row r="910" spans="1:23" x14ac:dyDescent="0.25">
      <c r="A910" t="s">
        <v>104</v>
      </c>
      <c r="B910">
        <v>212</v>
      </c>
      <c r="C910">
        <v>90</v>
      </c>
      <c r="D910">
        <v>80</v>
      </c>
      <c r="E910">
        <v>21</v>
      </c>
      <c r="F910" t="s">
        <v>495</v>
      </c>
      <c r="G910">
        <v>145</v>
      </c>
      <c r="H910">
        <v>267652016</v>
      </c>
      <c r="I910" t="s">
        <v>191</v>
      </c>
      <c r="J910" t="s">
        <v>3102</v>
      </c>
      <c r="K910" t="s">
        <v>3103</v>
      </c>
      <c r="L910">
        <v>467113</v>
      </c>
      <c r="M910">
        <v>275</v>
      </c>
      <c r="N910" t="s">
        <v>3104</v>
      </c>
      <c r="O910">
        <v>1</v>
      </c>
      <c r="P910">
        <v>945</v>
      </c>
      <c r="Q910" t="s">
        <v>30</v>
      </c>
      <c r="R910" t="s">
        <v>31</v>
      </c>
      <c r="S910">
        <v>0</v>
      </c>
      <c r="T910">
        <v>2001</v>
      </c>
      <c r="U910">
        <v>50</v>
      </c>
      <c r="V910">
        <v>7.9</v>
      </c>
      <c r="W910">
        <v>0</v>
      </c>
    </row>
    <row r="911" spans="1:23" x14ac:dyDescent="0.25">
      <c r="A911" t="s">
        <v>3105</v>
      </c>
      <c r="B911">
        <v>413</v>
      </c>
      <c r="C911">
        <v>106</v>
      </c>
      <c r="D911">
        <v>53</v>
      </c>
      <c r="E911">
        <v>593</v>
      </c>
      <c r="F911" t="s">
        <v>1949</v>
      </c>
      <c r="G911">
        <v>13000</v>
      </c>
      <c r="H911">
        <v>62453315</v>
      </c>
      <c r="I911" t="s">
        <v>3106</v>
      </c>
      <c r="J911" t="s">
        <v>776</v>
      </c>
      <c r="K911" t="s">
        <v>3107</v>
      </c>
      <c r="L911">
        <v>200035</v>
      </c>
      <c r="M911">
        <v>14607</v>
      </c>
      <c r="N911" t="s">
        <v>3108</v>
      </c>
      <c r="O911">
        <v>2</v>
      </c>
      <c r="P911">
        <v>407</v>
      </c>
      <c r="Q911" t="s">
        <v>30</v>
      </c>
      <c r="R911" t="s">
        <v>31</v>
      </c>
      <c r="S911">
        <v>0</v>
      </c>
      <c r="T911">
        <v>2011</v>
      </c>
      <c r="U911">
        <v>963</v>
      </c>
      <c r="V911">
        <v>7.1</v>
      </c>
      <c r="W911">
        <v>36000</v>
      </c>
    </row>
    <row r="912" spans="1:23" x14ac:dyDescent="0.25">
      <c r="A912" t="s">
        <v>365</v>
      </c>
      <c r="B912">
        <v>67</v>
      </c>
      <c r="C912">
        <v>155</v>
      </c>
      <c r="D912">
        <v>58</v>
      </c>
      <c r="E912">
        <v>720</v>
      </c>
      <c r="F912" t="s">
        <v>323</v>
      </c>
      <c r="G912">
        <v>25000</v>
      </c>
      <c r="H912">
        <v>165500000</v>
      </c>
      <c r="I912" t="s">
        <v>147</v>
      </c>
      <c r="J912" t="s">
        <v>78</v>
      </c>
      <c r="K912" t="s">
        <v>3109</v>
      </c>
      <c r="L912">
        <v>145257</v>
      </c>
      <c r="M912">
        <v>38518</v>
      </c>
      <c r="N912" t="s">
        <v>1222</v>
      </c>
      <c r="O912">
        <v>0</v>
      </c>
      <c r="P912">
        <v>322</v>
      </c>
      <c r="Q912" t="s">
        <v>30</v>
      </c>
      <c r="R912" t="s">
        <v>31</v>
      </c>
      <c r="S912">
        <v>0</v>
      </c>
      <c r="T912">
        <v>1991</v>
      </c>
      <c r="U912">
        <v>11000</v>
      </c>
      <c r="V912">
        <v>6.9</v>
      </c>
      <c r="W912">
        <v>0</v>
      </c>
    </row>
    <row r="913" spans="1:23" x14ac:dyDescent="0.25">
      <c r="A913" t="s">
        <v>2128</v>
      </c>
      <c r="B913">
        <v>109</v>
      </c>
      <c r="C913">
        <v>139</v>
      </c>
      <c r="D913">
        <v>488</v>
      </c>
      <c r="E913">
        <v>597</v>
      </c>
      <c r="F913" t="s">
        <v>1075</v>
      </c>
      <c r="G913">
        <v>10000</v>
      </c>
      <c r="H913">
        <v>153620822</v>
      </c>
      <c r="I913" t="s">
        <v>2805</v>
      </c>
      <c r="J913" t="s">
        <v>362</v>
      </c>
      <c r="K913" t="s">
        <v>3110</v>
      </c>
      <c r="L913">
        <v>189923</v>
      </c>
      <c r="M913">
        <v>12182</v>
      </c>
      <c r="N913" t="s">
        <v>3111</v>
      </c>
      <c r="O913">
        <v>0</v>
      </c>
      <c r="P913">
        <v>318</v>
      </c>
      <c r="Q913" t="s">
        <v>30</v>
      </c>
      <c r="R913" t="s">
        <v>31</v>
      </c>
      <c r="S913">
        <v>0</v>
      </c>
      <c r="T913">
        <v>1996</v>
      </c>
      <c r="U913">
        <v>743</v>
      </c>
      <c r="V913">
        <v>7.3</v>
      </c>
      <c r="W913">
        <v>0</v>
      </c>
    </row>
    <row r="914" spans="1:23" x14ac:dyDescent="0.25">
      <c r="A914" t="s">
        <v>1631</v>
      </c>
      <c r="B914">
        <v>457</v>
      </c>
      <c r="C914">
        <v>112</v>
      </c>
      <c r="D914">
        <v>3000</v>
      </c>
      <c r="E914">
        <v>1000</v>
      </c>
      <c r="F914" t="s">
        <v>1631</v>
      </c>
      <c r="G914">
        <v>15000</v>
      </c>
      <c r="H914">
        <v>218628680</v>
      </c>
      <c r="I914" t="s">
        <v>1789</v>
      </c>
      <c r="J914" t="s">
        <v>203</v>
      </c>
      <c r="K914" t="s">
        <v>3112</v>
      </c>
      <c r="L914">
        <v>471644</v>
      </c>
      <c r="M914">
        <v>21773</v>
      </c>
      <c r="N914" t="s">
        <v>1434</v>
      </c>
      <c r="O914">
        <v>1</v>
      </c>
      <c r="P914">
        <v>623</v>
      </c>
      <c r="Q914" t="s">
        <v>30</v>
      </c>
      <c r="R914" t="s">
        <v>31</v>
      </c>
      <c r="S914">
        <v>0</v>
      </c>
      <c r="T914">
        <v>2012</v>
      </c>
      <c r="U914">
        <v>3000</v>
      </c>
      <c r="V914">
        <v>7</v>
      </c>
      <c r="W914">
        <v>74000</v>
      </c>
    </row>
    <row r="915" spans="1:23" x14ac:dyDescent="0.25">
      <c r="A915" t="s">
        <v>934</v>
      </c>
      <c r="B915">
        <v>156</v>
      </c>
      <c r="C915">
        <v>139</v>
      </c>
      <c r="D915">
        <v>274</v>
      </c>
      <c r="E915">
        <v>285</v>
      </c>
      <c r="F915" t="s">
        <v>2073</v>
      </c>
      <c r="G915">
        <v>625</v>
      </c>
      <c r="H915">
        <v>147637474</v>
      </c>
      <c r="I915" t="s">
        <v>936</v>
      </c>
      <c r="J915" t="s">
        <v>3113</v>
      </c>
      <c r="K915" t="s">
        <v>3114</v>
      </c>
      <c r="L915">
        <v>224671</v>
      </c>
      <c r="M915">
        <v>1474</v>
      </c>
      <c r="N915" t="s">
        <v>3115</v>
      </c>
      <c r="O915">
        <v>0</v>
      </c>
      <c r="P915">
        <v>470</v>
      </c>
      <c r="Q915" t="s">
        <v>30</v>
      </c>
      <c r="R915" t="s">
        <v>31</v>
      </c>
      <c r="S915">
        <v>0</v>
      </c>
      <c r="T915">
        <v>1997</v>
      </c>
      <c r="U915">
        <v>440</v>
      </c>
      <c r="V915">
        <v>7.7</v>
      </c>
      <c r="W915">
        <v>11000</v>
      </c>
    </row>
    <row r="916" spans="1:23" x14ac:dyDescent="0.25">
      <c r="A916" t="s">
        <v>355</v>
      </c>
      <c r="B916">
        <v>55</v>
      </c>
      <c r="C916">
        <v>115</v>
      </c>
      <c r="D916">
        <v>293</v>
      </c>
      <c r="E916">
        <v>878</v>
      </c>
      <c r="F916" t="s">
        <v>479</v>
      </c>
      <c r="G916">
        <v>49000</v>
      </c>
      <c r="H916">
        <v>135014968</v>
      </c>
      <c r="I916" t="s">
        <v>3116</v>
      </c>
      <c r="J916" t="s">
        <v>554</v>
      </c>
      <c r="K916" t="s">
        <v>3117</v>
      </c>
      <c r="L916">
        <v>80580</v>
      </c>
      <c r="M916">
        <v>74382</v>
      </c>
      <c r="N916" t="s">
        <v>1695</v>
      </c>
      <c r="O916">
        <v>1</v>
      </c>
      <c r="P916">
        <v>375</v>
      </c>
      <c r="Q916" t="s">
        <v>30</v>
      </c>
      <c r="R916" t="s">
        <v>31</v>
      </c>
      <c r="S916">
        <v>0</v>
      </c>
      <c r="T916">
        <v>1998</v>
      </c>
      <c r="U916">
        <v>22000</v>
      </c>
      <c r="V916">
        <v>6.7</v>
      </c>
      <c r="W916">
        <v>0</v>
      </c>
    </row>
    <row r="917" spans="1:23" x14ac:dyDescent="0.25">
      <c r="A917" t="s">
        <v>1143</v>
      </c>
      <c r="B917">
        <v>272</v>
      </c>
      <c r="C917">
        <v>143</v>
      </c>
      <c r="D917">
        <v>285</v>
      </c>
      <c r="E917">
        <v>7000</v>
      </c>
      <c r="F917" t="s">
        <v>833</v>
      </c>
      <c r="G917">
        <v>11000</v>
      </c>
      <c r="H917">
        <v>2175312</v>
      </c>
      <c r="I917" t="s">
        <v>1094</v>
      </c>
      <c r="J917" t="s">
        <v>272</v>
      </c>
      <c r="K917" t="s">
        <v>3118</v>
      </c>
      <c r="L917">
        <v>131227</v>
      </c>
      <c r="M917">
        <v>28176</v>
      </c>
      <c r="N917" t="s">
        <v>359</v>
      </c>
      <c r="O917">
        <v>2</v>
      </c>
      <c r="P917">
        <v>346</v>
      </c>
      <c r="Q917" t="s">
        <v>30</v>
      </c>
      <c r="R917" t="s">
        <v>31</v>
      </c>
      <c r="S917">
        <v>0</v>
      </c>
      <c r="T917">
        <v>2013</v>
      </c>
      <c r="U917">
        <v>8000</v>
      </c>
      <c r="V917">
        <v>6.3</v>
      </c>
      <c r="W917">
        <v>41000</v>
      </c>
    </row>
    <row r="918" spans="1:23" x14ac:dyDescent="0.25">
      <c r="A918" t="s">
        <v>1788</v>
      </c>
      <c r="B918">
        <v>117</v>
      </c>
      <c r="C918">
        <v>96</v>
      </c>
      <c r="D918">
        <v>65</v>
      </c>
      <c r="E918">
        <v>828</v>
      </c>
      <c r="F918" t="s">
        <v>1421</v>
      </c>
      <c r="G918">
        <v>12000</v>
      </c>
      <c r="H918">
        <v>126203320</v>
      </c>
      <c r="I918" t="s">
        <v>1099</v>
      </c>
      <c r="J918" t="s">
        <v>192</v>
      </c>
      <c r="K918" t="s">
        <v>3119</v>
      </c>
      <c r="L918">
        <v>110432</v>
      </c>
      <c r="M918">
        <v>26826</v>
      </c>
      <c r="N918" t="s">
        <v>2995</v>
      </c>
      <c r="O918">
        <v>1</v>
      </c>
      <c r="P918">
        <v>309</v>
      </c>
      <c r="Q918" t="s">
        <v>30</v>
      </c>
      <c r="R918" t="s">
        <v>31</v>
      </c>
      <c r="S918">
        <v>0</v>
      </c>
      <c r="T918">
        <v>2002</v>
      </c>
      <c r="U918">
        <v>11000</v>
      </c>
      <c r="V918">
        <v>5.8</v>
      </c>
      <c r="W918">
        <v>0</v>
      </c>
    </row>
    <row r="919" spans="1:23" x14ac:dyDescent="0.25">
      <c r="A919" t="s">
        <v>244</v>
      </c>
      <c r="B919">
        <v>539</v>
      </c>
      <c r="C919">
        <v>112</v>
      </c>
      <c r="D919">
        <v>14000</v>
      </c>
      <c r="E919">
        <v>417</v>
      </c>
      <c r="F919" t="s">
        <v>1308</v>
      </c>
      <c r="G919">
        <v>1000</v>
      </c>
      <c r="H919">
        <v>126975169</v>
      </c>
      <c r="I919" t="s">
        <v>3120</v>
      </c>
      <c r="J919" t="s">
        <v>3121</v>
      </c>
      <c r="K919" t="s">
        <v>3122</v>
      </c>
      <c r="L919">
        <v>287822</v>
      </c>
      <c r="M919">
        <v>3388</v>
      </c>
      <c r="N919" t="s">
        <v>3123</v>
      </c>
      <c r="O919">
        <v>0</v>
      </c>
      <c r="P919">
        <v>849</v>
      </c>
      <c r="Q919" t="s">
        <v>30</v>
      </c>
      <c r="R919" t="s">
        <v>31</v>
      </c>
      <c r="S919">
        <v>0</v>
      </c>
      <c r="T919">
        <v>2011</v>
      </c>
      <c r="U919">
        <v>560</v>
      </c>
      <c r="V919">
        <v>7.1</v>
      </c>
      <c r="W919">
        <v>37000</v>
      </c>
    </row>
    <row r="920" spans="1:23" x14ac:dyDescent="0.25">
      <c r="A920" t="s">
        <v>1005</v>
      </c>
      <c r="B920">
        <v>169</v>
      </c>
      <c r="C920">
        <v>131</v>
      </c>
      <c r="D920">
        <v>0</v>
      </c>
      <c r="E920">
        <v>658</v>
      </c>
      <c r="F920" t="s">
        <v>171</v>
      </c>
      <c r="G920">
        <v>8000</v>
      </c>
      <c r="H920">
        <v>125548685</v>
      </c>
      <c r="I920" t="s">
        <v>1017</v>
      </c>
      <c r="J920" t="s">
        <v>1006</v>
      </c>
      <c r="K920" t="s">
        <v>3124</v>
      </c>
      <c r="L920">
        <v>135246</v>
      </c>
      <c r="M920">
        <v>10003</v>
      </c>
      <c r="N920" t="s">
        <v>3125</v>
      </c>
      <c r="O920">
        <v>0</v>
      </c>
      <c r="P920">
        <v>498</v>
      </c>
      <c r="Q920" t="s">
        <v>30</v>
      </c>
      <c r="R920" t="s">
        <v>31</v>
      </c>
      <c r="S920">
        <v>0</v>
      </c>
      <c r="T920">
        <v>2000</v>
      </c>
      <c r="U920">
        <v>883</v>
      </c>
      <c r="V920">
        <v>7.3</v>
      </c>
      <c r="W920">
        <v>0</v>
      </c>
    </row>
    <row r="921" spans="1:23" x14ac:dyDescent="0.25">
      <c r="A921" t="s">
        <v>2657</v>
      </c>
      <c r="B921">
        <v>140</v>
      </c>
      <c r="C921">
        <v>116</v>
      </c>
      <c r="D921">
        <v>80</v>
      </c>
      <c r="E921">
        <v>651</v>
      </c>
      <c r="F921" t="s">
        <v>1840</v>
      </c>
      <c r="G921">
        <v>11000</v>
      </c>
      <c r="H921">
        <v>105807520</v>
      </c>
      <c r="I921" t="s">
        <v>1099</v>
      </c>
      <c r="J921" t="s">
        <v>456</v>
      </c>
      <c r="K921" t="s">
        <v>3126</v>
      </c>
      <c r="L921">
        <v>156717</v>
      </c>
      <c r="M921">
        <v>14087</v>
      </c>
      <c r="N921" t="s">
        <v>3127</v>
      </c>
      <c r="O921">
        <v>2</v>
      </c>
      <c r="P921">
        <v>357</v>
      </c>
      <c r="Q921" t="s">
        <v>30</v>
      </c>
      <c r="R921" t="s">
        <v>31</v>
      </c>
      <c r="S921">
        <v>0</v>
      </c>
      <c r="T921">
        <v>2003</v>
      </c>
      <c r="U921">
        <v>1000</v>
      </c>
      <c r="V921">
        <v>6.4</v>
      </c>
      <c r="W921">
        <v>0</v>
      </c>
    </row>
    <row r="922" spans="1:23" x14ac:dyDescent="0.25">
      <c r="A922" t="s">
        <v>1367</v>
      </c>
      <c r="B922">
        <v>330</v>
      </c>
      <c r="C922">
        <v>112</v>
      </c>
      <c r="D922">
        <v>97</v>
      </c>
      <c r="E922">
        <v>584</v>
      </c>
      <c r="F922" t="s">
        <v>3128</v>
      </c>
      <c r="G922">
        <v>17000</v>
      </c>
      <c r="H922">
        <v>191616238</v>
      </c>
      <c r="I922" t="s">
        <v>1144</v>
      </c>
      <c r="J922" t="s">
        <v>309</v>
      </c>
      <c r="K922" t="s">
        <v>3129</v>
      </c>
      <c r="L922">
        <v>258186</v>
      </c>
      <c r="M922">
        <v>19428</v>
      </c>
      <c r="N922" t="s">
        <v>1566</v>
      </c>
      <c r="O922">
        <v>2</v>
      </c>
      <c r="P922">
        <v>322</v>
      </c>
      <c r="Q922" t="s">
        <v>30</v>
      </c>
      <c r="R922" t="s">
        <v>31</v>
      </c>
      <c r="S922">
        <v>0</v>
      </c>
      <c r="T922">
        <v>2014</v>
      </c>
      <c r="U922">
        <v>920</v>
      </c>
      <c r="V922">
        <v>7.1</v>
      </c>
      <c r="W922">
        <v>24000</v>
      </c>
    </row>
    <row r="923" spans="1:23" x14ac:dyDescent="0.25">
      <c r="A923" t="s">
        <v>3130</v>
      </c>
      <c r="B923">
        <v>120</v>
      </c>
      <c r="C923">
        <v>123</v>
      </c>
      <c r="D923">
        <v>277</v>
      </c>
      <c r="E923">
        <v>4000</v>
      </c>
      <c r="F923" t="s">
        <v>362</v>
      </c>
      <c r="G923">
        <v>11000</v>
      </c>
      <c r="H923">
        <v>105264608</v>
      </c>
      <c r="I923" t="s">
        <v>3131</v>
      </c>
      <c r="J923" t="s">
        <v>237</v>
      </c>
      <c r="K923" t="s">
        <v>3132</v>
      </c>
      <c r="L923">
        <v>239752</v>
      </c>
      <c r="M923">
        <v>25697</v>
      </c>
      <c r="N923" t="s">
        <v>63</v>
      </c>
      <c r="O923">
        <v>0</v>
      </c>
      <c r="P923">
        <v>406</v>
      </c>
      <c r="Q923" t="s">
        <v>30</v>
      </c>
      <c r="R923" t="s">
        <v>31</v>
      </c>
      <c r="S923">
        <v>0</v>
      </c>
      <c r="T923">
        <v>1994</v>
      </c>
      <c r="U923">
        <v>10000</v>
      </c>
      <c r="V923">
        <v>7.6</v>
      </c>
      <c r="W923">
        <v>11000</v>
      </c>
    </row>
    <row r="924" spans="1:23" x14ac:dyDescent="0.25">
      <c r="A924" t="s">
        <v>780</v>
      </c>
      <c r="B924">
        <v>190</v>
      </c>
      <c r="C924">
        <v>104</v>
      </c>
      <c r="D924">
        <v>235</v>
      </c>
      <c r="E924">
        <v>1000</v>
      </c>
      <c r="F924" t="s">
        <v>1274</v>
      </c>
      <c r="G924">
        <v>14000</v>
      </c>
      <c r="H924">
        <v>97680195</v>
      </c>
      <c r="I924" t="s">
        <v>1099</v>
      </c>
      <c r="J924" t="s">
        <v>452</v>
      </c>
      <c r="K924" t="s">
        <v>3133</v>
      </c>
      <c r="L924">
        <v>271691</v>
      </c>
      <c r="M924">
        <v>29505</v>
      </c>
      <c r="N924" t="s">
        <v>3134</v>
      </c>
      <c r="O924">
        <v>1</v>
      </c>
      <c r="P924">
        <v>243</v>
      </c>
      <c r="Q924" t="s">
        <v>30</v>
      </c>
      <c r="R924" t="s">
        <v>31</v>
      </c>
      <c r="S924">
        <v>0</v>
      </c>
      <c r="T924">
        <v>2008</v>
      </c>
      <c r="U924">
        <v>11000</v>
      </c>
      <c r="V924">
        <v>6.8</v>
      </c>
      <c r="W924">
        <v>0</v>
      </c>
    </row>
    <row r="925" spans="1:23" x14ac:dyDescent="0.25">
      <c r="A925" t="s">
        <v>3135</v>
      </c>
      <c r="B925">
        <v>177</v>
      </c>
      <c r="C925">
        <v>107</v>
      </c>
      <c r="D925">
        <v>43</v>
      </c>
      <c r="E925">
        <v>569</v>
      </c>
      <c r="F925" t="s">
        <v>146</v>
      </c>
      <c r="G925">
        <v>12000</v>
      </c>
      <c r="H925">
        <v>126088877</v>
      </c>
      <c r="I925" t="s">
        <v>1144</v>
      </c>
      <c r="J925" t="s">
        <v>725</v>
      </c>
      <c r="K925" t="s">
        <v>3136</v>
      </c>
      <c r="L925">
        <v>33354</v>
      </c>
      <c r="M925">
        <v>14569</v>
      </c>
      <c r="N925" t="s">
        <v>3137</v>
      </c>
      <c r="O925">
        <v>2</v>
      </c>
      <c r="P925">
        <v>110</v>
      </c>
      <c r="Q925" t="s">
        <v>30</v>
      </c>
      <c r="R925" t="s">
        <v>31</v>
      </c>
      <c r="S925">
        <v>0</v>
      </c>
      <c r="T925">
        <v>2016</v>
      </c>
      <c r="U925">
        <v>919</v>
      </c>
      <c r="V925">
        <v>6.6</v>
      </c>
      <c r="W925">
        <v>10000</v>
      </c>
    </row>
    <row r="926" spans="1:23" x14ac:dyDescent="0.25">
      <c r="A926" t="s">
        <v>834</v>
      </c>
      <c r="B926">
        <v>65</v>
      </c>
      <c r="C926">
        <v>124</v>
      </c>
      <c r="D926">
        <v>0</v>
      </c>
      <c r="E926">
        <v>701</v>
      </c>
      <c r="F926" t="s">
        <v>1691</v>
      </c>
      <c r="G926">
        <v>8000</v>
      </c>
      <c r="H926">
        <v>91030827</v>
      </c>
      <c r="I926" t="s">
        <v>1639</v>
      </c>
      <c r="J926" t="s">
        <v>1006</v>
      </c>
      <c r="K926" t="s">
        <v>3138</v>
      </c>
      <c r="L926">
        <v>46482</v>
      </c>
      <c r="M926">
        <v>9988</v>
      </c>
      <c r="N926" t="s">
        <v>3139</v>
      </c>
      <c r="O926">
        <v>2</v>
      </c>
      <c r="P926">
        <v>252</v>
      </c>
      <c r="Q926" t="s">
        <v>30</v>
      </c>
      <c r="R926" t="s">
        <v>31</v>
      </c>
      <c r="S926">
        <v>0</v>
      </c>
      <c r="T926">
        <v>1998</v>
      </c>
      <c r="U926">
        <v>818</v>
      </c>
      <c r="V926">
        <v>6.7</v>
      </c>
      <c r="W926">
        <v>0</v>
      </c>
    </row>
    <row r="927" spans="1:23" x14ac:dyDescent="0.25">
      <c r="A927" t="s">
        <v>2825</v>
      </c>
      <c r="B927">
        <v>145</v>
      </c>
      <c r="C927">
        <v>96</v>
      </c>
      <c r="D927">
        <v>51</v>
      </c>
      <c r="E927">
        <v>322</v>
      </c>
      <c r="F927" t="s">
        <v>1605</v>
      </c>
      <c r="G927">
        <v>8000</v>
      </c>
      <c r="H927">
        <v>150315155</v>
      </c>
      <c r="I927" t="s">
        <v>1954</v>
      </c>
      <c r="J927" t="s">
        <v>833</v>
      </c>
      <c r="K927" t="s">
        <v>3140</v>
      </c>
      <c r="L927">
        <v>54010</v>
      </c>
      <c r="M927">
        <v>10886</v>
      </c>
      <c r="N927" t="s">
        <v>3141</v>
      </c>
      <c r="O927">
        <v>2</v>
      </c>
      <c r="P927">
        <v>130</v>
      </c>
      <c r="Q927" t="s">
        <v>30</v>
      </c>
      <c r="R927" t="s">
        <v>31</v>
      </c>
      <c r="S927">
        <v>0</v>
      </c>
      <c r="T927">
        <v>2015</v>
      </c>
      <c r="U927">
        <v>2000</v>
      </c>
      <c r="V927">
        <v>6.1</v>
      </c>
      <c r="W927">
        <v>13000</v>
      </c>
    </row>
    <row r="928" spans="1:23" x14ac:dyDescent="0.25">
      <c r="A928" t="s">
        <v>111</v>
      </c>
      <c r="B928">
        <v>321</v>
      </c>
      <c r="C928">
        <v>125</v>
      </c>
      <c r="D928">
        <v>252</v>
      </c>
      <c r="E928">
        <v>10000</v>
      </c>
      <c r="F928" t="s">
        <v>1541</v>
      </c>
      <c r="G928">
        <v>40000</v>
      </c>
      <c r="H928">
        <v>127997349</v>
      </c>
      <c r="I928" t="s">
        <v>3142</v>
      </c>
      <c r="J928" t="s">
        <v>35</v>
      </c>
      <c r="K928" t="s">
        <v>3143</v>
      </c>
      <c r="L928">
        <v>101178</v>
      </c>
      <c r="M928">
        <v>62837</v>
      </c>
      <c r="N928" t="s">
        <v>1592</v>
      </c>
      <c r="O928">
        <v>1</v>
      </c>
      <c r="P928">
        <v>779</v>
      </c>
      <c r="Q928" t="s">
        <v>30</v>
      </c>
      <c r="R928" t="s">
        <v>31</v>
      </c>
      <c r="S928">
        <v>0</v>
      </c>
      <c r="T928">
        <v>2014</v>
      </c>
      <c r="U928">
        <v>11000</v>
      </c>
      <c r="V928">
        <v>6</v>
      </c>
      <c r="W928">
        <v>90000</v>
      </c>
    </row>
    <row r="929" spans="1:23" x14ac:dyDescent="0.25">
      <c r="A929" t="s">
        <v>3144</v>
      </c>
      <c r="B929">
        <v>230</v>
      </c>
      <c r="C929">
        <v>129</v>
      </c>
      <c r="D929">
        <v>0</v>
      </c>
      <c r="E929">
        <v>277</v>
      </c>
      <c r="F929" t="s">
        <v>3145</v>
      </c>
      <c r="G929">
        <v>18000</v>
      </c>
      <c r="H929">
        <v>88504640</v>
      </c>
      <c r="I929" t="s">
        <v>1396</v>
      </c>
      <c r="J929" t="s">
        <v>1127</v>
      </c>
      <c r="K929" t="s">
        <v>3146</v>
      </c>
      <c r="L929">
        <v>273108</v>
      </c>
      <c r="M929">
        <v>19148</v>
      </c>
      <c r="N929" t="s">
        <v>2152</v>
      </c>
      <c r="O929">
        <v>2</v>
      </c>
      <c r="P929">
        <v>646</v>
      </c>
      <c r="Q929" t="s">
        <v>30</v>
      </c>
      <c r="R929" t="s">
        <v>31</v>
      </c>
      <c r="S929">
        <v>0</v>
      </c>
      <c r="T929">
        <v>2006</v>
      </c>
      <c r="U929">
        <v>412</v>
      </c>
      <c r="V929">
        <v>7.6</v>
      </c>
      <c r="W929">
        <v>0</v>
      </c>
    </row>
    <row r="930" spans="1:23" x14ac:dyDescent="0.25">
      <c r="A930" t="s">
        <v>3147</v>
      </c>
      <c r="B930">
        <v>143</v>
      </c>
      <c r="C930">
        <v>90</v>
      </c>
      <c r="D930">
        <v>241</v>
      </c>
      <c r="E930">
        <v>416</v>
      </c>
      <c r="F930" t="s">
        <v>3148</v>
      </c>
      <c r="G930">
        <v>1000</v>
      </c>
      <c r="H930">
        <v>81517441</v>
      </c>
      <c r="I930" t="s">
        <v>321</v>
      </c>
      <c r="J930" t="s">
        <v>3149</v>
      </c>
      <c r="K930" t="s">
        <v>3150</v>
      </c>
      <c r="L930">
        <v>111368</v>
      </c>
      <c r="M930">
        <v>3148</v>
      </c>
      <c r="N930" t="s">
        <v>2339</v>
      </c>
      <c r="O930">
        <v>1</v>
      </c>
      <c r="P930">
        <v>394</v>
      </c>
      <c r="Q930" t="s">
        <v>30</v>
      </c>
      <c r="R930" t="s">
        <v>31</v>
      </c>
      <c r="S930">
        <v>0</v>
      </c>
      <c r="T930">
        <v>1999</v>
      </c>
      <c r="U930">
        <v>495</v>
      </c>
      <c r="V930">
        <v>7.1</v>
      </c>
      <c r="W930">
        <v>0</v>
      </c>
    </row>
    <row r="931" spans="1:23" x14ac:dyDescent="0.25">
      <c r="A931" t="s">
        <v>3151</v>
      </c>
      <c r="B931">
        <v>55</v>
      </c>
      <c r="C931">
        <v>109</v>
      </c>
      <c r="D931">
        <v>155</v>
      </c>
      <c r="E931">
        <v>293</v>
      </c>
      <c r="F931" t="s">
        <v>1002</v>
      </c>
      <c r="G931">
        <v>426</v>
      </c>
      <c r="H931">
        <v>81022333</v>
      </c>
      <c r="I931" t="s">
        <v>944</v>
      </c>
      <c r="J931" t="s">
        <v>3152</v>
      </c>
      <c r="K931" t="s">
        <v>3153</v>
      </c>
      <c r="L931">
        <v>34471</v>
      </c>
      <c r="M931">
        <v>1761</v>
      </c>
      <c r="N931" t="s">
        <v>983</v>
      </c>
      <c r="O931">
        <v>0</v>
      </c>
      <c r="P931">
        <v>147</v>
      </c>
      <c r="Q931" t="s">
        <v>30</v>
      </c>
      <c r="R931" t="s">
        <v>31</v>
      </c>
      <c r="S931">
        <v>0</v>
      </c>
      <c r="T931">
        <v>1995</v>
      </c>
      <c r="U931">
        <v>387</v>
      </c>
      <c r="V931">
        <v>5</v>
      </c>
      <c r="W931">
        <v>0</v>
      </c>
    </row>
    <row r="932" spans="1:23" x14ac:dyDescent="0.25">
      <c r="A932" t="s">
        <v>2128</v>
      </c>
      <c r="B932">
        <v>257</v>
      </c>
      <c r="C932">
        <v>124</v>
      </c>
      <c r="D932">
        <v>488</v>
      </c>
      <c r="E932">
        <v>1000</v>
      </c>
      <c r="F932" t="s">
        <v>776</v>
      </c>
      <c r="G932">
        <v>19000</v>
      </c>
      <c r="H932">
        <v>75621915</v>
      </c>
      <c r="I932" t="s">
        <v>2479</v>
      </c>
      <c r="J932" t="s">
        <v>74</v>
      </c>
      <c r="K932" t="s">
        <v>3154</v>
      </c>
      <c r="L932">
        <v>111003</v>
      </c>
      <c r="M932">
        <v>36873</v>
      </c>
      <c r="N932" t="s">
        <v>840</v>
      </c>
      <c r="O932">
        <v>3</v>
      </c>
      <c r="P932">
        <v>199</v>
      </c>
      <c r="Q932" t="s">
        <v>30</v>
      </c>
      <c r="R932" t="s">
        <v>31</v>
      </c>
      <c r="S932">
        <v>0</v>
      </c>
      <c r="T932">
        <v>2011</v>
      </c>
      <c r="U932">
        <v>13000</v>
      </c>
      <c r="V932">
        <v>7.1</v>
      </c>
      <c r="W932">
        <v>22000</v>
      </c>
    </row>
    <row r="933" spans="1:23" x14ac:dyDescent="0.25">
      <c r="A933" t="s">
        <v>702</v>
      </c>
      <c r="B933">
        <v>279</v>
      </c>
      <c r="C933">
        <v>121</v>
      </c>
      <c r="D933">
        <v>295</v>
      </c>
      <c r="E933">
        <v>329</v>
      </c>
      <c r="F933" t="s">
        <v>696</v>
      </c>
      <c r="G933">
        <v>12000</v>
      </c>
      <c r="H933">
        <v>79948113</v>
      </c>
      <c r="I933" t="s">
        <v>1435</v>
      </c>
      <c r="J933" t="s">
        <v>485</v>
      </c>
      <c r="K933" t="s">
        <v>3155</v>
      </c>
      <c r="L933">
        <v>186879</v>
      </c>
      <c r="M933">
        <v>13421</v>
      </c>
      <c r="N933" t="s">
        <v>3156</v>
      </c>
      <c r="O933">
        <v>0</v>
      </c>
      <c r="P933">
        <v>791</v>
      </c>
      <c r="Q933" t="s">
        <v>30</v>
      </c>
      <c r="R933" t="s">
        <v>31</v>
      </c>
      <c r="S933">
        <v>0</v>
      </c>
      <c r="T933">
        <v>2009</v>
      </c>
      <c r="U933">
        <v>748</v>
      </c>
      <c r="V933">
        <v>6.2</v>
      </c>
      <c r="W933">
        <v>0</v>
      </c>
    </row>
    <row r="934" spans="1:23" x14ac:dyDescent="0.25">
      <c r="A934" t="s">
        <v>2912</v>
      </c>
      <c r="B934">
        <v>143</v>
      </c>
      <c r="C934">
        <v>95</v>
      </c>
      <c r="D934">
        <v>9</v>
      </c>
      <c r="E934">
        <v>11000</v>
      </c>
      <c r="F934" t="s">
        <v>456</v>
      </c>
      <c r="G934">
        <v>14000</v>
      </c>
      <c r="H934">
        <v>88658172</v>
      </c>
      <c r="I934" t="s">
        <v>1099</v>
      </c>
      <c r="J934" t="s">
        <v>452</v>
      </c>
      <c r="K934" t="s">
        <v>3157</v>
      </c>
      <c r="L934">
        <v>58412</v>
      </c>
      <c r="M934">
        <v>37967</v>
      </c>
      <c r="N934" t="s">
        <v>1274</v>
      </c>
      <c r="O934">
        <v>2</v>
      </c>
      <c r="P934">
        <v>242</v>
      </c>
      <c r="Q934" t="s">
        <v>30</v>
      </c>
      <c r="R934" t="s">
        <v>31</v>
      </c>
      <c r="S934">
        <v>0</v>
      </c>
      <c r="T934">
        <v>2006</v>
      </c>
      <c r="U934">
        <v>11000</v>
      </c>
      <c r="V934">
        <v>5.6</v>
      </c>
      <c r="W934">
        <v>2000</v>
      </c>
    </row>
    <row r="935" spans="1:23" x14ac:dyDescent="0.25">
      <c r="A935" t="s">
        <v>3158</v>
      </c>
      <c r="B935">
        <v>196</v>
      </c>
      <c r="C935">
        <v>128</v>
      </c>
      <c r="D935">
        <v>62</v>
      </c>
      <c r="E935">
        <v>874</v>
      </c>
      <c r="F935" t="s">
        <v>2058</v>
      </c>
      <c r="G935">
        <v>6000</v>
      </c>
      <c r="H935">
        <v>75888270</v>
      </c>
      <c r="I935" t="s">
        <v>3159</v>
      </c>
      <c r="J935" t="s">
        <v>148</v>
      </c>
      <c r="K935" t="s">
        <v>3160</v>
      </c>
      <c r="L935">
        <v>71153</v>
      </c>
      <c r="M935">
        <v>10163</v>
      </c>
      <c r="N935" t="s">
        <v>3161</v>
      </c>
      <c r="O935">
        <v>0</v>
      </c>
      <c r="P935">
        <v>560</v>
      </c>
      <c r="Q935" t="s">
        <v>30</v>
      </c>
      <c r="R935" t="s">
        <v>31</v>
      </c>
      <c r="S935">
        <v>0</v>
      </c>
      <c r="T935">
        <v>2005</v>
      </c>
      <c r="U935">
        <v>989</v>
      </c>
      <c r="V935">
        <v>5.4</v>
      </c>
      <c r="W935">
        <v>0</v>
      </c>
    </row>
    <row r="936" spans="1:23" x14ac:dyDescent="0.25">
      <c r="A936" t="s">
        <v>2363</v>
      </c>
      <c r="B936">
        <v>310</v>
      </c>
      <c r="C936">
        <v>118</v>
      </c>
      <c r="D936">
        <v>43</v>
      </c>
      <c r="E936">
        <v>7000</v>
      </c>
      <c r="F936" t="s">
        <v>130</v>
      </c>
      <c r="G936">
        <v>33000</v>
      </c>
      <c r="H936">
        <v>84244877</v>
      </c>
      <c r="I936" t="s">
        <v>936</v>
      </c>
      <c r="J936" t="s">
        <v>2641</v>
      </c>
      <c r="K936" t="s">
        <v>3162</v>
      </c>
      <c r="L936">
        <v>375456</v>
      </c>
      <c r="M936">
        <v>57426</v>
      </c>
      <c r="N936" t="s">
        <v>359</v>
      </c>
      <c r="O936">
        <v>7</v>
      </c>
      <c r="P936">
        <v>292</v>
      </c>
      <c r="Q936" t="s">
        <v>30</v>
      </c>
      <c r="R936" t="s">
        <v>31</v>
      </c>
      <c r="S936">
        <v>0</v>
      </c>
      <c r="T936">
        <v>2011</v>
      </c>
      <c r="U936">
        <v>15000</v>
      </c>
      <c r="V936">
        <v>7.4</v>
      </c>
      <c r="W936">
        <v>44000</v>
      </c>
    </row>
    <row r="937" spans="1:23" x14ac:dyDescent="0.25">
      <c r="A937" t="s">
        <v>3163</v>
      </c>
      <c r="B937">
        <v>116</v>
      </c>
      <c r="C937">
        <v>80</v>
      </c>
      <c r="D937">
        <v>12</v>
      </c>
      <c r="E937">
        <v>58</v>
      </c>
      <c r="F937" t="s">
        <v>3164</v>
      </c>
      <c r="G937">
        <v>13000</v>
      </c>
      <c r="H937">
        <v>75367693</v>
      </c>
      <c r="I937" t="s">
        <v>541</v>
      </c>
      <c r="J937" t="s">
        <v>378</v>
      </c>
      <c r="K937" t="s">
        <v>3165</v>
      </c>
      <c r="L937">
        <v>58961</v>
      </c>
      <c r="M937">
        <v>13430</v>
      </c>
      <c r="N937" t="s">
        <v>3166</v>
      </c>
      <c r="O937">
        <v>0</v>
      </c>
      <c r="P937">
        <v>232</v>
      </c>
      <c r="Q937" t="s">
        <v>30</v>
      </c>
      <c r="R937" t="s">
        <v>31</v>
      </c>
      <c r="S937">
        <v>0</v>
      </c>
      <c r="T937">
        <v>2004</v>
      </c>
      <c r="U937">
        <v>258</v>
      </c>
      <c r="V937">
        <v>5</v>
      </c>
      <c r="W937">
        <v>795</v>
      </c>
    </row>
    <row r="938" spans="1:23" x14ac:dyDescent="0.25">
      <c r="A938" t="s">
        <v>3167</v>
      </c>
      <c r="B938">
        <v>105</v>
      </c>
      <c r="C938">
        <v>99</v>
      </c>
      <c r="D938">
        <v>148</v>
      </c>
      <c r="E938">
        <v>660</v>
      </c>
      <c r="F938" t="s">
        <v>2102</v>
      </c>
      <c r="G938">
        <v>2000</v>
      </c>
      <c r="H938">
        <v>73701902</v>
      </c>
      <c r="I938" t="s">
        <v>1954</v>
      </c>
      <c r="J938" t="s">
        <v>1132</v>
      </c>
      <c r="K938" t="s">
        <v>3168</v>
      </c>
      <c r="L938">
        <v>27548</v>
      </c>
      <c r="M938">
        <v>6729</v>
      </c>
      <c r="N938" t="s">
        <v>1204</v>
      </c>
      <c r="O938">
        <v>1</v>
      </c>
      <c r="P938">
        <v>209</v>
      </c>
      <c r="Q938" t="s">
        <v>30</v>
      </c>
      <c r="R938" t="s">
        <v>31</v>
      </c>
      <c r="S938">
        <v>0</v>
      </c>
      <c r="T938">
        <v>2004</v>
      </c>
      <c r="U938">
        <v>843</v>
      </c>
      <c r="V938">
        <v>5.2</v>
      </c>
      <c r="W938">
        <v>0</v>
      </c>
    </row>
    <row r="939" spans="1:23" x14ac:dyDescent="0.25">
      <c r="A939" t="s">
        <v>3169</v>
      </c>
      <c r="B939">
        <v>419</v>
      </c>
      <c r="C939">
        <v>133</v>
      </c>
      <c r="D939">
        <v>152</v>
      </c>
      <c r="E939">
        <v>11000</v>
      </c>
      <c r="F939" t="s">
        <v>305</v>
      </c>
      <c r="G939">
        <v>22000</v>
      </c>
      <c r="H939">
        <v>75605492</v>
      </c>
      <c r="I939" t="s">
        <v>1072</v>
      </c>
      <c r="J939" t="s">
        <v>479</v>
      </c>
      <c r="K939" t="s">
        <v>3170</v>
      </c>
      <c r="L939">
        <v>283563</v>
      </c>
      <c r="M939">
        <v>53094</v>
      </c>
      <c r="N939" t="s">
        <v>237</v>
      </c>
      <c r="O939">
        <v>1</v>
      </c>
      <c r="P939">
        <v>312</v>
      </c>
      <c r="Q939" t="s">
        <v>30</v>
      </c>
      <c r="R939" t="s">
        <v>31</v>
      </c>
      <c r="S939">
        <v>0</v>
      </c>
      <c r="T939">
        <v>2011</v>
      </c>
      <c r="U939">
        <v>18000</v>
      </c>
      <c r="V939">
        <v>7.6</v>
      </c>
      <c r="W939">
        <v>27000</v>
      </c>
    </row>
    <row r="940" spans="1:23" x14ac:dyDescent="0.25">
      <c r="A940" t="s">
        <v>488</v>
      </c>
      <c r="B940">
        <v>64</v>
      </c>
      <c r="C940">
        <v>127</v>
      </c>
      <c r="D940">
        <v>249</v>
      </c>
      <c r="E940">
        <v>808</v>
      </c>
      <c r="F940" t="s">
        <v>323</v>
      </c>
      <c r="G940">
        <v>18000</v>
      </c>
      <c r="H940">
        <v>67823573</v>
      </c>
      <c r="I940" t="s">
        <v>628</v>
      </c>
      <c r="J940" t="s">
        <v>88</v>
      </c>
      <c r="K940" t="s">
        <v>3171</v>
      </c>
      <c r="L940">
        <v>91176</v>
      </c>
      <c r="M940">
        <v>30383</v>
      </c>
      <c r="N940" t="s">
        <v>716</v>
      </c>
      <c r="O940">
        <v>3</v>
      </c>
      <c r="P940">
        <v>130</v>
      </c>
      <c r="Q940" t="s">
        <v>30</v>
      </c>
      <c r="R940" t="s">
        <v>31</v>
      </c>
      <c r="S940">
        <v>0</v>
      </c>
      <c r="T940">
        <v>1995</v>
      </c>
      <c r="U940">
        <v>11000</v>
      </c>
      <c r="V940">
        <v>6.6</v>
      </c>
      <c r="W940">
        <v>0</v>
      </c>
    </row>
    <row r="941" spans="1:23" x14ac:dyDescent="0.25">
      <c r="A941" t="s">
        <v>3172</v>
      </c>
      <c r="B941">
        <v>359</v>
      </c>
      <c r="C941">
        <v>106</v>
      </c>
      <c r="D941">
        <v>174</v>
      </c>
      <c r="E941">
        <v>660</v>
      </c>
      <c r="F941" t="s">
        <v>2820</v>
      </c>
      <c r="G941">
        <v>14000</v>
      </c>
      <c r="H941">
        <v>91439400</v>
      </c>
      <c r="I941" t="s">
        <v>775</v>
      </c>
      <c r="J941" t="s">
        <v>162</v>
      </c>
      <c r="K941" t="s">
        <v>3173</v>
      </c>
      <c r="L941">
        <v>200647</v>
      </c>
      <c r="M941">
        <v>16967</v>
      </c>
      <c r="N941" t="s">
        <v>3174</v>
      </c>
      <c r="O941">
        <v>0</v>
      </c>
      <c r="P941">
        <v>384</v>
      </c>
      <c r="Q941" t="s">
        <v>30</v>
      </c>
      <c r="R941" t="s">
        <v>44</v>
      </c>
      <c r="S941">
        <v>0</v>
      </c>
      <c r="T941">
        <v>2014</v>
      </c>
      <c r="U941">
        <v>664</v>
      </c>
      <c r="V941">
        <v>7</v>
      </c>
      <c r="W941">
        <v>24000</v>
      </c>
    </row>
    <row r="942" spans="1:23" x14ac:dyDescent="0.25">
      <c r="A942" t="s">
        <v>3175</v>
      </c>
      <c r="B942">
        <v>166</v>
      </c>
      <c r="C942">
        <v>98</v>
      </c>
      <c r="D942">
        <v>99</v>
      </c>
      <c r="E942">
        <v>433</v>
      </c>
      <c r="F942" t="s">
        <v>3176</v>
      </c>
      <c r="G942">
        <v>12000</v>
      </c>
      <c r="H942">
        <v>67128202</v>
      </c>
      <c r="I942" t="s">
        <v>3177</v>
      </c>
      <c r="J942" t="s">
        <v>725</v>
      </c>
      <c r="K942" t="s">
        <v>3178</v>
      </c>
      <c r="L942">
        <v>43328</v>
      </c>
      <c r="M942">
        <v>14007</v>
      </c>
      <c r="N942" t="s">
        <v>635</v>
      </c>
      <c r="O942">
        <v>3</v>
      </c>
      <c r="P942">
        <v>110</v>
      </c>
      <c r="Q942" t="s">
        <v>30</v>
      </c>
      <c r="R942" t="s">
        <v>31</v>
      </c>
      <c r="S942">
        <v>0</v>
      </c>
      <c r="T942">
        <v>2009</v>
      </c>
      <c r="U942">
        <v>536</v>
      </c>
      <c r="V942">
        <v>5.7</v>
      </c>
      <c r="W942">
        <v>0</v>
      </c>
    </row>
    <row r="943" spans="1:23" x14ac:dyDescent="0.25">
      <c r="A943" t="s">
        <v>3179</v>
      </c>
      <c r="B943">
        <v>525</v>
      </c>
      <c r="C943">
        <v>132</v>
      </c>
      <c r="D943">
        <v>160</v>
      </c>
      <c r="E943">
        <v>443</v>
      </c>
      <c r="F943" t="s">
        <v>250</v>
      </c>
      <c r="G943">
        <v>20000</v>
      </c>
      <c r="H943">
        <v>70496802</v>
      </c>
      <c r="I943" t="s">
        <v>628</v>
      </c>
      <c r="J943" t="s">
        <v>574</v>
      </c>
      <c r="K943" t="s">
        <v>3180</v>
      </c>
      <c r="L943">
        <v>791783</v>
      </c>
      <c r="M943">
        <v>22417</v>
      </c>
      <c r="N943" t="s">
        <v>3181</v>
      </c>
      <c r="O943">
        <v>1</v>
      </c>
      <c r="P943">
        <v>2042</v>
      </c>
      <c r="Q943" t="s">
        <v>30</v>
      </c>
      <c r="R943" t="s">
        <v>31</v>
      </c>
      <c r="S943">
        <v>0</v>
      </c>
      <c r="T943">
        <v>2005</v>
      </c>
      <c r="U943">
        <v>979</v>
      </c>
      <c r="V943">
        <v>8.1999999999999993</v>
      </c>
      <c r="W943">
        <v>48000</v>
      </c>
    </row>
    <row r="944" spans="1:23" x14ac:dyDescent="0.25">
      <c r="A944" t="s">
        <v>3074</v>
      </c>
      <c r="B944">
        <v>165</v>
      </c>
      <c r="C944">
        <v>114</v>
      </c>
      <c r="D944">
        <v>71</v>
      </c>
      <c r="E944">
        <v>55</v>
      </c>
      <c r="F944" t="s">
        <v>3182</v>
      </c>
      <c r="G944">
        <v>154</v>
      </c>
      <c r="H944">
        <v>60470220</v>
      </c>
      <c r="I944" t="s">
        <v>1068</v>
      </c>
      <c r="J944" t="s">
        <v>3183</v>
      </c>
      <c r="K944" t="s">
        <v>3184</v>
      </c>
      <c r="L944">
        <v>81444</v>
      </c>
      <c r="M944">
        <v>428</v>
      </c>
      <c r="N944" t="s">
        <v>3185</v>
      </c>
      <c r="O944">
        <v>2</v>
      </c>
      <c r="P944">
        <v>192</v>
      </c>
      <c r="Q944" t="s">
        <v>30</v>
      </c>
      <c r="R944" t="s">
        <v>31</v>
      </c>
      <c r="S944">
        <v>0</v>
      </c>
      <c r="T944">
        <v>2003</v>
      </c>
      <c r="U944">
        <v>131</v>
      </c>
      <c r="V944">
        <v>6.2</v>
      </c>
      <c r="W944">
        <v>955</v>
      </c>
    </row>
    <row r="945" spans="1:23" x14ac:dyDescent="0.25">
      <c r="A945" t="s">
        <v>3186</v>
      </c>
      <c r="B945">
        <v>87</v>
      </c>
      <c r="C945">
        <v>78</v>
      </c>
      <c r="D945">
        <v>5</v>
      </c>
      <c r="E945">
        <v>1000</v>
      </c>
      <c r="F945" t="s">
        <v>1300</v>
      </c>
      <c r="G945">
        <v>8000</v>
      </c>
      <c r="H945">
        <v>58336565</v>
      </c>
      <c r="I945" t="s">
        <v>326</v>
      </c>
      <c r="J945" t="s">
        <v>833</v>
      </c>
      <c r="K945" t="s">
        <v>3187</v>
      </c>
      <c r="L945">
        <v>12845</v>
      </c>
      <c r="M945">
        <v>11124</v>
      </c>
      <c r="N945" t="s">
        <v>1312</v>
      </c>
      <c r="O945">
        <v>0</v>
      </c>
      <c r="P945">
        <v>118</v>
      </c>
      <c r="Q945" t="s">
        <v>30</v>
      </c>
      <c r="R945" t="s">
        <v>31</v>
      </c>
      <c r="S945">
        <v>0</v>
      </c>
      <c r="T945">
        <v>2006</v>
      </c>
      <c r="U945">
        <v>2000</v>
      </c>
      <c r="V945">
        <v>6.6</v>
      </c>
      <c r="W945">
        <v>624</v>
      </c>
    </row>
    <row r="946" spans="1:23" x14ac:dyDescent="0.25">
      <c r="A946" t="s">
        <v>3188</v>
      </c>
      <c r="B946">
        <v>117</v>
      </c>
      <c r="C946">
        <v>101</v>
      </c>
      <c r="D946">
        <v>23</v>
      </c>
      <c r="E946">
        <v>541</v>
      </c>
      <c r="F946" t="s">
        <v>3127</v>
      </c>
      <c r="G946">
        <v>660</v>
      </c>
      <c r="H946">
        <v>66002004</v>
      </c>
      <c r="I946" t="s">
        <v>3189</v>
      </c>
      <c r="J946" t="s">
        <v>3174</v>
      </c>
      <c r="K946" t="s">
        <v>3190</v>
      </c>
      <c r="L946">
        <v>36431</v>
      </c>
      <c r="M946">
        <v>2177</v>
      </c>
      <c r="N946" t="s">
        <v>3191</v>
      </c>
      <c r="O946">
        <v>1</v>
      </c>
      <c r="P946">
        <v>168</v>
      </c>
      <c r="Q946" t="s">
        <v>30</v>
      </c>
      <c r="R946" t="s">
        <v>31</v>
      </c>
      <c r="S946">
        <v>0</v>
      </c>
      <c r="T946">
        <v>2005</v>
      </c>
      <c r="U946">
        <v>651</v>
      </c>
      <c r="V946">
        <v>4.7</v>
      </c>
      <c r="W946">
        <v>1000</v>
      </c>
    </row>
    <row r="947" spans="1:23" x14ac:dyDescent="0.25">
      <c r="A947" t="s">
        <v>3192</v>
      </c>
      <c r="B947">
        <v>113</v>
      </c>
      <c r="C947">
        <v>113</v>
      </c>
      <c r="D947">
        <v>39</v>
      </c>
      <c r="E947">
        <v>477</v>
      </c>
      <c r="F947" t="s">
        <v>3193</v>
      </c>
      <c r="G947">
        <v>1000</v>
      </c>
      <c r="H947">
        <v>54997476</v>
      </c>
      <c r="I947" t="s">
        <v>1396</v>
      </c>
      <c r="J947" t="s">
        <v>299</v>
      </c>
      <c r="K947" t="s">
        <v>3194</v>
      </c>
      <c r="L947">
        <v>40362</v>
      </c>
      <c r="M947">
        <v>3341</v>
      </c>
      <c r="N947" t="s">
        <v>3195</v>
      </c>
      <c r="O947">
        <v>0</v>
      </c>
      <c r="P947">
        <v>248</v>
      </c>
      <c r="Q947" t="s">
        <v>30</v>
      </c>
      <c r="R947" t="s">
        <v>31</v>
      </c>
      <c r="S947">
        <v>0</v>
      </c>
      <c r="T947">
        <v>2001</v>
      </c>
      <c r="U947">
        <v>912</v>
      </c>
      <c r="V947">
        <v>6.3</v>
      </c>
      <c r="W947">
        <v>970</v>
      </c>
    </row>
    <row r="948" spans="1:23" x14ac:dyDescent="0.25">
      <c r="A948" t="s">
        <v>3196</v>
      </c>
      <c r="B948">
        <v>349</v>
      </c>
      <c r="C948">
        <v>98</v>
      </c>
      <c r="D948">
        <v>75</v>
      </c>
      <c r="E948">
        <v>467</v>
      </c>
      <c r="F948" t="s">
        <v>3197</v>
      </c>
      <c r="G948">
        <v>10000</v>
      </c>
      <c r="H948">
        <v>55682070</v>
      </c>
      <c r="I948" t="s">
        <v>2195</v>
      </c>
      <c r="J948" t="s">
        <v>604</v>
      </c>
      <c r="K948" t="s">
        <v>3198</v>
      </c>
      <c r="L948">
        <v>159868</v>
      </c>
      <c r="M948">
        <v>11946</v>
      </c>
      <c r="N948" t="s">
        <v>1220</v>
      </c>
      <c r="O948">
        <v>2</v>
      </c>
      <c r="P948">
        <v>304</v>
      </c>
      <c r="Q948" t="s">
        <v>30</v>
      </c>
      <c r="R948" t="s">
        <v>526</v>
      </c>
      <c r="S948">
        <v>0</v>
      </c>
      <c r="T948">
        <v>2013</v>
      </c>
      <c r="U948">
        <v>520</v>
      </c>
      <c r="V948">
        <v>6.1</v>
      </c>
      <c r="W948">
        <v>45000</v>
      </c>
    </row>
    <row r="949" spans="1:23" x14ac:dyDescent="0.25">
      <c r="A949" t="s">
        <v>3199</v>
      </c>
      <c r="B949">
        <v>152</v>
      </c>
      <c r="C949">
        <v>124</v>
      </c>
      <c r="D949">
        <v>213</v>
      </c>
      <c r="E949">
        <v>372</v>
      </c>
      <c r="F949" t="s">
        <v>3200</v>
      </c>
      <c r="G949">
        <v>838</v>
      </c>
      <c r="H949">
        <v>52752475</v>
      </c>
      <c r="I949" t="s">
        <v>2560</v>
      </c>
      <c r="J949" t="s">
        <v>3201</v>
      </c>
      <c r="K949" t="s">
        <v>3202</v>
      </c>
      <c r="L949">
        <v>63067</v>
      </c>
      <c r="M949">
        <v>2583</v>
      </c>
      <c r="N949" t="s">
        <v>3203</v>
      </c>
      <c r="O949">
        <v>0</v>
      </c>
      <c r="P949">
        <v>533</v>
      </c>
      <c r="Q949" t="s">
        <v>30</v>
      </c>
      <c r="R949" t="s">
        <v>31</v>
      </c>
      <c r="S949">
        <v>0</v>
      </c>
      <c r="T949">
        <v>2002</v>
      </c>
      <c r="U949">
        <v>593</v>
      </c>
      <c r="V949">
        <v>6.7</v>
      </c>
      <c r="W949">
        <v>0</v>
      </c>
    </row>
    <row r="950" spans="1:23" x14ac:dyDescent="0.25">
      <c r="A950" t="s">
        <v>1698</v>
      </c>
      <c r="B950">
        <v>288</v>
      </c>
      <c r="C950">
        <v>109</v>
      </c>
      <c r="D950">
        <v>154</v>
      </c>
      <c r="E950">
        <v>144</v>
      </c>
      <c r="F950" t="s">
        <v>3204</v>
      </c>
      <c r="G950">
        <v>15000</v>
      </c>
      <c r="H950">
        <v>55092830</v>
      </c>
      <c r="I950" t="s">
        <v>161</v>
      </c>
      <c r="J950" t="s">
        <v>3205</v>
      </c>
      <c r="K950" t="s">
        <v>3206</v>
      </c>
      <c r="L950">
        <v>195043</v>
      </c>
      <c r="M950">
        <v>15608</v>
      </c>
      <c r="N950" t="s">
        <v>3207</v>
      </c>
      <c r="O950">
        <v>1</v>
      </c>
      <c r="P950">
        <v>329</v>
      </c>
      <c r="Q950" t="s">
        <v>30</v>
      </c>
      <c r="R950" t="s">
        <v>31</v>
      </c>
      <c r="S950">
        <v>0</v>
      </c>
      <c r="T950">
        <v>2011</v>
      </c>
      <c r="U950">
        <v>348</v>
      </c>
      <c r="V950">
        <v>6.1</v>
      </c>
      <c r="W950">
        <v>27000</v>
      </c>
    </row>
    <row r="951" spans="1:23" x14ac:dyDescent="0.25">
      <c r="A951" t="s">
        <v>3208</v>
      </c>
      <c r="B951">
        <v>358</v>
      </c>
      <c r="C951">
        <v>128</v>
      </c>
      <c r="D951">
        <v>79</v>
      </c>
      <c r="E951">
        <v>414</v>
      </c>
      <c r="F951" t="s">
        <v>3209</v>
      </c>
      <c r="G951">
        <v>13000</v>
      </c>
      <c r="H951">
        <v>50815288</v>
      </c>
      <c r="I951" t="s">
        <v>2560</v>
      </c>
      <c r="J951" t="s">
        <v>776</v>
      </c>
      <c r="K951" t="s">
        <v>3210</v>
      </c>
      <c r="L951">
        <v>109188</v>
      </c>
      <c r="M951">
        <v>14747</v>
      </c>
      <c r="N951" t="s">
        <v>3211</v>
      </c>
      <c r="O951">
        <v>0</v>
      </c>
      <c r="P951">
        <v>625</v>
      </c>
      <c r="Q951" t="s">
        <v>30</v>
      </c>
      <c r="R951" t="s">
        <v>31</v>
      </c>
      <c r="S951">
        <v>0</v>
      </c>
      <c r="T951">
        <v>2005</v>
      </c>
      <c r="U951">
        <v>903</v>
      </c>
      <c r="V951">
        <v>7</v>
      </c>
      <c r="W951">
        <v>0</v>
      </c>
    </row>
    <row r="952" spans="1:23" x14ac:dyDescent="0.25">
      <c r="A952" t="s">
        <v>195</v>
      </c>
      <c r="B952">
        <v>204</v>
      </c>
      <c r="C952">
        <v>144</v>
      </c>
      <c r="D952">
        <v>0</v>
      </c>
      <c r="E952">
        <v>681</v>
      </c>
      <c r="F952" t="s">
        <v>3212</v>
      </c>
      <c r="G952">
        <v>769</v>
      </c>
      <c r="H952">
        <v>52822418</v>
      </c>
      <c r="I952" t="s">
        <v>1248</v>
      </c>
      <c r="J952" t="s">
        <v>655</v>
      </c>
      <c r="K952" t="s">
        <v>3213</v>
      </c>
      <c r="L952">
        <v>47764</v>
      </c>
      <c r="M952">
        <v>3580</v>
      </c>
      <c r="N952" t="s">
        <v>3214</v>
      </c>
      <c r="O952">
        <v>0</v>
      </c>
      <c r="P952">
        <v>219</v>
      </c>
      <c r="Q952" t="s">
        <v>30</v>
      </c>
      <c r="R952" t="s">
        <v>31</v>
      </c>
      <c r="S952">
        <v>0</v>
      </c>
      <c r="T952">
        <v>2016</v>
      </c>
      <c r="U952">
        <v>726</v>
      </c>
      <c r="V952">
        <v>7.4</v>
      </c>
      <c r="W952">
        <v>44000</v>
      </c>
    </row>
    <row r="953" spans="1:23" x14ac:dyDescent="0.25">
      <c r="A953" t="s">
        <v>3215</v>
      </c>
      <c r="B953">
        <v>156</v>
      </c>
      <c r="C953">
        <v>95</v>
      </c>
      <c r="D953">
        <v>34</v>
      </c>
      <c r="E953">
        <v>679</v>
      </c>
      <c r="F953" t="s">
        <v>2107</v>
      </c>
      <c r="G953">
        <v>17000</v>
      </c>
      <c r="H953">
        <v>50150619</v>
      </c>
      <c r="I953" t="s">
        <v>2099</v>
      </c>
      <c r="J953" t="s">
        <v>309</v>
      </c>
      <c r="K953" t="s">
        <v>3216</v>
      </c>
      <c r="L953">
        <v>45580</v>
      </c>
      <c r="M953">
        <v>19513</v>
      </c>
      <c r="N953" t="s">
        <v>3217</v>
      </c>
      <c r="O953">
        <v>1</v>
      </c>
      <c r="P953">
        <v>102</v>
      </c>
      <c r="Q953" t="s">
        <v>30</v>
      </c>
      <c r="R953" t="s">
        <v>31</v>
      </c>
      <c r="S953">
        <v>0</v>
      </c>
      <c r="T953">
        <v>2014</v>
      </c>
      <c r="U953">
        <v>995</v>
      </c>
      <c r="V953">
        <v>7.3</v>
      </c>
      <c r="W953">
        <v>18000</v>
      </c>
    </row>
    <row r="954" spans="1:23" x14ac:dyDescent="0.25">
      <c r="A954" t="s">
        <v>3218</v>
      </c>
      <c r="B954">
        <v>171</v>
      </c>
      <c r="C954">
        <v>105</v>
      </c>
      <c r="D954">
        <v>12</v>
      </c>
      <c r="E954">
        <v>935</v>
      </c>
      <c r="F954" t="s">
        <v>272</v>
      </c>
      <c r="G954">
        <v>87000</v>
      </c>
      <c r="H954">
        <v>48745150</v>
      </c>
      <c r="I954" t="s">
        <v>1007</v>
      </c>
      <c r="J954" t="s">
        <v>357</v>
      </c>
      <c r="K954" t="s">
        <v>3219</v>
      </c>
      <c r="L954">
        <v>50170</v>
      </c>
      <c r="M954">
        <v>101383</v>
      </c>
      <c r="N954" t="s">
        <v>3220</v>
      </c>
      <c r="O954">
        <v>1</v>
      </c>
      <c r="P954">
        <v>306</v>
      </c>
      <c r="Q954" t="s">
        <v>30</v>
      </c>
      <c r="R954" t="s">
        <v>31</v>
      </c>
      <c r="S954">
        <v>0</v>
      </c>
      <c r="T954">
        <v>2006</v>
      </c>
      <c r="U954">
        <v>11000</v>
      </c>
      <c r="V954">
        <v>5.8</v>
      </c>
      <c r="W954">
        <v>773</v>
      </c>
    </row>
    <row r="955" spans="1:23" x14ac:dyDescent="0.25">
      <c r="A955" t="s">
        <v>2336</v>
      </c>
      <c r="B955">
        <v>76</v>
      </c>
      <c r="C955">
        <v>121</v>
      </c>
      <c r="D955">
        <v>16000</v>
      </c>
      <c r="E955">
        <v>826</v>
      </c>
      <c r="F955" t="s">
        <v>1190</v>
      </c>
      <c r="G955">
        <v>16000</v>
      </c>
      <c r="H955">
        <v>50007168</v>
      </c>
      <c r="I955" t="s">
        <v>321</v>
      </c>
      <c r="J955" t="s">
        <v>2336</v>
      </c>
      <c r="K955" t="s">
        <v>3221</v>
      </c>
      <c r="L955">
        <v>39529</v>
      </c>
      <c r="M955">
        <v>19139</v>
      </c>
      <c r="N955" t="s">
        <v>874</v>
      </c>
      <c r="O955">
        <v>0</v>
      </c>
      <c r="P955">
        <v>142</v>
      </c>
      <c r="Q955" t="s">
        <v>30</v>
      </c>
      <c r="R955" t="s">
        <v>31</v>
      </c>
      <c r="S955">
        <v>0</v>
      </c>
      <c r="T955">
        <v>1997</v>
      </c>
      <c r="U955">
        <v>1000</v>
      </c>
      <c r="V955">
        <v>6.7</v>
      </c>
      <c r="W955">
        <v>1000</v>
      </c>
    </row>
    <row r="956" spans="1:23" x14ac:dyDescent="0.25">
      <c r="A956" t="s">
        <v>133</v>
      </c>
      <c r="B956">
        <v>97</v>
      </c>
      <c r="C956">
        <v>125</v>
      </c>
      <c r="D956">
        <v>0</v>
      </c>
      <c r="E956">
        <v>957</v>
      </c>
      <c r="F956" t="s">
        <v>910</v>
      </c>
      <c r="G956">
        <v>10000</v>
      </c>
      <c r="H956">
        <v>48154732</v>
      </c>
      <c r="I956" t="s">
        <v>968</v>
      </c>
      <c r="J956" t="s">
        <v>1813</v>
      </c>
      <c r="K956" t="s">
        <v>3222</v>
      </c>
      <c r="L956">
        <v>60326</v>
      </c>
      <c r="M956">
        <v>15569</v>
      </c>
      <c r="N956" t="s">
        <v>685</v>
      </c>
      <c r="O956">
        <v>1</v>
      </c>
      <c r="P956">
        <v>142</v>
      </c>
      <c r="Q956" t="s">
        <v>30</v>
      </c>
      <c r="R956" t="s">
        <v>31</v>
      </c>
      <c r="S956">
        <v>0</v>
      </c>
      <c r="T956">
        <v>1997</v>
      </c>
      <c r="U956">
        <v>2000</v>
      </c>
      <c r="V956">
        <v>5.8</v>
      </c>
      <c r="W956">
        <v>2000</v>
      </c>
    </row>
    <row r="957" spans="1:23" x14ac:dyDescent="0.25">
      <c r="A957" t="s">
        <v>471</v>
      </c>
      <c r="B957">
        <v>157</v>
      </c>
      <c r="C957">
        <v>129</v>
      </c>
      <c r="D957">
        <v>21000</v>
      </c>
      <c r="E957">
        <v>283</v>
      </c>
      <c r="F957" t="s">
        <v>583</v>
      </c>
      <c r="G957">
        <v>495</v>
      </c>
      <c r="H957">
        <v>48265581</v>
      </c>
      <c r="I957" t="s">
        <v>1258</v>
      </c>
      <c r="J957" t="s">
        <v>3148</v>
      </c>
      <c r="K957" t="s">
        <v>3223</v>
      </c>
      <c r="L957">
        <v>261069</v>
      </c>
      <c r="M957">
        <v>1397</v>
      </c>
      <c r="N957" t="s">
        <v>3224</v>
      </c>
      <c r="O957">
        <v>1</v>
      </c>
      <c r="P957">
        <v>506</v>
      </c>
      <c r="Q957" t="s">
        <v>30</v>
      </c>
      <c r="R957" t="s">
        <v>31</v>
      </c>
      <c r="S957">
        <v>0</v>
      </c>
      <c r="T957">
        <v>1997</v>
      </c>
      <c r="U957">
        <v>294</v>
      </c>
      <c r="V957">
        <v>7.8</v>
      </c>
      <c r="W957">
        <v>25000</v>
      </c>
    </row>
    <row r="958" spans="1:23" x14ac:dyDescent="0.25">
      <c r="A958" t="s">
        <v>3225</v>
      </c>
      <c r="B958">
        <v>267</v>
      </c>
      <c r="C958">
        <v>132</v>
      </c>
      <c r="D958">
        <v>50</v>
      </c>
      <c r="E958">
        <v>368</v>
      </c>
      <c r="F958" t="s">
        <v>3148</v>
      </c>
      <c r="G958">
        <v>992</v>
      </c>
      <c r="H958">
        <v>46982632</v>
      </c>
      <c r="I958" t="s">
        <v>3226</v>
      </c>
      <c r="J958" t="s">
        <v>2144</v>
      </c>
      <c r="K958" t="s">
        <v>3227</v>
      </c>
      <c r="L958">
        <v>172792</v>
      </c>
      <c r="M958">
        <v>1933</v>
      </c>
      <c r="N958" t="s">
        <v>3228</v>
      </c>
      <c r="O958">
        <v>0</v>
      </c>
      <c r="P958">
        <v>1740</v>
      </c>
      <c r="Q958" t="s">
        <v>30</v>
      </c>
      <c r="R958" t="s">
        <v>188</v>
      </c>
      <c r="S958">
        <v>0</v>
      </c>
      <c r="T958">
        <v>2006</v>
      </c>
      <c r="U958">
        <v>495</v>
      </c>
      <c r="V958">
        <v>6.6</v>
      </c>
      <c r="W958">
        <v>0</v>
      </c>
    </row>
    <row r="959" spans="1:23" x14ac:dyDescent="0.25">
      <c r="A959" t="s">
        <v>3229</v>
      </c>
      <c r="B959">
        <v>118</v>
      </c>
      <c r="C959">
        <v>118</v>
      </c>
      <c r="D959">
        <v>41</v>
      </c>
      <c r="E959">
        <v>585</v>
      </c>
      <c r="F959" t="s">
        <v>176</v>
      </c>
      <c r="G959">
        <v>18000</v>
      </c>
      <c r="H959">
        <v>44737059</v>
      </c>
      <c r="I959" t="s">
        <v>2468</v>
      </c>
      <c r="J959" t="s">
        <v>406</v>
      </c>
      <c r="K959" t="s">
        <v>3230</v>
      </c>
      <c r="L959">
        <v>48322</v>
      </c>
      <c r="M959">
        <v>24024</v>
      </c>
      <c r="N959" t="s">
        <v>3231</v>
      </c>
      <c r="O959">
        <v>1</v>
      </c>
      <c r="P959">
        <v>261</v>
      </c>
      <c r="Q959" t="s">
        <v>30</v>
      </c>
      <c r="R959" t="s">
        <v>31</v>
      </c>
      <c r="S959">
        <v>0</v>
      </c>
      <c r="T959">
        <v>2000</v>
      </c>
      <c r="U959">
        <v>4000</v>
      </c>
      <c r="V959">
        <v>6.5</v>
      </c>
      <c r="W959">
        <v>0</v>
      </c>
    </row>
    <row r="960" spans="1:23" x14ac:dyDescent="0.25">
      <c r="A960" t="s">
        <v>3232</v>
      </c>
      <c r="B960">
        <v>291</v>
      </c>
      <c r="C960">
        <v>113</v>
      </c>
      <c r="D960">
        <v>22</v>
      </c>
      <c r="E960">
        <v>1000</v>
      </c>
      <c r="F960" t="s">
        <v>3233</v>
      </c>
      <c r="G960">
        <v>3000</v>
      </c>
      <c r="H960">
        <v>56724080</v>
      </c>
      <c r="I960" t="s">
        <v>1094</v>
      </c>
      <c r="J960" t="s">
        <v>2875</v>
      </c>
      <c r="K960" t="s">
        <v>3234</v>
      </c>
      <c r="L960">
        <v>172112</v>
      </c>
      <c r="M960">
        <v>8398</v>
      </c>
      <c r="N960" t="s">
        <v>2370</v>
      </c>
      <c r="O960">
        <v>7</v>
      </c>
      <c r="P960">
        <v>181</v>
      </c>
      <c r="Q960" t="s">
        <v>30</v>
      </c>
      <c r="R960" t="s">
        <v>31</v>
      </c>
      <c r="S960">
        <v>0</v>
      </c>
      <c r="T960">
        <v>2012</v>
      </c>
      <c r="U960">
        <v>1000</v>
      </c>
      <c r="V960">
        <v>6.7</v>
      </c>
      <c r="W960">
        <v>39000</v>
      </c>
    </row>
    <row r="961" spans="1:23" x14ac:dyDescent="0.25">
      <c r="A961" t="s">
        <v>1970</v>
      </c>
      <c r="B961">
        <v>68</v>
      </c>
      <c r="C961">
        <v>140</v>
      </c>
      <c r="D961">
        <v>473</v>
      </c>
      <c r="E961">
        <v>294</v>
      </c>
      <c r="F961" t="s">
        <v>3235</v>
      </c>
      <c r="G961">
        <v>18000</v>
      </c>
      <c r="H961">
        <v>44484065</v>
      </c>
      <c r="I961" t="s">
        <v>754</v>
      </c>
      <c r="J961" t="s">
        <v>88</v>
      </c>
      <c r="K961" t="s">
        <v>3236</v>
      </c>
      <c r="L961">
        <v>107227</v>
      </c>
      <c r="M961">
        <v>20152</v>
      </c>
      <c r="N961" t="s">
        <v>2853</v>
      </c>
      <c r="O961">
        <v>2</v>
      </c>
      <c r="P961">
        <v>279</v>
      </c>
      <c r="Q961" t="s">
        <v>30</v>
      </c>
      <c r="R961" t="s">
        <v>526</v>
      </c>
      <c r="S961">
        <v>0</v>
      </c>
      <c r="T961">
        <v>1998</v>
      </c>
      <c r="U961">
        <v>822</v>
      </c>
      <c r="V961">
        <v>7.3</v>
      </c>
      <c r="W961">
        <v>3000</v>
      </c>
    </row>
    <row r="962" spans="1:23" x14ac:dyDescent="0.25">
      <c r="A962" t="s">
        <v>3237</v>
      </c>
      <c r="B962">
        <v>228</v>
      </c>
      <c r="C962">
        <v>89</v>
      </c>
      <c r="D962">
        <v>77</v>
      </c>
      <c r="E962">
        <v>159</v>
      </c>
      <c r="F962" t="s">
        <v>3238</v>
      </c>
      <c r="G962">
        <v>490</v>
      </c>
      <c r="H962">
        <v>47553512</v>
      </c>
      <c r="I962" t="s">
        <v>47</v>
      </c>
      <c r="J962" t="s">
        <v>2330</v>
      </c>
      <c r="K962" t="s">
        <v>3239</v>
      </c>
      <c r="L962">
        <v>54101</v>
      </c>
      <c r="M962">
        <v>1367</v>
      </c>
      <c r="N962" t="s">
        <v>3240</v>
      </c>
      <c r="O962">
        <v>0</v>
      </c>
      <c r="P962">
        <v>210</v>
      </c>
      <c r="Q962" t="s">
        <v>30</v>
      </c>
      <c r="R962" t="s">
        <v>31</v>
      </c>
      <c r="S962">
        <v>0</v>
      </c>
      <c r="T962">
        <v>2014</v>
      </c>
      <c r="U962">
        <v>298</v>
      </c>
      <c r="V962">
        <v>5.8</v>
      </c>
      <c r="W962">
        <v>15000</v>
      </c>
    </row>
    <row r="963" spans="1:23" x14ac:dyDescent="0.25">
      <c r="A963" t="s">
        <v>3241</v>
      </c>
      <c r="B963">
        <v>36</v>
      </c>
      <c r="C963">
        <v>104</v>
      </c>
      <c r="D963">
        <v>644</v>
      </c>
      <c r="E963">
        <v>174</v>
      </c>
      <c r="F963" t="s">
        <v>3242</v>
      </c>
      <c r="G963">
        <v>437</v>
      </c>
      <c r="H963">
        <v>42610000</v>
      </c>
      <c r="I963" t="s">
        <v>293</v>
      </c>
      <c r="J963" t="s">
        <v>2756</v>
      </c>
      <c r="K963" t="s">
        <v>3243</v>
      </c>
      <c r="L963">
        <v>60293</v>
      </c>
      <c r="M963">
        <v>1093</v>
      </c>
      <c r="N963" t="s">
        <v>3244</v>
      </c>
      <c r="O963">
        <v>1</v>
      </c>
      <c r="P963">
        <v>114</v>
      </c>
      <c r="Q963" t="s">
        <v>30</v>
      </c>
      <c r="R963" t="s">
        <v>31</v>
      </c>
      <c r="S963">
        <v>0</v>
      </c>
      <c r="T963">
        <v>1994</v>
      </c>
      <c r="U963">
        <v>289</v>
      </c>
      <c r="V963">
        <v>5.5</v>
      </c>
      <c r="W963">
        <v>669</v>
      </c>
    </row>
    <row r="964" spans="1:23" x14ac:dyDescent="0.25">
      <c r="A964" t="s">
        <v>1826</v>
      </c>
      <c r="B964">
        <v>105</v>
      </c>
      <c r="C964">
        <v>106</v>
      </c>
      <c r="D964">
        <v>287</v>
      </c>
      <c r="E964">
        <v>767</v>
      </c>
      <c r="F964" t="s">
        <v>3245</v>
      </c>
      <c r="G964">
        <v>16000</v>
      </c>
      <c r="H964">
        <v>41482207</v>
      </c>
      <c r="I964" t="s">
        <v>601</v>
      </c>
      <c r="J964" t="s">
        <v>143</v>
      </c>
      <c r="K964" t="s">
        <v>3246</v>
      </c>
      <c r="L964">
        <v>68428</v>
      </c>
      <c r="M964">
        <v>19610</v>
      </c>
      <c r="N964" t="s">
        <v>3247</v>
      </c>
      <c r="O964">
        <v>0</v>
      </c>
      <c r="P964">
        <v>148</v>
      </c>
      <c r="Q964" t="s">
        <v>30</v>
      </c>
      <c r="R964" t="s">
        <v>31</v>
      </c>
      <c r="S964">
        <v>0</v>
      </c>
      <c r="T964">
        <v>1990</v>
      </c>
      <c r="U964">
        <v>823</v>
      </c>
      <c r="V964">
        <v>6.3</v>
      </c>
      <c r="W964">
        <v>0</v>
      </c>
    </row>
    <row r="965" spans="1:23" x14ac:dyDescent="0.25">
      <c r="A965" t="s">
        <v>3074</v>
      </c>
      <c r="B965">
        <v>276</v>
      </c>
      <c r="C965">
        <v>141</v>
      </c>
      <c r="D965">
        <v>71</v>
      </c>
      <c r="E965">
        <v>3000</v>
      </c>
      <c r="F965" t="s">
        <v>1105</v>
      </c>
      <c r="G965">
        <v>21000</v>
      </c>
      <c r="H965">
        <v>47105085</v>
      </c>
      <c r="I965" t="s">
        <v>1265</v>
      </c>
      <c r="J965" t="s">
        <v>71</v>
      </c>
      <c r="K965" t="s">
        <v>3248</v>
      </c>
      <c r="L965">
        <v>136973</v>
      </c>
      <c r="M965">
        <v>30183</v>
      </c>
      <c r="N965" t="s">
        <v>2826</v>
      </c>
      <c r="O965">
        <v>1</v>
      </c>
      <c r="P965">
        <v>275</v>
      </c>
      <c r="Q965" t="s">
        <v>30</v>
      </c>
      <c r="R965" t="s">
        <v>31</v>
      </c>
      <c r="S965">
        <v>0</v>
      </c>
      <c r="T965">
        <v>2014</v>
      </c>
      <c r="U965">
        <v>3000</v>
      </c>
      <c r="V965">
        <v>7.4</v>
      </c>
      <c r="W965">
        <v>47000</v>
      </c>
    </row>
    <row r="966" spans="1:23" x14ac:dyDescent="0.25">
      <c r="A966" t="s">
        <v>1659</v>
      </c>
      <c r="B966">
        <v>93</v>
      </c>
      <c r="C966">
        <v>124</v>
      </c>
      <c r="D966">
        <v>75</v>
      </c>
      <c r="E966">
        <v>258</v>
      </c>
      <c r="F966" t="s">
        <v>2927</v>
      </c>
      <c r="G966">
        <v>294</v>
      </c>
      <c r="H966">
        <v>41256277</v>
      </c>
      <c r="I966" t="s">
        <v>47</v>
      </c>
      <c r="J966" t="s">
        <v>583</v>
      </c>
      <c r="K966" t="s">
        <v>3249</v>
      </c>
      <c r="L966">
        <v>46451</v>
      </c>
      <c r="M966">
        <v>1289</v>
      </c>
      <c r="N966" t="s">
        <v>3250</v>
      </c>
      <c r="O966">
        <v>2</v>
      </c>
      <c r="P966">
        <v>156</v>
      </c>
      <c r="Q966" t="s">
        <v>30</v>
      </c>
      <c r="R966" t="s">
        <v>31</v>
      </c>
      <c r="S966">
        <v>0</v>
      </c>
      <c r="T966">
        <v>1997</v>
      </c>
      <c r="U966">
        <v>273</v>
      </c>
      <c r="V966">
        <v>5.9</v>
      </c>
      <c r="W966">
        <v>0</v>
      </c>
    </row>
    <row r="967" spans="1:23" x14ac:dyDescent="0.25">
      <c r="A967" t="s">
        <v>3251</v>
      </c>
      <c r="B967">
        <v>191</v>
      </c>
      <c r="C967">
        <v>98</v>
      </c>
      <c r="D967">
        <v>38</v>
      </c>
      <c r="E967">
        <v>706</v>
      </c>
      <c r="F967" t="s">
        <v>146</v>
      </c>
      <c r="G967">
        <v>14000</v>
      </c>
      <c r="H967">
        <v>50740078</v>
      </c>
      <c r="I967" t="s">
        <v>1439</v>
      </c>
      <c r="J967" t="s">
        <v>1290</v>
      </c>
      <c r="K967" t="s">
        <v>3252</v>
      </c>
      <c r="L967">
        <v>151580</v>
      </c>
      <c r="M967">
        <v>16791</v>
      </c>
      <c r="N967" t="s">
        <v>3253</v>
      </c>
      <c r="O967">
        <v>1</v>
      </c>
      <c r="P967">
        <v>672</v>
      </c>
      <c r="Q967" t="s">
        <v>30</v>
      </c>
      <c r="R967" t="s">
        <v>526</v>
      </c>
      <c r="S967">
        <v>0</v>
      </c>
      <c r="T967">
        <v>2004</v>
      </c>
      <c r="U967">
        <v>919</v>
      </c>
      <c r="V967">
        <v>6.2</v>
      </c>
      <c r="W967">
        <v>0</v>
      </c>
    </row>
    <row r="968" spans="1:23" x14ac:dyDescent="0.25">
      <c r="A968" t="s">
        <v>3254</v>
      </c>
      <c r="B968">
        <v>143</v>
      </c>
      <c r="C968">
        <v>108</v>
      </c>
      <c r="D968">
        <v>17</v>
      </c>
      <c r="E968">
        <v>186</v>
      </c>
      <c r="F968" t="s">
        <v>274</v>
      </c>
      <c r="G968">
        <v>14000</v>
      </c>
      <c r="H968">
        <v>40203020</v>
      </c>
      <c r="I968" t="s">
        <v>936</v>
      </c>
      <c r="J968" t="s">
        <v>303</v>
      </c>
      <c r="K968" t="s">
        <v>3255</v>
      </c>
      <c r="L968">
        <v>74315</v>
      </c>
      <c r="M968">
        <v>15634</v>
      </c>
      <c r="N968" t="s">
        <v>3256</v>
      </c>
      <c r="O968">
        <v>1</v>
      </c>
      <c r="P968">
        <v>259</v>
      </c>
      <c r="Q968" t="s">
        <v>30</v>
      </c>
      <c r="R968" t="s">
        <v>44</v>
      </c>
      <c r="S968">
        <v>0</v>
      </c>
      <c r="T968">
        <v>2004</v>
      </c>
      <c r="U968">
        <v>1000</v>
      </c>
      <c r="V968">
        <v>5.9</v>
      </c>
      <c r="W968">
        <v>0</v>
      </c>
    </row>
    <row r="969" spans="1:23" x14ac:dyDescent="0.25">
      <c r="A969" t="s">
        <v>3257</v>
      </c>
      <c r="B969">
        <v>124</v>
      </c>
      <c r="C969">
        <v>114</v>
      </c>
      <c r="D969">
        <v>73</v>
      </c>
      <c r="E969">
        <v>323</v>
      </c>
      <c r="F969" t="s">
        <v>1455</v>
      </c>
      <c r="G969">
        <v>18000</v>
      </c>
      <c r="H969">
        <v>40905277</v>
      </c>
      <c r="I969" t="s">
        <v>3258</v>
      </c>
      <c r="J969" t="s">
        <v>1127</v>
      </c>
      <c r="K969" t="s">
        <v>3259</v>
      </c>
      <c r="L969">
        <v>45895</v>
      </c>
      <c r="M969">
        <v>19739</v>
      </c>
      <c r="N969" t="s">
        <v>3260</v>
      </c>
      <c r="O969">
        <v>3</v>
      </c>
      <c r="P969">
        <v>157</v>
      </c>
      <c r="Q969" t="s">
        <v>30</v>
      </c>
      <c r="R969" t="s">
        <v>31</v>
      </c>
      <c r="S969">
        <v>0</v>
      </c>
      <c r="T969">
        <v>2003</v>
      </c>
      <c r="U969">
        <v>886</v>
      </c>
      <c r="V969">
        <v>6.5</v>
      </c>
      <c r="W969">
        <v>1000</v>
      </c>
    </row>
    <row r="970" spans="1:23" x14ac:dyDescent="0.25">
      <c r="A970" t="s">
        <v>3261</v>
      </c>
      <c r="B970">
        <v>47</v>
      </c>
      <c r="C970">
        <v>101</v>
      </c>
      <c r="D970">
        <v>0</v>
      </c>
      <c r="E970">
        <v>158</v>
      </c>
      <c r="F970" t="s">
        <v>3262</v>
      </c>
      <c r="G970">
        <v>854</v>
      </c>
      <c r="H970">
        <v>38590500</v>
      </c>
      <c r="I970" t="s">
        <v>40</v>
      </c>
      <c r="J970" t="s">
        <v>2036</v>
      </c>
      <c r="K970" t="s">
        <v>3263</v>
      </c>
      <c r="L970">
        <v>17997</v>
      </c>
      <c r="M970">
        <v>1860</v>
      </c>
      <c r="N970" t="s">
        <v>3264</v>
      </c>
      <c r="O970">
        <v>1</v>
      </c>
      <c r="P970">
        <v>140</v>
      </c>
      <c r="Q970" t="s">
        <v>30</v>
      </c>
      <c r="R970" t="s">
        <v>31</v>
      </c>
      <c r="S970">
        <v>0</v>
      </c>
      <c r="T970">
        <v>1994</v>
      </c>
      <c r="U970">
        <v>643</v>
      </c>
      <c r="V970">
        <v>4.4000000000000004</v>
      </c>
      <c r="W970">
        <v>812</v>
      </c>
    </row>
    <row r="971" spans="1:23" x14ac:dyDescent="0.25">
      <c r="A971" t="s">
        <v>3047</v>
      </c>
      <c r="B971">
        <v>66</v>
      </c>
      <c r="C971">
        <v>93</v>
      </c>
      <c r="D971">
        <v>0</v>
      </c>
      <c r="E971">
        <v>717</v>
      </c>
      <c r="F971" t="s">
        <v>1296</v>
      </c>
      <c r="G971">
        <v>12000</v>
      </c>
      <c r="H971">
        <v>39177541</v>
      </c>
      <c r="I971" t="s">
        <v>106</v>
      </c>
      <c r="J971" t="s">
        <v>748</v>
      </c>
      <c r="K971" t="s">
        <v>3265</v>
      </c>
      <c r="L971">
        <v>20310</v>
      </c>
      <c r="M971">
        <v>14899</v>
      </c>
      <c r="N971" t="s">
        <v>3266</v>
      </c>
      <c r="O971">
        <v>1</v>
      </c>
      <c r="P971">
        <v>177</v>
      </c>
      <c r="Q971" t="s">
        <v>30</v>
      </c>
      <c r="R971" t="s">
        <v>31</v>
      </c>
      <c r="S971">
        <v>0</v>
      </c>
      <c r="T971">
        <v>2005</v>
      </c>
      <c r="U971">
        <v>722</v>
      </c>
      <c r="V971">
        <v>3.5</v>
      </c>
      <c r="W971">
        <v>0</v>
      </c>
    </row>
    <row r="972" spans="1:23" x14ac:dyDescent="0.25">
      <c r="A972" t="s">
        <v>3267</v>
      </c>
      <c r="B972">
        <v>118</v>
      </c>
      <c r="C972">
        <v>119</v>
      </c>
      <c r="D972">
        <v>0</v>
      </c>
      <c r="E972">
        <v>39</v>
      </c>
      <c r="F972" t="s">
        <v>3268</v>
      </c>
      <c r="G972">
        <v>29000</v>
      </c>
      <c r="H972">
        <v>39778599</v>
      </c>
      <c r="I972" t="s">
        <v>1194</v>
      </c>
      <c r="J972" t="s">
        <v>153</v>
      </c>
      <c r="K972" t="s">
        <v>3269</v>
      </c>
      <c r="L972">
        <v>176169</v>
      </c>
      <c r="M972">
        <v>29461</v>
      </c>
      <c r="N972" t="s">
        <v>3270</v>
      </c>
      <c r="O972">
        <v>0</v>
      </c>
      <c r="P972">
        <v>548</v>
      </c>
      <c r="Q972" t="s">
        <v>30</v>
      </c>
      <c r="R972" t="s">
        <v>31</v>
      </c>
      <c r="S972">
        <v>0</v>
      </c>
      <c r="T972">
        <v>2000</v>
      </c>
      <c r="U972">
        <v>414</v>
      </c>
      <c r="V972">
        <v>6.6</v>
      </c>
      <c r="W972">
        <v>0</v>
      </c>
    </row>
    <row r="973" spans="1:23" x14ac:dyDescent="0.25">
      <c r="A973" t="s">
        <v>2105</v>
      </c>
      <c r="B973">
        <v>93</v>
      </c>
      <c r="C973">
        <v>119</v>
      </c>
      <c r="D973">
        <v>0</v>
      </c>
      <c r="E973">
        <v>434</v>
      </c>
      <c r="F973" t="s">
        <v>1257</v>
      </c>
      <c r="G973">
        <v>627</v>
      </c>
      <c r="H973">
        <v>37486138</v>
      </c>
      <c r="I973" t="s">
        <v>936</v>
      </c>
      <c r="J973" t="s">
        <v>1363</v>
      </c>
      <c r="K973" t="s">
        <v>3271</v>
      </c>
      <c r="L973">
        <v>30890</v>
      </c>
      <c r="M973">
        <v>2052</v>
      </c>
      <c r="N973" t="s">
        <v>1077</v>
      </c>
      <c r="O973">
        <v>1</v>
      </c>
      <c r="P973">
        <v>106</v>
      </c>
      <c r="Q973" t="s">
        <v>30</v>
      </c>
      <c r="R973" t="s">
        <v>31</v>
      </c>
      <c r="S973">
        <v>0</v>
      </c>
      <c r="T973">
        <v>2004</v>
      </c>
      <c r="U973">
        <v>508</v>
      </c>
      <c r="V973">
        <v>6</v>
      </c>
      <c r="W973">
        <v>718</v>
      </c>
    </row>
    <row r="974" spans="1:23" x14ac:dyDescent="0.25">
      <c r="A974" t="s">
        <v>3179</v>
      </c>
      <c r="B974">
        <v>235</v>
      </c>
      <c r="C974">
        <v>99</v>
      </c>
      <c r="D974">
        <v>160</v>
      </c>
      <c r="E974">
        <v>72</v>
      </c>
      <c r="F974" t="s">
        <v>3272</v>
      </c>
      <c r="G974">
        <v>330</v>
      </c>
      <c r="H974">
        <v>38105077</v>
      </c>
      <c r="I974" t="s">
        <v>233</v>
      </c>
      <c r="J974" t="s">
        <v>3273</v>
      </c>
      <c r="K974" t="s">
        <v>3274</v>
      </c>
      <c r="L974">
        <v>58349</v>
      </c>
      <c r="M974">
        <v>701</v>
      </c>
      <c r="N974" t="s">
        <v>3275</v>
      </c>
      <c r="O974">
        <v>0</v>
      </c>
      <c r="P974">
        <v>194</v>
      </c>
      <c r="Q974" t="s">
        <v>30</v>
      </c>
      <c r="R974" t="s">
        <v>31</v>
      </c>
      <c r="S974">
        <v>0</v>
      </c>
      <c r="T974">
        <v>2009</v>
      </c>
      <c r="U974">
        <v>119</v>
      </c>
      <c r="V974">
        <v>6.4</v>
      </c>
      <c r="W974">
        <v>0</v>
      </c>
    </row>
    <row r="975" spans="1:23" x14ac:dyDescent="0.25">
      <c r="A975" t="s">
        <v>58</v>
      </c>
      <c r="B975">
        <v>113</v>
      </c>
      <c r="C975">
        <v>137</v>
      </c>
      <c r="D975">
        <v>0</v>
      </c>
      <c r="E975">
        <v>432</v>
      </c>
      <c r="F975" t="s">
        <v>1075</v>
      </c>
      <c r="G975">
        <v>24000</v>
      </c>
      <c r="H975">
        <v>35168395</v>
      </c>
      <c r="I975" t="s">
        <v>3055</v>
      </c>
      <c r="J975" t="s">
        <v>61</v>
      </c>
      <c r="K975" t="s">
        <v>3276</v>
      </c>
      <c r="L975">
        <v>26034</v>
      </c>
      <c r="M975">
        <v>25469</v>
      </c>
      <c r="N975" t="s">
        <v>3277</v>
      </c>
      <c r="O975">
        <v>0</v>
      </c>
      <c r="P975">
        <v>226</v>
      </c>
      <c r="Q975" t="s">
        <v>30</v>
      </c>
      <c r="R975" t="s">
        <v>31</v>
      </c>
      <c r="S975">
        <v>0</v>
      </c>
      <c r="T975">
        <v>1999</v>
      </c>
      <c r="U975">
        <v>743</v>
      </c>
      <c r="V975">
        <v>6.5</v>
      </c>
      <c r="W975">
        <v>0</v>
      </c>
    </row>
    <row r="976" spans="1:23" x14ac:dyDescent="0.25">
      <c r="A976" t="s">
        <v>3278</v>
      </c>
      <c r="B976">
        <v>51</v>
      </c>
      <c r="C976">
        <v>117</v>
      </c>
      <c r="D976">
        <v>31</v>
      </c>
      <c r="E976">
        <v>210</v>
      </c>
      <c r="F976" t="s">
        <v>3279</v>
      </c>
      <c r="G976">
        <v>2000</v>
      </c>
      <c r="H976">
        <v>32800000</v>
      </c>
      <c r="I976" t="s">
        <v>3280</v>
      </c>
      <c r="J976" t="s">
        <v>910</v>
      </c>
      <c r="K976" t="s">
        <v>3281</v>
      </c>
      <c r="L976">
        <v>34896</v>
      </c>
      <c r="M976">
        <v>3016</v>
      </c>
      <c r="N976" t="s">
        <v>2379</v>
      </c>
      <c r="O976">
        <v>1</v>
      </c>
      <c r="P976">
        <v>118</v>
      </c>
      <c r="Q976" t="s">
        <v>30</v>
      </c>
      <c r="R976" t="s">
        <v>31</v>
      </c>
      <c r="S976">
        <v>0</v>
      </c>
      <c r="T976">
        <v>1996</v>
      </c>
      <c r="U976">
        <v>472</v>
      </c>
      <c r="V976">
        <v>4.3</v>
      </c>
      <c r="W976">
        <v>877</v>
      </c>
    </row>
    <row r="977" spans="1:23" x14ac:dyDescent="0.25">
      <c r="A977" t="s">
        <v>2912</v>
      </c>
      <c r="B977">
        <v>98</v>
      </c>
      <c r="C977">
        <v>87</v>
      </c>
      <c r="D977">
        <v>9</v>
      </c>
      <c r="E977">
        <v>1000</v>
      </c>
      <c r="F977" t="s">
        <v>166</v>
      </c>
      <c r="G977">
        <v>15000</v>
      </c>
      <c r="H977">
        <v>33643461</v>
      </c>
      <c r="I977" t="s">
        <v>1954</v>
      </c>
      <c r="J977" t="s">
        <v>130</v>
      </c>
      <c r="K977" t="s">
        <v>3282</v>
      </c>
      <c r="L977">
        <v>11257</v>
      </c>
      <c r="M977">
        <v>20061</v>
      </c>
      <c r="N977" t="s">
        <v>556</v>
      </c>
      <c r="O977">
        <v>0</v>
      </c>
      <c r="P977">
        <v>65</v>
      </c>
      <c r="Q977" t="s">
        <v>30</v>
      </c>
      <c r="R977" t="s">
        <v>31</v>
      </c>
      <c r="S977">
        <v>0</v>
      </c>
      <c r="T977">
        <v>2010</v>
      </c>
      <c r="U977">
        <v>2000</v>
      </c>
      <c r="V977">
        <v>4.2</v>
      </c>
      <c r="W977">
        <v>0</v>
      </c>
    </row>
    <row r="978" spans="1:23" x14ac:dyDescent="0.25">
      <c r="A978" t="s">
        <v>2336</v>
      </c>
      <c r="B978">
        <v>315</v>
      </c>
      <c r="C978">
        <v>129</v>
      </c>
      <c r="D978">
        <v>16000</v>
      </c>
      <c r="E978">
        <v>447</v>
      </c>
      <c r="F978" t="s">
        <v>3283</v>
      </c>
      <c r="G978">
        <v>13000</v>
      </c>
      <c r="H978">
        <v>32741596</v>
      </c>
      <c r="I978" t="s">
        <v>3284</v>
      </c>
      <c r="J978" t="s">
        <v>776</v>
      </c>
      <c r="K978" t="s">
        <v>3285</v>
      </c>
      <c r="L978">
        <v>80140</v>
      </c>
      <c r="M978">
        <v>14344</v>
      </c>
      <c r="N978" t="s">
        <v>1070</v>
      </c>
      <c r="O978">
        <v>0</v>
      </c>
      <c r="P978">
        <v>323</v>
      </c>
      <c r="Q978" t="s">
        <v>30</v>
      </c>
      <c r="R978" t="s">
        <v>31</v>
      </c>
      <c r="S978">
        <v>0</v>
      </c>
      <c r="T978">
        <v>2010</v>
      </c>
      <c r="U978">
        <v>563</v>
      </c>
      <c r="V978">
        <v>6.5</v>
      </c>
      <c r="W978">
        <v>16000</v>
      </c>
    </row>
    <row r="979" spans="1:23" x14ac:dyDescent="0.25">
      <c r="A979" t="s">
        <v>3286</v>
      </c>
      <c r="B979">
        <v>136</v>
      </c>
      <c r="C979">
        <v>115</v>
      </c>
      <c r="D979">
        <v>58</v>
      </c>
      <c r="E979">
        <v>401</v>
      </c>
      <c r="F979" t="s">
        <v>2833</v>
      </c>
      <c r="G979">
        <v>33000</v>
      </c>
      <c r="H979">
        <v>31874869</v>
      </c>
      <c r="I979" t="s">
        <v>1444</v>
      </c>
      <c r="J979" t="s">
        <v>2641</v>
      </c>
      <c r="K979" t="s">
        <v>3287</v>
      </c>
      <c r="L979">
        <v>43574</v>
      </c>
      <c r="M979">
        <v>34606</v>
      </c>
      <c r="N979" t="s">
        <v>3288</v>
      </c>
      <c r="O979">
        <v>0</v>
      </c>
      <c r="P979">
        <v>302</v>
      </c>
      <c r="Q979" t="s">
        <v>30</v>
      </c>
      <c r="R979" t="s">
        <v>31</v>
      </c>
      <c r="S979">
        <v>0</v>
      </c>
      <c r="T979">
        <v>2002</v>
      </c>
      <c r="U979">
        <v>455</v>
      </c>
      <c r="V979">
        <v>6.1</v>
      </c>
      <c r="W979">
        <v>0</v>
      </c>
    </row>
    <row r="980" spans="1:23" x14ac:dyDescent="0.25">
      <c r="A980" t="s">
        <v>715</v>
      </c>
      <c r="B980">
        <v>61</v>
      </c>
      <c r="C980">
        <v>132</v>
      </c>
      <c r="D980">
        <v>503</v>
      </c>
      <c r="E980">
        <v>282</v>
      </c>
      <c r="F980" t="s">
        <v>1166</v>
      </c>
      <c r="G980">
        <v>45000</v>
      </c>
      <c r="H980">
        <v>30306268</v>
      </c>
      <c r="I980" t="s">
        <v>233</v>
      </c>
      <c r="J980" t="s">
        <v>3289</v>
      </c>
      <c r="K980" t="s">
        <v>3290</v>
      </c>
      <c r="L980">
        <v>62981</v>
      </c>
      <c r="M980">
        <v>58528</v>
      </c>
      <c r="N980" t="s">
        <v>3291</v>
      </c>
      <c r="O980">
        <v>0</v>
      </c>
      <c r="P980">
        <v>84</v>
      </c>
      <c r="Q980" t="s">
        <v>30</v>
      </c>
      <c r="R980" t="s">
        <v>966</v>
      </c>
      <c r="S980">
        <v>0</v>
      </c>
      <c r="T980">
        <v>1995</v>
      </c>
      <c r="U980">
        <v>13000</v>
      </c>
      <c r="V980">
        <v>6.3</v>
      </c>
      <c r="W980">
        <v>0</v>
      </c>
    </row>
    <row r="981" spans="1:23" x14ac:dyDescent="0.25">
      <c r="A981" t="s">
        <v>3292</v>
      </c>
      <c r="B981">
        <v>209</v>
      </c>
      <c r="C981">
        <v>131</v>
      </c>
      <c r="D981">
        <v>73</v>
      </c>
      <c r="E981">
        <v>163</v>
      </c>
      <c r="F981" t="s">
        <v>3293</v>
      </c>
      <c r="G981">
        <v>879</v>
      </c>
      <c r="H981">
        <v>27667947</v>
      </c>
      <c r="I981" t="s">
        <v>1385</v>
      </c>
      <c r="J981" t="s">
        <v>1562</v>
      </c>
      <c r="K981" t="s">
        <v>3294</v>
      </c>
      <c r="L981">
        <v>86374</v>
      </c>
      <c r="M981">
        <v>1344</v>
      </c>
      <c r="N981" t="s">
        <v>3295</v>
      </c>
      <c r="O981">
        <v>0</v>
      </c>
      <c r="P981">
        <v>392</v>
      </c>
      <c r="Q981" t="s">
        <v>30</v>
      </c>
      <c r="R981" t="s">
        <v>44</v>
      </c>
      <c r="S981">
        <v>0</v>
      </c>
      <c r="T981">
        <v>2007</v>
      </c>
      <c r="U981">
        <v>184</v>
      </c>
      <c r="V981">
        <v>6.2</v>
      </c>
      <c r="W981">
        <v>3000</v>
      </c>
    </row>
    <row r="982" spans="1:23" x14ac:dyDescent="0.25">
      <c r="A982" t="s">
        <v>2454</v>
      </c>
      <c r="B982">
        <v>99</v>
      </c>
      <c r="C982">
        <v>95</v>
      </c>
      <c r="D982">
        <v>0</v>
      </c>
      <c r="E982">
        <v>323</v>
      </c>
      <c r="F982" t="s">
        <v>3296</v>
      </c>
      <c r="G982">
        <v>13000</v>
      </c>
      <c r="H982">
        <v>27067160</v>
      </c>
      <c r="I982" t="s">
        <v>936</v>
      </c>
      <c r="J982" t="s">
        <v>664</v>
      </c>
      <c r="K982" t="s">
        <v>3297</v>
      </c>
      <c r="L982">
        <v>18404</v>
      </c>
      <c r="M982">
        <v>14706</v>
      </c>
      <c r="N982" t="s">
        <v>3298</v>
      </c>
      <c r="O982">
        <v>1</v>
      </c>
      <c r="P982">
        <v>150</v>
      </c>
      <c r="Q982" t="s">
        <v>30</v>
      </c>
      <c r="R982" t="s">
        <v>31</v>
      </c>
      <c r="S982">
        <v>0</v>
      </c>
      <c r="T982">
        <v>1999</v>
      </c>
      <c r="U982">
        <v>559</v>
      </c>
      <c r="V982">
        <v>5.9</v>
      </c>
      <c r="W982">
        <v>0</v>
      </c>
    </row>
    <row r="983" spans="1:23" x14ac:dyDescent="0.25">
      <c r="A983" t="s">
        <v>3299</v>
      </c>
      <c r="B983">
        <v>298</v>
      </c>
      <c r="C983">
        <v>125</v>
      </c>
      <c r="D983">
        <v>487</v>
      </c>
      <c r="E983">
        <v>201</v>
      </c>
      <c r="F983" t="s">
        <v>3156</v>
      </c>
      <c r="G983">
        <v>430</v>
      </c>
      <c r="H983">
        <v>26616999</v>
      </c>
      <c r="I983" t="s">
        <v>1095</v>
      </c>
      <c r="J983" t="s">
        <v>3300</v>
      </c>
      <c r="K983" t="s">
        <v>3301</v>
      </c>
      <c r="L983">
        <v>92461</v>
      </c>
      <c r="M983">
        <v>1300</v>
      </c>
      <c r="N983" t="s">
        <v>3302</v>
      </c>
      <c r="O983">
        <v>3</v>
      </c>
      <c r="P983">
        <v>347</v>
      </c>
      <c r="Q983" t="s">
        <v>30</v>
      </c>
      <c r="R983" t="s">
        <v>31</v>
      </c>
      <c r="S983">
        <v>0</v>
      </c>
      <c r="T983">
        <v>2013</v>
      </c>
      <c r="U983">
        <v>329</v>
      </c>
      <c r="V983">
        <v>5.9</v>
      </c>
      <c r="W983">
        <v>43000</v>
      </c>
    </row>
    <row r="984" spans="1:23" x14ac:dyDescent="0.25">
      <c r="A984" t="s">
        <v>868</v>
      </c>
      <c r="B984">
        <v>131</v>
      </c>
      <c r="C984">
        <v>98</v>
      </c>
      <c r="D984">
        <v>323</v>
      </c>
      <c r="E984">
        <v>511</v>
      </c>
      <c r="F984" t="s">
        <v>3303</v>
      </c>
      <c r="G984">
        <v>933</v>
      </c>
      <c r="H984">
        <v>26536120</v>
      </c>
      <c r="I984" t="s">
        <v>754</v>
      </c>
      <c r="J984" t="s">
        <v>1106</v>
      </c>
      <c r="K984" t="s">
        <v>3304</v>
      </c>
      <c r="L984">
        <v>49926</v>
      </c>
      <c r="M984">
        <v>3357</v>
      </c>
      <c r="N984" t="s">
        <v>3305</v>
      </c>
      <c r="O984">
        <v>0</v>
      </c>
      <c r="P984">
        <v>286</v>
      </c>
      <c r="Q984" t="s">
        <v>30</v>
      </c>
      <c r="R984" t="s">
        <v>526</v>
      </c>
      <c r="S984">
        <v>0</v>
      </c>
      <c r="T984">
        <v>2003</v>
      </c>
      <c r="U984">
        <v>631</v>
      </c>
      <c r="V984">
        <v>6.5</v>
      </c>
      <c r="W984">
        <v>0</v>
      </c>
    </row>
    <row r="985" spans="1:23" x14ac:dyDescent="0.25">
      <c r="A985" t="s">
        <v>2336</v>
      </c>
      <c r="B985">
        <v>146</v>
      </c>
      <c r="C985">
        <v>110</v>
      </c>
      <c r="D985">
        <v>16000</v>
      </c>
      <c r="E985">
        <v>581</v>
      </c>
      <c r="F985" t="s">
        <v>2507</v>
      </c>
      <c r="G985">
        <v>16000</v>
      </c>
      <c r="H985">
        <v>26199517</v>
      </c>
      <c r="I985" t="s">
        <v>754</v>
      </c>
      <c r="J985" t="s">
        <v>2336</v>
      </c>
      <c r="K985" t="s">
        <v>3306</v>
      </c>
      <c r="L985">
        <v>34356</v>
      </c>
      <c r="M985">
        <v>18635</v>
      </c>
      <c r="N985" t="s">
        <v>3307</v>
      </c>
      <c r="O985">
        <v>1</v>
      </c>
      <c r="P985">
        <v>260</v>
      </c>
      <c r="Q985" t="s">
        <v>30</v>
      </c>
      <c r="R985" t="s">
        <v>31</v>
      </c>
      <c r="S985">
        <v>0</v>
      </c>
      <c r="T985">
        <v>2002</v>
      </c>
      <c r="U985">
        <v>1000</v>
      </c>
      <c r="V985">
        <v>6.4</v>
      </c>
      <c r="W985">
        <v>705</v>
      </c>
    </row>
    <row r="986" spans="1:23" x14ac:dyDescent="0.25">
      <c r="A986" t="s">
        <v>1207</v>
      </c>
      <c r="B986">
        <v>245</v>
      </c>
      <c r="C986">
        <v>118</v>
      </c>
      <c r="D986">
        <v>670</v>
      </c>
      <c r="E986">
        <v>294</v>
      </c>
      <c r="F986" t="s">
        <v>1991</v>
      </c>
      <c r="G986">
        <v>6000</v>
      </c>
      <c r="H986">
        <v>25450527</v>
      </c>
      <c r="I986" t="s">
        <v>754</v>
      </c>
      <c r="J986" t="s">
        <v>148</v>
      </c>
      <c r="K986" t="s">
        <v>3308</v>
      </c>
      <c r="L986">
        <v>80196</v>
      </c>
      <c r="M986">
        <v>7654</v>
      </c>
      <c r="N986" t="s">
        <v>583</v>
      </c>
      <c r="O986">
        <v>0</v>
      </c>
      <c r="P986">
        <v>190</v>
      </c>
      <c r="Q986" t="s">
        <v>30</v>
      </c>
      <c r="R986" t="s">
        <v>31</v>
      </c>
      <c r="S986">
        <v>0</v>
      </c>
      <c r="T986">
        <v>2009</v>
      </c>
      <c r="U986">
        <v>450</v>
      </c>
      <c r="V986">
        <v>6.5</v>
      </c>
      <c r="W986">
        <v>0</v>
      </c>
    </row>
    <row r="987" spans="1:23" x14ac:dyDescent="0.25">
      <c r="A987" t="s">
        <v>3309</v>
      </c>
      <c r="B987">
        <v>104</v>
      </c>
      <c r="C987">
        <v>101</v>
      </c>
      <c r="D987">
        <v>0</v>
      </c>
      <c r="E987">
        <v>764</v>
      </c>
      <c r="F987" t="s">
        <v>3310</v>
      </c>
      <c r="G987">
        <v>12000</v>
      </c>
      <c r="H987">
        <v>25407250</v>
      </c>
      <c r="I987" t="s">
        <v>161</v>
      </c>
      <c r="J987" t="s">
        <v>192</v>
      </c>
      <c r="K987" t="s">
        <v>3311</v>
      </c>
      <c r="L987">
        <v>54021</v>
      </c>
      <c r="M987">
        <v>15935</v>
      </c>
      <c r="N987" t="s">
        <v>3312</v>
      </c>
      <c r="O987">
        <v>0</v>
      </c>
      <c r="P987">
        <v>227</v>
      </c>
      <c r="Q987" t="s">
        <v>30</v>
      </c>
      <c r="R987" t="s">
        <v>31</v>
      </c>
      <c r="S987">
        <v>0</v>
      </c>
      <c r="T987">
        <v>1996</v>
      </c>
      <c r="U987">
        <v>898</v>
      </c>
      <c r="V987">
        <v>5.7</v>
      </c>
      <c r="W987">
        <v>0</v>
      </c>
    </row>
    <row r="988" spans="1:23" x14ac:dyDescent="0.25">
      <c r="A988" t="s">
        <v>416</v>
      </c>
      <c r="B988">
        <v>162</v>
      </c>
      <c r="C988">
        <v>90</v>
      </c>
      <c r="D988">
        <v>663</v>
      </c>
      <c r="E988">
        <v>521</v>
      </c>
      <c r="F988" t="s">
        <v>3303</v>
      </c>
      <c r="G988">
        <v>14000</v>
      </c>
      <c r="H988">
        <v>23159305</v>
      </c>
      <c r="I988" t="s">
        <v>423</v>
      </c>
      <c r="J988" t="s">
        <v>236</v>
      </c>
      <c r="K988" t="s">
        <v>3314</v>
      </c>
      <c r="L988">
        <v>128455</v>
      </c>
      <c r="M988">
        <v>16358</v>
      </c>
      <c r="N988" t="s">
        <v>3315</v>
      </c>
      <c r="O988">
        <v>1</v>
      </c>
      <c r="P988">
        <v>514</v>
      </c>
      <c r="Q988" t="s">
        <v>30</v>
      </c>
      <c r="R988" t="s">
        <v>31</v>
      </c>
      <c r="S988">
        <v>0</v>
      </c>
      <c r="T988">
        <v>1999</v>
      </c>
      <c r="U988">
        <v>631</v>
      </c>
      <c r="V988">
        <v>8</v>
      </c>
      <c r="W988">
        <v>0</v>
      </c>
    </row>
    <row r="989" spans="1:23" x14ac:dyDescent="0.25">
      <c r="A989" t="s">
        <v>3316</v>
      </c>
      <c r="B989">
        <v>259</v>
      </c>
      <c r="C989">
        <v>119</v>
      </c>
      <c r="D989">
        <v>0</v>
      </c>
      <c r="E989">
        <v>639</v>
      </c>
      <c r="F989" t="s">
        <v>2507</v>
      </c>
      <c r="G989">
        <v>13000</v>
      </c>
      <c r="H989">
        <v>24006726</v>
      </c>
      <c r="I989" t="s">
        <v>3317</v>
      </c>
      <c r="J989" t="s">
        <v>378</v>
      </c>
      <c r="K989" t="s">
        <v>3318</v>
      </c>
      <c r="L989">
        <v>139535</v>
      </c>
      <c r="M989">
        <v>15757</v>
      </c>
      <c r="N989" t="s">
        <v>2858</v>
      </c>
      <c r="O989">
        <v>8</v>
      </c>
      <c r="P989">
        <v>632</v>
      </c>
      <c r="Q989" t="s">
        <v>30</v>
      </c>
      <c r="R989" t="s">
        <v>31</v>
      </c>
      <c r="S989">
        <v>0</v>
      </c>
      <c r="T989">
        <v>2004</v>
      </c>
      <c r="U989">
        <v>1000</v>
      </c>
      <c r="V989">
        <v>7.3</v>
      </c>
      <c r="W989">
        <v>0</v>
      </c>
    </row>
    <row r="990" spans="1:23" x14ac:dyDescent="0.25">
      <c r="A990" t="s">
        <v>1495</v>
      </c>
      <c r="B990">
        <v>79</v>
      </c>
      <c r="C990">
        <v>139</v>
      </c>
      <c r="D990">
        <v>378</v>
      </c>
      <c r="E990">
        <v>303</v>
      </c>
      <c r="F990" t="s">
        <v>3319</v>
      </c>
      <c r="G990">
        <v>11000</v>
      </c>
      <c r="H990">
        <v>20389967</v>
      </c>
      <c r="I990" t="s">
        <v>3320</v>
      </c>
      <c r="J990" t="s">
        <v>456</v>
      </c>
      <c r="K990" t="s">
        <v>3321</v>
      </c>
      <c r="L990">
        <v>3077</v>
      </c>
      <c r="M990">
        <v>12786</v>
      </c>
      <c r="N990" t="s">
        <v>3322</v>
      </c>
      <c r="O990">
        <v>1</v>
      </c>
      <c r="P990">
        <v>47</v>
      </c>
      <c r="Q990" t="s">
        <v>30</v>
      </c>
      <c r="R990" t="s">
        <v>31</v>
      </c>
      <c r="S990">
        <v>0</v>
      </c>
      <c r="T990">
        <v>2016</v>
      </c>
      <c r="U990">
        <v>552</v>
      </c>
      <c r="V990">
        <v>6.7</v>
      </c>
      <c r="W990">
        <v>10000</v>
      </c>
    </row>
    <row r="991" spans="1:23" x14ac:dyDescent="0.25">
      <c r="A991" t="s">
        <v>2931</v>
      </c>
      <c r="B991">
        <v>141</v>
      </c>
      <c r="C991">
        <v>130</v>
      </c>
      <c r="D991">
        <v>317</v>
      </c>
      <c r="E991">
        <v>256</v>
      </c>
      <c r="F991" t="s">
        <v>151</v>
      </c>
      <c r="G991">
        <v>18000</v>
      </c>
      <c r="H991">
        <v>19593740</v>
      </c>
      <c r="I991" t="s">
        <v>1385</v>
      </c>
      <c r="J991" t="s">
        <v>88</v>
      </c>
      <c r="K991" t="s">
        <v>3323</v>
      </c>
      <c r="L991">
        <v>88270</v>
      </c>
      <c r="M991">
        <v>32637</v>
      </c>
      <c r="N991" t="s">
        <v>630</v>
      </c>
      <c r="O991">
        <v>0</v>
      </c>
      <c r="P991">
        <v>420</v>
      </c>
      <c r="Q991" t="s">
        <v>30</v>
      </c>
      <c r="R991" t="s">
        <v>31</v>
      </c>
      <c r="S991">
        <v>0</v>
      </c>
      <c r="T991">
        <v>2003</v>
      </c>
      <c r="U991">
        <v>14000</v>
      </c>
      <c r="V991">
        <v>7.5</v>
      </c>
      <c r="W991">
        <v>0</v>
      </c>
    </row>
    <row r="992" spans="1:23" x14ac:dyDescent="0.25">
      <c r="A992" t="s">
        <v>2781</v>
      </c>
      <c r="B992">
        <v>59</v>
      </c>
      <c r="C992">
        <v>100</v>
      </c>
      <c r="D992">
        <v>65</v>
      </c>
      <c r="E992">
        <v>730</v>
      </c>
      <c r="F992" t="s">
        <v>3324</v>
      </c>
      <c r="G992">
        <v>1000</v>
      </c>
      <c r="H992">
        <v>19118247</v>
      </c>
      <c r="I992" t="s">
        <v>1392</v>
      </c>
      <c r="J992" t="s">
        <v>1971</v>
      </c>
      <c r="K992" t="s">
        <v>3325</v>
      </c>
      <c r="L992">
        <v>19829</v>
      </c>
      <c r="M992">
        <v>6171</v>
      </c>
      <c r="N992" t="s">
        <v>594</v>
      </c>
      <c r="O992">
        <v>5</v>
      </c>
      <c r="P992">
        <v>94</v>
      </c>
      <c r="Q992" t="s">
        <v>30</v>
      </c>
      <c r="R992" t="s">
        <v>31</v>
      </c>
      <c r="S992">
        <v>0</v>
      </c>
      <c r="T992">
        <v>2005</v>
      </c>
      <c r="U992">
        <v>923</v>
      </c>
      <c r="V992">
        <v>5.4</v>
      </c>
      <c r="W992">
        <v>779</v>
      </c>
    </row>
    <row r="993" spans="1:23" x14ac:dyDescent="0.25">
      <c r="A993" t="s">
        <v>3172</v>
      </c>
      <c r="B993">
        <v>236</v>
      </c>
      <c r="C993">
        <v>114</v>
      </c>
      <c r="D993">
        <v>174</v>
      </c>
      <c r="E993">
        <v>655</v>
      </c>
      <c r="F993" t="s">
        <v>230</v>
      </c>
      <c r="G993">
        <v>14000</v>
      </c>
      <c r="H993">
        <v>26442251</v>
      </c>
      <c r="I993" t="s">
        <v>321</v>
      </c>
      <c r="J993" t="s">
        <v>162</v>
      </c>
      <c r="K993" t="s">
        <v>3326</v>
      </c>
      <c r="L993">
        <v>76010</v>
      </c>
      <c r="M993">
        <v>16992</v>
      </c>
      <c r="N993" t="s">
        <v>1486</v>
      </c>
      <c r="O993">
        <v>2</v>
      </c>
      <c r="P993">
        <v>205</v>
      </c>
      <c r="Q993" t="s">
        <v>30</v>
      </c>
      <c r="R993" t="s">
        <v>31</v>
      </c>
      <c r="S993">
        <v>0</v>
      </c>
      <c r="T993">
        <v>2015</v>
      </c>
      <c r="U993">
        <v>988</v>
      </c>
      <c r="V993">
        <v>6.6</v>
      </c>
      <c r="W993">
        <v>15000</v>
      </c>
    </row>
    <row r="994" spans="1:23" x14ac:dyDescent="0.25">
      <c r="A994" t="s">
        <v>3327</v>
      </c>
      <c r="B994">
        <v>356</v>
      </c>
      <c r="C994">
        <v>96</v>
      </c>
      <c r="D994">
        <v>0</v>
      </c>
      <c r="E994">
        <v>509</v>
      </c>
      <c r="F994" t="s">
        <v>148</v>
      </c>
      <c r="G994">
        <v>10000</v>
      </c>
      <c r="H994">
        <v>17114882</v>
      </c>
      <c r="I994" t="s">
        <v>1444</v>
      </c>
      <c r="J994" t="s">
        <v>1813</v>
      </c>
      <c r="K994" t="s">
        <v>3328</v>
      </c>
      <c r="L994">
        <v>189249</v>
      </c>
      <c r="M994">
        <v>17211</v>
      </c>
      <c r="N994" t="s">
        <v>3329</v>
      </c>
      <c r="O994">
        <v>1</v>
      </c>
      <c r="P994">
        <v>398</v>
      </c>
      <c r="Q994" t="s">
        <v>30</v>
      </c>
      <c r="R994" t="s">
        <v>31</v>
      </c>
      <c r="S994">
        <v>0</v>
      </c>
      <c r="T994">
        <v>2007</v>
      </c>
      <c r="U994">
        <v>6000</v>
      </c>
      <c r="V994">
        <v>7.7</v>
      </c>
      <c r="W994">
        <v>0</v>
      </c>
    </row>
    <row r="995" spans="1:23" x14ac:dyDescent="0.25">
      <c r="A995" t="s">
        <v>3330</v>
      </c>
      <c r="B995">
        <v>120</v>
      </c>
      <c r="C995">
        <v>110</v>
      </c>
      <c r="D995">
        <v>134</v>
      </c>
      <c r="E995">
        <v>795</v>
      </c>
      <c r="F995" t="s">
        <v>212</v>
      </c>
      <c r="G995">
        <v>23000</v>
      </c>
      <c r="H995">
        <v>18472363</v>
      </c>
      <c r="I995" t="s">
        <v>2124</v>
      </c>
      <c r="J995" t="s">
        <v>232</v>
      </c>
      <c r="K995" t="s">
        <v>3331</v>
      </c>
      <c r="L995">
        <v>63599</v>
      </c>
      <c r="M995">
        <v>25049</v>
      </c>
      <c r="N995" t="s">
        <v>2849</v>
      </c>
      <c r="O995">
        <v>3</v>
      </c>
      <c r="P995">
        <v>208</v>
      </c>
      <c r="Q995" t="s">
        <v>30</v>
      </c>
      <c r="R995" t="s">
        <v>31</v>
      </c>
      <c r="S995">
        <v>0</v>
      </c>
      <c r="T995">
        <v>2005</v>
      </c>
      <c r="U995">
        <v>1000</v>
      </c>
      <c r="V995">
        <v>5.8</v>
      </c>
      <c r="W995">
        <v>0</v>
      </c>
    </row>
    <row r="996" spans="1:23" x14ac:dyDescent="0.25">
      <c r="A996" t="s">
        <v>1289</v>
      </c>
      <c r="B996">
        <v>111</v>
      </c>
      <c r="C996">
        <v>158</v>
      </c>
      <c r="D996">
        <v>0</v>
      </c>
      <c r="E996">
        <v>15</v>
      </c>
      <c r="F996" t="s">
        <v>3332</v>
      </c>
      <c r="G996">
        <v>51</v>
      </c>
      <c r="H996">
        <v>14131298</v>
      </c>
      <c r="I996" t="s">
        <v>2177</v>
      </c>
      <c r="J996" t="s">
        <v>3333</v>
      </c>
      <c r="K996" t="s">
        <v>3334</v>
      </c>
      <c r="L996">
        <v>55889</v>
      </c>
      <c r="M996">
        <v>144</v>
      </c>
      <c r="N996" t="s">
        <v>3335</v>
      </c>
      <c r="O996">
        <v>0</v>
      </c>
      <c r="P996">
        <v>390</v>
      </c>
      <c r="Q996" t="s">
        <v>30</v>
      </c>
      <c r="R996" t="s">
        <v>966</v>
      </c>
      <c r="S996">
        <v>0</v>
      </c>
      <c r="T996">
        <v>1999</v>
      </c>
      <c r="U996">
        <v>40</v>
      </c>
      <c r="V996">
        <v>6.4</v>
      </c>
      <c r="W996">
        <v>0</v>
      </c>
    </row>
    <row r="997" spans="1:23" x14ac:dyDescent="0.25">
      <c r="A997" t="s">
        <v>3336</v>
      </c>
      <c r="B997">
        <v>208</v>
      </c>
      <c r="C997">
        <v>102</v>
      </c>
      <c r="D997">
        <v>234</v>
      </c>
      <c r="E997">
        <v>11000</v>
      </c>
      <c r="F997" t="s">
        <v>1274</v>
      </c>
      <c r="G997">
        <v>20000</v>
      </c>
      <c r="H997">
        <v>21557240</v>
      </c>
      <c r="I997" t="s">
        <v>3337</v>
      </c>
      <c r="J997" t="s">
        <v>574</v>
      </c>
      <c r="K997" t="s">
        <v>3338</v>
      </c>
      <c r="L997">
        <v>85237</v>
      </c>
      <c r="M997">
        <v>45202</v>
      </c>
      <c r="N997" t="s">
        <v>59</v>
      </c>
      <c r="O997">
        <v>3</v>
      </c>
      <c r="P997">
        <v>274</v>
      </c>
      <c r="Q997" t="s">
        <v>30</v>
      </c>
      <c r="R997" t="s">
        <v>31</v>
      </c>
      <c r="S997">
        <v>0</v>
      </c>
      <c r="T997">
        <v>2011</v>
      </c>
      <c r="U997">
        <v>11000</v>
      </c>
      <c r="V997">
        <v>5.6</v>
      </c>
      <c r="W997">
        <v>18000</v>
      </c>
    </row>
    <row r="998" spans="1:23" x14ac:dyDescent="0.25">
      <c r="A998" t="s">
        <v>3339</v>
      </c>
      <c r="B998">
        <v>174</v>
      </c>
      <c r="C998">
        <v>84</v>
      </c>
      <c r="D998">
        <v>260</v>
      </c>
      <c r="E998">
        <v>692</v>
      </c>
      <c r="F998" t="s">
        <v>3340</v>
      </c>
      <c r="G998">
        <v>6000</v>
      </c>
      <c r="H998">
        <v>21283440</v>
      </c>
      <c r="I998" t="s">
        <v>1258</v>
      </c>
      <c r="J998" t="s">
        <v>148</v>
      </c>
      <c r="K998" t="s">
        <v>3341</v>
      </c>
      <c r="L998">
        <v>46239</v>
      </c>
      <c r="M998">
        <v>8018</v>
      </c>
      <c r="N998" t="s">
        <v>2168</v>
      </c>
      <c r="O998">
        <v>0</v>
      </c>
      <c r="P998">
        <v>137</v>
      </c>
      <c r="Q998" t="s">
        <v>30</v>
      </c>
      <c r="R998" t="s">
        <v>31</v>
      </c>
      <c r="S998">
        <v>0</v>
      </c>
      <c r="T998">
        <v>2011</v>
      </c>
      <c r="U998">
        <v>694</v>
      </c>
      <c r="V998">
        <v>6</v>
      </c>
      <c r="W998">
        <v>0</v>
      </c>
    </row>
    <row r="999" spans="1:23" x14ac:dyDescent="0.25">
      <c r="A999" t="s">
        <v>3342</v>
      </c>
      <c r="B999">
        <v>59</v>
      </c>
      <c r="C999">
        <v>115</v>
      </c>
      <c r="D999">
        <v>333</v>
      </c>
      <c r="E999">
        <v>317</v>
      </c>
      <c r="F999" t="s">
        <v>1139</v>
      </c>
      <c r="G999">
        <v>972</v>
      </c>
      <c r="H999">
        <v>10556196</v>
      </c>
      <c r="I999" t="s">
        <v>1385</v>
      </c>
      <c r="J999" t="s">
        <v>2719</v>
      </c>
      <c r="K999" t="s">
        <v>3343</v>
      </c>
      <c r="L999">
        <v>16562</v>
      </c>
      <c r="M999">
        <v>2606</v>
      </c>
      <c r="N999" t="s">
        <v>3344</v>
      </c>
      <c r="O999">
        <v>2</v>
      </c>
      <c r="P999">
        <v>73</v>
      </c>
      <c r="Q999" t="s">
        <v>30</v>
      </c>
      <c r="R999" t="s">
        <v>31</v>
      </c>
      <c r="S999">
        <v>0</v>
      </c>
      <c r="T999">
        <v>1997</v>
      </c>
      <c r="U999">
        <v>713</v>
      </c>
      <c r="V999">
        <v>6.2</v>
      </c>
      <c r="W999">
        <v>697</v>
      </c>
    </row>
    <row r="1000" spans="1:23" x14ac:dyDescent="0.25">
      <c r="A1000" t="s">
        <v>3345</v>
      </c>
      <c r="B1000">
        <v>22</v>
      </c>
      <c r="C1000">
        <v>99</v>
      </c>
      <c r="D1000">
        <v>32</v>
      </c>
      <c r="E1000">
        <v>479</v>
      </c>
      <c r="F1000" t="s">
        <v>3346</v>
      </c>
      <c r="G1000">
        <v>1000</v>
      </c>
      <c r="H1000">
        <v>16671505</v>
      </c>
      <c r="I1000" t="s">
        <v>3347</v>
      </c>
      <c r="J1000" t="s">
        <v>215</v>
      </c>
      <c r="K1000" t="s">
        <v>3348</v>
      </c>
      <c r="L1000">
        <v>33186</v>
      </c>
      <c r="M1000">
        <v>2949</v>
      </c>
      <c r="N1000" t="s">
        <v>2823</v>
      </c>
      <c r="O1000">
        <v>1</v>
      </c>
      <c r="P1000">
        <v>78</v>
      </c>
      <c r="Q1000" t="s">
        <v>30</v>
      </c>
      <c r="R1000" t="s">
        <v>31</v>
      </c>
      <c r="S1000">
        <v>0</v>
      </c>
      <c r="T1000">
        <v>1994</v>
      </c>
      <c r="U1000">
        <v>619</v>
      </c>
      <c r="V1000">
        <v>5.9</v>
      </c>
      <c r="W1000">
        <v>0</v>
      </c>
    </row>
    <row r="1001" spans="1:23" x14ac:dyDescent="0.25">
      <c r="A1001" t="s">
        <v>397</v>
      </c>
      <c r="B1001">
        <v>34</v>
      </c>
      <c r="C1001">
        <v>135</v>
      </c>
      <c r="D1001">
        <v>596</v>
      </c>
      <c r="E1001">
        <v>2000</v>
      </c>
      <c r="F1001" t="s">
        <v>1105</v>
      </c>
      <c r="G1001">
        <v>10000</v>
      </c>
      <c r="H1001">
        <v>10400000</v>
      </c>
      <c r="I1001" t="s">
        <v>152</v>
      </c>
      <c r="J1001" t="s">
        <v>307</v>
      </c>
      <c r="K1001" t="s">
        <v>3349</v>
      </c>
      <c r="L1001">
        <v>12037</v>
      </c>
      <c r="M1001">
        <v>15820</v>
      </c>
      <c r="N1001" t="s">
        <v>910</v>
      </c>
      <c r="O1001">
        <v>1</v>
      </c>
      <c r="P1001">
        <v>90</v>
      </c>
      <c r="Q1001" t="s">
        <v>30</v>
      </c>
      <c r="R1001" t="s">
        <v>31</v>
      </c>
      <c r="S1001">
        <v>0</v>
      </c>
      <c r="T1001">
        <v>1995</v>
      </c>
      <c r="U1001">
        <v>3000</v>
      </c>
      <c r="V1001">
        <v>5.0999999999999996</v>
      </c>
      <c r="W1001">
        <v>943</v>
      </c>
    </row>
    <row r="1002" spans="1:23" x14ac:dyDescent="0.25">
      <c r="A1002" t="s">
        <v>360</v>
      </c>
      <c r="B1002">
        <v>214</v>
      </c>
      <c r="C1002">
        <v>108</v>
      </c>
      <c r="D1002">
        <v>218</v>
      </c>
      <c r="E1002">
        <v>405</v>
      </c>
      <c r="F1002" t="s">
        <v>645</v>
      </c>
      <c r="G1002">
        <v>6000</v>
      </c>
      <c r="H1002">
        <v>9528092</v>
      </c>
      <c r="I1002" t="s">
        <v>2272</v>
      </c>
      <c r="J1002" t="s">
        <v>148</v>
      </c>
      <c r="K1002" t="s">
        <v>3350</v>
      </c>
      <c r="L1002">
        <v>38513</v>
      </c>
      <c r="M1002">
        <v>10191</v>
      </c>
      <c r="N1002" t="s">
        <v>2182</v>
      </c>
      <c r="O1002">
        <v>2</v>
      </c>
      <c r="P1002">
        <v>127</v>
      </c>
      <c r="Q1002" t="s">
        <v>30</v>
      </c>
      <c r="R1002" t="s">
        <v>31</v>
      </c>
      <c r="S1002">
        <v>0</v>
      </c>
      <c r="T1002">
        <v>2010</v>
      </c>
      <c r="U1002">
        <v>3000</v>
      </c>
      <c r="V1002">
        <v>6.8</v>
      </c>
      <c r="W1002">
        <v>9000</v>
      </c>
    </row>
    <row r="1003" spans="1:23" x14ac:dyDescent="0.25">
      <c r="A1003" t="s">
        <v>1135</v>
      </c>
      <c r="B1003">
        <v>186</v>
      </c>
      <c r="C1003">
        <v>127</v>
      </c>
      <c r="D1003">
        <v>12000</v>
      </c>
      <c r="E1003">
        <v>897</v>
      </c>
      <c r="F1003" t="s">
        <v>3353</v>
      </c>
      <c r="G1003">
        <v>984</v>
      </c>
      <c r="H1003">
        <v>10137232</v>
      </c>
      <c r="I1003" t="s">
        <v>3354</v>
      </c>
      <c r="J1003" t="s">
        <v>3355</v>
      </c>
      <c r="K1003" t="s">
        <v>3356</v>
      </c>
      <c r="L1003">
        <v>58015</v>
      </c>
      <c r="M1003">
        <v>5702</v>
      </c>
      <c r="N1003" t="s">
        <v>598</v>
      </c>
      <c r="O1003">
        <v>0</v>
      </c>
      <c r="P1003">
        <v>374</v>
      </c>
      <c r="Q1003" t="s">
        <v>30</v>
      </c>
      <c r="R1003" t="s">
        <v>966</v>
      </c>
      <c r="S1003">
        <v>0</v>
      </c>
      <c r="T1003">
        <v>2005</v>
      </c>
      <c r="U1003">
        <v>940</v>
      </c>
      <c r="V1003">
        <v>6</v>
      </c>
      <c r="W1003">
        <v>0</v>
      </c>
    </row>
    <row r="1004" spans="1:23" x14ac:dyDescent="0.25">
      <c r="A1004" t="s">
        <v>2950</v>
      </c>
      <c r="B1004">
        <v>50</v>
      </c>
      <c r="C1004">
        <v>107</v>
      </c>
      <c r="D1004">
        <v>607</v>
      </c>
      <c r="E1004">
        <v>602</v>
      </c>
      <c r="F1004" t="s">
        <v>1083</v>
      </c>
      <c r="G1004">
        <v>2000</v>
      </c>
      <c r="H1004">
        <v>9795017</v>
      </c>
      <c r="I1004" t="s">
        <v>1385</v>
      </c>
      <c r="J1004" t="s">
        <v>1927</v>
      </c>
      <c r="K1004" t="s">
        <v>3357</v>
      </c>
      <c r="L1004">
        <v>9227</v>
      </c>
      <c r="M1004">
        <v>5461</v>
      </c>
      <c r="N1004" t="s">
        <v>1355</v>
      </c>
      <c r="O1004">
        <v>0</v>
      </c>
      <c r="P1004">
        <v>70</v>
      </c>
      <c r="Q1004" t="s">
        <v>30</v>
      </c>
      <c r="R1004" t="s">
        <v>31</v>
      </c>
      <c r="S1004">
        <v>0</v>
      </c>
      <c r="T1004">
        <v>1995</v>
      </c>
      <c r="U1004">
        <v>979</v>
      </c>
      <c r="V1004">
        <v>5.0999999999999996</v>
      </c>
      <c r="W1004">
        <v>422</v>
      </c>
    </row>
    <row r="1005" spans="1:23" x14ac:dyDescent="0.25">
      <c r="A1005" t="s">
        <v>2834</v>
      </c>
      <c r="B1005">
        <v>180</v>
      </c>
      <c r="C1005">
        <v>95</v>
      </c>
      <c r="D1005">
        <v>83</v>
      </c>
      <c r="E1005">
        <v>1000</v>
      </c>
      <c r="F1005" t="s">
        <v>808</v>
      </c>
      <c r="G1005">
        <v>18000</v>
      </c>
      <c r="H1005">
        <v>20488579</v>
      </c>
      <c r="I1005" t="s">
        <v>1806</v>
      </c>
      <c r="J1005" t="s">
        <v>443</v>
      </c>
      <c r="K1005" t="s">
        <v>3358</v>
      </c>
      <c r="L1005">
        <v>113483</v>
      </c>
      <c r="M1005">
        <v>29926</v>
      </c>
      <c r="N1005" t="s">
        <v>2150</v>
      </c>
      <c r="O1005">
        <v>1</v>
      </c>
      <c r="P1005">
        <v>245</v>
      </c>
      <c r="Q1005" t="s">
        <v>30</v>
      </c>
      <c r="R1005" t="s">
        <v>31</v>
      </c>
      <c r="S1005">
        <v>0</v>
      </c>
      <c r="T1005">
        <v>2009</v>
      </c>
      <c r="U1005">
        <v>8000</v>
      </c>
      <c r="V1005">
        <v>5.8</v>
      </c>
      <c r="W1005">
        <v>0</v>
      </c>
    </row>
    <row r="1006" spans="1:23" x14ac:dyDescent="0.25">
      <c r="A1006" t="s">
        <v>3359</v>
      </c>
      <c r="B1006">
        <v>231</v>
      </c>
      <c r="C1006">
        <v>124</v>
      </c>
      <c r="D1006">
        <v>98</v>
      </c>
      <c r="E1006">
        <v>592</v>
      </c>
      <c r="F1006" t="s">
        <v>3360</v>
      </c>
      <c r="G1006">
        <v>1000</v>
      </c>
      <c r="H1006">
        <v>19445217</v>
      </c>
      <c r="I1006" t="s">
        <v>473</v>
      </c>
      <c r="J1006" t="s">
        <v>3361</v>
      </c>
      <c r="K1006" t="s">
        <v>3362</v>
      </c>
      <c r="L1006">
        <v>67796</v>
      </c>
      <c r="M1006">
        <v>3580</v>
      </c>
      <c r="N1006" t="s">
        <v>3363</v>
      </c>
      <c r="O1006">
        <v>7</v>
      </c>
      <c r="P1006">
        <v>258</v>
      </c>
      <c r="Q1006" t="s">
        <v>30</v>
      </c>
      <c r="R1006" t="s">
        <v>31</v>
      </c>
      <c r="S1006">
        <v>0</v>
      </c>
      <c r="T1006">
        <v>2013</v>
      </c>
      <c r="U1006">
        <v>852</v>
      </c>
      <c r="V1006">
        <v>6.2</v>
      </c>
      <c r="W1006">
        <v>14000</v>
      </c>
    </row>
    <row r="1007" spans="1:23" x14ac:dyDescent="0.25">
      <c r="A1007" t="s">
        <v>3364</v>
      </c>
      <c r="B1007">
        <v>105</v>
      </c>
      <c r="C1007">
        <v>109</v>
      </c>
      <c r="D1007">
        <v>0</v>
      </c>
      <c r="E1007">
        <v>809</v>
      </c>
      <c r="F1007" t="s">
        <v>1000</v>
      </c>
      <c r="G1007">
        <v>49000</v>
      </c>
      <c r="H1007">
        <v>8355815</v>
      </c>
      <c r="I1007" t="s">
        <v>3280</v>
      </c>
      <c r="J1007" t="s">
        <v>554</v>
      </c>
      <c r="K1007" t="s">
        <v>3365</v>
      </c>
      <c r="L1007">
        <v>34730</v>
      </c>
      <c r="M1007">
        <v>52885</v>
      </c>
      <c r="N1007" t="s">
        <v>973</v>
      </c>
      <c r="O1007">
        <v>2</v>
      </c>
      <c r="P1007">
        <v>341</v>
      </c>
      <c r="Q1007" t="s">
        <v>30</v>
      </c>
      <c r="R1007" t="s">
        <v>44</v>
      </c>
      <c r="S1007">
        <v>0</v>
      </c>
      <c r="T1007">
        <v>2002</v>
      </c>
      <c r="U1007">
        <v>811</v>
      </c>
      <c r="V1007">
        <v>6.4</v>
      </c>
      <c r="W1007">
        <v>0</v>
      </c>
    </row>
    <row r="1008" spans="1:23" x14ac:dyDescent="0.25">
      <c r="A1008" t="s">
        <v>1376</v>
      </c>
      <c r="B1008">
        <v>226</v>
      </c>
      <c r="C1008">
        <v>102</v>
      </c>
      <c r="D1008">
        <v>0</v>
      </c>
      <c r="E1008">
        <v>1000</v>
      </c>
      <c r="F1008" t="s">
        <v>833</v>
      </c>
      <c r="G1008">
        <v>14000</v>
      </c>
      <c r="H1008">
        <v>28837115</v>
      </c>
      <c r="I1008" t="s">
        <v>1094</v>
      </c>
      <c r="J1008" t="s">
        <v>1290</v>
      </c>
      <c r="K1008" t="s">
        <v>3366</v>
      </c>
      <c r="L1008">
        <v>34964</v>
      </c>
      <c r="M1008">
        <v>24107</v>
      </c>
      <c r="N1008" t="s">
        <v>912</v>
      </c>
      <c r="O1008">
        <v>4</v>
      </c>
      <c r="P1008">
        <v>150</v>
      </c>
      <c r="Q1008" t="s">
        <v>30</v>
      </c>
      <c r="R1008" t="s">
        <v>31</v>
      </c>
      <c r="S1008">
        <v>0</v>
      </c>
      <c r="T1008">
        <v>2016</v>
      </c>
      <c r="U1008">
        <v>8000</v>
      </c>
      <c r="V1008">
        <v>4.8</v>
      </c>
      <c r="W1008">
        <v>28000</v>
      </c>
    </row>
    <row r="1009" spans="1:23" x14ac:dyDescent="0.25">
      <c r="A1009" t="s">
        <v>3367</v>
      </c>
      <c r="B1009">
        <v>75</v>
      </c>
      <c r="C1009">
        <v>88</v>
      </c>
      <c r="D1009">
        <v>5</v>
      </c>
      <c r="E1009">
        <v>338</v>
      </c>
      <c r="F1009" t="s">
        <v>3368</v>
      </c>
      <c r="G1009">
        <v>11000</v>
      </c>
      <c r="H1009">
        <v>6471394</v>
      </c>
      <c r="I1009" t="s">
        <v>684</v>
      </c>
      <c r="J1009" t="s">
        <v>323</v>
      </c>
      <c r="K1009" t="s">
        <v>3369</v>
      </c>
      <c r="L1009">
        <v>15880</v>
      </c>
      <c r="M1009">
        <v>11972</v>
      </c>
      <c r="N1009" t="s">
        <v>3370</v>
      </c>
      <c r="O1009">
        <v>5</v>
      </c>
      <c r="P1009">
        <v>93</v>
      </c>
      <c r="Q1009" t="s">
        <v>30</v>
      </c>
      <c r="R1009" t="s">
        <v>31</v>
      </c>
      <c r="S1009">
        <v>0</v>
      </c>
      <c r="T1009">
        <v>2004</v>
      </c>
      <c r="U1009">
        <v>387</v>
      </c>
      <c r="V1009">
        <v>4.9000000000000004</v>
      </c>
      <c r="W1009">
        <v>288</v>
      </c>
    </row>
    <row r="1010" spans="1:23" x14ac:dyDescent="0.25">
      <c r="A1010" t="s">
        <v>1959</v>
      </c>
      <c r="B1010">
        <v>82</v>
      </c>
      <c r="C1010">
        <v>87</v>
      </c>
      <c r="D1010">
        <v>0</v>
      </c>
      <c r="E1010">
        <v>591</v>
      </c>
      <c r="F1010" t="s">
        <v>1355</v>
      </c>
      <c r="G1010">
        <v>2000</v>
      </c>
      <c r="H1010">
        <v>6291602</v>
      </c>
      <c r="I1010" t="s">
        <v>3371</v>
      </c>
      <c r="J1010" t="s">
        <v>166</v>
      </c>
      <c r="K1010" t="s">
        <v>3372</v>
      </c>
      <c r="L1010">
        <v>8070</v>
      </c>
      <c r="M1010">
        <v>3954</v>
      </c>
      <c r="N1010" t="s">
        <v>381</v>
      </c>
      <c r="O1010">
        <v>0</v>
      </c>
      <c r="P1010">
        <v>91</v>
      </c>
      <c r="Q1010" t="s">
        <v>30</v>
      </c>
      <c r="R1010" t="s">
        <v>31</v>
      </c>
      <c r="S1010">
        <v>0</v>
      </c>
      <c r="T1010">
        <v>2000</v>
      </c>
      <c r="U1010">
        <v>602</v>
      </c>
      <c r="V1010">
        <v>5.6</v>
      </c>
      <c r="W1010">
        <v>255</v>
      </c>
    </row>
    <row r="1011" spans="1:23" x14ac:dyDescent="0.25">
      <c r="A1011" t="s">
        <v>3373</v>
      </c>
      <c r="B1011">
        <v>296</v>
      </c>
      <c r="C1011">
        <v>104</v>
      </c>
      <c r="D1011">
        <v>71</v>
      </c>
      <c r="E1011">
        <v>982</v>
      </c>
      <c r="F1011" t="s">
        <v>2547</v>
      </c>
      <c r="G1011">
        <v>12000</v>
      </c>
      <c r="H1011">
        <v>10706786</v>
      </c>
      <c r="I1011" t="s">
        <v>903</v>
      </c>
      <c r="J1011" t="s">
        <v>485</v>
      </c>
      <c r="K1011" t="s">
        <v>3374</v>
      </c>
      <c r="L1011">
        <v>81800</v>
      </c>
      <c r="M1011">
        <v>16481</v>
      </c>
      <c r="N1011" t="s">
        <v>1679</v>
      </c>
      <c r="O1011">
        <v>1</v>
      </c>
      <c r="P1011">
        <v>211</v>
      </c>
      <c r="Q1011" t="s">
        <v>30</v>
      </c>
      <c r="R1011" t="s">
        <v>31</v>
      </c>
      <c r="S1011">
        <v>0</v>
      </c>
      <c r="T1011">
        <v>2011</v>
      </c>
      <c r="U1011">
        <v>2000</v>
      </c>
      <c r="V1011">
        <v>5.5</v>
      </c>
      <c r="W1011">
        <v>15000</v>
      </c>
    </row>
    <row r="1012" spans="1:23" x14ac:dyDescent="0.25">
      <c r="A1012" t="s">
        <v>2185</v>
      </c>
      <c r="B1012">
        <v>103</v>
      </c>
      <c r="C1012">
        <v>96</v>
      </c>
      <c r="D1012">
        <v>43</v>
      </c>
      <c r="E1012">
        <v>77</v>
      </c>
      <c r="F1012" t="s">
        <v>3375</v>
      </c>
      <c r="G1012">
        <v>841</v>
      </c>
      <c r="H1012">
        <v>8742261</v>
      </c>
      <c r="I1012" t="s">
        <v>754</v>
      </c>
      <c r="J1012" t="s">
        <v>2142</v>
      </c>
      <c r="K1012" t="s">
        <v>3376</v>
      </c>
      <c r="L1012">
        <v>19824</v>
      </c>
      <c r="M1012">
        <v>1385</v>
      </c>
      <c r="N1012" t="s">
        <v>3377</v>
      </c>
      <c r="O1012">
        <v>2</v>
      </c>
      <c r="P1012">
        <v>179</v>
      </c>
      <c r="Q1012" t="s">
        <v>30</v>
      </c>
      <c r="R1012" t="s">
        <v>188</v>
      </c>
      <c r="S1012">
        <v>0</v>
      </c>
      <c r="T1012">
        <v>2009</v>
      </c>
      <c r="U1012">
        <v>342</v>
      </c>
      <c r="V1012">
        <v>3.7</v>
      </c>
      <c r="W1012">
        <v>0</v>
      </c>
    </row>
    <row r="1013" spans="1:23" x14ac:dyDescent="0.25">
      <c r="A1013" t="s">
        <v>3378</v>
      </c>
      <c r="B1013">
        <v>98</v>
      </c>
      <c r="C1013">
        <v>85</v>
      </c>
      <c r="D1013">
        <v>70</v>
      </c>
      <c r="E1013">
        <v>848</v>
      </c>
      <c r="F1013" t="s">
        <v>347</v>
      </c>
      <c r="G1013">
        <v>26000</v>
      </c>
      <c r="H1013">
        <v>43905746</v>
      </c>
      <c r="I1013" t="s">
        <v>1806</v>
      </c>
      <c r="J1013" t="s">
        <v>234</v>
      </c>
      <c r="K1013" t="s">
        <v>3379</v>
      </c>
      <c r="L1013">
        <v>77684</v>
      </c>
      <c r="M1013">
        <v>32831</v>
      </c>
      <c r="N1013" t="s">
        <v>325</v>
      </c>
      <c r="O1013">
        <v>1</v>
      </c>
      <c r="P1013">
        <v>294</v>
      </c>
      <c r="Q1013" t="s">
        <v>30</v>
      </c>
      <c r="R1013" t="s">
        <v>31</v>
      </c>
      <c r="S1013">
        <v>0</v>
      </c>
      <c r="T1013">
        <v>2001</v>
      </c>
      <c r="U1013">
        <v>5000</v>
      </c>
      <c r="V1013">
        <v>5.9</v>
      </c>
      <c r="W1013">
        <v>0</v>
      </c>
    </row>
    <row r="1014" spans="1:23" x14ac:dyDescent="0.25">
      <c r="A1014" t="s">
        <v>1348</v>
      </c>
      <c r="B1014">
        <v>48</v>
      </c>
      <c r="C1014">
        <v>104</v>
      </c>
      <c r="D1014">
        <v>212</v>
      </c>
      <c r="E1014">
        <v>380</v>
      </c>
      <c r="F1014" t="s">
        <v>3381</v>
      </c>
      <c r="G1014">
        <v>879</v>
      </c>
      <c r="H1014">
        <v>21413502</v>
      </c>
      <c r="I1014" t="s">
        <v>3382</v>
      </c>
      <c r="J1014" t="s">
        <v>2983</v>
      </c>
      <c r="K1014" t="s">
        <v>3383</v>
      </c>
      <c r="L1014">
        <v>14429</v>
      </c>
      <c r="M1014">
        <v>2795</v>
      </c>
      <c r="N1014" t="s">
        <v>3384</v>
      </c>
      <c r="O1014">
        <v>5</v>
      </c>
      <c r="P1014">
        <v>113</v>
      </c>
      <c r="Q1014" t="s">
        <v>30</v>
      </c>
      <c r="R1014" t="s">
        <v>31</v>
      </c>
      <c r="S1014">
        <v>0</v>
      </c>
      <c r="T1014">
        <v>1990</v>
      </c>
      <c r="U1014">
        <v>560</v>
      </c>
      <c r="V1014">
        <v>6.3</v>
      </c>
      <c r="W1014">
        <v>2000</v>
      </c>
    </row>
    <row r="1015" spans="1:23" x14ac:dyDescent="0.25">
      <c r="A1015" t="s">
        <v>3385</v>
      </c>
      <c r="B1015">
        <v>195</v>
      </c>
      <c r="C1015">
        <v>135</v>
      </c>
      <c r="D1015">
        <v>628</v>
      </c>
      <c r="E1015">
        <v>830</v>
      </c>
      <c r="F1015" t="s">
        <v>1819</v>
      </c>
      <c r="G1015">
        <v>22000</v>
      </c>
      <c r="H1015">
        <v>7994115</v>
      </c>
      <c r="I1015" t="s">
        <v>3386</v>
      </c>
      <c r="J1015" t="s">
        <v>479</v>
      </c>
      <c r="K1015" t="s">
        <v>3387</v>
      </c>
      <c r="L1015">
        <v>90932</v>
      </c>
      <c r="M1015">
        <v>24316</v>
      </c>
      <c r="N1015" t="s">
        <v>3388</v>
      </c>
      <c r="O1015">
        <v>2</v>
      </c>
      <c r="P1015">
        <v>209</v>
      </c>
      <c r="Q1015" t="s">
        <v>30</v>
      </c>
      <c r="R1015" t="s">
        <v>44</v>
      </c>
      <c r="S1015">
        <v>0</v>
      </c>
      <c r="T1015">
        <v>2009</v>
      </c>
      <c r="U1015">
        <v>882</v>
      </c>
      <c r="V1015">
        <v>7.4</v>
      </c>
      <c r="W1015">
        <v>21000</v>
      </c>
    </row>
    <row r="1016" spans="1:23" x14ac:dyDescent="0.25">
      <c r="A1016" t="s">
        <v>1005</v>
      </c>
      <c r="B1016">
        <v>223</v>
      </c>
      <c r="C1016">
        <v>190</v>
      </c>
      <c r="D1016">
        <v>0</v>
      </c>
      <c r="E1016">
        <v>215</v>
      </c>
      <c r="F1016" t="s">
        <v>3389</v>
      </c>
      <c r="G1016">
        <v>599</v>
      </c>
      <c r="H1016">
        <v>124107476</v>
      </c>
      <c r="I1016" t="s">
        <v>1385</v>
      </c>
      <c r="J1016" t="s">
        <v>518</v>
      </c>
      <c r="K1016" t="s">
        <v>3390</v>
      </c>
      <c r="L1016">
        <v>170684</v>
      </c>
      <c r="M1016">
        <v>1418</v>
      </c>
      <c r="N1016" t="s">
        <v>3391</v>
      </c>
      <c r="O1016">
        <v>0</v>
      </c>
      <c r="P1016">
        <v>867</v>
      </c>
      <c r="Q1016" t="s">
        <v>30</v>
      </c>
      <c r="R1016" t="s">
        <v>31</v>
      </c>
      <c r="S1016">
        <v>0</v>
      </c>
      <c r="T1016">
        <v>2000</v>
      </c>
      <c r="U1016">
        <v>399</v>
      </c>
      <c r="V1016">
        <v>7.6</v>
      </c>
      <c r="W1016">
        <v>0</v>
      </c>
    </row>
    <row r="1017" spans="1:23" x14ac:dyDescent="0.25">
      <c r="A1017" t="s">
        <v>270</v>
      </c>
      <c r="B1017">
        <v>149</v>
      </c>
      <c r="C1017">
        <v>127</v>
      </c>
      <c r="D1017">
        <v>14000</v>
      </c>
      <c r="E1017">
        <v>440</v>
      </c>
      <c r="F1017" t="s">
        <v>650</v>
      </c>
      <c r="G1017">
        <v>11000</v>
      </c>
      <c r="H1017">
        <v>197171806</v>
      </c>
      <c r="I1017" t="s">
        <v>34</v>
      </c>
      <c r="J1017" t="s">
        <v>272</v>
      </c>
      <c r="K1017" t="s">
        <v>3392</v>
      </c>
      <c r="L1017">
        <v>515306</v>
      </c>
      <c r="M1017">
        <v>12884</v>
      </c>
      <c r="N1017" t="s">
        <v>3393</v>
      </c>
      <c r="O1017">
        <v>5</v>
      </c>
      <c r="P1017">
        <v>477</v>
      </c>
      <c r="Q1017" t="s">
        <v>30</v>
      </c>
      <c r="R1017" t="s">
        <v>31</v>
      </c>
      <c r="S1017">
        <v>0</v>
      </c>
      <c r="T1017">
        <v>1989</v>
      </c>
      <c r="U1017">
        <v>844</v>
      </c>
      <c r="V1017">
        <v>8.3000000000000007</v>
      </c>
      <c r="W1017">
        <v>0</v>
      </c>
    </row>
    <row r="1018" spans="1:23" x14ac:dyDescent="0.25">
      <c r="A1018" t="s">
        <v>639</v>
      </c>
      <c r="B1018">
        <v>324</v>
      </c>
      <c r="C1018">
        <v>129</v>
      </c>
      <c r="D1018">
        <v>456</v>
      </c>
      <c r="E1018">
        <v>0</v>
      </c>
      <c r="F1018" t="s">
        <v>3394</v>
      </c>
      <c r="G1018">
        <v>2000</v>
      </c>
      <c r="H1018">
        <v>12802907</v>
      </c>
      <c r="I1018" t="s">
        <v>152</v>
      </c>
      <c r="J1018" t="s">
        <v>280</v>
      </c>
      <c r="K1018" t="s">
        <v>3395</v>
      </c>
      <c r="L1018">
        <v>70886</v>
      </c>
      <c r="M1018">
        <v>2035</v>
      </c>
      <c r="N1018" t="s">
        <v>3396</v>
      </c>
      <c r="O1018">
        <v>1</v>
      </c>
      <c r="P1018">
        <v>226</v>
      </c>
      <c r="Q1018" t="s">
        <v>30</v>
      </c>
      <c r="R1018" t="s">
        <v>44</v>
      </c>
      <c r="S1018">
        <v>0</v>
      </c>
      <c r="T1018">
        <v>2012</v>
      </c>
      <c r="U1018">
        <v>35</v>
      </c>
      <c r="V1018">
        <v>6.6</v>
      </c>
      <c r="W1018">
        <v>36000</v>
      </c>
    </row>
    <row r="1019" spans="1:23" x14ac:dyDescent="0.25">
      <c r="A1019" t="s">
        <v>918</v>
      </c>
      <c r="B1019">
        <v>371</v>
      </c>
      <c r="C1019">
        <v>120</v>
      </c>
      <c r="D1019">
        <v>662</v>
      </c>
      <c r="E1019">
        <v>502</v>
      </c>
      <c r="F1019" t="s">
        <v>388</v>
      </c>
      <c r="G1019">
        <v>20000</v>
      </c>
      <c r="H1019">
        <v>31569268</v>
      </c>
      <c r="I1019" t="s">
        <v>3397</v>
      </c>
      <c r="J1019" t="s">
        <v>185</v>
      </c>
      <c r="K1019" t="s">
        <v>3398</v>
      </c>
      <c r="L1019">
        <v>172965</v>
      </c>
      <c r="M1019">
        <v>23051</v>
      </c>
      <c r="N1019" t="s">
        <v>1758</v>
      </c>
      <c r="O1019">
        <v>0</v>
      </c>
      <c r="P1019">
        <v>627</v>
      </c>
      <c r="Q1019" t="s">
        <v>30</v>
      </c>
      <c r="R1019" t="s">
        <v>31</v>
      </c>
      <c r="S1019">
        <v>0</v>
      </c>
      <c r="T1019">
        <v>2015</v>
      </c>
      <c r="U1019">
        <v>2000</v>
      </c>
      <c r="V1019">
        <v>6.9</v>
      </c>
      <c r="W1019">
        <v>67000</v>
      </c>
    </row>
    <row r="1020" spans="1:23" x14ac:dyDescent="0.25">
      <c r="A1020" t="s">
        <v>801</v>
      </c>
      <c r="B1020">
        <v>75</v>
      </c>
      <c r="C1020">
        <v>118</v>
      </c>
      <c r="D1020">
        <v>176</v>
      </c>
      <c r="E1020">
        <v>308</v>
      </c>
      <c r="F1020" t="s">
        <v>390</v>
      </c>
      <c r="G1020">
        <v>18000</v>
      </c>
      <c r="H1020">
        <v>66488090</v>
      </c>
      <c r="I1020" t="s">
        <v>1396</v>
      </c>
      <c r="J1020" t="s">
        <v>1127</v>
      </c>
      <c r="K1020" t="s">
        <v>3399</v>
      </c>
      <c r="L1020">
        <v>120202</v>
      </c>
      <c r="M1020">
        <v>29748</v>
      </c>
      <c r="N1020" t="s">
        <v>3400</v>
      </c>
      <c r="O1020">
        <v>2</v>
      </c>
      <c r="P1020">
        <v>397</v>
      </c>
      <c r="Q1020" t="s">
        <v>30</v>
      </c>
      <c r="R1020" t="s">
        <v>31</v>
      </c>
      <c r="S1020">
        <v>0</v>
      </c>
      <c r="T1020">
        <v>1999</v>
      </c>
      <c r="U1020">
        <v>11000</v>
      </c>
      <c r="V1020">
        <v>6.7</v>
      </c>
      <c r="W1020">
        <v>0</v>
      </c>
    </row>
    <row r="1021" spans="1:23" x14ac:dyDescent="0.25">
      <c r="A1021" t="s">
        <v>471</v>
      </c>
      <c r="B1021">
        <v>233</v>
      </c>
      <c r="C1021">
        <v>112</v>
      </c>
      <c r="D1021">
        <v>21000</v>
      </c>
      <c r="E1021">
        <v>237</v>
      </c>
      <c r="F1021" t="s">
        <v>3401</v>
      </c>
      <c r="G1021">
        <v>17000</v>
      </c>
      <c r="H1021">
        <v>95308367</v>
      </c>
      <c r="I1021" t="s">
        <v>1385</v>
      </c>
      <c r="J1021" t="s">
        <v>384</v>
      </c>
      <c r="K1021" t="s">
        <v>3402</v>
      </c>
      <c r="L1021">
        <v>206104</v>
      </c>
      <c r="M1021">
        <v>18141</v>
      </c>
      <c r="N1021" t="s">
        <v>3403</v>
      </c>
      <c r="O1021">
        <v>0</v>
      </c>
      <c r="P1021">
        <v>850</v>
      </c>
      <c r="Q1021" t="s">
        <v>30</v>
      </c>
      <c r="R1021" t="s">
        <v>31</v>
      </c>
      <c r="S1021">
        <v>0</v>
      </c>
      <c r="T1021">
        <v>2002</v>
      </c>
      <c r="U1021">
        <v>324</v>
      </c>
      <c r="V1021">
        <v>6.8</v>
      </c>
      <c r="W1021">
        <v>0</v>
      </c>
    </row>
    <row r="1022" spans="1:23" x14ac:dyDescent="0.25">
      <c r="A1022" t="s">
        <v>3404</v>
      </c>
      <c r="B1022">
        <v>32</v>
      </c>
      <c r="C1022">
        <v>89</v>
      </c>
      <c r="D1022">
        <v>42</v>
      </c>
      <c r="E1022">
        <v>235</v>
      </c>
      <c r="F1022" t="s">
        <v>3405</v>
      </c>
      <c r="G1022">
        <v>598</v>
      </c>
      <c r="H1022">
        <v>0</v>
      </c>
      <c r="I1022" t="s">
        <v>3406</v>
      </c>
      <c r="J1022" t="s">
        <v>3407</v>
      </c>
      <c r="K1022" t="s">
        <v>3408</v>
      </c>
      <c r="L1022">
        <v>1263</v>
      </c>
      <c r="M1022">
        <v>2353</v>
      </c>
      <c r="N1022" t="s">
        <v>3409</v>
      </c>
      <c r="O1022">
        <v>0</v>
      </c>
      <c r="P1022">
        <v>32</v>
      </c>
      <c r="Q1022" t="s">
        <v>30</v>
      </c>
      <c r="R1022" t="s">
        <v>31</v>
      </c>
      <c r="S1022">
        <v>0</v>
      </c>
      <c r="T1022">
        <v>2006</v>
      </c>
      <c r="U1022">
        <v>555</v>
      </c>
      <c r="V1022">
        <v>4.5999999999999996</v>
      </c>
      <c r="W1022">
        <v>352</v>
      </c>
    </row>
    <row r="1023" spans="1:23" x14ac:dyDescent="0.25">
      <c r="A1023" t="s">
        <v>2612</v>
      </c>
      <c r="B1023">
        <v>150</v>
      </c>
      <c r="C1023">
        <v>114</v>
      </c>
      <c r="D1023">
        <v>737</v>
      </c>
      <c r="E1023">
        <v>393</v>
      </c>
      <c r="F1023" t="s">
        <v>1235</v>
      </c>
      <c r="G1023">
        <v>2000</v>
      </c>
      <c r="H1023">
        <v>60652036</v>
      </c>
      <c r="I1023" t="s">
        <v>3410</v>
      </c>
      <c r="J1023" t="s">
        <v>166</v>
      </c>
      <c r="K1023" t="s">
        <v>3411</v>
      </c>
      <c r="L1023">
        <v>137854</v>
      </c>
      <c r="M1023">
        <v>3743</v>
      </c>
      <c r="N1023" t="s">
        <v>3412</v>
      </c>
      <c r="O1023">
        <v>1</v>
      </c>
      <c r="P1023">
        <v>560</v>
      </c>
      <c r="Q1023" t="s">
        <v>30</v>
      </c>
      <c r="R1023" t="s">
        <v>31</v>
      </c>
      <c r="S1023">
        <v>0</v>
      </c>
      <c r="T1023">
        <v>1999</v>
      </c>
      <c r="U1023">
        <v>490</v>
      </c>
      <c r="V1023">
        <v>7.1</v>
      </c>
      <c r="W1023">
        <v>3000</v>
      </c>
    </row>
    <row r="1024" spans="1:23" x14ac:dyDescent="0.25">
      <c r="A1024" t="s">
        <v>1528</v>
      </c>
      <c r="B1024">
        <v>172</v>
      </c>
      <c r="C1024">
        <v>137</v>
      </c>
      <c r="D1024">
        <v>79</v>
      </c>
      <c r="E1024">
        <v>194</v>
      </c>
      <c r="F1024" t="s">
        <v>3413</v>
      </c>
      <c r="G1024">
        <v>27000</v>
      </c>
      <c r="H1024">
        <v>1206135</v>
      </c>
      <c r="I1024" t="s">
        <v>1385</v>
      </c>
      <c r="J1024" t="s">
        <v>48</v>
      </c>
      <c r="K1024" t="s">
        <v>3414</v>
      </c>
      <c r="L1024">
        <v>40568</v>
      </c>
      <c r="M1024">
        <v>27666</v>
      </c>
      <c r="N1024" t="s">
        <v>3415</v>
      </c>
      <c r="O1024">
        <v>3</v>
      </c>
      <c r="P1024">
        <v>185</v>
      </c>
      <c r="Q1024" t="s">
        <v>30</v>
      </c>
      <c r="R1024" t="s">
        <v>3416</v>
      </c>
      <c r="S1024">
        <v>0</v>
      </c>
      <c r="T1024">
        <v>2015</v>
      </c>
      <c r="U1024">
        <v>254</v>
      </c>
      <c r="V1024">
        <v>6.4</v>
      </c>
      <c r="W1024">
        <v>18000</v>
      </c>
    </row>
    <row r="1025" spans="1:23" x14ac:dyDescent="0.25">
      <c r="A1025" t="s">
        <v>1995</v>
      </c>
      <c r="B1025">
        <v>103</v>
      </c>
      <c r="C1025">
        <v>112</v>
      </c>
      <c r="D1025">
        <v>109</v>
      </c>
      <c r="E1025">
        <v>261</v>
      </c>
      <c r="F1025" t="s">
        <v>3417</v>
      </c>
      <c r="G1025">
        <v>779</v>
      </c>
      <c r="H1025">
        <v>56607223</v>
      </c>
      <c r="I1025" t="s">
        <v>2645</v>
      </c>
      <c r="J1025" t="s">
        <v>3418</v>
      </c>
      <c r="K1025" t="s">
        <v>3419</v>
      </c>
      <c r="L1025">
        <v>93367</v>
      </c>
      <c r="M1025">
        <v>1823</v>
      </c>
      <c r="N1025" t="s">
        <v>3420</v>
      </c>
      <c r="O1025">
        <v>8</v>
      </c>
      <c r="P1025">
        <v>497</v>
      </c>
      <c r="Q1025" t="s">
        <v>30</v>
      </c>
      <c r="R1025" t="s">
        <v>188</v>
      </c>
      <c r="S1025">
        <v>0</v>
      </c>
      <c r="T1025">
        <v>2001</v>
      </c>
      <c r="U1025">
        <v>629</v>
      </c>
      <c r="V1025">
        <v>6.4</v>
      </c>
      <c r="W1025">
        <v>0</v>
      </c>
    </row>
    <row r="1026" spans="1:23" x14ac:dyDescent="0.25">
      <c r="A1026" t="s">
        <v>2752</v>
      </c>
      <c r="B1026">
        <v>140</v>
      </c>
      <c r="C1026">
        <v>120</v>
      </c>
      <c r="D1026">
        <v>34</v>
      </c>
      <c r="E1026">
        <v>1000</v>
      </c>
      <c r="F1026" t="s">
        <v>210</v>
      </c>
      <c r="G1026">
        <v>18000</v>
      </c>
      <c r="H1026">
        <v>50173190</v>
      </c>
      <c r="I1026" t="s">
        <v>3421</v>
      </c>
      <c r="J1026" t="s">
        <v>88</v>
      </c>
      <c r="K1026" t="s">
        <v>3422</v>
      </c>
      <c r="L1026">
        <v>148490</v>
      </c>
      <c r="M1026">
        <v>33615</v>
      </c>
      <c r="N1026" t="s">
        <v>823</v>
      </c>
      <c r="O1026">
        <v>1</v>
      </c>
      <c r="P1026">
        <v>537</v>
      </c>
      <c r="Q1026" t="s">
        <v>30</v>
      </c>
      <c r="R1026" t="s">
        <v>31</v>
      </c>
      <c r="S1026">
        <v>0</v>
      </c>
      <c r="T1026">
        <v>2001</v>
      </c>
      <c r="U1026">
        <v>12000</v>
      </c>
      <c r="V1026">
        <v>7.4</v>
      </c>
      <c r="W1026">
        <v>0</v>
      </c>
    </row>
    <row r="1027" spans="1:23" x14ac:dyDescent="0.25">
      <c r="A1027" t="s">
        <v>940</v>
      </c>
      <c r="B1027">
        <v>125</v>
      </c>
      <c r="C1027">
        <v>123</v>
      </c>
      <c r="D1027">
        <v>446</v>
      </c>
      <c r="E1027">
        <v>821</v>
      </c>
      <c r="F1027" t="s">
        <v>2370</v>
      </c>
      <c r="G1027">
        <v>20000</v>
      </c>
      <c r="H1027">
        <v>47095453</v>
      </c>
      <c r="I1027" t="s">
        <v>2300</v>
      </c>
      <c r="J1027" t="s">
        <v>185</v>
      </c>
      <c r="K1027" t="s">
        <v>3423</v>
      </c>
      <c r="L1027">
        <v>64595</v>
      </c>
      <c r="M1027">
        <v>22209</v>
      </c>
      <c r="N1027" t="s">
        <v>3424</v>
      </c>
      <c r="O1027">
        <v>1</v>
      </c>
      <c r="P1027">
        <v>316</v>
      </c>
      <c r="Q1027" t="s">
        <v>30</v>
      </c>
      <c r="R1027" t="s">
        <v>31</v>
      </c>
      <c r="S1027">
        <v>0</v>
      </c>
      <c r="T1027">
        <v>2001</v>
      </c>
      <c r="U1027">
        <v>1000</v>
      </c>
      <c r="V1027">
        <v>6.4</v>
      </c>
      <c r="W1027">
        <v>0</v>
      </c>
    </row>
    <row r="1028" spans="1:23" x14ac:dyDescent="0.25">
      <c r="A1028" t="s">
        <v>2644</v>
      </c>
      <c r="B1028">
        <v>125</v>
      </c>
      <c r="C1028">
        <v>93</v>
      </c>
      <c r="D1028">
        <v>11000</v>
      </c>
      <c r="E1028">
        <v>484</v>
      </c>
      <c r="F1028" t="s">
        <v>2398</v>
      </c>
      <c r="G1028">
        <v>3000</v>
      </c>
      <c r="H1028">
        <v>37879996</v>
      </c>
      <c r="I1028" t="s">
        <v>2300</v>
      </c>
      <c r="J1028" t="s">
        <v>345</v>
      </c>
      <c r="K1028" t="s">
        <v>3425</v>
      </c>
      <c r="L1028">
        <v>81888</v>
      </c>
      <c r="M1028">
        <v>5390</v>
      </c>
      <c r="N1028" t="s">
        <v>3426</v>
      </c>
      <c r="O1028">
        <v>2</v>
      </c>
      <c r="P1028">
        <v>254</v>
      </c>
      <c r="Q1028" t="s">
        <v>30</v>
      </c>
      <c r="R1028" t="s">
        <v>31</v>
      </c>
      <c r="S1028">
        <v>0</v>
      </c>
      <c r="T1028">
        <v>2000</v>
      </c>
      <c r="U1028">
        <v>575</v>
      </c>
      <c r="V1028">
        <v>6</v>
      </c>
      <c r="W1028">
        <v>0</v>
      </c>
    </row>
    <row r="1029" spans="1:23" x14ac:dyDescent="0.25">
      <c r="A1029" t="s">
        <v>3020</v>
      </c>
      <c r="B1029">
        <v>36</v>
      </c>
      <c r="C1029">
        <v>123</v>
      </c>
      <c r="D1029">
        <v>0</v>
      </c>
      <c r="E1029">
        <v>886</v>
      </c>
      <c r="F1029" t="s">
        <v>1554</v>
      </c>
      <c r="G1029">
        <v>12000</v>
      </c>
      <c r="H1029">
        <v>25900000</v>
      </c>
      <c r="I1029" t="s">
        <v>3427</v>
      </c>
      <c r="J1029" t="s">
        <v>485</v>
      </c>
      <c r="K1029" t="s">
        <v>3428</v>
      </c>
      <c r="L1029">
        <v>12771</v>
      </c>
      <c r="M1029">
        <v>18793</v>
      </c>
      <c r="N1029" t="s">
        <v>3429</v>
      </c>
      <c r="O1029">
        <v>1</v>
      </c>
      <c r="P1029">
        <v>84</v>
      </c>
      <c r="Q1029" t="s">
        <v>30</v>
      </c>
      <c r="R1029" t="s">
        <v>31</v>
      </c>
      <c r="S1029">
        <v>0</v>
      </c>
      <c r="T1029">
        <v>1984</v>
      </c>
      <c r="U1029">
        <v>5000</v>
      </c>
      <c r="V1029">
        <v>6.5</v>
      </c>
      <c r="W1029">
        <v>828</v>
      </c>
    </row>
    <row r="1030" spans="1:23" x14ac:dyDescent="0.25">
      <c r="A1030" t="s">
        <v>940</v>
      </c>
      <c r="B1030">
        <v>295</v>
      </c>
      <c r="C1030">
        <v>122</v>
      </c>
      <c r="D1030">
        <v>446</v>
      </c>
      <c r="E1030">
        <v>600</v>
      </c>
      <c r="F1030" t="s">
        <v>808</v>
      </c>
      <c r="G1030">
        <v>23000</v>
      </c>
      <c r="H1030">
        <v>53574088</v>
      </c>
      <c r="I1030" t="s">
        <v>3430</v>
      </c>
      <c r="J1030" t="s">
        <v>46</v>
      </c>
      <c r="K1030" t="s">
        <v>3431</v>
      </c>
      <c r="L1030">
        <v>237872</v>
      </c>
      <c r="M1030">
        <v>33548</v>
      </c>
      <c r="N1030" t="s">
        <v>3432</v>
      </c>
      <c r="O1030">
        <v>1</v>
      </c>
      <c r="P1030">
        <v>560</v>
      </c>
      <c r="Q1030" t="s">
        <v>30</v>
      </c>
      <c r="R1030" t="s">
        <v>31</v>
      </c>
      <c r="S1030">
        <v>0</v>
      </c>
      <c r="T1030">
        <v>2007</v>
      </c>
      <c r="U1030">
        <v>8000</v>
      </c>
      <c r="V1030">
        <v>7.8</v>
      </c>
      <c r="W1030">
        <v>0</v>
      </c>
    </row>
    <row r="1031" spans="1:23" x14ac:dyDescent="0.25">
      <c r="A1031" t="s">
        <v>3433</v>
      </c>
      <c r="B1031">
        <v>222</v>
      </c>
      <c r="C1031">
        <v>115</v>
      </c>
      <c r="D1031">
        <v>118</v>
      </c>
      <c r="E1031">
        <v>482</v>
      </c>
      <c r="F1031" t="s">
        <v>888</v>
      </c>
      <c r="G1031">
        <v>14000</v>
      </c>
      <c r="H1031">
        <v>89253340</v>
      </c>
      <c r="I1031" t="s">
        <v>47</v>
      </c>
      <c r="J1031" t="s">
        <v>162</v>
      </c>
      <c r="K1031" t="s">
        <v>3434</v>
      </c>
      <c r="L1031">
        <v>133436</v>
      </c>
      <c r="M1031">
        <v>16967</v>
      </c>
      <c r="N1031" t="s">
        <v>3435</v>
      </c>
      <c r="O1031">
        <v>0</v>
      </c>
      <c r="P1031">
        <v>323</v>
      </c>
      <c r="Q1031" t="s">
        <v>30</v>
      </c>
      <c r="R1031" t="s">
        <v>966</v>
      </c>
      <c r="S1031">
        <v>0</v>
      </c>
      <c r="T1031">
        <v>2014</v>
      </c>
      <c r="U1031">
        <v>794</v>
      </c>
      <c r="V1031">
        <v>6</v>
      </c>
      <c r="W1031">
        <v>38000</v>
      </c>
    </row>
    <row r="1032" spans="1:23" x14ac:dyDescent="0.25">
      <c r="A1032" t="s">
        <v>1005</v>
      </c>
      <c r="B1032">
        <v>158</v>
      </c>
      <c r="C1032">
        <v>123</v>
      </c>
      <c r="D1032">
        <v>0</v>
      </c>
      <c r="E1032">
        <v>23</v>
      </c>
      <c r="F1032" t="s">
        <v>1906</v>
      </c>
      <c r="G1032">
        <v>3000</v>
      </c>
      <c r="H1032">
        <v>37339525</v>
      </c>
      <c r="I1032" t="s">
        <v>3258</v>
      </c>
      <c r="J1032" t="s">
        <v>178</v>
      </c>
      <c r="K1032" t="s">
        <v>3436</v>
      </c>
      <c r="L1032">
        <v>71708</v>
      </c>
      <c r="M1032">
        <v>3768</v>
      </c>
      <c r="N1032" t="s">
        <v>3437</v>
      </c>
      <c r="O1032">
        <v>1</v>
      </c>
      <c r="P1032">
        <v>307</v>
      </c>
      <c r="Q1032" t="s">
        <v>30</v>
      </c>
      <c r="R1032" t="s">
        <v>31</v>
      </c>
      <c r="S1032">
        <v>0</v>
      </c>
      <c r="T1032">
        <v>1998</v>
      </c>
      <c r="U1032">
        <v>745</v>
      </c>
      <c r="V1032">
        <v>7</v>
      </c>
      <c r="W1032">
        <v>0</v>
      </c>
    </row>
    <row r="1033" spans="1:23" x14ac:dyDescent="0.25">
      <c r="A1033" t="s">
        <v>1376</v>
      </c>
      <c r="B1033">
        <v>72</v>
      </c>
      <c r="C1033">
        <v>96</v>
      </c>
      <c r="D1033">
        <v>0</v>
      </c>
      <c r="E1033">
        <v>302</v>
      </c>
      <c r="F1033" t="s">
        <v>542</v>
      </c>
      <c r="G1033">
        <v>2000</v>
      </c>
      <c r="H1033">
        <v>60154431</v>
      </c>
      <c r="I1033" t="s">
        <v>3438</v>
      </c>
      <c r="J1033" t="s">
        <v>615</v>
      </c>
      <c r="K1033" t="s">
        <v>3439</v>
      </c>
      <c r="L1033">
        <v>122347</v>
      </c>
      <c r="M1033">
        <v>3718</v>
      </c>
      <c r="N1033" t="s">
        <v>3440</v>
      </c>
      <c r="O1033">
        <v>1</v>
      </c>
      <c r="P1033">
        <v>345</v>
      </c>
      <c r="Q1033" t="s">
        <v>30</v>
      </c>
      <c r="R1033" t="s">
        <v>31</v>
      </c>
      <c r="S1033">
        <v>0</v>
      </c>
      <c r="T1033">
        <v>1996</v>
      </c>
      <c r="U1033">
        <v>1000</v>
      </c>
      <c r="V1033">
        <v>6</v>
      </c>
      <c r="W1033">
        <v>0</v>
      </c>
    </row>
    <row r="1034" spans="1:23" x14ac:dyDescent="0.25">
      <c r="A1034" t="s">
        <v>3441</v>
      </c>
      <c r="B1034">
        <v>34</v>
      </c>
      <c r="C1034">
        <v>110</v>
      </c>
      <c r="D1034">
        <v>375</v>
      </c>
      <c r="E1034">
        <v>59</v>
      </c>
      <c r="F1034" t="s">
        <v>3442</v>
      </c>
      <c r="G1034">
        <v>113</v>
      </c>
      <c r="H1034">
        <v>528972</v>
      </c>
      <c r="I1034" t="s">
        <v>3443</v>
      </c>
      <c r="J1034" t="s">
        <v>3444</v>
      </c>
      <c r="K1034" t="s">
        <v>3445</v>
      </c>
      <c r="L1034">
        <v>5639</v>
      </c>
      <c r="M1034">
        <v>371</v>
      </c>
      <c r="N1034" t="s">
        <v>3446</v>
      </c>
      <c r="O1034">
        <v>0</v>
      </c>
      <c r="P1034">
        <v>55</v>
      </c>
      <c r="Q1034" t="s">
        <v>3447</v>
      </c>
      <c r="R1034" t="s">
        <v>3448</v>
      </c>
      <c r="S1034">
        <v>0</v>
      </c>
      <c r="T1034">
        <v>1998</v>
      </c>
      <c r="U1034">
        <v>102</v>
      </c>
      <c r="V1034">
        <v>7.8</v>
      </c>
      <c r="W1034">
        <v>522</v>
      </c>
    </row>
    <row r="1035" spans="1:23" x14ac:dyDescent="0.25">
      <c r="A1035" t="s">
        <v>1098</v>
      </c>
      <c r="B1035">
        <v>72</v>
      </c>
      <c r="C1035">
        <v>105</v>
      </c>
      <c r="D1035">
        <v>631</v>
      </c>
      <c r="E1035">
        <v>327</v>
      </c>
      <c r="F1035" t="s">
        <v>1098</v>
      </c>
      <c r="G1035">
        <v>678</v>
      </c>
      <c r="H1035">
        <v>103738726</v>
      </c>
      <c r="I1035" t="s">
        <v>3449</v>
      </c>
      <c r="J1035" t="s">
        <v>3450</v>
      </c>
      <c r="K1035" t="s">
        <v>3451</v>
      </c>
      <c r="L1035">
        <v>47819</v>
      </c>
      <c r="M1035">
        <v>2096</v>
      </c>
      <c r="N1035" t="s">
        <v>2958</v>
      </c>
      <c r="O1035">
        <v>1</v>
      </c>
      <c r="P1035">
        <v>164</v>
      </c>
      <c r="Q1035" t="s">
        <v>30</v>
      </c>
      <c r="R1035" t="s">
        <v>31</v>
      </c>
      <c r="S1035">
        <v>0</v>
      </c>
      <c r="T1035">
        <v>1990</v>
      </c>
      <c r="U1035">
        <v>631</v>
      </c>
      <c r="V1035">
        <v>6.1</v>
      </c>
      <c r="W1035">
        <v>2000</v>
      </c>
    </row>
    <row r="1036" spans="1:23" x14ac:dyDescent="0.25">
      <c r="A1036" t="s">
        <v>868</v>
      </c>
      <c r="B1036">
        <v>152</v>
      </c>
      <c r="C1036">
        <v>113</v>
      </c>
      <c r="D1036">
        <v>323</v>
      </c>
      <c r="E1036">
        <v>835</v>
      </c>
      <c r="F1036" t="s">
        <v>3452</v>
      </c>
      <c r="G1036">
        <v>1000</v>
      </c>
      <c r="H1036">
        <v>69304264</v>
      </c>
      <c r="I1036" t="s">
        <v>3453</v>
      </c>
      <c r="J1036" t="s">
        <v>1190</v>
      </c>
      <c r="K1036" t="s">
        <v>3454</v>
      </c>
      <c r="L1036">
        <v>73068</v>
      </c>
      <c r="M1036">
        <v>4660</v>
      </c>
      <c r="N1036" t="s">
        <v>1373</v>
      </c>
      <c r="O1036">
        <v>0</v>
      </c>
      <c r="P1036">
        <v>419</v>
      </c>
      <c r="Q1036" t="s">
        <v>30</v>
      </c>
      <c r="R1036" t="s">
        <v>31</v>
      </c>
      <c r="S1036">
        <v>0</v>
      </c>
      <c r="T1036">
        <v>1999</v>
      </c>
      <c r="U1036">
        <v>977</v>
      </c>
      <c r="V1036">
        <v>6.8</v>
      </c>
      <c r="W1036">
        <v>0</v>
      </c>
    </row>
    <row r="1037" spans="1:23" x14ac:dyDescent="0.25">
      <c r="A1037" t="s">
        <v>3455</v>
      </c>
      <c r="B1037">
        <v>89</v>
      </c>
      <c r="C1037">
        <v>132</v>
      </c>
      <c r="D1037">
        <v>545</v>
      </c>
      <c r="E1037">
        <v>807</v>
      </c>
      <c r="F1037" t="s">
        <v>3456</v>
      </c>
      <c r="G1037">
        <v>919</v>
      </c>
      <c r="H1037">
        <v>29781453</v>
      </c>
      <c r="I1037" t="s">
        <v>2613</v>
      </c>
      <c r="J1037" t="s">
        <v>1298</v>
      </c>
      <c r="K1037" t="s">
        <v>3457</v>
      </c>
      <c r="L1037">
        <v>22447</v>
      </c>
      <c r="M1037">
        <v>4796</v>
      </c>
      <c r="N1037" t="s">
        <v>3458</v>
      </c>
      <c r="O1037">
        <v>1</v>
      </c>
      <c r="P1037">
        <v>210</v>
      </c>
      <c r="Q1037" t="s">
        <v>30</v>
      </c>
      <c r="R1037" t="s">
        <v>31</v>
      </c>
      <c r="S1037">
        <v>0</v>
      </c>
      <c r="T1037">
        <v>2001</v>
      </c>
      <c r="U1037">
        <v>811</v>
      </c>
      <c r="V1037">
        <v>6.4</v>
      </c>
      <c r="W1037">
        <v>0</v>
      </c>
    </row>
    <row r="1038" spans="1:23" x14ac:dyDescent="0.25">
      <c r="A1038" t="s">
        <v>3459</v>
      </c>
      <c r="B1038">
        <v>145</v>
      </c>
      <c r="C1038">
        <v>93</v>
      </c>
      <c r="D1038">
        <v>270</v>
      </c>
      <c r="E1038">
        <v>535</v>
      </c>
      <c r="F1038" t="s">
        <v>544</v>
      </c>
      <c r="G1038">
        <v>13000</v>
      </c>
      <c r="H1038">
        <v>0</v>
      </c>
      <c r="I1038" t="s">
        <v>694</v>
      </c>
      <c r="J1038" t="s">
        <v>1166</v>
      </c>
      <c r="K1038" t="s">
        <v>3460</v>
      </c>
      <c r="L1038">
        <v>172489</v>
      </c>
      <c r="M1038">
        <v>15192</v>
      </c>
      <c r="N1038" t="s">
        <v>2877</v>
      </c>
      <c r="O1038">
        <v>1</v>
      </c>
      <c r="P1038">
        <v>376</v>
      </c>
      <c r="Q1038" t="s">
        <v>30</v>
      </c>
      <c r="R1038" t="s">
        <v>31</v>
      </c>
      <c r="S1038">
        <v>0</v>
      </c>
      <c r="T1038">
        <v>1982</v>
      </c>
      <c r="U1038">
        <v>954</v>
      </c>
      <c r="V1038">
        <v>7.7</v>
      </c>
      <c r="W1038">
        <v>0</v>
      </c>
    </row>
    <row r="1039" spans="1:23" x14ac:dyDescent="0.25">
      <c r="A1039" t="s">
        <v>3461</v>
      </c>
      <c r="B1039">
        <v>144</v>
      </c>
      <c r="C1039">
        <v>115</v>
      </c>
      <c r="D1039">
        <v>0</v>
      </c>
      <c r="E1039">
        <v>12</v>
      </c>
      <c r="F1039" t="s">
        <v>3462</v>
      </c>
      <c r="G1039">
        <v>29</v>
      </c>
      <c r="H1039">
        <v>0</v>
      </c>
      <c r="I1039" t="s">
        <v>3421</v>
      </c>
      <c r="J1039" t="s">
        <v>3463</v>
      </c>
      <c r="K1039" t="s">
        <v>3464</v>
      </c>
      <c r="L1039">
        <v>54057</v>
      </c>
      <c r="M1039">
        <v>95</v>
      </c>
      <c r="N1039" t="s">
        <v>3465</v>
      </c>
      <c r="O1039">
        <v>0</v>
      </c>
      <c r="P1039">
        <v>236</v>
      </c>
      <c r="Q1039" t="s">
        <v>3466</v>
      </c>
      <c r="R1039" t="s">
        <v>3467</v>
      </c>
      <c r="S1039">
        <v>0</v>
      </c>
      <c r="T1039">
        <v>1972</v>
      </c>
      <c r="U1039">
        <v>29</v>
      </c>
      <c r="V1039">
        <v>8.1</v>
      </c>
      <c r="W1039">
        <v>0</v>
      </c>
    </row>
    <row r="1040" spans="1:23" x14ac:dyDescent="0.25">
      <c r="A1040" t="s">
        <v>3468</v>
      </c>
      <c r="B1040">
        <v>93</v>
      </c>
      <c r="C1040">
        <v>75</v>
      </c>
      <c r="D1040">
        <v>0</v>
      </c>
      <c r="E1040">
        <v>677</v>
      </c>
      <c r="F1040" t="s">
        <v>2104</v>
      </c>
      <c r="G1040">
        <v>4000</v>
      </c>
      <c r="H1040">
        <v>15519841</v>
      </c>
      <c r="I1040" t="s">
        <v>191</v>
      </c>
      <c r="J1040" t="s">
        <v>1607</v>
      </c>
      <c r="K1040" t="s">
        <v>3469</v>
      </c>
      <c r="L1040">
        <v>8693</v>
      </c>
      <c r="M1040">
        <v>6863</v>
      </c>
      <c r="N1040" t="s">
        <v>3095</v>
      </c>
      <c r="O1040">
        <v>3</v>
      </c>
      <c r="P1040">
        <v>71</v>
      </c>
      <c r="Q1040" t="s">
        <v>30</v>
      </c>
      <c r="R1040" t="s">
        <v>31</v>
      </c>
      <c r="S1040">
        <v>0</v>
      </c>
      <c r="T1040">
        <v>2006</v>
      </c>
      <c r="U1040">
        <v>769</v>
      </c>
      <c r="V1040">
        <v>4.5</v>
      </c>
      <c r="W1040">
        <v>261</v>
      </c>
    </row>
    <row r="1041" spans="1:23" x14ac:dyDescent="0.25">
      <c r="A1041" t="s">
        <v>3470</v>
      </c>
      <c r="B1041">
        <v>46</v>
      </c>
      <c r="C1041">
        <v>108</v>
      </c>
      <c r="D1041">
        <v>350</v>
      </c>
      <c r="E1041">
        <v>77</v>
      </c>
      <c r="F1041" t="s">
        <v>3471</v>
      </c>
      <c r="G1041">
        <v>8000</v>
      </c>
      <c r="H1041">
        <v>5600000</v>
      </c>
      <c r="I1041" t="s">
        <v>2153</v>
      </c>
      <c r="J1041" t="s">
        <v>1006</v>
      </c>
      <c r="K1041" t="s">
        <v>3472</v>
      </c>
      <c r="L1041">
        <v>11913</v>
      </c>
      <c r="M1041">
        <v>8349</v>
      </c>
      <c r="N1041" t="s">
        <v>3473</v>
      </c>
      <c r="O1041">
        <v>1</v>
      </c>
      <c r="P1041">
        <v>97</v>
      </c>
      <c r="Q1041" t="s">
        <v>30</v>
      </c>
      <c r="R1041" t="s">
        <v>31</v>
      </c>
      <c r="S1041">
        <v>0</v>
      </c>
      <c r="T1041">
        <v>1996</v>
      </c>
      <c r="U1041">
        <v>115</v>
      </c>
      <c r="V1041">
        <v>5.8</v>
      </c>
      <c r="W1041">
        <v>616</v>
      </c>
    </row>
    <row r="1042" spans="1:23" x14ac:dyDescent="0.25">
      <c r="A1042" t="s">
        <v>3474</v>
      </c>
      <c r="B1042">
        <v>84</v>
      </c>
      <c r="C1042">
        <v>105</v>
      </c>
      <c r="D1042">
        <v>29</v>
      </c>
      <c r="E1042">
        <v>692</v>
      </c>
      <c r="F1042" t="s">
        <v>1349</v>
      </c>
      <c r="G1042">
        <v>8000</v>
      </c>
      <c r="H1042">
        <v>126805112</v>
      </c>
      <c r="I1042" t="s">
        <v>1099</v>
      </c>
      <c r="J1042" t="s">
        <v>1006</v>
      </c>
      <c r="K1042" t="s">
        <v>3475</v>
      </c>
      <c r="L1042">
        <v>98199</v>
      </c>
      <c r="M1042">
        <v>12344</v>
      </c>
      <c r="N1042" t="s">
        <v>499</v>
      </c>
      <c r="O1042">
        <v>1</v>
      </c>
      <c r="P1042">
        <v>169</v>
      </c>
      <c r="Q1042" t="s">
        <v>30</v>
      </c>
      <c r="R1042" t="s">
        <v>31</v>
      </c>
      <c r="S1042">
        <v>0</v>
      </c>
      <c r="T1042">
        <v>1997</v>
      </c>
      <c r="U1042">
        <v>1000</v>
      </c>
      <c r="V1042">
        <v>6.3</v>
      </c>
      <c r="W1042">
        <v>0</v>
      </c>
    </row>
    <row r="1043" spans="1:23" x14ac:dyDescent="0.25">
      <c r="A1043" t="s">
        <v>3167</v>
      </c>
      <c r="B1043">
        <v>142</v>
      </c>
      <c r="C1043">
        <v>102</v>
      </c>
      <c r="D1043">
        <v>148</v>
      </c>
      <c r="E1043">
        <v>135</v>
      </c>
      <c r="F1043" t="s">
        <v>330</v>
      </c>
      <c r="G1043">
        <v>8000</v>
      </c>
      <c r="H1043">
        <v>93607673</v>
      </c>
      <c r="I1043" t="s">
        <v>1099</v>
      </c>
      <c r="J1043" t="s">
        <v>1006</v>
      </c>
      <c r="K1043" t="s">
        <v>3476</v>
      </c>
      <c r="L1043">
        <v>47573</v>
      </c>
      <c r="M1043">
        <v>9176</v>
      </c>
      <c r="N1043" t="s">
        <v>1437</v>
      </c>
      <c r="O1043">
        <v>4</v>
      </c>
      <c r="P1043">
        <v>343</v>
      </c>
      <c r="Q1043" t="s">
        <v>30</v>
      </c>
      <c r="R1043" t="s">
        <v>31</v>
      </c>
      <c r="S1043">
        <v>0</v>
      </c>
      <c r="T1043">
        <v>2001</v>
      </c>
      <c r="U1043">
        <v>973</v>
      </c>
      <c r="V1043">
        <v>5.7</v>
      </c>
      <c r="W1043">
        <v>881</v>
      </c>
    </row>
    <row r="1044" spans="1:23" x14ac:dyDescent="0.25">
      <c r="A1044" t="s">
        <v>45</v>
      </c>
      <c r="B1044">
        <v>185</v>
      </c>
      <c r="C1044">
        <v>118</v>
      </c>
      <c r="D1044">
        <v>22000</v>
      </c>
      <c r="E1044">
        <v>319</v>
      </c>
      <c r="F1044" t="s">
        <v>2377</v>
      </c>
      <c r="G1044">
        <v>14000</v>
      </c>
      <c r="H1044">
        <v>67263182</v>
      </c>
      <c r="I1044" t="s">
        <v>1258</v>
      </c>
      <c r="J1044" t="s">
        <v>1544</v>
      </c>
      <c r="K1044" t="s">
        <v>3477</v>
      </c>
      <c r="L1044">
        <v>218771</v>
      </c>
      <c r="M1044">
        <v>15658</v>
      </c>
      <c r="N1044" t="s">
        <v>3478</v>
      </c>
      <c r="O1044">
        <v>0</v>
      </c>
      <c r="P1044">
        <v>651</v>
      </c>
      <c r="Q1044" t="s">
        <v>30</v>
      </c>
      <c r="R1044" t="s">
        <v>31</v>
      </c>
      <c r="S1044">
        <v>0</v>
      </c>
      <c r="T1044">
        <v>2002</v>
      </c>
      <c r="U1044">
        <v>509</v>
      </c>
      <c r="V1044">
        <v>7.2</v>
      </c>
      <c r="W1044">
        <v>0</v>
      </c>
    </row>
    <row r="1045" spans="1:23" x14ac:dyDescent="0.25">
      <c r="A1045" t="s">
        <v>2145</v>
      </c>
      <c r="B1045">
        <v>143</v>
      </c>
      <c r="C1045">
        <v>111</v>
      </c>
      <c r="D1045">
        <v>906</v>
      </c>
      <c r="E1045">
        <v>906</v>
      </c>
      <c r="F1045" t="s">
        <v>823</v>
      </c>
      <c r="G1045">
        <v>1000</v>
      </c>
      <c r="H1045">
        <v>92001027</v>
      </c>
      <c r="I1045" t="s">
        <v>3479</v>
      </c>
      <c r="J1045" t="s">
        <v>2146</v>
      </c>
      <c r="K1045" t="s">
        <v>3480</v>
      </c>
      <c r="L1045">
        <v>97838</v>
      </c>
      <c r="M1045">
        <v>6315</v>
      </c>
      <c r="N1045" t="s">
        <v>2145</v>
      </c>
      <c r="O1045">
        <v>2</v>
      </c>
      <c r="P1045">
        <v>286</v>
      </c>
      <c r="Q1045" t="s">
        <v>30</v>
      </c>
      <c r="R1045" t="s">
        <v>31</v>
      </c>
      <c r="S1045">
        <v>0</v>
      </c>
      <c r="T1045">
        <v>1996</v>
      </c>
      <c r="U1045">
        <v>1000</v>
      </c>
      <c r="V1045">
        <v>7.6</v>
      </c>
      <c r="W1045">
        <v>3000</v>
      </c>
    </row>
    <row r="1046" spans="1:23" x14ac:dyDescent="0.25">
      <c r="A1046" t="s">
        <v>2924</v>
      </c>
      <c r="B1046">
        <v>178</v>
      </c>
      <c r="C1046">
        <v>81</v>
      </c>
      <c r="D1046">
        <v>39</v>
      </c>
      <c r="E1046">
        <v>364</v>
      </c>
      <c r="F1046" t="s">
        <v>3481</v>
      </c>
      <c r="G1046">
        <v>13000</v>
      </c>
      <c r="H1046">
        <v>10539414</v>
      </c>
      <c r="I1046" t="s">
        <v>3482</v>
      </c>
      <c r="J1046" t="s">
        <v>317</v>
      </c>
      <c r="K1046" t="s">
        <v>3483</v>
      </c>
      <c r="L1046">
        <v>45729</v>
      </c>
      <c r="M1046">
        <v>14619</v>
      </c>
      <c r="N1046" t="s">
        <v>3484</v>
      </c>
      <c r="O1046">
        <v>1</v>
      </c>
      <c r="P1046">
        <v>176</v>
      </c>
      <c r="Q1046" t="s">
        <v>30</v>
      </c>
      <c r="R1046" t="s">
        <v>31</v>
      </c>
      <c r="S1046">
        <v>0</v>
      </c>
      <c r="T1046">
        <v>2010</v>
      </c>
      <c r="U1046">
        <v>541</v>
      </c>
      <c r="V1046">
        <v>4.7</v>
      </c>
      <c r="W1046">
        <v>0</v>
      </c>
    </row>
    <row r="1047" spans="1:23" x14ac:dyDescent="0.25">
      <c r="A1047" t="s">
        <v>688</v>
      </c>
      <c r="B1047">
        <v>65</v>
      </c>
      <c r="C1047">
        <v>116</v>
      </c>
      <c r="D1047">
        <v>380</v>
      </c>
      <c r="E1047">
        <v>826</v>
      </c>
      <c r="F1047" t="s">
        <v>776</v>
      </c>
      <c r="G1047">
        <v>18000</v>
      </c>
      <c r="H1047">
        <v>58918501</v>
      </c>
      <c r="I1047" t="s">
        <v>3485</v>
      </c>
      <c r="J1047" t="s">
        <v>1127</v>
      </c>
      <c r="K1047" t="s">
        <v>3486</v>
      </c>
      <c r="L1047">
        <v>40126</v>
      </c>
      <c r="M1047">
        <v>33233</v>
      </c>
      <c r="N1047" t="s">
        <v>874</v>
      </c>
      <c r="O1047">
        <v>1</v>
      </c>
      <c r="P1047">
        <v>107</v>
      </c>
      <c r="Q1047" t="s">
        <v>30</v>
      </c>
      <c r="R1047" t="s">
        <v>31</v>
      </c>
      <c r="S1047">
        <v>0</v>
      </c>
      <c r="T1047">
        <v>1996</v>
      </c>
      <c r="U1047">
        <v>13000</v>
      </c>
      <c r="V1047">
        <v>6.6</v>
      </c>
      <c r="W1047">
        <v>975</v>
      </c>
    </row>
    <row r="1048" spans="1:23" x14ac:dyDescent="0.25">
      <c r="A1048" t="s">
        <v>355</v>
      </c>
      <c r="B1048">
        <v>73</v>
      </c>
      <c r="C1048">
        <v>86</v>
      </c>
      <c r="D1048">
        <v>293</v>
      </c>
      <c r="E1048">
        <v>255</v>
      </c>
      <c r="F1048" t="s">
        <v>3487</v>
      </c>
      <c r="G1048">
        <v>509</v>
      </c>
      <c r="H1048">
        <v>181395380</v>
      </c>
      <c r="I1048" t="s">
        <v>2300</v>
      </c>
      <c r="J1048" t="s">
        <v>2377</v>
      </c>
      <c r="K1048" t="s">
        <v>3488</v>
      </c>
      <c r="L1048">
        <v>220392</v>
      </c>
      <c r="M1048">
        <v>2070</v>
      </c>
      <c r="N1048" t="s">
        <v>3489</v>
      </c>
      <c r="O1048">
        <v>1</v>
      </c>
      <c r="P1048">
        <v>243</v>
      </c>
      <c r="Q1048" t="s">
        <v>30</v>
      </c>
      <c r="R1048" t="s">
        <v>31</v>
      </c>
      <c r="S1048">
        <v>0</v>
      </c>
      <c r="T1048">
        <v>1997</v>
      </c>
      <c r="U1048">
        <v>418</v>
      </c>
      <c r="V1048">
        <v>6.8</v>
      </c>
      <c r="W1048">
        <v>0</v>
      </c>
    </row>
    <row r="1049" spans="1:23" x14ac:dyDescent="0.25">
      <c r="A1049" t="s">
        <v>3490</v>
      </c>
      <c r="B1049">
        <v>72</v>
      </c>
      <c r="C1049">
        <v>127</v>
      </c>
      <c r="D1049">
        <v>65</v>
      </c>
      <c r="E1049">
        <v>345</v>
      </c>
      <c r="F1049" t="s">
        <v>3491</v>
      </c>
      <c r="G1049">
        <v>788</v>
      </c>
      <c r="H1049">
        <v>14946229</v>
      </c>
      <c r="I1049" t="s">
        <v>3492</v>
      </c>
      <c r="J1049" t="s">
        <v>1843</v>
      </c>
      <c r="K1049" t="s">
        <v>3493</v>
      </c>
      <c r="L1049">
        <v>2581</v>
      </c>
      <c r="M1049">
        <v>2104</v>
      </c>
      <c r="N1049" t="s">
        <v>3494</v>
      </c>
      <c r="O1049">
        <v>1</v>
      </c>
      <c r="P1049">
        <v>29</v>
      </c>
      <c r="Q1049" t="s">
        <v>30</v>
      </c>
      <c r="R1049" t="s">
        <v>44</v>
      </c>
      <c r="S1049">
        <v>0</v>
      </c>
      <c r="T1049">
        <v>2016</v>
      </c>
      <c r="U1049">
        <v>423</v>
      </c>
      <c r="V1049">
        <v>7.3</v>
      </c>
      <c r="W1049">
        <v>0</v>
      </c>
    </row>
    <row r="1050" spans="1:23" x14ac:dyDescent="0.25">
      <c r="A1050" t="s">
        <v>3495</v>
      </c>
      <c r="B1050">
        <v>10</v>
      </c>
      <c r="C1050">
        <v>140</v>
      </c>
      <c r="D1050">
        <v>92</v>
      </c>
      <c r="E1050">
        <v>522</v>
      </c>
      <c r="F1050" t="s">
        <v>1259</v>
      </c>
      <c r="G1050">
        <v>1000</v>
      </c>
      <c r="H1050">
        <v>0</v>
      </c>
      <c r="I1050" t="s">
        <v>1283</v>
      </c>
      <c r="J1050" t="s">
        <v>2229</v>
      </c>
      <c r="K1050" t="s">
        <v>3496</v>
      </c>
      <c r="L1050">
        <v>491</v>
      </c>
      <c r="M1050">
        <v>2704</v>
      </c>
      <c r="N1050" t="s">
        <v>3497</v>
      </c>
      <c r="O1050">
        <v>1</v>
      </c>
      <c r="P1050">
        <v>16</v>
      </c>
      <c r="Q1050" t="s">
        <v>30</v>
      </c>
      <c r="R1050" t="s">
        <v>3498</v>
      </c>
      <c r="S1050">
        <v>0</v>
      </c>
      <c r="T1050">
        <v>1981</v>
      </c>
      <c r="U1050">
        <v>623</v>
      </c>
      <c r="V1050">
        <v>2.7</v>
      </c>
      <c r="W1050">
        <v>115</v>
      </c>
    </row>
    <row r="1051" spans="1:23" x14ac:dyDescent="0.25">
      <c r="A1051" t="s">
        <v>2578</v>
      </c>
      <c r="B1051">
        <v>35</v>
      </c>
      <c r="C1051">
        <v>91</v>
      </c>
      <c r="D1051">
        <v>32</v>
      </c>
      <c r="E1051">
        <v>628</v>
      </c>
      <c r="F1051" t="s">
        <v>2471</v>
      </c>
      <c r="G1051">
        <v>924</v>
      </c>
      <c r="H1051">
        <v>130512915</v>
      </c>
      <c r="I1051" t="s">
        <v>356</v>
      </c>
      <c r="J1051" t="s">
        <v>1901</v>
      </c>
      <c r="K1051" t="s">
        <v>3499</v>
      </c>
      <c r="L1051">
        <v>60884</v>
      </c>
      <c r="M1051">
        <v>3244</v>
      </c>
      <c r="N1051" t="s">
        <v>2579</v>
      </c>
      <c r="O1051">
        <v>2</v>
      </c>
      <c r="P1051">
        <v>85</v>
      </c>
      <c r="Q1051" t="s">
        <v>30</v>
      </c>
      <c r="R1051" t="s">
        <v>31</v>
      </c>
      <c r="S1051">
        <v>0</v>
      </c>
      <c r="T1051">
        <v>1994</v>
      </c>
      <c r="U1051">
        <v>664</v>
      </c>
      <c r="V1051">
        <v>4.8</v>
      </c>
      <c r="W1051">
        <v>0</v>
      </c>
    </row>
    <row r="1052" spans="1:23" x14ac:dyDescent="0.25">
      <c r="A1052" t="s">
        <v>3433</v>
      </c>
      <c r="B1052">
        <v>358</v>
      </c>
      <c r="C1052">
        <v>98</v>
      </c>
      <c r="D1052">
        <v>118</v>
      </c>
      <c r="E1052">
        <v>558</v>
      </c>
      <c r="F1052" t="s">
        <v>3500</v>
      </c>
      <c r="G1052">
        <v>14000</v>
      </c>
      <c r="H1052">
        <v>139852971</v>
      </c>
      <c r="I1052" t="s">
        <v>233</v>
      </c>
      <c r="J1052" t="s">
        <v>162</v>
      </c>
      <c r="K1052" t="s">
        <v>3501</v>
      </c>
      <c r="L1052">
        <v>238671</v>
      </c>
      <c r="M1052">
        <v>16410</v>
      </c>
      <c r="N1052" t="s">
        <v>821</v>
      </c>
      <c r="O1052">
        <v>0</v>
      </c>
      <c r="P1052">
        <v>461</v>
      </c>
      <c r="Q1052" t="s">
        <v>30</v>
      </c>
      <c r="R1052" t="s">
        <v>966</v>
      </c>
      <c r="S1052">
        <v>0</v>
      </c>
      <c r="T1052">
        <v>2012</v>
      </c>
      <c r="U1052">
        <v>935</v>
      </c>
      <c r="V1052">
        <v>6.3</v>
      </c>
      <c r="W1052">
        <v>63000</v>
      </c>
    </row>
    <row r="1053" spans="1:23" x14ac:dyDescent="0.25">
      <c r="A1053" t="s">
        <v>3502</v>
      </c>
      <c r="B1053">
        <v>151</v>
      </c>
      <c r="C1053">
        <v>84</v>
      </c>
      <c r="D1053">
        <v>119</v>
      </c>
      <c r="E1053">
        <v>750</v>
      </c>
      <c r="F1053" t="s">
        <v>3503</v>
      </c>
      <c r="G1053">
        <v>807</v>
      </c>
      <c r="H1053">
        <v>110000082</v>
      </c>
      <c r="I1053" t="s">
        <v>1094</v>
      </c>
      <c r="J1053" t="s">
        <v>3504</v>
      </c>
      <c r="K1053" t="s">
        <v>3505</v>
      </c>
      <c r="L1053">
        <v>111526</v>
      </c>
      <c r="M1053">
        <v>3629</v>
      </c>
      <c r="N1053" t="s">
        <v>3506</v>
      </c>
      <c r="O1053">
        <v>7</v>
      </c>
      <c r="P1053">
        <v>347</v>
      </c>
      <c r="Q1053" t="s">
        <v>30</v>
      </c>
      <c r="R1053" t="s">
        <v>31</v>
      </c>
      <c r="S1053">
        <v>0</v>
      </c>
      <c r="T1053">
        <v>2003</v>
      </c>
      <c r="U1053">
        <v>780</v>
      </c>
      <c r="V1053">
        <v>5.5</v>
      </c>
      <c r="W1053">
        <v>0</v>
      </c>
    </row>
    <row r="1054" spans="1:23" x14ac:dyDescent="0.25">
      <c r="A1054" t="s">
        <v>2657</v>
      </c>
      <c r="B1054">
        <v>140</v>
      </c>
      <c r="C1054">
        <v>109</v>
      </c>
      <c r="D1054">
        <v>80</v>
      </c>
      <c r="E1054">
        <v>213</v>
      </c>
      <c r="F1054" t="s">
        <v>3507</v>
      </c>
      <c r="G1054">
        <v>545</v>
      </c>
      <c r="H1054">
        <v>106807667</v>
      </c>
      <c r="I1054" t="s">
        <v>3508</v>
      </c>
      <c r="J1054" t="s">
        <v>3509</v>
      </c>
      <c r="K1054" t="s">
        <v>3510</v>
      </c>
      <c r="L1054">
        <v>137377</v>
      </c>
      <c r="M1054">
        <v>1574</v>
      </c>
      <c r="N1054" t="s">
        <v>3511</v>
      </c>
      <c r="O1054">
        <v>1</v>
      </c>
      <c r="P1054">
        <v>370</v>
      </c>
      <c r="Q1054" t="s">
        <v>30</v>
      </c>
      <c r="R1054" t="s">
        <v>31</v>
      </c>
      <c r="S1054">
        <v>0</v>
      </c>
      <c r="T1054">
        <v>2000</v>
      </c>
      <c r="U1054">
        <v>337</v>
      </c>
      <c r="V1054">
        <v>6.2</v>
      </c>
      <c r="W1054">
        <v>0</v>
      </c>
    </row>
    <row r="1055" spans="1:23" x14ac:dyDescent="0.25">
      <c r="A1055" t="s">
        <v>1738</v>
      </c>
      <c r="B1055">
        <v>201</v>
      </c>
      <c r="C1055">
        <v>93</v>
      </c>
      <c r="D1055">
        <v>40</v>
      </c>
      <c r="E1055">
        <v>311</v>
      </c>
      <c r="F1055" t="s">
        <v>345</v>
      </c>
      <c r="G1055">
        <v>14000</v>
      </c>
      <c r="H1055">
        <v>101702060</v>
      </c>
      <c r="I1055" t="s">
        <v>3512</v>
      </c>
      <c r="J1055" t="s">
        <v>482</v>
      </c>
      <c r="K1055" t="s">
        <v>3513</v>
      </c>
      <c r="L1055">
        <v>85323</v>
      </c>
      <c r="M1055">
        <v>17925</v>
      </c>
      <c r="N1055" t="s">
        <v>3514</v>
      </c>
      <c r="O1055">
        <v>0</v>
      </c>
      <c r="P1055">
        <v>212</v>
      </c>
      <c r="Q1055" t="s">
        <v>30</v>
      </c>
      <c r="R1055" t="s">
        <v>31</v>
      </c>
      <c r="S1055">
        <v>0</v>
      </c>
      <c r="T1055">
        <v>2008</v>
      </c>
      <c r="U1055">
        <v>3000</v>
      </c>
      <c r="V1055">
        <v>5.8</v>
      </c>
      <c r="W1055">
        <v>0</v>
      </c>
    </row>
    <row r="1056" spans="1:23" x14ac:dyDescent="0.25">
      <c r="A1056" t="s">
        <v>2105</v>
      </c>
      <c r="B1056">
        <v>77</v>
      </c>
      <c r="C1056">
        <v>113</v>
      </c>
      <c r="D1056">
        <v>0</v>
      </c>
      <c r="E1056">
        <v>995</v>
      </c>
      <c r="F1056" t="s">
        <v>2060</v>
      </c>
      <c r="G1056">
        <v>11000</v>
      </c>
      <c r="H1056">
        <v>95149435</v>
      </c>
      <c r="I1056" t="s">
        <v>1748</v>
      </c>
      <c r="J1056" t="s">
        <v>181</v>
      </c>
      <c r="K1056" t="s">
        <v>3515</v>
      </c>
      <c r="L1056">
        <v>53687</v>
      </c>
      <c r="M1056">
        <v>15362</v>
      </c>
      <c r="N1056" t="s">
        <v>2107</v>
      </c>
      <c r="O1056">
        <v>2</v>
      </c>
      <c r="P1056">
        <v>152</v>
      </c>
      <c r="Q1056" t="s">
        <v>30</v>
      </c>
      <c r="R1056" t="s">
        <v>31</v>
      </c>
      <c r="S1056">
        <v>0</v>
      </c>
      <c r="T1056">
        <v>2004</v>
      </c>
      <c r="U1056">
        <v>1000</v>
      </c>
      <c r="V1056">
        <v>5.7</v>
      </c>
      <c r="W1056">
        <v>1000</v>
      </c>
    </row>
    <row r="1057" spans="1:23" x14ac:dyDescent="0.25">
      <c r="A1057" t="s">
        <v>1475</v>
      </c>
      <c r="B1057">
        <v>43</v>
      </c>
      <c r="C1057">
        <v>141</v>
      </c>
      <c r="D1057">
        <v>79</v>
      </c>
      <c r="E1057">
        <v>956</v>
      </c>
      <c r="F1057" t="s">
        <v>1006</v>
      </c>
      <c r="G1057">
        <v>18000</v>
      </c>
      <c r="H1057">
        <v>100768056</v>
      </c>
      <c r="I1057" t="s">
        <v>1396</v>
      </c>
      <c r="J1057" t="s">
        <v>1127</v>
      </c>
      <c r="K1057" t="s">
        <v>3516</v>
      </c>
      <c r="L1057">
        <v>59569</v>
      </c>
      <c r="M1057">
        <v>30063</v>
      </c>
      <c r="N1057" t="s">
        <v>689</v>
      </c>
      <c r="O1057">
        <v>0</v>
      </c>
      <c r="P1057">
        <v>89</v>
      </c>
      <c r="Q1057" t="s">
        <v>30</v>
      </c>
      <c r="R1057" t="s">
        <v>31</v>
      </c>
      <c r="S1057">
        <v>0</v>
      </c>
      <c r="T1057">
        <v>1993</v>
      </c>
      <c r="U1057">
        <v>8000</v>
      </c>
      <c r="V1057">
        <v>6.5</v>
      </c>
      <c r="W1057">
        <v>0</v>
      </c>
    </row>
    <row r="1058" spans="1:23" x14ac:dyDescent="0.25">
      <c r="A1058" t="s">
        <v>877</v>
      </c>
      <c r="B1058">
        <v>39</v>
      </c>
      <c r="C1058">
        <v>119</v>
      </c>
      <c r="D1058">
        <v>541</v>
      </c>
      <c r="E1058">
        <v>551</v>
      </c>
      <c r="F1058" t="s">
        <v>1213</v>
      </c>
      <c r="G1058">
        <v>821</v>
      </c>
      <c r="H1058">
        <v>92115211</v>
      </c>
      <c r="I1058" t="s">
        <v>1396</v>
      </c>
      <c r="J1058" t="s">
        <v>3424</v>
      </c>
      <c r="K1058" t="s">
        <v>3517</v>
      </c>
      <c r="L1058">
        <v>45798</v>
      </c>
      <c r="M1058">
        <v>4043</v>
      </c>
      <c r="N1058" t="s">
        <v>3518</v>
      </c>
      <c r="O1058">
        <v>3</v>
      </c>
      <c r="P1058">
        <v>94</v>
      </c>
      <c r="Q1058" t="s">
        <v>30</v>
      </c>
      <c r="R1058" t="s">
        <v>31</v>
      </c>
      <c r="S1058">
        <v>0</v>
      </c>
      <c r="T1058">
        <v>1994</v>
      </c>
      <c r="U1058">
        <v>577</v>
      </c>
      <c r="V1058">
        <v>6.7</v>
      </c>
      <c r="W1058">
        <v>1000</v>
      </c>
    </row>
    <row r="1059" spans="1:23" x14ac:dyDescent="0.25">
      <c r="A1059" t="s">
        <v>2454</v>
      </c>
      <c r="B1059">
        <v>207</v>
      </c>
      <c r="C1059">
        <v>97</v>
      </c>
      <c r="D1059">
        <v>0</v>
      </c>
      <c r="E1059">
        <v>760</v>
      </c>
      <c r="F1059" t="s">
        <v>3519</v>
      </c>
      <c r="G1059">
        <v>11000</v>
      </c>
      <c r="H1059">
        <v>93452056</v>
      </c>
      <c r="I1059" t="s">
        <v>3317</v>
      </c>
      <c r="J1059" t="s">
        <v>323</v>
      </c>
      <c r="K1059" t="s">
        <v>3520</v>
      </c>
      <c r="L1059">
        <v>184795</v>
      </c>
      <c r="M1059">
        <v>14868</v>
      </c>
      <c r="N1059" t="s">
        <v>194</v>
      </c>
      <c r="O1059">
        <v>1</v>
      </c>
      <c r="P1059">
        <v>310</v>
      </c>
      <c r="Q1059" t="s">
        <v>30</v>
      </c>
      <c r="R1059" t="s">
        <v>31</v>
      </c>
      <c r="S1059">
        <v>0</v>
      </c>
      <c r="T1059">
        <v>2007</v>
      </c>
      <c r="U1059">
        <v>2000</v>
      </c>
      <c r="V1059">
        <v>7.4</v>
      </c>
      <c r="W1059">
        <v>22000</v>
      </c>
    </row>
    <row r="1060" spans="1:23" x14ac:dyDescent="0.25">
      <c r="A1060" t="s">
        <v>801</v>
      </c>
      <c r="B1060">
        <v>47</v>
      </c>
      <c r="C1060">
        <v>117</v>
      </c>
      <c r="D1060">
        <v>176</v>
      </c>
      <c r="E1060">
        <v>308</v>
      </c>
      <c r="F1060" t="s">
        <v>57</v>
      </c>
      <c r="G1060">
        <v>11000</v>
      </c>
      <c r="H1060">
        <v>83287363</v>
      </c>
      <c r="I1060" t="s">
        <v>47</v>
      </c>
      <c r="J1060" t="s">
        <v>272</v>
      </c>
      <c r="K1060" t="s">
        <v>3521</v>
      </c>
      <c r="L1060">
        <v>81442</v>
      </c>
      <c r="M1060">
        <v>12757</v>
      </c>
      <c r="N1060" t="s">
        <v>3522</v>
      </c>
      <c r="O1060">
        <v>1</v>
      </c>
      <c r="P1060">
        <v>137</v>
      </c>
      <c r="Q1060" t="s">
        <v>30</v>
      </c>
      <c r="R1060" t="s">
        <v>31</v>
      </c>
      <c r="S1060">
        <v>0</v>
      </c>
      <c r="T1060">
        <v>1992</v>
      </c>
      <c r="U1060">
        <v>530</v>
      </c>
      <c r="V1060">
        <v>6.9</v>
      </c>
      <c r="W1060">
        <v>0</v>
      </c>
    </row>
    <row r="1061" spans="1:23" x14ac:dyDescent="0.25">
      <c r="A1061" t="s">
        <v>1978</v>
      </c>
      <c r="B1061">
        <v>132</v>
      </c>
      <c r="C1061">
        <v>101</v>
      </c>
      <c r="D1061">
        <v>126</v>
      </c>
      <c r="E1061">
        <v>586</v>
      </c>
      <c r="F1061" t="s">
        <v>3523</v>
      </c>
      <c r="G1061">
        <v>3000</v>
      </c>
      <c r="H1061">
        <v>82931301</v>
      </c>
      <c r="I1061" t="s">
        <v>1099</v>
      </c>
      <c r="J1061" t="s">
        <v>1016</v>
      </c>
      <c r="K1061" t="s">
        <v>3524</v>
      </c>
      <c r="L1061">
        <v>43358</v>
      </c>
      <c r="M1061">
        <v>6292</v>
      </c>
      <c r="N1061" t="s">
        <v>2589</v>
      </c>
      <c r="O1061">
        <v>0</v>
      </c>
      <c r="P1061">
        <v>228</v>
      </c>
      <c r="Q1061" t="s">
        <v>30</v>
      </c>
      <c r="R1061" t="s">
        <v>526</v>
      </c>
      <c r="S1061">
        <v>0</v>
      </c>
      <c r="T1061">
        <v>2005</v>
      </c>
      <c r="U1061">
        <v>949</v>
      </c>
      <c r="V1061">
        <v>5.5</v>
      </c>
      <c r="W1061">
        <v>0</v>
      </c>
    </row>
    <row r="1062" spans="1:23" x14ac:dyDescent="0.25">
      <c r="A1062" t="s">
        <v>3525</v>
      </c>
      <c r="B1062">
        <v>454</v>
      </c>
      <c r="C1062">
        <v>153</v>
      </c>
      <c r="D1062">
        <v>777</v>
      </c>
      <c r="E1062">
        <v>1000</v>
      </c>
      <c r="F1062" t="s">
        <v>260</v>
      </c>
      <c r="G1062">
        <v>20000</v>
      </c>
      <c r="H1062">
        <v>60962878</v>
      </c>
      <c r="I1062" t="s">
        <v>1396</v>
      </c>
      <c r="J1062" t="s">
        <v>185</v>
      </c>
      <c r="K1062" t="s">
        <v>3526</v>
      </c>
      <c r="L1062">
        <v>383591</v>
      </c>
      <c r="M1062">
        <v>37321</v>
      </c>
      <c r="N1062" t="s">
        <v>2789</v>
      </c>
      <c r="O1062">
        <v>2</v>
      </c>
      <c r="P1062">
        <v>620</v>
      </c>
      <c r="Q1062" t="s">
        <v>30</v>
      </c>
      <c r="R1062" t="s">
        <v>31</v>
      </c>
      <c r="S1062">
        <v>0</v>
      </c>
      <c r="T1062">
        <v>2013</v>
      </c>
      <c r="U1062">
        <v>15000</v>
      </c>
      <c r="V1062">
        <v>8.1</v>
      </c>
      <c r="W1062">
        <v>86000</v>
      </c>
    </row>
    <row r="1063" spans="1:23" x14ac:dyDescent="0.25">
      <c r="A1063" t="s">
        <v>1976</v>
      </c>
      <c r="B1063">
        <v>109</v>
      </c>
      <c r="C1063">
        <v>122</v>
      </c>
      <c r="D1063">
        <v>845</v>
      </c>
      <c r="E1063">
        <v>854</v>
      </c>
      <c r="F1063" t="s">
        <v>765</v>
      </c>
      <c r="G1063">
        <v>18000</v>
      </c>
      <c r="H1063">
        <v>76261036</v>
      </c>
      <c r="I1063" t="s">
        <v>1385</v>
      </c>
      <c r="J1063" t="s">
        <v>1127</v>
      </c>
      <c r="K1063" t="s">
        <v>3527</v>
      </c>
      <c r="L1063">
        <v>305929</v>
      </c>
      <c r="M1063">
        <v>22370</v>
      </c>
      <c r="N1063" t="s">
        <v>3010</v>
      </c>
      <c r="O1063">
        <v>2</v>
      </c>
      <c r="P1063">
        <v>633</v>
      </c>
      <c r="Q1063" t="s">
        <v>30</v>
      </c>
      <c r="R1063" t="s">
        <v>31</v>
      </c>
      <c r="S1063">
        <v>0</v>
      </c>
      <c r="T1063">
        <v>2001</v>
      </c>
      <c r="U1063">
        <v>881</v>
      </c>
      <c r="V1063">
        <v>7.7</v>
      </c>
      <c r="W1063">
        <v>0</v>
      </c>
    </row>
    <row r="1064" spans="1:23" x14ac:dyDescent="0.25">
      <c r="A1064" t="s">
        <v>682</v>
      </c>
      <c r="B1064">
        <v>213</v>
      </c>
      <c r="C1064">
        <v>102</v>
      </c>
      <c r="D1064">
        <v>23</v>
      </c>
      <c r="E1064">
        <v>436</v>
      </c>
      <c r="F1064" t="s">
        <v>3528</v>
      </c>
      <c r="G1064">
        <v>25000</v>
      </c>
      <c r="H1064">
        <v>71423726</v>
      </c>
      <c r="I1064" t="s">
        <v>1225</v>
      </c>
      <c r="J1064" t="s">
        <v>78</v>
      </c>
      <c r="K1064" t="s">
        <v>3529</v>
      </c>
      <c r="L1064">
        <v>123558</v>
      </c>
      <c r="M1064">
        <v>26998</v>
      </c>
      <c r="N1064" t="s">
        <v>3530</v>
      </c>
      <c r="O1064">
        <v>3</v>
      </c>
      <c r="P1064">
        <v>609</v>
      </c>
      <c r="Q1064" t="s">
        <v>30</v>
      </c>
      <c r="R1064" t="s">
        <v>31</v>
      </c>
      <c r="S1064">
        <v>0</v>
      </c>
      <c r="T1064">
        <v>1999</v>
      </c>
      <c r="U1064">
        <v>724</v>
      </c>
      <c r="V1064">
        <v>7.3</v>
      </c>
      <c r="W1064">
        <v>19000</v>
      </c>
    </row>
    <row r="1065" spans="1:23" x14ac:dyDescent="0.25">
      <c r="A1065" t="s">
        <v>2447</v>
      </c>
      <c r="B1065">
        <v>127</v>
      </c>
      <c r="C1065">
        <v>83</v>
      </c>
      <c r="D1065">
        <v>322</v>
      </c>
      <c r="E1065">
        <v>179</v>
      </c>
      <c r="F1065" t="s">
        <v>1895</v>
      </c>
      <c r="G1065">
        <v>1000</v>
      </c>
      <c r="H1065">
        <v>71277420</v>
      </c>
      <c r="I1065" t="s">
        <v>1094</v>
      </c>
      <c r="J1065" t="s">
        <v>2370</v>
      </c>
      <c r="K1065" t="s">
        <v>3531</v>
      </c>
      <c r="L1065">
        <v>119590</v>
      </c>
      <c r="M1065">
        <v>1645</v>
      </c>
      <c r="N1065" t="s">
        <v>773</v>
      </c>
      <c r="O1065">
        <v>7</v>
      </c>
      <c r="P1065">
        <v>548</v>
      </c>
      <c r="Q1065" t="s">
        <v>30</v>
      </c>
      <c r="R1065" t="s">
        <v>31</v>
      </c>
      <c r="S1065">
        <v>0</v>
      </c>
      <c r="T1065">
        <v>2001</v>
      </c>
      <c r="U1065">
        <v>422</v>
      </c>
      <c r="V1065">
        <v>5.2</v>
      </c>
      <c r="W1065">
        <v>0</v>
      </c>
    </row>
    <row r="1066" spans="1:23" x14ac:dyDescent="0.25">
      <c r="A1066" t="s">
        <v>493</v>
      </c>
      <c r="B1066">
        <v>398</v>
      </c>
      <c r="C1066">
        <v>103</v>
      </c>
      <c r="D1066">
        <v>33</v>
      </c>
      <c r="E1066">
        <v>84</v>
      </c>
      <c r="F1066" t="s">
        <v>3532</v>
      </c>
      <c r="G1066">
        <v>970</v>
      </c>
      <c r="H1066">
        <v>88625922</v>
      </c>
      <c r="I1066" t="s">
        <v>3533</v>
      </c>
      <c r="J1066" t="s">
        <v>2418</v>
      </c>
      <c r="K1066" t="s">
        <v>3534</v>
      </c>
      <c r="L1066">
        <v>75176</v>
      </c>
      <c r="M1066">
        <v>1336</v>
      </c>
      <c r="N1066" t="s">
        <v>3535</v>
      </c>
      <c r="O1066">
        <v>3</v>
      </c>
      <c r="P1066">
        <v>252</v>
      </c>
      <c r="Q1066" t="s">
        <v>30</v>
      </c>
      <c r="R1066" t="s">
        <v>31</v>
      </c>
      <c r="S1066">
        <v>0</v>
      </c>
      <c r="T1066">
        <v>2011</v>
      </c>
      <c r="U1066">
        <v>91</v>
      </c>
      <c r="V1066">
        <v>7.1</v>
      </c>
      <c r="W1066">
        <v>26000</v>
      </c>
    </row>
    <row r="1067" spans="1:23" x14ac:dyDescent="0.25">
      <c r="A1067" t="s">
        <v>1907</v>
      </c>
      <c r="B1067">
        <v>184</v>
      </c>
      <c r="C1067">
        <v>110</v>
      </c>
      <c r="D1067">
        <v>45</v>
      </c>
      <c r="E1067">
        <v>595</v>
      </c>
      <c r="F1067" t="s">
        <v>3536</v>
      </c>
      <c r="G1067">
        <v>886</v>
      </c>
      <c r="H1067">
        <v>70001065</v>
      </c>
      <c r="I1067" t="s">
        <v>3537</v>
      </c>
      <c r="J1067" t="s">
        <v>1455</v>
      </c>
      <c r="K1067" t="s">
        <v>3538</v>
      </c>
      <c r="L1067">
        <v>191437</v>
      </c>
      <c r="M1067">
        <v>3174</v>
      </c>
      <c r="N1067" t="s">
        <v>1193</v>
      </c>
      <c r="O1067">
        <v>1</v>
      </c>
      <c r="P1067">
        <v>582</v>
      </c>
      <c r="Q1067" t="s">
        <v>30</v>
      </c>
      <c r="R1067" t="s">
        <v>31</v>
      </c>
      <c r="S1067">
        <v>0</v>
      </c>
      <c r="T1067">
        <v>1998</v>
      </c>
      <c r="U1067">
        <v>650</v>
      </c>
      <c r="V1067">
        <v>7.1</v>
      </c>
      <c r="W1067">
        <v>0</v>
      </c>
    </row>
    <row r="1068" spans="1:23" x14ac:dyDescent="0.25">
      <c r="A1068" t="s">
        <v>3539</v>
      </c>
      <c r="B1068">
        <v>127</v>
      </c>
      <c r="C1068">
        <v>136</v>
      </c>
      <c r="D1068">
        <v>49</v>
      </c>
      <c r="E1068">
        <v>730</v>
      </c>
      <c r="F1068" t="s">
        <v>794</v>
      </c>
      <c r="G1068">
        <v>17000</v>
      </c>
      <c r="H1068">
        <v>67253092</v>
      </c>
      <c r="I1068" t="s">
        <v>2396</v>
      </c>
      <c r="J1068" t="s">
        <v>309</v>
      </c>
      <c r="K1068" t="s">
        <v>3540</v>
      </c>
      <c r="L1068">
        <v>92702</v>
      </c>
      <c r="M1068">
        <v>20299</v>
      </c>
      <c r="N1068" t="s">
        <v>3541</v>
      </c>
      <c r="O1068">
        <v>0</v>
      </c>
      <c r="P1068">
        <v>209</v>
      </c>
      <c r="Q1068" t="s">
        <v>30</v>
      </c>
      <c r="R1068" t="s">
        <v>31</v>
      </c>
      <c r="S1068">
        <v>0</v>
      </c>
      <c r="T1068">
        <v>2005</v>
      </c>
      <c r="U1068">
        <v>807</v>
      </c>
      <c r="V1068">
        <v>7.2</v>
      </c>
      <c r="W1068">
        <v>0</v>
      </c>
    </row>
    <row r="1069" spans="1:23" x14ac:dyDescent="0.25">
      <c r="A1069" t="s">
        <v>3542</v>
      </c>
      <c r="B1069">
        <v>167</v>
      </c>
      <c r="C1069">
        <v>91</v>
      </c>
      <c r="D1069">
        <v>50</v>
      </c>
      <c r="E1069">
        <v>67</v>
      </c>
      <c r="F1069" t="s">
        <v>3543</v>
      </c>
      <c r="G1069">
        <v>521</v>
      </c>
      <c r="H1069">
        <v>66790248</v>
      </c>
      <c r="I1069" t="s">
        <v>2560</v>
      </c>
      <c r="J1069" t="s">
        <v>1442</v>
      </c>
      <c r="K1069" t="s">
        <v>3544</v>
      </c>
      <c r="L1069">
        <v>57281</v>
      </c>
      <c r="M1069">
        <v>758</v>
      </c>
      <c r="N1069" t="s">
        <v>3545</v>
      </c>
      <c r="O1069">
        <v>0</v>
      </c>
      <c r="P1069">
        <v>350</v>
      </c>
      <c r="Q1069" t="s">
        <v>30</v>
      </c>
      <c r="R1069" t="s">
        <v>31</v>
      </c>
      <c r="S1069">
        <v>0</v>
      </c>
      <c r="T1069">
        <v>2002</v>
      </c>
      <c r="U1069">
        <v>108</v>
      </c>
      <c r="V1069">
        <v>6.5</v>
      </c>
      <c r="W1069">
        <v>0</v>
      </c>
    </row>
    <row r="1070" spans="1:23" x14ac:dyDescent="0.25">
      <c r="A1070" t="s">
        <v>3546</v>
      </c>
      <c r="B1070">
        <v>119</v>
      </c>
      <c r="C1070">
        <v>89</v>
      </c>
      <c r="D1070">
        <v>49</v>
      </c>
      <c r="E1070">
        <v>514</v>
      </c>
      <c r="F1070" t="s">
        <v>3547</v>
      </c>
      <c r="G1070">
        <v>2000</v>
      </c>
      <c r="H1070">
        <v>65557989</v>
      </c>
      <c r="I1070" t="s">
        <v>3548</v>
      </c>
      <c r="J1070" t="s">
        <v>1300</v>
      </c>
      <c r="K1070" t="s">
        <v>3549</v>
      </c>
      <c r="L1070">
        <v>73539</v>
      </c>
      <c r="M1070">
        <v>3717</v>
      </c>
      <c r="N1070" t="s">
        <v>3550</v>
      </c>
      <c r="O1070">
        <v>0</v>
      </c>
      <c r="P1070">
        <v>271</v>
      </c>
      <c r="Q1070" t="s">
        <v>30</v>
      </c>
      <c r="R1070" t="s">
        <v>31</v>
      </c>
      <c r="S1070">
        <v>0</v>
      </c>
      <c r="T1070">
        <v>1997</v>
      </c>
      <c r="U1070">
        <v>902</v>
      </c>
      <c r="V1070">
        <v>4.5999999999999996</v>
      </c>
      <c r="W1070">
        <v>0</v>
      </c>
    </row>
    <row r="1071" spans="1:23" x14ac:dyDescent="0.25">
      <c r="A1071" t="s">
        <v>2563</v>
      </c>
      <c r="B1071">
        <v>155</v>
      </c>
      <c r="C1071">
        <v>107</v>
      </c>
      <c r="D1071">
        <v>18</v>
      </c>
      <c r="E1071">
        <v>560</v>
      </c>
      <c r="F1071" t="s">
        <v>3551</v>
      </c>
      <c r="G1071">
        <v>811</v>
      </c>
      <c r="H1071">
        <v>60786269</v>
      </c>
      <c r="I1071" t="s">
        <v>3552</v>
      </c>
      <c r="J1071" t="s">
        <v>3456</v>
      </c>
      <c r="K1071" t="s">
        <v>3553</v>
      </c>
      <c r="L1071">
        <v>90539</v>
      </c>
      <c r="M1071">
        <v>3106</v>
      </c>
      <c r="N1071" t="s">
        <v>3554</v>
      </c>
      <c r="O1071">
        <v>5</v>
      </c>
      <c r="P1071">
        <v>379</v>
      </c>
      <c r="Q1071" t="s">
        <v>30</v>
      </c>
      <c r="R1071" t="s">
        <v>31</v>
      </c>
      <c r="S1071">
        <v>0</v>
      </c>
      <c r="T1071">
        <v>2000</v>
      </c>
      <c r="U1071">
        <v>625</v>
      </c>
      <c r="V1071">
        <v>5.6</v>
      </c>
      <c r="W1071">
        <v>0</v>
      </c>
    </row>
    <row r="1072" spans="1:23" x14ac:dyDescent="0.25">
      <c r="A1072" t="s">
        <v>3385</v>
      </c>
      <c r="B1072">
        <v>218</v>
      </c>
      <c r="C1072">
        <v>129</v>
      </c>
      <c r="D1072">
        <v>628</v>
      </c>
      <c r="E1072">
        <v>548</v>
      </c>
      <c r="F1072" t="s">
        <v>162</v>
      </c>
      <c r="G1072">
        <v>14000</v>
      </c>
      <c r="H1072">
        <v>59365105</v>
      </c>
      <c r="I1072" t="s">
        <v>936</v>
      </c>
      <c r="J1072" t="s">
        <v>303</v>
      </c>
      <c r="K1072" t="s">
        <v>3555</v>
      </c>
      <c r="L1072">
        <v>318634</v>
      </c>
      <c r="M1072">
        <v>28886</v>
      </c>
      <c r="N1072" t="s">
        <v>3556</v>
      </c>
      <c r="O1072">
        <v>9</v>
      </c>
      <c r="P1072">
        <v>1004</v>
      </c>
      <c r="Q1072" t="s">
        <v>30</v>
      </c>
      <c r="R1072" t="s">
        <v>44</v>
      </c>
      <c r="S1072">
        <v>0</v>
      </c>
      <c r="T1072">
        <v>2003</v>
      </c>
      <c r="U1072">
        <v>14000</v>
      </c>
      <c r="V1072">
        <v>7.7</v>
      </c>
      <c r="W1072">
        <v>52000</v>
      </c>
    </row>
    <row r="1073" spans="1:23" x14ac:dyDescent="0.25">
      <c r="A1073" t="s">
        <v>213</v>
      </c>
      <c r="B1073">
        <v>117</v>
      </c>
      <c r="C1073">
        <v>95</v>
      </c>
      <c r="D1073">
        <v>487</v>
      </c>
      <c r="E1073">
        <v>1000</v>
      </c>
      <c r="F1073" t="s">
        <v>3557</v>
      </c>
      <c r="G1073">
        <v>18000</v>
      </c>
      <c r="H1073">
        <v>162792677</v>
      </c>
      <c r="I1073" t="s">
        <v>191</v>
      </c>
      <c r="J1073" t="s">
        <v>88</v>
      </c>
      <c r="K1073" t="s">
        <v>3558</v>
      </c>
      <c r="L1073">
        <v>211226</v>
      </c>
      <c r="M1073">
        <v>24205</v>
      </c>
      <c r="N1073" t="s">
        <v>224</v>
      </c>
      <c r="O1073">
        <v>0</v>
      </c>
      <c r="P1073">
        <v>317</v>
      </c>
      <c r="Q1073" t="s">
        <v>30</v>
      </c>
      <c r="R1073" t="s">
        <v>31</v>
      </c>
      <c r="S1073">
        <v>0</v>
      </c>
      <c r="T1073">
        <v>1998</v>
      </c>
      <c r="U1073">
        <v>1000</v>
      </c>
      <c r="V1073">
        <v>7.2</v>
      </c>
      <c r="W1073">
        <v>0</v>
      </c>
    </row>
    <row r="1074" spans="1:23" x14ac:dyDescent="0.25">
      <c r="A1074" t="s">
        <v>1705</v>
      </c>
      <c r="B1074">
        <v>208</v>
      </c>
      <c r="C1074">
        <v>122</v>
      </c>
      <c r="D1074">
        <v>117</v>
      </c>
      <c r="E1074">
        <v>140</v>
      </c>
      <c r="F1074" t="s">
        <v>472</v>
      </c>
      <c r="G1074">
        <v>40000</v>
      </c>
      <c r="H1074">
        <v>31598308</v>
      </c>
      <c r="I1074" t="s">
        <v>1942</v>
      </c>
      <c r="J1074" t="s">
        <v>35</v>
      </c>
      <c r="K1074" t="s">
        <v>3559</v>
      </c>
      <c r="L1074">
        <v>124765</v>
      </c>
      <c r="M1074">
        <v>41636</v>
      </c>
      <c r="N1074" t="s">
        <v>3560</v>
      </c>
      <c r="O1074">
        <v>1</v>
      </c>
      <c r="P1074">
        <v>541</v>
      </c>
      <c r="Q1074" t="s">
        <v>30</v>
      </c>
      <c r="R1074" t="s">
        <v>31</v>
      </c>
      <c r="S1074">
        <v>0</v>
      </c>
      <c r="T1074">
        <v>2001</v>
      </c>
      <c r="U1074">
        <v>1000</v>
      </c>
      <c r="V1074">
        <v>6.8</v>
      </c>
      <c r="W1074">
        <v>0</v>
      </c>
    </row>
    <row r="1075" spans="1:23" x14ac:dyDescent="0.25">
      <c r="A1075" t="s">
        <v>3546</v>
      </c>
      <c r="B1075">
        <v>38</v>
      </c>
      <c r="C1075">
        <v>110</v>
      </c>
      <c r="D1075">
        <v>49</v>
      </c>
      <c r="E1075">
        <v>20</v>
      </c>
      <c r="F1075" t="s">
        <v>3561</v>
      </c>
      <c r="G1075">
        <v>13000</v>
      </c>
      <c r="H1075">
        <v>57362581</v>
      </c>
      <c r="I1075" t="s">
        <v>3562</v>
      </c>
      <c r="J1075" t="s">
        <v>1166</v>
      </c>
      <c r="K1075" t="s">
        <v>3563</v>
      </c>
      <c r="L1075">
        <v>50148</v>
      </c>
      <c r="M1075">
        <v>13331</v>
      </c>
      <c r="N1075" t="s">
        <v>3564</v>
      </c>
      <c r="O1075">
        <v>2</v>
      </c>
      <c r="P1075">
        <v>116</v>
      </c>
      <c r="Q1075" t="s">
        <v>30</v>
      </c>
      <c r="R1075" t="s">
        <v>3565</v>
      </c>
      <c r="S1075">
        <v>0</v>
      </c>
      <c r="T1075">
        <v>1994</v>
      </c>
      <c r="U1075">
        <v>279</v>
      </c>
      <c r="V1075">
        <v>5.4</v>
      </c>
      <c r="W1075">
        <v>0</v>
      </c>
    </row>
    <row r="1076" spans="1:23" x14ac:dyDescent="0.25">
      <c r="A1076" t="s">
        <v>2015</v>
      </c>
      <c r="B1076">
        <v>48</v>
      </c>
      <c r="C1076">
        <v>135</v>
      </c>
      <c r="D1076">
        <v>41</v>
      </c>
      <c r="E1076">
        <v>808</v>
      </c>
      <c r="F1076" t="s">
        <v>2102</v>
      </c>
      <c r="G1076">
        <v>982</v>
      </c>
      <c r="H1076">
        <v>53854588</v>
      </c>
      <c r="I1076" t="s">
        <v>2805</v>
      </c>
      <c r="J1076" t="s">
        <v>755</v>
      </c>
      <c r="K1076" t="s">
        <v>3566</v>
      </c>
      <c r="L1076">
        <v>37911</v>
      </c>
      <c r="M1076">
        <v>3648</v>
      </c>
      <c r="N1076" t="s">
        <v>716</v>
      </c>
      <c r="O1076">
        <v>0</v>
      </c>
      <c r="P1076">
        <v>73</v>
      </c>
      <c r="Q1076" t="s">
        <v>30</v>
      </c>
      <c r="R1076" t="s">
        <v>31</v>
      </c>
      <c r="S1076">
        <v>0</v>
      </c>
      <c r="T1076">
        <v>1996</v>
      </c>
      <c r="U1076">
        <v>843</v>
      </c>
      <c r="V1076">
        <v>6.3</v>
      </c>
      <c r="W1076">
        <v>1000</v>
      </c>
    </row>
    <row r="1077" spans="1:23" x14ac:dyDescent="0.25">
      <c r="A1077" t="s">
        <v>3567</v>
      </c>
      <c r="B1077">
        <v>8</v>
      </c>
      <c r="C1077">
        <v>111</v>
      </c>
      <c r="D1077">
        <v>5</v>
      </c>
      <c r="E1077">
        <v>559</v>
      </c>
      <c r="F1077" t="s">
        <v>3568</v>
      </c>
      <c r="G1077">
        <v>6000</v>
      </c>
      <c r="H1077">
        <v>0</v>
      </c>
      <c r="I1077" t="s">
        <v>1954</v>
      </c>
      <c r="J1077" t="s">
        <v>3569</v>
      </c>
      <c r="K1077" t="s">
        <v>3570</v>
      </c>
      <c r="L1077">
        <v>5888</v>
      </c>
      <c r="M1077">
        <v>7493</v>
      </c>
      <c r="N1077" t="s">
        <v>3296</v>
      </c>
      <c r="O1077">
        <v>0</v>
      </c>
      <c r="P1077">
        <v>61</v>
      </c>
      <c r="Q1077" t="s">
        <v>30</v>
      </c>
      <c r="R1077" t="s">
        <v>31</v>
      </c>
      <c r="S1077">
        <v>0</v>
      </c>
      <c r="T1077">
        <v>1968</v>
      </c>
      <c r="U1077">
        <v>584</v>
      </c>
      <c r="V1077">
        <v>7.2</v>
      </c>
      <c r="W1077">
        <v>0</v>
      </c>
    </row>
    <row r="1078" spans="1:23" x14ac:dyDescent="0.25">
      <c r="A1078" t="s">
        <v>2873</v>
      </c>
      <c r="B1078">
        <v>94</v>
      </c>
      <c r="C1078">
        <v>95</v>
      </c>
      <c r="D1078">
        <v>58</v>
      </c>
      <c r="E1078">
        <v>3000</v>
      </c>
      <c r="F1078" t="s">
        <v>833</v>
      </c>
      <c r="G1078">
        <v>14000</v>
      </c>
      <c r="H1078">
        <v>52580895</v>
      </c>
      <c r="I1078" t="s">
        <v>3571</v>
      </c>
      <c r="J1078" t="s">
        <v>482</v>
      </c>
      <c r="K1078" t="s">
        <v>3572</v>
      </c>
      <c r="L1078">
        <v>30255</v>
      </c>
      <c r="M1078">
        <v>27351</v>
      </c>
      <c r="N1078" t="s">
        <v>1105</v>
      </c>
      <c r="O1078">
        <v>1</v>
      </c>
      <c r="P1078">
        <v>118</v>
      </c>
      <c r="Q1078" t="s">
        <v>30</v>
      </c>
      <c r="R1078" t="s">
        <v>31</v>
      </c>
      <c r="S1078">
        <v>0</v>
      </c>
      <c r="T1078">
        <v>2005</v>
      </c>
      <c r="U1078">
        <v>8000</v>
      </c>
      <c r="V1078">
        <v>5.6</v>
      </c>
      <c r="W1078">
        <v>743</v>
      </c>
    </row>
    <row r="1079" spans="1:23" x14ac:dyDescent="0.25">
      <c r="A1079" t="s">
        <v>3573</v>
      </c>
      <c r="B1079">
        <v>276</v>
      </c>
      <c r="C1079">
        <v>109</v>
      </c>
      <c r="D1079">
        <v>37</v>
      </c>
      <c r="E1079">
        <v>651</v>
      </c>
      <c r="F1079" t="s">
        <v>280</v>
      </c>
      <c r="G1079">
        <v>11000</v>
      </c>
      <c r="H1079">
        <v>51019112</v>
      </c>
      <c r="I1079" t="s">
        <v>1225</v>
      </c>
      <c r="J1079" t="s">
        <v>1274</v>
      </c>
      <c r="K1079" t="s">
        <v>3574</v>
      </c>
      <c r="L1079">
        <v>155745</v>
      </c>
      <c r="M1079">
        <v>14073</v>
      </c>
      <c r="N1079" t="s">
        <v>3127</v>
      </c>
      <c r="O1079">
        <v>0</v>
      </c>
      <c r="P1079">
        <v>1053</v>
      </c>
      <c r="Q1079" t="s">
        <v>30</v>
      </c>
      <c r="R1079" t="s">
        <v>31</v>
      </c>
      <c r="S1079">
        <v>0</v>
      </c>
      <c r="T1079">
        <v>2005</v>
      </c>
      <c r="U1079">
        <v>2000</v>
      </c>
      <c r="V1079">
        <v>6.8</v>
      </c>
      <c r="W1079">
        <v>10000</v>
      </c>
    </row>
    <row r="1080" spans="1:23" x14ac:dyDescent="0.25">
      <c r="A1080" t="s">
        <v>3575</v>
      </c>
      <c r="B1080">
        <v>59</v>
      </c>
      <c r="C1080">
        <v>93</v>
      </c>
      <c r="D1080">
        <v>38</v>
      </c>
      <c r="E1080">
        <v>631</v>
      </c>
      <c r="F1080" t="s">
        <v>3576</v>
      </c>
      <c r="G1080">
        <v>1000</v>
      </c>
      <c r="H1080">
        <v>48114556</v>
      </c>
      <c r="I1080" t="s">
        <v>1686</v>
      </c>
      <c r="J1080" t="s">
        <v>3233</v>
      </c>
      <c r="K1080" t="s">
        <v>3577</v>
      </c>
      <c r="L1080">
        <v>9380</v>
      </c>
      <c r="M1080">
        <v>4604</v>
      </c>
      <c r="N1080" t="s">
        <v>3069</v>
      </c>
      <c r="O1080">
        <v>1</v>
      </c>
      <c r="P1080">
        <v>91</v>
      </c>
      <c r="Q1080" t="s">
        <v>30</v>
      </c>
      <c r="R1080" t="s">
        <v>31</v>
      </c>
      <c r="S1080">
        <v>0</v>
      </c>
      <c r="T1080">
        <v>2004</v>
      </c>
      <c r="U1080">
        <v>641</v>
      </c>
      <c r="V1080">
        <v>4.3</v>
      </c>
      <c r="W1080">
        <v>531</v>
      </c>
    </row>
    <row r="1081" spans="1:23" x14ac:dyDescent="0.25">
      <c r="A1081" t="s">
        <v>3578</v>
      </c>
      <c r="B1081">
        <v>216</v>
      </c>
      <c r="C1081">
        <v>94</v>
      </c>
      <c r="D1081">
        <v>85</v>
      </c>
      <c r="E1081">
        <v>443</v>
      </c>
      <c r="F1081" t="s">
        <v>3253</v>
      </c>
      <c r="G1081">
        <v>14000</v>
      </c>
      <c r="H1081">
        <v>50648679</v>
      </c>
      <c r="I1081" t="s">
        <v>1439</v>
      </c>
      <c r="J1081" t="s">
        <v>1290</v>
      </c>
      <c r="K1081" t="s">
        <v>3579</v>
      </c>
      <c r="L1081">
        <v>149549</v>
      </c>
      <c r="M1081">
        <v>16225</v>
      </c>
      <c r="N1081" t="s">
        <v>3580</v>
      </c>
      <c r="O1081">
        <v>1</v>
      </c>
      <c r="P1081">
        <v>348</v>
      </c>
      <c r="Q1081" t="s">
        <v>30</v>
      </c>
      <c r="R1081" t="s">
        <v>966</v>
      </c>
      <c r="S1081">
        <v>0</v>
      </c>
      <c r="T1081">
        <v>2007</v>
      </c>
      <c r="U1081">
        <v>706</v>
      </c>
      <c r="V1081">
        <v>6.3</v>
      </c>
      <c r="W1081">
        <v>0</v>
      </c>
    </row>
    <row r="1082" spans="1:23" x14ac:dyDescent="0.25">
      <c r="A1082" t="s">
        <v>1067</v>
      </c>
      <c r="B1082">
        <v>173</v>
      </c>
      <c r="C1082">
        <v>117</v>
      </c>
      <c r="D1082">
        <v>153</v>
      </c>
      <c r="E1082">
        <v>734</v>
      </c>
      <c r="F1082" t="s">
        <v>1421</v>
      </c>
      <c r="G1082">
        <v>35000</v>
      </c>
      <c r="H1082">
        <v>46280507</v>
      </c>
      <c r="I1082" t="s">
        <v>1099</v>
      </c>
      <c r="J1082" t="s">
        <v>1414</v>
      </c>
      <c r="K1082" t="s">
        <v>3581</v>
      </c>
      <c r="L1082">
        <v>87165</v>
      </c>
      <c r="M1082">
        <v>49743</v>
      </c>
      <c r="N1082" t="s">
        <v>3582</v>
      </c>
      <c r="O1082">
        <v>0</v>
      </c>
      <c r="P1082">
        <v>184</v>
      </c>
      <c r="Q1082" t="s">
        <v>30</v>
      </c>
      <c r="R1082" t="s">
        <v>31</v>
      </c>
      <c r="S1082">
        <v>0</v>
      </c>
      <c r="T1082">
        <v>2014</v>
      </c>
      <c r="U1082">
        <v>11000</v>
      </c>
      <c r="V1082">
        <v>6.5</v>
      </c>
      <c r="W1082">
        <v>12000</v>
      </c>
    </row>
    <row r="1083" spans="1:23" x14ac:dyDescent="0.25">
      <c r="A1083" t="s">
        <v>2885</v>
      </c>
      <c r="B1083">
        <v>99</v>
      </c>
      <c r="C1083">
        <v>112</v>
      </c>
      <c r="D1083">
        <v>61</v>
      </c>
      <c r="E1083">
        <v>501</v>
      </c>
      <c r="F1083" t="s">
        <v>2518</v>
      </c>
      <c r="G1083">
        <v>1000</v>
      </c>
      <c r="H1083">
        <v>38360195</v>
      </c>
      <c r="I1083" t="s">
        <v>3317</v>
      </c>
      <c r="J1083" t="s">
        <v>1381</v>
      </c>
      <c r="K1083" t="s">
        <v>3583</v>
      </c>
      <c r="L1083">
        <v>21215</v>
      </c>
      <c r="M1083">
        <v>3757</v>
      </c>
      <c r="N1083" t="s">
        <v>2497</v>
      </c>
      <c r="O1083">
        <v>1</v>
      </c>
      <c r="P1083">
        <v>116</v>
      </c>
      <c r="Q1083" t="s">
        <v>30</v>
      </c>
      <c r="R1083" t="s">
        <v>31</v>
      </c>
      <c r="S1083">
        <v>0</v>
      </c>
      <c r="T1083">
        <v>2006</v>
      </c>
      <c r="U1083">
        <v>976</v>
      </c>
      <c r="V1083">
        <v>6.4</v>
      </c>
      <c r="W1083">
        <v>0</v>
      </c>
    </row>
    <row r="1084" spans="1:23" x14ac:dyDescent="0.25">
      <c r="A1084" t="s">
        <v>3054</v>
      </c>
      <c r="B1084">
        <v>42</v>
      </c>
      <c r="C1084">
        <v>111</v>
      </c>
      <c r="D1084">
        <v>161</v>
      </c>
      <c r="E1084">
        <v>132</v>
      </c>
      <c r="F1084" t="s">
        <v>197</v>
      </c>
      <c r="G1084">
        <v>11000</v>
      </c>
      <c r="H1084">
        <v>46815748</v>
      </c>
      <c r="I1084" t="s">
        <v>2124</v>
      </c>
      <c r="J1084" t="s">
        <v>1541</v>
      </c>
      <c r="K1084" t="s">
        <v>3584</v>
      </c>
      <c r="L1084">
        <v>32544</v>
      </c>
      <c r="M1084">
        <v>12161</v>
      </c>
      <c r="N1084" t="s">
        <v>3585</v>
      </c>
      <c r="O1084">
        <v>1</v>
      </c>
      <c r="P1084">
        <v>69</v>
      </c>
      <c r="Q1084" t="s">
        <v>30</v>
      </c>
      <c r="R1084" t="s">
        <v>31</v>
      </c>
      <c r="S1084">
        <v>0</v>
      </c>
      <c r="T1084">
        <v>1994</v>
      </c>
      <c r="U1084">
        <v>894</v>
      </c>
      <c r="V1084">
        <v>6.3</v>
      </c>
      <c r="W1084">
        <v>0</v>
      </c>
    </row>
    <row r="1085" spans="1:23" x14ac:dyDescent="0.25">
      <c r="A1085" t="s">
        <v>1278</v>
      </c>
      <c r="B1085">
        <v>25</v>
      </c>
      <c r="C1085">
        <v>96</v>
      </c>
      <c r="D1085">
        <v>0</v>
      </c>
      <c r="E1085">
        <v>563</v>
      </c>
      <c r="F1085" t="s">
        <v>3586</v>
      </c>
      <c r="G1085">
        <v>1000</v>
      </c>
      <c r="H1085">
        <v>35617599</v>
      </c>
      <c r="I1085" t="s">
        <v>3587</v>
      </c>
      <c r="J1085" t="s">
        <v>556</v>
      </c>
      <c r="K1085" t="s">
        <v>3588</v>
      </c>
      <c r="L1085">
        <v>20688</v>
      </c>
      <c r="M1085">
        <v>2965</v>
      </c>
      <c r="N1085" t="s">
        <v>2453</v>
      </c>
      <c r="O1085">
        <v>1</v>
      </c>
      <c r="P1085">
        <v>47</v>
      </c>
      <c r="Q1085" t="s">
        <v>30</v>
      </c>
      <c r="R1085" t="s">
        <v>31</v>
      </c>
      <c r="S1085">
        <v>0</v>
      </c>
      <c r="T1085">
        <v>1995</v>
      </c>
      <c r="U1085">
        <v>845</v>
      </c>
      <c r="V1085">
        <v>5.9</v>
      </c>
      <c r="W1085">
        <v>0</v>
      </c>
    </row>
    <row r="1086" spans="1:23" x14ac:dyDescent="0.25">
      <c r="A1086" t="s">
        <v>521</v>
      </c>
      <c r="B1086">
        <v>339</v>
      </c>
      <c r="C1086">
        <v>141</v>
      </c>
      <c r="D1086">
        <v>0</v>
      </c>
      <c r="E1086">
        <v>404</v>
      </c>
      <c r="F1086" t="s">
        <v>3589</v>
      </c>
      <c r="G1086">
        <v>749</v>
      </c>
      <c r="H1086">
        <v>47307550</v>
      </c>
      <c r="I1086" t="s">
        <v>1385</v>
      </c>
      <c r="J1086" t="s">
        <v>3590</v>
      </c>
      <c r="K1086" t="s">
        <v>3591</v>
      </c>
      <c r="L1086">
        <v>104301</v>
      </c>
      <c r="M1086">
        <v>1948</v>
      </c>
      <c r="N1086" t="s">
        <v>3592</v>
      </c>
      <c r="O1086">
        <v>4</v>
      </c>
      <c r="P1086">
        <v>269</v>
      </c>
      <c r="Q1086" t="s">
        <v>30</v>
      </c>
      <c r="R1086" t="s">
        <v>31</v>
      </c>
      <c r="S1086">
        <v>0</v>
      </c>
      <c r="T1086">
        <v>2012</v>
      </c>
      <c r="U1086">
        <v>463</v>
      </c>
      <c r="V1086">
        <v>6.5</v>
      </c>
      <c r="W1086">
        <v>28000</v>
      </c>
    </row>
    <row r="1087" spans="1:23" x14ac:dyDescent="0.25">
      <c r="A1087" t="s">
        <v>3593</v>
      </c>
      <c r="B1087">
        <v>127</v>
      </c>
      <c r="C1087">
        <v>94</v>
      </c>
      <c r="D1087">
        <v>160</v>
      </c>
      <c r="E1087">
        <v>167</v>
      </c>
      <c r="F1087" t="s">
        <v>3594</v>
      </c>
      <c r="G1087">
        <v>550</v>
      </c>
      <c r="H1087">
        <v>32003620</v>
      </c>
      <c r="I1087" t="s">
        <v>233</v>
      </c>
      <c r="J1087" t="s">
        <v>683</v>
      </c>
      <c r="K1087" t="s">
        <v>3595</v>
      </c>
      <c r="L1087">
        <v>79141</v>
      </c>
      <c r="M1087">
        <v>1102</v>
      </c>
      <c r="N1087" t="s">
        <v>3596</v>
      </c>
      <c r="O1087">
        <v>1</v>
      </c>
      <c r="P1087">
        <v>355</v>
      </c>
      <c r="Q1087" t="s">
        <v>30</v>
      </c>
      <c r="R1087" t="s">
        <v>31</v>
      </c>
      <c r="S1087">
        <v>0</v>
      </c>
      <c r="T1087">
        <v>2004</v>
      </c>
      <c r="U1087">
        <v>216</v>
      </c>
      <c r="V1087">
        <v>6.5</v>
      </c>
      <c r="W1087">
        <v>2000</v>
      </c>
    </row>
    <row r="1088" spans="1:23" x14ac:dyDescent="0.25">
      <c r="A1088" t="s">
        <v>3597</v>
      </c>
      <c r="B1088">
        <v>122</v>
      </c>
      <c r="C1088">
        <v>87</v>
      </c>
      <c r="D1088">
        <v>29</v>
      </c>
      <c r="E1088">
        <v>252</v>
      </c>
      <c r="F1088" t="s">
        <v>3598</v>
      </c>
      <c r="G1088">
        <v>427</v>
      </c>
      <c r="H1088">
        <v>27972410</v>
      </c>
      <c r="I1088" t="s">
        <v>1068</v>
      </c>
      <c r="J1088" t="s">
        <v>2284</v>
      </c>
      <c r="K1088" t="s">
        <v>3599</v>
      </c>
      <c r="L1088">
        <v>114692</v>
      </c>
      <c r="M1088">
        <v>1461</v>
      </c>
      <c r="N1088" t="s">
        <v>3600</v>
      </c>
      <c r="O1088">
        <v>1</v>
      </c>
      <c r="P1088">
        <v>285</v>
      </c>
      <c r="Q1088" t="s">
        <v>30</v>
      </c>
      <c r="R1088" t="s">
        <v>44</v>
      </c>
      <c r="S1088">
        <v>0</v>
      </c>
      <c r="T1088">
        <v>2003</v>
      </c>
      <c r="U1088">
        <v>304</v>
      </c>
      <c r="V1088">
        <v>6.1</v>
      </c>
      <c r="W1088">
        <v>2000</v>
      </c>
    </row>
    <row r="1089" spans="1:23" x14ac:dyDescent="0.25">
      <c r="A1089" t="s">
        <v>3601</v>
      </c>
      <c r="B1089">
        <v>105</v>
      </c>
      <c r="C1089">
        <v>88</v>
      </c>
      <c r="D1089">
        <v>8</v>
      </c>
      <c r="E1089">
        <v>8000</v>
      </c>
      <c r="F1089" t="s">
        <v>1541</v>
      </c>
      <c r="G1089">
        <v>12000</v>
      </c>
      <c r="H1089">
        <v>28133159</v>
      </c>
      <c r="I1089" t="s">
        <v>191</v>
      </c>
      <c r="J1089" t="s">
        <v>485</v>
      </c>
      <c r="K1089" t="s">
        <v>3602</v>
      </c>
      <c r="L1089">
        <v>30055</v>
      </c>
      <c r="M1089">
        <v>33822</v>
      </c>
      <c r="N1089" t="s">
        <v>1006</v>
      </c>
      <c r="O1089">
        <v>1</v>
      </c>
      <c r="P1089">
        <v>70</v>
      </c>
      <c r="Q1089" t="s">
        <v>30</v>
      </c>
      <c r="R1089" t="s">
        <v>31</v>
      </c>
      <c r="S1089">
        <v>0</v>
      </c>
      <c r="T1089">
        <v>2006</v>
      </c>
      <c r="U1089">
        <v>11000</v>
      </c>
      <c r="V1089">
        <v>5.9</v>
      </c>
      <c r="W1089">
        <v>593</v>
      </c>
    </row>
    <row r="1090" spans="1:23" x14ac:dyDescent="0.25">
      <c r="A1090" t="s">
        <v>3603</v>
      </c>
      <c r="B1090">
        <v>144</v>
      </c>
      <c r="C1090">
        <v>177</v>
      </c>
      <c r="D1090">
        <v>0</v>
      </c>
      <c r="E1090">
        <v>202</v>
      </c>
      <c r="F1090" t="s">
        <v>846</v>
      </c>
      <c r="G1090">
        <v>913</v>
      </c>
      <c r="H1090">
        <v>27400000</v>
      </c>
      <c r="I1090" t="s">
        <v>54</v>
      </c>
      <c r="J1090" t="s">
        <v>1715</v>
      </c>
      <c r="K1090" t="s">
        <v>3604</v>
      </c>
      <c r="L1090">
        <v>97087</v>
      </c>
      <c r="M1090">
        <v>2449</v>
      </c>
      <c r="N1090" t="s">
        <v>3605</v>
      </c>
      <c r="O1090">
        <v>3</v>
      </c>
      <c r="P1090">
        <v>569</v>
      </c>
      <c r="Q1090" t="s">
        <v>30</v>
      </c>
      <c r="R1090" t="s">
        <v>31</v>
      </c>
      <c r="S1090">
        <v>0</v>
      </c>
      <c r="T1090">
        <v>1984</v>
      </c>
      <c r="U1090">
        <v>362</v>
      </c>
      <c r="V1090">
        <v>6.6</v>
      </c>
      <c r="W1090">
        <v>11000</v>
      </c>
    </row>
    <row r="1091" spans="1:23" x14ac:dyDescent="0.25">
      <c r="A1091" t="s">
        <v>3606</v>
      </c>
      <c r="B1091">
        <v>156</v>
      </c>
      <c r="C1091">
        <v>133</v>
      </c>
      <c r="D1091">
        <v>278</v>
      </c>
      <c r="E1091">
        <v>107</v>
      </c>
      <c r="F1091" t="s">
        <v>3607</v>
      </c>
      <c r="G1091">
        <v>5000</v>
      </c>
      <c r="H1091">
        <v>24343673</v>
      </c>
      <c r="I1091" t="s">
        <v>3608</v>
      </c>
      <c r="J1091" t="s">
        <v>1208</v>
      </c>
      <c r="K1091" t="s">
        <v>3609</v>
      </c>
      <c r="L1091">
        <v>91860</v>
      </c>
      <c r="M1091">
        <v>5405</v>
      </c>
      <c r="N1091" t="s">
        <v>3610</v>
      </c>
      <c r="O1091">
        <v>0</v>
      </c>
      <c r="P1091">
        <v>524</v>
      </c>
      <c r="Q1091" t="s">
        <v>30</v>
      </c>
      <c r="R1091" t="s">
        <v>31</v>
      </c>
      <c r="S1091">
        <v>0</v>
      </c>
      <c r="T1091">
        <v>2007</v>
      </c>
      <c r="U1091">
        <v>117</v>
      </c>
      <c r="V1091">
        <v>7.4</v>
      </c>
      <c r="W1091">
        <v>14000</v>
      </c>
    </row>
    <row r="1092" spans="1:23" x14ac:dyDescent="0.25">
      <c r="A1092" t="s">
        <v>38</v>
      </c>
      <c r="B1092">
        <v>323</v>
      </c>
      <c r="C1092">
        <v>119</v>
      </c>
      <c r="D1092">
        <v>0</v>
      </c>
      <c r="E1092">
        <v>10000</v>
      </c>
      <c r="F1092" t="s">
        <v>151</v>
      </c>
      <c r="G1092">
        <v>29000</v>
      </c>
      <c r="H1092">
        <v>22877808</v>
      </c>
      <c r="I1092" t="s">
        <v>152</v>
      </c>
      <c r="J1092" t="s">
        <v>153</v>
      </c>
      <c r="K1092" t="s">
        <v>3611</v>
      </c>
      <c r="L1092">
        <v>152591</v>
      </c>
      <c r="M1092">
        <v>53895</v>
      </c>
      <c r="N1092" t="s">
        <v>3612</v>
      </c>
      <c r="O1092">
        <v>0</v>
      </c>
      <c r="P1092">
        <v>414</v>
      </c>
      <c r="Q1092" t="s">
        <v>30</v>
      </c>
      <c r="R1092" t="s">
        <v>31</v>
      </c>
      <c r="S1092">
        <v>0</v>
      </c>
      <c r="T1092">
        <v>2008</v>
      </c>
      <c r="U1092">
        <v>14000</v>
      </c>
      <c r="V1092">
        <v>7.3</v>
      </c>
      <c r="W1092">
        <v>0</v>
      </c>
    </row>
    <row r="1093" spans="1:23" x14ac:dyDescent="0.25">
      <c r="A1093" t="s">
        <v>715</v>
      </c>
      <c r="B1093">
        <v>199</v>
      </c>
      <c r="C1093">
        <v>102</v>
      </c>
      <c r="D1093">
        <v>503</v>
      </c>
      <c r="E1093">
        <v>795</v>
      </c>
      <c r="F1093" t="s">
        <v>2362</v>
      </c>
      <c r="G1093">
        <v>13000</v>
      </c>
      <c r="H1093">
        <v>36883539</v>
      </c>
      <c r="I1093" t="s">
        <v>321</v>
      </c>
      <c r="J1093" t="s">
        <v>664</v>
      </c>
      <c r="K1093" t="s">
        <v>3613</v>
      </c>
      <c r="L1093">
        <v>112769</v>
      </c>
      <c r="M1093">
        <v>15053</v>
      </c>
      <c r="N1093" t="s">
        <v>1864</v>
      </c>
      <c r="O1093">
        <v>2</v>
      </c>
      <c r="P1093">
        <v>305</v>
      </c>
      <c r="Q1093" t="s">
        <v>30</v>
      </c>
      <c r="R1093" t="s">
        <v>526</v>
      </c>
      <c r="S1093">
        <v>0</v>
      </c>
      <c r="T1093">
        <v>2006</v>
      </c>
      <c r="U1093">
        <v>929</v>
      </c>
      <c r="V1093">
        <v>6.6</v>
      </c>
      <c r="W1093">
        <v>0</v>
      </c>
    </row>
    <row r="1094" spans="1:23" x14ac:dyDescent="0.25">
      <c r="A1094" t="s">
        <v>3614</v>
      </c>
      <c r="B1094">
        <v>164</v>
      </c>
      <c r="C1094">
        <v>101</v>
      </c>
      <c r="D1094">
        <v>326</v>
      </c>
      <c r="E1094">
        <v>510</v>
      </c>
      <c r="F1094" t="s">
        <v>2233</v>
      </c>
      <c r="G1094">
        <v>14000</v>
      </c>
      <c r="H1094">
        <v>22531698</v>
      </c>
      <c r="I1094" t="s">
        <v>161</v>
      </c>
      <c r="J1094" t="s">
        <v>236</v>
      </c>
      <c r="K1094" t="s">
        <v>3615</v>
      </c>
      <c r="L1094">
        <v>81523</v>
      </c>
      <c r="M1094">
        <v>15990</v>
      </c>
      <c r="N1094" t="s">
        <v>3616</v>
      </c>
      <c r="O1094">
        <v>0</v>
      </c>
      <c r="P1094">
        <v>214</v>
      </c>
      <c r="Q1094" t="s">
        <v>30</v>
      </c>
      <c r="R1094" t="s">
        <v>966</v>
      </c>
      <c r="S1094">
        <v>0</v>
      </c>
      <c r="T1094">
        <v>2008</v>
      </c>
      <c r="U1094">
        <v>844</v>
      </c>
      <c r="V1094">
        <v>5.6</v>
      </c>
      <c r="W1094">
        <v>0</v>
      </c>
    </row>
    <row r="1095" spans="1:23" x14ac:dyDescent="0.25">
      <c r="A1095" t="s">
        <v>3617</v>
      </c>
      <c r="B1095">
        <v>39</v>
      </c>
      <c r="C1095">
        <v>91</v>
      </c>
      <c r="D1095">
        <v>29</v>
      </c>
      <c r="E1095">
        <v>322</v>
      </c>
      <c r="F1095" t="s">
        <v>893</v>
      </c>
      <c r="G1095">
        <v>2000</v>
      </c>
      <c r="H1095">
        <v>20400913</v>
      </c>
      <c r="I1095" t="s">
        <v>2255</v>
      </c>
      <c r="J1095" t="s">
        <v>3618</v>
      </c>
      <c r="K1095" t="s">
        <v>3619</v>
      </c>
      <c r="L1095">
        <v>15455</v>
      </c>
      <c r="M1095">
        <v>3855</v>
      </c>
      <c r="N1095" t="s">
        <v>2447</v>
      </c>
      <c r="O1095">
        <v>1</v>
      </c>
      <c r="P1095">
        <v>80</v>
      </c>
      <c r="Q1095" t="s">
        <v>30</v>
      </c>
      <c r="R1095" t="s">
        <v>31</v>
      </c>
      <c r="S1095">
        <v>0</v>
      </c>
      <c r="T1095">
        <v>1996</v>
      </c>
      <c r="U1095">
        <v>461</v>
      </c>
      <c r="V1095">
        <v>5.3</v>
      </c>
      <c r="W1095">
        <v>451</v>
      </c>
    </row>
    <row r="1096" spans="1:23" x14ac:dyDescent="0.25">
      <c r="A1096" t="s">
        <v>2644</v>
      </c>
      <c r="B1096">
        <v>43</v>
      </c>
      <c r="C1096">
        <v>117</v>
      </c>
      <c r="D1096">
        <v>11000</v>
      </c>
      <c r="E1096">
        <v>451</v>
      </c>
      <c r="F1096" t="s">
        <v>3426</v>
      </c>
      <c r="G1096">
        <v>905</v>
      </c>
      <c r="H1096">
        <v>20101861</v>
      </c>
      <c r="I1096" t="s">
        <v>1601</v>
      </c>
      <c r="J1096" t="s">
        <v>3620</v>
      </c>
      <c r="K1096" t="s">
        <v>3621</v>
      </c>
      <c r="L1096">
        <v>24757</v>
      </c>
      <c r="M1096">
        <v>2348</v>
      </c>
      <c r="N1096" t="s">
        <v>3622</v>
      </c>
      <c r="O1096">
        <v>0</v>
      </c>
      <c r="P1096">
        <v>81</v>
      </c>
      <c r="Q1096" t="s">
        <v>30</v>
      </c>
      <c r="R1096" t="s">
        <v>31</v>
      </c>
      <c r="S1096">
        <v>0</v>
      </c>
      <c r="T1096">
        <v>1996</v>
      </c>
      <c r="U1096">
        <v>484</v>
      </c>
      <c r="V1096">
        <v>6</v>
      </c>
      <c r="W1096">
        <v>0</v>
      </c>
    </row>
    <row r="1097" spans="1:23" x14ac:dyDescent="0.25">
      <c r="A1097" t="s">
        <v>3623</v>
      </c>
      <c r="B1097">
        <v>82</v>
      </c>
      <c r="C1097">
        <v>86</v>
      </c>
      <c r="D1097">
        <v>13</v>
      </c>
      <c r="E1097">
        <v>553</v>
      </c>
      <c r="F1097" t="s">
        <v>3624</v>
      </c>
      <c r="G1097">
        <v>1000</v>
      </c>
      <c r="H1097">
        <v>25200412</v>
      </c>
      <c r="I1097" t="s">
        <v>3625</v>
      </c>
      <c r="J1097" t="s">
        <v>3626</v>
      </c>
      <c r="K1097" t="s">
        <v>3627</v>
      </c>
      <c r="L1097">
        <v>16580</v>
      </c>
      <c r="M1097">
        <v>3423</v>
      </c>
      <c r="N1097" t="s">
        <v>1888</v>
      </c>
      <c r="O1097">
        <v>3</v>
      </c>
      <c r="P1097">
        <v>55</v>
      </c>
      <c r="Q1097" t="s">
        <v>30</v>
      </c>
      <c r="R1097" t="s">
        <v>31</v>
      </c>
      <c r="S1097">
        <v>0</v>
      </c>
      <c r="T1097">
        <v>2009</v>
      </c>
      <c r="U1097">
        <v>701</v>
      </c>
      <c r="V1097">
        <v>5.4</v>
      </c>
      <c r="W1097">
        <v>916</v>
      </c>
    </row>
    <row r="1098" spans="1:23" x14ac:dyDescent="0.25">
      <c r="A1098" t="s">
        <v>3628</v>
      </c>
      <c r="B1098">
        <v>150</v>
      </c>
      <c r="C1098">
        <v>124</v>
      </c>
      <c r="D1098">
        <v>0</v>
      </c>
      <c r="E1098">
        <v>19</v>
      </c>
      <c r="F1098" t="s">
        <v>3629</v>
      </c>
      <c r="G1098">
        <v>723</v>
      </c>
      <c r="H1098">
        <v>19719930</v>
      </c>
      <c r="I1098" t="s">
        <v>1396</v>
      </c>
      <c r="J1098" t="s">
        <v>3630</v>
      </c>
      <c r="K1098" t="s">
        <v>3631</v>
      </c>
      <c r="L1098">
        <v>42621</v>
      </c>
      <c r="M1098">
        <v>793</v>
      </c>
      <c r="N1098" t="s">
        <v>3632</v>
      </c>
      <c r="O1098">
        <v>0</v>
      </c>
      <c r="P1098">
        <v>531</v>
      </c>
      <c r="Q1098" t="s">
        <v>30</v>
      </c>
      <c r="R1098" t="s">
        <v>31</v>
      </c>
      <c r="S1098">
        <v>0</v>
      </c>
      <c r="T1098">
        <v>2001</v>
      </c>
      <c r="U1098">
        <v>44</v>
      </c>
      <c r="V1098">
        <v>6.8</v>
      </c>
      <c r="W1098">
        <v>0</v>
      </c>
    </row>
    <row r="1099" spans="1:23" x14ac:dyDescent="0.25">
      <c r="A1099" t="s">
        <v>3633</v>
      </c>
      <c r="B1099">
        <v>168</v>
      </c>
      <c r="C1099">
        <v>134</v>
      </c>
      <c r="D1099">
        <v>38</v>
      </c>
      <c r="E1099">
        <v>2000</v>
      </c>
      <c r="F1099" t="s">
        <v>833</v>
      </c>
      <c r="G1099">
        <v>11000</v>
      </c>
      <c r="H1099">
        <v>19377727</v>
      </c>
      <c r="I1099" t="s">
        <v>3634</v>
      </c>
      <c r="J1099" t="s">
        <v>1280</v>
      </c>
      <c r="K1099" t="s">
        <v>3635</v>
      </c>
      <c r="L1099">
        <v>35140</v>
      </c>
      <c r="M1099">
        <v>24351</v>
      </c>
      <c r="N1099" t="s">
        <v>615</v>
      </c>
      <c r="O1099">
        <v>3</v>
      </c>
      <c r="P1099">
        <v>409</v>
      </c>
      <c r="Q1099" t="s">
        <v>30</v>
      </c>
      <c r="R1099" t="s">
        <v>31</v>
      </c>
      <c r="S1099">
        <v>0</v>
      </c>
      <c r="T1099">
        <v>2005</v>
      </c>
      <c r="U1099">
        <v>8000</v>
      </c>
      <c r="V1099">
        <v>6.4</v>
      </c>
      <c r="W1099">
        <v>0</v>
      </c>
    </row>
    <row r="1100" spans="1:23" x14ac:dyDescent="0.25">
      <c r="A1100" t="s">
        <v>1610</v>
      </c>
      <c r="B1100">
        <v>432</v>
      </c>
      <c r="C1100">
        <v>95</v>
      </c>
      <c r="D1100">
        <v>38</v>
      </c>
      <c r="E1100">
        <v>20</v>
      </c>
      <c r="F1100" t="s">
        <v>1611</v>
      </c>
      <c r="G1100">
        <v>409</v>
      </c>
      <c r="H1100">
        <v>13401683</v>
      </c>
      <c r="I1100" t="s">
        <v>447</v>
      </c>
      <c r="J1100" t="s">
        <v>1612</v>
      </c>
      <c r="K1100" t="s">
        <v>1613</v>
      </c>
      <c r="L1100">
        <v>203461</v>
      </c>
      <c r="M1100">
        <v>578</v>
      </c>
      <c r="N1100" t="s">
        <v>1614</v>
      </c>
      <c r="O1100">
        <v>0</v>
      </c>
      <c r="P1100">
        <v>588</v>
      </c>
      <c r="Q1100" t="s">
        <v>30</v>
      </c>
      <c r="R1100" t="s">
        <v>44</v>
      </c>
      <c r="S1100">
        <v>0</v>
      </c>
      <c r="T1100">
        <v>2012</v>
      </c>
      <c r="U1100">
        <v>107</v>
      </c>
      <c r="V1100">
        <v>7.1</v>
      </c>
      <c r="W1100">
        <v>46000</v>
      </c>
    </row>
    <row r="1101" spans="1:23" x14ac:dyDescent="0.25">
      <c r="A1101" t="s">
        <v>3636</v>
      </c>
      <c r="B1101">
        <v>60</v>
      </c>
      <c r="C1101">
        <v>100</v>
      </c>
      <c r="D1101">
        <v>23</v>
      </c>
      <c r="E1101">
        <v>579</v>
      </c>
      <c r="F1101" t="s">
        <v>2638</v>
      </c>
      <c r="G1101">
        <v>1000</v>
      </c>
      <c r="H1101">
        <v>17300889</v>
      </c>
      <c r="I1101" t="s">
        <v>1559</v>
      </c>
      <c r="J1101" t="s">
        <v>405</v>
      </c>
      <c r="K1101" t="s">
        <v>3637</v>
      </c>
      <c r="L1101">
        <v>27648</v>
      </c>
      <c r="M1101">
        <v>3855</v>
      </c>
      <c r="N1101" t="s">
        <v>3638</v>
      </c>
      <c r="O1101">
        <v>0</v>
      </c>
      <c r="P1101">
        <v>148</v>
      </c>
      <c r="Q1101" t="s">
        <v>30</v>
      </c>
      <c r="R1101" t="s">
        <v>257</v>
      </c>
      <c r="S1101">
        <v>0</v>
      </c>
      <c r="T1101">
        <v>1996</v>
      </c>
      <c r="U1101">
        <v>642</v>
      </c>
      <c r="V1101">
        <v>4.9000000000000004</v>
      </c>
      <c r="W1101">
        <v>0</v>
      </c>
    </row>
    <row r="1102" spans="1:23" x14ac:dyDescent="0.25">
      <c r="A1102" t="s">
        <v>3639</v>
      </c>
      <c r="B1102">
        <v>85</v>
      </c>
      <c r="C1102">
        <v>220</v>
      </c>
      <c r="D1102">
        <v>0</v>
      </c>
      <c r="E1102">
        <v>820</v>
      </c>
      <c r="F1102" t="s">
        <v>3640</v>
      </c>
      <c r="G1102">
        <v>13000</v>
      </c>
      <c r="H1102">
        <v>15527125</v>
      </c>
      <c r="I1102" t="s">
        <v>2541</v>
      </c>
      <c r="J1102" t="s">
        <v>776</v>
      </c>
      <c r="K1102" t="s">
        <v>3641</v>
      </c>
      <c r="L1102">
        <v>11388</v>
      </c>
      <c r="M1102">
        <v>15006</v>
      </c>
      <c r="N1102" t="s">
        <v>707</v>
      </c>
      <c r="O1102">
        <v>2</v>
      </c>
      <c r="P1102">
        <v>183</v>
      </c>
      <c r="Q1102" t="s">
        <v>30</v>
      </c>
      <c r="R1102" t="s">
        <v>31</v>
      </c>
      <c r="S1102">
        <v>0</v>
      </c>
      <c r="T1102">
        <v>2000</v>
      </c>
      <c r="U1102">
        <v>861</v>
      </c>
      <c r="V1102">
        <v>5.8</v>
      </c>
      <c r="W1102">
        <v>652</v>
      </c>
    </row>
    <row r="1103" spans="1:23" x14ac:dyDescent="0.25">
      <c r="A1103" t="s">
        <v>521</v>
      </c>
      <c r="B1103">
        <v>83</v>
      </c>
      <c r="C1103">
        <v>212</v>
      </c>
      <c r="D1103">
        <v>0</v>
      </c>
      <c r="E1103">
        <v>805</v>
      </c>
      <c r="F1103" t="s">
        <v>1554</v>
      </c>
      <c r="G1103">
        <v>12000</v>
      </c>
      <c r="H1103">
        <v>13560960</v>
      </c>
      <c r="I1103" t="s">
        <v>3642</v>
      </c>
      <c r="J1103" t="s">
        <v>523</v>
      </c>
      <c r="K1103" t="s">
        <v>3643</v>
      </c>
      <c r="L1103">
        <v>23996</v>
      </c>
      <c r="M1103">
        <v>21130</v>
      </c>
      <c r="N1103" t="s">
        <v>1509</v>
      </c>
      <c r="O1103">
        <v>0</v>
      </c>
      <c r="P1103">
        <v>161</v>
      </c>
      <c r="Q1103" t="s">
        <v>30</v>
      </c>
      <c r="R1103" t="s">
        <v>31</v>
      </c>
      <c r="S1103">
        <v>0</v>
      </c>
      <c r="T1103">
        <v>1995</v>
      </c>
      <c r="U1103">
        <v>5000</v>
      </c>
      <c r="V1103">
        <v>7.1</v>
      </c>
      <c r="W1103">
        <v>915</v>
      </c>
    </row>
    <row r="1104" spans="1:23" x14ac:dyDescent="0.25">
      <c r="A1104" t="s">
        <v>2408</v>
      </c>
      <c r="B1104">
        <v>343</v>
      </c>
      <c r="C1104">
        <v>128</v>
      </c>
      <c r="D1104">
        <v>2000</v>
      </c>
      <c r="E1104">
        <v>501</v>
      </c>
      <c r="F1104" t="s">
        <v>1319</v>
      </c>
      <c r="G1104">
        <v>854</v>
      </c>
      <c r="H1104">
        <v>15523168</v>
      </c>
      <c r="I1104" t="s">
        <v>581</v>
      </c>
      <c r="J1104" t="s">
        <v>2224</v>
      </c>
      <c r="K1104" t="s">
        <v>3644</v>
      </c>
      <c r="L1104">
        <v>132423</v>
      </c>
      <c r="M1104">
        <v>2507</v>
      </c>
      <c r="N1104" t="s">
        <v>2497</v>
      </c>
      <c r="O1104">
        <v>2</v>
      </c>
      <c r="P1104">
        <v>349</v>
      </c>
      <c r="Q1104" t="s">
        <v>30</v>
      </c>
      <c r="R1104" t="s">
        <v>966</v>
      </c>
      <c r="S1104">
        <v>0</v>
      </c>
      <c r="T1104">
        <v>2010</v>
      </c>
      <c r="U1104">
        <v>766</v>
      </c>
      <c r="V1104">
        <v>7.2</v>
      </c>
      <c r="W1104">
        <v>15000</v>
      </c>
    </row>
    <row r="1105" spans="1:23" x14ac:dyDescent="0.25">
      <c r="A1105" t="s">
        <v>370</v>
      </c>
      <c r="B1105">
        <v>106</v>
      </c>
      <c r="C1105">
        <v>106</v>
      </c>
      <c r="D1105">
        <v>208</v>
      </c>
      <c r="E1105">
        <v>855</v>
      </c>
      <c r="F1105" t="s">
        <v>472</v>
      </c>
      <c r="G1105">
        <v>3000</v>
      </c>
      <c r="H1105">
        <v>11146409</v>
      </c>
      <c r="I1105" t="s">
        <v>2187</v>
      </c>
      <c r="J1105" t="s">
        <v>454</v>
      </c>
      <c r="K1105" t="s">
        <v>3645</v>
      </c>
      <c r="L1105">
        <v>26551</v>
      </c>
      <c r="M1105">
        <v>6558</v>
      </c>
      <c r="N1105" t="s">
        <v>29</v>
      </c>
      <c r="O1105">
        <v>0</v>
      </c>
      <c r="P1105">
        <v>273</v>
      </c>
      <c r="Q1105" t="s">
        <v>30</v>
      </c>
      <c r="R1105" t="s">
        <v>31</v>
      </c>
      <c r="S1105">
        <v>0</v>
      </c>
      <c r="T1105">
        <v>1998</v>
      </c>
      <c r="U1105">
        <v>1000</v>
      </c>
      <c r="V1105">
        <v>6</v>
      </c>
      <c r="W1105">
        <v>0</v>
      </c>
    </row>
    <row r="1106" spans="1:23" x14ac:dyDescent="0.25">
      <c r="A1106" t="s">
        <v>3144</v>
      </c>
      <c r="B1106">
        <v>158</v>
      </c>
      <c r="C1106">
        <v>160</v>
      </c>
      <c r="D1106">
        <v>0</v>
      </c>
      <c r="E1106">
        <v>826</v>
      </c>
      <c r="F1106" t="s">
        <v>3646</v>
      </c>
      <c r="G1106">
        <v>23000</v>
      </c>
      <c r="H1106">
        <v>7916887</v>
      </c>
      <c r="I1106" t="s">
        <v>3647</v>
      </c>
      <c r="J1106" t="s">
        <v>50</v>
      </c>
      <c r="K1106" t="s">
        <v>3648</v>
      </c>
      <c r="L1106">
        <v>15697</v>
      </c>
      <c r="M1106">
        <v>26982</v>
      </c>
      <c r="N1106" t="s">
        <v>3649</v>
      </c>
      <c r="O1106">
        <v>0</v>
      </c>
      <c r="P1106">
        <v>182</v>
      </c>
      <c r="Q1106" t="s">
        <v>30</v>
      </c>
      <c r="R1106" t="s">
        <v>31</v>
      </c>
      <c r="S1106">
        <v>0</v>
      </c>
      <c r="T1106">
        <v>2008</v>
      </c>
      <c r="U1106">
        <v>1000</v>
      </c>
      <c r="V1106">
        <v>6</v>
      </c>
      <c r="W1106">
        <v>0</v>
      </c>
    </row>
    <row r="1107" spans="1:23" x14ac:dyDescent="0.25">
      <c r="A1107" t="s">
        <v>1267</v>
      </c>
      <c r="B1107">
        <v>189</v>
      </c>
      <c r="C1107">
        <v>114</v>
      </c>
      <c r="D1107">
        <v>611</v>
      </c>
      <c r="E1107">
        <v>10</v>
      </c>
      <c r="F1107" t="s">
        <v>3650</v>
      </c>
      <c r="G1107">
        <v>879</v>
      </c>
      <c r="H1107">
        <v>6565495</v>
      </c>
      <c r="I1107" t="s">
        <v>152</v>
      </c>
      <c r="J1107" t="s">
        <v>1562</v>
      </c>
      <c r="K1107" t="s">
        <v>3651</v>
      </c>
      <c r="L1107">
        <v>36455</v>
      </c>
      <c r="M1107">
        <v>949</v>
      </c>
      <c r="N1107" t="s">
        <v>3652</v>
      </c>
      <c r="O1107">
        <v>2</v>
      </c>
      <c r="P1107">
        <v>229</v>
      </c>
      <c r="Q1107" t="s">
        <v>1272</v>
      </c>
      <c r="R1107" t="s">
        <v>607</v>
      </c>
      <c r="S1107">
        <v>0</v>
      </c>
      <c r="T1107">
        <v>2006</v>
      </c>
      <c r="U1107">
        <v>52</v>
      </c>
      <c r="V1107">
        <v>7</v>
      </c>
      <c r="W1107">
        <v>0</v>
      </c>
    </row>
    <row r="1108" spans="1:23" x14ac:dyDescent="0.25">
      <c r="A1108" t="s">
        <v>3653</v>
      </c>
      <c r="B1108">
        <v>125</v>
      </c>
      <c r="C1108">
        <v>99</v>
      </c>
      <c r="D1108">
        <v>15</v>
      </c>
      <c r="E1108">
        <v>61</v>
      </c>
      <c r="F1108" t="s">
        <v>3654</v>
      </c>
      <c r="G1108">
        <v>12000</v>
      </c>
      <c r="H1108">
        <v>15279680</v>
      </c>
      <c r="I1108" t="s">
        <v>233</v>
      </c>
      <c r="J1108" t="s">
        <v>485</v>
      </c>
      <c r="K1108" t="s">
        <v>3655</v>
      </c>
      <c r="L1108">
        <v>48245</v>
      </c>
      <c r="M1108">
        <v>12166</v>
      </c>
      <c r="N1108" t="s">
        <v>3656</v>
      </c>
      <c r="O1108">
        <v>1</v>
      </c>
      <c r="P1108">
        <v>154</v>
      </c>
      <c r="Q1108" t="s">
        <v>30</v>
      </c>
      <c r="R1108" t="s">
        <v>31</v>
      </c>
      <c r="S1108">
        <v>0</v>
      </c>
      <c r="T1108">
        <v>2008</v>
      </c>
      <c r="U1108">
        <v>68</v>
      </c>
      <c r="V1108">
        <v>5.4</v>
      </c>
      <c r="W1108">
        <v>0</v>
      </c>
    </row>
    <row r="1109" spans="1:23" x14ac:dyDescent="0.25">
      <c r="A1109" t="s">
        <v>115</v>
      </c>
      <c r="B1109">
        <v>87</v>
      </c>
      <c r="C1109">
        <v>74</v>
      </c>
      <c r="D1109">
        <v>188</v>
      </c>
      <c r="E1109">
        <v>865</v>
      </c>
      <c r="F1109" t="s">
        <v>542</v>
      </c>
      <c r="G1109">
        <v>11000</v>
      </c>
      <c r="H1109">
        <v>7262288</v>
      </c>
      <c r="I1109" t="s">
        <v>3657</v>
      </c>
      <c r="J1109" t="s">
        <v>1274</v>
      </c>
      <c r="K1109" t="s">
        <v>3658</v>
      </c>
      <c r="L1109">
        <v>17307</v>
      </c>
      <c r="M1109">
        <v>13917</v>
      </c>
      <c r="N1109" t="s">
        <v>3659</v>
      </c>
      <c r="O1109">
        <v>2</v>
      </c>
      <c r="P1109">
        <v>186</v>
      </c>
      <c r="Q1109" t="s">
        <v>30</v>
      </c>
      <c r="R1109" t="s">
        <v>31</v>
      </c>
      <c r="S1109">
        <v>0</v>
      </c>
      <c r="T1109">
        <v>2002</v>
      </c>
      <c r="U1109">
        <v>1000</v>
      </c>
      <c r="V1109">
        <v>6.5</v>
      </c>
      <c r="W1109">
        <v>892</v>
      </c>
    </row>
    <row r="1110" spans="1:23" x14ac:dyDescent="0.25">
      <c r="A1110" t="s">
        <v>258</v>
      </c>
      <c r="B1110">
        <v>115</v>
      </c>
      <c r="C1110">
        <v>139</v>
      </c>
      <c r="D1110">
        <v>179</v>
      </c>
      <c r="E1110">
        <v>50</v>
      </c>
      <c r="F1110" t="s">
        <v>3660</v>
      </c>
      <c r="G1110">
        <v>267</v>
      </c>
      <c r="H1110">
        <v>4584886</v>
      </c>
      <c r="I1110" t="s">
        <v>152</v>
      </c>
      <c r="J1110" t="s">
        <v>3661</v>
      </c>
      <c r="K1110" t="s">
        <v>3662</v>
      </c>
      <c r="L1110">
        <v>19114</v>
      </c>
      <c r="M1110">
        <v>538</v>
      </c>
      <c r="N1110" t="s">
        <v>3663</v>
      </c>
      <c r="O1110">
        <v>0</v>
      </c>
      <c r="P1110">
        <v>115</v>
      </c>
      <c r="Q1110" t="s">
        <v>30</v>
      </c>
      <c r="R1110" t="s">
        <v>31</v>
      </c>
      <c r="S1110">
        <v>0</v>
      </c>
      <c r="T1110">
        <v>2007</v>
      </c>
      <c r="U1110">
        <v>202</v>
      </c>
      <c r="V1110">
        <v>6.4</v>
      </c>
      <c r="W1110">
        <v>0</v>
      </c>
    </row>
    <row r="1111" spans="1:23" x14ac:dyDescent="0.25">
      <c r="A1111" t="s">
        <v>3666</v>
      </c>
      <c r="B1111">
        <v>24</v>
      </c>
      <c r="C1111">
        <v>103</v>
      </c>
      <c r="D1111">
        <v>170</v>
      </c>
      <c r="E1111">
        <v>269</v>
      </c>
      <c r="F1111" t="s">
        <v>1259</v>
      </c>
      <c r="G1111">
        <v>849</v>
      </c>
      <c r="H1111">
        <v>2154540</v>
      </c>
      <c r="I1111" t="s">
        <v>47</v>
      </c>
      <c r="J1111" t="s">
        <v>3667</v>
      </c>
      <c r="K1111" t="s">
        <v>3668</v>
      </c>
      <c r="L1111">
        <v>3803</v>
      </c>
      <c r="M1111">
        <v>2457</v>
      </c>
      <c r="N1111" t="s">
        <v>1750</v>
      </c>
      <c r="O1111">
        <v>2</v>
      </c>
      <c r="P1111">
        <v>41</v>
      </c>
      <c r="Q1111" t="s">
        <v>30</v>
      </c>
      <c r="R1111" t="s">
        <v>31</v>
      </c>
      <c r="S1111">
        <v>0</v>
      </c>
      <c r="T1111">
        <v>1997</v>
      </c>
      <c r="U1111">
        <v>623</v>
      </c>
      <c r="V1111">
        <v>4.9000000000000004</v>
      </c>
      <c r="W1111">
        <v>68</v>
      </c>
    </row>
    <row r="1112" spans="1:23" x14ac:dyDescent="0.25">
      <c r="A1112" t="s">
        <v>3669</v>
      </c>
      <c r="B1112">
        <v>152</v>
      </c>
      <c r="C1112">
        <v>101</v>
      </c>
      <c r="D1112">
        <v>32</v>
      </c>
      <c r="E1112">
        <v>104</v>
      </c>
      <c r="F1112" t="s">
        <v>3670</v>
      </c>
      <c r="G1112">
        <v>219</v>
      </c>
      <c r="H1112">
        <v>8129455</v>
      </c>
      <c r="I1112" t="s">
        <v>909</v>
      </c>
      <c r="J1112" t="s">
        <v>3671</v>
      </c>
      <c r="K1112" t="s">
        <v>3672</v>
      </c>
      <c r="L1112">
        <v>89568</v>
      </c>
      <c r="M1112">
        <v>661</v>
      </c>
      <c r="N1112" t="s">
        <v>3673</v>
      </c>
      <c r="O1112">
        <v>1</v>
      </c>
      <c r="P1112">
        <v>142</v>
      </c>
      <c r="Q1112" t="s">
        <v>30</v>
      </c>
      <c r="R1112" t="s">
        <v>31</v>
      </c>
      <c r="S1112">
        <v>0</v>
      </c>
      <c r="T1112">
        <v>2011</v>
      </c>
      <c r="U1112">
        <v>141</v>
      </c>
      <c r="V1112">
        <v>6.3</v>
      </c>
      <c r="W1112">
        <v>17000</v>
      </c>
    </row>
    <row r="1113" spans="1:23" x14ac:dyDescent="0.25">
      <c r="A1113" t="s">
        <v>3674</v>
      </c>
      <c r="B1113">
        <v>12</v>
      </c>
      <c r="C1113">
        <v>91</v>
      </c>
      <c r="D1113">
        <v>11</v>
      </c>
      <c r="E1113">
        <v>500</v>
      </c>
      <c r="F1113" t="s">
        <v>1602</v>
      </c>
      <c r="G1113">
        <v>719</v>
      </c>
      <c r="H1113">
        <v>0</v>
      </c>
      <c r="I1113" t="s">
        <v>3675</v>
      </c>
      <c r="J1113" t="s">
        <v>1938</v>
      </c>
      <c r="K1113" t="s">
        <v>3676</v>
      </c>
      <c r="L1113">
        <v>4377</v>
      </c>
      <c r="M1113">
        <v>3090</v>
      </c>
      <c r="N1113" t="s">
        <v>1388</v>
      </c>
      <c r="O1113">
        <v>0</v>
      </c>
      <c r="P1113">
        <v>66</v>
      </c>
      <c r="Q1113" t="s">
        <v>30</v>
      </c>
      <c r="R1113" t="s">
        <v>31</v>
      </c>
      <c r="S1113">
        <v>0</v>
      </c>
      <c r="T1113">
        <v>2012</v>
      </c>
      <c r="U1113">
        <v>611</v>
      </c>
      <c r="V1113">
        <v>1.7</v>
      </c>
      <c r="W1113">
        <v>0</v>
      </c>
    </row>
    <row r="1114" spans="1:23" x14ac:dyDescent="0.25">
      <c r="A1114" t="s">
        <v>3677</v>
      </c>
      <c r="B1114">
        <v>656</v>
      </c>
      <c r="C1114">
        <v>130</v>
      </c>
      <c r="D1114">
        <v>0</v>
      </c>
      <c r="E1114">
        <v>650</v>
      </c>
      <c r="F1114" t="s">
        <v>3174</v>
      </c>
      <c r="G1114">
        <v>1000</v>
      </c>
      <c r="H1114">
        <v>136019448</v>
      </c>
      <c r="I1114" t="s">
        <v>3678</v>
      </c>
      <c r="J1114" t="s">
        <v>3679</v>
      </c>
      <c r="K1114" t="s">
        <v>3680</v>
      </c>
      <c r="L1114">
        <v>452465</v>
      </c>
      <c r="M1114">
        <v>3133</v>
      </c>
      <c r="N1114" t="s">
        <v>2623</v>
      </c>
      <c r="O1114">
        <v>1</v>
      </c>
      <c r="P1114">
        <v>695</v>
      </c>
      <c r="Q1114" t="s">
        <v>30</v>
      </c>
      <c r="R1114" t="s">
        <v>31</v>
      </c>
      <c r="S1114">
        <v>0</v>
      </c>
      <c r="T1114">
        <v>2012</v>
      </c>
      <c r="U1114">
        <v>660</v>
      </c>
      <c r="V1114">
        <v>7.7</v>
      </c>
      <c r="W1114">
        <v>89000</v>
      </c>
    </row>
    <row r="1115" spans="1:23" x14ac:dyDescent="0.25">
      <c r="A1115" t="s">
        <v>1575</v>
      </c>
      <c r="B1115">
        <v>119</v>
      </c>
      <c r="C1115">
        <v>130</v>
      </c>
      <c r="D1115">
        <v>99</v>
      </c>
      <c r="E1115">
        <v>812</v>
      </c>
      <c r="F1115" t="s">
        <v>3681</v>
      </c>
      <c r="G1115">
        <v>11000</v>
      </c>
      <c r="H1115">
        <v>183875760</v>
      </c>
      <c r="I1115" t="s">
        <v>3682</v>
      </c>
      <c r="J1115" t="s">
        <v>272</v>
      </c>
      <c r="K1115" t="s">
        <v>3683</v>
      </c>
      <c r="L1115">
        <v>213668</v>
      </c>
      <c r="M1115">
        <v>13357</v>
      </c>
      <c r="N1115" t="s">
        <v>437</v>
      </c>
      <c r="O1115">
        <v>1</v>
      </c>
      <c r="P1115">
        <v>270</v>
      </c>
      <c r="Q1115" t="s">
        <v>30</v>
      </c>
      <c r="R1115" t="s">
        <v>31</v>
      </c>
      <c r="S1115">
        <v>0</v>
      </c>
      <c r="T1115">
        <v>1993</v>
      </c>
      <c r="U1115">
        <v>1000</v>
      </c>
      <c r="V1115">
        <v>7.8</v>
      </c>
      <c r="W1115">
        <v>0</v>
      </c>
    </row>
    <row r="1116" spans="1:23" x14ac:dyDescent="0.25">
      <c r="A1116" t="s">
        <v>2000</v>
      </c>
      <c r="B1116">
        <v>161</v>
      </c>
      <c r="C1116">
        <v>110</v>
      </c>
      <c r="D1116">
        <v>72</v>
      </c>
      <c r="E1116">
        <v>789</v>
      </c>
      <c r="F1116" t="s">
        <v>1756</v>
      </c>
      <c r="G1116">
        <v>18000</v>
      </c>
      <c r="H1116">
        <v>67061228</v>
      </c>
      <c r="I1116" t="s">
        <v>942</v>
      </c>
      <c r="J1116" t="s">
        <v>443</v>
      </c>
      <c r="K1116" t="s">
        <v>3684</v>
      </c>
      <c r="L1116">
        <v>96565</v>
      </c>
      <c r="M1116">
        <v>21554</v>
      </c>
      <c r="N1116" t="s">
        <v>2606</v>
      </c>
      <c r="O1116">
        <v>1</v>
      </c>
      <c r="P1116">
        <v>135</v>
      </c>
      <c r="Q1116" t="s">
        <v>30</v>
      </c>
      <c r="R1116" t="s">
        <v>31</v>
      </c>
      <c r="S1116">
        <v>0</v>
      </c>
      <c r="T1116">
        <v>2010</v>
      </c>
      <c r="U1116">
        <v>1000</v>
      </c>
      <c r="V1116">
        <v>5.5</v>
      </c>
      <c r="W1116">
        <v>0</v>
      </c>
    </row>
    <row r="1117" spans="1:23" x14ac:dyDescent="0.25">
      <c r="A1117" t="s">
        <v>1990</v>
      </c>
      <c r="B1117">
        <v>73</v>
      </c>
      <c r="C1117">
        <v>147</v>
      </c>
      <c r="D1117">
        <v>272</v>
      </c>
      <c r="E1117">
        <v>893</v>
      </c>
      <c r="F1117" t="s">
        <v>237</v>
      </c>
      <c r="G1117">
        <v>22000</v>
      </c>
      <c r="H1117">
        <v>53300852</v>
      </c>
      <c r="I1117" t="s">
        <v>1385</v>
      </c>
      <c r="J1117" t="s">
        <v>1140</v>
      </c>
      <c r="K1117" t="s">
        <v>3685</v>
      </c>
      <c r="L1117">
        <v>154487</v>
      </c>
      <c r="M1117">
        <v>37076</v>
      </c>
      <c r="N1117" t="s">
        <v>2215</v>
      </c>
      <c r="O1117">
        <v>3</v>
      </c>
      <c r="P1117">
        <v>259</v>
      </c>
      <c r="Q1117" t="s">
        <v>30</v>
      </c>
      <c r="R1117" t="s">
        <v>31</v>
      </c>
      <c r="S1117">
        <v>0</v>
      </c>
      <c r="T1117">
        <v>1996</v>
      </c>
      <c r="U1117">
        <v>11000</v>
      </c>
      <c r="V1117">
        <v>7.5</v>
      </c>
      <c r="W1117">
        <v>0</v>
      </c>
    </row>
    <row r="1118" spans="1:23" x14ac:dyDescent="0.25">
      <c r="A1118" t="s">
        <v>3666</v>
      </c>
      <c r="B1118">
        <v>96</v>
      </c>
      <c r="C1118">
        <v>96</v>
      </c>
      <c r="D1118">
        <v>170</v>
      </c>
      <c r="E1118">
        <v>668</v>
      </c>
      <c r="F1118" t="s">
        <v>3686</v>
      </c>
      <c r="G1118">
        <v>13000</v>
      </c>
      <c r="H1118">
        <v>150415432</v>
      </c>
      <c r="I1118" t="s">
        <v>2801</v>
      </c>
      <c r="J1118" t="s">
        <v>1166</v>
      </c>
      <c r="K1118" t="s">
        <v>3687</v>
      </c>
      <c r="L1118">
        <v>117606</v>
      </c>
      <c r="M1118">
        <v>15662</v>
      </c>
      <c r="N1118" t="s">
        <v>3688</v>
      </c>
      <c r="O1118">
        <v>0</v>
      </c>
      <c r="P1118">
        <v>217</v>
      </c>
      <c r="Q1118" t="s">
        <v>30</v>
      </c>
      <c r="R1118" t="s">
        <v>31</v>
      </c>
      <c r="S1118">
        <v>0</v>
      </c>
      <c r="T1118">
        <v>1985</v>
      </c>
      <c r="U1118">
        <v>738</v>
      </c>
      <c r="V1118">
        <v>6.4</v>
      </c>
      <c r="W1118">
        <v>0</v>
      </c>
    </row>
    <row r="1119" spans="1:23" x14ac:dyDescent="0.25">
      <c r="A1119" t="s">
        <v>3689</v>
      </c>
      <c r="B1119">
        <v>28</v>
      </c>
      <c r="C1119">
        <v>118</v>
      </c>
      <c r="D1119">
        <v>13</v>
      </c>
      <c r="E1119">
        <v>643</v>
      </c>
      <c r="F1119" t="s">
        <v>910</v>
      </c>
      <c r="G1119">
        <v>23000</v>
      </c>
      <c r="H1119">
        <v>44834712</v>
      </c>
      <c r="I1119" t="s">
        <v>2560</v>
      </c>
      <c r="J1119" t="s">
        <v>50</v>
      </c>
      <c r="K1119" t="s">
        <v>3690</v>
      </c>
      <c r="L1119">
        <v>13995</v>
      </c>
      <c r="M1119">
        <v>26907</v>
      </c>
      <c r="N1119" t="s">
        <v>1472</v>
      </c>
      <c r="O1119">
        <v>1</v>
      </c>
      <c r="P1119">
        <v>62</v>
      </c>
      <c r="Q1119" t="s">
        <v>30</v>
      </c>
      <c r="R1119" t="s">
        <v>31</v>
      </c>
      <c r="S1119">
        <v>0</v>
      </c>
      <c r="T1119">
        <v>1996</v>
      </c>
      <c r="U1119">
        <v>2000</v>
      </c>
      <c r="V1119">
        <v>5.6</v>
      </c>
      <c r="W1119">
        <v>353</v>
      </c>
    </row>
    <row r="1120" spans="1:23" x14ac:dyDescent="0.25">
      <c r="A1120" t="s">
        <v>3691</v>
      </c>
      <c r="B1120">
        <v>105</v>
      </c>
      <c r="C1120">
        <v>88</v>
      </c>
      <c r="D1120">
        <v>3</v>
      </c>
      <c r="E1120">
        <v>40</v>
      </c>
      <c r="F1120" t="s">
        <v>3692</v>
      </c>
      <c r="G1120">
        <v>1000</v>
      </c>
      <c r="H1120">
        <v>84300000</v>
      </c>
      <c r="I1120" t="s">
        <v>3693</v>
      </c>
      <c r="J1120" t="s">
        <v>3694</v>
      </c>
      <c r="K1120" t="s">
        <v>3695</v>
      </c>
      <c r="L1120">
        <v>90360</v>
      </c>
      <c r="M1120">
        <v>1178</v>
      </c>
      <c r="N1120" t="s">
        <v>3696</v>
      </c>
      <c r="O1120">
        <v>0</v>
      </c>
      <c r="P1120">
        <v>147</v>
      </c>
      <c r="Q1120" t="s">
        <v>30</v>
      </c>
      <c r="R1120" t="s">
        <v>31</v>
      </c>
      <c r="S1120">
        <v>0</v>
      </c>
      <c r="T1120">
        <v>1940</v>
      </c>
      <c r="U1120">
        <v>48</v>
      </c>
      <c r="V1120">
        <v>7.5</v>
      </c>
      <c r="W1120">
        <v>0</v>
      </c>
    </row>
    <row r="1121" spans="1:23" x14ac:dyDescent="0.25">
      <c r="A1121" t="s">
        <v>3697</v>
      </c>
      <c r="B1121">
        <v>102</v>
      </c>
      <c r="C1121">
        <v>325</v>
      </c>
      <c r="D1121">
        <v>517</v>
      </c>
      <c r="E1121">
        <v>678</v>
      </c>
      <c r="F1121" t="s">
        <v>3667</v>
      </c>
      <c r="G1121">
        <v>12000</v>
      </c>
      <c r="H1121">
        <v>1500000</v>
      </c>
      <c r="I1121" t="s">
        <v>3698</v>
      </c>
      <c r="J1121" t="s">
        <v>210</v>
      </c>
      <c r="K1121" t="s">
        <v>3699</v>
      </c>
      <c r="L1121">
        <v>9830</v>
      </c>
      <c r="M1121">
        <v>14255</v>
      </c>
      <c r="N1121" t="s">
        <v>3700</v>
      </c>
      <c r="O1121">
        <v>0</v>
      </c>
      <c r="P1121">
        <v>189</v>
      </c>
      <c r="Q1121" t="s">
        <v>30</v>
      </c>
      <c r="R1121" t="s">
        <v>31</v>
      </c>
      <c r="S1121">
        <v>0</v>
      </c>
      <c r="T1121">
        <v>1980</v>
      </c>
      <c r="U1121">
        <v>849</v>
      </c>
      <c r="V1121">
        <v>6.8</v>
      </c>
      <c r="W1121">
        <v>1000</v>
      </c>
    </row>
    <row r="1122" spans="1:23" x14ac:dyDescent="0.25">
      <c r="A1122" t="s">
        <v>1061</v>
      </c>
      <c r="B1122">
        <v>206</v>
      </c>
      <c r="C1122">
        <v>102</v>
      </c>
      <c r="D1122">
        <v>235</v>
      </c>
      <c r="E1122">
        <v>520</v>
      </c>
      <c r="F1122" t="s">
        <v>813</v>
      </c>
      <c r="G1122">
        <v>956</v>
      </c>
      <c r="H1122">
        <v>62318875</v>
      </c>
      <c r="I1122" t="s">
        <v>184</v>
      </c>
      <c r="J1122" t="s">
        <v>200</v>
      </c>
      <c r="K1122" t="s">
        <v>3701</v>
      </c>
      <c r="L1122">
        <v>156225</v>
      </c>
      <c r="M1122">
        <v>2998</v>
      </c>
      <c r="N1122" t="s">
        <v>1305</v>
      </c>
      <c r="O1122">
        <v>1</v>
      </c>
      <c r="P1122">
        <v>502</v>
      </c>
      <c r="Q1122" t="s">
        <v>30</v>
      </c>
      <c r="R1122" t="s">
        <v>31</v>
      </c>
      <c r="S1122">
        <v>0</v>
      </c>
      <c r="T1122">
        <v>2006</v>
      </c>
      <c r="U1122">
        <v>845</v>
      </c>
      <c r="V1122">
        <v>6.8</v>
      </c>
      <c r="W1122">
        <v>0</v>
      </c>
    </row>
    <row r="1123" spans="1:23" x14ac:dyDescent="0.25">
      <c r="A1123" t="s">
        <v>3702</v>
      </c>
      <c r="B1123">
        <v>159</v>
      </c>
      <c r="C1123">
        <v>110</v>
      </c>
      <c r="D1123">
        <v>118</v>
      </c>
      <c r="E1123">
        <v>287</v>
      </c>
      <c r="F1123" t="s">
        <v>2835</v>
      </c>
      <c r="G1123">
        <v>11000</v>
      </c>
      <c r="H1123">
        <v>5773519</v>
      </c>
      <c r="I1123" t="s">
        <v>2023</v>
      </c>
      <c r="J1123" t="s">
        <v>76</v>
      </c>
      <c r="K1123" t="s">
        <v>3703</v>
      </c>
      <c r="L1123">
        <v>28618</v>
      </c>
      <c r="M1123">
        <v>12876</v>
      </c>
      <c r="N1123" t="s">
        <v>3704</v>
      </c>
      <c r="O1123">
        <v>2</v>
      </c>
      <c r="P1123">
        <v>91</v>
      </c>
      <c r="Q1123" t="s">
        <v>30</v>
      </c>
      <c r="R1123" t="s">
        <v>31</v>
      </c>
      <c r="S1123">
        <v>0</v>
      </c>
      <c r="T1123">
        <v>2015</v>
      </c>
      <c r="U1123">
        <v>1000</v>
      </c>
      <c r="V1123">
        <v>6</v>
      </c>
      <c r="W1123">
        <v>11000</v>
      </c>
    </row>
    <row r="1124" spans="1:23" x14ac:dyDescent="0.25">
      <c r="A1124" t="s">
        <v>3705</v>
      </c>
      <c r="B1124">
        <v>137</v>
      </c>
      <c r="C1124">
        <v>136</v>
      </c>
      <c r="D1124">
        <v>835</v>
      </c>
      <c r="E1124">
        <v>225</v>
      </c>
      <c r="F1124" t="s">
        <v>3706</v>
      </c>
      <c r="G1124">
        <v>670</v>
      </c>
      <c r="H1124">
        <v>51768623</v>
      </c>
      <c r="I1124" t="s">
        <v>2164</v>
      </c>
      <c r="J1124" t="s">
        <v>1560</v>
      </c>
      <c r="K1124" t="s">
        <v>3707</v>
      </c>
      <c r="L1124">
        <v>73006</v>
      </c>
      <c r="M1124">
        <v>1801</v>
      </c>
      <c r="N1124" t="s">
        <v>3708</v>
      </c>
      <c r="O1124">
        <v>1</v>
      </c>
      <c r="P1124">
        <v>297</v>
      </c>
      <c r="Q1124" t="s">
        <v>30</v>
      </c>
      <c r="R1124" t="s">
        <v>31</v>
      </c>
      <c r="S1124">
        <v>0</v>
      </c>
      <c r="T1124">
        <v>2000</v>
      </c>
      <c r="U1124">
        <v>370</v>
      </c>
      <c r="V1124">
        <v>7.3</v>
      </c>
      <c r="W1124">
        <v>0</v>
      </c>
    </row>
    <row r="1125" spans="1:23" x14ac:dyDescent="0.25">
      <c r="A1125" t="s">
        <v>2091</v>
      </c>
      <c r="B1125">
        <v>116</v>
      </c>
      <c r="C1125">
        <v>103</v>
      </c>
      <c r="D1125">
        <v>84</v>
      </c>
      <c r="E1125">
        <v>664</v>
      </c>
      <c r="F1125" t="s">
        <v>1813</v>
      </c>
      <c r="G1125">
        <v>12000</v>
      </c>
      <c r="H1125">
        <v>37035515</v>
      </c>
      <c r="I1125" t="s">
        <v>1639</v>
      </c>
      <c r="J1125" t="s">
        <v>192</v>
      </c>
      <c r="K1125" t="s">
        <v>3709</v>
      </c>
      <c r="L1125">
        <v>34597</v>
      </c>
      <c r="M1125">
        <v>23864</v>
      </c>
      <c r="N1125" t="s">
        <v>2471</v>
      </c>
      <c r="O1125">
        <v>1</v>
      </c>
      <c r="P1125">
        <v>194</v>
      </c>
      <c r="Q1125" t="s">
        <v>30</v>
      </c>
      <c r="R1125" t="s">
        <v>31</v>
      </c>
      <c r="S1125">
        <v>0</v>
      </c>
      <c r="T1125">
        <v>2000</v>
      </c>
      <c r="U1125">
        <v>10000</v>
      </c>
      <c r="V1125">
        <v>6</v>
      </c>
      <c r="W1125">
        <v>0</v>
      </c>
    </row>
    <row r="1126" spans="1:23" x14ac:dyDescent="0.25">
      <c r="A1126" t="s">
        <v>751</v>
      </c>
      <c r="B1126">
        <v>177</v>
      </c>
      <c r="C1126">
        <v>103</v>
      </c>
      <c r="D1126">
        <v>255</v>
      </c>
      <c r="E1126">
        <v>5000</v>
      </c>
      <c r="F1126" t="s">
        <v>347</v>
      </c>
      <c r="G1126">
        <v>11000</v>
      </c>
      <c r="H1126">
        <v>24520892</v>
      </c>
      <c r="I1126" t="s">
        <v>321</v>
      </c>
      <c r="J1126" t="s">
        <v>323</v>
      </c>
      <c r="K1126" t="s">
        <v>3710</v>
      </c>
      <c r="L1126">
        <v>85198</v>
      </c>
      <c r="M1126">
        <v>22383</v>
      </c>
      <c r="N1126" t="s">
        <v>1554</v>
      </c>
      <c r="O1126">
        <v>1</v>
      </c>
      <c r="P1126">
        <v>303</v>
      </c>
      <c r="Q1126" t="s">
        <v>30</v>
      </c>
      <c r="R1126" t="s">
        <v>966</v>
      </c>
      <c r="S1126">
        <v>0</v>
      </c>
      <c r="T1126">
        <v>2005</v>
      </c>
      <c r="U1126">
        <v>5000</v>
      </c>
      <c r="V1126">
        <v>7</v>
      </c>
      <c r="W1126">
        <v>0</v>
      </c>
    </row>
    <row r="1127" spans="1:23" x14ac:dyDescent="0.25">
      <c r="A1127" t="s">
        <v>3711</v>
      </c>
      <c r="B1127">
        <v>99</v>
      </c>
      <c r="C1127">
        <v>90</v>
      </c>
      <c r="D1127">
        <v>16</v>
      </c>
      <c r="E1127">
        <v>16</v>
      </c>
      <c r="F1127" t="s">
        <v>3712</v>
      </c>
      <c r="G1127">
        <v>44</v>
      </c>
      <c r="H1127">
        <v>24430272</v>
      </c>
      <c r="I1127" t="s">
        <v>1099</v>
      </c>
      <c r="J1127" t="s">
        <v>3713</v>
      </c>
      <c r="K1127" t="s">
        <v>3714</v>
      </c>
      <c r="L1127">
        <v>46158</v>
      </c>
      <c r="M1127">
        <v>132</v>
      </c>
      <c r="N1127" t="s">
        <v>3715</v>
      </c>
      <c r="O1127">
        <v>3</v>
      </c>
      <c r="P1127">
        <v>403</v>
      </c>
      <c r="Q1127" t="s">
        <v>30</v>
      </c>
      <c r="R1127" t="s">
        <v>31</v>
      </c>
      <c r="S1127">
        <v>0</v>
      </c>
      <c r="T1127">
        <v>2002</v>
      </c>
      <c r="U1127">
        <v>28</v>
      </c>
      <c r="V1127">
        <v>5.0999999999999996</v>
      </c>
      <c r="W1127">
        <v>0</v>
      </c>
    </row>
    <row r="1128" spans="1:23" x14ac:dyDescent="0.25">
      <c r="A1128" t="s">
        <v>1442</v>
      </c>
      <c r="B1128">
        <v>56</v>
      </c>
      <c r="C1128">
        <v>154</v>
      </c>
      <c r="D1128">
        <v>521</v>
      </c>
      <c r="E1128">
        <v>957</v>
      </c>
      <c r="F1128" t="s">
        <v>1345</v>
      </c>
      <c r="G1128">
        <v>10000</v>
      </c>
      <c r="H1128">
        <v>158348400</v>
      </c>
      <c r="I1128" t="s">
        <v>1258</v>
      </c>
      <c r="J1128" t="s">
        <v>362</v>
      </c>
      <c r="K1128" t="s">
        <v>3716</v>
      </c>
      <c r="L1128">
        <v>88844</v>
      </c>
      <c r="M1128">
        <v>14244</v>
      </c>
      <c r="N1128" t="s">
        <v>3717</v>
      </c>
      <c r="O1128">
        <v>0</v>
      </c>
      <c r="P1128">
        <v>142</v>
      </c>
      <c r="Q1128" t="s">
        <v>30</v>
      </c>
      <c r="R1128" t="s">
        <v>31</v>
      </c>
      <c r="S1128">
        <v>0</v>
      </c>
      <c r="T1128">
        <v>1993</v>
      </c>
      <c r="U1128">
        <v>1000</v>
      </c>
      <c r="V1128">
        <v>6.8</v>
      </c>
      <c r="W1128">
        <v>0</v>
      </c>
    </row>
    <row r="1129" spans="1:23" x14ac:dyDescent="0.25">
      <c r="A1129" t="s">
        <v>3718</v>
      </c>
      <c r="B1129">
        <v>117</v>
      </c>
      <c r="C1129">
        <v>99</v>
      </c>
      <c r="D1129">
        <v>23</v>
      </c>
      <c r="E1129">
        <v>135</v>
      </c>
      <c r="F1129" t="s">
        <v>3719</v>
      </c>
      <c r="G1129">
        <v>405</v>
      </c>
      <c r="H1129">
        <v>31136950</v>
      </c>
      <c r="I1129" t="s">
        <v>473</v>
      </c>
      <c r="J1129" t="s">
        <v>3720</v>
      </c>
      <c r="K1129" t="s">
        <v>3721</v>
      </c>
      <c r="L1129">
        <v>47364</v>
      </c>
      <c r="M1129">
        <v>1066</v>
      </c>
      <c r="N1129" t="s">
        <v>3722</v>
      </c>
      <c r="O1129">
        <v>1</v>
      </c>
      <c r="P1129">
        <v>75</v>
      </c>
      <c r="Q1129" t="s">
        <v>30</v>
      </c>
      <c r="R1129" t="s">
        <v>31</v>
      </c>
      <c r="S1129">
        <v>0</v>
      </c>
      <c r="T1129">
        <v>2010</v>
      </c>
      <c r="U1129">
        <v>268</v>
      </c>
      <c r="V1129">
        <v>6.5</v>
      </c>
      <c r="W1129">
        <v>0</v>
      </c>
    </row>
    <row r="1130" spans="1:23" x14ac:dyDescent="0.25">
      <c r="A1130" t="s">
        <v>1165</v>
      </c>
      <c r="B1130">
        <v>252</v>
      </c>
      <c r="C1130">
        <v>93</v>
      </c>
      <c r="D1130">
        <v>165</v>
      </c>
      <c r="E1130">
        <v>350</v>
      </c>
      <c r="F1130" t="s">
        <v>689</v>
      </c>
      <c r="G1130">
        <v>26000</v>
      </c>
      <c r="H1130">
        <v>29113588</v>
      </c>
      <c r="I1130" t="s">
        <v>233</v>
      </c>
      <c r="J1130" t="s">
        <v>234</v>
      </c>
      <c r="K1130" t="s">
        <v>3723</v>
      </c>
      <c r="L1130">
        <v>117999</v>
      </c>
      <c r="M1130">
        <v>27834</v>
      </c>
      <c r="N1130" t="s">
        <v>1009</v>
      </c>
      <c r="O1130">
        <v>0</v>
      </c>
      <c r="P1130">
        <v>181</v>
      </c>
      <c r="Q1130" t="s">
        <v>30</v>
      </c>
      <c r="R1130" t="s">
        <v>31</v>
      </c>
      <c r="S1130">
        <v>0</v>
      </c>
      <c r="T1130">
        <v>2011</v>
      </c>
      <c r="U1130">
        <v>956</v>
      </c>
      <c r="V1130">
        <v>6.6</v>
      </c>
      <c r="W1130">
        <v>16000</v>
      </c>
    </row>
    <row r="1131" spans="1:23" x14ac:dyDescent="0.25">
      <c r="A1131" t="s">
        <v>1367</v>
      </c>
      <c r="B1131">
        <v>375</v>
      </c>
      <c r="C1131">
        <v>109</v>
      </c>
      <c r="D1131">
        <v>97</v>
      </c>
      <c r="E1131">
        <v>839</v>
      </c>
      <c r="F1131" t="s">
        <v>3724</v>
      </c>
      <c r="G1131">
        <v>17000</v>
      </c>
      <c r="H1131">
        <v>138447667</v>
      </c>
      <c r="I1131" t="s">
        <v>1144</v>
      </c>
      <c r="J1131" t="s">
        <v>309</v>
      </c>
      <c r="K1131" t="s">
        <v>3725</v>
      </c>
      <c r="L1131">
        <v>408302</v>
      </c>
      <c r="M1131">
        <v>19968</v>
      </c>
      <c r="N1131" t="s">
        <v>2816</v>
      </c>
      <c r="O1131">
        <v>2</v>
      </c>
      <c r="P1131">
        <v>345</v>
      </c>
      <c r="Q1131" t="s">
        <v>30</v>
      </c>
      <c r="R1131" t="s">
        <v>31</v>
      </c>
      <c r="S1131">
        <v>0</v>
      </c>
      <c r="T1131">
        <v>2012</v>
      </c>
      <c r="U1131">
        <v>971</v>
      </c>
      <c r="V1131">
        <v>7.2</v>
      </c>
      <c r="W1131">
        <v>39000</v>
      </c>
    </row>
    <row r="1132" spans="1:23" x14ac:dyDescent="0.25">
      <c r="A1132" t="s">
        <v>3542</v>
      </c>
      <c r="B1132">
        <v>150</v>
      </c>
      <c r="C1132">
        <v>124</v>
      </c>
      <c r="D1132">
        <v>50</v>
      </c>
      <c r="E1132">
        <v>427</v>
      </c>
      <c r="F1132" t="s">
        <v>3726</v>
      </c>
      <c r="G1132">
        <v>8000</v>
      </c>
      <c r="H1132">
        <v>116006080</v>
      </c>
      <c r="I1132" t="s">
        <v>936</v>
      </c>
      <c r="J1132" t="s">
        <v>1006</v>
      </c>
      <c r="K1132" t="s">
        <v>3727</v>
      </c>
      <c r="L1132">
        <v>203269</v>
      </c>
      <c r="M1132">
        <v>9255</v>
      </c>
      <c r="N1132" t="s">
        <v>3728</v>
      </c>
      <c r="O1132">
        <v>1</v>
      </c>
      <c r="P1132">
        <v>602</v>
      </c>
      <c r="Q1132" t="s">
        <v>30</v>
      </c>
      <c r="R1132" t="s">
        <v>44</v>
      </c>
      <c r="S1132">
        <v>0</v>
      </c>
      <c r="T1132">
        <v>1999</v>
      </c>
      <c r="U1132">
        <v>437</v>
      </c>
      <c r="V1132">
        <v>7</v>
      </c>
      <c r="W1132">
        <v>11000</v>
      </c>
    </row>
    <row r="1133" spans="1:23" x14ac:dyDescent="0.25">
      <c r="A1133" t="s">
        <v>2961</v>
      </c>
      <c r="B1133">
        <v>187</v>
      </c>
      <c r="C1133">
        <v>84</v>
      </c>
      <c r="D1133">
        <v>91</v>
      </c>
      <c r="E1133">
        <v>206</v>
      </c>
      <c r="F1133" t="s">
        <v>2971</v>
      </c>
      <c r="G1133">
        <v>579</v>
      </c>
      <c r="H1133">
        <v>106793915</v>
      </c>
      <c r="I1133" t="s">
        <v>588</v>
      </c>
      <c r="J1133" t="s">
        <v>1570</v>
      </c>
      <c r="K1133" t="s">
        <v>3729</v>
      </c>
      <c r="L1133">
        <v>140499</v>
      </c>
      <c r="M1133">
        <v>1817</v>
      </c>
      <c r="N1133" t="s">
        <v>3730</v>
      </c>
      <c r="O1133">
        <v>0</v>
      </c>
      <c r="P1133">
        <v>358</v>
      </c>
      <c r="Q1133" t="s">
        <v>30</v>
      </c>
      <c r="R1133" t="s">
        <v>44</v>
      </c>
      <c r="S1133">
        <v>0</v>
      </c>
      <c r="T1133">
        <v>2000</v>
      </c>
      <c r="U1133">
        <v>530</v>
      </c>
      <c r="V1133">
        <v>7</v>
      </c>
      <c r="W1133">
        <v>0</v>
      </c>
    </row>
    <row r="1134" spans="1:23" x14ac:dyDescent="0.25">
      <c r="A1134" t="s">
        <v>3731</v>
      </c>
      <c r="B1134">
        <v>108</v>
      </c>
      <c r="C1134">
        <v>90</v>
      </c>
      <c r="D1134">
        <v>29</v>
      </c>
      <c r="E1134">
        <v>650</v>
      </c>
      <c r="F1134" t="s">
        <v>3732</v>
      </c>
      <c r="G1134">
        <v>22000</v>
      </c>
      <c r="H1134">
        <v>87856565</v>
      </c>
      <c r="I1134" t="s">
        <v>1099</v>
      </c>
      <c r="J1134" t="s">
        <v>479</v>
      </c>
      <c r="K1134" t="s">
        <v>3733</v>
      </c>
      <c r="L1134">
        <v>106909</v>
      </c>
      <c r="M1134">
        <v>24534</v>
      </c>
      <c r="N1134" t="s">
        <v>1547</v>
      </c>
      <c r="O1134">
        <v>1</v>
      </c>
      <c r="P1134">
        <v>268</v>
      </c>
      <c r="Q1134" t="s">
        <v>30</v>
      </c>
      <c r="R1134" t="s">
        <v>31</v>
      </c>
      <c r="S1134">
        <v>0</v>
      </c>
      <c r="T1134">
        <v>2004</v>
      </c>
      <c r="U1134">
        <v>923</v>
      </c>
      <c r="V1134">
        <v>5.9</v>
      </c>
      <c r="W1134">
        <v>0</v>
      </c>
    </row>
    <row r="1135" spans="1:23" x14ac:dyDescent="0.25">
      <c r="A1135" t="s">
        <v>3734</v>
      </c>
      <c r="B1135">
        <v>21</v>
      </c>
      <c r="C1135">
        <v>117</v>
      </c>
      <c r="D1135">
        <v>71</v>
      </c>
      <c r="E1135">
        <v>547</v>
      </c>
      <c r="F1135" t="s">
        <v>1162</v>
      </c>
      <c r="G1135">
        <v>723</v>
      </c>
      <c r="H1135">
        <v>70100000</v>
      </c>
      <c r="I1135" t="s">
        <v>936</v>
      </c>
      <c r="J1135" t="s">
        <v>2450</v>
      </c>
      <c r="K1135" t="s">
        <v>3735</v>
      </c>
      <c r="L1135">
        <v>20183</v>
      </c>
      <c r="M1135">
        <v>3841</v>
      </c>
      <c r="N1135" t="s">
        <v>3736</v>
      </c>
      <c r="O1135">
        <v>1</v>
      </c>
      <c r="P1135">
        <v>41</v>
      </c>
      <c r="Q1135" t="s">
        <v>30</v>
      </c>
      <c r="R1135" t="s">
        <v>31</v>
      </c>
      <c r="S1135">
        <v>0</v>
      </c>
      <c r="T1135">
        <v>1992</v>
      </c>
      <c r="U1135">
        <v>558</v>
      </c>
      <c r="V1135">
        <v>5.4</v>
      </c>
      <c r="W1135">
        <v>0</v>
      </c>
    </row>
    <row r="1136" spans="1:23" x14ac:dyDescent="0.25">
      <c r="A1136" t="s">
        <v>658</v>
      </c>
      <c r="B1136">
        <v>270</v>
      </c>
      <c r="C1136">
        <v>123</v>
      </c>
      <c r="D1136">
        <v>176</v>
      </c>
      <c r="E1136">
        <v>749</v>
      </c>
      <c r="F1136" t="s">
        <v>3737</v>
      </c>
      <c r="G1136">
        <v>975</v>
      </c>
      <c r="H1136">
        <v>159578352</v>
      </c>
      <c r="I1136" t="s">
        <v>1144</v>
      </c>
      <c r="J1136" t="s">
        <v>1637</v>
      </c>
      <c r="K1136" t="s">
        <v>3738</v>
      </c>
      <c r="L1136">
        <v>133177</v>
      </c>
      <c r="M1136">
        <v>4825</v>
      </c>
      <c r="N1136" t="s">
        <v>3590</v>
      </c>
      <c r="O1136">
        <v>7</v>
      </c>
      <c r="P1136">
        <v>380</v>
      </c>
      <c r="Q1136" t="s">
        <v>30</v>
      </c>
      <c r="R1136" t="s">
        <v>31</v>
      </c>
      <c r="S1136">
        <v>0</v>
      </c>
      <c r="T1136">
        <v>2013</v>
      </c>
      <c r="U1136">
        <v>815</v>
      </c>
      <c r="V1136">
        <v>6.6</v>
      </c>
      <c r="W1136">
        <v>24000</v>
      </c>
    </row>
    <row r="1137" spans="1:23" x14ac:dyDescent="0.25">
      <c r="A1137" t="s">
        <v>3739</v>
      </c>
      <c r="B1137">
        <v>72</v>
      </c>
      <c r="C1137">
        <v>251</v>
      </c>
      <c r="D1137">
        <v>311</v>
      </c>
      <c r="E1137">
        <v>595</v>
      </c>
      <c r="F1137" t="s">
        <v>3740</v>
      </c>
      <c r="G1137">
        <v>940</v>
      </c>
      <c r="H1137">
        <v>57750000</v>
      </c>
      <c r="I1137" t="s">
        <v>3741</v>
      </c>
      <c r="J1137" t="s">
        <v>2078</v>
      </c>
      <c r="K1137" t="s">
        <v>3742</v>
      </c>
      <c r="L1137">
        <v>21554</v>
      </c>
      <c r="M1137">
        <v>2957</v>
      </c>
      <c r="N1137" t="s">
        <v>3743</v>
      </c>
      <c r="O1137">
        <v>2</v>
      </c>
      <c r="P1137">
        <v>192</v>
      </c>
      <c r="Q1137" t="s">
        <v>30</v>
      </c>
      <c r="R1137" t="s">
        <v>44</v>
      </c>
      <c r="S1137">
        <v>0</v>
      </c>
      <c r="T1137">
        <v>1963</v>
      </c>
      <c r="U1137">
        <v>726</v>
      </c>
      <c r="V1137">
        <v>7</v>
      </c>
      <c r="W1137">
        <v>0</v>
      </c>
    </row>
    <row r="1138" spans="1:23" x14ac:dyDescent="0.25">
      <c r="A1138" t="s">
        <v>1067</v>
      </c>
      <c r="B1138">
        <v>154</v>
      </c>
      <c r="C1138">
        <v>105</v>
      </c>
      <c r="D1138">
        <v>153</v>
      </c>
      <c r="E1138">
        <v>491</v>
      </c>
      <c r="F1138" t="s">
        <v>3744</v>
      </c>
      <c r="G1138">
        <v>4000</v>
      </c>
      <c r="H1138">
        <v>45290318</v>
      </c>
      <c r="I1138" t="s">
        <v>2056</v>
      </c>
      <c r="J1138" t="s">
        <v>340</v>
      </c>
      <c r="K1138" t="s">
        <v>3745</v>
      </c>
      <c r="L1138">
        <v>74169</v>
      </c>
      <c r="M1138">
        <v>6727</v>
      </c>
      <c r="N1138" t="s">
        <v>3746</v>
      </c>
      <c r="O1138">
        <v>2</v>
      </c>
      <c r="P1138">
        <v>112</v>
      </c>
      <c r="Q1138" t="s">
        <v>30</v>
      </c>
      <c r="R1138" t="s">
        <v>31</v>
      </c>
      <c r="S1138">
        <v>0</v>
      </c>
      <c r="T1138">
        <v>2012</v>
      </c>
      <c r="U1138">
        <v>828</v>
      </c>
      <c r="V1138">
        <v>6.5</v>
      </c>
      <c r="W1138">
        <v>17000</v>
      </c>
    </row>
    <row r="1139" spans="1:23" x14ac:dyDescent="0.25">
      <c r="A1139" t="s">
        <v>3257</v>
      </c>
      <c r="B1139">
        <v>114</v>
      </c>
      <c r="C1139">
        <v>115</v>
      </c>
      <c r="D1139">
        <v>73</v>
      </c>
      <c r="E1139">
        <v>505</v>
      </c>
      <c r="F1139" t="s">
        <v>1016</v>
      </c>
      <c r="G1139">
        <v>11000</v>
      </c>
      <c r="H1139">
        <v>41543207</v>
      </c>
      <c r="I1139" t="s">
        <v>1396</v>
      </c>
      <c r="J1139" t="s">
        <v>323</v>
      </c>
      <c r="K1139" t="s">
        <v>3747</v>
      </c>
      <c r="L1139">
        <v>30077</v>
      </c>
      <c r="M1139">
        <v>15571</v>
      </c>
      <c r="N1139" t="s">
        <v>853</v>
      </c>
      <c r="O1139">
        <v>1</v>
      </c>
      <c r="P1139">
        <v>175</v>
      </c>
      <c r="Q1139" t="s">
        <v>30</v>
      </c>
      <c r="R1139" t="s">
        <v>31</v>
      </c>
      <c r="S1139">
        <v>0</v>
      </c>
      <c r="T1139">
        <v>2002</v>
      </c>
      <c r="U1139">
        <v>3000</v>
      </c>
      <c r="V1139">
        <v>6.3</v>
      </c>
      <c r="W1139">
        <v>893</v>
      </c>
    </row>
    <row r="1140" spans="1:23" x14ac:dyDescent="0.25">
      <c r="A1140" t="s">
        <v>3748</v>
      </c>
      <c r="B1140">
        <v>27</v>
      </c>
      <c r="C1140">
        <v>122</v>
      </c>
      <c r="D1140">
        <v>0</v>
      </c>
      <c r="E1140">
        <v>292</v>
      </c>
      <c r="F1140" t="s">
        <v>1874</v>
      </c>
      <c r="G1140">
        <v>12000</v>
      </c>
      <c r="H1140">
        <v>41252428</v>
      </c>
      <c r="I1140" t="s">
        <v>936</v>
      </c>
      <c r="J1140" t="s">
        <v>210</v>
      </c>
      <c r="K1140" t="s">
        <v>3749</v>
      </c>
      <c r="L1140">
        <v>11453</v>
      </c>
      <c r="M1140">
        <v>13716</v>
      </c>
      <c r="N1140" t="s">
        <v>3750</v>
      </c>
      <c r="O1140">
        <v>0</v>
      </c>
      <c r="P1140">
        <v>71</v>
      </c>
      <c r="Q1140" t="s">
        <v>30</v>
      </c>
      <c r="R1140" t="s">
        <v>31</v>
      </c>
      <c r="S1140">
        <v>0</v>
      </c>
      <c r="T1140">
        <v>1996</v>
      </c>
      <c r="U1140">
        <v>592</v>
      </c>
      <c r="V1140">
        <v>6.5</v>
      </c>
      <c r="W1140">
        <v>0</v>
      </c>
    </row>
    <row r="1141" spans="1:23" x14ac:dyDescent="0.25">
      <c r="A1141" t="s">
        <v>3751</v>
      </c>
      <c r="B1141">
        <v>166</v>
      </c>
      <c r="C1141">
        <v>119</v>
      </c>
      <c r="D1141">
        <v>89</v>
      </c>
      <c r="E1141">
        <v>395</v>
      </c>
      <c r="F1141" t="s">
        <v>666</v>
      </c>
      <c r="G1141">
        <v>650</v>
      </c>
      <c r="H1141">
        <v>35228696</v>
      </c>
      <c r="I1141" t="s">
        <v>3752</v>
      </c>
      <c r="J1141" t="s">
        <v>1547</v>
      </c>
      <c r="K1141" t="s">
        <v>3753</v>
      </c>
      <c r="L1141">
        <v>63677</v>
      </c>
      <c r="M1141">
        <v>1651</v>
      </c>
      <c r="N1141" t="s">
        <v>3754</v>
      </c>
      <c r="O1141">
        <v>0</v>
      </c>
      <c r="P1141">
        <v>460</v>
      </c>
      <c r="Q1141" t="s">
        <v>30</v>
      </c>
      <c r="R1141" t="s">
        <v>31</v>
      </c>
      <c r="S1141">
        <v>0</v>
      </c>
      <c r="T1141">
        <v>2002</v>
      </c>
      <c r="U1141">
        <v>537</v>
      </c>
      <c r="V1141">
        <v>6.5</v>
      </c>
      <c r="W1141">
        <v>0</v>
      </c>
    </row>
    <row r="1142" spans="1:23" x14ac:dyDescent="0.25">
      <c r="A1142" t="s">
        <v>2352</v>
      </c>
      <c r="B1142">
        <v>288</v>
      </c>
      <c r="C1142">
        <v>81</v>
      </c>
      <c r="D1142">
        <v>119</v>
      </c>
      <c r="E1142">
        <v>412</v>
      </c>
      <c r="F1142" t="s">
        <v>1302</v>
      </c>
      <c r="G1142">
        <v>468</v>
      </c>
      <c r="H1142">
        <v>59992760</v>
      </c>
      <c r="I1142" t="s">
        <v>1094</v>
      </c>
      <c r="J1142" t="s">
        <v>3755</v>
      </c>
      <c r="K1142" t="s">
        <v>3756</v>
      </c>
      <c r="L1142">
        <v>119622</v>
      </c>
      <c r="M1142">
        <v>2134</v>
      </c>
      <c r="N1142" t="s">
        <v>3757</v>
      </c>
      <c r="O1142">
        <v>1</v>
      </c>
      <c r="P1142">
        <v>396</v>
      </c>
      <c r="Q1142" t="s">
        <v>30</v>
      </c>
      <c r="R1142" t="s">
        <v>31</v>
      </c>
      <c r="S1142">
        <v>0</v>
      </c>
      <c r="T1142">
        <v>2009</v>
      </c>
      <c r="U1142">
        <v>442</v>
      </c>
      <c r="V1142">
        <v>5.8</v>
      </c>
      <c r="W1142">
        <v>0</v>
      </c>
    </row>
    <row r="1143" spans="1:23" x14ac:dyDescent="0.25">
      <c r="A1143" t="s">
        <v>3758</v>
      </c>
      <c r="B1143">
        <v>117</v>
      </c>
      <c r="C1143">
        <v>133</v>
      </c>
      <c r="D1143">
        <v>46</v>
      </c>
      <c r="E1143">
        <v>275</v>
      </c>
      <c r="F1143" t="s">
        <v>2211</v>
      </c>
      <c r="G1143">
        <v>683</v>
      </c>
      <c r="H1143">
        <v>34667015</v>
      </c>
      <c r="I1143" t="s">
        <v>40</v>
      </c>
      <c r="J1143" t="s">
        <v>3759</v>
      </c>
      <c r="K1143" t="s">
        <v>3760</v>
      </c>
      <c r="L1143">
        <v>74009</v>
      </c>
      <c r="M1143">
        <v>2371</v>
      </c>
      <c r="N1143" t="s">
        <v>3761</v>
      </c>
      <c r="O1143">
        <v>0</v>
      </c>
      <c r="P1143">
        <v>317</v>
      </c>
      <c r="Q1143" t="s">
        <v>30</v>
      </c>
      <c r="R1143" t="s">
        <v>44</v>
      </c>
      <c r="S1143">
        <v>0</v>
      </c>
      <c r="T1143">
        <v>1989</v>
      </c>
      <c r="U1143">
        <v>349</v>
      </c>
      <c r="V1143">
        <v>6.6</v>
      </c>
      <c r="W1143">
        <v>0</v>
      </c>
    </row>
    <row r="1144" spans="1:23" x14ac:dyDescent="0.25">
      <c r="A1144" t="s">
        <v>3762</v>
      </c>
      <c r="B1144">
        <v>291</v>
      </c>
      <c r="C1144">
        <v>100</v>
      </c>
      <c r="D1144">
        <v>308</v>
      </c>
      <c r="E1144">
        <v>913</v>
      </c>
      <c r="F1144" t="s">
        <v>2547</v>
      </c>
      <c r="G1144">
        <v>10000</v>
      </c>
      <c r="H1144">
        <v>37652565</v>
      </c>
      <c r="I1144" t="s">
        <v>1713</v>
      </c>
      <c r="J1144" t="s">
        <v>307</v>
      </c>
      <c r="K1144" t="s">
        <v>3763</v>
      </c>
      <c r="L1144">
        <v>91151</v>
      </c>
      <c r="M1144">
        <v>15369</v>
      </c>
      <c r="N1144" t="s">
        <v>1715</v>
      </c>
      <c r="O1144">
        <v>2</v>
      </c>
      <c r="P1144">
        <v>283</v>
      </c>
      <c r="Q1144" t="s">
        <v>30</v>
      </c>
      <c r="R1144" t="s">
        <v>31</v>
      </c>
      <c r="S1144">
        <v>0</v>
      </c>
      <c r="T1144">
        <v>2011</v>
      </c>
      <c r="U1144">
        <v>2000</v>
      </c>
      <c r="V1144">
        <v>5.4</v>
      </c>
      <c r="W1144">
        <v>20000</v>
      </c>
    </row>
    <row r="1145" spans="1:23" x14ac:dyDescent="0.25">
      <c r="A1145" t="s">
        <v>3764</v>
      </c>
      <c r="B1145">
        <v>151</v>
      </c>
      <c r="C1145">
        <v>120</v>
      </c>
      <c r="D1145">
        <v>17</v>
      </c>
      <c r="E1145">
        <v>808</v>
      </c>
      <c r="F1145" t="s">
        <v>531</v>
      </c>
      <c r="G1145">
        <v>22000</v>
      </c>
      <c r="H1145">
        <v>24375436</v>
      </c>
      <c r="I1145" t="s">
        <v>321</v>
      </c>
      <c r="J1145" t="s">
        <v>1140</v>
      </c>
      <c r="K1145" t="s">
        <v>3765</v>
      </c>
      <c r="L1145">
        <v>42547</v>
      </c>
      <c r="M1145">
        <v>33585</v>
      </c>
      <c r="N1145" t="s">
        <v>183</v>
      </c>
      <c r="O1145">
        <v>1</v>
      </c>
      <c r="P1145">
        <v>265</v>
      </c>
      <c r="Q1145" t="s">
        <v>30</v>
      </c>
      <c r="R1145" t="s">
        <v>31</v>
      </c>
      <c r="S1145">
        <v>0</v>
      </c>
      <c r="T1145">
        <v>2001</v>
      </c>
      <c r="U1145">
        <v>9000</v>
      </c>
      <c r="V1145">
        <v>6.1</v>
      </c>
      <c r="W1145">
        <v>748</v>
      </c>
    </row>
    <row r="1146" spans="1:23" x14ac:dyDescent="0.25">
      <c r="A1146" t="s">
        <v>3766</v>
      </c>
      <c r="B1146">
        <v>36</v>
      </c>
      <c r="C1146">
        <v>104</v>
      </c>
      <c r="D1146">
        <v>5</v>
      </c>
      <c r="E1146">
        <v>687</v>
      </c>
      <c r="F1146" t="s">
        <v>3767</v>
      </c>
      <c r="G1146">
        <v>5000</v>
      </c>
      <c r="H1146">
        <v>20915465</v>
      </c>
      <c r="I1146" t="s">
        <v>3625</v>
      </c>
      <c r="J1146" t="s">
        <v>1554</v>
      </c>
      <c r="K1146" t="s">
        <v>3768</v>
      </c>
      <c r="L1146">
        <v>38203</v>
      </c>
      <c r="M1146">
        <v>7723</v>
      </c>
      <c r="N1146" t="s">
        <v>529</v>
      </c>
      <c r="O1146">
        <v>0</v>
      </c>
      <c r="P1146">
        <v>290</v>
      </c>
      <c r="Q1146" t="s">
        <v>30</v>
      </c>
      <c r="R1146" t="s">
        <v>44</v>
      </c>
      <c r="S1146">
        <v>0</v>
      </c>
      <c r="T1146">
        <v>1993</v>
      </c>
      <c r="U1146">
        <v>922</v>
      </c>
      <c r="V1146">
        <v>4</v>
      </c>
      <c r="W1146">
        <v>0</v>
      </c>
    </row>
    <row r="1147" spans="1:23" x14ac:dyDescent="0.25">
      <c r="A1147" t="s">
        <v>3299</v>
      </c>
      <c r="B1147">
        <v>168</v>
      </c>
      <c r="C1147">
        <v>122</v>
      </c>
      <c r="D1147">
        <v>487</v>
      </c>
      <c r="E1147">
        <v>16</v>
      </c>
      <c r="F1147" t="s">
        <v>3769</v>
      </c>
      <c r="G1147">
        <v>12000</v>
      </c>
      <c r="H1147">
        <v>24127895</v>
      </c>
      <c r="I1147" t="s">
        <v>1385</v>
      </c>
      <c r="J1147" t="s">
        <v>485</v>
      </c>
      <c r="K1147" t="s">
        <v>3770</v>
      </c>
      <c r="L1147">
        <v>248123</v>
      </c>
      <c r="M1147">
        <v>12076</v>
      </c>
      <c r="N1147" t="s">
        <v>3771</v>
      </c>
      <c r="O1147">
        <v>2</v>
      </c>
      <c r="P1147">
        <v>437</v>
      </c>
      <c r="Q1147" t="s">
        <v>30</v>
      </c>
      <c r="R1147" t="s">
        <v>31</v>
      </c>
      <c r="S1147">
        <v>0</v>
      </c>
      <c r="T1147">
        <v>2005</v>
      </c>
      <c r="U1147">
        <v>43</v>
      </c>
      <c r="V1147">
        <v>7.6</v>
      </c>
      <c r="W1147">
        <v>10000</v>
      </c>
    </row>
    <row r="1148" spans="1:23" x14ac:dyDescent="0.25">
      <c r="A1148" t="s">
        <v>1267</v>
      </c>
      <c r="B1148">
        <v>283</v>
      </c>
      <c r="C1148">
        <v>80</v>
      </c>
      <c r="D1148">
        <v>611</v>
      </c>
      <c r="E1148">
        <v>576</v>
      </c>
      <c r="F1148" t="s">
        <v>3772</v>
      </c>
      <c r="G1148">
        <v>5000</v>
      </c>
      <c r="H1148">
        <v>84961</v>
      </c>
      <c r="I1148" t="s">
        <v>870</v>
      </c>
      <c r="J1148" t="s">
        <v>347</v>
      </c>
      <c r="K1148" t="s">
        <v>3773</v>
      </c>
      <c r="L1148">
        <v>149414</v>
      </c>
      <c r="M1148">
        <v>6229</v>
      </c>
      <c r="N1148" t="s">
        <v>3774</v>
      </c>
      <c r="O1148">
        <v>4</v>
      </c>
      <c r="P1148">
        <v>841</v>
      </c>
      <c r="Q1148" t="s">
        <v>1272</v>
      </c>
      <c r="R1148" t="s">
        <v>607</v>
      </c>
      <c r="S1148">
        <v>0</v>
      </c>
      <c r="T1148">
        <v>2002</v>
      </c>
      <c r="U1148">
        <v>643</v>
      </c>
      <c r="V1148">
        <v>7.9</v>
      </c>
      <c r="W1148">
        <v>0</v>
      </c>
    </row>
    <row r="1149" spans="1:23" x14ac:dyDescent="0.25">
      <c r="A1149" t="s">
        <v>3775</v>
      </c>
      <c r="B1149">
        <v>127</v>
      </c>
      <c r="C1149">
        <v>91</v>
      </c>
      <c r="D1149">
        <v>30</v>
      </c>
      <c r="E1149">
        <v>497</v>
      </c>
      <c r="F1149" t="s">
        <v>3776</v>
      </c>
      <c r="G1149">
        <v>922</v>
      </c>
      <c r="H1149">
        <v>26404753</v>
      </c>
      <c r="I1149" t="s">
        <v>1010</v>
      </c>
      <c r="J1149" t="s">
        <v>3767</v>
      </c>
      <c r="K1149" t="s">
        <v>3777</v>
      </c>
      <c r="L1149">
        <v>34203</v>
      </c>
      <c r="M1149">
        <v>3301</v>
      </c>
      <c r="N1149" t="s">
        <v>2509</v>
      </c>
      <c r="O1149">
        <v>1</v>
      </c>
      <c r="P1149">
        <v>169</v>
      </c>
      <c r="Q1149" t="s">
        <v>30</v>
      </c>
      <c r="R1149" t="s">
        <v>31</v>
      </c>
      <c r="S1149">
        <v>0</v>
      </c>
      <c r="T1149">
        <v>2012</v>
      </c>
      <c r="U1149">
        <v>786</v>
      </c>
      <c r="V1149">
        <v>5.3</v>
      </c>
      <c r="W1149">
        <v>19000</v>
      </c>
    </row>
    <row r="1150" spans="1:23" x14ac:dyDescent="0.25">
      <c r="A1150" t="s">
        <v>3778</v>
      </c>
      <c r="B1150">
        <v>293</v>
      </c>
      <c r="C1150">
        <v>112</v>
      </c>
      <c r="D1150">
        <v>133</v>
      </c>
      <c r="E1150">
        <v>365</v>
      </c>
      <c r="F1150" t="s">
        <v>3779</v>
      </c>
      <c r="G1150">
        <v>11000</v>
      </c>
      <c r="H1150">
        <v>6105175</v>
      </c>
      <c r="I1150" t="s">
        <v>1094</v>
      </c>
      <c r="J1150" t="s">
        <v>59</v>
      </c>
      <c r="K1150" t="s">
        <v>3780</v>
      </c>
      <c r="L1150">
        <v>247020</v>
      </c>
      <c r="M1150">
        <v>12239</v>
      </c>
      <c r="N1150" t="s">
        <v>3781</v>
      </c>
      <c r="O1150">
        <v>4</v>
      </c>
      <c r="P1150">
        <v>835</v>
      </c>
      <c r="Q1150" t="s">
        <v>30</v>
      </c>
      <c r="R1150" t="s">
        <v>31</v>
      </c>
      <c r="S1150">
        <v>0</v>
      </c>
      <c r="T1150">
        <v>2014</v>
      </c>
      <c r="U1150">
        <v>392</v>
      </c>
      <c r="V1150">
        <v>6.6</v>
      </c>
      <c r="W1150">
        <v>50000</v>
      </c>
    </row>
    <row r="1151" spans="1:23" x14ac:dyDescent="0.25">
      <c r="A1151" t="s">
        <v>3782</v>
      </c>
      <c r="B1151">
        <v>95</v>
      </c>
      <c r="C1151">
        <v>100</v>
      </c>
      <c r="D1151">
        <v>19</v>
      </c>
      <c r="E1151">
        <v>433</v>
      </c>
      <c r="F1151" t="s">
        <v>3783</v>
      </c>
      <c r="G1151">
        <v>624</v>
      </c>
      <c r="H1151">
        <v>5664251</v>
      </c>
      <c r="I1151" t="s">
        <v>3784</v>
      </c>
      <c r="J1151" t="s">
        <v>3091</v>
      </c>
      <c r="K1151" t="s">
        <v>3785</v>
      </c>
      <c r="L1151">
        <v>22309</v>
      </c>
      <c r="M1151">
        <v>2056</v>
      </c>
      <c r="N1151" t="s">
        <v>3786</v>
      </c>
      <c r="O1151">
        <v>1</v>
      </c>
      <c r="P1151">
        <v>102</v>
      </c>
      <c r="Q1151" t="s">
        <v>30</v>
      </c>
      <c r="R1151" t="s">
        <v>127</v>
      </c>
      <c r="S1151">
        <v>0</v>
      </c>
      <c r="T1151">
        <v>2010</v>
      </c>
      <c r="U1151">
        <v>489</v>
      </c>
      <c r="V1151">
        <v>6.3</v>
      </c>
      <c r="W1151">
        <v>0</v>
      </c>
    </row>
    <row r="1152" spans="1:23" x14ac:dyDescent="0.25">
      <c r="A1152" t="s">
        <v>2618</v>
      </c>
      <c r="B1152">
        <v>213</v>
      </c>
      <c r="C1152">
        <v>105</v>
      </c>
      <c r="D1152">
        <v>0</v>
      </c>
      <c r="E1152">
        <v>52</v>
      </c>
      <c r="F1152" t="s">
        <v>3789</v>
      </c>
      <c r="G1152">
        <v>1000</v>
      </c>
      <c r="H1152">
        <v>1260917</v>
      </c>
      <c r="I1152" t="s">
        <v>1144</v>
      </c>
      <c r="J1152" t="s">
        <v>169</v>
      </c>
      <c r="K1152" t="s">
        <v>3790</v>
      </c>
      <c r="L1152">
        <v>24657</v>
      </c>
      <c r="M1152">
        <v>1342</v>
      </c>
      <c r="N1152" t="s">
        <v>2999</v>
      </c>
      <c r="O1152">
        <v>4</v>
      </c>
      <c r="P1152">
        <v>71</v>
      </c>
      <c r="Q1152" t="s">
        <v>965</v>
      </c>
      <c r="R1152" t="s">
        <v>966</v>
      </c>
      <c r="S1152">
        <v>0</v>
      </c>
      <c r="T1152">
        <v>2009</v>
      </c>
      <c r="U1152">
        <v>172</v>
      </c>
      <c r="V1152">
        <v>7.2</v>
      </c>
      <c r="W1152">
        <v>0</v>
      </c>
    </row>
    <row r="1153" spans="1:23" x14ac:dyDescent="0.25">
      <c r="A1153" t="s">
        <v>3054</v>
      </c>
      <c r="B1153">
        <v>119</v>
      </c>
      <c r="C1153">
        <v>110</v>
      </c>
      <c r="D1153">
        <v>161</v>
      </c>
      <c r="E1153">
        <v>196</v>
      </c>
      <c r="F1153" t="s">
        <v>484</v>
      </c>
      <c r="G1153">
        <v>1000</v>
      </c>
      <c r="H1153">
        <v>116724075</v>
      </c>
      <c r="I1153" t="s">
        <v>3791</v>
      </c>
      <c r="J1153" t="s">
        <v>1015</v>
      </c>
      <c r="K1153" t="s">
        <v>3792</v>
      </c>
      <c r="L1153">
        <v>187181</v>
      </c>
      <c r="M1153">
        <v>1954</v>
      </c>
      <c r="N1153" t="s">
        <v>3793</v>
      </c>
      <c r="O1153">
        <v>0</v>
      </c>
      <c r="P1153">
        <v>564</v>
      </c>
      <c r="Q1153" t="s">
        <v>30</v>
      </c>
      <c r="R1153" t="s">
        <v>31</v>
      </c>
      <c r="S1153">
        <v>0</v>
      </c>
      <c r="T1153">
        <v>2002</v>
      </c>
      <c r="U1153">
        <v>418</v>
      </c>
      <c r="V1153">
        <v>7</v>
      </c>
      <c r="W1153">
        <v>0</v>
      </c>
    </row>
    <row r="1154" spans="1:23" x14ac:dyDescent="0.25">
      <c r="A1154" t="s">
        <v>3794</v>
      </c>
      <c r="B1154">
        <v>9</v>
      </c>
      <c r="C1154">
        <v>101</v>
      </c>
      <c r="D1154">
        <v>326</v>
      </c>
      <c r="E1154">
        <v>6</v>
      </c>
      <c r="F1154" t="s">
        <v>3795</v>
      </c>
      <c r="G1154">
        <v>326</v>
      </c>
      <c r="H1154">
        <v>0</v>
      </c>
      <c r="I1154" t="s">
        <v>326</v>
      </c>
      <c r="J1154" t="s">
        <v>3794</v>
      </c>
      <c r="K1154" t="s">
        <v>3796</v>
      </c>
      <c r="L1154">
        <v>590</v>
      </c>
      <c r="M1154">
        <v>488</v>
      </c>
      <c r="N1154" t="s">
        <v>3797</v>
      </c>
      <c r="O1154">
        <v>0</v>
      </c>
      <c r="P1154">
        <v>5</v>
      </c>
      <c r="Q1154" t="s">
        <v>965</v>
      </c>
      <c r="R1154" t="s">
        <v>966</v>
      </c>
      <c r="S1154">
        <v>0</v>
      </c>
      <c r="T1154">
        <v>2015</v>
      </c>
      <c r="U1154">
        <v>152</v>
      </c>
      <c r="V1154">
        <v>4.9000000000000004</v>
      </c>
      <c r="W1154">
        <v>161</v>
      </c>
    </row>
    <row r="1155" spans="1:23" x14ac:dyDescent="0.25">
      <c r="A1155" t="s">
        <v>3147</v>
      </c>
      <c r="B1155">
        <v>167</v>
      </c>
      <c r="C1155">
        <v>144</v>
      </c>
      <c r="D1155">
        <v>241</v>
      </c>
      <c r="E1155">
        <v>996</v>
      </c>
      <c r="F1155" t="s">
        <v>1188</v>
      </c>
      <c r="G1155">
        <v>13000</v>
      </c>
      <c r="H1155">
        <v>56083966</v>
      </c>
      <c r="I1155" t="s">
        <v>60</v>
      </c>
      <c r="J1155" t="s">
        <v>320</v>
      </c>
      <c r="K1155" t="s">
        <v>3798</v>
      </c>
      <c r="L1155">
        <v>137003</v>
      </c>
      <c r="M1155">
        <v>18761</v>
      </c>
      <c r="N1155" t="s">
        <v>3799</v>
      </c>
      <c r="O1155">
        <v>1</v>
      </c>
      <c r="P1155">
        <v>658</v>
      </c>
      <c r="Q1155" t="s">
        <v>30</v>
      </c>
      <c r="R1155" t="s">
        <v>31</v>
      </c>
      <c r="S1155">
        <v>0</v>
      </c>
      <c r="T1155">
        <v>2001</v>
      </c>
      <c r="U1155">
        <v>3000</v>
      </c>
      <c r="V1155">
        <v>6.9</v>
      </c>
      <c r="W1155">
        <v>0</v>
      </c>
    </row>
    <row r="1156" spans="1:23" x14ac:dyDescent="0.25">
      <c r="A1156" t="s">
        <v>3800</v>
      </c>
      <c r="B1156">
        <v>98</v>
      </c>
      <c r="C1156">
        <v>108</v>
      </c>
      <c r="D1156">
        <v>4</v>
      </c>
      <c r="E1156">
        <v>96</v>
      </c>
      <c r="F1156" t="s">
        <v>3801</v>
      </c>
      <c r="G1156">
        <v>687</v>
      </c>
      <c r="H1156">
        <v>22108977</v>
      </c>
      <c r="I1156" t="s">
        <v>838</v>
      </c>
      <c r="J1156" t="s">
        <v>3802</v>
      </c>
      <c r="K1156" t="s">
        <v>3803</v>
      </c>
      <c r="L1156">
        <v>29861</v>
      </c>
      <c r="M1156">
        <v>1134</v>
      </c>
      <c r="N1156" t="s">
        <v>3804</v>
      </c>
      <c r="O1156">
        <v>1</v>
      </c>
      <c r="P1156">
        <v>132</v>
      </c>
      <c r="Q1156" t="s">
        <v>30</v>
      </c>
      <c r="R1156" t="s">
        <v>2434</v>
      </c>
      <c r="S1156">
        <v>0</v>
      </c>
      <c r="T1156">
        <v>2003</v>
      </c>
      <c r="U1156">
        <v>312</v>
      </c>
      <c r="V1156">
        <v>5.2</v>
      </c>
      <c r="W1156">
        <v>505</v>
      </c>
    </row>
    <row r="1157" spans="1:23" x14ac:dyDescent="0.25">
      <c r="A1157" t="s">
        <v>621</v>
      </c>
      <c r="B1157">
        <v>234</v>
      </c>
      <c r="C1157">
        <v>107</v>
      </c>
      <c r="D1157">
        <v>0</v>
      </c>
      <c r="E1157">
        <v>766</v>
      </c>
      <c r="F1157" t="s">
        <v>1426</v>
      </c>
      <c r="G1157">
        <v>13000</v>
      </c>
      <c r="H1157">
        <v>293501675</v>
      </c>
      <c r="I1157" t="s">
        <v>1258</v>
      </c>
      <c r="J1157" t="s">
        <v>664</v>
      </c>
      <c r="K1157" t="s">
        <v>3805</v>
      </c>
      <c r="L1157">
        <v>704766</v>
      </c>
      <c r="M1157">
        <v>17540</v>
      </c>
      <c r="N1157" t="s">
        <v>1319</v>
      </c>
      <c r="O1157">
        <v>0</v>
      </c>
      <c r="P1157">
        <v>2073</v>
      </c>
      <c r="Q1157" t="s">
        <v>30</v>
      </c>
      <c r="R1157" t="s">
        <v>31</v>
      </c>
      <c r="S1157">
        <v>0</v>
      </c>
      <c r="T1157">
        <v>1999</v>
      </c>
      <c r="U1157">
        <v>3000</v>
      </c>
      <c r="V1157">
        <v>8.1</v>
      </c>
      <c r="W1157">
        <v>14000</v>
      </c>
    </row>
    <row r="1158" spans="1:23" x14ac:dyDescent="0.25">
      <c r="A1158" t="s">
        <v>3806</v>
      </c>
      <c r="B1158">
        <v>258</v>
      </c>
      <c r="C1158">
        <v>102</v>
      </c>
      <c r="D1158">
        <v>20</v>
      </c>
      <c r="E1158">
        <v>54</v>
      </c>
      <c r="F1158" t="s">
        <v>3807</v>
      </c>
      <c r="G1158">
        <v>107</v>
      </c>
      <c r="H1158">
        <v>18600911</v>
      </c>
      <c r="I1158" t="s">
        <v>233</v>
      </c>
      <c r="J1158" t="s">
        <v>3610</v>
      </c>
      <c r="K1158" t="s">
        <v>3808</v>
      </c>
      <c r="L1158">
        <v>125198</v>
      </c>
      <c r="M1158">
        <v>362</v>
      </c>
      <c r="N1158" t="s">
        <v>3809</v>
      </c>
      <c r="O1158">
        <v>6</v>
      </c>
      <c r="P1158">
        <v>153</v>
      </c>
      <c r="Q1158" t="s">
        <v>30</v>
      </c>
      <c r="R1158" t="s">
        <v>31</v>
      </c>
      <c r="S1158">
        <v>0</v>
      </c>
      <c r="T1158">
        <v>2012</v>
      </c>
      <c r="U1158">
        <v>81</v>
      </c>
      <c r="V1158">
        <v>6.6</v>
      </c>
      <c r="W1158">
        <v>11000</v>
      </c>
    </row>
    <row r="1159" spans="1:23" x14ac:dyDescent="0.25">
      <c r="A1159" t="s">
        <v>2477</v>
      </c>
      <c r="B1159">
        <v>108</v>
      </c>
      <c r="C1159">
        <v>100</v>
      </c>
      <c r="D1159">
        <v>64</v>
      </c>
      <c r="E1159">
        <v>296</v>
      </c>
      <c r="F1159" t="s">
        <v>2062</v>
      </c>
      <c r="G1159">
        <v>734</v>
      </c>
      <c r="H1159">
        <v>7204138</v>
      </c>
      <c r="I1159" t="s">
        <v>1094</v>
      </c>
      <c r="J1159" t="s">
        <v>3582</v>
      </c>
      <c r="K1159" t="s">
        <v>3810</v>
      </c>
      <c r="L1159">
        <v>34809</v>
      </c>
      <c r="M1159">
        <v>2085</v>
      </c>
      <c r="N1159" t="s">
        <v>3811</v>
      </c>
      <c r="O1159">
        <v>0</v>
      </c>
      <c r="P1159">
        <v>125</v>
      </c>
      <c r="Q1159" t="s">
        <v>30</v>
      </c>
      <c r="R1159" t="s">
        <v>31</v>
      </c>
      <c r="S1159">
        <v>0</v>
      </c>
      <c r="T1159">
        <v>2011</v>
      </c>
      <c r="U1159">
        <v>574</v>
      </c>
      <c r="V1159">
        <v>6.2</v>
      </c>
      <c r="W1159">
        <v>11000</v>
      </c>
    </row>
    <row r="1160" spans="1:23" x14ac:dyDescent="0.25">
      <c r="A1160" t="s">
        <v>3812</v>
      </c>
      <c r="B1160">
        <v>81</v>
      </c>
      <c r="C1160">
        <v>126</v>
      </c>
      <c r="D1160">
        <v>80</v>
      </c>
      <c r="E1160">
        <v>225</v>
      </c>
      <c r="F1160" t="s">
        <v>3813</v>
      </c>
      <c r="G1160">
        <v>668</v>
      </c>
      <c r="H1160">
        <v>90800000</v>
      </c>
      <c r="I1160" t="s">
        <v>3814</v>
      </c>
      <c r="J1160" t="s">
        <v>3688</v>
      </c>
      <c r="K1160" t="s">
        <v>3815</v>
      </c>
      <c r="L1160">
        <v>126907</v>
      </c>
      <c r="M1160">
        <v>2004</v>
      </c>
      <c r="N1160" t="s">
        <v>3816</v>
      </c>
      <c r="O1160">
        <v>0</v>
      </c>
      <c r="P1160">
        <v>235</v>
      </c>
      <c r="Q1160" t="s">
        <v>30</v>
      </c>
      <c r="R1160" t="s">
        <v>31</v>
      </c>
      <c r="S1160">
        <v>0</v>
      </c>
      <c r="T1160">
        <v>1984</v>
      </c>
      <c r="U1160">
        <v>641</v>
      </c>
      <c r="V1160">
        <v>7.2</v>
      </c>
      <c r="W1160">
        <v>0</v>
      </c>
    </row>
    <row r="1161" spans="1:23" x14ac:dyDescent="0.25">
      <c r="A1161" t="s">
        <v>2612</v>
      </c>
      <c r="B1161">
        <v>538</v>
      </c>
      <c r="C1161">
        <v>138</v>
      </c>
      <c r="D1161">
        <v>737</v>
      </c>
      <c r="E1161">
        <v>14000</v>
      </c>
      <c r="F1161" t="s">
        <v>46</v>
      </c>
      <c r="G1161">
        <v>34000</v>
      </c>
      <c r="H1161">
        <v>150117807</v>
      </c>
      <c r="I1161" t="s">
        <v>1265</v>
      </c>
      <c r="J1161" t="s">
        <v>242</v>
      </c>
      <c r="K1161" t="s">
        <v>3817</v>
      </c>
      <c r="L1161">
        <v>358416</v>
      </c>
      <c r="M1161">
        <v>83012</v>
      </c>
      <c r="N1161" t="s">
        <v>452</v>
      </c>
      <c r="O1161">
        <v>5</v>
      </c>
      <c r="P1161">
        <v>751</v>
      </c>
      <c r="Q1161" t="s">
        <v>30</v>
      </c>
      <c r="R1161" t="s">
        <v>31</v>
      </c>
      <c r="S1161">
        <v>0</v>
      </c>
      <c r="T1161">
        <v>2013</v>
      </c>
      <c r="U1161">
        <v>23000</v>
      </c>
      <c r="V1161">
        <v>7.3</v>
      </c>
      <c r="W1161">
        <v>63000</v>
      </c>
    </row>
    <row r="1162" spans="1:23" x14ac:dyDescent="0.25">
      <c r="A1162" t="s">
        <v>3818</v>
      </c>
      <c r="B1162">
        <v>224</v>
      </c>
      <c r="C1162">
        <v>108</v>
      </c>
      <c r="D1162">
        <v>98</v>
      </c>
      <c r="E1162">
        <v>723</v>
      </c>
      <c r="F1162" t="s">
        <v>2656</v>
      </c>
      <c r="G1162">
        <v>16000</v>
      </c>
      <c r="H1162">
        <v>163947053</v>
      </c>
      <c r="I1162" t="s">
        <v>936</v>
      </c>
      <c r="J1162" t="s">
        <v>220</v>
      </c>
      <c r="K1162" t="s">
        <v>3819</v>
      </c>
      <c r="L1162">
        <v>227824</v>
      </c>
      <c r="M1162">
        <v>18656</v>
      </c>
      <c r="N1162" t="s">
        <v>1343</v>
      </c>
      <c r="O1162">
        <v>1</v>
      </c>
      <c r="P1162">
        <v>273</v>
      </c>
      <c r="Q1162" t="s">
        <v>30</v>
      </c>
      <c r="R1162" t="s">
        <v>31</v>
      </c>
      <c r="S1162">
        <v>0</v>
      </c>
      <c r="T1162">
        <v>2009</v>
      </c>
      <c r="U1162">
        <v>896</v>
      </c>
      <c r="V1162">
        <v>6.7</v>
      </c>
      <c r="W1162">
        <v>10000</v>
      </c>
    </row>
    <row r="1163" spans="1:23" x14ac:dyDescent="0.25">
      <c r="A1163" t="s">
        <v>3820</v>
      </c>
      <c r="B1163">
        <v>129</v>
      </c>
      <c r="C1163">
        <v>105</v>
      </c>
      <c r="D1163">
        <v>78</v>
      </c>
      <c r="E1163">
        <v>298</v>
      </c>
      <c r="F1163" t="s">
        <v>3821</v>
      </c>
      <c r="G1163">
        <v>984</v>
      </c>
      <c r="H1163">
        <v>116735231</v>
      </c>
      <c r="I1163" t="s">
        <v>1444</v>
      </c>
      <c r="J1163" t="s">
        <v>245</v>
      </c>
      <c r="K1163" t="s">
        <v>3822</v>
      </c>
      <c r="L1163">
        <v>56646</v>
      </c>
      <c r="M1163">
        <v>2129</v>
      </c>
      <c r="N1163" t="s">
        <v>3823</v>
      </c>
      <c r="O1163">
        <v>0</v>
      </c>
      <c r="P1163">
        <v>336</v>
      </c>
      <c r="Q1163" t="s">
        <v>30</v>
      </c>
      <c r="R1163" t="s">
        <v>31</v>
      </c>
      <c r="S1163">
        <v>0</v>
      </c>
      <c r="T1163">
        <v>1999</v>
      </c>
      <c r="U1163">
        <v>489</v>
      </c>
      <c r="V1163">
        <v>6.4</v>
      </c>
      <c r="W1163">
        <v>0</v>
      </c>
    </row>
    <row r="1164" spans="1:23" x14ac:dyDescent="0.25">
      <c r="A1164" t="s">
        <v>302</v>
      </c>
      <c r="B1164">
        <v>125</v>
      </c>
      <c r="C1164">
        <v>108</v>
      </c>
      <c r="D1164">
        <v>0</v>
      </c>
      <c r="E1164">
        <v>690</v>
      </c>
      <c r="F1164" t="s">
        <v>3824</v>
      </c>
      <c r="G1164">
        <v>1000</v>
      </c>
      <c r="H1164">
        <v>118500000</v>
      </c>
      <c r="I1164" t="s">
        <v>1225</v>
      </c>
      <c r="J1164" t="s">
        <v>2374</v>
      </c>
      <c r="K1164" t="s">
        <v>3825</v>
      </c>
      <c r="L1164">
        <v>340085</v>
      </c>
      <c r="M1164">
        <v>3660</v>
      </c>
      <c r="N1164" t="s">
        <v>3826</v>
      </c>
      <c r="O1164">
        <v>0</v>
      </c>
      <c r="P1164">
        <v>327</v>
      </c>
      <c r="Q1164" t="s">
        <v>30</v>
      </c>
      <c r="R1164" t="s">
        <v>31</v>
      </c>
      <c r="S1164">
        <v>0</v>
      </c>
      <c r="T1164">
        <v>1989</v>
      </c>
      <c r="U1164">
        <v>869</v>
      </c>
      <c r="V1164">
        <v>7.8</v>
      </c>
      <c r="W1164">
        <v>12000</v>
      </c>
    </row>
    <row r="1165" spans="1:23" x14ac:dyDescent="0.25">
      <c r="A1165" t="s">
        <v>1289</v>
      </c>
      <c r="B1165">
        <v>433</v>
      </c>
      <c r="C1165">
        <v>89</v>
      </c>
      <c r="D1165">
        <v>0</v>
      </c>
      <c r="E1165">
        <v>903</v>
      </c>
      <c r="F1165" t="s">
        <v>323</v>
      </c>
      <c r="G1165">
        <v>19000</v>
      </c>
      <c r="H1165">
        <v>126546825</v>
      </c>
      <c r="I1165" t="s">
        <v>1806</v>
      </c>
      <c r="J1165" t="s">
        <v>74</v>
      </c>
      <c r="K1165" t="s">
        <v>3827</v>
      </c>
      <c r="L1165">
        <v>327367</v>
      </c>
      <c r="M1165">
        <v>32325</v>
      </c>
      <c r="N1165" t="s">
        <v>3209</v>
      </c>
      <c r="O1165">
        <v>0</v>
      </c>
      <c r="P1165">
        <v>918</v>
      </c>
      <c r="Q1165" t="s">
        <v>30</v>
      </c>
      <c r="R1165" t="s">
        <v>966</v>
      </c>
      <c r="S1165">
        <v>0</v>
      </c>
      <c r="T1165">
        <v>2014</v>
      </c>
      <c r="U1165">
        <v>11000</v>
      </c>
      <c r="V1165">
        <v>6.4</v>
      </c>
      <c r="W1165">
        <v>83000</v>
      </c>
    </row>
    <row r="1166" spans="1:23" x14ac:dyDescent="0.25">
      <c r="A1166" t="s">
        <v>3828</v>
      </c>
      <c r="B1166">
        <v>362</v>
      </c>
      <c r="C1166">
        <v>129</v>
      </c>
      <c r="D1166">
        <v>456</v>
      </c>
      <c r="E1166">
        <v>716</v>
      </c>
      <c r="F1166" t="s">
        <v>3500</v>
      </c>
      <c r="G1166">
        <v>1000</v>
      </c>
      <c r="H1166">
        <v>166147885</v>
      </c>
      <c r="I1166" t="s">
        <v>152</v>
      </c>
      <c r="J1166" t="s">
        <v>928</v>
      </c>
      <c r="K1166" t="s">
        <v>3829</v>
      </c>
      <c r="L1166">
        <v>220020</v>
      </c>
      <c r="M1166">
        <v>4585</v>
      </c>
      <c r="N1166" t="s">
        <v>501</v>
      </c>
      <c r="O1166">
        <v>0</v>
      </c>
      <c r="P1166">
        <v>1360</v>
      </c>
      <c r="Q1166" t="s">
        <v>30</v>
      </c>
      <c r="R1166" t="s">
        <v>31</v>
      </c>
      <c r="S1166">
        <v>0</v>
      </c>
      <c r="T1166">
        <v>2015</v>
      </c>
      <c r="U1166">
        <v>935</v>
      </c>
      <c r="V1166">
        <v>4.0999999999999996</v>
      </c>
      <c r="W1166">
        <v>101000</v>
      </c>
    </row>
    <row r="1167" spans="1:23" x14ac:dyDescent="0.25">
      <c r="A1167" t="s">
        <v>3047</v>
      </c>
      <c r="B1167">
        <v>93</v>
      </c>
      <c r="C1167">
        <v>84</v>
      </c>
      <c r="D1167">
        <v>0</v>
      </c>
      <c r="E1167">
        <v>2000</v>
      </c>
      <c r="F1167" t="s">
        <v>340</v>
      </c>
      <c r="G1167">
        <v>13000</v>
      </c>
      <c r="H1167">
        <v>111760631</v>
      </c>
      <c r="I1167" t="s">
        <v>1946</v>
      </c>
      <c r="J1167" t="s">
        <v>1166</v>
      </c>
      <c r="K1167" t="s">
        <v>3830</v>
      </c>
      <c r="L1167">
        <v>40227</v>
      </c>
      <c r="M1167">
        <v>22935</v>
      </c>
      <c r="N1167" t="s">
        <v>3618</v>
      </c>
      <c r="O1167">
        <v>3</v>
      </c>
      <c r="P1167">
        <v>188</v>
      </c>
      <c r="Q1167" t="s">
        <v>30</v>
      </c>
      <c r="R1167" t="s">
        <v>31</v>
      </c>
      <c r="S1167">
        <v>0</v>
      </c>
      <c r="T1167">
        <v>2003</v>
      </c>
      <c r="U1167">
        <v>4000</v>
      </c>
      <c r="V1167">
        <v>4.0999999999999996</v>
      </c>
      <c r="W1167">
        <v>681</v>
      </c>
    </row>
    <row r="1168" spans="1:23" x14ac:dyDescent="0.25">
      <c r="A1168" t="s">
        <v>877</v>
      </c>
      <c r="B1168">
        <v>71</v>
      </c>
      <c r="C1168">
        <v>149</v>
      </c>
      <c r="D1168">
        <v>541</v>
      </c>
      <c r="E1168">
        <v>1000</v>
      </c>
      <c r="F1168" t="s">
        <v>456</v>
      </c>
      <c r="G1168">
        <v>18000</v>
      </c>
      <c r="H1168">
        <v>108706165</v>
      </c>
      <c r="I1168" t="s">
        <v>1385</v>
      </c>
      <c r="J1168" t="s">
        <v>88</v>
      </c>
      <c r="K1168" t="s">
        <v>3831</v>
      </c>
      <c r="L1168">
        <v>99558</v>
      </c>
      <c r="M1168">
        <v>31349</v>
      </c>
      <c r="N1168" t="s">
        <v>299</v>
      </c>
      <c r="O1168">
        <v>3</v>
      </c>
      <c r="P1168">
        <v>236</v>
      </c>
      <c r="Q1168" t="s">
        <v>30</v>
      </c>
      <c r="R1168" t="s">
        <v>31</v>
      </c>
      <c r="S1168">
        <v>0</v>
      </c>
      <c r="T1168">
        <v>1996</v>
      </c>
      <c r="U1168">
        <v>11000</v>
      </c>
      <c r="V1168">
        <v>7.4</v>
      </c>
      <c r="W1168">
        <v>0</v>
      </c>
    </row>
    <row r="1169" spans="1:23" x14ac:dyDescent="0.25">
      <c r="A1169" t="s">
        <v>552</v>
      </c>
      <c r="B1169">
        <v>104</v>
      </c>
      <c r="C1169">
        <v>94</v>
      </c>
      <c r="D1169">
        <v>189</v>
      </c>
      <c r="E1169">
        <v>597</v>
      </c>
      <c r="F1169" t="s">
        <v>2529</v>
      </c>
      <c r="G1169">
        <v>3000</v>
      </c>
      <c r="H1169">
        <v>138614544</v>
      </c>
      <c r="I1169" t="s">
        <v>1954</v>
      </c>
      <c r="J1169" t="s">
        <v>2527</v>
      </c>
      <c r="K1169" t="s">
        <v>3832</v>
      </c>
      <c r="L1169">
        <v>75152</v>
      </c>
      <c r="M1169">
        <v>7014</v>
      </c>
      <c r="N1169" t="s">
        <v>3111</v>
      </c>
      <c r="O1169">
        <v>15</v>
      </c>
      <c r="P1169">
        <v>288</v>
      </c>
      <c r="Q1169" t="s">
        <v>30</v>
      </c>
      <c r="R1169" t="s">
        <v>31</v>
      </c>
      <c r="S1169">
        <v>0</v>
      </c>
      <c r="T1169">
        <v>2003</v>
      </c>
      <c r="U1169">
        <v>2000</v>
      </c>
      <c r="V1169">
        <v>5.8</v>
      </c>
      <c r="W1169">
        <v>0</v>
      </c>
    </row>
    <row r="1170" spans="1:23" x14ac:dyDescent="0.25">
      <c r="A1170" t="s">
        <v>159</v>
      </c>
      <c r="B1170">
        <v>319</v>
      </c>
      <c r="C1170">
        <v>121</v>
      </c>
      <c r="D1170">
        <v>532</v>
      </c>
      <c r="E1170">
        <v>127</v>
      </c>
      <c r="F1170" t="s">
        <v>3833</v>
      </c>
      <c r="G1170">
        <v>480</v>
      </c>
      <c r="H1170">
        <v>125069696</v>
      </c>
      <c r="I1170" t="s">
        <v>3834</v>
      </c>
      <c r="J1170" t="s">
        <v>3835</v>
      </c>
      <c r="K1170" t="s">
        <v>3836</v>
      </c>
      <c r="L1170">
        <v>203963</v>
      </c>
      <c r="M1170">
        <v>1261</v>
      </c>
      <c r="N1170" t="s">
        <v>3837</v>
      </c>
      <c r="O1170">
        <v>0</v>
      </c>
      <c r="P1170">
        <v>420</v>
      </c>
      <c r="Q1170" t="s">
        <v>30</v>
      </c>
      <c r="R1170" t="s">
        <v>31</v>
      </c>
      <c r="S1170">
        <v>0</v>
      </c>
      <c r="T1170">
        <v>2013</v>
      </c>
      <c r="U1170">
        <v>449</v>
      </c>
      <c r="V1170">
        <v>7.6</v>
      </c>
      <c r="W1170">
        <v>58000</v>
      </c>
    </row>
    <row r="1171" spans="1:23" x14ac:dyDescent="0.25">
      <c r="A1171" t="s">
        <v>3455</v>
      </c>
      <c r="B1171">
        <v>41</v>
      </c>
      <c r="C1171">
        <v>128</v>
      </c>
      <c r="D1171">
        <v>545</v>
      </c>
      <c r="E1171">
        <v>251</v>
      </c>
      <c r="F1171" t="s">
        <v>3838</v>
      </c>
      <c r="G1171">
        <v>15000</v>
      </c>
      <c r="H1171">
        <v>107458785</v>
      </c>
      <c r="I1171" t="s">
        <v>3839</v>
      </c>
      <c r="J1171" t="s">
        <v>225</v>
      </c>
      <c r="K1171" t="s">
        <v>3840</v>
      </c>
      <c r="L1171">
        <v>71754</v>
      </c>
      <c r="M1171">
        <v>16751</v>
      </c>
      <c r="N1171" t="s">
        <v>3841</v>
      </c>
      <c r="O1171">
        <v>3</v>
      </c>
      <c r="P1171">
        <v>166</v>
      </c>
      <c r="Q1171" t="s">
        <v>30</v>
      </c>
      <c r="R1171" t="s">
        <v>31</v>
      </c>
      <c r="S1171">
        <v>0</v>
      </c>
      <c r="T1171">
        <v>1992</v>
      </c>
      <c r="U1171">
        <v>923</v>
      </c>
      <c r="V1171">
        <v>7.2</v>
      </c>
      <c r="W1171">
        <v>0</v>
      </c>
    </row>
    <row r="1172" spans="1:23" x14ac:dyDescent="0.25">
      <c r="A1172" t="s">
        <v>231</v>
      </c>
      <c r="B1172">
        <v>300</v>
      </c>
      <c r="C1172">
        <v>134</v>
      </c>
      <c r="D1172">
        <v>0</v>
      </c>
      <c r="E1172">
        <v>336</v>
      </c>
      <c r="F1172" t="s">
        <v>2398</v>
      </c>
      <c r="G1172">
        <v>1000</v>
      </c>
      <c r="H1172">
        <v>102310175</v>
      </c>
      <c r="I1172" t="s">
        <v>1942</v>
      </c>
      <c r="J1172" t="s">
        <v>3842</v>
      </c>
      <c r="K1172" t="s">
        <v>3843</v>
      </c>
      <c r="L1172">
        <v>64989</v>
      </c>
      <c r="M1172">
        <v>2676</v>
      </c>
      <c r="N1172" t="s">
        <v>351</v>
      </c>
      <c r="O1172">
        <v>0</v>
      </c>
      <c r="P1172">
        <v>279</v>
      </c>
      <c r="Q1172" t="s">
        <v>30</v>
      </c>
      <c r="R1172" t="s">
        <v>31</v>
      </c>
      <c r="S1172">
        <v>0</v>
      </c>
      <c r="T1172">
        <v>2016</v>
      </c>
      <c r="U1172">
        <v>575</v>
      </c>
      <c r="V1172">
        <v>7.8</v>
      </c>
      <c r="W1172">
        <v>40000</v>
      </c>
    </row>
    <row r="1173" spans="1:23" x14ac:dyDescent="0.25">
      <c r="A1173" t="s">
        <v>471</v>
      </c>
      <c r="B1173">
        <v>556</v>
      </c>
      <c r="C1173">
        <v>120</v>
      </c>
      <c r="D1173">
        <v>21000</v>
      </c>
      <c r="E1173">
        <v>81</v>
      </c>
      <c r="F1173" t="s">
        <v>3844</v>
      </c>
      <c r="G1173">
        <v>10000</v>
      </c>
      <c r="H1173">
        <v>96917897</v>
      </c>
      <c r="I1173" t="s">
        <v>1017</v>
      </c>
      <c r="J1173" t="s">
        <v>129</v>
      </c>
      <c r="K1173" t="s">
        <v>3845</v>
      </c>
      <c r="L1173">
        <v>479453</v>
      </c>
      <c r="M1173">
        <v>10555</v>
      </c>
      <c r="N1173" t="s">
        <v>3846</v>
      </c>
      <c r="O1173">
        <v>0</v>
      </c>
      <c r="P1173">
        <v>696</v>
      </c>
      <c r="Q1173" t="s">
        <v>30</v>
      </c>
      <c r="R1173" t="s">
        <v>31</v>
      </c>
      <c r="S1173">
        <v>0</v>
      </c>
      <c r="T1173">
        <v>2010</v>
      </c>
      <c r="U1173">
        <v>349</v>
      </c>
      <c r="V1173">
        <v>7.7</v>
      </c>
      <c r="W1173">
        <v>74000</v>
      </c>
    </row>
    <row r="1174" spans="1:23" x14ac:dyDescent="0.25">
      <c r="A1174" t="s">
        <v>3847</v>
      </c>
      <c r="B1174">
        <v>161</v>
      </c>
      <c r="C1174">
        <v>129</v>
      </c>
      <c r="D1174">
        <v>42</v>
      </c>
      <c r="E1174">
        <v>49</v>
      </c>
      <c r="F1174" t="s">
        <v>3848</v>
      </c>
      <c r="G1174">
        <v>97</v>
      </c>
      <c r="H1174">
        <v>93952276</v>
      </c>
      <c r="I1174" t="s">
        <v>936</v>
      </c>
      <c r="J1174" t="s">
        <v>3849</v>
      </c>
      <c r="K1174" t="s">
        <v>3850</v>
      </c>
      <c r="L1174">
        <v>132048</v>
      </c>
      <c r="M1174">
        <v>318</v>
      </c>
      <c r="N1174" t="s">
        <v>3851</v>
      </c>
      <c r="O1174">
        <v>7</v>
      </c>
      <c r="P1174">
        <v>203</v>
      </c>
      <c r="Q1174" t="s">
        <v>30</v>
      </c>
      <c r="R1174" t="s">
        <v>31</v>
      </c>
      <c r="S1174">
        <v>0</v>
      </c>
      <c r="T1174">
        <v>2009</v>
      </c>
      <c r="U1174">
        <v>50</v>
      </c>
      <c r="V1174">
        <v>6.4</v>
      </c>
      <c r="W1174">
        <v>12000</v>
      </c>
    </row>
    <row r="1175" spans="1:23" x14ac:dyDescent="0.25">
      <c r="A1175" t="s">
        <v>3502</v>
      </c>
      <c r="B1175">
        <v>151</v>
      </c>
      <c r="C1175">
        <v>89</v>
      </c>
      <c r="D1175">
        <v>119</v>
      </c>
      <c r="E1175">
        <v>807</v>
      </c>
      <c r="F1175" t="s">
        <v>1685</v>
      </c>
      <c r="G1175">
        <v>2000</v>
      </c>
      <c r="H1175">
        <v>90703745</v>
      </c>
      <c r="I1175" t="s">
        <v>1094</v>
      </c>
      <c r="J1175" t="s">
        <v>3852</v>
      </c>
      <c r="K1175" t="s">
        <v>3853</v>
      </c>
      <c r="L1175">
        <v>93748</v>
      </c>
      <c r="M1175">
        <v>5855</v>
      </c>
      <c r="N1175" t="s">
        <v>3504</v>
      </c>
      <c r="O1175">
        <v>8</v>
      </c>
      <c r="P1175">
        <v>410</v>
      </c>
      <c r="Q1175" t="s">
        <v>30</v>
      </c>
      <c r="R1175" t="s">
        <v>31</v>
      </c>
      <c r="S1175">
        <v>0</v>
      </c>
      <c r="T1175">
        <v>2006</v>
      </c>
      <c r="U1175">
        <v>869</v>
      </c>
      <c r="V1175">
        <v>5.0999999999999996</v>
      </c>
      <c r="W1175">
        <v>1000</v>
      </c>
    </row>
    <row r="1176" spans="1:23" x14ac:dyDescent="0.25">
      <c r="A1176" t="s">
        <v>3854</v>
      </c>
      <c r="B1176">
        <v>212</v>
      </c>
      <c r="C1176">
        <v>116</v>
      </c>
      <c r="D1176">
        <v>0</v>
      </c>
      <c r="E1176">
        <v>71</v>
      </c>
      <c r="F1176" t="s">
        <v>3855</v>
      </c>
      <c r="G1176">
        <v>287</v>
      </c>
      <c r="H1176">
        <v>89138076</v>
      </c>
      <c r="I1176" t="s">
        <v>3159</v>
      </c>
      <c r="J1176" t="s">
        <v>3856</v>
      </c>
      <c r="K1176" t="s">
        <v>3857</v>
      </c>
      <c r="L1176">
        <v>98535</v>
      </c>
      <c r="M1176">
        <v>600</v>
      </c>
      <c r="N1176" t="s">
        <v>1049</v>
      </c>
      <c r="O1176">
        <v>4</v>
      </c>
      <c r="P1176">
        <v>734</v>
      </c>
      <c r="Q1176" t="s">
        <v>30</v>
      </c>
      <c r="R1176" t="s">
        <v>31</v>
      </c>
      <c r="S1176">
        <v>0</v>
      </c>
      <c r="T1176">
        <v>2000</v>
      </c>
      <c r="U1176">
        <v>157</v>
      </c>
      <c r="V1176">
        <v>5.5</v>
      </c>
      <c r="W1176">
        <v>0</v>
      </c>
    </row>
    <row r="1177" spans="1:23" x14ac:dyDescent="0.25">
      <c r="A1177" t="s">
        <v>302</v>
      </c>
      <c r="B1177">
        <v>111</v>
      </c>
      <c r="C1177">
        <v>118</v>
      </c>
      <c r="D1177">
        <v>0</v>
      </c>
      <c r="E1177">
        <v>690</v>
      </c>
      <c r="F1177" t="s">
        <v>3824</v>
      </c>
      <c r="G1177">
        <v>1000</v>
      </c>
      <c r="H1177">
        <v>87666629</v>
      </c>
      <c r="I1177" t="s">
        <v>3858</v>
      </c>
      <c r="J1177" t="s">
        <v>2374</v>
      </c>
      <c r="K1177" t="s">
        <v>3859</v>
      </c>
      <c r="L1177">
        <v>283480</v>
      </c>
      <c r="M1177">
        <v>3986</v>
      </c>
      <c r="N1177" t="s">
        <v>3826</v>
      </c>
      <c r="O1177">
        <v>0</v>
      </c>
      <c r="P1177">
        <v>263</v>
      </c>
      <c r="Q1177" t="s">
        <v>30</v>
      </c>
      <c r="R1177" t="s">
        <v>31</v>
      </c>
      <c r="S1177">
        <v>0</v>
      </c>
      <c r="T1177">
        <v>1990</v>
      </c>
      <c r="U1177">
        <v>869</v>
      </c>
      <c r="V1177">
        <v>7.4</v>
      </c>
      <c r="W1177">
        <v>0</v>
      </c>
    </row>
    <row r="1178" spans="1:23" x14ac:dyDescent="0.25">
      <c r="A1178" t="s">
        <v>3860</v>
      </c>
      <c r="B1178">
        <v>173</v>
      </c>
      <c r="C1178">
        <v>107</v>
      </c>
      <c r="D1178">
        <v>164</v>
      </c>
      <c r="E1178">
        <v>723</v>
      </c>
      <c r="F1178" t="s">
        <v>2634</v>
      </c>
      <c r="G1178">
        <v>8000</v>
      </c>
      <c r="H1178">
        <v>90353764</v>
      </c>
      <c r="I1178" t="s">
        <v>684</v>
      </c>
      <c r="J1178" t="s">
        <v>833</v>
      </c>
      <c r="K1178" t="s">
        <v>3861</v>
      </c>
      <c r="L1178">
        <v>85629</v>
      </c>
      <c r="M1178">
        <v>12556</v>
      </c>
      <c r="N1178" t="s">
        <v>1343</v>
      </c>
      <c r="O1178">
        <v>2</v>
      </c>
      <c r="P1178">
        <v>144</v>
      </c>
      <c r="Q1178" t="s">
        <v>30</v>
      </c>
      <c r="R1178" t="s">
        <v>31</v>
      </c>
      <c r="S1178">
        <v>0</v>
      </c>
      <c r="T1178">
        <v>2015</v>
      </c>
      <c r="U1178">
        <v>2000</v>
      </c>
      <c r="V1178">
        <v>6</v>
      </c>
      <c r="W1178">
        <v>14000</v>
      </c>
    </row>
    <row r="1179" spans="1:23" x14ac:dyDescent="0.25">
      <c r="A1179" t="s">
        <v>3020</v>
      </c>
      <c r="B1179">
        <v>181</v>
      </c>
      <c r="C1179">
        <v>155</v>
      </c>
      <c r="D1179">
        <v>0</v>
      </c>
      <c r="E1179">
        <v>10000</v>
      </c>
      <c r="F1179" t="s">
        <v>523</v>
      </c>
      <c r="G1179">
        <v>18000</v>
      </c>
      <c r="H1179">
        <v>82522790</v>
      </c>
      <c r="I1179" t="s">
        <v>3862</v>
      </c>
      <c r="J1179" t="s">
        <v>406</v>
      </c>
      <c r="K1179" t="s">
        <v>3863</v>
      </c>
      <c r="L1179">
        <v>143835</v>
      </c>
      <c r="M1179">
        <v>42220</v>
      </c>
      <c r="N1179" t="s">
        <v>307</v>
      </c>
      <c r="O1179">
        <v>0</v>
      </c>
      <c r="P1179">
        <v>654</v>
      </c>
      <c r="Q1179" t="s">
        <v>30</v>
      </c>
      <c r="R1179" t="s">
        <v>31</v>
      </c>
      <c r="S1179">
        <v>0</v>
      </c>
      <c r="T1179">
        <v>1992</v>
      </c>
      <c r="U1179">
        <v>12000</v>
      </c>
      <c r="V1179">
        <v>7.5</v>
      </c>
      <c r="W1179">
        <v>14000</v>
      </c>
    </row>
    <row r="1180" spans="1:23" x14ac:dyDescent="0.25">
      <c r="A1180" t="s">
        <v>2320</v>
      </c>
      <c r="B1180">
        <v>252</v>
      </c>
      <c r="C1180">
        <v>123</v>
      </c>
      <c r="D1180">
        <v>0</v>
      </c>
      <c r="E1180">
        <v>923</v>
      </c>
      <c r="F1180" t="s">
        <v>3220</v>
      </c>
      <c r="G1180">
        <v>11000</v>
      </c>
      <c r="H1180">
        <v>94125426</v>
      </c>
      <c r="I1180" t="s">
        <v>3864</v>
      </c>
      <c r="J1180" t="s">
        <v>1541</v>
      </c>
      <c r="K1180" t="s">
        <v>3865</v>
      </c>
      <c r="L1180">
        <v>79264</v>
      </c>
      <c r="M1180">
        <v>13321</v>
      </c>
      <c r="N1180" t="s">
        <v>3324</v>
      </c>
      <c r="O1180">
        <v>2</v>
      </c>
      <c r="P1180">
        <v>277</v>
      </c>
      <c r="Q1180" t="s">
        <v>30</v>
      </c>
      <c r="R1180" t="s">
        <v>31</v>
      </c>
      <c r="S1180">
        <v>0</v>
      </c>
      <c r="T1180">
        <v>2009</v>
      </c>
      <c r="U1180">
        <v>935</v>
      </c>
      <c r="V1180">
        <v>7</v>
      </c>
      <c r="W1180">
        <v>13000</v>
      </c>
    </row>
    <row r="1181" spans="1:23" x14ac:dyDescent="0.25">
      <c r="A1181" t="s">
        <v>3147</v>
      </c>
      <c r="B1181">
        <v>216</v>
      </c>
      <c r="C1181">
        <v>128</v>
      </c>
      <c r="D1181">
        <v>241</v>
      </c>
      <c r="E1181">
        <v>898</v>
      </c>
      <c r="F1181" t="s">
        <v>101</v>
      </c>
      <c r="G1181">
        <v>11000</v>
      </c>
      <c r="H1181">
        <v>95001343</v>
      </c>
      <c r="I1181" t="s">
        <v>1072</v>
      </c>
      <c r="J1181" t="s">
        <v>272</v>
      </c>
      <c r="K1181" t="s">
        <v>3866</v>
      </c>
      <c r="L1181">
        <v>66511</v>
      </c>
      <c r="M1181">
        <v>16911</v>
      </c>
      <c r="N1181" t="s">
        <v>2127</v>
      </c>
      <c r="O1181">
        <v>0</v>
      </c>
      <c r="P1181">
        <v>200</v>
      </c>
      <c r="Q1181" t="s">
        <v>30</v>
      </c>
      <c r="R1181" t="s">
        <v>31</v>
      </c>
      <c r="S1181">
        <v>0</v>
      </c>
      <c r="T1181">
        <v>2013</v>
      </c>
      <c r="U1181">
        <v>3000</v>
      </c>
      <c r="V1181">
        <v>7.5</v>
      </c>
      <c r="W1181">
        <v>28000</v>
      </c>
    </row>
    <row r="1182" spans="1:23" x14ac:dyDescent="0.25">
      <c r="A1182" t="s">
        <v>1702</v>
      </c>
      <c r="B1182">
        <v>203</v>
      </c>
      <c r="C1182">
        <v>139</v>
      </c>
      <c r="D1182">
        <v>333</v>
      </c>
      <c r="E1182">
        <v>1000</v>
      </c>
      <c r="F1182" t="s">
        <v>776</v>
      </c>
      <c r="G1182">
        <v>22000</v>
      </c>
      <c r="H1182">
        <v>81292135</v>
      </c>
      <c r="I1182" t="s">
        <v>1385</v>
      </c>
      <c r="J1182" t="s">
        <v>479</v>
      </c>
      <c r="K1182" t="s">
        <v>3867</v>
      </c>
      <c r="L1182">
        <v>137891</v>
      </c>
      <c r="M1182">
        <v>36810</v>
      </c>
      <c r="N1182" t="s">
        <v>37</v>
      </c>
      <c r="O1182">
        <v>1</v>
      </c>
      <c r="P1182">
        <v>696</v>
      </c>
      <c r="Q1182" t="s">
        <v>30</v>
      </c>
      <c r="R1182" t="s">
        <v>31</v>
      </c>
      <c r="S1182">
        <v>0</v>
      </c>
      <c r="T1182">
        <v>1999</v>
      </c>
      <c r="U1182">
        <v>13000</v>
      </c>
      <c r="V1182">
        <v>7.3</v>
      </c>
      <c r="W1182">
        <v>0</v>
      </c>
    </row>
    <row r="1183" spans="1:23" x14ac:dyDescent="0.25">
      <c r="A1183" t="s">
        <v>2217</v>
      </c>
      <c r="B1183">
        <v>218</v>
      </c>
      <c r="C1183">
        <v>109</v>
      </c>
      <c r="D1183">
        <v>101</v>
      </c>
      <c r="E1183">
        <v>839</v>
      </c>
      <c r="F1183" t="s">
        <v>2478</v>
      </c>
      <c r="G1183">
        <v>13000</v>
      </c>
      <c r="H1183">
        <v>86208010</v>
      </c>
      <c r="I1183" t="s">
        <v>1094</v>
      </c>
      <c r="J1183" t="s">
        <v>378</v>
      </c>
      <c r="K1183" t="s">
        <v>3868</v>
      </c>
      <c r="L1183">
        <v>97045</v>
      </c>
      <c r="M1183">
        <v>16179</v>
      </c>
      <c r="N1183" t="s">
        <v>2816</v>
      </c>
      <c r="O1183">
        <v>1</v>
      </c>
      <c r="P1183">
        <v>285</v>
      </c>
      <c r="Q1183" t="s">
        <v>30</v>
      </c>
      <c r="R1183" t="s">
        <v>31</v>
      </c>
      <c r="S1183">
        <v>0</v>
      </c>
      <c r="T1183">
        <v>2014</v>
      </c>
      <c r="U1183">
        <v>899</v>
      </c>
      <c r="V1183">
        <v>5.7</v>
      </c>
      <c r="W1183">
        <v>55000</v>
      </c>
    </row>
    <row r="1184" spans="1:23" x14ac:dyDescent="0.25">
      <c r="A1184" t="s">
        <v>3151</v>
      </c>
      <c r="B1184">
        <v>118</v>
      </c>
      <c r="C1184">
        <v>120</v>
      </c>
      <c r="D1184">
        <v>155</v>
      </c>
      <c r="E1184">
        <v>249</v>
      </c>
      <c r="F1184" t="s">
        <v>245</v>
      </c>
      <c r="G1184">
        <v>23000</v>
      </c>
      <c r="H1184">
        <v>81593527</v>
      </c>
      <c r="I1184" t="s">
        <v>2085</v>
      </c>
      <c r="J1184" t="s">
        <v>232</v>
      </c>
      <c r="K1184" t="s">
        <v>3869</v>
      </c>
      <c r="L1184">
        <v>48806</v>
      </c>
      <c r="M1184">
        <v>24300</v>
      </c>
      <c r="N1184" t="s">
        <v>3870</v>
      </c>
      <c r="O1184">
        <v>1</v>
      </c>
      <c r="P1184">
        <v>263</v>
      </c>
      <c r="Q1184" t="s">
        <v>30</v>
      </c>
      <c r="R1184" t="s">
        <v>31</v>
      </c>
      <c r="S1184">
        <v>0</v>
      </c>
      <c r="T1184">
        <v>2006</v>
      </c>
      <c r="U1184">
        <v>984</v>
      </c>
      <c r="V1184">
        <v>7.3</v>
      </c>
      <c r="W1184">
        <v>11000</v>
      </c>
    </row>
    <row r="1185" spans="1:23" x14ac:dyDescent="0.25">
      <c r="A1185" t="s">
        <v>1535</v>
      </c>
      <c r="B1185">
        <v>241</v>
      </c>
      <c r="C1185">
        <v>121</v>
      </c>
      <c r="D1185">
        <v>278</v>
      </c>
      <c r="E1185">
        <v>808</v>
      </c>
      <c r="F1185" t="s">
        <v>181</v>
      </c>
      <c r="G1185">
        <v>22000</v>
      </c>
      <c r="H1185">
        <v>75274748</v>
      </c>
      <c r="I1185" t="s">
        <v>1639</v>
      </c>
      <c r="J1185" t="s">
        <v>1140</v>
      </c>
      <c r="K1185" t="s">
        <v>3871</v>
      </c>
      <c r="L1185">
        <v>130661</v>
      </c>
      <c r="M1185">
        <v>36010</v>
      </c>
      <c r="N1185" t="s">
        <v>716</v>
      </c>
      <c r="O1185">
        <v>2</v>
      </c>
      <c r="P1185">
        <v>304</v>
      </c>
      <c r="Q1185" t="s">
        <v>30</v>
      </c>
      <c r="R1185" t="s">
        <v>31</v>
      </c>
      <c r="S1185">
        <v>0</v>
      </c>
      <c r="T1185">
        <v>2015</v>
      </c>
      <c r="U1185">
        <v>11000</v>
      </c>
      <c r="V1185">
        <v>7.2</v>
      </c>
      <c r="W1185">
        <v>54000</v>
      </c>
    </row>
    <row r="1186" spans="1:23" x14ac:dyDescent="0.25">
      <c r="A1186" t="s">
        <v>894</v>
      </c>
      <c r="B1186">
        <v>119</v>
      </c>
      <c r="C1186">
        <v>102</v>
      </c>
      <c r="D1186">
        <v>167</v>
      </c>
      <c r="E1186">
        <v>655</v>
      </c>
      <c r="F1186" t="s">
        <v>3872</v>
      </c>
      <c r="G1186">
        <v>2000</v>
      </c>
      <c r="H1186">
        <v>90835030</v>
      </c>
      <c r="I1186" t="s">
        <v>1392</v>
      </c>
      <c r="J1186" t="s">
        <v>2758</v>
      </c>
      <c r="K1186" t="s">
        <v>3873</v>
      </c>
      <c r="L1186">
        <v>28621</v>
      </c>
      <c r="M1186">
        <v>5178</v>
      </c>
      <c r="N1186" t="s">
        <v>1486</v>
      </c>
      <c r="O1186">
        <v>0</v>
      </c>
      <c r="P1186">
        <v>58</v>
      </c>
      <c r="Q1186" t="s">
        <v>30</v>
      </c>
      <c r="R1186" t="s">
        <v>31</v>
      </c>
      <c r="S1186">
        <v>0</v>
      </c>
      <c r="T1186">
        <v>2016</v>
      </c>
      <c r="U1186">
        <v>874</v>
      </c>
      <c r="V1186">
        <v>5.9</v>
      </c>
      <c r="W1186">
        <v>0</v>
      </c>
    </row>
    <row r="1187" spans="1:23" x14ac:dyDescent="0.25">
      <c r="A1187" t="s">
        <v>1071</v>
      </c>
      <c r="B1187">
        <v>89</v>
      </c>
      <c r="C1187">
        <v>117</v>
      </c>
      <c r="D1187">
        <v>0</v>
      </c>
      <c r="E1187">
        <v>322</v>
      </c>
      <c r="F1187" t="s">
        <v>3874</v>
      </c>
      <c r="G1187">
        <v>855</v>
      </c>
      <c r="H1187">
        <v>72455275</v>
      </c>
      <c r="I1187" t="s">
        <v>3875</v>
      </c>
      <c r="J1187" t="s">
        <v>29</v>
      </c>
      <c r="K1187" t="s">
        <v>3876</v>
      </c>
      <c r="L1187">
        <v>113068</v>
      </c>
      <c r="M1187">
        <v>2144</v>
      </c>
      <c r="N1187" t="s">
        <v>3877</v>
      </c>
      <c r="O1187">
        <v>1</v>
      </c>
      <c r="P1187">
        <v>382</v>
      </c>
      <c r="Q1187" t="s">
        <v>30</v>
      </c>
      <c r="R1187" t="s">
        <v>31</v>
      </c>
      <c r="S1187">
        <v>0</v>
      </c>
      <c r="T1187">
        <v>1992</v>
      </c>
      <c r="U1187">
        <v>363</v>
      </c>
      <c r="V1187">
        <v>7.8</v>
      </c>
      <c r="W1187">
        <v>0</v>
      </c>
    </row>
    <row r="1188" spans="1:23" x14ac:dyDescent="0.25">
      <c r="A1188" t="s">
        <v>2386</v>
      </c>
      <c r="B1188">
        <v>209</v>
      </c>
      <c r="C1188">
        <v>178</v>
      </c>
      <c r="D1188">
        <v>138</v>
      </c>
      <c r="E1188">
        <v>748</v>
      </c>
      <c r="F1188" t="s">
        <v>3878</v>
      </c>
      <c r="G1188">
        <v>904</v>
      </c>
      <c r="H1188">
        <v>75305995</v>
      </c>
      <c r="I1188" t="s">
        <v>2692</v>
      </c>
      <c r="J1188" t="s">
        <v>1929</v>
      </c>
      <c r="K1188" t="s">
        <v>3879</v>
      </c>
      <c r="L1188">
        <v>110394</v>
      </c>
      <c r="M1188">
        <v>5074</v>
      </c>
      <c r="N1188" t="s">
        <v>103</v>
      </c>
      <c r="O1188">
        <v>0</v>
      </c>
      <c r="P1188">
        <v>433</v>
      </c>
      <c r="Q1188" t="s">
        <v>30</v>
      </c>
      <c r="R1188" t="s">
        <v>31</v>
      </c>
      <c r="S1188">
        <v>0</v>
      </c>
      <c r="T1188">
        <v>2004</v>
      </c>
      <c r="U1188">
        <v>876</v>
      </c>
      <c r="V1188">
        <v>7.7</v>
      </c>
      <c r="W1188">
        <v>0</v>
      </c>
    </row>
    <row r="1189" spans="1:23" x14ac:dyDescent="0.25">
      <c r="A1189" t="s">
        <v>2414</v>
      </c>
      <c r="B1189">
        <v>374</v>
      </c>
      <c r="C1189">
        <v>147</v>
      </c>
      <c r="D1189">
        <v>436</v>
      </c>
      <c r="E1189">
        <v>175</v>
      </c>
      <c r="F1189" t="s">
        <v>3880</v>
      </c>
      <c r="G1189">
        <v>3000</v>
      </c>
      <c r="H1189">
        <v>74098862</v>
      </c>
      <c r="I1189" t="s">
        <v>1007</v>
      </c>
      <c r="J1189" t="s">
        <v>667</v>
      </c>
      <c r="K1189" t="s">
        <v>3881</v>
      </c>
      <c r="L1189">
        <v>656640</v>
      </c>
      <c r="M1189">
        <v>3924</v>
      </c>
      <c r="N1189" t="s">
        <v>3882</v>
      </c>
      <c r="O1189">
        <v>1</v>
      </c>
      <c r="P1189">
        <v>1732</v>
      </c>
      <c r="Q1189" t="s">
        <v>30</v>
      </c>
      <c r="R1189" t="s">
        <v>31</v>
      </c>
      <c r="S1189">
        <v>0</v>
      </c>
      <c r="T1189">
        <v>2005</v>
      </c>
      <c r="U1189">
        <v>472</v>
      </c>
      <c r="V1189">
        <v>8.1</v>
      </c>
      <c r="W1189">
        <v>13000</v>
      </c>
    </row>
    <row r="1190" spans="1:23" x14ac:dyDescent="0.25">
      <c r="A1190" t="s">
        <v>1610</v>
      </c>
      <c r="B1190">
        <v>235</v>
      </c>
      <c r="C1190">
        <v>90</v>
      </c>
      <c r="D1190">
        <v>38</v>
      </c>
      <c r="E1190">
        <v>882</v>
      </c>
      <c r="F1190" t="s">
        <v>598</v>
      </c>
      <c r="G1190">
        <v>2000</v>
      </c>
      <c r="H1190">
        <v>72266306</v>
      </c>
      <c r="I1190" t="s">
        <v>1396</v>
      </c>
      <c r="J1190" t="s">
        <v>371</v>
      </c>
      <c r="K1190" t="s">
        <v>3883</v>
      </c>
      <c r="L1190">
        <v>127528</v>
      </c>
      <c r="M1190">
        <v>6775</v>
      </c>
      <c r="N1190" t="s">
        <v>134</v>
      </c>
      <c r="O1190">
        <v>4</v>
      </c>
      <c r="P1190">
        <v>422</v>
      </c>
      <c r="Q1190" t="s">
        <v>30</v>
      </c>
      <c r="R1190" t="s">
        <v>31</v>
      </c>
      <c r="S1190">
        <v>0</v>
      </c>
      <c r="T1190">
        <v>2008</v>
      </c>
      <c r="U1190">
        <v>897</v>
      </c>
      <c r="V1190">
        <v>6.6</v>
      </c>
      <c r="W1190">
        <v>0</v>
      </c>
    </row>
    <row r="1191" spans="1:23" x14ac:dyDescent="0.25">
      <c r="A1191" t="s">
        <v>3731</v>
      </c>
      <c r="B1191">
        <v>215</v>
      </c>
      <c r="C1191">
        <v>105</v>
      </c>
      <c r="D1191">
        <v>29</v>
      </c>
      <c r="E1191">
        <v>257</v>
      </c>
      <c r="F1191" t="s">
        <v>176</v>
      </c>
      <c r="G1191">
        <v>24000</v>
      </c>
      <c r="H1191">
        <v>71347010</v>
      </c>
      <c r="I1191" t="s">
        <v>1099</v>
      </c>
      <c r="J1191" t="s">
        <v>61</v>
      </c>
      <c r="K1191" t="s">
        <v>3884</v>
      </c>
      <c r="L1191">
        <v>166194</v>
      </c>
      <c r="M1191">
        <v>28928</v>
      </c>
      <c r="N1191" t="s">
        <v>3885</v>
      </c>
      <c r="O1191">
        <v>2</v>
      </c>
      <c r="P1191">
        <v>215</v>
      </c>
      <c r="Q1191" t="s">
        <v>30</v>
      </c>
      <c r="R1191" t="s">
        <v>31</v>
      </c>
      <c r="S1191">
        <v>0</v>
      </c>
      <c r="T1191">
        <v>2009</v>
      </c>
      <c r="U1191">
        <v>4000</v>
      </c>
      <c r="V1191">
        <v>7.1</v>
      </c>
      <c r="W1191">
        <v>0</v>
      </c>
    </row>
    <row r="1192" spans="1:23" x14ac:dyDescent="0.25">
      <c r="A1192" t="s">
        <v>2217</v>
      </c>
      <c r="B1192">
        <v>109</v>
      </c>
      <c r="C1192">
        <v>114</v>
      </c>
      <c r="D1192">
        <v>101</v>
      </c>
      <c r="E1192">
        <v>398</v>
      </c>
      <c r="F1192" t="s">
        <v>1486</v>
      </c>
      <c r="G1192">
        <v>700</v>
      </c>
      <c r="H1192">
        <v>70836296</v>
      </c>
      <c r="I1192" t="s">
        <v>1616</v>
      </c>
      <c r="J1192" t="s">
        <v>1156</v>
      </c>
      <c r="K1192" t="s">
        <v>3886</v>
      </c>
      <c r="L1192">
        <v>109445</v>
      </c>
      <c r="M1192">
        <v>2842</v>
      </c>
      <c r="N1192" t="s">
        <v>3887</v>
      </c>
      <c r="O1192">
        <v>2</v>
      </c>
      <c r="P1192">
        <v>426</v>
      </c>
      <c r="Q1192" t="s">
        <v>30</v>
      </c>
      <c r="R1192" t="s">
        <v>31</v>
      </c>
      <c r="S1192">
        <v>0</v>
      </c>
      <c r="T1192">
        <v>2001</v>
      </c>
      <c r="U1192">
        <v>655</v>
      </c>
      <c r="V1192">
        <v>5.9</v>
      </c>
      <c r="W1192">
        <v>0</v>
      </c>
    </row>
    <row r="1193" spans="1:23" x14ac:dyDescent="0.25">
      <c r="A1193" t="s">
        <v>521</v>
      </c>
      <c r="B1193">
        <v>125</v>
      </c>
      <c r="C1193">
        <v>206</v>
      </c>
      <c r="D1193">
        <v>0</v>
      </c>
      <c r="E1193">
        <v>4</v>
      </c>
      <c r="F1193" t="s">
        <v>3888</v>
      </c>
      <c r="G1193">
        <v>433</v>
      </c>
      <c r="H1193">
        <v>70405498</v>
      </c>
      <c r="I1193" t="s">
        <v>1810</v>
      </c>
      <c r="J1193" t="s">
        <v>3889</v>
      </c>
      <c r="K1193" t="s">
        <v>3890</v>
      </c>
      <c r="L1193">
        <v>113472</v>
      </c>
      <c r="M1193">
        <v>698</v>
      </c>
      <c r="N1193" t="s">
        <v>3891</v>
      </c>
      <c r="O1193">
        <v>1</v>
      </c>
      <c r="P1193">
        <v>442</v>
      </c>
      <c r="Q1193" t="s">
        <v>30</v>
      </c>
      <c r="R1193" t="s">
        <v>966</v>
      </c>
      <c r="S1193">
        <v>0</v>
      </c>
      <c r="T1193">
        <v>1991</v>
      </c>
      <c r="U1193">
        <v>256</v>
      </c>
      <c r="V1193">
        <v>8</v>
      </c>
      <c r="W1193">
        <v>0</v>
      </c>
    </row>
    <row r="1194" spans="1:23" x14ac:dyDescent="0.25">
      <c r="A1194" t="s">
        <v>3097</v>
      </c>
      <c r="B1194">
        <v>65</v>
      </c>
      <c r="C1194">
        <v>99</v>
      </c>
      <c r="D1194">
        <v>14</v>
      </c>
      <c r="E1194">
        <v>633</v>
      </c>
      <c r="F1194" t="s">
        <v>3892</v>
      </c>
      <c r="G1194">
        <v>17000</v>
      </c>
      <c r="H1194">
        <v>70163652</v>
      </c>
      <c r="I1194" t="s">
        <v>684</v>
      </c>
      <c r="J1194" t="s">
        <v>338</v>
      </c>
      <c r="K1194" t="s">
        <v>3893</v>
      </c>
      <c r="L1194">
        <v>31968</v>
      </c>
      <c r="M1194">
        <v>19334</v>
      </c>
      <c r="N1194" t="s">
        <v>3894</v>
      </c>
      <c r="O1194">
        <v>0</v>
      </c>
      <c r="P1194">
        <v>82</v>
      </c>
      <c r="Q1194" t="s">
        <v>30</v>
      </c>
      <c r="R1194" t="s">
        <v>31</v>
      </c>
      <c r="S1194">
        <v>0</v>
      </c>
      <c r="T1194">
        <v>2006</v>
      </c>
      <c r="U1194">
        <v>826</v>
      </c>
      <c r="V1194">
        <v>4.5999999999999996</v>
      </c>
      <c r="W1194">
        <v>663</v>
      </c>
    </row>
    <row r="1195" spans="1:23" x14ac:dyDescent="0.25">
      <c r="A1195" t="s">
        <v>32</v>
      </c>
      <c r="B1195">
        <v>125</v>
      </c>
      <c r="C1195">
        <v>123</v>
      </c>
      <c r="D1195">
        <v>563</v>
      </c>
      <c r="E1195">
        <v>8000</v>
      </c>
      <c r="F1195" t="s">
        <v>237</v>
      </c>
      <c r="G1195">
        <v>24000</v>
      </c>
      <c r="H1195">
        <v>66808615</v>
      </c>
      <c r="I1195" t="s">
        <v>3895</v>
      </c>
      <c r="J1195" t="s">
        <v>61</v>
      </c>
      <c r="K1195" t="s">
        <v>3896</v>
      </c>
      <c r="L1195">
        <v>87351</v>
      </c>
      <c r="M1195">
        <v>43917</v>
      </c>
      <c r="N1195" t="s">
        <v>1006</v>
      </c>
      <c r="O1195">
        <v>0</v>
      </c>
      <c r="P1195">
        <v>344</v>
      </c>
      <c r="Q1195" t="s">
        <v>30</v>
      </c>
      <c r="R1195" t="s">
        <v>31</v>
      </c>
      <c r="S1195">
        <v>0</v>
      </c>
      <c r="T1195">
        <v>2001</v>
      </c>
      <c r="U1195">
        <v>11000</v>
      </c>
      <c r="V1195">
        <v>6.1</v>
      </c>
      <c r="W1195">
        <v>2000</v>
      </c>
    </row>
    <row r="1196" spans="1:23" x14ac:dyDescent="0.25">
      <c r="A1196" t="s">
        <v>390</v>
      </c>
      <c r="B1196">
        <v>322</v>
      </c>
      <c r="C1196">
        <v>137</v>
      </c>
      <c r="D1196">
        <v>11000</v>
      </c>
      <c r="E1196">
        <v>465</v>
      </c>
      <c r="F1196" t="s">
        <v>2331</v>
      </c>
      <c r="G1196">
        <v>769</v>
      </c>
      <c r="H1196">
        <v>115603980</v>
      </c>
      <c r="I1196" t="s">
        <v>2332</v>
      </c>
      <c r="J1196" t="s">
        <v>2333</v>
      </c>
      <c r="K1196" t="s">
        <v>2334</v>
      </c>
      <c r="L1196">
        <v>103589</v>
      </c>
      <c r="M1196">
        <v>2938</v>
      </c>
      <c r="N1196" t="s">
        <v>2335</v>
      </c>
      <c r="O1196">
        <v>0</v>
      </c>
      <c r="P1196">
        <v>351</v>
      </c>
      <c r="Q1196" t="s">
        <v>30</v>
      </c>
      <c r="R1196" t="s">
        <v>31</v>
      </c>
      <c r="S1196">
        <v>0</v>
      </c>
      <c r="T1196">
        <v>2014</v>
      </c>
      <c r="U1196">
        <v>698</v>
      </c>
      <c r="V1196">
        <v>7.2</v>
      </c>
      <c r="W1196">
        <v>35000</v>
      </c>
    </row>
    <row r="1197" spans="1:23" x14ac:dyDescent="0.25">
      <c r="A1197" t="s">
        <v>3718</v>
      </c>
      <c r="B1197">
        <v>191</v>
      </c>
      <c r="C1197">
        <v>102</v>
      </c>
      <c r="D1197">
        <v>23</v>
      </c>
      <c r="E1197">
        <v>651</v>
      </c>
      <c r="F1197" t="s">
        <v>1540</v>
      </c>
      <c r="G1197">
        <v>2000</v>
      </c>
      <c r="H1197">
        <v>64149837</v>
      </c>
      <c r="I1197" t="s">
        <v>3897</v>
      </c>
      <c r="J1197" t="s">
        <v>3898</v>
      </c>
      <c r="K1197" t="s">
        <v>3899</v>
      </c>
      <c r="L1197">
        <v>146899</v>
      </c>
      <c r="M1197">
        <v>7009</v>
      </c>
      <c r="N1197" t="s">
        <v>3127</v>
      </c>
      <c r="O1197">
        <v>1</v>
      </c>
      <c r="P1197">
        <v>185</v>
      </c>
      <c r="Q1197" t="s">
        <v>30</v>
      </c>
      <c r="R1197" t="s">
        <v>31</v>
      </c>
      <c r="S1197">
        <v>0</v>
      </c>
      <c r="T1197">
        <v>2009</v>
      </c>
      <c r="U1197">
        <v>2000</v>
      </c>
      <c r="V1197">
        <v>6.4</v>
      </c>
      <c r="W1197">
        <v>0</v>
      </c>
    </row>
    <row r="1198" spans="1:23" x14ac:dyDescent="0.25">
      <c r="A1198" t="s">
        <v>3900</v>
      </c>
      <c r="B1198">
        <v>191</v>
      </c>
      <c r="C1198">
        <v>109</v>
      </c>
      <c r="D1198">
        <v>415</v>
      </c>
      <c r="E1198">
        <v>119</v>
      </c>
      <c r="F1198" t="s">
        <v>3901</v>
      </c>
      <c r="G1198">
        <v>982</v>
      </c>
      <c r="H1198">
        <v>83906114</v>
      </c>
      <c r="I1198" t="s">
        <v>1099</v>
      </c>
      <c r="J1198" t="s">
        <v>755</v>
      </c>
      <c r="K1198" t="s">
        <v>3902</v>
      </c>
      <c r="L1198">
        <v>104481</v>
      </c>
      <c r="M1198">
        <v>2357</v>
      </c>
      <c r="N1198" t="s">
        <v>3903</v>
      </c>
      <c r="O1198">
        <v>2</v>
      </c>
      <c r="P1198">
        <v>189</v>
      </c>
      <c r="Q1198" t="s">
        <v>30</v>
      </c>
      <c r="R1198" t="s">
        <v>31</v>
      </c>
      <c r="S1198">
        <v>0</v>
      </c>
      <c r="T1198">
        <v>2014</v>
      </c>
      <c r="U1198">
        <v>971</v>
      </c>
      <c r="V1198">
        <v>6</v>
      </c>
      <c r="W1198">
        <v>16000</v>
      </c>
    </row>
    <row r="1199" spans="1:23" x14ac:dyDescent="0.25">
      <c r="A1199" t="s">
        <v>3593</v>
      </c>
      <c r="B1199">
        <v>221</v>
      </c>
      <c r="C1199">
        <v>82</v>
      </c>
      <c r="D1199">
        <v>160</v>
      </c>
      <c r="E1199">
        <v>748</v>
      </c>
      <c r="F1199" t="s">
        <v>3904</v>
      </c>
      <c r="G1199">
        <v>164000</v>
      </c>
      <c r="H1199">
        <v>66466372</v>
      </c>
      <c r="I1199" t="s">
        <v>3905</v>
      </c>
      <c r="J1199" t="s">
        <v>3906</v>
      </c>
      <c r="K1199" t="s">
        <v>3907</v>
      </c>
      <c r="L1199">
        <v>75345</v>
      </c>
      <c r="M1199">
        <v>303717</v>
      </c>
      <c r="N1199" t="s">
        <v>3908</v>
      </c>
      <c r="O1199">
        <v>0</v>
      </c>
      <c r="P1199">
        <v>290</v>
      </c>
      <c r="Q1199" t="s">
        <v>30</v>
      </c>
      <c r="R1199" t="s">
        <v>31</v>
      </c>
      <c r="S1199">
        <v>0</v>
      </c>
      <c r="T1199">
        <v>2009</v>
      </c>
      <c r="U1199">
        <v>137000</v>
      </c>
      <c r="V1199">
        <v>5.2</v>
      </c>
      <c r="W1199">
        <v>0</v>
      </c>
    </row>
    <row r="1200" spans="1:23" x14ac:dyDescent="0.25">
      <c r="A1200" t="s">
        <v>270</v>
      </c>
      <c r="B1200">
        <v>459</v>
      </c>
      <c r="C1200">
        <v>142</v>
      </c>
      <c r="D1200">
        <v>14000</v>
      </c>
      <c r="E1200">
        <v>423</v>
      </c>
      <c r="F1200" t="s">
        <v>757</v>
      </c>
      <c r="G1200">
        <v>15000</v>
      </c>
      <c r="H1200">
        <v>72306065</v>
      </c>
      <c r="I1200" t="s">
        <v>1810</v>
      </c>
      <c r="J1200" t="s">
        <v>225</v>
      </c>
      <c r="K1200" t="s">
        <v>3909</v>
      </c>
      <c r="L1200">
        <v>178118</v>
      </c>
      <c r="M1200">
        <v>16944</v>
      </c>
      <c r="N1200" t="s">
        <v>3491</v>
      </c>
      <c r="O1200">
        <v>0</v>
      </c>
      <c r="P1200">
        <v>355</v>
      </c>
      <c r="Q1200" t="s">
        <v>30</v>
      </c>
      <c r="R1200" t="s">
        <v>31</v>
      </c>
      <c r="S1200">
        <v>0</v>
      </c>
      <c r="T1200">
        <v>2015</v>
      </c>
      <c r="U1200">
        <v>535</v>
      </c>
      <c r="V1200">
        <v>7.6</v>
      </c>
      <c r="W1200">
        <v>55000</v>
      </c>
    </row>
    <row r="1201" spans="1:23" x14ac:dyDescent="0.25">
      <c r="A1201" t="s">
        <v>1336</v>
      </c>
      <c r="B1201">
        <v>131</v>
      </c>
      <c r="C1201">
        <v>106</v>
      </c>
      <c r="D1201">
        <v>212</v>
      </c>
      <c r="E1201">
        <v>389</v>
      </c>
      <c r="F1201" t="s">
        <v>2453</v>
      </c>
      <c r="G1201">
        <v>578</v>
      </c>
      <c r="H1201">
        <v>59068786</v>
      </c>
      <c r="I1201" t="s">
        <v>1248</v>
      </c>
      <c r="J1201" t="s">
        <v>3910</v>
      </c>
      <c r="K1201" t="s">
        <v>3911</v>
      </c>
      <c r="L1201">
        <v>86902</v>
      </c>
      <c r="M1201">
        <v>2544</v>
      </c>
      <c r="N1201" t="s">
        <v>3912</v>
      </c>
      <c r="O1201">
        <v>2</v>
      </c>
      <c r="P1201">
        <v>411</v>
      </c>
      <c r="Q1201" t="s">
        <v>30</v>
      </c>
      <c r="R1201" t="s">
        <v>31</v>
      </c>
      <c r="S1201">
        <v>0</v>
      </c>
      <c r="T1201">
        <v>2001</v>
      </c>
      <c r="U1201">
        <v>563</v>
      </c>
      <c r="V1201">
        <v>6.4</v>
      </c>
      <c r="W1201">
        <v>0</v>
      </c>
    </row>
    <row r="1202" spans="1:23" x14ac:dyDescent="0.25">
      <c r="A1202" t="s">
        <v>3913</v>
      </c>
      <c r="B1202">
        <v>222</v>
      </c>
      <c r="C1202">
        <v>114</v>
      </c>
      <c r="D1202">
        <v>89</v>
      </c>
      <c r="E1202">
        <v>177</v>
      </c>
      <c r="F1202" t="s">
        <v>3914</v>
      </c>
      <c r="G1202">
        <v>836</v>
      </c>
      <c r="H1202">
        <v>60923325</v>
      </c>
      <c r="I1202" t="s">
        <v>3915</v>
      </c>
      <c r="J1202" t="s">
        <v>3916</v>
      </c>
      <c r="K1202" t="s">
        <v>3917</v>
      </c>
      <c r="L1202">
        <v>147317</v>
      </c>
      <c r="M1202">
        <v>2091</v>
      </c>
      <c r="N1202" t="s">
        <v>3918</v>
      </c>
      <c r="O1202">
        <v>2</v>
      </c>
      <c r="P1202">
        <v>197</v>
      </c>
      <c r="Q1202" t="s">
        <v>30</v>
      </c>
      <c r="R1202" t="s">
        <v>31</v>
      </c>
      <c r="S1202">
        <v>0</v>
      </c>
      <c r="T1202">
        <v>2010</v>
      </c>
      <c r="U1202">
        <v>719</v>
      </c>
      <c r="V1202">
        <v>6.4</v>
      </c>
      <c r="W1202">
        <v>12000</v>
      </c>
    </row>
    <row r="1203" spans="1:23" x14ac:dyDescent="0.25">
      <c r="A1203" t="s">
        <v>1097</v>
      </c>
      <c r="B1203">
        <v>118</v>
      </c>
      <c r="C1203">
        <v>106</v>
      </c>
      <c r="D1203">
        <v>23</v>
      </c>
      <c r="E1203">
        <v>418</v>
      </c>
      <c r="F1203" t="s">
        <v>3919</v>
      </c>
      <c r="G1203">
        <v>1000</v>
      </c>
      <c r="H1203">
        <v>57887882</v>
      </c>
      <c r="I1203" t="s">
        <v>936</v>
      </c>
      <c r="J1203" t="s">
        <v>792</v>
      </c>
      <c r="K1203" t="s">
        <v>3920</v>
      </c>
      <c r="L1203">
        <v>35508</v>
      </c>
      <c r="M1203">
        <v>2325</v>
      </c>
      <c r="N1203" t="s">
        <v>484</v>
      </c>
      <c r="O1203">
        <v>2</v>
      </c>
      <c r="P1203">
        <v>211</v>
      </c>
      <c r="Q1203" t="s">
        <v>30</v>
      </c>
      <c r="R1203" t="s">
        <v>31</v>
      </c>
      <c r="S1203">
        <v>0</v>
      </c>
      <c r="T1203">
        <v>2004</v>
      </c>
      <c r="U1203">
        <v>593</v>
      </c>
      <c r="V1203">
        <v>6.1</v>
      </c>
      <c r="W1203">
        <v>0</v>
      </c>
    </row>
    <row r="1204" spans="1:23" x14ac:dyDescent="0.25">
      <c r="A1204" t="s">
        <v>1826</v>
      </c>
      <c r="B1204">
        <v>100</v>
      </c>
      <c r="C1204">
        <v>108</v>
      </c>
      <c r="D1204">
        <v>287</v>
      </c>
      <c r="E1204">
        <v>823</v>
      </c>
      <c r="F1204" t="s">
        <v>1373</v>
      </c>
      <c r="G1204">
        <v>4000</v>
      </c>
      <c r="H1204">
        <v>53955614</v>
      </c>
      <c r="I1204" t="s">
        <v>1946</v>
      </c>
      <c r="J1204" t="s">
        <v>63</v>
      </c>
      <c r="K1204" t="s">
        <v>3921</v>
      </c>
      <c r="L1204">
        <v>77415</v>
      </c>
      <c r="M1204">
        <v>8610</v>
      </c>
      <c r="N1204" t="s">
        <v>3245</v>
      </c>
      <c r="O1204">
        <v>0</v>
      </c>
      <c r="P1204">
        <v>139</v>
      </c>
      <c r="Q1204" t="s">
        <v>30</v>
      </c>
      <c r="R1204" t="s">
        <v>31</v>
      </c>
      <c r="S1204">
        <v>0</v>
      </c>
      <c r="T1204">
        <v>1998</v>
      </c>
      <c r="U1204">
        <v>835</v>
      </c>
      <c r="V1204">
        <v>6.1</v>
      </c>
      <c r="W1204">
        <v>0</v>
      </c>
    </row>
    <row r="1205" spans="1:23" x14ac:dyDescent="0.25">
      <c r="A1205" t="s">
        <v>3922</v>
      </c>
      <c r="B1205">
        <v>70</v>
      </c>
      <c r="C1205">
        <v>98</v>
      </c>
      <c r="D1205">
        <v>20</v>
      </c>
      <c r="E1205">
        <v>968</v>
      </c>
      <c r="F1205" t="s">
        <v>1300</v>
      </c>
      <c r="G1205">
        <v>2000</v>
      </c>
      <c r="H1205">
        <v>54967359</v>
      </c>
      <c r="I1205" t="s">
        <v>3537</v>
      </c>
      <c r="J1205" t="s">
        <v>3923</v>
      </c>
      <c r="K1205" t="s">
        <v>3924</v>
      </c>
      <c r="L1205">
        <v>52805</v>
      </c>
      <c r="M1205">
        <v>7039</v>
      </c>
      <c r="N1205" t="s">
        <v>2310</v>
      </c>
      <c r="O1205">
        <v>0</v>
      </c>
      <c r="P1205">
        <v>209</v>
      </c>
      <c r="Q1205" t="s">
        <v>30</v>
      </c>
      <c r="R1205" t="s">
        <v>31</v>
      </c>
      <c r="S1205">
        <v>0</v>
      </c>
      <c r="T1205">
        <v>1997</v>
      </c>
      <c r="U1205">
        <v>2000</v>
      </c>
      <c r="V1205">
        <v>5.2</v>
      </c>
      <c r="W1205">
        <v>0</v>
      </c>
    </row>
    <row r="1206" spans="1:23" x14ac:dyDescent="0.25">
      <c r="A1206" t="s">
        <v>365</v>
      </c>
      <c r="B1206">
        <v>138</v>
      </c>
      <c r="C1206">
        <v>131</v>
      </c>
      <c r="D1206">
        <v>58</v>
      </c>
      <c r="E1206">
        <v>720</v>
      </c>
      <c r="F1206" t="s">
        <v>212</v>
      </c>
      <c r="G1206">
        <v>15000</v>
      </c>
      <c r="H1206">
        <v>54228104</v>
      </c>
      <c r="I1206" t="s">
        <v>3925</v>
      </c>
      <c r="J1206" t="s">
        <v>83</v>
      </c>
      <c r="K1206" t="s">
        <v>3926</v>
      </c>
      <c r="L1206">
        <v>104991</v>
      </c>
      <c r="M1206">
        <v>17152</v>
      </c>
      <c r="N1206" t="s">
        <v>1222</v>
      </c>
      <c r="O1206">
        <v>1</v>
      </c>
      <c r="P1206">
        <v>544</v>
      </c>
      <c r="Q1206" t="s">
        <v>30</v>
      </c>
      <c r="R1206" t="s">
        <v>44</v>
      </c>
      <c r="S1206">
        <v>0</v>
      </c>
      <c r="T1206">
        <v>2002</v>
      </c>
      <c r="U1206">
        <v>1000</v>
      </c>
      <c r="V1206">
        <v>7.7</v>
      </c>
      <c r="W1206">
        <v>0</v>
      </c>
    </row>
    <row r="1207" spans="1:23" x14ac:dyDescent="0.25">
      <c r="A1207" t="s">
        <v>3490</v>
      </c>
      <c r="B1207">
        <v>274</v>
      </c>
      <c r="C1207">
        <v>118</v>
      </c>
      <c r="D1207">
        <v>65</v>
      </c>
      <c r="E1207">
        <v>638</v>
      </c>
      <c r="F1207" t="s">
        <v>3927</v>
      </c>
      <c r="G1207">
        <v>11000</v>
      </c>
      <c r="H1207">
        <v>57981889</v>
      </c>
      <c r="I1207" t="s">
        <v>1385</v>
      </c>
      <c r="J1207" t="s">
        <v>456</v>
      </c>
      <c r="K1207" t="s">
        <v>3928</v>
      </c>
      <c r="L1207">
        <v>173848</v>
      </c>
      <c r="M1207">
        <v>13943</v>
      </c>
      <c r="N1207" t="s">
        <v>2053</v>
      </c>
      <c r="O1207">
        <v>1</v>
      </c>
      <c r="P1207">
        <v>203</v>
      </c>
      <c r="Q1207" t="s">
        <v>30</v>
      </c>
      <c r="R1207" t="s">
        <v>31</v>
      </c>
      <c r="S1207">
        <v>0</v>
      </c>
      <c r="T1207">
        <v>2011</v>
      </c>
      <c r="U1207">
        <v>980</v>
      </c>
      <c r="V1207">
        <v>7.3</v>
      </c>
      <c r="W1207">
        <v>25000</v>
      </c>
    </row>
    <row r="1208" spans="1:23" x14ac:dyDescent="0.25">
      <c r="A1208" t="s">
        <v>3172</v>
      </c>
      <c r="B1208">
        <v>349</v>
      </c>
      <c r="C1208">
        <v>113</v>
      </c>
      <c r="D1208">
        <v>174</v>
      </c>
      <c r="E1208">
        <v>767</v>
      </c>
      <c r="F1208" t="s">
        <v>90</v>
      </c>
      <c r="G1208">
        <v>14000</v>
      </c>
      <c r="H1208">
        <v>61094903</v>
      </c>
      <c r="I1208" t="s">
        <v>775</v>
      </c>
      <c r="J1208" t="s">
        <v>162</v>
      </c>
      <c r="K1208" t="s">
        <v>3929</v>
      </c>
      <c r="L1208">
        <v>210542</v>
      </c>
      <c r="M1208">
        <v>17152</v>
      </c>
      <c r="N1208" t="s">
        <v>3930</v>
      </c>
      <c r="O1208">
        <v>3</v>
      </c>
      <c r="P1208">
        <v>332</v>
      </c>
      <c r="Q1208" t="s">
        <v>30</v>
      </c>
      <c r="R1208" t="s">
        <v>44</v>
      </c>
      <c r="S1208">
        <v>0</v>
      </c>
      <c r="T1208">
        <v>2011</v>
      </c>
      <c r="U1208">
        <v>903</v>
      </c>
      <c r="V1208">
        <v>6.9</v>
      </c>
      <c r="W1208">
        <v>29000</v>
      </c>
    </row>
    <row r="1209" spans="1:23" x14ac:dyDescent="0.25">
      <c r="A1209" t="s">
        <v>45</v>
      </c>
      <c r="B1209">
        <v>341</v>
      </c>
      <c r="C1209">
        <v>130</v>
      </c>
      <c r="D1209">
        <v>22000</v>
      </c>
      <c r="E1209">
        <v>19000</v>
      </c>
      <c r="F1209" t="s">
        <v>185</v>
      </c>
      <c r="G1209">
        <v>23000</v>
      </c>
      <c r="H1209">
        <v>53082743</v>
      </c>
      <c r="I1209" t="s">
        <v>1435</v>
      </c>
      <c r="J1209" t="s">
        <v>46</v>
      </c>
      <c r="K1209" t="s">
        <v>3931</v>
      </c>
      <c r="L1209">
        <v>844052</v>
      </c>
      <c r="M1209">
        <v>63986</v>
      </c>
      <c r="N1209" t="s">
        <v>74</v>
      </c>
      <c r="O1209">
        <v>1</v>
      </c>
      <c r="P1209">
        <v>1100</v>
      </c>
      <c r="Q1209" t="s">
        <v>30</v>
      </c>
      <c r="R1209" t="s">
        <v>31</v>
      </c>
      <c r="S1209">
        <v>0</v>
      </c>
      <c r="T1209">
        <v>2006</v>
      </c>
      <c r="U1209">
        <v>20000</v>
      </c>
      <c r="V1209">
        <v>8.5</v>
      </c>
      <c r="W1209">
        <v>49000</v>
      </c>
    </row>
    <row r="1210" spans="1:23" x14ac:dyDescent="0.25">
      <c r="A1210" t="s">
        <v>2825</v>
      </c>
      <c r="B1210">
        <v>196</v>
      </c>
      <c r="C1210">
        <v>116</v>
      </c>
      <c r="D1210">
        <v>51</v>
      </c>
      <c r="E1210">
        <v>465</v>
      </c>
      <c r="F1210" t="s">
        <v>41</v>
      </c>
      <c r="G1210">
        <v>18000</v>
      </c>
      <c r="H1210">
        <v>54414716</v>
      </c>
      <c r="I1210" t="s">
        <v>684</v>
      </c>
      <c r="J1210" t="s">
        <v>88</v>
      </c>
      <c r="K1210" t="s">
        <v>3932</v>
      </c>
      <c r="L1210">
        <v>114294</v>
      </c>
      <c r="M1210">
        <v>30571</v>
      </c>
      <c r="N1210" t="s">
        <v>3933</v>
      </c>
      <c r="O1210">
        <v>7</v>
      </c>
      <c r="P1210">
        <v>187</v>
      </c>
      <c r="Q1210" t="s">
        <v>30</v>
      </c>
      <c r="R1210" t="s">
        <v>31</v>
      </c>
      <c r="S1210">
        <v>0</v>
      </c>
      <c r="T1210">
        <v>2014</v>
      </c>
      <c r="U1210">
        <v>11000</v>
      </c>
      <c r="V1210">
        <v>6.3</v>
      </c>
      <c r="W1210">
        <v>12000</v>
      </c>
    </row>
    <row r="1211" spans="1:23" x14ac:dyDescent="0.25">
      <c r="A1211" t="s">
        <v>3934</v>
      </c>
      <c r="B1211">
        <v>83</v>
      </c>
      <c r="C1211">
        <v>89</v>
      </c>
      <c r="D1211">
        <v>7</v>
      </c>
      <c r="E1211">
        <v>91</v>
      </c>
      <c r="F1211" t="s">
        <v>3935</v>
      </c>
      <c r="G1211">
        <v>3000</v>
      </c>
      <c r="H1211">
        <v>57011847</v>
      </c>
      <c r="I1211" t="s">
        <v>429</v>
      </c>
      <c r="J1211" t="s">
        <v>345</v>
      </c>
      <c r="K1211" t="s">
        <v>3936</v>
      </c>
      <c r="L1211">
        <v>20615</v>
      </c>
      <c r="M1211">
        <v>3361</v>
      </c>
      <c r="N1211" t="s">
        <v>3937</v>
      </c>
      <c r="O1211">
        <v>2</v>
      </c>
      <c r="P1211">
        <v>44</v>
      </c>
      <c r="Q1211" t="s">
        <v>30</v>
      </c>
      <c r="R1211" t="s">
        <v>31</v>
      </c>
      <c r="S1211">
        <v>0</v>
      </c>
      <c r="T1211">
        <v>2013</v>
      </c>
      <c r="U1211">
        <v>190</v>
      </c>
      <c r="V1211">
        <v>5.9</v>
      </c>
      <c r="W1211">
        <v>0</v>
      </c>
    </row>
    <row r="1212" spans="1:23" x14ac:dyDescent="0.25">
      <c r="A1212" t="s">
        <v>2063</v>
      </c>
      <c r="B1212">
        <v>283</v>
      </c>
      <c r="C1212">
        <v>139</v>
      </c>
      <c r="D1212">
        <v>0</v>
      </c>
      <c r="E1212">
        <v>19</v>
      </c>
      <c r="F1212" t="s">
        <v>3938</v>
      </c>
      <c r="G1212">
        <v>708</v>
      </c>
      <c r="H1212">
        <v>50859889</v>
      </c>
      <c r="I1212" t="s">
        <v>490</v>
      </c>
      <c r="J1212" t="s">
        <v>3939</v>
      </c>
      <c r="K1212" t="s">
        <v>3940</v>
      </c>
      <c r="L1212">
        <v>236000</v>
      </c>
      <c r="M1212">
        <v>848</v>
      </c>
      <c r="N1212" t="s">
        <v>3941</v>
      </c>
      <c r="O1212">
        <v>0</v>
      </c>
      <c r="P1212">
        <v>1043</v>
      </c>
      <c r="Q1212" t="s">
        <v>3942</v>
      </c>
      <c r="R1212" t="s">
        <v>31</v>
      </c>
      <c r="S1212">
        <v>0</v>
      </c>
      <c r="T1212">
        <v>2006</v>
      </c>
      <c r="U1212">
        <v>78</v>
      </c>
      <c r="V1212">
        <v>7.8</v>
      </c>
      <c r="W1212">
        <v>14000</v>
      </c>
    </row>
    <row r="1213" spans="1:23" x14ac:dyDescent="0.25">
      <c r="A1213" t="s">
        <v>3758</v>
      </c>
      <c r="B1213">
        <v>105</v>
      </c>
      <c r="C1213">
        <v>130</v>
      </c>
      <c r="D1213">
        <v>46</v>
      </c>
      <c r="E1213">
        <v>162</v>
      </c>
      <c r="F1213" t="s">
        <v>738</v>
      </c>
      <c r="G1213">
        <v>387</v>
      </c>
      <c r="H1213">
        <v>51185897</v>
      </c>
      <c r="I1213" t="s">
        <v>40</v>
      </c>
      <c r="J1213" t="s">
        <v>1002</v>
      </c>
      <c r="K1213" t="s">
        <v>3943</v>
      </c>
      <c r="L1213">
        <v>69457</v>
      </c>
      <c r="M1213">
        <v>1233</v>
      </c>
      <c r="N1213" t="s">
        <v>612</v>
      </c>
      <c r="O1213">
        <v>1</v>
      </c>
      <c r="P1213">
        <v>271</v>
      </c>
      <c r="Q1213" t="s">
        <v>30</v>
      </c>
      <c r="R1213" t="s">
        <v>44</v>
      </c>
      <c r="S1213">
        <v>0</v>
      </c>
      <c r="T1213">
        <v>1987</v>
      </c>
      <c r="U1213">
        <v>244</v>
      </c>
      <c r="V1213">
        <v>6.7</v>
      </c>
      <c r="W1213">
        <v>0</v>
      </c>
    </row>
    <row r="1214" spans="1:23" x14ac:dyDescent="0.25">
      <c r="A1214" t="s">
        <v>3944</v>
      </c>
      <c r="B1214">
        <v>351</v>
      </c>
      <c r="C1214">
        <v>107</v>
      </c>
      <c r="D1214">
        <v>190</v>
      </c>
      <c r="E1214">
        <v>520</v>
      </c>
      <c r="F1214" t="s">
        <v>534</v>
      </c>
      <c r="G1214">
        <v>2000</v>
      </c>
      <c r="H1214">
        <v>52000688</v>
      </c>
      <c r="I1214" t="s">
        <v>161</v>
      </c>
      <c r="J1214" t="s">
        <v>3945</v>
      </c>
      <c r="K1214" t="s">
        <v>3946</v>
      </c>
      <c r="L1214">
        <v>171418</v>
      </c>
      <c r="M1214">
        <v>4243</v>
      </c>
      <c r="N1214" t="s">
        <v>3197</v>
      </c>
      <c r="O1214">
        <v>0</v>
      </c>
      <c r="P1214">
        <v>619</v>
      </c>
      <c r="Q1214" t="s">
        <v>30</v>
      </c>
      <c r="R1214" t="s">
        <v>31</v>
      </c>
      <c r="S1214">
        <v>0</v>
      </c>
      <c r="T1214">
        <v>2010</v>
      </c>
      <c r="U1214">
        <v>1000</v>
      </c>
      <c r="V1214">
        <v>6.4</v>
      </c>
      <c r="W1214">
        <v>17000</v>
      </c>
    </row>
    <row r="1215" spans="1:23" x14ac:dyDescent="0.25">
      <c r="A1215" t="s">
        <v>1735</v>
      </c>
      <c r="B1215">
        <v>16</v>
      </c>
      <c r="C1215">
        <v>116</v>
      </c>
      <c r="D1215">
        <v>425</v>
      </c>
      <c r="E1215">
        <v>204</v>
      </c>
      <c r="F1215" t="s">
        <v>3947</v>
      </c>
      <c r="G1215">
        <v>954</v>
      </c>
      <c r="H1215">
        <v>49851591</v>
      </c>
      <c r="I1215" t="s">
        <v>2672</v>
      </c>
      <c r="J1215" t="s">
        <v>544</v>
      </c>
      <c r="K1215" t="s">
        <v>3948</v>
      </c>
      <c r="L1215">
        <v>7900</v>
      </c>
      <c r="M1215">
        <v>2179</v>
      </c>
      <c r="N1215" t="s">
        <v>3949</v>
      </c>
      <c r="O1215">
        <v>3</v>
      </c>
      <c r="P1215">
        <v>34</v>
      </c>
      <c r="Q1215" t="s">
        <v>30</v>
      </c>
      <c r="R1215" t="s">
        <v>31</v>
      </c>
      <c r="S1215">
        <v>0</v>
      </c>
      <c r="T1215">
        <v>1986</v>
      </c>
      <c r="U1215">
        <v>568</v>
      </c>
      <c r="V1215">
        <v>5.9</v>
      </c>
      <c r="W1215">
        <v>263</v>
      </c>
    </row>
    <row r="1216" spans="1:23" x14ac:dyDescent="0.25">
      <c r="A1216" t="s">
        <v>2757</v>
      </c>
      <c r="B1216">
        <v>195</v>
      </c>
      <c r="C1216">
        <v>96</v>
      </c>
      <c r="D1216">
        <v>192</v>
      </c>
      <c r="E1216">
        <v>501</v>
      </c>
      <c r="F1216" t="s">
        <v>2928</v>
      </c>
      <c r="G1216">
        <v>40000</v>
      </c>
      <c r="H1216">
        <v>47781388</v>
      </c>
      <c r="I1216" t="s">
        <v>581</v>
      </c>
      <c r="J1216" t="s">
        <v>35</v>
      </c>
      <c r="K1216" t="s">
        <v>3950</v>
      </c>
      <c r="L1216">
        <v>147504</v>
      </c>
      <c r="M1216">
        <v>41293</v>
      </c>
      <c r="N1216" t="s">
        <v>2497</v>
      </c>
      <c r="O1216">
        <v>1</v>
      </c>
      <c r="P1216">
        <v>531</v>
      </c>
      <c r="Q1216" t="s">
        <v>30</v>
      </c>
      <c r="R1216" t="s">
        <v>31</v>
      </c>
      <c r="S1216">
        <v>0</v>
      </c>
      <c r="T1216">
        <v>2004</v>
      </c>
      <c r="U1216">
        <v>534</v>
      </c>
      <c r="V1216">
        <v>6.6</v>
      </c>
      <c r="W1216">
        <v>0</v>
      </c>
    </row>
    <row r="1217" spans="1:23" x14ac:dyDescent="0.25">
      <c r="A1217" t="s">
        <v>3951</v>
      </c>
      <c r="B1217">
        <v>175</v>
      </c>
      <c r="C1217">
        <v>99</v>
      </c>
      <c r="D1217">
        <v>18</v>
      </c>
      <c r="E1217">
        <v>211</v>
      </c>
      <c r="F1217" t="s">
        <v>3152</v>
      </c>
      <c r="G1217">
        <v>18000</v>
      </c>
      <c r="H1217">
        <v>52320979</v>
      </c>
      <c r="I1217" t="s">
        <v>473</v>
      </c>
      <c r="J1217" t="s">
        <v>406</v>
      </c>
      <c r="K1217" t="s">
        <v>3952</v>
      </c>
      <c r="L1217">
        <v>114321</v>
      </c>
      <c r="M1217">
        <v>18693</v>
      </c>
      <c r="N1217" t="s">
        <v>3953</v>
      </c>
      <c r="O1217">
        <v>0</v>
      </c>
      <c r="P1217">
        <v>548</v>
      </c>
      <c r="Q1217" t="s">
        <v>30</v>
      </c>
      <c r="R1217" t="s">
        <v>31</v>
      </c>
      <c r="S1217">
        <v>0</v>
      </c>
      <c r="T1217">
        <v>2006</v>
      </c>
      <c r="U1217">
        <v>426</v>
      </c>
      <c r="V1217">
        <v>6.8</v>
      </c>
      <c r="W1217">
        <v>0</v>
      </c>
    </row>
    <row r="1218" spans="1:23" x14ac:dyDescent="0.25">
      <c r="A1218" t="s">
        <v>2752</v>
      </c>
      <c r="B1218">
        <v>193</v>
      </c>
      <c r="C1218">
        <v>104</v>
      </c>
      <c r="D1218">
        <v>34</v>
      </c>
      <c r="E1218">
        <v>280</v>
      </c>
      <c r="F1218" t="s">
        <v>3954</v>
      </c>
      <c r="G1218">
        <v>545</v>
      </c>
      <c r="H1218">
        <v>47806295</v>
      </c>
      <c r="I1218" t="s">
        <v>1942</v>
      </c>
      <c r="J1218" t="s">
        <v>3955</v>
      </c>
      <c r="K1218" t="s">
        <v>3956</v>
      </c>
      <c r="L1218">
        <v>87447</v>
      </c>
      <c r="M1218">
        <v>1274</v>
      </c>
      <c r="N1218" t="s">
        <v>3957</v>
      </c>
      <c r="O1218">
        <v>0</v>
      </c>
      <c r="P1218">
        <v>371</v>
      </c>
      <c r="Q1218" t="s">
        <v>30</v>
      </c>
      <c r="R1218" t="s">
        <v>31</v>
      </c>
      <c r="S1218">
        <v>0</v>
      </c>
      <c r="T1218">
        <v>2005</v>
      </c>
      <c r="U1218">
        <v>351</v>
      </c>
      <c r="V1218">
        <v>6.5</v>
      </c>
      <c r="W1218">
        <v>0</v>
      </c>
    </row>
    <row r="1219" spans="1:23" x14ac:dyDescent="0.25">
      <c r="A1219" t="s">
        <v>3958</v>
      </c>
      <c r="B1219">
        <v>169</v>
      </c>
      <c r="C1219">
        <v>105</v>
      </c>
      <c r="D1219">
        <v>54</v>
      </c>
      <c r="E1219">
        <v>988</v>
      </c>
      <c r="F1219" t="s">
        <v>2791</v>
      </c>
      <c r="G1219">
        <v>3000</v>
      </c>
      <c r="H1219">
        <v>51853450</v>
      </c>
      <c r="I1219" t="s">
        <v>2986</v>
      </c>
      <c r="J1219" t="s">
        <v>515</v>
      </c>
      <c r="K1219" t="s">
        <v>3959</v>
      </c>
      <c r="L1219">
        <v>37398</v>
      </c>
      <c r="M1219">
        <v>9069</v>
      </c>
      <c r="N1219" t="s">
        <v>230</v>
      </c>
      <c r="O1219">
        <v>0</v>
      </c>
      <c r="P1219">
        <v>110</v>
      </c>
      <c r="Q1219" t="s">
        <v>30</v>
      </c>
      <c r="R1219" t="s">
        <v>31</v>
      </c>
      <c r="S1219">
        <v>0</v>
      </c>
      <c r="T1219">
        <v>2012</v>
      </c>
      <c r="U1219">
        <v>2000</v>
      </c>
      <c r="V1219">
        <v>6.6</v>
      </c>
      <c r="W1219">
        <v>11000</v>
      </c>
    </row>
    <row r="1220" spans="1:23" x14ac:dyDescent="0.25">
      <c r="A1220" t="s">
        <v>3960</v>
      </c>
      <c r="B1220">
        <v>128</v>
      </c>
      <c r="C1220">
        <v>101</v>
      </c>
      <c r="D1220">
        <v>10</v>
      </c>
      <c r="E1220">
        <v>681</v>
      </c>
      <c r="F1220" t="s">
        <v>3961</v>
      </c>
      <c r="G1220">
        <v>1000</v>
      </c>
      <c r="H1220">
        <v>46012734</v>
      </c>
      <c r="I1220" t="s">
        <v>1099</v>
      </c>
      <c r="J1220" t="s">
        <v>3962</v>
      </c>
      <c r="K1220" t="s">
        <v>3963</v>
      </c>
      <c r="L1220">
        <v>54421</v>
      </c>
      <c r="M1220">
        <v>4298</v>
      </c>
      <c r="N1220" t="s">
        <v>1428</v>
      </c>
      <c r="O1220">
        <v>2</v>
      </c>
      <c r="P1220">
        <v>101</v>
      </c>
      <c r="Q1220" t="s">
        <v>30</v>
      </c>
      <c r="R1220" t="s">
        <v>31</v>
      </c>
      <c r="S1220">
        <v>0</v>
      </c>
      <c r="T1220">
        <v>2008</v>
      </c>
      <c r="U1220">
        <v>689</v>
      </c>
      <c r="V1220">
        <v>5.8</v>
      </c>
      <c r="W1220">
        <v>3000</v>
      </c>
    </row>
    <row r="1221" spans="1:23" x14ac:dyDescent="0.25">
      <c r="A1221" t="s">
        <v>2336</v>
      </c>
      <c r="B1221">
        <v>249</v>
      </c>
      <c r="C1221">
        <v>134</v>
      </c>
      <c r="D1221">
        <v>16000</v>
      </c>
      <c r="E1221">
        <v>235</v>
      </c>
      <c r="F1221" t="s">
        <v>3964</v>
      </c>
      <c r="G1221">
        <v>880</v>
      </c>
      <c r="H1221">
        <v>47034272</v>
      </c>
      <c r="I1221" t="s">
        <v>3965</v>
      </c>
      <c r="J1221" t="s">
        <v>3966</v>
      </c>
      <c r="K1221" t="s">
        <v>3967</v>
      </c>
      <c r="L1221">
        <v>25465</v>
      </c>
      <c r="M1221">
        <v>2281</v>
      </c>
      <c r="N1221" t="s">
        <v>3968</v>
      </c>
      <c r="O1221">
        <v>1</v>
      </c>
      <c r="P1221">
        <v>190</v>
      </c>
      <c r="Q1221" t="s">
        <v>30</v>
      </c>
      <c r="R1221" t="s">
        <v>31</v>
      </c>
      <c r="S1221">
        <v>0</v>
      </c>
      <c r="T1221">
        <v>2014</v>
      </c>
      <c r="U1221">
        <v>413</v>
      </c>
      <c r="V1221">
        <v>6.9</v>
      </c>
      <c r="W1221">
        <v>16000</v>
      </c>
    </row>
    <row r="1222" spans="1:23" x14ac:dyDescent="0.25">
      <c r="A1222" t="s">
        <v>3020</v>
      </c>
      <c r="B1222">
        <v>91</v>
      </c>
      <c r="C1222">
        <v>135</v>
      </c>
      <c r="D1222">
        <v>0</v>
      </c>
      <c r="E1222">
        <v>913</v>
      </c>
      <c r="F1222" t="s">
        <v>1513</v>
      </c>
      <c r="G1222">
        <v>13000</v>
      </c>
      <c r="H1222">
        <v>45856732</v>
      </c>
      <c r="I1222" t="s">
        <v>1385</v>
      </c>
      <c r="J1222" t="s">
        <v>776</v>
      </c>
      <c r="K1222" t="s">
        <v>3969</v>
      </c>
      <c r="L1222">
        <v>46221</v>
      </c>
      <c r="M1222">
        <v>16762</v>
      </c>
      <c r="N1222" t="s">
        <v>1715</v>
      </c>
      <c r="O1222">
        <v>1</v>
      </c>
      <c r="P1222">
        <v>141</v>
      </c>
      <c r="Q1222" t="s">
        <v>30</v>
      </c>
      <c r="R1222" t="s">
        <v>31</v>
      </c>
      <c r="S1222">
        <v>0</v>
      </c>
      <c r="T1222">
        <v>1997</v>
      </c>
      <c r="U1222">
        <v>936</v>
      </c>
      <c r="V1222">
        <v>7.1</v>
      </c>
      <c r="W1222">
        <v>0</v>
      </c>
    </row>
    <row r="1223" spans="1:23" x14ac:dyDescent="0.25">
      <c r="A1223" t="s">
        <v>3614</v>
      </c>
      <c r="B1223">
        <v>207</v>
      </c>
      <c r="C1223">
        <v>98</v>
      </c>
      <c r="D1223">
        <v>326</v>
      </c>
      <c r="E1223">
        <v>416</v>
      </c>
      <c r="F1223" t="s">
        <v>2928</v>
      </c>
      <c r="G1223">
        <v>21000</v>
      </c>
      <c r="H1223">
        <v>59588068</v>
      </c>
      <c r="I1223" t="s">
        <v>1942</v>
      </c>
      <c r="J1223" t="s">
        <v>71</v>
      </c>
      <c r="K1223" t="s">
        <v>3970</v>
      </c>
      <c r="L1223">
        <v>89557</v>
      </c>
      <c r="M1223">
        <v>22318</v>
      </c>
      <c r="N1223" t="s">
        <v>1315</v>
      </c>
      <c r="O1223">
        <v>1</v>
      </c>
      <c r="P1223">
        <v>376</v>
      </c>
      <c r="Q1223" t="s">
        <v>30</v>
      </c>
      <c r="R1223" t="s">
        <v>31</v>
      </c>
      <c r="S1223">
        <v>0</v>
      </c>
      <c r="T1223">
        <v>2003</v>
      </c>
      <c r="U1223">
        <v>534</v>
      </c>
      <c r="V1223">
        <v>5.8</v>
      </c>
      <c r="W1223">
        <v>0</v>
      </c>
    </row>
    <row r="1224" spans="1:23" x14ac:dyDescent="0.25">
      <c r="A1224" t="s">
        <v>270</v>
      </c>
      <c r="B1224">
        <v>77</v>
      </c>
      <c r="C1224">
        <v>155</v>
      </c>
      <c r="D1224">
        <v>14000</v>
      </c>
      <c r="E1224">
        <v>11000</v>
      </c>
      <c r="F1224" t="s">
        <v>323</v>
      </c>
      <c r="G1224">
        <v>12000</v>
      </c>
      <c r="H1224">
        <v>44175394</v>
      </c>
      <c r="I1224" t="s">
        <v>3971</v>
      </c>
      <c r="J1224" t="s">
        <v>523</v>
      </c>
      <c r="K1224" t="s">
        <v>3972</v>
      </c>
      <c r="L1224">
        <v>56509</v>
      </c>
      <c r="M1224">
        <v>37570</v>
      </c>
      <c r="N1224" t="s">
        <v>456</v>
      </c>
      <c r="O1224">
        <v>2</v>
      </c>
      <c r="P1224">
        <v>227</v>
      </c>
      <c r="Q1224" t="s">
        <v>30</v>
      </c>
      <c r="R1224" t="s">
        <v>31</v>
      </c>
      <c r="S1224">
        <v>0</v>
      </c>
      <c r="T1224">
        <v>1997</v>
      </c>
      <c r="U1224">
        <v>11000</v>
      </c>
      <c r="V1224">
        <v>7.2</v>
      </c>
      <c r="W1224">
        <v>0</v>
      </c>
    </row>
    <row r="1225" spans="1:23" x14ac:dyDescent="0.25">
      <c r="A1225" t="s">
        <v>868</v>
      </c>
      <c r="B1225">
        <v>25</v>
      </c>
      <c r="C1225">
        <v>106</v>
      </c>
      <c r="D1225">
        <v>323</v>
      </c>
      <c r="E1225">
        <v>0</v>
      </c>
      <c r="F1225" t="s">
        <v>3973</v>
      </c>
      <c r="G1225">
        <v>472</v>
      </c>
      <c r="H1225">
        <v>45500797</v>
      </c>
      <c r="I1225" t="s">
        <v>1503</v>
      </c>
      <c r="J1225" t="s">
        <v>3974</v>
      </c>
      <c r="K1225" t="s">
        <v>3975</v>
      </c>
      <c r="L1225">
        <v>17443</v>
      </c>
      <c r="M1225">
        <v>519</v>
      </c>
      <c r="N1225" t="s">
        <v>3976</v>
      </c>
      <c r="O1225">
        <v>2</v>
      </c>
      <c r="P1225">
        <v>56</v>
      </c>
      <c r="Q1225" t="s">
        <v>30</v>
      </c>
      <c r="R1225" t="s">
        <v>31</v>
      </c>
      <c r="S1225">
        <v>0</v>
      </c>
      <c r="T1225">
        <v>1992</v>
      </c>
      <c r="U1225">
        <v>47</v>
      </c>
      <c r="V1225">
        <v>6</v>
      </c>
      <c r="W1225">
        <v>694</v>
      </c>
    </row>
    <row r="1226" spans="1:23" x14ac:dyDescent="0.25">
      <c r="A1226" t="s">
        <v>3977</v>
      </c>
      <c r="B1226">
        <v>211</v>
      </c>
      <c r="C1226">
        <v>102</v>
      </c>
      <c r="D1226">
        <v>25</v>
      </c>
      <c r="E1226">
        <v>473</v>
      </c>
      <c r="F1226" t="s">
        <v>3978</v>
      </c>
      <c r="G1226">
        <v>1000</v>
      </c>
      <c r="H1226">
        <v>41797066</v>
      </c>
      <c r="I1226" t="s">
        <v>1439</v>
      </c>
      <c r="J1226" t="s">
        <v>3979</v>
      </c>
      <c r="K1226" t="s">
        <v>3980</v>
      </c>
      <c r="L1226">
        <v>92789</v>
      </c>
      <c r="M1226">
        <v>4324</v>
      </c>
      <c r="N1226" t="s">
        <v>3981</v>
      </c>
      <c r="O1226">
        <v>0</v>
      </c>
      <c r="P1226">
        <v>998</v>
      </c>
      <c r="Q1226" t="s">
        <v>30</v>
      </c>
      <c r="R1226" t="s">
        <v>31</v>
      </c>
      <c r="S1226">
        <v>0</v>
      </c>
      <c r="T1226">
        <v>2007</v>
      </c>
      <c r="U1226">
        <v>741</v>
      </c>
      <c r="V1226">
        <v>4.7</v>
      </c>
      <c r="W1226">
        <v>0</v>
      </c>
    </row>
    <row r="1227" spans="1:23" x14ac:dyDescent="0.25">
      <c r="A1227" t="s">
        <v>2657</v>
      </c>
      <c r="B1227">
        <v>19</v>
      </c>
      <c r="C1227">
        <v>95</v>
      </c>
      <c r="D1227">
        <v>80</v>
      </c>
      <c r="E1227">
        <v>287</v>
      </c>
      <c r="F1227" t="s">
        <v>3982</v>
      </c>
      <c r="G1227">
        <v>3000</v>
      </c>
      <c r="H1227">
        <v>38087756</v>
      </c>
      <c r="I1227" t="s">
        <v>1954</v>
      </c>
      <c r="J1227" t="s">
        <v>3983</v>
      </c>
      <c r="K1227" t="s">
        <v>3984</v>
      </c>
      <c r="L1227">
        <v>49612</v>
      </c>
      <c r="M1227">
        <v>4634</v>
      </c>
      <c r="N1227" t="s">
        <v>3985</v>
      </c>
      <c r="O1227">
        <v>1</v>
      </c>
      <c r="P1227">
        <v>39</v>
      </c>
      <c r="Q1227" t="s">
        <v>30</v>
      </c>
      <c r="R1227" t="s">
        <v>31</v>
      </c>
      <c r="S1227">
        <v>0</v>
      </c>
      <c r="T1227">
        <v>1994</v>
      </c>
      <c r="U1227">
        <v>450</v>
      </c>
      <c r="V1227">
        <v>5.2</v>
      </c>
      <c r="W1227">
        <v>0</v>
      </c>
    </row>
    <row r="1228" spans="1:23" x14ac:dyDescent="0.25">
      <c r="A1228" t="s">
        <v>3262</v>
      </c>
      <c r="B1228">
        <v>101</v>
      </c>
      <c r="C1228">
        <v>103</v>
      </c>
      <c r="D1228">
        <v>643</v>
      </c>
      <c r="E1228">
        <v>586</v>
      </c>
      <c r="F1228" t="s">
        <v>3979</v>
      </c>
      <c r="G1228">
        <v>24000</v>
      </c>
      <c r="H1228">
        <v>37752931</v>
      </c>
      <c r="I1228" t="s">
        <v>152</v>
      </c>
      <c r="J1228" t="s">
        <v>61</v>
      </c>
      <c r="K1228" t="s">
        <v>3986</v>
      </c>
      <c r="L1228">
        <v>20201</v>
      </c>
      <c r="M1228">
        <v>26938</v>
      </c>
      <c r="N1228" t="s">
        <v>2589</v>
      </c>
      <c r="O1228">
        <v>2</v>
      </c>
      <c r="P1228">
        <v>180</v>
      </c>
      <c r="Q1228" t="s">
        <v>30</v>
      </c>
      <c r="R1228" t="s">
        <v>31</v>
      </c>
      <c r="S1228">
        <v>0</v>
      </c>
      <c r="T1228">
        <v>2000</v>
      </c>
      <c r="U1228">
        <v>1000</v>
      </c>
      <c r="V1228">
        <v>5.5</v>
      </c>
      <c r="W1228">
        <v>0</v>
      </c>
    </row>
    <row r="1229" spans="1:23" x14ac:dyDescent="0.25">
      <c r="A1229" t="s">
        <v>2517</v>
      </c>
      <c r="B1229">
        <v>175</v>
      </c>
      <c r="C1229">
        <v>95</v>
      </c>
      <c r="D1229">
        <v>30</v>
      </c>
      <c r="E1229">
        <v>664</v>
      </c>
      <c r="F1229" t="s">
        <v>931</v>
      </c>
      <c r="G1229">
        <v>799</v>
      </c>
      <c r="H1229">
        <v>50562555</v>
      </c>
      <c r="I1229" t="s">
        <v>3987</v>
      </c>
      <c r="J1229" t="s">
        <v>67</v>
      </c>
      <c r="K1229" t="s">
        <v>3988</v>
      </c>
      <c r="L1229">
        <v>81334</v>
      </c>
      <c r="M1229">
        <v>2787</v>
      </c>
      <c r="N1229" t="s">
        <v>2482</v>
      </c>
      <c r="O1229">
        <v>4</v>
      </c>
      <c r="P1229">
        <v>291</v>
      </c>
      <c r="Q1229" t="s">
        <v>30</v>
      </c>
      <c r="R1229" t="s">
        <v>31</v>
      </c>
      <c r="S1229">
        <v>0</v>
      </c>
      <c r="T1229">
        <v>2007</v>
      </c>
      <c r="U1229">
        <v>690</v>
      </c>
      <c r="V1229">
        <v>6.5</v>
      </c>
      <c r="W1229">
        <v>0</v>
      </c>
    </row>
    <row r="1230" spans="1:23" x14ac:dyDescent="0.25">
      <c r="A1230" t="s">
        <v>3989</v>
      </c>
      <c r="B1230">
        <v>342</v>
      </c>
      <c r="C1230">
        <v>109</v>
      </c>
      <c r="D1230">
        <v>99</v>
      </c>
      <c r="E1230">
        <v>57</v>
      </c>
      <c r="F1230" t="s">
        <v>3990</v>
      </c>
      <c r="G1230">
        <v>176</v>
      </c>
      <c r="H1230">
        <v>37371385</v>
      </c>
      <c r="I1230" t="s">
        <v>1225</v>
      </c>
      <c r="J1230" t="s">
        <v>3991</v>
      </c>
      <c r="K1230" t="s">
        <v>3992</v>
      </c>
      <c r="L1230">
        <v>192462</v>
      </c>
      <c r="M1230">
        <v>390</v>
      </c>
      <c r="N1230" t="s">
        <v>3993</v>
      </c>
      <c r="O1230">
        <v>0</v>
      </c>
      <c r="P1230">
        <v>334</v>
      </c>
      <c r="Q1230" t="s">
        <v>30</v>
      </c>
      <c r="R1230" t="s">
        <v>31</v>
      </c>
      <c r="S1230">
        <v>0</v>
      </c>
      <c r="T1230">
        <v>2011</v>
      </c>
      <c r="U1230">
        <v>61</v>
      </c>
      <c r="V1230">
        <v>7</v>
      </c>
      <c r="W1230">
        <v>42000</v>
      </c>
    </row>
    <row r="1231" spans="1:23" x14ac:dyDescent="0.25">
      <c r="A1231" t="s">
        <v>3818</v>
      </c>
      <c r="B1231">
        <v>147</v>
      </c>
      <c r="C1231">
        <v>95</v>
      </c>
      <c r="D1231">
        <v>98</v>
      </c>
      <c r="E1231">
        <v>78</v>
      </c>
      <c r="F1231" t="s">
        <v>3994</v>
      </c>
      <c r="G1231">
        <v>405</v>
      </c>
      <c r="H1231">
        <v>37101011</v>
      </c>
      <c r="I1231" t="s">
        <v>1639</v>
      </c>
      <c r="J1231" t="s">
        <v>2514</v>
      </c>
      <c r="K1231" t="s">
        <v>3995</v>
      </c>
      <c r="L1231">
        <v>30394</v>
      </c>
      <c r="M1231">
        <v>1070</v>
      </c>
      <c r="N1231" t="s">
        <v>3996</v>
      </c>
      <c r="O1231">
        <v>1</v>
      </c>
      <c r="P1231">
        <v>103</v>
      </c>
      <c r="Q1231" t="s">
        <v>30</v>
      </c>
      <c r="R1231" t="s">
        <v>31</v>
      </c>
      <c r="S1231">
        <v>0</v>
      </c>
      <c r="T1231">
        <v>2012</v>
      </c>
      <c r="U1231">
        <v>358</v>
      </c>
      <c r="V1231">
        <v>5.8</v>
      </c>
      <c r="W1231">
        <v>0</v>
      </c>
    </row>
    <row r="1232" spans="1:23" x14ac:dyDescent="0.25">
      <c r="A1232" t="s">
        <v>3854</v>
      </c>
      <c r="B1232">
        <v>420</v>
      </c>
      <c r="C1232">
        <v>111</v>
      </c>
      <c r="D1232">
        <v>0</v>
      </c>
      <c r="E1232">
        <v>687</v>
      </c>
      <c r="F1232" t="s">
        <v>3997</v>
      </c>
      <c r="G1232">
        <v>2000</v>
      </c>
      <c r="H1232">
        <v>38176892</v>
      </c>
      <c r="I1232" t="s">
        <v>3159</v>
      </c>
      <c r="J1232" t="s">
        <v>2634</v>
      </c>
      <c r="K1232" t="s">
        <v>3998</v>
      </c>
      <c r="L1232">
        <v>104119</v>
      </c>
      <c r="M1232">
        <v>4486</v>
      </c>
      <c r="N1232" t="s">
        <v>3999</v>
      </c>
      <c r="O1232">
        <v>0</v>
      </c>
      <c r="P1232">
        <v>518</v>
      </c>
      <c r="Q1232" t="s">
        <v>30</v>
      </c>
      <c r="R1232" t="s">
        <v>31</v>
      </c>
      <c r="S1232">
        <v>0</v>
      </c>
      <c r="T1232">
        <v>2011</v>
      </c>
      <c r="U1232">
        <v>741</v>
      </c>
      <c r="V1232">
        <v>6.2</v>
      </c>
      <c r="W1232">
        <v>26000</v>
      </c>
    </row>
    <row r="1233" spans="1:23" x14ac:dyDescent="0.25">
      <c r="A1233" t="s">
        <v>877</v>
      </c>
      <c r="B1233">
        <v>138</v>
      </c>
      <c r="C1233">
        <v>123</v>
      </c>
      <c r="D1233">
        <v>541</v>
      </c>
      <c r="E1233">
        <v>173</v>
      </c>
      <c r="F1233" t="s">
        <v>417</v>
      </c>
      <c r="G1233">
        <v>12000</v>
      </c>
      <c r="H1233">
        <v>36283504</v>
      </c>
      <c r="I1233" t="s">
        <v>581</v>
      </c>
      <c r="J1233" t="s">
        <v>485</v>
      </c>
      <c r="K1233" t="s">
        <v>4000</v>
      </c>
      <c r="L1233">
        <v>104564</v>
      </c>
      <c r="M1233">
        <v>12970</v>
      </c>
      <c r="N1233" t="s">
        <v>4001</v>
      </c>
      <c r="O1233">
        <v>1</v>
      </c>
      <c r="P1233">
        <v>587</v>
      </c>
      <c r="Q1233" t="s">
        <v>30</v>
      </c>
      <c r="R1233" t="s">
        <v>526</v>
      </c>
      <c r="S1233">
        <v>0</v>
      </c>
      <c r="T1233">
        <v>1999</v>
      </c>
      <c r="U1233">
        <v>638</v>
      </c>
      <c r="V1233">
        <v>6.5</v>
      </c>
      <c r="W1233">
        <v>0</v>
      </c>
    </row>
    <row r="1234" spans="1:23" x14ac:dyDescent="0.25">
      <c r="A1234" t="s">
        <v>521</v>
      </c>
      <c r="B1234">
        <v>82</v>
      </c>
      <c r="C1234">
        <v>140</v>
      </c>
      <c r="D1234">
        <v>0</v>
      </c>
      <c r="E1234">
        <v>552</v>
      </c>
      <c r="F1234" t="s">
        <v>1953</v>
      </c>
      <c r="G1234">
        <v>720</v>
      </c>
      <c r="H1234">
        <v>35183792</v>
      </c>
      <c r="I1234" t="s">
        <v>3965</v>
      </c>
      <c r="J1234" t="s">
        <v>1222</v>
      </c>
      <c r="K1234" t="s">
        <v>4002</v>
      </c>
      <c r="L1234">
        <v>68159</v>
      </c>
      <c r="M1234">
        <v>3044</v>
      </c>
      <c r="N1234" t="s">
        <v>2312</v>
      </c>
      <c r="O1234">
        <v>1</v>
      </c>
      <c r="P1234">
        <v>209</v>
      </c>
      <c r="Q1234" t="s">
        <v>30</v>
      </c>
      <c r="R1234" t="s">
        <v>31</v>
      </c>
      <c r="S1234">
        <v>0</v>
      </c>
      <c r="T1234">
        <v>1991</v>
      </c>
      <c r="U1234">
        <v>576</v>
      </c>
      <c r="V1234">
        <v>7.2</v>
      </c>
      <c r="W1234">
        <v>0</v>
      </c>
    </row>
    <row r="1235" spans="1:23" x14ac:dyDescent="0.25">
      <c r="A1235" t="s">
        <v>4003</v>
      </c>
      <c r="B1235">
        <v>201</v>
      </c>
      <c r="C1235">
        <v>94</v>
      </c>
      <c r="D1235">
        <v>52</v>
      </c>
      <c r="E1235">
        <v>214</v>
      </c>
      <c r="F1235" t="s">
        <v>3779</v>
      </c>
      <c r="G1235">
        <v>683</v>
      </c>
      <c r="H1235">
        <v>38543473</v>
      </c>
      <c r="I1235" t="s">
        <v>1094</v>
      </c>
      <c r="J1235" t="s">
        <v>2884</v>
      </c>
      <c r="K1235" t="s">
        <v>4004</v>
      </c>
      <c r="L1235">
        <v>84382</v>
      </c>
      <c r="M1235">
        <v>1488</v>
      </c>
      <c r="N1235" t="s">
        <v>4005</v>
      </c>
      <c r="O1235">
        <v>2</v>
      </c>
      <c r="P1235">
        <v>158</v>
      </c>
      <c r="Q1235" t="s">
        <v>30</v>
      </c>
      <c r="R1235" t="s">
        <v>31</v>
      </c>
      <c r="S1235">
        <v>0</v>
      </c>
      <c r="T1235">
        <v>2014</v>
      </c>
      <c r="U1235">
        <v>392</v>
      </c>
      <c r="V1235">
        <v>5.0999999999999996</v>
      </c>
      <c r="W1235">
        <v>0</v>
      </c>
    </row>
    <row r="1236" spans="1:23" x14ac:dyDescent="0.25">
      <c r="A1236" t="s">
        <v>4006</v>
      </c>
      <c r="B1236">
        <v>82</v>
      </c>
      <c r="C1236">
        <v>94</v>
      </c>
      <c r="D1236">
        <v>0</v>
      </c>
      <c r="E1236">
        <v>235</v>
      </c>
      <c r="F1236" t="s">
        <v>723</v>
      </c>
      <c r="G1236">
        <v>374</v>
      </c>
      <c r="H1236">
        <v>36037909</v>
      </c>
      <c r="I1236" t="s">
        <v>1639</v>
      </c>
      <c r="J1236" t="s">
        <v>1969</v>
      </c>
      <c r="K1236" t="s">
        <v>4007</v>
      </c>
      <c r="L1236">
        <v>10132</v>
      </c>
      <c r="M1236">
        <v>1238</v>
      </c>
      <c r="N1236" t="s">
        <v>4008</v>
      </c>
      <c r="O1236">
        <v>3</v>
      </c>
      <c r="P1236">
        <v>130</v>
      </c>
      <c r="Q1236" t="s">
        <v>30</v>
      </c>
      <c r="R1236" t="s">
        <v>526</v>
      </c>
      <c r="S1236">
        <v>0</v>
      </c>
      <c r="T1236">
        <v>2000</v>
      </c>
      <c r="U1236">
        <v>258</v>
      </c>
      <c r="V1236">
        <v>4.7</v>
      </c>
      <c r="W1236">
        <v>390</v>
      </c>
    </row>
    <row r="1237" spans="1:23" x14ac:dyDescent="0.25">
      <c r="A1237" t="s">
        <v>3237</v>
      </c>
      <c r="B1237">
        <v>277</v>
      </c>
      <c r="C1237">
        <v>92</v>
      </c>
      <c r="D1237">
        <v>77</v>
      </c>
      <c r="E1237">
        <v>495</v>
      </c>
      <c r="F1237" t="s">
        <v>4009</v>
      </c>
      <c r="G1237">
        <v>703</v>
      </c>
      <c r="H1237">
        <v>42575718</v>
      </c>
      <c r="I1237" t="s">
        <v>3905</v>
      </c>
      <c r="J1237" t="s">
        <v>4010</v>
      </c>
      <c r="K1237" t="s">
        <v>4011</v>
      </c>
      <c r="L1237">
        <v>83788</v>
      </c>
      <c r="M1237">
        <v>3074</v>
      </c>
      <c r="N1237" t="s">
        <v>2337</v>
      </c>
      <c r="O1237">
        <v>0</v>
      </c>
      <c r="P1237">
        <v>227</v>
      </c>
      <c r="Q1237" t="s">
        <v>30</v>
      </c>
      <c r="R1237" t="s">
        <v>31</v>
      </c>
      <c r="S1237">
        <v>0</v>
      </c>
      <c r="T1237">
        <v>2011</v>
      </c>
      <c r="U1237">
        <v>682</v>
      </c>
      <c r="V1237">
        <v>5.9</v>
      </c>
      <c r="W1237">
        <v>20000</v>
      </c>
    </row>
    <row r="1238" spans="1:23" x14ac:dyDescent="0.25">
      <c r="A1238" t="s">
        <v>4012</v>
      </c>
      <c r="B1238">
        <v>90</v>
      </c>
      <c r="C1238">
        <v>102</v>
      </c>
      <c r="D1238">
        <v>6</v>
      </c>
      <c r="E1238">
        <v>584</v>
      </c>
      <c r="F1238" t="s">
        <v>1246</v>
      </c>
      <c r="G1238">
        <v>711</v>
      </c>
      <c r="H1238">
        <v>33864342</v>
      </c>
      <c r="I1238" t="s">
        <v>2672</v>
      </c>
      <c r="J1238" t="s">
        <v>367</v>
      </c>
      <c r="K1238" t="s">
        <v>4013</v>
      </c>
      <c r="L1238">
        <v>29968</v>
      </c>
      <c r="M1238">
        <v>2913</v>
      </c>
      <c r="N1238" t="s">
        <v>2256</v>
      </c>
      <c r="O1238">
        <v>1</v>
      </c>
      <c r="P1238">
        <v>117</v>
      </c>
      <c r="Q1238" t="s">
        <v>30</v>
      </c>
      <c r="R1238" t="s">
        <v>44</v>
      </c>
      <c r="S1238">
        <v>0</v>
      </c>
      <c r="T1238">
        <v>1999</v>
      </c>
      <c r="U1238">
        <v>683</v>
      </c>
      <c r="V1238">
        <v>5.8</v>
      </c>
      <c r="W1238">
        <v>445</v>
      </c>
    </row>
    <row r="1239" spans="1:23" x14ac:dyDescent="0.25">
      <c r="A1239" t="s">
        <v>1659</v>
      </c>
      <c r="B1239">
        <v>157</v>
      </c>
      <c r="C1239">
        <v>123</v>
      </c>
      <c r="D1239">
        <v>75</v>
      </c>
      <c r="E1239">
        <v>754</v>
      </c>
      <c r="F1239" t="s">
        <v>1426</v>
      </c>
      <c r="G1239">
        <v>18000</v>
      </c>
      <c r="H1239">
        <v>33508922</v>
      </c>
      <c r="I1239" t="s">
        <v>2164</v>
      </c>
      <c r="J1239" t="s">
        <v>88</v>
      </c>
      <c r="K1239" t="s">
        <v>4014</v>
      </c>
      <c r="L1239">
        <v>95860</v>
      </c>
      <c r="M1239">
        <v>23920</v>
      </c>
      <c r="N1239" t="s">
        <v>4015</v>
      </c>
      <c r="O1239">
        <v>2</v>
      </c>
      <c r="P1239">
        <v>660</v>
      </c>
      <c r="Q1239" t="s">
        <v>30</v>
      </c>
      <c r="R1239" t="s">
        <v>31</v>
      </c>
      <c r="S1239">
        <v>0</v>
      </c>
      <c r="T1239">
        <v>2000</v>
      </c>
      <c r="U1239">
        <v>3000</v>
      </c>
      <c r="V1239">
        <v>7.2</v>
      </c>
      <c r="W1239">
        <v>16000</v>
      </c>
    </row>
    <row r="1240" spans="1:23" x14ac:dyDescent="0.25">
      <c r="A1240" t="s">
        <v>2217</v>
      </c>
      <c r="B1240">
        <v>124</v>
      </c>
      <c r="C1240">
        <v>104</v>
      </c>
      <c r="D1240">
        <v>101</v>
      </c>
      <c r="E1240">
        <v>223</v>
      </c>
      <c r="F1240" t="s">
        <v>4016</v>
      </c>
      <c r="G1240">
        <v>787</v>
      </c>
      <c r="H1240">
        <v>42071069</v>
      </c>
      <c r="I1240" t="s">
        <v>2805</v>
      </c>
      <c r="J1240" t="s">
        <v>4017</v>
      </c>
      <c r="K1240" t="s">
        <v>4018</v>
      </c>
      <c r="L1240">
        <v>36223</v>
      </c>
      <c r="M1240">
        <v>1827</v>
      </c>
      <c r="N1240" t="s">
        <v>4019</v>
      </c>
      <c r="O1240">
        <v>1</v>
      </c>
      <c r="P1240">
        <v>208</v>
      </c>
      <c r="Q1240" t="s">
        <v>30</v>
      </c>
      <c r="R1240" t="s">
        <v>31</v>
      </c>
      <c r="S1240">
        <v>0</v>
      </c>
      <c r="T1240">
        <v>2005</v>
      </c>
      <c r="U1240">
        <v>299</v>
      </c>
      <c r="V1240">
        <v>6.2</v>
      </c>
      <c r="W1240">
        <v>0</v>
      </c>
    </row>
    <row r="1241" spans="1:23" x14ac:dyDescent="0.25">
      <c r="A1241" t="s">
        <v>1788</v>
      </c>
      <c r="B1241">
        <v>146</v>
      </c>
      <c r="C1241">
        <v>102</v>
      </c>
      <c r="D1241">
        <v>65</v>
      </c>
      <c r="E1241">
        <v>490</v>
      </c>
      <c r="F1241" t="s">
        <v>4020</v>
      </c>
      <c r="G1241">
        <v>1000</v>
      </c>
      <c r="H1241">
        <v>32853640</v>
      </c>
      <c r="I1241" t="s">
        <v>1639</v>
      </c>
      <c r="J1241" t="s">
        <v>792</v>
      </c>
      <c r="K1241" t="s">
        <v>4021</v>
      </c>
      <c r="L1241">
        <v>50199</v>
      </c>
      <c r="M1241">
        <v>3239</v>
      </c>
      <c r="N1241" t="s">
        <v>2330</v>
      </c>
      <c r="O1241">
        <v>1</v>
      </c>
      <c r="P1241">
        <v>101</v>
      </c>
      <c r="Q1241" t="s">
        <v>30</v>
      </c>
      <c r="R1241" t="s">
        <v>31</v>
      </c>
      <c r="S1241">
        <v>0</v>
      </c>
      <c r="T1241">
        <v>2008</v>
      </c>
      <c r="U1241">
        <v>613</v>
      </c>
      <c r="V1241">
        <v>5.7</v>
      </c>
      <c r="W1241">
        <v>702</v>
      </c>
    </row>
    <row r="1242" spans="1:23" x14ac:dyDescent="0.25">
      <c r="A1242" t="s">
        <v>1631</v>
      </c>
      <c r="B1242">
        <v>303</v>
      </c>
      <c r="C1242">
        <v>136</v>
      </c>
      <c r="D1242">
        <v>3000</v>
      </c>
      <c r="E1242">
        <v>3000</v>
      </c>
      <c r="F1242" t="s">
        <v>531</v>
      </c>
      <c r="G1242">
        <v>14000</v>
      </c>
      <c r="H1242">
        <v>42615685</v>
      </c>
      <c r="I1242" t="s">
        <v>2809</v>
      </c>
      <c r="J1242" t="s">
        <v>162</v>
      </c>
      <c r="K1242" t="s">
        <v>4022</v>
      </c>
      <c r="L1242">
        <v>136093</v>
      </c>
      <c r="M1242">
        <v>28927</v>
      </c>
      <c r="N1242" t="s">
        <v>1631</v>
      </c>
      <c r="O1242">
        <v>3</v>
      </c>
      <c r="P1242">
        <v>416</v>
      </c>
      <c r="Q1242" t="s">
        <v>30</v>
      </c>
      <c r="R1242" t="s">
        <v>31</v>
      </c>
      <c r="S1242">
        <v>0</v>
      </c>
      <c r="T1242">
        <v>2014</v>
      </c>
      <c r="U1242">
        <v>9000</v>
      </c>
      <c r="V1242">
        <v>6.1</v>
      </c>
      <c r="W1242">
        <v>24000</v>
      </c>
    </row>
    <row r="1243" spans="1:23" x14ac:dyDescent="0.25">
      <c r="A1243" t="s">
        <v>3578</v>
      </c>
      <c r="B1243">
        <v>70</v>
      </c>
      <c r="C1243">
        <v>93</v>
      </c>
      <c r="D1243">
        <v>85</v>
      </c>
      <c r="E1243">
        <v>510</v>
      </c>
      <c r="F1243" t="s">
        <v>2093</v>
      </c>
      <c r="G1243">
        <v>924</v>
      </c>
      <c r="H1243">
        <v>32055248</v>
      </c>
      <c r="I1243" t="s">
        <v>4023</v>
      </c>
      <c r="J1243" t="s">
        <v>1901</v>
      </c>
      <c r="K1243" t="s">
        <v>4024</v>
      </c>
      <c r="L1243">
        <v>18723</v>
      </c>
      <c r="M1243">
        <v>2711</v>
      </c>
      <c r="N1243" t="s">
        <v>2682</v>
      </c>
      <c r="O1243">
        <v>0</v>
      </c>
      <c r="P1243">
        <v>146</v>
      </c>
      <c r="Q1243" t="s">
        <v>30</v>
      </c>
      <c r="R1243" t="s">
        <v>31</v>
      </c>
      <c r="S1243">
        <v>0</v>
      </c>
      <c r="T1243">
        <v>1994</v>
      </c>
      <c r="U1243">
        <v>595</v>
      </c>
      <c r="V1243">
        <v>6</v>
      </c>
      <c r="W1243">
        <v>0</v>
      </c>
    </row>
    <row r="1244" spans="1:23" x14ac:dyDescent="0.25">
      <c r="A1244" t="s">
        <v>4025</v>
      </c>
      <c r="B1244">
        <v>283</v>
      </c>
      <c r="C1244">
        <v>129</v>
      </c>
      <c r="D1244">
        <v>335</v>
      </c>
      <c r="E1244">
        <v>64</v>
      </c>
      <c r="F1244" t="s">
        <v>4026</v>
      </c>
      <c r="G1244">
        <v>15000</v>
      </c>
      <c r="H1244">
        <v>31836745</v>
      </c>
      <c r="I1244" t="s">
        <v>4027</v>
      </c>
      <c r="J1244" t="s">
        <v>225</v>
      </c>
      <c r="K1244" t="s">
        <v>4028</v>
      </c>
      <c r="L1244">
        <v>81298</v>
      </c>
      <c r="M1244">
        <v>15595</v>
      </c>
      <c r="N1244" t="s">
        <v>4029</v>
      </c>
      <c r="O1244">
        <v>1</v>
      </c>
      <c r="P1244">
        <v>341</v>
      </c>
      <c r="Q1244" t="s">
        <v>30</v>
      </c>
      <c r="R1244" t="s">
        <v>31</v>
      </c>
      <c r="S1244">
        <v>0</v>
      </c>
      <c r="T1244">
        <v>2011</v>
      </c>
      <c r="U1244">
        <v>467</v>
      </c>
      <c r="V1244">
        <v>6.9</v>
      </c>
      <c r="W1244">
        <v>39000</v>
      </c>
    </row>
    <row r="1245" spans="1:23" x14ac:dyDescent="0.25">
      <c r="A1245" t="s">
        <v>3542</v>
      </c>
      <c r="B1245">
        <v>212</v>
      </c>
      <c r="C1245">
        <v>107</v>
      </c>
      <c r="D1245">
        <v>50</v>
      </c>
      <c r="E1245">
        <v>58</v>
      </c>
      <c r="F1245" t="s">
        <v>4030</v>
      </c>
      <c r="G1245">
        <v>293</v>
      </c>
      <c r="H1245">
        <v>30993544</v>
      </c>
      <c r="I1245" t="s">
        <v>936</v>
      </c>
      <c r="J1245" t="s">
        <v>4031</v>
      </c>
      <c r="K1245" t="s">
        <v>4032</v>
      </c>
      <c r="L1245">
        <v>58871</v>
      </c>
      <c r="M1245">
        <v>621</v>
      </c>
      <c r="N1245" t="s">
        <v>4033</v>
      </c>
      <c r="O1245">
        <v>0</v>
      </c>
      <c r="P1245">
        <v>156</v>
      </c>
      <c r="Q1245" t="s">
        <v>30</v>
      </c>
      <c r="R1245" t="s">
        <v>31</v>
      </c>
      <c r="S1245">
        <v>0</v>
      </c>
      <c r="T1245">
        <v>2010</v>
      </c>
      <c r="U1245">
        <v>117</v>
      </c>
      <c r="V1245">
        <v>6.5</v>
      </c>
      <c r="W1245">
        <v>0</v>
      </c>
    </row>
    <row r="1246" spans="1:23" x14ac:dyDescent="0.25">
      <c r="A1246" t="s">
        <v>3339</v>
      </c>
      <c r="B1246">
        <v>98</v>
      </c>
      <c r="C1246">
        <v>117</v>
      </c>
      <c r="D1246">
        <v>260</v>
      </c>
      <c r="E1246">
        <v>441</v>
      </c>
      <c r="F1246" t="s">
        <v>3149</v>
      </c>
      <c r="G1246">
        <v>1000</v>
      </c>
      <c r="H1246">
        <v>30981850</v>
      </c>
      <c r="I1246" t="s">
        <v>4034</v>
      </c>
      <c r="J1246" t="s">
        <v>2237</v>
      </c>
      <c r="K1246" t="s">
        <v>4035</v>
      </c>
      <c r="L1246">
        <v>35834</v>
      </c>
      <c r="M1246">
        <v>3969</v>
      </c>
      <c r="N1246" t="s">
        <v>1433</v>
      </c>
      <c r="O1246">
        <v>0</v>
      </c>
      <c r="P1246">
        <v>284</v>
      </c>
      <c r="Q1246" t="s">
        <v>30</v>
      </c>
      <c r="R1246" t="s">
        <v>31</v>
      </c>
      <c r="S1246">
        <v>0</v>
      </c>
      <c r="T1246">
        <v>2005</v>
      </c>
      <c r="U1246">
        <v>1000</v>
      </c>
      <c r="V1246">
        <v>5</v>
      </c>
      <c r="W1246">
        <v>0</v>
      </c>
    </row>
    <row r="1247" spans="1:23" x14ac:dyDescent="0.25">
      <c r="A1247" t="s">
        <v>4036</v>
      </c>
      <c r="B1247">
        <v>110</v>
      </c>
      <c r="C1247">
        <v>116</v>
      </c>
      <c r="D1247">
        <v>18</v>
      </c>
      <c r="E1247">
        <v>249</v>
      </c>
      <c r="F1247" t="s">
        <v>405</v>
      </c>
      <c r="G1247">
        <v>2000</v>
      </c>
      <c r="H1247">
        <v>30199105</v>
      </c>
      <c r="I1247" t="s">
        <v>2124</v>
      </c>
      <c r="J1247" t="s">
        <v>1927</v>
      </c>
      <c r="K1247" t="s">
        <v>4037</v>
      </c>
      <c r="L1247">
        <v>25346</v>
      </c>
      <c r="M1247">
        <v>3753</v>
      </c>
      <c r="N1247" t="s">
        <v>4038</v>
      </c>
      <c r="O1247">
        <v>0</v>
      </c>
      <c r="P1247">
        <v>167</v>
      </c>
      <c r="Q1247" t="s">
        <v>30</v>
      </c>
      <c r="R1247" t="s">
        <v>31</v>
      </c>
      <c r="S1247">
        <v>0</v>
      </c>
      <c r="T1247">
        <v>2000</v>
      </c>
      <c r="U1247">
        <v>1000</v>
      </c>
      <c r="V1247">
        <v>5.7</v>
      </c>
      <c r="W1247">
        <v>470</v>
      </c>
    </row>
    <row r="1248" spans="1:23" x14ac:dyDescent="0.25">
      <c r="A1248" t="s">
        <v>834</v>
      </c>
      <c r="B1248">
        <v>146</v>
      </c>
      <c r="C1248">
        <v>135</v>
      </c>
      <c r="D1248">
        <v>0</v>
      </c>
      <c r="E1248">
        <v>715</v>
      </c>
      <c r="F1248" t="s">
        <v>4039</v>
      </c>
      <c r="G1248">
        <v>3000</v>
      </c>
      <c r="H1248">
        <v>29077547</v>
      </c>
      <c r="I1248" t="s">
        <v>1831</v>
      </c>
      <c r="J1248" t="s">
        <v>667</v>
      </c>
      <c r="K1248" t="s">
        <v>4040</v>
      </c>
      <c r="L1248">
        <v>41685</v>
      </c>
      <c r="M1248">
        <v>5917</v>
      </c>
      <c r="N1248" t="s">
        <v>4041</v>
      </c>
      <c r="O1248">
        <v>1</v>
      </c>
      <c r="P1248">
        <v>754</v>
      </c>
      <c r="Q1248" t="s">
        <v>30</v>
      </c>
      <c r="R1248" t="s">
        <v>31</v>
      </c>
      <c r="S1248">
        <v>0</v>
      </c>
      <c r="T1248">
        <v>2005</v>
      </c>
      <c r="U1248">
        <v>1000</v>
      </c>
      <c r="V1248">
        <v>7</v>
      </c>
      <c r="W1248">
        <v>3000</v>
      </c>
    </row>
    <row r="1249" spans="1:23" x14ac:dyDescent="0.25">
      <c r="A1249" t="s">
        <v>1147</v>
      </c>
      <c r="B1249">
        <v>100</v>
      </c>
      <c r="C1249">
        <v>107</v>
      </c>
      <c r="D1249">
        <v>55</v>
      </c>
      <c r="E1249">
        <v>294</v>
      </c>
      <c r="F1249" t="s">
        <v>4042</v>
      </c>
      <c r="G1249">
        <v>3000</v>
      </c>
      <c r="H1249">
        <v>29374178</v>
      </c>
      <c r="I1249" t="s">
        <v>4043</v>
      </c>
      <c r="J1249" t="s">
        <v>1188</v>
      </c>
      <c r="K1249" t="s">
        <v>4044</v>
      </c>
      <c r="L1249">
        <v>12093</v>
      </c>
      <c r="M1249">
        <v>4565</v>
      </c>
      <c r="N1249" t="s">
        <v>4045</v>
      </c>
      <c r="O1249">
        <v>0</v>
      </c>
      <c r="P1249">
        <v>188</v>
      </c>
      <c r="Q1249" t="s">
        <v>30</v>
      </c>
      <c r="R1249" t="s">
        <v>31</v>
      </c>
      <c r="S1249">
        <v>0</v>
      </c>
      <c r="T1249">
        <v>2000</v>
      </c>
      <c r="U1249">
        <v>941</v>
      </c>
      <c r="V1249">
        <v>5.0999999999999996</v>
      </c>
      <c r="W1249">
        <v>394</v>
      </c>
    </row>
    <row r="1250" spans="1:23" x14ac:dyDescent="0.25">
      <c r="A1250" t="s">
        <v>2869</v>
      </c>
      <c r="B1250">
        <v>62</v>
      </c>
      <c r="C1250">
        <v>90</v>
      </c>
      <c r="D1250">
        <v>39</v>
      </c>
      <c r="E1250">
        <v>210</v>
      </c>
      <c r="F1250" t="s">
        <v>4046</v>
      </c>
      <c r="G1250">
        <v>607</v>
      </c>
      <c r="H1250">
        <v>28535768</v>
      </c>
      <c r="I1250" t="s">
        <v>1094</v>
      </c>
      <c r="J1250" t="s">
        <v>2598</v>
      </c>
      <c r="K1250" t="s">
        <v>4047</v>
      </c>
      <c r="L1250">
        <v>10446</v>
      </c>
      <c r="M1250">
        <v>1335</v>
      </c>
      <c r="N1250" t="s">
        <v>4048</v>
      </c>
      <c r="O1250">
        <v>2</v>
      </c>
      <c r="P1250">
        <v>105</v>
      </c>
      <c r="Q1250" t="s">
        <v>30</v>
      </c>
      <c r="R1250" t="s">
        <v>31</v>
      </c>
      <c r="S1250">
        <v>0</v>
      </c>
      <c r="T1250">
        <v>1999</v>
      </c>
      <c r="U1250">
        <v>322</v>
      </c>
      <c r="V1250">
        <v>5.3</v>
      </c>
      <c r="W1250">
        <v>279</v>
      </c>
    </row>
    <row r="1251" spans="1:23" x14ac:dyDescent="0.25">
      <c r="A1251" t="s">
        <v>2937</v>
      </c>
      <c r="B1251">
        <v>70</v>
      </c>
      <c r="C1251">
        <v>99</v>
      </c>
      <c r="D1251">
        <v>287</v>
      </c>
      <c r="E1251">
        <v>44</v>
      </c>
      <c r="F1251" t="s">
        <v>219</v>
      </c>
      <c r="G1251">
        <v>10000</v>
      </c>
      <c r="H1251">
        <v>27663982</v>
      </c>
      <c r="I1251" t="s">
        <v>2714</v>
      </c>
      <c r="J1251" t="s">
        <v>87</v>
      </c>
      <c r="K1251" t="s">
        <v>4049</v>
      </c>
      <c r="L1251">
        <v>26051</v>
      </c>
      <c r="M1251">
        <v>10469</v>
      </c>
      <c r="N1251" t="s">
        <v>4050</v>
      </c>
      <c r="O1251">
        <v>2</v>
      </c>
      <c r="P1251">
        <v>164</v>
      </c>
      <c r="Q1251" t="s">
        <v>30</v>
      </c>
      <c r="R1251" t="s">
        <v>31</v>
      </c>
      <c r="S1251">
        <v>0</v>
      </c>
      <c r="T1251">
        <v>1996</v>
      </c>
      <c r="U1251">
        <v>368</v>
      </c>
      <c r="V1251">
        <v>4.4000000000000004</v>
      </c>
      <c r="W1251">
        <v>0</v>
      </c>
    </row>
    <row r="1252" spans="1:23" x14ac:dyDescent="0.25">
      <c r="A1252" t="s">
        <v>1189</v>
      </c>
      <c r="B1252">
        <v>107</v>
      </c>
      <c r="C1252">
        <v>104</v>
      </c>
      <c r="D1252">
        <v>0</v>
      </c>
      <c r="E1252">
        <v>327</v>
      </c>
      <c r="F1252" t="s">
        <v>4051</v>
      </c>
      <c r="G1252">
        <v>964</v>
      </c>
      <c r="H1252">
        <v>27053815</v>
      </c>
      <c r="I1252" t="s">
        <v>60</v>
      </c>
      <c r="J1252" t="s">
        <v>4052</v>
      </c>
      <c r="K1252" t="s">
        <v>4053</v>
      </c>
      <c r="L1252">
        <v>12856</v>
      </c>
      <c r="M1252">
        <v>2888</v>
      </c>
      <c r="N1252" t="s">
        <v>2194</v>
      </c>
      <c r="O1252">
        <v>0</v>
      </c>
      <c r="P1252">
        <v>291</v>
      </c>
      <c r="Q1252" t="s">
        <v>30</v>
      </c>
      <c r="R1252" t="s">
        <v>526</v>
      </c>
      <c r="S1252">
        <v>0</v>
      </c>
      <c r="T1252">
        <v>2001</v>
      </c>
      <c r="U1252">
        <v>931</v>
      </c>
      <c r="V1252">
        <v>4.7</v>
      </c>
      <c r="W1252">
        <v>299</v>
      </c>
    </row>
    <row r="1253" spans="1:23" x14ac:dyDescent="0.25">
      <c r="A1253" t="s">
        <v>4054</v>
      </c>
      <c r="B1253">
        <v>169</v>
      </c>
      <c r="C1253">
        <v>115</v>
      </c>
      <c r="D1253">
        <v>56</v>
      </c>
      <c r="E1253">
        <v>19000</v>
      </c>
      <c r="F1253" t="s">
        <v>74</v>
      </c>
      <c r="G1253">
        <v>20000</v>
      </c>
      <c r="H1253">
        <v>26814957</v>
      </c>
      <c r="I1253" t="s">
        <v>3741</v>
      </c>
      <c r="J1253" t="s">
        <v>574</v>
      </c>
      <c r="K1253" t="s">
        <v>4055</v>
      </c>
      <c r="L1253">
        <v>84357</v>
      </c>
      <c r="M1253">
        <v>77823</v>
      </c>
      <c r="N1253" t="s">
        <v>246</v>
      </c>
      <c r="O1253">
        <v>3</v>
      </c>
      <c r="P1253">
        <v>252</v>
      </c>
      <c r="Q1253" t="s">
        <v>30</v>
      </c>
      <c r="R1253" t="s">
        <v>44</v>
      </c>
      <c r="S1253">
        <v>0</v>
      </c>
      <c r="T1253">
        <v>2008</v>
      </c>
      <c r="U1253">
        <v>19000</v>
      </c>
      <c r="V1253">
        <v>6.7</v>
      </c>
      <c r="W1253">
        <v>0</v>
      </c>
    </row>
    <row r="1254" spans="1:23" x14ac:dyDescent="0.25">
      <c r="A1254" t="s">
        <v>4056</v>
      </c>
      <c r="B1254">
        <v>94</v>
      </c>
      <c r="C1254">
        <v>119</v>
      </c>
      <c r="D1254">
        <v>7</v>
      </c>
      <c r="E1254">
        <v>903</v>
      </c>
      <c r="F1254" t="s">
        <v>531</v>
      </c>
      <c r="G1254">
        <v>18000</v>
      </c>
      <c r="H1254">
        <v>25178165</v>
      </c>
      <c r="I1254" t="s">
        <v>152</v>
      </c>
      <c r="J1254" t="s">
        <v>406</v>
      </c>
      <c r="K1254" t="s">
        <v>4057</v>
      </c>
      <c r="L1254">
        <v>70292</v>
      </c>
      <c r="M1254">
        <v>29484</v>
      </c>
      <c r="N1254" t="s">
        <v>90</v>
      </c>
      <c r="O1254">
        <v>1</v>
      </c>
      <c r="P1254">
        <v>274</v>
      </c>
      <c r="Q1254" t="s">
        <v>30</v>
      </c>
      <c r="R1254" t="s">
        <v>31</v>
      </c>
      <c r="S1254">
        <v>0</v>
      </c>
      <c r="T1254">
        <v>2001</v>
      </c>
      <c r="U1254">
        <v>9000</v>
      </c>
      <c r="V1254">
        <v>6.7</v>
      </c>
      <c r="W1254">
        <v>8000</v>
      </c>
    </row>
    <row r="1255" spans="1:23" x14ac:dyDescent="0.25">
      <c r="A1255" t="s">
        <v>1751</v>
      </c>
      <c r="B1255">
        <v>190</v>
      </c>
      <c r="C1255">
        <v>99</v>
      </c>
      <c r="D1255">
        <v>81</v>
      </c>
      <c r="E1255">
        <v>135</v>
      </c>
      <c r="F1255" t="s">
        <v>4058</v>
      </c>
      <c r="G1255">
        <v>327</v>
      </c>
      <c r="H1255">
        <v>25117498</v>
      </c>
      <c r="I1255" t="s">
        <v>3406</v>
      </c>
      <c r="J1255" t="s">
        <v>2194</v>
      </c>
      <c r="K1255" t="s">
        <v>4059</v>
      </c>
      <c r="L1255">
        <v>37412</v>
      </c>
      <c r="M1255">
        <v>960</v>
      </c>
      <c r="N1255" t="s">
        <v>4060</v>
      </c>
      <c r="O1255">
        <v>0</v>
      </c>
      <c r="P1255">
        <v>178</v>
      </c>
      <c r="Q1255" t="s">
        <v>30</v>
      </c>
      <c r="R1255" t="s">
        <v>31</v>
      </c>
      <c r="S1255">
        <v>0</v>
      </c>
      <c r="T1255">
        <v>2007</v>
      </c>
      <c r="U1255">
        <v>253</v>
      </c>
      <c r="V1255">
        <v>5.7</v>
      </c>
      <c r="W1255">
        <v>0</v>
      </c>
    </row>
    <row r="1256" spans="1:23" x14ac:dyDescent="0.25">
      <c r="A1256" t="s">
        <v>336</v>
      </c>
      <c r="B1256">
        <v>112</v>
      </c>
      <c r="C1256">
        <v>112</v>
      </c>
      <c r="D1256">
        <v>17000</v>
      </c>
      <c r="E1256">
        <v>354</v>
      </c>
      <c r="F1256" t="s">
        <v>2900</v>
      </c>
      <c r="G1256">
        <v>22000</v>
      </c>
      <c r="H1256">
        <v>32645</v>
      </c>
      <c r="I1256" t="s">
        <v>3258</v>
      </c>
      <c r="J1256" t="s">
        <v>1140</v>
      </c>
      <c r="K1256" t="s">
        <v>4061</v>
      </c>
      <c r="L1256">
        <v>67797</v>
      </c>
      <c r="M1256">
        <v>23737</v>
      </c>
      <c r="N1256" t="s">
        <v>4062</v>
      </c>
      <c r="O1256">
        <v>0</v>
      </c>
      <c r="P1256">
        <v>223</v>
      </c>
      <c r="Q1256" t="s">
        <v>30</v>
      </c>
      <c r="R1256" t="s">
        <v>31</v>
      </c>
      <c r="S1256">
        <v>0</v>
      </c>
      <c r="T1256">
        <v>1973</v>
      </c>
      <c r="U1256">
        <v>926</v>
      </c>
      <c r="V1256">
        <v>7.4</v>
      </c>
      <c r="W1256">
        <v>0</v>
      </c>
    </row>
    <row r="1257" spans="1:23" x14ac:dyDescent="0.25">
      <c r="A1257" t="s">
        <v>3455</v>
      </c>
      <c r="B1257">
        <v>12</v>
      </c>
      <c r="C1257">
        <v>128</v>
      </c>
      <c r="D1257">
        <v>545</v>
      </c>
      <c r="E1257">
        <v>353</v>
      </c>
      <c r="F1257" t="s">
        <v>4063</v>
      </c>
      <c r="G1257">
        <v>783</v>
      </c>
      <c r="H1257">
        <v>24332324</v>
      </c>
      <c r="I1257" t="s">
        <v>1639</v>
      </c>
      <c r="J1257" t="s">
        <v>661</v>
      </c>
      <c r="K1257" t="s">
        <v>4064</v>
      </c>
      <c r="L1257">
        <v>13830</v>
      </c>
      <c r="M1257">
        <v>3126</v>
      </c>
      <c r="N1257" t="s">
        <v>4065</v>
      </c>
      <c r="O1257">
        <v>1</v>
      </c>
      <c r="P1257">
        <v>61</v>
      </c>
      <c r="Q1257" t="s">
        <v>30</v>
      </c>
      <c r="R1257" t="s">
        <v>31</v>
      </c>
      <c r="S1257">
        <v>0</v>
      </c>
      <c r="T1257">
        <v>1994</v>
      </c>
      <c r="U1257">
        <v>754</v>
      </c>
      <c r="V1257">
        <v>6.1</v>
      </c>
      <c r="W1257">
        <v>680</v>
      </c>
    </row>
    <row r="1258" spans="1:23" x14ac:dyDescent="0.25">
      <c r="A1258" t="s">
        <v>3433</v>
      </c>
      <c r="B1258">
        <v>201</v>
      </c>
      <c r="C1258">
        <v>112</v>
      </c>
      <c r="D1258">
        <v>118</v>
      </c>
      <c r="E1258">
        <v>674</v>
      </c>
      <c r="F1258" t="s">
        <v>4066</v>
      </c>
      <c r="G1258">
        <v>877</v>
      </c>
      <c r="H1258">
        <v>36665854</v>
      </c>
      <c r="I1258" t="s">
        <v>321</v>
      </c>
      <c r="J1258" t="s">
        <v>797</v>
      </c>
      <c r="K1258" t="s">
        <v>4067</v>
      </c>
      <c r="L1258">
        <v>76498</v>
      </c>
      <c r="M1258">
        <v>3432</v>
      </c>
      <c r="N1258" t="s">
        <v>4068</v>
      </c>
      <c r="O1258">
        <v>0</v>
      </c>
      <c r="P1258">
        <v>203</v>
      </c>
      <c r="Q1258" t="s">
        <v>30</v>
      </c>
      <c r="R1258" t="s">
        <v>966</v>
      </c>
      <c r="S1258">
        <v>0</v>
      </c>
      <c r="T1258">
        <v>2011</v>
      </c>
      <c r="U1258">
        <v>738</v>
      </c>
      <c r="V1258">
        <v>6.4</v>
      </c>
      <c r="W1258">
        <v>15000</v>
      </c>
    </row>
    <row r="1259" spans="1:23" x14ac:dyDescent="0.25">
      <c r="A1259" t="s">
        <v>4069</v>
      </c>
      <c r="B1259">
        <v>34</v>
      </c>
      <c r="C1259">
        <v>86</v>
      </c>
      <c r="D1259">
        <v>7</v>
      </c>
      <c r="E1259">
        <v>795</v>
      </c>
      <c r="F1259" t="s">
        <v>4070</v>
      </c>
      <c r="G1259">
        <v>10000</v>
      </c>
      <c r="H1259">
        <v>22717758</v>
      </c>
      <c r="I1259" t="s">
        <v>4071</v>
      </c>
      <c r="J1259" t="s">
        <v>307</v>
      </c>
      <c r="K1259" t="s">
        <v>4072</v>
      </c>
      <c r="L1259">
        <v>11156</v>
      </c>
      <c r="M1259">
        <v>14275</v>
      </c>
      <c r="N1259" t="s">
        <v>496</v>
      </c>
      <c r="O1259">
        <v>0</v>
      </c>
      <c r="P1259">
        <v>67</v>
      </c>
      <c r="Q1259" t="s">
        <v>30</v>
      </c>
      <c r="R1259" t="s">
        <v>31</v>
      </c>
      <c r="S1259">
        <v>0</v>
      </c>
      <c r="T1259">
        <v>1998</v>
      </c>
      <c r="U1259">
        <v>908</v>
      </c>
      <c r="V1259">
        <v>6.2</v>
      </c>
      <c r="W1259">
        <v>0</v>
      </c>
    </row>
    <row r="1260" spans="1:23" x14ac:dyDescent="0.25">
      <c r="A1260" t="s">
        <v>2231</v>
      </c>
      <c r="B1260">
        <v>104</v>
      </c>
      <c r="C1260">
        <v>108</v>
      </c>
      <c r="D1260">
        <v>105</v>
      </c>
      <c r="E1260">
        <v>616</v>
      </c>
      <c r="F1260" t="s">
        <v>59</v>
      </c>
      <c r="G1260">
        <v>22000</v>
      </c>
      <c r="H1260">
        <v>22433915</v>
      </c>
      <c r="I1260" t="s">
        <v>1396</v>
      </c>
      <c r="J1260" t="s">
        <v>1140</v>
      </c>
      <c r="K1260" t="s">
        <v>4073</v>
      </c>
      <c r="L1260">
        <v>21319</v>
      </c>
      <c r="M1260">
        <v>34377</v>
      </c>
      <c r="N1260" t="s">
        <v>4074</v>
      </c>
      <c r="O1260">
        <v>1</v>
      </c>
      <c r="P1260">
        <v>166</v>
      </c>
      <c r="Q1260" t="s">
        <v>30</v>
      </c>
      <c r="R1260" t="s">
        <v>31</v>
      </c>
      <c r="S1260">
        <v>0</v>
      </c>
      <c r="T1260">
        <v>2002</v>
      </c>
      <c r="U1260">
        <v>11000</v>
      </c>
      <c r="V1260">
        <v>6.2</v>
      </c>
      <c r="W1260">
        <v>416</v>
      </c>
    </row>
    <row r="1261" spans="1:23" x14ac:dyDescent="0.25">
      <c r="A1261" t="s">
        <v>4075</v>
      </c>
      <c r="B1261">
        <v>55</v>
      </c>
      <c r="C1261">
        <v>128</v>
      </c>
      <c r="D1261">
        <v>34</v>
      </c>
      <c r="E1261">
        <v>685</v>
      </c>
      <c r="F1261" t="s">
        <v>915</v>
      </c>
      <c r="G1261">
        <v>978</v>
      </c>
      <c r="H1261">
        <v>22326247</v>
      </c>
      <c r="I1261" t="s">
        <v>152</v>
      </c>
      <c r="J1261" t="s">
        <v>4076</v>
      </c>
      <c r="K1261" t="s">
        <v>4077</v>
      </c>
      <c r="L1261">
        <v>11232</v>
      </c>
      <c r="M1261">
        <v>3821</v>
      </c>
      <c r="N1261" t="s">
        <v>4078</v>
      </c>
      <c r="O1261">
        <v>1</v>
      </c>
      <c r="P1261">
        <v>106</v>
      </c>
      <c r="Q1261" t="s">
        <v>30</v>
      </c>
      <c r="R1261" t="s">
        <v>31</v>
      </c>
      <c r="S1261">
        <v>0</v>
      </c>
      <c r="T1261">
        <v>1999</v>
      </c>
      <c r="U1261">
        <v>886</v>
      </c>
      <c r="V1261">
        <v>5.9</v>
      </c>
      <c r="W1261">
        <v>0</v>
      </c>
    </row>
    <row r="1262" spans="1:23" x14ac:dyDescent="0.25">
      <c r="A1262" t="s">
        <v>4079</v>
      </c>
      <c r="B1262">
        <v>86</v>
      </c>
      <c r="C1262">
        <v>84</v>
      </c>
      <c r="D1262">
        <v>33</v>
      </c>
      <c r="E1262">
        <v>1000</v>
      </c>
      <c r="F1262" t="s">
        <v>2348</v>
      </c>
      <c r="G1262">
        <v>1000</v>
      </c>
      <c r="H1262">
        <v>21176322</v>
      </c>
      <c r="I1262" t="s">
        <v>1144</v>
      </c>
      <c r="J1262" t="s">
        <v>4080</v>
      </c>
      <c r="K1262" t="s">
        <v>4081</v>
      </c>
      <c r="L1262">
        <v>23747</v>
      </c>
      <c r="M1262">
        <v>5039</v>
      </c>
      <c r="N1262" t="s">
        <v>1971</v>
      </c>
      <c r="O1262">
        <v>0</v>
      </c>
      <c r="P1262">
        <v>207</v>
      </c>
      <c r="Q1262" t="s">
        <v>30</v>
      </c>
      <c r="R1262" t="s">
        <v>31</v>
      </c>
      <c r="S1262">
        <v>0</v>
      </c>
      <c r="T1262">
        <v>2004</v>
      </c>
      <c r="U1262">
        <v>1000</v>
      </c>
      <c r="V1262">
        <v>4</v>
      </c>
      <c r="W1262">
        <v>0</v>
      </c>
    </row>
    <row r="1263" spans="1:23" x14ac:dyDescent="0.25">
      <c r="A1263" t="s">
        <v>2689</v>
      </c>
      <c r="B1263">
        <v>50</v>
      </c>
      <c r="C1263">
        <v>111</v>
      </c>
      <c r="D1263">
        <v>17</v>
      </c>
      <c r="E1263">
        <v>889</v>
      </c>
      <c r="F1263" t="s">
        <v>2078</v>
      </c>
      <c r="G1263">
        <v>14000</v>
      </c>
      <c r="H1263">
        <v>20300000</v>
      </c>
      <c r="I1263" t="s">
        <v>2560</v>
      </c>
      <c r="J1263" t="s">
        <v>1544</v>
      </c>
      <c r="K1263" t="s">
        <v>4082</v>
      </c>
      <c r="L1263">
        <v>16741</v>
      </c>
      <c r="M1263">
        <v>17877</v>
      </c>
      <c r="N1263" t="s">
        <v>2027</v>
      </c>
      <c r="O1263">
        <v>2</v>
      </c>
      <c r="P1263">
        <v>60</v>
      </c>
      <c r="Q1263" t="s">
        <v>30</v>
      </c>
      <c r="R1263" t="s">
        <v>31</v>
      </c>
      <c r="S1263">
        <v>0</v>
      </c>
      <c r="T1263">
        <v>1996</v>
      </c>
      <c r="U1263">
        <v>940</v>
      </c>
      <c r="V1263">
        <v>6.2</v>
      </c>
      <c r="W1263">
        <v>309</v>
      </c>
    </row>
    <row r="1264" spans="1:23" x14ac:dyDescent="0.25">
      <c r="A1264" t="s">
        <v>863</v>
      </c>
      <c r="B1264">
        <v>181</v>
      </c>
      <c r="C1264">
        <v>131</v>
      </c>
      <c r="D1264">
        <v>719</v>
      </c>
      <c r="E1264">
        <v>683</v>
      </c>
      <c r="F1264" t="s">
        <v>4083</v>
      </c>
      <c r="G1264">
        <v>16000</v>
      </c>
      <c r="H1264">
        <v>20302961</v>
      </c>
      <c r="I1264" t="s">
        <v>2164</v>
      </c>
      <c r="J1264" t="s">
        <v>4084</v>
      </c>
      <c r="K1264" t="s">
        <v>4085</v>
      </c>
      <c r="L1264">
        <v>49874</v>
      </c>
      <c r="M1264">
        <v>18913</v>
      </c>
      <c r="N1264" t="s">
        <v>3759</v>
      </c>
      <c r="O1264">
        <v>0</v>
      </c>
      <c r="P1264">
        <v>450</v>
      </c>
      <c r="Q1264" t="s">
        <v>30</v>
      </c>
      <c r="R1264" t="s">
        <v>966</v>
      </c>
      <c r="S1264">
        <v>0</v>
      </c>
      <c r="T1264">
        <v>1995</v>
      </c>
      <c r="U1264">
        <v>893</v>
      </c>
      <c r="V1264">
        <v>4.5999999999999996</v>
      </c>
      <c r="W1264">
        <v>0</v>
      </c>
    </row>
    <row r="1265" spans="1:23" x14ac:dyDescent="0.25">
      <c r="A1265" t="s">
        <v>4086</v>
      </c>
      <c r="B1265">
        <v>260</v>
      </c>
      <c r="C1265">
        <v>123</v>
      </c>
      <c r="D1265">
        <v>0</v>
      </c>
      <c r="E1265">
        <v>826</v>
      </c>
      <c r="F1265" t="s">
        <v>1492</v>
      </c>
      <c r="G1265">
        <v>4000</v>
      </c>
      <c r="H1265">
        <v>15962471</v>
      </c>
      <c r="I1265" t="s">
        <v>3741</v>
      </c>
      <c r="J1265" t="s">
        <v>63</v>
      </c>
      <c r="K1265" t="s">
        <v>4087</v>
      </c>
      <c r="L1265">
        <v>79892</v>
      </c>
      <c r="M1265">
        <v>7243</v>
      </c>
      <c r="N1265" t="s">
        <v>617</v>
      </c>
      <c r="O1265">
        <v>1</v>
      </c>
      <c r="P1265">
        <v>619</v>
      </c>
      <c r="Q1265" t="s">
        <v>30</v>
      </c>
      <c r="R1265" t="s">
        <v>31</v>
      </c>
      <c r="S1265">
        <v>0</v>
      </c>
      <c r="T1265">
        <v>2006</v>
      </c>
      <c r="U1265">
        <v>887</v>
      </c>
      <c r="V1265">
        <v>6.4</v>
      </c>
      <c r="W1265">
        <v>0</v>
      </c>
    </row>
    <row r="1266" spans="1:23" x14ac:dyDescent="0.25">
      <c r="A1266" t="s">
        <v>3286</v>
      </c>
      <c r="B1266">
        <v>40</v>
      </c>
      <c r="C1266">
        <v>101</v>
      </c>
      <c r="D1266">
        <v>58</v>
      </c>
      <c r="E1266">
        <v>497</v>
      </c>
      <c r="F1266" t="s">
        <v>1637</v>
      </c>
      <c r="G1266">
        <v>12000</v>
      </c>
      <c r="H1266">
        <v>14942422</v>
      </c>
      <c r="I1266" t="s">
        <v>233</v>
      </c>
      <c r="J1266" t="s">
        <v>485</v>
      </c>
      <c r="K1266" t="s">
        <v>4088</v>
      </c>
      <c r="L1266">
        <v>14226</v>
      </c>
      <c r="M1266">
        <v>14008</v>
      </c>
      <c r="N1266" t="s">
        <v>2247</v>
      </c>
      <c r="O1266">
        <v>3</v>
      </c>
      <c r="P1266">
        <v>60</v>
      </c>
      <c r="Q1266" t="s">
        <v>30</v>
      </c>
      <c r="R1266" t="s">
        <v>31</v>
      </c>
      <c r="S1266">
        <v>0</v>
      </c>
      <c r="T1266">
        <v>1995</v>
      </c>
      <c r="U1266">
        <v>975</v>
      </c>
      <c r="V1266">
        <v>5.9</v>
      </c>
      <c r="W1266">
        <v>555</v>
      </c>
    </row>
    <row r="1267" spans="1:23" x14ac:dyDescent="0.25">
      <c r="A1267" t="s">
        <v>4089</v>
      </c>
      <c r="B1267">
        <v>102</v>
      </c>
      <c r="C1267">
        <v>102</v>
      </c>
      <c r="D1267">
        <v>19</v>
      </c>
      <c r="E1267">
        <v>351</v>
      </c>
      <c r="F1267" t="s">
        <v>2971</v>
      </c>
      <c r="G1267">
        <v>13000</v>
      </c>
      <c r="H1267">
        <v>14967182</v>
      </c>
      <c r="I1267" t="s">
        <v>321</v>
      </c>
      <c r="J1267" t="s">
        <v>1166</v>
      </c>
      <c r="K1267" t="s">
        <v>4090</v>
      </c>
      <c r="L1267">
        <v>27305</v>
      </c>
      <c r="M1267">
        <v>14463</v>
      </c>
      <c r="N1267" t="s">
        <v>4091</v>
      </c>
      <c r="O1267">
        <v>1</v>
      </c>
      <c r="P1267">
        <v>284</v>
      </c>
      <c r="Q1267" t="s">
        <v>30</v>
      </c>
      <c r="R1267" t="s">
        <v>31</v>
      </c>
      <c r="S1267">
        <v>0</v>
      </c>
      <c r="T1267">
        <v>2000</v>
      </c>
      <c r="U1267">
        <v>530</v>
      </c>
      <c r="V1267">
        <v>5.0999999999999996</v>
      </c>
      <c r="W1267">
        <v>604</v>
      </c>
    </row>
    <row r="1268" spans="1:23" x14ac:dyDescent="0.25">
      <c r="A1268" t="s">
        <v>4092</v>
      </c>
      <c r="B1268">
        <v>371</v>
      </c>
      <c r="C1268">
        <v>114</v>
      </c>
      <c r="D1268">
        <v>171</v>
      </c>
      <c r="E1268">
        <v>284</v>
      </c>
      <c r="F1268" t="s">
        <v>4093</v>
      </c>
      <c r="G1268">
        <v>6000</v>
      </c>
      <c r="H1268">
        <v>18996755</v>
      </c>
      <c r="I1268" t="s">
        <v>2560</v>
      </c>
      <c r="J1268" t="s">
        <v>148</v>
      </c>
      <c r="K1268" t="s">
        <v>4094</v>
      </c>
      <c r="L1268">
        <v>145270</v>
      </c>
      <c r="M1268">
        <v>7099</v>
      </c>
      <c r="N1268" t="s">
        <v>4095</v>
      </c>
      <c r="O1268">
        <v>0</v>
      </c>
      <c r="P1268">
        <v>322</v>
      </c>
      <c r="Q1268" t="s">
        <v>30</v>
      </c>
      <c r="R1268" t="s">
        <v>2266</v>
      </c>
      <c r="S1268">
        <v>0</v>
      </c>
      <c r="T1268">
        <v>2012</v>
      </c>
      <c r="U1268">
        <v>382</v>
      </c>
      <c r="V1268">
        <v>7.6</v>
      </c>
      <c r="W1268">
        <v>54000</v>
      </c>
    </row>
    <row r="1269" spans="1:23" x14ac:dyDescent="0.25">
      <c r="A1269" t="s">
        <v>4096</v>
      </c>
      <c r="B1269">
        <v>49</v>
      </c>
      <c r="C1269">
        <v>107</v>
      </c>
      <c r="D1269">
        <v>124</v>
      </c>
      <c r="E1269">
        <v>572</v>
      </c>
      <c r="F1269" t="s">
        <v>1098</v>
      </c>
      <c r="G1269">
        <v>636</v>
      </c>
      <c r="H1269">
        <v>14375181</v>
      </c>
      <c r="I1269" t="s">
        <v>4097</v>
      </c>
      <c r="J1269" t="s">
        <v>4098</v>
      </c>
      <c r="K1269" t="s">
        <v>4099</v>
      </c>
      <c r="L1269">
        <v>8692</v>
      </c>
      <c r="M1269">
        <v>3374</v>
      </c>
      <c r="N1269" t="s">
        <v>4100</v>
      </c>
      <c r="O1269">
        <v>2</v>
      </c>
      <c r="P1269">
        <v>126</v>
      </c>
      <c r="Q1269" t="s">
        <v>30</v>
      </c>
      <c r="R1269" t="s">
        <v>31</v>
      </c>
      <c r="S1269">
        <v>0</v>
      </c>
      <c r="T1269">
        <v>1987</v>
      </c>
      <c r="U1269">
        <v>631</v>
      </c>
      <c r="V1269">
        <v>4.2</v>
      </c>
      <c r="W1269">
        <v>754</v>
      </c>
    </row>
    <row r="1270" spans="1:23" x14ac:dyDescent="0.25">
      <c r="A1270" t="s">
        <v>3316</v>
      </c>
      <c r="B1270">
        <v>335</v>
      </c>
      <c r="C1270">
        <v>87</v>
      </c>
      <c r="D1270">
        <v>0</v>
      </c>
      <c r="E1270">
        <v>563</v>
      </c>
      <c r="F1270" t="s">
        <v>1541</v>
      </c>
      <c r="G1270">
        <v>13000</v>
      </c>
      <c r="H1270">
        <v>20999103</v>
      </c>
      <c r="I1270" t="s">
        <v>4101</v>
      </c>
      <c r="J1270" t="s">
        <v>378</v>
      </c>
      <c r="K1270" t="s">
        <v>4102</v>
      </c>
      <c r="L1270">
        <v>139114</v>
      </c>
      <c r="M1270">
        <v>24770</v>
      </c>
      <c r="N1270" t="s">
        <v>170</v>
      </c>
      <c r="O1270">
        <v>0</v>
      </c>
      <c r="P1270">
        <v>245</v>
      </c>
      <c r="Q1270" t="s">
        <v>30</v>
      </c>
      <c r="R1270" t="s">
        <v>31</v>
      </c>
      <c r="S1270">
        <v>0</v>
      </c>
      <c r="T1270">
        <v>2009</v>
      </c>
      <c r="U1270">
        <v>11000</v>
      </c>
      <c r="V1270">
        <v>7.8</v>
      </c>
      <c r="W1270">
        <v>15000</v>
      </c>
    </row>
    <row r="1271" spans="1:23" x14ac:dyDescent="0.25">
      <c r="A1271" t="s">
        <v>2781</v>
      </c>
      <c r="B1271">
        <v>86</v>
      </c>
      <c r="C1271">
        <v>103</v>
      </c>
      <c r="D1271">
        <v>65</v>
      </c>
      <c r="E1271">
        <v>311</v>
      </c>
      <c r="F1271" t="s">
        <v>2594</v>
      </c>
      <c r="G1271">
        <v>11000</v>
      </c>
      <c r="H1271">
        <v>14448589</v>
      </c>
      <c r="I1271" t="s">
        <v>1099</v>
      </c>
      <c r="J1271" t="s">
        <v>390</v>
      </c>
      <c r="K1271" t="s">
        <v>4103</v>
      </c>
      <c r="L1271">
        <v>19364</v>
      </c>
      <c r="M1271">
        <v>12566</v>
      </c>
      <c r="N1271" t="s">
        <v>4104</v>
      </c>
      <c r="O1271">
        <v>2</v>
      </c>
      <c r="P1271">
        <v>128</v>
      </c>
      <c r="Q1271" t="s">
        <v>30</v>
      </c>
      <c r="R1271" t="s">
        <v>31</v>
      </c>
      <c r="S1271">
        <v>0</v>
      </c>
      <c r="T1271">
        <v>2002</v>
      </c>
      <c r="U1271">
        <v>944</v>
      </c>
      <c r="V1271">
        <v>5.8</v>
      </c>
      <c r="W1271">
        <v>835</v>
      </c>
    </row>
    <row r="1272" spans="1:23" x14ac:dyDescent="0.25">
      <c r="A1272" t="s">
        <v>3309</v>
      </c>
      <c r="B1272">
        <v>40</v>
      </c>
      <c r="C1272">
        <v>99</v>
      </c>
      <c r="D1272">
        <v>0</v>
      </c>
      <c r="E1272">
        <v>402</v>
      </c>
      <c r="F1272" t="s">
        <v>1791</v>
      </c>
      <c r="G1272">
        <v>782</v>
      </c>
      <c r="H1272">
        <v>14358033</v>
      </c>
      <c r="I1272" t="s">
        <v>4105</v>
      </c>
      <c r="J1272" t="s">
        <v>4106</v>
      </c>
      <c r="K1272" t="s">
        <v>4107</v>
      </c>
      <c r="L1272">
        <v>17365</v>
      </c>
      <c r="M1272">
        <v>2125</v>
      </c>
      <c r="N1272" t="s">
        <v>4108</v>
      </c>
      <c r="O1272">
        <v>2</v>
      </c>
      <c r="P1272">
        <v>66</v>
      </c>
      <c r="Q1272" t="s">
        <v>30</v>
      </c>
      <c r="R1272" t="s">
        <v>31</v>
      </c>
      <c r="S1272">
        <v>0</v>
      </c>
      <c r="T1272">
        <v>1992</v>
      </c>
      <c r="U1272">
        <v>658</v>
      </c>
      <c r="V1272">
        <v>5.9</v>
      </c>
      <c r="W1272">
        <v>630</v>
      </c>
    </row>
    <row r="1273" spans="1:23" x14ac:dyDescent="0.25">
      <c r="A1273" t="s">
        <v>2618</v>
      </c>
      <c r="B1273">
        <v>242</v>
      </c>
      <c r="C1273">
        <v>122</v>
      </c>
      <c r="D1273">
        <v>0</v>
      </c>
      <c r="E1273">
        <v>54</v>
      </c>
      <c r="F1273" t="s">
        <v>3794</v>
      </c>
      <c r="G1273">
        <v>326</v>
      </c>
      <c r="H1273">
        <v>33201661</v>
      </c>
      <c r="I1273" t="s">
        <v>1099</v>
      </c>
      <c r="J1273" t="s">
        <v>3614</v>
      </c>
      <c r="K1273" t="s">
        <v>4109</v>
      </c>
      <c r="L1273">
        <v>534262</v>
      </c>
      <c r="M1273">
        <v>809</v>
      </c>
      <c r="N1273" t="s">
        <v>4110</v>
      </c>
      <c r="O1273">
        <v>0</v>
      </c>
      <c r="P1273">
        <v>1314</v>
      </c>
      <c r="Q1273" t="s">
        <v>965</v>
      </c>
      <c r="R1273" t="s">
        <v>966</v>
      </c>
      <c r="S1273">
        <v>0</v>
      </c>
      <c r="T1273">
        <v>2001</v>
      </c>
      <c r="U1273">
        <v>326</v>
      </c>
      <c r="V1273">
        <v>8.4</v>
      </c>
      <c r="W1273">
        <v>39000</v>
      </c>
    </row>
    <row r="1274" spans="1:23" x14ac:dyDescent="0.25">
      <c r="A1274" t="s">
        <v>4111</v>
      </c>
      <c r="B1274">
        <v>70</v>
      </c>
      <c r="C1274">
        <v>91</v>
      </c>
      <c r="D1274">
        <v>29</v>
      </c>
      <c r="E1274">
        <v>762</v>
      </c>
      <c r="F1274" t="s">
        <v>4112</v>
      </c>
      <c r="G1274">
        <v>976</v>
      </c>
      <c r="H1274">
        <v>14018364</v>
      </c>
      <c r="I1274" t="s">
        <v>4113</v>
      </c>
      <c r="J1274" t="s">
        <v>4114</v>
      </c>
      <c r="K1274" t="s">
        <v>4115</v>
      </c>
      <c r="L1274">
        <v>17722</v>
      </c>
      <c r="M1274">
        <v>3974</v>
      </c>
      <c r="N1274" t="s">
        <v>4116</v>
      </c>
      <c r="O1274">
        <v>1</v>
      </c>
      <c r="P1274">
        <v>111</v>
      </c>
      <c r="Q1274" t="s">
        <v>30</v>
      </c>
      <c r="R1274" t="s">
        <v>31</v>
      </c>
      <c r="S1274">
        <v>0</v>
      </c>
      <c r="T1274">
        <v>2004</v>
      </c>
      <c r="U1274">
        <v>799</v>
      </c>
      <c r="V1274">
        <v>4.8</v>
      </c>
      <c r="W1274">
        <v>849</v>
      </c>
    </row>
    <row r="1275" spans="1:23" x14ac:dyDescent="0.25">
      <c r="A1275" t="s">
        <v>4117</v>
      </c>
      <c r="B1275">
        <v>135</v>
      </c>
      <c r="C1275">
        <v>103</v>
      </c>
      <c r="D1275">
        <v>14</v>
      </c>
      <c r="E1275">
        <v>624</v>
      </c>
      <c r="F1275" t="s">
        <v>3892</v>
      </c>
      <c r="G1275">
        <v>865</v>
      </c>
      <c r="H1275">
        <v>13395939</v>
      </c>
      <c r="I1275" t="s">
        <v>936</v>
      </c>
      <c r="J1275" t="s">
        <v>3659</v>
      </c>
      <c r="K1275" t="s">
        <v>4118</v>
      </c>
      <c r="L1275">
        <v>43442</v>
      </c>
      <c r="M1275">
        <v>3639</v>
      </c>
      <c r="N1275" t="s">
        <v>1549</v>
      </c>
      <c r="O1275">
        <v>4</v>
      </c>
      <c r="P1275">
        <v>146</v>
      </c>
      <c r="Q1275" t="s">
        <v>30</v>
      </c>
      <c r="R1275" t="s">
        <v>44</v>
      </c>
      <c r="S1275">
        <v>0</v>
      </c>
      <c r="T1275">
        <v>2004</v>
      </c>
      <c r="U1275">
        <v>826</v>
      </c>
      <c r="V1275">
        <v>6.2</v>
      </c>
      <c r="W1275">
        <v>0</v>
      </c>
    </row>
    <row r="1276" spans="1:23" x14ac:dyDescent="0.25">
      <c r="A1276" t="s">
        <v>3847</v>
      </c>
      <c r="B1276">
        <v>125</v>
      </c>
      <c r="C1276">
        <v>107</v>
      </c>
      <c r="D1276">
        <v>42</v>
      </c>
      <c r="E1276">
        <v>171</v>
      </c>
      <c r="F1276" t="s">
        <v>991</v>
      </c>
      <c r="G1276">
        <v>875</v>
      </c>
      <c r="H1276">
        <v>20113965</v>
      </c>
      <c r="I1276" t="s">
        <v>3864</v>
      </c>
      <c r="J1276" t="s">
        <v>1621</v>
      </c>
      <c r="K1276" t="s">
        <v>4119</v>
      </c>
      <c r="L1276">
        <v>15231</v>
      </c>
      <c r="M1276">
        <v>1702</v>
      </c>
      <c r="N1276" t="s">
        <v>4120</v>
      </c>
      <c r="O1276">
        <v>3</v>
      </c>
      <c r="P1276">
        <v>66</v>
      </c>
      <c r="Q1276" t="s">
        <v>30</v>
      </c>
      <c r="R1276" t="s">
        <v>31</v>
      </c>
      <c r="S1276">
        <v>0</v>
      </c>
      <c r="T1276">
        <v>2012</v>
      </c>
      <c r="U1276">
        <v>596</v>
      </c>
      <c r="V1276">
        <v>6.5</v>
      </c>
      <c r="W1276">
        <v>0</v>
      </c>
    </row>
    <row r="1277" spans="1:23" x14ac:dyDescent="0.25">
      <c r="A1277" t="s">
        <v>4121</v>
      </c>
      <c r="B1277">
        <v>54</v>
      </c>
      <c r="C1277">
        <v>106</v>
      </c>
      <c r="D1277">
        <v>22</v>
      </c>
      <c r="E1277">
        <v>613</v>
      </c>
      <c r="F1277" t="s">
        <v>2638</v>
      </c>
      <c r="G1277">
        <v>2000</v>
      </c>
      <c r="H1277">
        <v>13376506</v>
      </c>
      <c r="I1277" t="s">
        <v>2164</v>
      </c>
      <c r="J1277" t="s">
        <v>3618</v>
      </c>
      <c r="K1277" t="s">
        <v>4122</v>
      </c>
      <c r="L1277">
        <v>10413</v>
      </c>
      <c r="M1277">
        <v>4327</v>
      </c>
      <c r="N1277" t="s">
        <v>4123</v>
      </c>
      <c r="O1277">
        <v>1</v>
      </c>
      <c r="P1277">
        <v>111</v>
      </c>
      <c r="Q1277" t="s">
        <v>30</v>
      </c>
      <c r="R1277" t="s">
        <v>31</v>
      </c>
      <c r="S1277">
        <v>0</v>
      </c>
      <c r="T1277">
        <v>1999</v>
      </c>
      <c r="U1277">
        <v>642</v>
      </c>
      <c r="V1277">
        <v>6.3</v>
      </c>
      <c r="W1277">
        <v>579</v>
      </c>
    </row>
    <row r="1278" spans="1:23" x14ac:dyDescent="0.25">
      <c r="A1278" t="s">
        <v>4124</v>
      </c>
      <c r="B1278">
        <v>104</v>
      </c>
      <c r="C1278">
        <v>101</v>
      </c>
      <c r="D1278">
        <v>37</v>
      </c>
      <c r="E1278">
        <v>595</v>
      </c>
      <c r="F1278" t="s">
        <v>4125</v>
      </c>
      <c r="G1278">
        <v>2000</v>
      </c>
      <c r="H1278">
        <v>13208023</v>
      </c>
      <c r="I1278" t="s">
        <v>4126</v>
      </c>
      <c r="J1278" t="s">
        <v>1477</v>
      </c>
      <c r="K1278" t="s">
        <v>4127</v>
      </c>
      <c r="L1278">
        <v>17309</v>
      </c>
      <c r="M1278">
        <v>4262</v>
      </c>
      <c r="N1278" t="s">
        <v>1193</v>
      </c>
      <c r="O1278">
        <v>1</v>
      </c>
      <c r="P1278">
        <v>388</v>
      </c>
      <c r="Q1278" t="s">
        <v>30</v>
      </c>
      <c r="R1278" t="s">
        <v>44</v>
      </c>
      <c r="S1278">
        <v>0</v>
      </c>
      <c r="T1278">
        <v>2002</v>
      </c>
      <c r="U1278">
        <v>886</v>
      </c>
      <c r="V1278">
        <v>3.3</v>
      </c>
      <c r="W1278">
        <v>612</v>
      </c>
    </row>
    <row r="1279" spans="1:23" x14ac:dyDescent="0.25">
      <c r="A1279" t="s">
        <v>1138</v>
      </c>
      <c r="B1279">
        <v>157</v>
      </c>
      <c r="C1279">
        <v>109</v>
      </c>
      <c r="D1279">
        <v>80</v>
      </c>
      <c r="E1279">
        <v>835</v>
      </c>
      <c r="F1279" t="s">
        <v>340</v>
      </c>
      <c r="G1279">
        <v>14000</v>
      </c>
      <c r="H1279">
        <v>13838130</v>
      </c>
      <c r="I1279" t="s">
        <v>1262</v>
      </c>
      <c r="J1279" t="s">
        <v>482</v>
      </c>
      <c r="K1279" t="s">
        <v>4128</v>
      </c>
      <c r="L1279">
        <v>35990</v>
      </c>
      <c r="M1279">
        <v>20503</v>
      </c>
      <c r="N1279" t="s">
        <v>2490</v>
      </c>
      <c r="O1279">
        <v>3</v>
      </c>
      <c r="P1279">
        <v>157</v>
      </c>
      <c r="Q1279" t="s">
        <v>30</v>
      </c>
      <c r="R1279" t="s">
        <v>31</v>
      </c>
      <c r="S1279">
        <v>0</v>
      </c>
      <c r="T1279">
        <v>2009</v>
      </c>
      <c r="U1279">
        <v>4000</v>
      </c>
      <c r="V1279">
        <v>5.9</v>
      </c>
      <c r="W1279">
        <v>0</v>
      </c>
    </row>
    <row r="1280" spans="1:23" x14ac:dyDescent="0.25">
      <c r="A1280" t="s">
        <v>3702</v>
      </c>
      <c r="B1280">
        <v>159</v>
      </c>
      <c r="C1280">
        <v>110</v>
      </c>
      <c r="D1280">
        <v>118</v>
      </c>
      <c r="E1280">
        <v>287</v>
      </c>
      <c r="F1280" t="s">
        <v>2835</v>
      </c>
      <c r="G1280">
        <v>11000</v>
      </c>
      <c r="H1280">
        <v>5773519</v>
      </c>
      <c r="I1280" t="s">
        <v>2023</v>
      </c>
      <c r="J1280" t="s">
        <v>76</v>
      </c>
      <c r="K1280" t="s">
        <v>3703</v>
      </c>
      <c r="L1280">
        <v>28618</v>
      </c>
      <c r="M1280">
        <v>12876</v>
      </c>
      <c r="N1280" t="s">
        <v>3704</v>
      </c>
      <c r="O1280">
        <v>2</v>
      </c>
      <c r="P1280">
        <v>91</v>
      </c>
      <c r="Q1280" t="s">
        <v>30</v>
      </c>
      <c r="R1280" t="s">
        <v>31</v>
      </c>
      <c r="S1280">
        <v>0</v>
      </c>
      <c r="T1280">
        <v>2015</v>
      </c>
      <c r="U1280">
        <v>1000</v>
      </c>
      <c r="V1280">
        <v>6</v>
      </c>
      <c r="W1280">
        <v>11000</v>
      </c>
    </row>
    <row r="1281" spans="1:23" x14ac:dyDescent="0.25">
      <c r="A1281" t="s">
        <v>3364</v>
      </c>
      <c r="B1281">
        <v>78</v>
      </c>
      <c r="C1281">
        <v>89</v>
      </c>
      <c r="D1281">
        <v>0</v>
      </c>
      <c r="E1281">
        <v>500</v>
      </c>
      <c r="F1281" t="s">
        <v>1363</v>
      </c>
      <c r="G1281">
        <v>1000</v>
      </c>
      <c r="H1281">
        <v>9652000</v>
      </c>
      <c r="I1281" t="s">
        <v>1094</v>
      </c>
      <c r="J1281" t="s">
        <v>912</v>
      </c>
      <c r="K1281" t="s">
        <v>4129</v>
      </c>
      <c r="L1281">
        <v>46205</v>
      </c>
      <c r="M1281">
        <v>3096</v>
      </c>
      <c r="N1281" t="s">
        <v>1388</v>
      </c>
      <c r="O1281">
        <v>0</v>
      </c>
      <c r="P1281">
        <v>147</v>
      </c>
      <c r="Q1281" t="s">
        <v>30</v>
      </c>
      <c r="R1281" t="s">
        <v>31</v>
      </c>
      <c r="S1281">
        <v>0</v>
      </c>
      <c r="T1281">
        <v>2003</v>
      </c>
      <c r="U1281">
        <v>627</v>
      </c>
      <c r="V1281">
        <v>5.8</v>
      </c>
      <c r="W1281">
        <v>0</v>
      </c>
    </row>
    <row r="1282" spans="1:23" x14ac:dyDescent="0.25">
      <c r="A1282" t="s">
        <v>4130</v>
      </c>
      <c r="B1282">
        <v>88</v>
      </c>
      <c r="C1282">
        <v>100</v>
      </c>
      <c r="D1282">
        <v>92</v>
      </c>
      <c r="E1282">
        <v>706</v>
      </c>
      <c r="F1282" t="s">
        <v>194</v>
      </c>
      <c r="G1282">
        <v>1000</v>
      </c>
      <c r="H1282">
        <v>12081447</v>
      </c>
      <c r="I1282" t="s">
        <v>3386</v>
      </c>
      <c r="J1282" t="s">
        <v>549</v>
      </c>
      <c r="K1282" t="s">
        <v>4131</v>
      </c>
      <c r="L1282">
        <v>7794</v>
      </c>
      <c r="M1282">
        <v>4103</v>
      </c>
      <c r="N1282" t="s">
        <v>3253</v>
      </c>
      <c r="O1282">
        <v>2</v>
      </c>
      <c r="P1282">
        <v>25</v>
      </c>
      <c r="Q1282" t="s">
        <v>30</v>
      </c>
      <c r="R1282" t="s">
        <v>31</v>
      </c>
      <c r="S1282">
        <v>0</v>
      </c>
      <c r="T1282">
        <v>2008</v>
      </c>
      <c r="U1282">
        <v>760</v>
      </c>
      <c r="V1282">
        <v>6.5</v>
      </c>
      <c r="W1282">
        <v>866</v>
      </c>
    </row>
    <row r="1283" spans="1:23" x14ac:dyDescent="0.25">
      <c r="A1283" t="s">
        <v>4132</v>
      </c>
      <c r="B1283">
        <v>32</v>
      </c>
      <c r="C1283">
        <v>119</v>
      </c>
      <c r="D1283">
        <v>5</v>
      </c>
      <c r="E1283">
        <v>249</v>
      </c>
      <c r="F1283" t="s">
        <v>4133</v>
      </c>
      <c r="G1283">
        <v>521</v>
      </c>
      <c r="H1283">
        <v>7000000</v>
      </c>
      <c r="I1283" t="s">
        <v>490</v>
      </c>
      <c r="J1283" t="s">
        <v>3315</v>
      </c>
      <c r="K1283" t="s">
        <v>4134</v>
      </c>
      <c r="L1283">
        <v>2933</v>
      </c>
      <c r="M1283">
        <v>1883</v>
      </c>
      <c r="N1283" t="s">
        <v>4038</v>
      </c>
      <c r="O1283">
        <v>0</v>
      </c>
      <c r="P1283">
        <v>70</v>
      </c>
      <c r="Q1283" t="s">
        <v>30</v>
      </c>
      <c r="R1283" t="s">
        <v>44</v>
      </c>
      <c r="S1283">
        <v>0</v>
      </c>
      <c r="T1283">
        <v>1980</v>
      </c>
      <c r="U1283">
        <v>372</v>
      </c>
      <c r="V1283">
        <v>4.7</v>
      </c>
      <c r="W1283">
        <v>328</v>
      </c>
    </row>
    <row r="1284" spans="1:23" x14ac:dyDescent="0.25">
      <c r="A1284" t="s">
        <v>4135</v>
      </c>
      <c r="B1284">
        <v>75</v>
      </c>
      <c r="C1284">
        <v>83</v>
      </c>
      <c r="D1284">
        <v>7</v>
      </c>
      <c r="E1284">
        <v>485</v>
      </c>
      <c r="F1284" t="s">
        <v>2347</v>
      </c>
      <c r="G1284">
        <v>2000</v>
      </c>
      <c r="H1284">
        <v>10431220</v>
      </c>
      <c r="I1284" t="s">
        <v>447</v>
      </c>
      <c r="J1284" t="s">
        <v>3923</v>
      </c>
      <c r="K1284" t="s">
        <v>4136</v>
      </c>
      <c r="L1284">
        <v>24216</v>
      </c>
      <c r="M1284">
        <v>4024</v>
      </c>
      <c r="N1284" t="s">
        <v>2647</v>
      </c>
      <c r="O1284">
        <v>0</v>
      </c>
      <c r="P1284">
        <v>162</v>
      </c>
      <c r="Q1284" t="s">
        <v>30</v>
      </c>
      <c r="R1284" t="s">
        <v>31</v>
      </c>
      <c r="S1284">
        <v>0</v>
      </c>
      <c r="T1284">
        <v>1999</v>
      </c>
      <c r="U1284">
        <v>577</v>
      </c>
      <c r="V1284">
        <v>4.0999999999999996</v>
      </c>
      <c r="W1284">
        <v>401</v>
      </c>
    </row>
    <row r="1285" spans="1:23" x14ac:dyDescent="0.25">
      <c r="A1285" t="s">
        <v>4137</v>
      </c>
      <c r="B1285">
        <v>219</v>
      </c>
      <c r="C1285">
        <v>108</v>
      </c>
      <c r="D1285">
        <v>22</v>
      </c>
      <c r="E1285">
        <v>61</v>
      </c>
      <c r="F1285" t="s">
        <v>371</v>
      </c>
      <c r="G1285">
        <v>12000</v>
      </c>
      <c r="H1285">
        <v>10326062</v>
      </c>
      <c r="I1285" t="s">
        <v>4138</v>
      </c>
      <c r="J1285" t="s">
        <v>3013</v>
      </c>
      <c r="K1285" t="s">
        <v>4139</v>
      </c>
      <c r="L1285">
        <v>121432</v>
      </c>
      <c r="M1285">
        <v>14127</v>
      </c>
      <c r="N1285" t="s">
        <v>4140</v>
      </c>
      <c r="O1285">
        <v>0</v>
      </c>
      <c r="P1285">
        <v>310</v>
      </c>
      <c r="Q1285" t="s">
        <v>30</v>
      </c>
      <c r="R1285" t="s">
        <v>526</v>
      </c>
      <c r="S1285">
        <v>0</v>
      </c>
      <c r="T1285">
        <v>2009</v>
      </c>
      <c r="U1285">
        <v>2000</v>
      </c>
      <c r="V1285">
        <v>6.8</v>
      </c>
      <c r="W1285">
        <v>10000</v>
      </c>
    </row>
    <row r="1286" spans="1:23" x14ac:dyDescent="0.25">
      <c r="A1286" t="s">
        <v>3192</v>
      </c>
      <c r="B1286">
        <v>83</v>
      </c>
      <c r="C1286">
        <v>102</v>
      </c>
      <c r="D1286">
        <v>39</v>
      </c>
      <c r="E1286">
        <v>259</v>
      </c>
      <c r="F1286" t="s">
        <v>1015</v>
      </c>
      <c r="G1286">
        <v>1000</v>
      </c>
      <c r="H1286">
        <v>6114237</v>
      </c>
      <c r="I1286" t="s">
        <v>1435</v>
      </c>
      <c r="J1286" t="s">
        <v>2620</v>
      </c>
      <c r="K1286" t="s">
        <v>4141</v>
      </c>
      <c r="L1286">
        <v>19986</v>
      </c>
      <c r="M1286">
        <v>2664</v>
      </c>
      <c r="N1286" t="s">
        <v>4142</v>
      </c>
      <c r="O1286">
        <v>4</v>
      </c>
      <c r="P1286">
        <v>207</v>
      </c>
      <c r="Q1286" t="s">
        <v>30</v>
      </c>
      <c r="R1286" t="s">
        <v>31</v>
      </c>
      <c r="S1286">
        <v>0</v>
      </c>
      <c r="T1286">
        <v>2001</v>
      </c>
      <c r="U1286">
        <v>1000</v>
      </c>
      <c r="V1286">
        <v>6.2</v>
      </c>
      <c r="W1286">
        <v>892</v>
      </c>
    </row>
    <row r="1287" spans="1:23" x14ac:dyDescent="0.25">
      <c r="A1287" t="s">
        <v>4036</v>
      </c>
      <c r="B1287">
        <v>53</v>
      </c>
      <c r="C1287">
        <v>93</v>
      </c>
      <c r="D1287">
        <v>18</v>
      </c>
      <c r="E1287">
        <v>443</v>
      </c>
      <c r="F1287" t="s">
        <v>4143</v>
      </c>
      <c r="G1287">
        <v>3000</v>
      </c>
      <c r="H1287">
        <v>4835968</v>
      </c>
      <c r="I1287" t="s">
        <v>40</v>
      </c>
      <c r="J1287" t="s">
        <v>1188</v>
      </c>
      <c r="K1287" t="s">
        <v>4144</v>
      </c>
      <c r="L1287">
        <v>4821</v>
      </c>
      <c r="M1287">
        <v>4123</v>
      </c>
      <c r="N1287" t="s">
        <v>3181</v>
      </c>
      <c r="O1287">
        <v>0</v>
      </c>
      <c r="P1287">
        <v>82</v>
      </c>
      <c r="Q1287" t="s">
        <v>30</v>
      </c>
      <c r="R1287" t="s">
        <v>44</v>
      </c>
      <c r="S1287">
        <v>0</v>
      </c>
      <c r="T1287">
        <v>2002</v>
      </c>
      <c r="U1287">
        <v>545</v>
      </c>
      <c r="V1287">
        <v>4.5</v>
      </c>
      <c r="W1287">
        <v>158</v>
      </c>
    </row>
    <row r="1288" spans="1:23" x14ac:dyDescent="0.25">
      <c r="A1288" t="s">
        <v>4145</v>
      </c>
      <c r="B1288">
        <v>61</v>
      </c>
      <c r="C1288">
        <v>84</v>
      </c>
      <c r="D1288">
        <v>8</v>
      </c>
      <c r="E1288">
        <v>219</v>
      </c>
      <c r="F1288" t="s">
        <v>4146</v>
      </c>
      <c r="G1288">
        <v>545</v>
      </c>
      <c r="H1288">
        <v>4777007</v>
      </c>
      <c r="I1288" t="s">
        <v>4147</v>
      </c>
      <c r="J1288" t="s">
        <v>4143</v>
      </c>
      <c r="K1288" t="s">
        <v>4148</v>
      </c>
      <c r="L1288">
        <v>15130</v>
      </c>
      <c r="M1288">
        <v>1149</v>
      </c>
      <c r="N1288" t="s">
        <v>4149</v>
      </c>
      <c r="O1288">
        <v>3</v>
      </c>
      <c r="P1288">
        <v>98</v>
      </c>
      <c r="Q1288" t="s">
        <v>30</v>
      </c>
      <c r="R1288" t="s">
        <v>966</v>
      </c>
      <c r="S1288">
        <v>0</v>
      </c>
      <c r="T1288">
        <v>2001</v>
      </c>
      <c r="U1288">
        <v>248</v>
      </c>
      <c r="V1288">
        <v>5.8</v>
      </c>
      <c r="W1288">
        <v>565</v>
      </c>
    </row>
    <row r="1289" spans="1:23" x14ac:dyDescent="0.25">
      <c r="A1289" t="s">
        <v>3267</v>
      </c>
      <c r="B1289">
        <v>308</v>
      </c>
      <c r="C1289">
        <v>107</v>
      </c>
      <c r="D1289">
        <v>0</v>
      </c>
      <c r="E1289">
        <v>167</v>
      </c>
      <c r="F1289" t="s">
        <v>1093</v>
      </c>
      <c r="G1289">
        <v>11000</v>
      </c>
      <c r="H1289">
        <v>3675072</v>
      </c>
      <c r="I1289" t="s">
        <v>783</v>
      </c>
      <c r="J1289" t="s">
        <v>158</v>
      </c>
      <c r="K1289" t="s">
        <v>4150</v>
      </c>
      <c r="L1289">
        <v>190132</v>
      </c>
      <c r="M1289">
        <v>11623</v>
      </c>
      <c r="N1289" t="s">
        <v>4151</v>
      </c>
      <c r="O1289">
        <v>0</v>
      </c>
      <c r="P1289">
        <v>801</v>
      </c>
      <c r="Q1289" t="s">
        <v>30</v>
      </c>
      <c r="R1289" t="s">
        <v>44</v>
      </c>
      <c r="S1289">
        <v>0</v>
      </c>
      <c r="T1289">
        <v>2007</v>
      </c>
      <c r="U1289">
        <v>372</v>
      </c>
      <c r="V1289">
        <v>7.3</v>
      </c>
      <c r="W1289">
        <v>15000</v>
      </c>
    </row>
    <row r="1290" spans="1:23" x14ac:dyDescent="0.25">
      <c r="A1290" t="s">
        <v>2574</v>
      </c>
      <c r="B1290">
        <v>70</v>
      </c>
      <c r="C1290">
        <v>91</v>
      </c>
      <c r="D1290">
        <v>48</v>
      </c>
      <c r="E1290">
        <v>39</v>
      </c>
      <c r="F1290" t="s">
        <v>4152</v>
      </c>
      <c r="G1290">
        <v>61</v>
      </c>
      <c r="H1290">
        <v>18438149</v>
      </c>
      <c r="I1290" t="s">
        <v>1639</v>
      </c>
      <c r="J1290" t="s">
        <v>4153</v>
      </c>
      <c r="K1290" t="s">
        <v>4154</v>
      </c>
      <c r="L1290">
        <v>30842</v>
      </c>
      <c r="M1290">
        <v>222</v>
      </c>
      <c r="N1290" t="s">
        <v>4155</v>
      </c>
      <c r="O1290">
        <v>8</v>
      </c>
      <c r="P1290">
        <v>93</v>
      </c>
      <c r="Q1290" t="s">
        <v>30</v>
      </c>
      <c r="R1290" t="s">
        <v>31</v>
      </c>
      <c r="S1290">
        <v>0</v>
      </c>
      <c r="T1290">
        <v>2012</v>
      </c>
      <c r="U1290">
        <v>46</v>
      </c>
      <c r="V1290">
        <v>5.9</v>
      </c>
      <c r="W1290">
        <v>0</v>
      </c>
    </row>
    <row r="1291" spans="1:23" x14ac:dyDescent="0.25">
      <c r="A1291" t="s">
        <v>4156</v>
      </c>
      <c r="B1291">
        <v>41</v>
      </c>
      <c r="C1291">
        <v>94</v>
      </c>
      <c r="D1291">
        <v>0</v>
      </c>
      <c r="E1291">
        <v>379</v>
      </c>
      <c r="F1291" t="s">
        <v>2522</v>
      </c>
      <c r="G1291">
        <v>795</v>
      </c>
      <c r="H1291">
        <v>511920</v>
      </c>
      <c r="I1291" t="s">
        <v>4157</v>
      </c>
      <c r="J1291" t="s">
        <v>496</v>
      </c>
      <c r="K1291" t="s">
        <v>4158</v>
      </c>
      <c r="L1291">
        <v>2458</v>
      </c>
      <c r="M1291">
        <v>2449</v>
      </c>
      <c r="N1291" t="s">
        <v>4159</v>
      </c>
      <c r="O1291">
        <v>1</v>
      </c>
      <c r="P1291">
        <v>26</v>
      </c>
      <c r="Q1291" t="s">
        <v>30</v>
      </c>
      <c r="R1291" t="s">
        <v>31</v>
      </c>
      <c r="S1291">
        <v>0</v>
      </c>
      <c r="T1291">
        <v>2008</v>
      </c>
      <c r="U1291">
        <v>754</v>
      </c>
      <c r="V1291">
        <v>4.4000000000000004</v>
      </c>
      <c r="W1291">
        <v>211</v>
      </c>
    </row>
    <row r="1292" spans="1:23" x14ac:dyDescent="0.25">
      <c r="A1292" t="s">
        <v>3083</v>
      </c>
      <c r="B1292">
        <v>224</v>
      </c>
      <c r="C1292">
        <v>115</v>
      </c>
      <c r="D1292">
        <v>180</v>
      </c>
      <c r="E1292">
        <v>87</v>
      </c>
      <c r="F1292" t="s">
        <v>757</v>
      </c>
      <c r="G1292">
        <v>1000</v>
      </c>
      <c r="H1292">
        <v>10640645</v>
      </c>
      <c r="I1292" t="s">
        <v>754</v>
      </c>
      <c r="J1292" t="s">
        <v>271</v>
      </c>
      <c r="K1292" t="s">
        <v>4160</v>
      </c>
      <c r="L1292">
        <v>28429</v>
      </c>
      <c r="M1292">
        <v>1686</v>
      </c>
      <c r="N1292" t="s">
        <v>4161</v>
      </c>
      <c r="O1292">
        <v>0</v>
      </c>
      <c r="P1292">
        <v>110</v>
      </c>
      <c r="Q1292" t="s">
        <v>30</v>
      </c>
      <c r="R1292" t="s">
        <v>31</v>
      </c>
      <c r="S1292">
        <v>0</v>
      </c>
      <c r="T1292">
        <v>2015</v>
      </c>
      <c r="U1292">
        <v>535</v>
      </c>
      <c r="V1292">
        <v>5.8</v>
      </c>
      <c r="W1292">
        <v>0</v>
      </c>
    </row>
    <row r="1293" spans="1:23" x14ac:dyDescent="0.25">
      <c r="A1293" t="s">
        <v>4162</v>
      </c>
      <c r="B1293">
        <v>66</v>
      </c>
      <c r="C1293">
        <v>93</v>
      </c>
      <c r="D1293">
        <v>13</v>
      </c>
      <c r="E1293">
        <v>173</v>
      </c>
      <c r="F1293" t="s">
        <v>2591</v>
      </c>
      <c r="G1293">
        <v>15000</v>
      </c>
      <c r="H1293">
        <v>652526</v>
      </c>
      <c r="I1293" t="s">
        <v>4163</v>
      </c>
      <c r="J1293" t="s">
        <v>3205</v>
      </c>
      <c r="K1293" t="s">
        <v>4164</v>
      </c>
      <c r="L1293">
        <v>20201</v>
      </c>
      <c r="M1293">
        <v>15638</v>
      </c>
      <c r="N1293" t="s">
        <v>4165</v>
      </c>
      <c r="O1293">
        <v>3</v>
      </c>
      <c r="P1293">
        <v>187</v>
      </c>
      <c r="Q1293" t="s">
        <v>30</v>
      </c>
      <c r="R1293" t="s">
        <v>526</v>
      </c>
      <c r="S1293">
        <v>0</v>
      </c>
      <c r="T1293">
        <v>2006</v>
      </c>
      <c r="U1293">
        <v>460</v>
      </c>
      <c r="V1293">
        <v>5.0999999999999996</v>
      </c>
      <c r="W1293">
        <v>823</v>
      </c>
    </row>
    <row r="1294" spans="1:23" x14ac:dyDescent="0.25">
      <c r="A1294" t="s">
        <v>1698</v>
      </c>
      <c r="B1294">
        <v>253</v>
      </c>
      <c r="C1294">
        <v>105</v>
      </c>
      <c r="D1294">
        <v>154</v>
      </c>
      <c r="E1294">
        <v>502</v>
      </c>
      <c r="F1294" t="s">
        <v>4166</v>
      </c>
      <c r="G1294">
        <v>884</v>
      </c>
      <c r="H1294">
        <v>80050171</v>
      </c>
      <c r="I1294" t="s">
        <v>1258</v>
      </c>
      <c r="J1294" t="s">
        <v>4167</v>
      </c>
      <c r="K1294" t="s">
        <v>4168</v>
      </c>
      <c r="L1294">
        <v>186982</v>
      </c>
      <c r="M1294">
        <v>2288</v>
      </c>
      <c r="N1294" t="s">
        <v>1758</v>
      </c>
      <c r="O1294">
        <v>0</v>
      </c>
      <c r="P1294">
        <v>491</v>
      </c>
      <c r="Q1294" t="s">
        <v>30</v>
      </c>
      <c r="R1294" t="s">
        <v>31</v>
      </c>
      <c r="S1294">
        <v>0</v>
      </c>
      <c r="T1294">
        <v>2007</v>
      </c>
      <c r="U1294">
        <v>617</v>
      </c>
      <c r="V1294">
        <v>6.9</v>
      </c>
      <c r="W1294">
        <v>0</v>
      </c>
    </row>
    <row r="1295" spans="1:23" x14ac:dyDescent="0.25">
      <c r="A1295" t="s">
        <v>2752</v>
      </c>
      <c r="B1295">
        <v>79</v>
      </c>
      <c r="C1295">
        <v>107</v>
      </c>
      <c r="D1295">
        <v>34</v>
      </c>
      <c r="E1295">
        <v>472</v>
      </c>
      <c r="F1295" t="s">
        <v>3767</v>
      </c>
      <c r="G1295">
        <v>11000</v>
      </c>
      <c r="H1295">
        <v>7564000</v>
      </c>
      <c r="I1295" t="s">
        <v>3280</v>
      </c>
      <c r="J1295" t="s">
        <v>390</v>
      </c>
      <c r="K1295" t="s">
        <v>4169</v>
      </c>
      <c r="L1295">
        <v>54650</v>
      </c>
      <c r="M1295">
        <v>13821</v>
      </c>
      <c r="N1295" t="s">
        <v>3974</v>
      </c>
      <c r="O1295">
        <v>1</v>
      </c>
      <c r="P1295">
        <v>223</v>
      </c>
      <c r="Q1295" t="s">
        <v>30</v>
      </c>
      <c r="R1295" t="s">
        <v>31</v>
      </c>
      <c r="S1295">
        <v>0</v>
      </c>
      <c r="T1295">
        <v>1995</v>
      </c>
      <c r="U1295">
        <v>922</v>
      </c>
      <c r="V1295">
        <v>6.2</v>
      </c>
      <c r="W1295">
        <v>12000</v>
      </c>
    </row>
    <row r="1296" spans="1:23" x14ac:dyDescent="0.25">
      <c r="A1296" t="s">
        <v>4170</v>
      </c>
      <c r="B1296">
        <v>94</v>
      </c>
      <c r="C1296">
        <v>101</v>
      </c>
      <c r="D1296">
        <v>47</v>
      </c>
      <c r="E1296">
        <v>2</v>
      </c>
      <c r="F1296" t="s">
        <v>4171</v>
      </c>
      <c r="G1296">
        <v>499</v>
      </c>
      <c r="H1296">
        <v>876671</v>
      </c>
      <c r="I1296" t="s">
        <v>4172</v>
      </c>
      <c r="J1296" t="s">
        <v>4173</v>
      </c>
      <c r="K1296" t="s">
        <v>4174</v>
      </c>
      <c r="L1296">
        <v>22010</v>
      </c>
      <c r="M1296">
        <v>504</v>
      </c>
      <c r="N1296" t="s">
        <v>4175</v>
      </c>
      <c r="O1296">
        <v>2</v>
      </c>
      <c r="P1296">
        <v>90</v>
      </c>
      <c r="Q1296" t="s">
        <v>30</v>
      </c>
      <c r="R1296" t="s">
        <v>31</v>
      </c>
      <c r="S1296">
        <v>0</v>
      </c>
      <c r="T1296">
        <v>2007</v>
      </c>
      <c r="U1296">
        <v>3</v>
      </c>
      <c r="V1296">
        <v>6.9</v>
      </c>
      <c r="W1296">
        <v>0</v>
      </c>
    </row>
    <row r="1297" spans="1:23" x14ac:dyDescent="0.25">
      <c r="A1297" t="s">
        <v>2670</v>
      </c>
      <c r="B1297">
        <v>77</v>
      </c>
      <c r="C1297">
        <v>111</v>
      </c>
      <c r="D1297">
        <v>0</v>
      </c>
      <c r="E1297">
        <v>385</v>
      </c>
      <c r="F1297" t="s">
        <v>2418</v>
      </c>
      <c r="G1297">
        <v>1000</v>
      </c>
      <c r="H1297">
        <v>2869369</v>
      </c>
      <c r="I1297" t="s">
        <v>1789</v>
      </c>
      <c r="J1297" t="s">
        <v>1689</v>
      </c>
      <c r="K1297" t="s">
        <v>4176</v>
      </c>
      <c r="L1297">
        <v>65474</v>
      </c>
      <c r="M1297">
        <v>2612</v>
      </c>
      <c r="N1297" t="s">
        <v>4177</v>
      </c>
      <c r="O1297">
        <v>2</v>
      </c>
      <c r="P1297">
        <v>211</v>
      </c>
      <c r="Q1297" t="s">
        <v>30</v>
      </c>
      <c r="R1297" t="s">
        <v>44</v>
      </c>
      <c r="S1297">
        <v>0</v>
      </c>
      <c r="T1297">
        <v>1994</v>
      </c>
      <c r="U1297">
        <v>970</v>
      </c>
      <c r="V1297">
        <v>7.3</v>
      </c>
      <c r="W1297">
        <v>0</v>
      </c>
    </row>
    <row r="1298" spans="1:23" x14ac:dyDescent="0.25">
      <c r="A1298" t="s">
        <v>4178</v>
      </c>
      <c r="B1298">
        <v>106</v>
      </c>
      <c r="C1298">
        <v>113</v>
      </c>
      <c r="D1298">
        <v>31</v>
      </c>
      <c r="E1298">
        <v>483</v>
      </c>
      <c r="F1298" t="s">
        <v>4179</v>
      </c>
      <c r="G1298">
        <v>5000</v>
      </c>
      <c r="H1298">
        <v>128978</v>
      </c>
      <c r="I1298" t="s">
        <v>514</v>
      </c>
      <c r="J1298" t="s">
        <v>347</v>
      </c>
      <c r="K1298" t="s">
        <v>4180</v>
      </c>
      <c r="L1298">
        <v>22897</v>
      </c>
      <c r="M1298">
        <v>6267</v>
      </c>
      <c r="N1298" t="s">
        <v>4181</v>
      </c>
      <c r="O1298">
        <v>2</v>
      </c>
      <c r="P1298">
        <v>61</v>
      </c>
      <c r="Q1298" t="s">
        <v>1272</v>
      </c>
      <c r="R1298" t="s">
        <v>2434</v>
      </c>
      <c r="S1298">
        <v>0</v>
      </c>
      <c r="T1298">
        <v>2007</v>
      </c>
      <c r="U1298">
        <v>755</v>
      </c>
      <c r="V1298">
        <v>7.1</v>
      </c>
      <c r="W1298">
        <v>0</v>
      </c>
    </row>
    <row r="1299" spans="1:23" x14ac:dyDescent="0.25">
      <c r="A1299" t="s">
        <v>1317</v>
      </c>
      <c r="B1299">
        <v>30</v>
      </c>
      <c r="C1299">
        <v>112</v>
      </c>
      <c r="D1299">
        <v>44</v>
      </c>
      <c r="E1299">
        <v>533</v>
      </c>
      <c r="F1299" t="s">
        <v>4182</v>
      </c>
      <c r="G1299">
        <v>1000</v>
      </c>
      <c r="H1299">
        <v>77231</v>
      </c>
      <c r="I1299" t="s">
        <v>1283</v>
      </c>
      <c r="J1299" t="s">
        <v>2348</v>
      </c>
      <c r="K1299" t="s">
        <v>4183</v>
      </c>
      <c r="L1299">
        <v>3322</v>
      </c>
      <c r="M1299">
        <v>2115</v>
      </c>
      <c r="N1299" t="s">
        <v>1653</v>
      </c>
      <c r="O1299">
        <v>0</v>
      </c>
      <c r="P1299">
        <v>32</v>
      </c>
      <c r="Q1299" t="s">
        <v>4184</v>
      </c>
      <c r="R1299" t="s">
        <v>966</v>
      </c>
      <c r="S1299">
        <v>0</v>
      </c>
      <c r="T1299">
        <v>2005</v>
      </c>
      <c r="U1299">
        <v>580</v>
      </c>
      <c r="V1299">
        <v>6</v>
      </c>
      <c r="W1299">
        <v>265</v>
      </c>
    </row>
    <row r="1300" spans="1:23" x14ac:dyDescent="0.25">
      <c r="A1300" t="s">
        <v>4185</v>
      </c>
      <c r="B1300">
        <v>488</v>
      </c>
      <c r="C1300">
        <v>126</v>
      </c>
      <c r="D1300">
        <v>584</v>
      </c>
      <c r="E1300">
        <v>398</v>
      </c>
      <c r="F1300" t="s">
        <v>249</v>
      </c>
      <c r="G1300">
        <v>11000</v>
      </c>
      <c r="H1300">
        <v>4563029</v>
      </c>
      <c r="I1300" t="s">
        <v>919</v>
      </c>
      <c r="J1300" t="s">
        <v>158</v>
      </c>
      <c r="K1300" t="s">
        <v>4186</v>
      </c>
      <c r="L1300">
        <v>181472</v>
      </c>
      <c r="M1300">
        <v>12286</v>
      </c>
      <c r="N1300" t="s">
        <v>4187</v>
      </c>
      <c r="O1300">
        <v>5</v>
      </c>
      <c r="P1300">
        <v>514</v>
      </c>
      <c r="Q1300" t="s">
        <v>30</v>
      </c>
      <c r="R1300" t="s">
        <v>3498</v>
      </c>
      <c r="S1300">
        <v>0</v>
      </c>
      <c r="T1300">
        <v>2013</v>
      </c>
      <c r="U1300">
        <v>557</v>
      </c>
      <c r="V1300">
        <v>7</v>
      </c>
      <c r="W1300">
        <v>58000</v>
      </c>
    </row>
    <row r="1301" spans="1:23" x14ac:dyDescent="0.25">
      <c r="A1301" t="s">
        <v>1297</v>
      </c>
      <c r="B1301">
        <v>63</v>
      </c>
      <c r="C1301">
        <v>90</v>
      </c>
      <c r="D1301">
        <v>10</v>
      </c>
      <c r="E1301">
        <v>541</v>
      </c>
      <c r="F1301" t="s">
        <v>2134</v>
      </c>
      <c r="G1301">
        <v>1000</v>
      </c>
      <c r="H1301">
        <v>0</v>
      </c>
      <c r="I1301" t="s">
        <v>4188</v>
      </c>
      <c r="J1301" t="s">
        <v>1840</v>
      </c>
      <c r="K1301" t="s">
        <v>4189</v>
      </c>
      <c r="L1301">
        <v>15790</v>
      </c>
      <c r="M1301">
        <v>3243</v>
      </c>
      <c r="N1301" t="s">
        <v>4190</v>
      </c>
      <c r="O1301">
        <v>0</v>
      </c>
      <c r="P1301">
        <v>40</v>
      </c>
      <c r="Q1301" t="s">
        <v>965</v>
      </c>
      <c r="R1301" t="s">
        <v>966</v>
      </c>
      <c r="S1301">
        <v>0</v>
      </c>
      <c r="T1301">
        <v>2011</v>
      </c>
      <c r="U1301">
        <v>559</v>
      </c>
      <c r="V1301">
        <v>6.8</v>
      </c>
      <c r="W1301">
        <v>0</v>
      </c>
    </row>
    <row r="1302" spans="1:23" x14ac:dyDescent="0.25">
      <c r="A1302" t="s">
        <v>4191</v>
      </c>
      <c r="B1302">
        <v>42</v>
      </c>
      <c r="C1302">
        <v>93</v>
      </c>
      <c r="D1302">
        <v>23</v>
      </c>
      <c r="E1302">
        <v>596</v>
      </c>
      <c r="F1302" t="s">
        <v>197</v>
      </c>
      <c r="G1302">
        <v>2000</v>
      </c>
      <c r="H1302">
        <v>463730</v>
      </c>
      <c r="I1302" t="s">
        <v>1094</v>
      </c>
      <c r="J1302" t="s">
        <v>615</v>
      </c>
      <c r="K1302" t="s">
        <v>4192</v>
      </c>
      <c r="L1302">
        <v>3789</v>
      </c>
      <c r="M1302">
        <v>5240</v>
      </c>
      <c r="N1302" t="s">
        <v>991</v>
      </c>
      <c r="O1302">
        <v>10</v>
      </c>
      <c r="P1302">
        <v>39</v>
      </c>
      <c r="Q1302" t="s">
        <v>30</v>
      </c>
      <c r="R1302" t="s">
        <v>31</v>
      </c>
      <c r="S1302">
        <v>0</v>
      </c>
      <c r="T1302">
        <v>2004</v>
      </c>
      <c r="U1302">
        <v>894</v>
      </c>
      <c r="V1302">
        <v>5.7</v>
      </c>
      <c r="W1302">
        <v>89</v>
      </c>
    </row>
    <row r="1303" spans="1:23" x14ac:dyDescent="0.25">
      <c r="A1303" t="s">
        <v>702</v>
      </c>
      <c r="B1303">
        <v>118</v>
      </c>
      <c r="C1303">
        <v>98</v>
      </c>
      <c r="D1303">
        <v>295</v>
      </c>
      <c r="E1303">
        <v>380</v>
      </c>
      <c r="F1303" t="s">
        <v>343</v>
      </c>
      <c r="G1303">
        <v>720</v>
      </c>
      <c r="H1303">
        <v>50693162</v>
      </c>
      <c r="I1303" t="s">
        <v>4193</v>
      </c>
      <c r="J1303" t="s">
        <v>1222</v>
      </c>
      <c r="K1303" t="s">
        <v>4194</v>
      </c>
      <c r="L1303">
        <v>136580</v>
      </c>
      <c r="M1303">
        <v>2630</v>
      </c>
      <c r="N1303" t="s">
        <v>3384</v>
      </c>
      <c r="O1303">
        <v>0</v>
      </c>
      <c r="P1303">
        <v>545</v>
      </c>
      <c r="Q1303" t="s">
        <v>30</v>
      </c>
      <c r="R1303" t="s">
        <v>31</v>
      </c>
      <c r="S1303">
        <v>0</v>
      </c>
      <c r="T1303">
        <v>1994</v>
      </c>
      <c r="U1303">
        <v>581</v>
      </c>
      <c r="V1303">
        <v>7.6</v>
      </c>
      <c r="W1303">
        <v>15000</v>
      </c>
    </row>
    <row r="1304" spans="1:23" x14ac:dyDescent="0.25">
      <c r="A1304" t="s">
        <v>4195</v>
      </c>
      <c r="B1304">
        <v>44</v>
      </c>
      <c r="C1304">
        <v>159</v>
      </c>
      <c r="D1304">
        <v>50</v>
      </c>
      <c r="E1304">
        <v>72</v>
      </c>
      <c r="F1304" t="s">
        <v>4196</v>
      </c>
      <c r="G1304">
        <v>218</v>
      </c>
      <c r="H1304">
        <v>6498000</v>
      </c>
      <c r="I1304" t="s">
        <v>4197</v>
      </c>
      <c r="J1304" t="s">
        <v>4198</v>
      </c>
      <c r="K1304" t="s">
        <v>4199</v>
      </c>
      <c r="L1304">
        <v>62756</v>
      </c>
      <c r="M1304">
        <v>554</v>
      </c>
      <c r="N1304" t="s">
        <v>4200</v>
      </c>
      <c r="O1304">
        <v>1</v>
      </c>
      <c r="P1304">
        <v>410</v>
      </c>
      <c r="Q1304" t="s">
        <v>4201</v>
      </c>
      <c r="R1304" t="s">
        <v>3448</v>
      </c>
      <c r="S1304">
        <v>0</v>
      </c>
      <c r="T1304">
        <v>2015</v>
      </c>
      <c r="U1304">
        <v>133</v>
      </c>
      <c r="V1304">
        <v>8.4</v>
      </c>
      <c r="W1304">
        <v>21000</v>
      </c>
    </row>
    <row r="1305" spans="1:23" x14ac:dyDescent="0.25">
      <c r="A1305" t="s">
        <v>837</v>
      </c>
      <c r="B1305">
        <v>214</v>
      </c>
      <c r="C1305">
        <v>107</v>
      </c>
      <c r="D1305">
        <v>124</v>
      </c>
      <c r="E1305">
        <v>100</v>
      </c>
      <c r="F1305" t="s">
        <v>4202</v>
      </c>
      <c r="G1305">
        <v>152</v>
      </c>
      <c r="H1305">
        <v>63411478</v>
      </c>
      <c r="I1305" t="s">
        <v>4203</v>
      </c>
      <c r="J1305" t="s">
        <v>4204</v>
      </c>
      <c r="K1305" t="s">
        <v>4205</v>
      </c>
      <c r="L1305">
        <v>114925</v>
      </c>
      <c r="M1305">
        <v>568</v>
      </c>
      <c r="N1305" t="s">
        <v>4206</v>
      </c>
      <c r="O1305">
        <v>1</v>
      </c>
      <c r="P1305">
        <v>234</v>
      </c>
      <c r="Q1305" t="s">
        <v>30</v>
      </c>
      <c r="R1305" t="s">
        <v>31</v>
      </c>
      <c r="S1305">
        <v>0</v>
      </c>
      <c r="T1305">
        <v>2009</v>
      </c>
      <c r="U1305">
        <v>142</v>
      </c>
      <c r="V1305">
        <v>7.1</v>
      </c>
      <c r="W1305">
        <v>13000</v>
      </c>
    </row>
    <row r="1306" spans="1:23" x14ac:dyDescent="0.25">
      <c r="A1306" t="s">
        <v>2399</v>
      </c>
      <c r="B1306">
        <v>110</v>
      </c>
      <c r="C1306">
        <v>102</v>
      </c>
      <c r="D1306">
        <v>36</v>
      </c>
      <c r="E1306">
        <v>433</v>
      </c>
      <c r="F1306" t="s">
        <v>1196</v>
      </c>
      <c r="G1306">
        <v>747</v>
      </c>
      <c r="H1306">
        <v>42640890</v>
      </c>
      <c r="I1306" t="s">
        <v>1099</v>
      </c>
      <c r="J1306" t="s">
        <v>4207</v>
      </c>
      <c r="K1306" t="s">
        <v>4208</v>
      </c>
      <c r="L1306">
        <v>32412</v>
      </c>
      <c r="M1306">
        <v>1930</v>
      </c>
      <c r="N1306" t="s">
        <v>635</v>
      </c>
      <c r="O1306">
        <v>1</v>
      </c>
      <c r="P1306">
        <v>184</v>
      </c>
      <c r="Q1306" t="s">
        <v>30</v>
      </c>
      <c r="R1306" t="s">
        <v>31</v>
      </c>
      <c r="S1306">
        <v>0</v>
      </c>
      <c r="T1306">
        <v>2007</v>
      </c>
      <c r="U1306">
        <v>452</v>
      </c>
      <c r="V1306">
        <v>5.6</v>
      </c>
      <c r="W1306">
        <v>0</v>
      </c>
    </row>
    <row r="1307" spans="1:23" x14ac:dyDescent="0.25">
      <c r="A1307" t="s">
        <v>344</v>
      </c>
      <c r="B1307">
        <v>187</v>
      </c>
      <c r="C1307">
        <v>106</v>
      </c>
      <c r="D1307">
        <v>357</v>
      </c>
      <c r="E1307">
        <v>4000</v>
      </c>
      <c r="F1307" t="s">
        <v>236</v>
      </c>
      <c r="G1307">
        <v>23000</v>
      </c>
      <c r="H1307">
        <v>144512310</v>
      </c>
      <c r="I1307" t="s">
        <v>233</v>
      </c>
      <c r="J1307" t="s">
        <v>232</v>
      </c>
      <c r="K1307" t="s">
        <v>469</v>
      </c>
      <c r="L1307">
        <v>272227</v>
      </c>
      <c r="M1307">
        <v>45327</v>
      </c>
      <c r="N1307" t="s">
        <v>470</v>
      </c>
      <c r="O1307">
        <v>2</v>
      </c>
      <c r="P1307">
        <v>988</v>
      </c>
      <c r="Q1307" t="s">
        <v>30</v>
      </c>
      <c r="R1307" t="s">
        <v>31</v>
      </c>
      <c r="S1307">
        <v>0</v>
      </c>
      <c r="T1307">
        <v>2001</v>
      </c>
      <c r="U1307">
        <v>14000</v>
      </c>
      <c r="V1307">
        <v>6.7</v>
      </c>
      <c r="W1307">
        <v>14000</v>
      </c>
    </row>
    <row r="1308" spans="1:23" x14ac:dyDescent="0.25">
      <c r="A1308" t="s">
        <v>179</v>
      </c>
      <c r="B1308">
        <v>370</v>
      </c>
      <c r="C1308">
        <v>87</v>
      </c>
      <c r="D1308">
        <v>13000</v>
      </c>
      <c r="E1308">
        <v>787</v>
      </c>
      <c r="F1308" t="s">
        <v>1178</v>
      </c>
      <c r="G1308">
        <v>940</v>
      </c>
      <c r="H1308">
        <v>35287788</v>
      </c>
      <c r="I1308" t="s">
        <v>4209</v>
      </c>
      <c r="J1308" t="s">
        <v>2078</v>
      </c>
      <c r="K1308" t="s">
        <v>4210</v>
      </c>
      <c r="L1308">
        <v>73886</v>
      </c>
      <c r="M1308">
        <v>4774</v>
      </c>
      <c r="N1308" t="s">
        <v>4211</v>
      </c>
      <c r="O1308">
        <v>0</v>
      </c>
      <c r="P1308">
        <v>165</v>
      </c>
      <c r="Q1308" t="s">
        <v>30</v>
      </c>
      <c r="R1308" t="s">
        <v>31</v>
      </c>
      <c r="S1308">
        <v>0</v>
      </c>
      <c r="T1308">
        <v>2012</v>
      </c>
      <c r="U1308">
        <v>925</v>
      </c>
      <c r="V1308">
        <v>7</v>
      </c>
      <c r="W1308">
        <v>25000</v>
      </c>
    </row>
    <row r="1309" spans="1:23" x14ac:dyDescent="0.25">
      <c r="A1309" t="s">
        <v>70</v>
      </c>
      <c r="B1309">
        <v>276</v>
      </c>
      <c r="C1309">
        <v>119</v>
      </c>
      <c r="D1309">
        <v>0</v>
      </c>
      <c r="E1309">
        <v>279</v>
      </c>
      <c r="F1309" t="s">
        <v>4212</v>
      </c>
      <c r="G1309">
        <v>2000</v>
      </c>
      <c r="H1309">
        <v>25335935</v>
      </c>
      <c r="I1309" t="s">
        <v>161</v>
      </c>
      <c r="J1309" t="s">
        <v>1003</v>
      </c>
      <c r="K1309" t="s">
        <v>4213</v>
      </c>
      <c r="L1309">
        <v>242599</v>
      </c>
      <c r="M1309">
        <v>2853</v>
      </c>
      <c r="N1309" t="s">
        <v>4214</v>
      </c>
      <c r="O1309">
        <v>0</v>
      </c>
      <c r="P1309">
        <v>1594</v>
      </c>
      <c r="Q1309" t="s">
        <v>30</v>
      </c>
      <c r="R1309" t="s">
        <v>31</v>
      </c>
      <c r="S1309">
        <v>0</v>
      </c>
      <c r="T1309">
        <v>2005</v>
      </c>
      <c r="U1309">
        <v>505</v>
      </c>
      <c r="V1309">
        <v>8</v>
      </c>
      <c r="W1309">
        <v>14000</v>
      </c>
    </row>
    <row r="1310" spans="1:23" x14ac:dyDescent="0.25">
      <c r="A1310" t="s">
        <v>2928</v>
      </c>
      <c r="B1310">
        <v>76</v>
      </c>
      <c r="C1310">
        <v>110</v>
      </c>
      <c r="D1310">
        <v>534</v>
      </c>
      <c r="E1310">
        <v>511</v>
      </c>
      <c r="F1310" t="s">
        <v>2928</v>
      </c>
      <c r="G1310">
        <v>865</v>
      </c>
      <c r="H1310">
        <v>5881504</v>
      </c>
      <c r="I1310" t="s">
        <v>4215</v>
      </c>
      <c r="J1310" t="s">
        <v>3659</v>
      </c>
      <c r="K1310" t="s">
        <v>4216</v>
      </c>
      <c r="L1310">
        <v>5917</v>
      </c>
      <c r="M1310">
        <v>2972</v>
      </c>
      <c r="N1310" t="s">
        <v>3305</v>
      </c>
      <c r="O1310">
        <v>2</v>
      </c>
      <c r="P1310">
        <v>50</v>
      </c>
      <c r="Q1310" t="s">
        <v>30</v>
      </c>
      <c r="R1310" t="s">
        <v>31</v>
      </c>
      <c r="S1310">
        <v>0</v>
      </c>
      <c r="T1310">
        <v>2004</v>
      </c>
      <c r="U1310">
        <v>534</v>
      </c>
      <c r="V1310">
        <v>5.3</v>
      </c>
      <c r="W1310">
        <v>177</v>
      </c>
    </row>
    <row r="1311" spans="1:23" x14ac:dyDescent="0.25">
      <c r="A1311" t="s">
        <v>3027</v>
      </c>
      <c r="B1311">
        <v>95</v>
      </c>
      <c r="C1311">
        <v>125</v>
      </c>
      <c r="D1311">
        <v>44</v>
      </c>
      <c r="E1311">
        <v>420</v>
      </c>
      <c r="F1311" t="s">
        <v>4217</v>
      </c>
      <c r="G1311">
        <v>593</v>
      </c>
      <c r="H1311">
        <v>60000000</v>
      </c>
      <c r="I1311" t="s">
        <v>1244</v>
      </c>
      <c r="J1311" t="s">
        <v>2864</v>
      </c>
      <c r="K1311" t="s">
        <v>4218</v>
      </c>
      <c r="L1311">
        <v>49934</v>
      </c>
      <c r="M1311">
        <v>2329</v>
      </c>
      <c r="N1311" t="s">
        <v>3029</v>
      </c>
      <c r="O1311">
        <v>1</v>
      </c>
      <c r="P1311">
        <v>224</v>
      </c>
      <c r="Q1311" t="s">
        <v>30</v>
      </c>
      <c r="R1311" t="s">
        <v>44</v>
      </c>
      <c r="S1311">
        <v>0</v>
      </c>
      <c r="T1311">
        <v>1983</v>
      </c>
      <c r="U1311">
        <v>542</v>
      </c>
      <c r="V1311">
        <v>4.9000000000000004</v>
      </c>
      <c r="W1311">
        <v>0</v>
      </c>
    </row>
    <row r="1312" spans="1:23" x14ac:dyDescent="0.25">
      <c r="A1312" t="s">
        <v>1599</v>
      </c>
      <c r="B1312">
        <v>211</v>
      </c>
      <c r="C1312">
        <v>113</v>
      </c>
      <c r="D1312">
        <v>88</v>
      </c>
      <c r="E1312">
        <v>785</v>
      </c>
      <c r="F1312" t="s">
        <v>1166</v>
      </c>
      <c r="G1312">
        <v>22000</v>
      </c>
      <c r="H1312">
        <v>29802761</v>
      </c>
      <c r="I1312" t="s">
        <v>2468</v>
      </c>
      <c r="J1312" t="s">
        <v>1140</v>
      </c>
      <c r="K1312" t="s">
        <v>4219</v>
      </c>
      <c r="L1312">
        <v>46480</v>
      </c>
      <c r="M1312">
        <v>36009</v>
      </c>
      <c r="N1312" t="s">
        <v>4220</v>
      </c>
      <c r="O1312">
        <v>1</v>
      </c>
      <c r="P1312">
        <v>115</v>
      </c>
      <c r="Q1312" t="s">
        <v>30</v>
      </c>
      <c r="R1312" t="s">
        <v>31</v>
      </c>
      <c r="S1312">
        <v>0</v>
      </c>
      <c r="T1312">
        <v>2013</v>
      </c>
      <c r="U1312">
        <v>13000</v>
      </c>
      <c r="V1312">
        <v>6.4</v>
      </c>
      <c r="W1312">
        <v>12000</v>
      </c>
    </row>
    <row r="1313" spans="1:23" x14ac:dyDescent="0.25">
      <c r="A1313" t="s">
        <v>887</v>
      </c>
      <c r="B1313">
        <v>160</v>
      </c>
      <c r="C1313">
        <v>150</v>
      </c>
      <c r="D1313">
        <v>610</v>
      </c>
      <c r="E1313">
        <v>478</v>
      </c>
      <c r="F1313" t="s">
        <v>3772</v>
      </c>
      <c r="G1313">
        <v>755</v>
      </c>
      <c r="H1313">
        <v>626809</v>
      </c>
      <c r="I1313" t="s">
        <v>741</v>
      </c>
      <c r="J1313" t="s">
        <v>4179</v>
      </c>
      <c r="K1313" t="s">
        <v>4221</v>
      </c>
      <c r="L1313">
        <v>36894</v>
      </c>
      <c r="M1313">
        <v>2172</v>
      </c>
      <c r="N1313" t="s">
        <v>4222</v>
      </c>
      <c r="O1313">
        <v>4</v>
      </c>
      <c r="P1313">
        <v>105</v>
      </c>
      <c r="Q1313" t="s">
        <v>1272</v>
      </c>
      <c r="R1313" t="s">
        <v>607</v>
      </c>
      <c r="S1313">
        <v>0</v>
      </c>
      <c r="T1313">
        <v>2008</v>
      </c>
      <c r="U1313">
        <v>643</v>
      </c>
      <c r="V1313">
        <v>7.4</v>
      </c>
      <c r="W1313">
        <v>0</v>
      </c>
    </row>
    <row r="1314" spans="1:23" x14ac:dyDescent="0.25">
      <c r="A1314" t="s">
        <v>2000</v>
      </c>
      <c r="B1314">
        <v>97</v>
      </c>
      <c r="C1314">
        <v>108</v>
      </c>
      <c r="D1314">
        <v>72</v>
      </c>
      <c r="E1314">
        <v>559</v>
      </c>
      <c r="F1314" t="s">
        <v>3220</v>
      </c>
      <c r="G1314">
        <v>982</v>
      </c>
      <c r="H1314">
        <v>127214072</v>
      </c>
      <c r="I1314" t="s">
        <v>1099</v>
      </c>
      <c r="J1314" t="s">
        <v>1699</v>
      </c>
      <c r="K1314" t="s">
        <v>4223</v>
      </c>
      <c r="L1314">
        <v>83786</v>
      </c>
      <c r="M1314">
        <v>4251</v>
      </c>
      <c r="N1314" t="s">
        <v>4224</v>
      </c>
      <c r="O1314">
        <v>1</v>
      </c>
      <c r="P1314">
        <v>392</v>
      </c>
      <c r="Q1314" t="s">
        <v>30</v>
      </c>
      <c r="R1314" t="s">
        <v>31</v>
      </c>
      <c r="S1314">
        <v>0</v>
      </c>
      <c r="T1314">
        <v>2002</v>
      </c>
      <c r="U1314">
        <v>935</v>
      </c>
      <c r="V1314">
        <v>6.1</v>
      </c>
      <c r="W1314">
        <v>0</v>
      </c>
    </row>
    <row r="1315" spans="1:23" x14ac:dyDescent="0.25">
      <c r="A1315" t="s">
        <v>1978</v>
      </c>
      <c r="B1315">
        <v>174</v>
      </c>
      <c r="C1315">
        <v>96</v>
      </c>
      <c r="D1315">
        <v>126</v>
      </c>
      <c r="E1315">
        <v>954</v>
      </c>
      <c r="F1315" t="s">
        <v>685</v>
      </c>
      <c r="G1315">
        <v>18000</v>
      </c>
      <c r="H1315">
        <v>88915214</v>
      </c>
      <c r="I1315" t="s">
        <v>1099</v>
      </c>
      <c r="J1315" t="s">
        <v>443</v>
      </c>
      <c r="K1315" t="s">
        <v>4225</v>
      </c>
      <c r="L1315">
        <v>163665</v>
      </c>
      <c r="M1315">
        <v>22436</v>
      </c>
      <c r="N1315" t="s">
        <v>4226</v>
      </c>
      <c r="O1315">
        <v>2</v>
      </c>
      <c r="P1315">
        <v>169</v>
      </c>
      <c r="Q1315" t="s">
        <v>30</v>
      </c>
      <c r="R1315" t="s">
        <v>31</v>
      </c>
      <c r="S1315">
        <v>0</v>
      </c>
      <c r="T1315">
        <v>2009</v>
      </c>
      <c r="U1315">
        <v>957</v>
      </c>
      <c r="V1315">
        <v>6.5</v>
      </c>
      <c r="W1315">
        <v>9000</v>
      </c>
    </row>
    <row r="1316" spans="1:23" x14ac:dyDescent="0.25">
      <c r="A1316" t="s">
        <v>4227</v>
      </c>
      <c r="B1316">
        <v>23</v>
      </c>
      <c r="C1316">
        <v>93</v>
      </c>
      <c r="D1316">
        <v>36</v>
      </c>
      <c r="E1316">
        <v>275</v>
      </c>
      <c r="F1316" t="s">
        <v>4228</v>
      </c>
      <c r="G1316">
        <v>592</v>
      </c>
      <c r="H1316">
        <v>30400000</v>
      </c>
      <c r="I1316" t="s">
        <v>1094</v>
      </c>
      <c r="J1316" t="s">
        <v>1874</v>
      </c>
      <c r="K1316" t="s">
        <v>4229</v>
      </c>
      <c r="L1316">
        <v>17810</v>
      </c>
      <c r="M1316">
        <v>2176</v>
      </c>
      <c r="N1316" t="s">
        <v>4230</v>
      </c>
      <c r="O1316">
        <v>2</v>
      </c>
      <c r="P1316">
        <v>73</v>
      </c>
      <c r="Q1316" t="s">
        <v>30</v>
      </c>
      <c r="R1316" t="s">
        <v>31</v>
      </c>
      <c r="S1316">
        <v>0</v>
      </c>
      <c r="T1316">
        <v>1996</v>
      </c>
      <c r="U1316">
        <v>516</v>
      </c>
      <c r="V1316">
        <v>5.7</v>
      </c>
      <c r="W1316">
        <v>478</v>
      </c>
    </row>
    <row r="1317" spans="1:23" x14ac:dyDescent="0.25">
      <c r="A1317" t="s">
        <v>3047</v>
      </c>
      <c r="B1317">
        <v>103</v>
      </c>
      <c r="C1317">
        <v>100</v>
      </c>
      <c r="D1317">
        <v>0</v>
      </c>
      <c r="E1317">
        <v>1000</v>
      </c>
      <c r="F1317" t="s">
        <v>3618</v>
      </c>
      <c r="G1317">
        <v>12000</v>
      </c>
      <c r="H1317">
        <v>85570368</v>
      </c>
      <c r="I1317" t="s">
        <v>1946</v>
      </c>
      <c r="J1317" t="s">
        <v>192</v>
      </c>
      <c r="K1317" t="s">
        <v>4231</v>
      </c>
      <c r="L1317">
        <v>44885</v>
      </c>
      <c r="M1317">
        <v>18291</v>
      </c>
      <c r="N1317" t="s">
        <v>4232</v>
      </c>
      <c r="O1317">
        <v>1</v>
      </c>
      <c r="P1317">
        <v>107</v>
      </c>
      <c r="Q1317" t="s">
        <v>30</v>
      </c>
      <c r="R1317" t="s">
        <v>31</v>
      </c>
      <c r="S1317">
        <v>0</v>
      </c>
      <c r="T1317">
        <v>2002</v>
      </c>
      <c r="U1317">
        <v>2000</v>
      </c>
      <c r="V1317">
        <v>5.0999999999999996</v>
      </c>
      <c r="W1317">
        <v>478</v>
      </c>
    </row>
    <row r="1318" spans="1:23" x14ac:dyDescent="0.25">
      <c r="A1318" t="s">
        <v>4233</v>
      </c>
      <c r="B1318">
        <v>98</v>
      </c>
      <c r="C1318">
        <v>118</v>
      </c>
      <c r="D1318">
        <v>18</v>
      </c>
      <c r="E1318">
        <v>906</v>
      </c>
      <c r="F1318" t="s">
        <v>1499</v>
      </c>
      <c r="G1318">
        <v>1000</v>
      </c>
      <c r="H1318">
        <v>75668868</v>
      </c>
      <c r="I1318" t="s">
        <v>1043</v>
      </c>
      <c r="J1318" t="s">
        <v>2146</v>
      </c>
      <c r="K1318" t="s">
        <v>4234</v>
      </c>
      <c r="L1318">
        <v>60504</v>
      </c>
      <c r="M1318">
        <v>6427</v>
      </c>
      <c r="N1318" t="s">
        <v>2145</v>
      </c>
      <c r="O1318">
        <v>0</v>
      </c>
      <c r="P1318">
        <v>249</v>
      </c>
      <c r="Q1318" t="s">
        <v>30</v>
      </c>
      <c r="R1318" t="s">
        <v>31</v>
      </c>
      <c r="S1318">
        <v>0</v>
      </c>
      <c r="T1318">
        <v>1994</v>
      </c>
      <c r="U1318">
        <v>946</v>
      </c>
      <c r="V1318">
        <v>6.6</v>
      </c>
      <c r="W1318">
        <v>0</v>
      </c>
    </row>
    <row r="1319" spans="1:23" x14ac:dyDescent="0.25">
      <c r="A1319" t="s">
        <v>4235</v>
      </c>
      <c r="B1319">
        <v>273</v>
      </c>
      <c r="C1319">
        <v>122</v>
      </c>
      <c r="D1319">
        <v>0</v>
      </c>
      <c r="E1319">
        <v>7</v>
      </c>
      <c r="F1319" t="s">
        <v>4236</v>
      </c>
      <c r="G1319">
        <v>643</v>
      </c>
      <c r="H1319">
        <v>6594136</v>
      </c>
      <c r="I1319" t="s">
        <v>4237</v>
      </c>
      <c r="J1319" t="s">
        <v>3772</v>
      </c>
      <c r="K1319" t="s">
        <v>4238</v>
      </c>
      <c r="L1319">
        <v>24557</v>
      </c>
      <c r="M1319">
        <v>943</v>
      </c>
      <c r="N1319" t="s">
        <v>4239</v>
      </c>
      <c r="O1319">
        <v>1</v>
      </c>
      <c r="P1319">
        <v>111</v>
      </c>
      <c r="Q1319" t="s">
        <v>1272</v>
      </c>
      <c r="R1319" t="s">
        <v>2434</v>
      </c>
      <c r="S1319">
        <v>0</v>
      </c>
      <c r="T1319">
        <v>2013</v>
      </c>
      <c r="U1319">
        <v>290</v>
      </c>
      <c r="V1319">
        <v>6.5</v>
      </c>
      <c r="W1319">
        <v>13000</v>
      </c>
    </row>
    <row r="1320" spans="1:23" x14ac:dyDescent="0.25">
      <c r="A1320" t="s">
        <v>478</v>
      </c>
      <c r="B1320">
        <v>279</v>
      </c>
      <c r="C1320">
        <v>120</v>
      </c>
      <c r="D1320">
        <v>508</v>
      </c>
      <c r="E1320">
        <v>1000</v>
      </c>
      <c r="F1320" t="s">
        <v>41</v>
      </c>
      <c r="G1320">
        <v>21000</v>
      </c>
      <c r="H1320">
        <v>58700247</v>
      </c>
      <c r="I1320" t="s">
        <v>152</v>
      </c>
      <c r="J1320" t="s">
        <v>527</v>
      </c>
      <c r="K1320" t="s">
        <v>4240</v>
      </c>
      <c r="L1320">
        <v>95367</v>
      </c>
      <c r="M1320">
        <v>36062</v>
      </c>
      <c r="N1320" t="s">
        <v>212</v>
      </c>
      <c r="O1320">
        <v>1</v>
      </c>
      <c r="P1320">
        <v>260</v>
      </c>
      <c r="Q1320" t="s">
        <v>30</v>
      </c>
      <c r="R1320" t="s">
        <v>31</v>
      </c>
      <c r="S1320">
        <v>0</v>
      </c>
      <c r="T1320">
        <v>2011</v>
      </c>
      <c r="U1320">
        <v>11000</v>
      </c>
      <c r="V1320">
        <v>6.9</v>
      </c>
      <c r="W1320">
        <v>33000</v>
      </c>
    </row>
    <row r="1321" spans="1:23" x14ac:dyDescent="0.25">
      <c r="A1321" t="s">
        <v>4242</v>
      </c>
      <c r="B1321">
        <v>4</v>
      </c>
      <c r="C1321">
        <v>88</v>
      </c>
      <c r="D1321">
        <v>0</v>
      </c>
      <c r="E1321">
        <v>46</v>
      </c>
      <c r="F1321" t="s">
        <v>4243</v>
      </c>
      <c r="G1321">
        <v>76</v>
      </c>
      <c r="H1321">
        <v>0</v>
      </c>
      <c r="I1321" t="s">
        <v>434</v>
      </c>
      <c r="J1321" t="s">
        <v>4244</v>
      </c>
      <c r="K1321" t="s">
        <v>4245</v>
      </c>
      <c r="L1321">
        <v>2169</v>
      </c>
      <c r="M1321">
        <v>196</v>
      </c>
      <c r="N1321" t="s">
        <v>4246</v>
      </c>
      <c r="O1321">
        <v>0</v>
      </c>
      <c r="P1321">
        <v>18</v>
      </c>
      <c r="Q1321" t="s">
        <v>30</v>
      </c>
      <c r="R1321" t="s">
        <v>607</v>
      </c>
      <c r="S1321">
        <v>0</v>
      </c>
      <c r="T1321">
        <v>2014</v>
      </c>
      <c r="U1321">
        <v>47</v>
      </c>
      <c r="V1321">
        <v>6.4</v>
      </c>
      <c r="W1321">
        <v>0</v>
      </c>
    </row>
    <row r="1322" spans="1:23" x14ac:dyDescent="0.25">
      <c r="A1322" t="s">
        <v>4247</v>
      </c>
      <c r="B1322">
        <v>65</v>
      </c>
      <c r="C1322">
        <v>146</v>
      </c>
      <c r="D1322">
        <v>278</v>
      </c>
      <c r="E1322">
        <v>494</v>
      </c>
      <c r="F1322" t="s">
        <v>2256</v>
      </c>
      <c r="G1322">
        <v>18000</v>
      </c>
      <c r="H1322">
        <v>50668906</v>
      </c>
      <c r="I1322" t="s">
        <v>1072</v>
      </c>
      <c r="J1322" t="s">
        <v>1127</v>
      </c>
      <c r="K1322" t="s">
        <v>4248</v>
      </c>
      <c r="L1322">
        <v>76016</v>
      </c>
      <c r="M1322">
        <v>20516</v>
      </c>
      <c r="N1322" t="s">
        <v>3148</v>
      </c>
      <c r="O1322">
        <v>0</v>
      </c>
      <c r="P1322">
        <v>265</v>
      </c>
      <c r="Q1322" t="s">
        <v>30</v>
      </c>
      <c r="R1322" t="s">
        <v>31</v>
      </c>
      <c r="S1322">
        <v>0</v>
      </c>
      <c r="T1322">
        <v>1999</v>
      </c>
      <c r="U1322">
        <v>584</v>
      </c>
      <c r="V1322">
        <v>7.6</v>
      </c>
      <c r="W1322">
        <v>0</v>
      </c>
    </row>
    <row r="1323" spans="1:23" x14ac:dyDescent="0.25">
      <c r="A1323" t="s">
        <v>509</v>
      </c>
      <c r="B1323">
        <v>98</v>
      </c>
      <c r="C1323">
        <v>115</v>
      </c>
      <c r="D1323">
        <v>150</v>
      </c>
      <c r="E1323">
        <v>789</v>
      </c>
      <c r="F1323" t="s">
        <v>4249</v>
      </c>
      <c r="G1323">
        <v>970</v>
      </c>
      <c r="H1323">
        <v>39177215</v>
      </c>
      <c r="I1323" t="s">
        <v>1385</v>
      </c>
      <c r="J1323" t="s">
        <v>2418</v>
      </c>
      <c r="K1323" t="s">
        <v>4250</v>
      </c>
      <c r="L1323">
        <v>30667</v>
      </c>
      <c r="M1323">
        <v>3770</v>
      </c>
      <c r="N1323" t="s">
        <v>2979</v>
      </c>
      <c r="O1323">
        <v>1</v>
      </c>
      <c r="P1323">
        <v>234</v>
      </c>
      <c r="Q1323" t="s">
        <v>30</v>
      </c>
      <c r="R1323" t="s">
        <v>31</v>
      </c>
      <c r="S1323">
        <v>0</v>
      </c>
      <c r="T1323">
        <v>2002</v>
      </c>
      <c r="U1323">
        <v>919</v>
      </c>
      <c r="V1323">
        <v>5.6</v>
      </c>
      <c r="W1323">
        <v>0</v>
      </c>
    </row>
    <row r="1324" spans="1:23" x14ac:dyDescent="0.25">
      <c r="A1324" t="s">
        <v>4251</v>
      </c>
      <c r="B1324">
        <v>116</v>
      </c>
      <c r="C1324">
        <v>123</v>
      </c>
      <c r="D1324">
        <v>7</v>
      </c>
      <c r="E1324">
        <v>692</v>
      </c>
      <c r="F1324" t="s">
        <v>2522</v>
      </c>
      <c r="G1324">
        <v>931</v>
      </c>
      <c r="H1324">
        <v>40334024</v>
      </c>
      <c r="I1324" t="s">
        <v>2672</v>
      </c>
      <c r="J1324" t="s">
        <v>428</v>
      </c>
      <c r="K1324" t="s">
        <v>4252</v>
      </c>
      <c r="L1324">
        <v>44168</v>
      </c>
      <c r="M1324">
        <v>2912</v>
      </c>
      <c r="N1324" t="s">
        <v>1085</v>
      </c>
      <c r="O1324">
        <v>3</v>
      </c>
      <c r="P1324">
        <v>216</v>
      </c>
      <c r="Q1324" t="s">
        <v>30</v>
      </c>
      <c r="R1324" t="s">
        <v>31</v>
      </c>
      <c r="S1324">
        <v>0</v>
      </c>
      <c r="T1324">
        <v>2001</v>
      </c>
      <c r="U1324">
        <v>754</v>
      </c>
      <c r="V1324">
        <v>6.2</v>
      </c>
      <c r="W1324">
        <v>989</v>
      </c>
    </row>
    <row r="1325" spans="1:23" x14ac:dyDescent="0.25">
      <c r="A1325" t="s">
        <v>3175</v>
      </c>
      <c r="B1325">
        <v>76</v>
      </c>
      <c r="C1325">
        <v>94</v>
      </c>
      <c r="D1325">
        <v>99</v>
      </c>
      <c r="E1325">
        <v>377</v>
      </c>
      <c r="F1325" t="s">
        <v>4253</v>
      </c>
      <c r="G1325">
        <v>598</v>
      </c>
      <c r="H1325">
        <v>71038190</v>
      </c>
      <c r="I1325" t="s">
        <v>1144</v>
      </c>
      <c r="J1325" t="s">
        <v>4254</v>
      </c>
      <c r="K1325" t="s">
        <v>4255</v>
      </c>
      <c r="L1325">
        <v>23473</v>
      </c>
      <c r="M1325">
        <v>3552</v>
      </c>
      <c r="N1325" t="s">
        <v>4256</v>
      </c>
      <c r="O1325">
        <v>1</v>
      </c>
      <c r="P1325">
        <v>123</v>
      </c>
      <c r="Q1325" t="s">
        <v>30</v>
      </c>
      <c r="R1325" t="s">
        <v>31</v>
      </c>
      <c r="S1325">
        <v>0</v>
      </c>
      <c r="T1325">
        <v>2015</v>
      </c>
      <c r="U1325">
        <v>557</v>
      </c>
      <c r="V1325">
        <v>4.4000000000000004</v>
      </c>
      <c r="W1325">
        <v>8000</v>
      </c>
    </row>
    <row r="1326" spans="1:23" x14ac:dyDescent="0.25">
      <c r="A1326" t="s">
        <v>4257</v>
      </c>
      <c r="B1326">
        <v>106</v>
      </c>
      <c r="C1326">
        <v>102</v>
      </c>
      <c r="D1326">
        <v>43</v>
      </c>
      <c r="E1326">
        <v>280</v>
      </c>
      <c r="F1326" t="s">
        <v>3115</v>
      </c>
      <c r="G1326">
        <v>308</v>
      </c>
      <c r="H1326">
        <v>24044532</v>
      </c>
      <c r="I1326" t="s">
        <v>152</v>
      </c>
      <c r="J1326" t="s">
        <v>4258</v>
      </c>
      <c r="K1326" t="s">
        <v>4259</v>
      </c>
      <c r="L1326">
        <v>19686</v>
      </c>
      <c r="M1326">
        <v>1440</v>
      </c>
      <c r="N1326" t="s">
        <v>4260</v>
      </c>
      <c r="O1326">
        <v>0</v>
      </c>
      <c r="P1326">
        <v>180</v>
      </c>
      <c r="Q1326" t="s">
        <v>30</v>
      </c>
      <c r="R1326" t="s">
        <v>31</v>
      </c>
      <c r="S1326">
        <v>0</v>
      </c>
      <c r="T1326">
        <v>2001</v>
      </c>
      <c r="U1326">
        <v>285</v>
      </c>
      <c r="V1326">
        <v>5.6</v>
      </c>
      <c r="W1326">
        <v>689</v>
      </c>
    </row>
    <row r="1327" spans="1:23" x14ac:dyDescent="0.25">
      <c r="A1327" t="s">
        <v>2635</v>
      </c>
      <c r="B1327">
        <v>55</v>
      </c>
      <c r="C1327">
        <v>98</v>
      </c>
      <c r="D1327">
        <v>11</v>
      </c>
      <c r="E1327">
        <v>466</v>
      </c>
      <c r="F1327" t="s">
        <v>2793</v>
      </c>
      <c r="G1327">
        <v>854</v>
      </c>
      <c r="H1327">
        <v>22770864</v>
      </c>
      <c r="I1327" t="s">
        <v>1639</v>
      </c>
      <c r="J1327" t="s">
        <v>2224</v>
      </c>
      <c r="K1327" t="s">
        <v>4261</v>
      </c>
      <c r="L1327">
        <v>8433</v>
      </c>
      <c r="M1327">
        <v>2765</v>
      </c>
      <c r="N1327" t="s">
        <v>1384</v>
      </c>
      <c r="O1327">
        <v>1</v>
      </c>
      <c r="P1327">
        <v>85</v>
      </c>
      <c r="Q1327" t="s">
        <v>30</v>
      </c>
      <c r="R1327" t="s">
        <v>31</v>
      </c>
      <c r="S1327">
        <v>0</v>
      </c>
      <c r="T1327">
        <v>2001</v>
      </c>
      <c r="U1327">
        <v>543</v>
      </c>
      <c r="V1327">
        <v>5.5</v>
      </c>
      <c r="W1327">
        <v>168</v>
      </c>
    </row>
    <row r="1328" spans="1:23" x14ac:dyDescent="0.25">
      <c r="A1328" t="s">
        <v>2408</v>
      </c>
      <c r="B1328">
        <v>172</v>
      </c>
      <c r="C1328">
        <v>133</v>
      </c>
      <c r="D1328">
        <v>2000</v>
      </c>
      <c r="E1328">
        <v>541</v>
      </c>
      <c r="F1328" t="s">
        <v>90</v>
      </c>
      <c r="G1328">
        <v>40000</v>
      </c>
      <c r="H1328">
        <v>18653746</v>
      </c>
      <c r="I1328" t="s">
        <v>581</v>
      </c>
      <c r="J1328" t="s">
        <v>35</v>
      </c>
      <c r="K1328" t="s">
        <v>4262</v>
      </c>
      <c r="L1328">
        <v>137722</v>
      </c>
      <c r="M1328">
        <v>42344</v>
      </c>
      <c r="N1328" t="s">
        <v>2017</v>
      </c>
      <c r="O1328">
        <v>1</v>
      </c>
      <c r="P1328">
        <v>638</v>
      </c>
      <c r="Q1328" t="s">
        <v>30</v>
      </c>
      <c r="R1328" t="s">
        <v>2266</v>
      </c>
      <c r="S1328">
        <v>0</v>
      </c>
      <c r="T1328">
        <v>1999</v>
      </c>
      <c r="U1328">
        <v>903</v>
      </c>
      <c r="V1328">
        <v>6.7</v>
      </c>
      <c r="W1328">
        <v>0</v>
      </c>
    </row>
    <row r="1329" spans="1:23" x14ac:dyDescent="0.25">
      <c r="A1329" t="s">
        <v>509</v>
      </c>
      <c r="B1329">
        <v>47</v>
      </c>
      <c r="C1329">
        <v>118</v>
      </c>
      <c r="D1329">
        <v>150</v>
      </c>
      <c r="E1329">
        <v>182</v>
      </c>
      <c r="F1329" t="s">
        <v>2379</v>
      </c>
      <c r="G1329">
        <v>24000</v>
      </c>
      <c r="H1329">
        <v>17305211</v>
      </c>
      <c r="I1329" t="s">
        <v>1396</v>
      </c>
      <c r="J1329" t="s">
        <v>61</v>
      </c>
      <c r="K1329" t="s">
        <v>4263</v>
      </c>
      <c r="L1329">
        <v>14066</v>
      </c>
      <c r="M1329">
        <v>24547</v>
      </c>
      <c r="N1329" t="s">
        <v>4264</v>
      </c>
      <c r="O1329">
        <v>0</v>
      </c>
      <c r="P1329">
        <v>75</v>
      </c>
      <c r="Q1329" t="s">
        <v>30</v>
      </c>
      <c r="R1329" t="s">
        <v>31</v>
      </c>
      <c r="S1329">
        <v>0</v>
      </c>
      <c r="T1329">
        <v>1996</v>
      </c>
      <c r="U1329">
        <v>210</v>
      </c>
      <c r="V1329">
        <v>6.1</v>
      </c>
      <c r="W1329">
        <v>352</v>
      </c>
    </row>
    <row r="1330" spans="1:23" x14ac:dyDescent="0.25">
      <c r="A1330" t="s">
        <v>2781</v>
      </c>
      <c r="B1330">
        <v>107</v>
      </c>
      <c r="C1330">
        <v>105</v>
      </c>
      <c r="D1330">
        <v>65</v>
      </c>
      <c r="E1330">
        <v>108</v>
      </c>
      <c r="F1330" t="s">
        <v>4265</v>
      </c>
      <c r="G1330">
        <v>628</v>
      </c>
      <c r="H1330">
        <v>16991902</v>
      </c>
      <c r="I1330" t="s">
        <v>3791</v>
      </c>
      <c r="J1330" t="s">
        <v>4266</v>
      </c>
      <c r="K1330" t="s">
        <v>4267</v>
      </c>
      <c r="L1330">
        <v>34592</v>
      </c>
      <c r="M1330">
        <v>1265</v>
      </c>
      <c r="N1330" t="s">
        <v>4268</v>
      </c>
      <c r="O1330">
        <v>0</v>
      </c>
      <c r="P1330">
        <v>191</v>
      </c>
      <c r="Q1330" t="s">
        <v>30</v>
      </c>
      <c r="R1330" t="s">
        <v>31</v>
      </c>
      <c r="S1330">
        <v>0</v>
      </c>
      <c r="T1330">
        <v>2001</v>
      </c>
      <c r="U1330">
        <v>316</v>
      </c>
      <c r="V1330">
        <v>6.2</v>
      </c>
      <c r="W1330">
        <v>0</v>
      </c>
    </row>
    <row r="1331" spans="1:23" x14ac:dyDescent="0.25">
      <c r="A1331" t="s">
        <v>4269</v>
      </c>
      <c r="B1331">
        <v>323</v>
      </c>
      <c r="C1331">
        <v>109</v>
      </c>
      <c r="D1331">
        <v>304</v>
      </c>
      <c r="E1331">
        <v>736</v>
      </c>
      <c r="F1331" t="s">
        <v>1533</v>
      </c>
      <c r="G1331">
        <v>940</v>
      </c>
      <c r="H1331">
        <v>47536959</v>
      </c>
      <c r="I1331" t="s">
        <v>2164</v>
      </c>
      <c r="J1331" t="s">
        <v>3353</v>
      </c>
      <c r="K1331" t="s">
        <v>4270</v>
      </c>
      <c r="L1331">
        <v>86955</v>
      </c>
      <c r="M1331">
        <v>3277</v>
      </c>
      <c r="N1331" t="s">
        <v>4271</v>
      </c>
      <c r="O1331">
        <v>0</v>
      </c>
      <c r="P1331">
        <v>275</v>
      </c>
      <c r="Q1331" t="s">
        <v>30</v>
      </c>
      <c r="R1331" t="s">
        <v>31</v>
      </c>
      <c r="S1331">
        <v>0</v>
      </c>
      <c r="T1331">
        <v>2009</v>
      </c>
      <c r="U1331">
        <v>906</v>
      </c>
      <c r="V1331">
        <v>7.3</v>
      </c>
      <c r="W1331">
        <v>12000</v>
      </c>
    </row>
    <row r="1332" spans="1:23" x14ac:dyDescent="0.25">
      <c r="A1332" t="s">
        <v>133</v>
      </c>
      <c r="B1332">
        <v>37</v>
      </c>
      <c r="C1332">
        <v>129</v>
      </c>
      <c r="D1332">
        <v>0</v>
      </c>
      <c r="E1332">
        <v>982</v>
      </c>
      <c r="F1332" t="s">
        <v>4272</v>
      </c>
      <c r="G1332">
        <v>12000</v>
      </c>
      <c r="H1332">
        <v>10300000</v>
      </c>
      <c r="I1332" t="s">
        <v>4273</v>
      </c>
      <c r="J1332" t="s">
        <v>210</v>
      </c>
      <c r="K1332" t="s">
        <v>4274</v>
      </c>
      <c r="L1332">
        <v>17859</v>
      </c>
      <c r="M1332">
        <v>16237</v>
      </c>
      <c r="N1332" t="s">
        <v>1699</v>
      </c>
      <c r="O1332">
        <v>4</v>
      </c>
      <c r="P1332">
        <v>89</v>
      </c>
      <c r="Q1332" t="s">
        <v>30</v>
      </c>
      <c r="R1332" t="s">
        <v>31</v>
      </c>
      <c r="S1332">
        <v>0</v>
      </c>
      <c r="T1332">
        <v>1996</v>
      </c>
      <c r="U1332">
        <v>1000</v>
      </c>
      <c r="V1332">
        <v>6.6</v>
      </c>
      <c r="W1332">
        <v>911</v>
      </c>
    </row>
    <row r="1333" spans="1:23" x14ac:dyDescent="0.25">
      <c r="A1333" t="s">
        <v>3309</v>
      </c>
      <c r="B1333">
        <v>297</v>
      </c>
      <c r="C1333">
        <v>109</v>
      </c>
      <c r="D1333">
        <v>0</v>
      </c>
      <c r="E1333">
        <v>145</v>
      </c>
      <c r="F1333" t="s">
        <v>4275</v>
      </c>
      <c r="G1333">
        <v>957</v>
      </c>
      <c r="H1333">
        <v>13782838</v>
      </c>
      <c r="I1333" t="s">
        <v>4276</v>
      </c>
      <c r="J1333" t="s">
        <v>3717</v>
      </c>
      <c r="K1333" t="s">
        <v>4277</v>
      </c>
      <c r="L1333">
        <v>258078</v>
      </c>
      <c r="M1333">
        <v>1757</v>
      </c>
      <c r="N1333" t="s">
        <v>4278</v>
      </c>
      <c r="O1333">
        <v>0</v>
      </c>
      <c r="P1333">
        <v>911</v>
      </c>
      <c r="Q1333" t="s">
        <v>30</v>
      </c>
      <c r="R1333" t="s">
        <v>31</v>
      </c>
      <c r="S1333">
        <v>0</v>
      </c>
      <c r="T1333">
        <v>1982</v>
      </c>
      <c r="U1333">
        <v>163</v>
      </c>
      <c r="V1333">
        <v>8.1999999999999993</v>
      </c>
      <c r="W1333">
        <v>23000</v>
      </c>
    </row>
    <row r="1334" spans="1:23" x14ac:dyDescent="0.25">
      <c r="A1334" t="s">
        <v>921</v>
      </c>
      <c r="B1334">
        <v>302</v>
      </c>
      <c r="C1334">
        <v>127</v>
      </c>
      <c r="D1334">
        <v>123</v>
      </c>
      <c r="E1334">
        <v>904</v>
      </c>
      <c r="F1334" t="s">
        <v>4279</v>
      </c>
      <c r="G1334">
        <v>14000</v>
      </c>
      <c r="H1334">
        <v>41997790</v>
      </c>
      <c r="I1334" t="s">
        <v>1806</v>
      </c>
      <c r="J1334" t="s">
        <v>236</v>
      </c>
      <c r="K1334" t="s">
        <v>4280</v>
      </c>
      <c r="L1334">
        <v>125305</v>
      </c>
      <c r="M1334">
        <v>17551</v>
      </c>
      <c r="N1334" t="s">
        <v>1929</v>
      </c>
      <c r="O1334">
        <v>0</v>
      </c>
      <c r="P1334">
        <v>343</v>
      </c>
      <c r="Q1334" t="s">
        <v>30</v>
      </c>
      <c r="R1334" t="s">
        <v>31</v>
      </c>
      <c r="S1334">
        <v>0</v>
      </c>
      <c r="T1334">
        <v>2013</v>
      </c>
      <c r="U1334">
        <v>924</v>
      </c>
      <c r="V1334">
        <v>6.4</v>
      </c>
      <c r="W1334">
        <v>39000</v>
      </c>
    </row>
    <row r="1335" spans="1:23" x14ac:dyDescent="0.25">
      <c r="A1335" t="s">
        <v>4281</v>
      </c>
      <c r="B1335">
        <v>38</v>
      </c>
      <c r="C1335">
        <v>118</v>
      </c>
      <c r="D1335">
        <v>11</v>
      </c>
      <c r="E1335">
        <v>12</v>
      </c>
      <c r="F1335" t="s">
        <v>4282</v>
      </c>
      <c r="G1335">
        <v>37</v>
      </c>
      <c r="H1335">
        <v>6482195</v>
      </c>
      <c r="I1335" t="s">
        <v>1444</v>
      </c>
      <c r="J1335" t="s">
        <v>4283</v>
      </c>
      <c r="K1335" t="s">
        <v>4284</v>
      </c>
      <c r="L1335">
        <v>9740</v>
      </c>
      <c r="M1335">
        <v>74</v>
      </c>
      <c r="N1335" t="s">
        <v>4285</v>
      </c>
      <c r="O1335">
        <v>1</v>
      </c>
      <c r="P1335">
        <v>81</v>
      </c>
      <c r="Q1335" t="s">
        <v>30</v>
      </c>
      <c r="R1335" t="s">
        <v>31</v>
      </c>
      <c r="S1335">
        <v>0</v>
      </c>
      <c r="T1335">
        <v>1997</v>
      </c>
      <c r="U1335">
        <v>12</v>
      </c>
      <c r="V1335">
        <v>6.4</v>
      </c>
      <c r="W1335">
        <v>389</v>
      </c>
    </row>
    <row r="1336" spans="1:23" x14ac:dyDescent="0.25">
      <c r="A1336" t="s">
        <v>4286</v>
      </c>
      <c r="B1336">
        <v>31</v>
      </c>
      <c r="C1336">
        <v>110</v>
      </c>
      <c r="D1336">
        <v>49</v>
      </c>
      <c r="E1336">
        <v>427</v>
      </c>
      <c r="F1336" t="s">
        <v>4287</v>
      </c>
      <c r="G1336">
        <v>1000</v>
      </c>
      <c r="H1336">
        <v>623374</v>
      </c>
      <c r="I1336" t="s">
        <v>4288</v>
      </c>
      <c r="J1336" t="s">
        <v>1434</v>
      </c>
      <c r="K1336" t="s">
        <v>4289</v>
      </c>
      <c r="L1336">
        <v>4757</v>
      </c>
      <c r="M1336">
        <v>2120</v>
      </c>
      <c r="N1336" t="s">
        <v>4290</v>
      </c>
      <c r="O1336">
        <v>2</v>
      </c>
      <c r="P1336">
        <v>67</v>
      </c>
      <c r="Q1336" t="s">
        <v>30</v>
      </c>
      <c r="R1336" t="s">
        <v>31</v>
      </c>
      <c r="S1336">
        <v>0</v>
      </c>
      <c r="T1336">
        <v>2001</v>
      </c>
      <c r="U1336">
        <v>569</v>
      </c>
      <c r="V1336">
        <v>5.2</v>
      </c>
      <c r="W1336">
        <v>474</v>
      </c>
    </row>
    <row r="1337" spans="1:23" x14ac:dyDescent="0.25">
      <c r="A1337" t="s">
        <v>1987</v>
      </c>
      <c r="B1337">
        <v>118</v>
      </c>
      <c r="C1337">
        <v>90</v>
      </c>
      <c r="D1337">
        <v>27</v>
      </c>
      <c r="E1337">
        <v>260</v>
      </c>
      <c r="F1337" t="s">
        <v>811</v>
      </c>
      <c r="G1337">
        <v>13000</v>
      </c>
      <c r="H1337">
        <v>7871693</v>
      </c>
      <c r="I1337" t="s">
        <v>4291</v>
      </c>
      <c r="J1337" t="s">
        <v>378</v>
      </c>
      <c r="K1337" t="s">
        <v>4292</v>
      </c>
      <c r="L1337">
        <v>52908</v>
      </c>
      <c r="M1337">
        <v>15494</v>
      </c>
      <c r="N1337" t="s">
        <v>4293</v>
      </c>
      <c r="O1337">
        <v>0</v>
      </c>
      <c r="P1337">
        <v>102</v>
      </c>
      <c r="Q1337" t="s">
        <v>30</v>
      </c>
      <c r="R1337" t="s">
        <v>31</v>
      </c>
      <c r="S1337">
        <v>0</v>
      </c>
      <c r="T1337">
        <v>2008</v>
      </c>
      <c r="U1337">
        <v>2000</v>
      </c>
      <c r="V1337">
        <v>6.5</v>
      </c>
      <c r="W1337">
        <v>0</v>
      </c>
    </row>
    <row r="1338" spans="1:23" x14ac:dyDescent="0.25">
      <c r="A1338" t="s">
        <v>4294</v>
      </c>
      <c r="B1338">
        <v>546</v>
      </c>
      <c r="C1338">
        <v>144</v>
      </c>
      <c r="D1338">
        <v>0</v>
      </c>
      <c r="E1338">
        <v>15</v>
      </c>
      <c r="F1338" t="s">
        <v>4295</v>
      </c>
      <c r="G1338">
        <v>378</v>
      </c>
      <c r="H1338">
        <v>16377274</v>
      </c>
      <c r="I1338" t="s">
        <v>2164</v>
      </c>
      <c r="J1338" t="s">
        <v>4296</v>
      </c>
      <c r="K1338" t="s">
        <v>4297</v>
      </c>
      <c r="L1338">
        <v>105144</v>
      </c>
      <c r="M1338">
        <v>427</v>
      </c>
      <c r="N1338" t="s">
        <v>4298</v>
      </c>
      <c r="O1338">
        <v>31</v>
      </c>
      <c r="P1338">
        <v>405</v>
      </c>
      <c r="Q1338" t="s">
        <v>30</v>
      </c>
      <c r="R1338" t="s">
        <v>31</v>
      </c>
      <c r="S1338">
        <v>0</v>
      </c>
      <c r="T1338">
        <v>2012</v>
      </c>
      <c r="U1338">
        <v>18</v>
      </c>
      <c r="V1338">
        <v>7.1</v>
      </c>
      <c r="W1338">
        <v>27000</v>
      </c>
    </row>
    <row r="1339" spans="1:23" x14ac:dyDescent="0.25">
      <c r="A1339" t="s">
        <v>4299</v>
      </c>
      <c r="B1339">
        <v>21</v>
      </c>
      <c r="C1339">
        <v>97</v>
      </c>
      <c r="D1339">
        <v>2</v>
      </c>
      <c r="E1339">
        <v>217</v>
      </c>
      <c r="F1339" t="s">
        <v>4300</v>
      </c>
      <c r="G1339">
        <v>4000</v>
      </c>
      <c r="H1339">
        <v>0</v>
      </c>
      <c r="I1339" t="s">
        <v>4301</v>
      </c>
      <c r="J1339" t="s">
        <v>949</v>
      </c>
      <c r="K1339" t="s">
        <v>4302</v>
      </c>
      <c r="L1339">
        <v>6691</v>
      </c>
      <c r="M1339">
        <v>4900</v>
      </c>
      <c r="N1339" t="s">
        <v>4303</v>
      </c>
      <c r="O1339">
        <v>2</v>
      </c>
      <c r="P1339">
        <v>28</v>
      </c>
      <c r="Q1339" t="s">
        <v>30</v>
      </c>
      <c r="R1339" t="s">
        <v>4304</v>
      </c>
      <c r="S1339">
        <v>0</v>
      </c>
      <c r="T1339">
        <v>2007</v>
      </c>
      <c r="U1339">
        <v>476</v>
      </c>
      <c r="V1339">
        <v>4.8</v>
      </c>
      <c r="W1339">
        <v>366</v>
      </c>
    </row>
    <row r="1340" spans="1:23" x14ac:dyDescent="0.25">
      <c r="A1340" t="s">
        <v>3192</v>
      </c>
      <c r="B1340">
        <v>86</v>
      </c>
      <c r="C1340">
        <v>130</v>
      </c>
      <c r="D1340">
        <v>39</v>
      </c>
      <c r="E1340">
        <v>534</v>
      </c>
      <c r="F1340" t="s">
        <v>2127</v>
      </c>
      <c r="G1340">
        <v>2000</v>
      </c>
      <c r="H1340">
        <v>9589875</v>
      </c>
      <c r="I1340" t="s">
        <v>1072</v>
      </c>
      <c r="J1340" t="s">
        <v>371</v>
      </c>
      <c r="K1340" t="s">
        <v>4305</v>
      </c>
      <c r="L1340">
        <v>16673</v>
      </c>
      <c r="M1340">
        <v>5162</v>
      </c>
      <c r="N1340" t="s">
        <v>2928</v>
      </c>
      <c r="O1340">
        <v>0</v>
      </c>
      <c r="P1340">
        <v>45</v>
      </c>
      <c r="Q1340" t="s">
        <v>30</v>
      </c>
      <c r="R1340" t="s">
        <v>31</v>
      </c>
      <c r="S1340">
        <v>0</v>
      </c>
      <c r="T1340">
        <v>2008</v>
      </c>
      <c r="U1340">
        <v>898</v>
      </c>
      <c r="V1340">
        <v>7.3</v>
      </c>
      <c r="W1340">
        <v>0</v>
      </c>
    </row>
    <row r="1341" spans="1:23" x14ac:dyDescent="0.25">
      <c r="A1341" t="s">
        <v>4306</v>
      </c>
      <c r="B1341">
        <v>194</v>
      </c>
      <c r="C1341">
        <v>112</v>
      </c>
      <c r="D1341">
        <v>5</v>
      </c>
      <c r="E1341">
        <v>724</v>
      </c>
      <c r="F1341" t="s">
        <v>4307</v>
      </c>
      <c r="G1341">
        <v>17000</v>
      </c>
      <c r="H1341">
        <v>34912982</v>
      </c>
      <c r="I1341" t="s">
        <v>161</v>
      </c>
      <c r="J1341" t="s">
        <v>338</v>
      </c>
      <c r="K1341" t="s">
        <v>4308</v>
      </c>
      <c r="L1341">
        <v>55617</v>
      </c>
      <c r="M1341">
        <v>19974</v>
      </c>
      <c r="N1341" t="s">
        <v>4309</v>
      </c>
      <c r="O1341">
        <v>0</v>
      </c>
      <c r="P1341">
        <v>266</v>
      </c>
      <c r="Q1341" t="s">
        <v>30</v>
      </c>
      <c r="R1341" t="s">
        <v>31</v>
      </c>
      <c r="S1341">
        <v>0</v>
      </c>
      <c r="T1341">
        <v>2016</v>
      </c>
      <c r="U1341">
        <v>1000</v>
      </c>
      <c r="V1341">
        <v>5.2</v>
      </c>
      <c r="W1341">
        <v>14000</v>
      </c>
    </row>
    <row r="1342" spans="1:23" x14ac:dyDescent="0.25">
      <c r="A1342" t="s">
        <v>4310</v>
      </c>
      <c r="B1342">
        <v>437</v>
      </c>
      <c r="C1342">
        <v>133</v>
      </c>
      <c r="D1342">
        <v>0</v>
      </c>
      <c r="E1342">
        <v>531</v>
      </c>
      <c r="F1342" t="s">
        <v>4311</v>
      </c>
      <c r="G1342">
        <v>13000</v>
      </c>
      <c r="H1342">
        <v>109712885</v>
      </c>
      <c r="I1342" t="s">
        <v>2396</v>
      </c>
      <c r="J1342" t="s">
        <v>1166</v>
      </c>
      <c r="K1342" t="s">
        <v>4312</v>
      </c>
      <c r="L1342">
        <v>146708</v>
      </c>
      <c r="M1342">
        <v>15106</v>
      </c>
      <c r="N1342" t="s">
        <v>2278</v>
      </c>
      <c r="O1342">
        <v>1</v>
      </c>
      <c r="P1342">
        <v>362</v>
      </c>
      <c r="Q1342" t="s">
        <v>30</v>
      </c>
      <c r="R1342" t="s">
        <v>31</v>
      </c>
      <c r="S1342">
        <v>0</v>
      </c>
      <c r="T1342">
        <v>2015</v>
      </c>
      <c r="U1342">
        <v>597</v>
      </c>
      <c r="V1342">
        <v>7.7</v>
      </c>
      <c r="W1342">
        <v>70000</v>
      </c>
    </row>
    <row r="1343" spans="1:23" x14ac:dyDescent="0.25">
      <c r="A1343" t="s">
        <v>3677</v>
      </c>
      <c r="B1343">
        <v>378</v>
      </c>
      <c r="C1343">
        <v>150</v>
      </c>
      <c r="D1343">
        <v>0</v>
      </c>
      <c r="E1343">
        <v>206</v>
      </c>
      <c r="F1343" t="s">
        <v>413</v>
      </c>
      <c r="G1343">
        <v>10000</v>
      </c>
      <c r="H1343">
        <v>92173235</v>
      </c>
      <c r="I1343" t="s">
        <v>1385</v>
      </c>
      <c r="J1343" t="s">
        <v>604</v>
      </c>
      <c r="K1343" t="s">
        <v>4313</v>
      </c>
      <c r="L1343">
        <v>280228</v>
      </c>
      <c r="M1343">
        <v>14296</v>
      </c>
      <c r="N1343" t="s">
        <v>4314</v>
      </c>
      <c r="O1343">
        <v>7</v>
      </c>
      <c r="P1343">
        <v>420</v>
      </c>
      <c r="Q1343" t="s">
        <v>30</v>
      </c>
      <c r="R1343" t="s">
        <v>31</v>
      </c>
      <c r="S1343">
        <v>0</v>
      </c>
      <c r="T1343">
        <v>2010</v>
      </c>
      <c r="U1343">
        <v>4000</v>
      </c>
      <c r="V1343">
        <v>7.6</v>
      </c>
      <c r="W1343">
        <v>29000</v>
      </c>
    </row>
    <row r="1344" spans="1:23" x14ac:dyDescent="0.25">
      <c r="A1344" t="s">
        <v>4315</v>
      </c>
      <c r="B1344">
        <v>170</v>
      </c>
      <c r="C1344">
        <v>110</v>
      </c>
      <c r="D1344">
        <v>52</v>
      </c>
      <c r="E1344">
        <v>651</v>
      </c>
      <c r="F1344" t="s">
        <v>371</v>
      </c>
      <c r="G1344">
        <v>10000</v>
      </c>
      <c r="H1344">
        <v>41102171</v>
      </c>
      <c r="I1344" t="s">
        <v>936</v>
      </c>
      <c r="J1344" t="s">
        <v>1592</v>
      </c>
      <c r="K1344" t="s">
        <v>4316</v>
      </c>
      <c r="L1344">
        <v>57266</v>
      </c>
      <c r="M1344">
        <v>13396</v>
      </c>
      <c r="N1344" t="s">
        <v>3127</v>
      </c>
      <c r="O1344">
        <v>12</v>
      </c>
      <c r="P1344">
        <v>89</v>
      </c>
      <c r="Q1344" t="s">
        <v>30</v>
      </c>
      <c r="R1344" t="s">
        <v>31</v>
      </c>
      <c r="S1344">
        <v>0</v>
      </c>
      <c r="T1344">
        <v>2012</v>
      </c>
      <c r="U1344">
        <v>2000</v>
      </c>
      <c r="V1344">
        <v>5.7</v>
      </c>
      <c r="W1344">
        <v>14000</v>
      </c>
    </row>
    <row r="1345" spans="1:23" x14ac:dyDescent="0.25">
      <c r="A1345" t="s">
        <v>4317</v>
      </c>
      <c r="B1345">
        <v>341</v>
      </c>
      <c r="C1345">
        <v>96</v>
      </c>
      <c r="D1345">
        <v>1000</v>
      </c>
      <c r="E1345">
        <v>681</v>
      </c>
      <c r="F1345" t="s">
        <v>237</v>
      </c>
      <c r="G1345">
        <v>24000</v>
      </c>
      <c r="H1345">
        <v>60338891</v>
      </c>
      <c r="I1345" t="s">
        <v>1639</v>
      </c>
      <c r="J1345" t="s">
        <v>61</v>
      </c>
      <c r="K1345" t="s">
        <v>4318</v>
      </c>
      <c r="L1345">
        <v>248468</v>
      </c>
      <c r="M1345">
        <v>36093</v>
      </c>
      <c r="N1345" t="s">
        <v>1428</v>
      </c>
      <c r="O1345">
        <v>0</v>
      </c>
      <c r="P1345">
        <v>545</v>
      </c>
      <c r="Q1345" t="s">
        <v>30</v>
      </c>
      <c r="R1345" t="s">
        <v>31</v>
      </c>
      <c r="S1345">
        <v>0</v>
      </c>
      <c r="T1345">
        <v>2008</v>
      </c>
      <c r="U1345">
        <v>11000</v>
      </c>
      <c r="V1345">
        <v>7</v>
      </c>
      <c r="W1345">
        <v>0</v>
      </c>
    </row>
    <row r="1346" spans="1:23" x14ac:dyDescent="0.25">
      <c r="A1346" t="s">
        <v>4319</v>
      </c>
      <c r="B1346">
        <v>139</v>
      </c>
      <c r="C1346">
        <v>96</v>
      </c>
      <c r="D1346">
        <v>3</v>
      </c>
      <c r="E1346">
        <v>35</v>
      </c>
      <c r="F1346" t="s">
        <v>4320</v>
      </c>
      <c r="G1346">
        <v>18000</v>
      </c>
      <c r="H1346">
        <v>48006503</v>
      </c>
      <c r="I1346" t="s">
        <v>538</v>
      </c>
      <c r="J1346" t="s">
        <v>443</v>
      </c>
      <c r="K1346" t="s">
        <v>4321</v>
      </c>
      <c r="L1346">
        <v>28109</v>
      </c>
      <c r="M1346">
        <v>18178</v>
      </c>
      <c r="N1346" t="s">
        <v>4322</v>
      </c>
      <c r="O1346">
        <v>3</v>
      </c>
      <c r="P1346">
        <v>110</v>
      </c>
      <c r="Q1346" t="s">
        <v>30</v>
      </c>
      <c r="R1346" t="s">
        <v>31</v>
      </c>
      <c r="S1346">
        <v>0</v>
      </c>
      <c r="T1346">
        <v>2008</v>
      </c>
      <c r="U1346">
        <v>82</v>
      </c>
      <c r="V1346">
        <v>6</v>
      </c>
      <c r="W1346">
        <v>0</v>
      </c>
    </row>
    <row r="1347" spans="1:23" x14ac:dyDescent="0.25">
      <c r="A1347" t="s">
        <v>579</v>
      </c>
      <c r="B1347">
        <v>393</v>
      </c>
      <c r="C1347">
        <v>123</v>
      </c>
      <c r="D1347">
        <v>2000</v>
      </c>
      <c r="E1347">
        <v>471</v>
      </c>
      <c r="F1347" t="s">
        <v>209</v>
      </c>
      <c r="G1347">
        <v>26000</v>
      </c>
      <c r="H1347">
        <v>26903709</v>
      </c>
      <c r="I1347" t="s">
        <v>4323</v>
      </c>
      <c r="J1347" t="s">
        <v>72</v>
      </c>
      <c r="K1347" t="s">
        <v>4324</v>
      </c>
      <c r="L1347">
        <v>312629</v>
      </c>
      <c r="M1347">
        <v>37206</v>
      </c>
      <c r="N1347" t="s">
        <v>4325</v>
      </c>
      <c r="O1347">
        <v>0</v>
      </c>
      <c r="P1347">
        <v>475</v>
      </c>
      <c r="Q1347" t="s">
        <v>30</v>
      </c>
      <c r="R1347" t="s">
        <v>44</v>
      </c>
      <c r="S1347">
        <v>0</v>
      </c>
      <c r="T1347">
        <v>2013</v>
      </c>
      <c r="U1347">
        <v>10000</v>
      </c>
      <c r="V1347">
        <v>8.1</v>
      </c>
      <c r="W1347">
        <v>83000</v>
      </c>
    </row>
    <row r="1348" spans="1:23" x14ac:dyDescent="0.25">
      <c r="A1348" t="s">
        <v>4294</v>
      </c>
      <c r="B1348">
        <v>224</v>
      </c>
      <c r="C1348">
        <v>188</v>
      </c>
      <c r="D1348">
        <v>0</v>
      </c>
      <c r="E1348">
        <v>272</v>
      </c>
      <c r="F1348" t="s">
        <v>4326</v>
      </c>
      <c r="G1348">
        <v>786</v>
      </c>
      <c r="H1348">
        <v>22450975</v>
      </c>
      <c r="I1348" t="s">
        <v>2164</v>
      </c>
      <c r="J1348" t="s">
        <v>4327</v>
      </c>
      <c r="K1348" t="s">
        <v>4328</v>
      </c>
      <c r="L1348">
        <v>241030</v>
      </c>
      <c r="M1348">
        <v>1906</v>
      </c>
      <c r="N1348" t="s">
        <v>4329</v>
      </c>
      <c r="O1348">
        <v>1</v>
      </c>
      <c r="P1348">
        <v>1437</v>
      </c>
      <c r="Q1348" t="s">
        <v>30</v>
      </c>
      <c r="R1348" t="s">
        <v>31</v>
      </c>
      <c r="S1348">
        <v>0</v>
      </c>
      <c r="T1348">
        <v>1999</v>
      </c>
      <c r="U1348">
        <v>625</v>
      </c>
      <c r="V1348">
        <v>8</v>
      </c>
      <c r="W1348">
        <v>13000</v>
      </c>
    </row>
    <row r="1349" spans="1:23" x14ac:dyDescent="0.25">
      <c r="A1349" t="s">
        <v>4330</v>
      </c>
      <c r="B1349">
        <v>203</v>
      </c>
      <c r="C1349">
        <v>107</v>
      </c>
      <c r="D1349">
        <v>0</v>
      </c>
      <c r="E1349">
        <v>574</v>
      </c>
      <c r="F1349" t="s">
        <v>2629</v>
      </c>
      <c r="G1349">
        <v>13000</v>
      </c>
      <c r="H1349">
        <v>44867349</v>
      </c>
      <c r="I1349" t="s">
        <v>1144</v>
      </c>
      <c r="J1349" t="s">
        <v>664</v>
      </c>
      <c r="K1349" t="s">
        <v>4331</v>
      </c>
      <c r="L1349">
        <v>75347</v>
      </c>
      <c r="M1349">
        <v>14483</v>
      </c>
      <c r="N1349" t="s">
        <v>2062</v>
      </c>
      <c r="O1349">
        <v>2</v>
      </c>
      <c r="P1349">
        <v>176</v>
      </c>
      <c r="Q1349" t="s">
        <v>30</v>
      </c>
      <c r="R1349" t="s">
        <v>31</v>
      </c>
      <c r="S1349">
        <v>0</v>
      </c>
      <c r="T1349">
        <v>2010</v>
      </c>
      <c r="U1349">
        <v>642</v>
      </c>
      <c r="V1349">
        <v>5.6</v>
      </c>
      <c r="W1349">
        <v>0</v>
      </c>
    </row>
    <row r="1350" spans="1:23" x14ac:dyDescent="0.25">
      <c r="A1350" t="s">
        <v>4332</v>
      </c>
      <c r="B1350">
        <v>148</v>
      </c>
      <c r="C1350">
        <v>110</v>
      </c>
      <c r="D1350">
        <v>11</v>
      </c>
      <c r="E1350">
        <v>591</v>
      </c>
      <c r="F1350" t="s">
        <v>424</v>
      </c>
      <c r="G1350">
        <v>2000</v>
      </c>
      <c r="H1350">
        <v>46813366</v>
      </c>
      <c r="I1350" t="s">
        <v>1099</v>
      </c>
      <c r="J1350" t="s">
        <v>2634</v>
      </c>
      <c r="K1350" t="s">
        <v>4333</v>
      </c>
      <c r="L1350">
        <v>39440</v>
      </c>
      <c r="M1350">
        <v>4882</v>
      </c>
      <c r="N1350" t="s">
        <v>2948</v>
      </c>
      <c r="O1350">
        <v>4</v>
      </c>
      <c r="P1350">
        <v>83</v>
      </c>
      <c r="Q1350" t="s">
        <v>30</v>
      </c>
      <c r="R1350" t="s">
        <v>31</v>
      </c>
      <c r="S1350">
        <v>0</v>
      </c>
      <c r="T1350">
        <v>2016</v>
      </c>
      <c r="U1350">
        <v>756</v>
      </c>
      <c r="V1350">
        <v>6.1</v>
      </c>
      <c r="W1350">
        <v>15000</v>
      </c>
    </row>
    <row r="1351" spans="1:23" x14ac:dyDescent="0.25">
      <c r="A1351" t="s">
        <v>4334</v>
      </c>
      <c r="B1351">
        <v>131</v>
      </c>
      <c r="C1351">
        <v>113</v>
      </c>
      <c r="D1351">
        <v>188</v>
      </c>
      <c r="E1351">
        <v>631</v>
      </c>
      <c r="F1351" t="s">
        <v>4335</v>
      </c>
      <c r="G1351">
        <v>11000</v>
      </c>
      <c r="H1351">
        <v>72279690</v>
      </c>
      <c r="I1351" t="s">
        <v>4336</v>
      </c>
      <c r="J1351" t="s">
        <v>323</v>
      </c>
      <c r="K1351" t="s">
        <v>4337</v>
      </c>
      <c r="L1351">
        <v>17948</v>
      </c>
      <c r="M1351">
        <v>14209</v>
      </c>
      <c r="N1351" t="s">
        <v>3303</v>
      </c>
      <c r="O1351">
        <v>5</v>
      </c>
      <c r="P1351">
        <v>86</v>
      </c>
      <c r="Q1351" t="s">
        <v>30</v>
      </c>
      <c r="R1351" t="s">
        <v>31</v>
      </c>
      <c r="S1351">
        <v>0</v>
      </c>
      <c r="T1351">
        <v>2011</v>
      </c>
      <c r="U1351">
        <v>680</v>
      </c>
      <c r="V1351">
        <v>6.9</v>
      </c>
      <c r="W1351">
        <v>0</v>
      </c>
    </row>
    <row r="1352" spans="1:23" x14ac:dyDescent="0.25">
      <c r="A1352" t="s">
        <v>3762</v>
      </c>
      <c r="B1352">
        <v>350</v>
      </c>
      <c r="C1352">
        <v>122</v>
      </c>
      <c r="D1352">
        <v>308</v>
      </c>
      <c r="E1352">
        <v>10000</v>
      </c>
      <c r="F1352" t="s">
        <v>748</v>
      </c>
      <c r="G1352">
        <v>17000</v>
      </c>
      <c r="H1352">
        <v>191449475</v>
      </c>
      <c r="I1352" t="s">
        <v>473</v>
      </c>
      <c r="J1352" t="s">
        <v>384</v>
      </c>
      <c r="K1352" t="s">
        <v>4338</v>
      </c>
      <c r="L1352">
        <v>348007</v>
      </c>
      <c r="M1352">
        <v>44060</v>
      </c>
      <c r="N1352" t="s">
        <v>1592</v>
      </c>
      <c r="O1352">
        <v>1</v>
      </c>
      <c r="P1352">
        <v>1535</v>
      </c>
      <c r="Q1352" t="s">
        <v>30</v>
      </c>
      <c r="R1352" t="s">
        <v>31</v>
      </c>
      <c r="S1352">
        <v>0</v>
      </c>
      <c r="T1352">
        <v>2008</v>
      </c>
      <c r="U1352">
        <v>12000</v>
      </c>
      <c r="V1352">
        <v>5.2</v>
      </c>
      <c r="W1352">
        <v>19000</v>
      </c>
    </row>
    <row r="1353" spans="1:23" x14ac:dyDescent="0.25">
      <c r="A1353" t="s">
        <v>3900</v>
      </c>
      <c r="B1353">
        <v>129</v>
      </c>
      <c r="C1353">
        <v>116</v>
      </c>
      <c r="D1353">
        <v>415</v>
      </c>
      <c r="E1353">
        <v>644</v>
      </c>
      <c r="F1353" t="s">
        <v>4339</v>
      </c>
      <c r="G1353">
        <v>18000</v>
      </c>
      <c r="H1353">
        <v>71026631</v>
      </c>
      <c r="I1353" t="s">
        <v>1385</v>
      </c>
      <c r="J1353" t="s">
        <v>1127</v>
      </c>
      <c r="K1353" t="s">
        <v>4340</v>
      </c>
      <c r="L1353">
        <v>98899</v>
      </c>
      <c r="M1353">
        <v>20970</v>
      </c>
      <c r="N1353" t="s">
        <v>1472</v>
      </c>
      <c r="O1353">
        <v>1</v>
      </c>
      <c r="P1353">
        <v>394</v>
      </c>
      <c r="Q1353" t="s">
        <v>30</v>
      </c>
      <c r="R1353" t="s">
        <v>31</v>
      </c>
      <c r="S1353">
        <v>0</v>
      </c>
      <c r="T1353">
        <v>2002</v>
      </c>
      <c r="U1353">
        <v>669</v>
      </c>
      <c r="V1353">
        <v>7</v>
      </c>
      <c r="W1353">
        <v>0</v>
      </c>
    </row>
    <row r="1354" spans="1:23" x14ac:dyDescent="0.25">
      <c r="A1354" t="s">
        <v>1707</v>
      </c>
      <c r="B1354">
        <v>40</v>
      </c>
      <c r="C1354">
        <v>93</v>
      </c>
      <c r="D1354">
        <v>10</v>
      </c>
      <c r="E1354">
        <v>405</v>
      </c>
      <c r="F1354" t="s">
        <v>1697</v>
      </c>
      <c r="G1354">
        <v>789</v>
      </c>
      <c r="H1354">
        <v>68208190</v>
      </c>
      <c r="I1354" t="s">
        <v>293</v>
      </c>
      <c r="J1354" t="s">
        <v>2606</v>
      </c>
      <c r="K1354" t="s">
        <v>4341</v>
      </c>
      <c r="L1354">
        <v>60572</v>
      </c>
      <c r="M1354">
        <v>2986</v>
      </c>
      <c r="N1354" t="s">
        <v>4342</v>
      </c>
      <c r="O1354">
        <v>1</v>
      </c>
      <c r="P1354">
        <v>144</v>
      </c>
      <c r="Q1354" t="s">
        <v>30</v>
      </c>
      <c r="R1354" t="s">
        <v>31</v>
      </c>
      <c r="S1354">
        <v>0</v>
      </c>
      <c r="T1354">
        <v>1999</v>
      </c>
      <c r="U1354">
        <v>744</v>
      </c>
      <c r="V1354">
        <v>6.3</v>
      </c>
      <c r="W1354">
        <v>0</v>
      </c>
    </row>
    <row r="1355" spans="1:23" x14ac:dyDescent="0.25">
      <c r="A1355" t="s">
        <v>3135</v>
      </c>
      <c r="B1355">
        <v>289</v>
      </c>
      <c r="C1355">
        <v>118</v>
      </c>
      <c r="D1355">
        <v>43</v>
      </c>
      <c r="E1355">
        <v>651</v>
      </c>
      <c r="F1355" t="s">
        <v>4343</v>
      </c>
      <c r="G1355">
        <v>740</v>
      </c>
      <c r="H1355">
        <v>150368971</v>
      </c>
      <c r="I1355" t="s">
        <v>684</v>
      </c>
      <c r="J1355" t="s">
        <v>4344</v>
      </c>
      <c r="K1355" t="s">
        <v>4345</v>
      </c>
      <c r="L1355">
        <v>316671</v>
      </c>
      <c r="M1355">
        <v>3425</v>
      </c>
      <c r="N1355" t="s">
        <v>3127</v>
      </c>
      <c r="O1355">
        <v>4</v>
      </c>
      <c r="P1355">
        <v>301</v>
      </c>
      <c r="Q1355" t="s">
        <v>30</v>
      </c>
      <c r="R1355" t="s">
        <v>31</v>
      </c>
      <c r="S1355">
        <v>0</v>
      </c>
      <c r="T1355">
        <v>2013</v>
      </c>
      <c r="U1355">
        <v>707</v>
      </c>
      <c r="V1355">
        <v>7</v>
      </c>
      <c r="W1355">
        <v>35000</v>
      </c>
    </row>
    <row r="1356" spans="1:23" x14ac:dyDescent="0.25">
      <c r="A1356" t="s">
        <v>4346</v>
      </c>
      <c r="B1356">
        <v>14</v>
      </c>
      <c r="C1356">
        <v>115</v>
      </c>
      <c r="D1356">
        <v>35</v>
      </c>
      <c r="E1356">
        <v>30</v>
      </c>
      <c r="F1356" t="s">
        <v>4346</v>
      </c>
      <c r="G1356">
        <v>463</v>
      </c>
      <c r="H1356">
        <v>0</v>
      </c>
      <c r="I1356" t="s">
        <v>54</v>
      </c>
      <c r="J1356" t="s">
        <v>4347</v>
      </c>
      <c r="K1356" t="s">
        <v>4348</v>
      </c>
      <c r="L1356">
        <v>4387</v>
      </c>
      <c r="M1356">
        <v>599</v>
      </c>
      <c r="N1356" t="s">
        <v>4349</v>
      </c>
      <c r="O1356">
        <v>0</v>
      </c>
      <c r="P1356">
        <v>21</v>
      </c>
      <c r="Q1356" t="s">
        <v>3466</v>
      </c>
      <c r="R1356" t="s">
        <v>4350</v>
      </c>
      <c r="S1356">
        <v>0</v>
      </c>
      <c r="T1356">
        <v>2009</v>
      </c>
      <c r="U1356">
        <v>35</v>
      </c>
      <c r="V1356">
        <v>5.3</v>
      </c>
      <c r="W1356">
        <v>240</v>
      </c>
    </row>
    <row r="1357" spans="1:23" x14ac:dyDescent="0.25">
      <c r="A1357" t="s">
        <v>446</v>
      </c>
      <c r="B1357">
        <v>72</v>
      </c>
      <c r="C1357">
        <v>93</v>
      </c>
      <c r="D1357">
        <v>84</v>
      </c>
      <c r="E1357">
        <v>263</v>
      </c>
      <c r="F1357" t="s">
        <v>69</v>
      </c>
      <c r="G1357">
        <v>551</v>
      </c>
      <c r="H1357">
        <v>50129186</v>
      </c>
      <c r="I1357" t="s">
        <v>754</v>
      </c>
      <c r="J1357" t="s">
        <v>2312</v>
      </c>
      <c r="K1357" t="s">
        <v>4351</v>
      </c>
      <c r="L1357">
        <v>38399</v>
      </c>
      <c r="M1357">
        <v>1874</v>
      </c>
      <c r="N1357" t="s">
        <v>2918</v>
      </c>
      <c r="O1357">
        <v>0</v>
      </c>
      <c r="P1357">
        <v>218</v>
      </c>
      <c r="Q1357" t="s">
        <v>30</v>
      </c>
      <c r="R1357" t="s">
        <v>31</v>
      </c>
      <c r="S1357">
        <v>0</v>
      </c>
      <c r="T1357">
        <v>1997</v>
      </c>
      <c r="U1357">
        <v>284</v>
      </c>
      <c r="V1357">
        <v>6.9</v>
      </c>
      <c r="W1357">
        <v>0</v>
      </c>
    </row>
    <row r="1358" spans="1:23" x14ac:dyDescent="0.25">
      <c r="A1358" t="s">
        <v>4352</v>
      </c>
      <c r="B1358">
        <v>89</v>
      </c>
      <c r="C1358">
        <v>121</v>
      </c>
      <c r="D1358">
        <v>883</v>
      </c>
      <c r="E1358">
        <v>133</v>
      </c>
      <c r="F1358" t="s">
        <v>4353</v>
      </c>
      <c r="G1358">
        <v>180</v>
      </c>
      <c r="H1358">
        <v>55500000</v>
      </c>
      <c r="I1358" t="s">
        <v>40</v>
      </c>
      <c r="J1358" t="s">
        <v>4354</v>
      </c>
      <c r="K1358" t="s">
        <v>4355</v>
      </c>
      <c r="L1358">
        <v>48636</v>
      </c>
      <c r="M1358">
        <v>762</v>
      </c>
      <c r="N1358" t="s">
        <v>4356</v>
      </c>
      <c r="O1358">
        <v>3</v>
      </c>
      <c r="P1358">
        <v>214</v>
      </c>
      <c r="Q1358" t="s">
        <v>30</v>
      </c>
      <c r="R1358" t="s">
        <v>44</v>
      </c>
      <c r="S1358">
        <v>0</v>
      </c>
      <c r="T1358">
        <v>1983</v>
      </c>
      <c r="U1358">
        <v>172</v>
      </c>
      <c r="V1358">
        <v>6.2</v>
      </c>
      <c r="W1358">
        <v>0</v>
      </c>
    </row>
    <row r="1359" spans="1:23" x14ac:dyDescent="0.25">
      <c r="A1359" t="s">
        <v>4357</v>
      </c>
      <c r="B1359">
        <v>265</v>
      </c>
      <c r="C1359">
        <v>101</v>
      </c>
      <c r="D1359">
        <v>38</v>
      </c>
      <c r="E1359">
        <v>318</v>
      </c>
      <c r="F1359" t="s">
        <v>4358</v>
      </c>
      <c r="G1359">
        <v>496</v>
      </c>
      <c r="H1359">
        <v>50213619</v>
      </c>
      <c r="I1359" t="s">
        <v>3371</v>
      </c>
      <c r="J1359" t="s">
        <v>4359</v>
      </c>
      <c r="K1359" t="s">
        <v>4360</v>
      </c>
      <c r="L1359">
        <v>139184</v>
      </c>
      <c r="M1359">
        <v>1272</v>
      </c>
      <c r="N1359" t="s">
        <v>3478</v>
      </c>
      <c r="O1359">
        <v>8</v>
      </c>
      <c r="P1359">
        <v>243</v>
      </c>
      <c r="Q1359" t="s">
        <v>30</v>
      </c>
      <c r="R1359" t="s">
        <v>31</v>
      </c>
      <c r="S1359">
        <v>0</v>
      </c>
      <c r="T1359">
        <v>2010</v>
      </c>
      <c r="U1359">
        <v>390</v>
      </c>
      <c r="V1359">
        <v>6.4</v>
      </c>
      <c r="W1359">
        <v>12000</v>
      </c>
    </row>
    <row r="1360" spans="1:23" x14ac:dyDescent="0.25">
      <c r="A1360" t="s">
        <v>4334</v>
      </c>
      <c r="B1360">
        <v>54</v>
      </c>
      <c r="C1360">
        <v>107</v>
      </c>
      <c r="D1360">
        <v>188</v>
      </c>
      <c r="E1360">
        <v>631</v>
      </c>
      <c r="F1360" t="s">
        <v>4361</v>
      </c>
      <c r="G1360">
        <v>11000</v>
      </c>
      <c r="H1360">
        <v>42019483</v>
      </c>
      <c r="I1360" t="s">
        <v>4336</v>
      </c>
      <c r="J1360" t="s">
        <v>323</v>
      </c>
      <c r="K1360" t="s">
        <v>4362</v>
      </c>
      <c r="L1360">
        <v>6069</v>
      </c>
      <c r="M1360">
        <v>13904</v>
      </c>
      <c r="N1360" t="s">
        <v>3303</v>
      </c>
      <c r="O1360">
        <v>0</v>
      </c>
      <c r="P1360">
        <v>33</v>
      </c>
      <c r="Q1360" t="s">
        <v>30</v>
      </c>
      <c r="R1360" t="s">
        <v>31</v>
      </c>
      <c r="S1360">
        <v>0</v>
      </c>
      <c r="T1360">
        <v>2014</v>
      </c>
      <c r="U1360">
        <v>641</v>
      </c>
      <c r="V1360">
        <v>6.4</v>
      </c>
      <c r="W1360">
        <v>0</v>
      </c>
    </row>
    <row r="1361" spans="1:23" x14ac:dyDescent="0.25">
      <c r="A1361" t="s">
        <v>2937</v>
      </c>
      <c r="B1361">
        <v>126</v>
      </c>
      <c r="C1361">
        <v>124</v>
      </c>
      <c r="D1361">
        <v>287</v>
      </c>
      <c r="E1361">
        <v>475</v>
      </c>
      <c r="F1361" t="s">
        <v>212</v>
      </c>
      <c r="G1361">
        <v>9000</v>
      </c>
      <c r="H1361">
        <v>23360779</v>
      </c>
      <c r="I1361" t="s">
        <v>4363</v>
      </c>
      <c r="J1361" t="s">
        <v>531</v>
      </c>
      <c r="K1361" t="s">
        <v>4364</v>
      </c>
      <c r="L1361">
        <v>31113</v>
      </c>
      <c r="M1361">
        <v>10838</v>
      </c>
      <c r="N1361" t="s">
        <v>2499</v>
      </c>
      <c r="O1361">
        <v>0</v>
      </c>
      <c r="P1361">
        <v>212</v>
      </c>
      <c r="Q1361" t="s">
        <v>30</v>
      </c>
      <c r="R1361" t="s">
        <v>31</v>
      </c>
      <c r="S1361">
        <v>0</v>
      </c>
      <c r="T1361">
        <v>2000</v>
      </c>
      <c r="U1361">
        <v>1000</v>
      </c>
      <c r="V1361">
        <v>5.7</v>
      </c>
      <c r="W1361">
        <v>852</v>
      </c>
    </row>
    <row r="1362" spans="1:23" x14ac:dyDescent="0.25">
      <c r="A1362" t="s">
        <v>1970</v>
      </c>
      <c r="B1362">
        <v>110</v>
      </c>
      <c r="C1362">
        <v>109</v>
      </c>
      <c r="D1362">
        <v>473</v>
      </c>
      <c r="E1362">
        <v>582</v>
      </c>
      <c r="F1362" t="s">
        <v>4249</v>
      </c>
      <c r="G1362">
        <v>14000</v>
      </c>
      <c r="H1362">
        <v>26183197</v>
      </c>
      <c r="I1362" t="s">
        <v>321</v>
      </c>
      <c r="J1362" t="s">
        <v>236</v>
      </c>
      <c r="K1362" t="s">
        <v>4365</v>
      </c>
      <c r="L1362">
        <v>38348</v>
      </c>
      <c r="M1362">
        <v>16611</v>
      </c>
      <c r="N1362" t="s">
        <v>1839</v>
      </c>
      <c r="O1362">
        <v>0</v>
      </c>
      <c r="P1362">
        <v>135</v>
      </c>
      <c r="Q1362" t="s">
        <v>30</v>
      </c>
      <c r="R1362" t="s">
        <v>31</v>
      </c>
      <c r="S1362">
        <v>0</v>
      </c>
      <c r="T1362">
        <v>2003</v>
      </c>
      <c r="U1362">
        <v>919</v>
      </c>
      <c r="V1362">
        <v>6.1</v>
      </c>
      <c r="W1362">
        <v>0</v>
      </c>
    </row>
    <row r="1363" spans="1:23" x14ac:dyDescent="0.25">
      <c r="A1363" t="s">
        <v>2128</v>
      </c>
      <c r="B1363">
        <v>138</v>
      </c>
      <c r="C1363">
        <v>105</v>
      </c>
      <c r="D1363">
        <v>488</v>
      </c>
      <c r="E1363">
        <v>13000</v>
      </c>
      <c r="F1363" t="s">
        <v>452</v>
      </c>
      <c r="G1363">
        <v>15000</v>
      </c>
      <c r="H1363">
        <v>20991497</v>
      </c>
      <c r="I1363" t="s">
        <v>936</v>
      </c>
      <c r="J1363" t="s">
        <v>130</v>
      </c>
      <c r="K1363" t="s">
        <v>4366</v>
      </c>
      <c r="L1363">
        <v>39778</v>
      </c>
      <c r="M1363">
        <v>44037</v>
      </c>
      <c r="N1363" t="s">
        <v>378</v>
      </c>
      <c r="O1363">
        <v>1</v>
      </c>
      <c r="P1363">
        <v>172</v>
      </c>
      <c r="Q1363" t="s">
        <v>30</v>
      </c>
      <c r="R1363" t="s">
        <v>31</v>
      </c>
      <c r="S1363">
        <v>0</v>
      </c>
      <c r="T1363">
        <v>2015</v>
      </c>
      <c r="U1363">
        <v>14000</v>
      </c>
      <c r="V1363">
        <v>5.4</v>
      </c>
      <c r="W1363">
        <v>11000</v>
      </c>
    </row>
    <row r="1364" spans="1:23" x14ac:dyDescent="0.25">
      <c r="A1364" t="s">
        <v>2454</v>
      </c>
      <c r="B1364">
        <v>31</v>
      </c>
      <c r="C1364">
        <v>130</v>
      </c>
      <c r="D1364">
        <v>0</v>
      </c>
      <c r="E1364">
        <v>723</v>
      </c>
      <c r="F1364" t="s">
        <v>1715</v>
      </c>
      <c r="G1364">
        <v>2000</v>
      </c>
      <c r="H1364">
        <v>13052741</v>
      </c>
      <c r="I1364" t="s">
        <v>3971</v>
      </c>
      <c r="J1364" t="s">
        <v>3618</v>
      </c>
      <c r="K1364" t="s">
        <v>4367</v>
      </c>
      <c r="L1364">
        <v>8531</v>
      </c>
      <c r="M1364">
        <v>3968</v>
      </c>
      <c r="N1364" t="s">
        <v>1343</v>
      </c>
      <c r="O1364">
        <v>0</v>
      </c>
      <c r="P1364">
        <v>57</v>
      </c>
      <c r="Q1364" t="s">
        <v>30</v>
      </c>
      <c r="R1364" t="s">
        <v>31</v>
      </c>
      <c r="S1364">
        <v>0</v>
      </c>
      <c r="T1364">
        <v>1996</v>
      </c>
      <c r="U1364">
        <v>912</v>
      </c>
      <c r="V1364">
        <v>6.7</v>
      </c>
      <c r="W1364">
        <v>591</v>
      </c>
    </row>
    <row r="1365" spans="1:23" x14ac:dyDescent="0.25">
      <c r="A1365" t="s">
        <v>4368</v>
      </c>
      <c r="B1365">
        <v>95</v>
      </c>
      <c r="C1365">
        <v>127</v>
      </c>
      <c r="D1365">
        <v>96</v>
      </c>
      <c r="E1365">
        <v>577</v>
      </c>
      <c r="F1365" t="s">
        <v>4369</v>
      </c>
      <c r="G1365">
        <v>746</v>
      </c>
      <c r="H1365">
        <v>14378353</v>
      </c>
      <c r="I1365" t="s">
        <v>2089</v>
      </c>
      <c r="J1365" t="s">
        <v>657</v>
      </c>
      <c r="K1365" t="s">
        <v>4370</v>
      </c>
      <c r="L1365">
        <v>12375</v>
      </c>
      <c r="M1365">
        <v>2393</v>
      </c>
      <c r="N1365" t="s">
        <v>2347</v>
      </c>
      <c r="O1365">
        <v>1</v>
      </c>
      <c r="P1365">
        <v>194</v>
      </c>
      <c r="Q1365" t="s">
        <v>30</v>
      </c>
      <c r="R1365" t="s">
        <v>31</v>
      </c>
      <c r="S1365">
        <v>0</v>
      </c>
      <c r="T1365">
        <v>1999</v>
      </c>
      <c r="U1365">
        <v>602</v>
      </c>
      <c r="V1365">
        <v>6.8</v>
      </c>
      <c r="W1365">
        <v>846</v>
      </c>
    </row>
    <row r="1366" spans="1:23" x14ac:dyDescent="0.25">
      <c r="A1366" t="s">
        <v>2236</v>
      </c>
      <c r="B1366">
        <v>267</v>
      </c>
      <c r="C1366">
        <v>114</v>
      </c>
      <c r="D1366">
        <v>101</v>
      </c>
      <c r="E1366">
        <v>2000</v>
      </c>
      <c r="F1366" t="s">
        <v>4371</v>
      </c>
      <c r="G1366">
        <v>12000</v>
      </c>
      <c r="H1366">
        <v>33037754</v>
      </c>
      <c r="I1366" t="s">
        <v>3752</v>
      </c>
      <c r="J1366" t="s">
        <v>523</v>
      </c>
      <c r="K1366" t="s">
        <v>4372</v>
      </c>
      <c r="L1366">
        <v>75864</v>
      </c>
      <c r="M1366">
        <v>19904</v>
      </c>
      <c r="N1366" t="s">
        <v>811</v>
      </c>
      <c r="O1366">
        <v>1</v>
      </c>
      <c r="P1366">
        <v>197</v>
      </c>
      <c r="Q1366" t="s">
        <v>30</v>
      </c>
      <c r="R1366" t="s">
        <v>31</v>
      </c>
      <c r="S1366">
        <v>0</v>
      </c>
      <c r="T1366">
        <v>2011</v>
      </c>
      <c r="U1366">
        <v>3000</v>
      </c>
      <c r="V1366">
        <v>6</v>
      </c>
      <c r="W1366">
        <v>23000</v>
      </c>
    </row>
    <row r="1367" spans="1:23" x14ac:dyDescent="0.25">
      <c r="A1367" t="s">
        <v>3299</v>
      </c>
      <c r="B1367">
        <v>175</v>
      </c>
      <c r="C1367">
        <v>106</v>
      </c>
      <c r="D1367">
        <v>487</v>
      </c>
      <c r="E1367">
        <v>263</v>
      </c>
      <c r="F1367" t="s">
        <v>2647</v>
      </c>
      <c r="G1367">
        <v>685</v>
      </c>
      <c r="H1367">
        <v>12339633</v>
      </c>
      <c r="I1367" t="s">
        <v>1726</v>
      </c>
      <c r="J1367" t="s">
        <v>4373</v>
      </c>
      <c r="K1367" t="s">
        <v>4374</v>
      </c>
      <c r="L1367">
        <v>220591</v>
      </c>
      <c r="M1367">
        <v>1942</v>
      </c>
      <c r="N1367" t="s">
        <v>4375</v>
      </c>
      <c r="O1367">
        <v>2</v>
      </c>
      <c r="P1367">
        <v>641</v>
      </c>
      <c r="Q1367" t="s">
        <v>30</v>
      </c>
      <c r="R1367" t="s">
        <v>31</v>
      </c>
      <c r="S1367">
        <v>0</v>
      </c>
      <c r="T1367">
        <v>1997</v>
      </c>
      <c r="U1367">
        <v>485</v>
      </c>
      <c r="V1367">
        <v>7.8</v>
      </c>
      <c r="W1367">
        <v>17000</v>
      </c>
    </row>
    <row r="1368" spans="1:23" x14ac:dyDescent="0.25">
      <c r="A1368" t="s">
        <v>3278</v>
      </c>
      <c r="B1368">
        <v>63</v>
      </c>
      <c r="C1368">
        <v>95</v>
      </c>
      <c r="D1368">
        <v>31</v>
      </c>
      <c r="E1368">
        <v>450</v>
      </c>
      <c r="F1368" t="s">
        <v>915</v>
      </c>
      <c r="G1368">
        <v>944</v>
      </c>
      <c r="H1368">
        <v>2954405</v>
      </c>
      <c r="I1368" t="s">
        <v>4376</v>
      </c>
      <c r="J1368" t="s">
        <v>2594</v>
      </c>
      <c r="K1368" t="s">
        <v>4377</v>
      </c>
      <c r="L1368">
        <v>1977</v>
      </c>
      <c r="M1368">
        <v>2928</v>
      </c>
      <c r="N1368" t="s">
        <v>3982</v>
      </c>
      <c r="O1368">
        <v>0</v>
      </c>
      <c r="P1368">
        <v>64</v>
      </c>
      <c r="Q1368" t="s">
        <v>30</v>
      </c>
      <c r="R1368" t="s">
        <v>31</v>
      </c>
      <c r="S1368">
        <v>0</v>
      </c>
      <c r="T1368">
        <v>2000</v>
      </c>
      <c r="U1368">
        <v>886</v>
      </c>
      <c r="V1368">
        <v>5.3</v>
      </c>
      <c r="W1368">
        <v>133</v>
      </c>
    </row>
    <row r="1369" spans="1:23" x14ac:dyDescent="0.25">
      <c r="A1369" t="s">
        <v>958</v>
      </c>
      <c r="B1369">
        <v>85</v>
      </c>
      <c r="C1369">
        <v>81</v>
      </c>
      <c r="D1369">
        <v>16</v>
      </c>
      <c r="E1369">
        <v>387</v>
      </c>
      <c r="F1369" t="s">
        <v>4378</v>
      </c>
      <c r="G1369">
        <v>541</v>
      </c>
      <c r="H1369">
        <v>30105968</v>
      </c>
      <c r="I1369" t="s">
        <v>429</v>
      </c>
      <c r="J1369" t="s">
        <v>3191</v>
      </c>
      <c r="K1369" t="s">
        <v>4379</v>
      </c>
      <c r="L1369">
        <v>8860</v>
      </c>
      <c r="M1369">
        <v>2268</v>
      </c>
      <c r="N1369" t="s">
        <v>4380</v>
      </c>
      <c r="O1369">
        <v>0</v>
      </c>
      <c r="P1369">
        <v>45</v>
      </c>
      <c r="Q1369" t="s">
        <v>30</v>
      </c>
      <c r="R1369" t="s">
        <v>31</v>
      </c>
      <c r="S1369">
        <v>0</v>
      </c>
      <c r="T1369">
        <v>2008</v>
      </c>
      <c r="U1369">
        <v>521</v>
      </c>
      <c r="V1369">
        <v>4.5</v>
      </c>
      <c r="W1369">
        <v>279</v>
      </c>
    </row>
    <row r="1370" spans="1:23" x14ac:dyDescent="0.25">
      <c r="A1370" t="s">
        <v>4381</v>
      </c>
      <c r="B1370">
        <v>44</v>
      </c>
      <c r="C1370">
        <v>95</v>
      </c>
      <c r="D1370">
        <v>0</v>
      </c>
      <c r="E1370">
        <v>642</v>
      </c>
      <c r="F1370" t="s">
        <v>2897</v>
      </c>
      <c r="G1370">
        <v>1000</v>
      </c>
      <c r="H1370">
        <v>37788228</v>
      </c>
      <c r="I1370" t="s">
        <v>1094</v>
      </c>
      <c r="J1370" t="s">
        <v>549</v>
      </c>
      <c r="K1370" t="s">
        <v>4382</v>
      </c>
      <c r="L1370">
        <v>15046</v>
      </c>
      <c r="M1370">
        <v>4537</v>
      </c>
      <c r="N1370" t="s">
        <v>2629</v>
      </c>
      <c r="O1370">
        <v>1</v>
      </c>
      <c r="P1370">
        <v>80</v>
      </c>
      <c r="Q1370" t="s">
        <v>30</v>
      </c>
      <c r="R1370" t="s">
        <v>31</v>
      </c>
      <c r="S1370">
        <v>0</v>
      </c>
      <c r="T1370">
        <v>2003</v>
      </c>
      <c r="U1370">
        <v>812</v>
      </c>
      <c r="V1370">
        <v>5.4</v>
      </c>
      <c r="W1370">
        <v>638</v>
      </c>
    </row>
    <row r="1371" spans="1:23" x14ac:dyDescent="0.25">
      <c r="A1371" t="s">
        <v>1646</v>
      </c>
      <c r="B1371">
        <v>334</v>
      </c>
      <c r="C1371">
        <v>108</v>
      </c>
      <c r="D1371">
        <v>480</v>
      </c>
      <c r="E1371">
        <v>706</v>
      </c>
      <c r="F1371" t="s">
        <v>2816</v>
      </c>
      <c r="G1371">
        <v>14000</v>
      </c>
      <c r="H1371">
        <v>277313371</v>
      </c>
      <c r="I1371" t="s">
        <v>1094</v>
      </c>
      <c r="J1371" t="s">
        <v>452</v>
      </c>
      <c r="K1371" t="s">
        <v>4383</v>
      </c>
      <c r="L1371">
        <v>583341</v>
      </c>
      <c r="M1371">
        <v>17623</v>
      </c>
      <c r="N1371" t="s">
        <v>3253</v>
      </c>
      <c r="O1371">
        <v>3</v>
      </c>
      <c r="P1371">
        <v>626</v>
      </c>
      <c r="Q1371" t="s">
        <v>30</v>
      </c>
      <c r="R1371" t="s">
        <v>31</v>
      </c>
      <c r="S1371">
        <v>0</v>
      </c>
      <c r="T1371">
        <v>2009</v>
      </c>
      <c r="U1371">
        <v>839</v>
      </c>
      <c r="V1371">
        <v>7.8</v>
      </c>
      <c r="W1371">
        <v>24000</v>
      </c>
    </row>
    <row r="1372" spans="1:23" x14ac:dyDescent="0.25">
      <c r="A1372" t="s">
        <v>4384</v>
      </c>
      <c r="B1372">
        <v>78</v>
      </c>
      <c r="C1372">
        <v>105</v>
      </c>
      <c r="D1372">
        <v>25</v>
      </c>
      <c r="E1372">
        <v>51</v>
      </c>
      <c r="F1372" t="s">
        <v>4385</v>
      </c>
      <c r="G1372">
        <v>461</v>
      </c>
      <c r="H1372">
        <v>2126511</v>
      </c>
      <c r="I1372" t="s">
        <v>4386</v>
      </c>
      <c r="J1372" t="s">
        <v>1649</v>
      </c>
      <c r="K1372" t="s">
        <v>4387</v>
      </c>
      <c r="L1372">
        <v>21912</v>
      </c>
      <c r="M1372">
        <v>615</v>
      </c>
      <c r="N1372" t="s">
        <v>4388</v>
      </c>
      <c r="O1372">
        <v>0</v>
      </c>
      <c r="P1372">
        <v>45</v>
      </c>
      <c r="Q1372" t="s">
        <v>4389</v>
      </c>
      <c r="R1372" t="s">
        <v>2434</v>
      </c>
      <c r="S1372">
        <v>0</v>
      </c>
      <c r="T1372">
        <v>2015</v>
      </c>
      <c r="U1372">
        <v>79</v>
      </c>
      <c r="V1372">
        <v>7.2</v>
      </c>
      <c r="W1372">
        <v>12000</v>
      </c>
    </row>
    <row r="1373" spans="1:23" x14ac:dyDescent="0.25">
      <c r="A1373" t="s">
        <v>1285</v>
      </c>
      <c r="B1373">
        <v>199</v>
      </c>
      <c r="C1373">
        <v>95</v>
      </c>
      <c r="D1373">
        <v>116</v>
      </c>
      <c r="E1373">
        <v>481</v>
      </c>
      <c r="F1373" t="s">
        <v>836</v>
      </c>
      <c r="G1373">
        <v>45000</v>
      </c>
      <c r="H1373">
        <v>205399422</v>
      </c>
      <c r="I1373" t="s">
        <v>909</v>
      </c>
      <c r="J1373" t="s">
        <v>3289</v>
      </c>
      <c r="K1373" t="s">
        <v>4390</v>
      </c>
      <c r="L1373">
        <v>181225</v>
      </c>
      <c r="M1373">
        <v>47203</v>
      </c>
      <c r="N1373" t="s">
        <v>2431</v>
      </c>
      <c r="O1373">
        <v>1</v>
      </c>
      <c r="P1373">
        <v>784</v>
      </c>
      <c r="Q1373" t="s">
        <v>30</v>
      </c>
      <c r="R1373" t="s">
        <v>31</v>
      </c>
      <c r="S1373">
        <v>0</v>
      </c>
      <c r="T1373">
        <v>1999</v>
      </c>
      <c r="U1373">
        <v>645</v>
      </c>
      <c r="V1373">
        <v>6.6</v>
      </c>
      <c r="W1373">
        <v>0</v>
      </c>
    </row>
    <row r="1374" spans="1:23" x14ac:dyDescent="0.25">
      <c r="A1374" t="s">
        <v>179</v>
      </c>
      <c r="B1374">
        <v>186</v>
      </c>
      <c r="C1374">
        <v>126</v>
      </c>
      <c r="D1374">
        <v>13000</v>
      </c>
      <c r="E1374">
        <v>488</v>
      </c>
      <c r="F1374" t="s">
        <v>2908</v>
      </c>
      <c r="G1374">
        <v>920</v>
      </c>
      <c r="H1374">
        <v>251188924</v>
      </c>
      <c r="I1374" t="s">
        <v>93</v>
      </c>
      <c r="J1374" t="s">
        <v>879</v>
      </c>
      <c r="K1374" t="s">
        <v>4391</v>
      </c>
      <c r="L1374">
        <v>269033</v>
      </c>
      <c r="M1374">
        <v>2725</v>
      </c>
      <c r="N1374" t="s">
        <v>4392</v>
      </c>
      <c r="O1374">
        <v>0</v>
      </c>
      <c r="P1374">
        <v>817</v>
      </c>
      <c r="Q1374" t="s">
        <v>30</v>
      </c>
      <c r="R1374" t="s">
        <v>31</v>
      </c>
      <c r="S1374">
        <v>0</v>
      </c>
      <c r="T1374">
        <v>1989</v>
      </c>
      <c r="U1374">
        <v>549</v>
      </c>
      <c r="V1374">
        <v>7.6</v>
      </c>
      <c r="W1374">
        <v>12000</v>
      </c>
    </row>
    <row r="1375" spans="1:23" x14ac:dyDescent="0.25">
      <c r="A1375" t="s">
        <v>397</v>
      </c>
      <c r="B1375">
        <v>77</v>
      </c>
      <c r="C1375">
        <v>102</v>
      </c>
      <c r="D1375">
        <v>596</v>
      </c>
      <c r="E1375">
        <v>785</v>
      </c>
      <c r="F1375" t="s">
        <v>888</v>
      </c>
      <c r="G1375">
        <v>877</v>
      </c>
      <c r="H1375">
        <v>1068392</v>
      </c>
      <c r="I1375" t="s">
        <v>4393</v>
      </c>
      <c r="J1375" t="s">
        <v>797</v>
      </c>
      <c r="K1375" t="s">
        <v>4394</v>
      </c>
      <c r="L1375">
        <v>3865</v>
      </c>
      <c r="M1375">
        <v>3497</v>
      </c>
      <c r="N1375" t="s">
        <v>4395</v>
      </c>
      <c r="O1375">
        <v>0</v>
      </c>
      <c r="P1375">
        <v>53</v>
      </c>
      <c r="Q1375" t="s">
        <v>30</v>
      </c>
      <c r="R1375" t="s">
        <v>2266</v>
      </c>
      <c r="S1375">
        <v>0</v>
      </c>
      <c r="T1375">
        <v>2011</v>
      </c>
      <c r="U1375">
        <v>794</v>
      </c>
      <c r="V1375">
        <v>5.9</v>
      </c>
      <c r="W1375">
        <v>2000</v>
      </c>
    </row>
    <row r="1376" spans="1:23" x14ac:dyDescent="0.25">
      <c r="A1376" t="s">
        <v>715</v>
      </c>
      <c r="B1376">
        <v>68</v>
      </c>
      <c r="C1376">
        <v>121</v>
      </c>
      <c r="D1376">
        <v>503</v>
      </c>
      <c r="E1376">
        <v>94</v>
      </c>
      <c r="F1376" t="s">
        <v>1779</v>
      </c>
      <c r="G1376">
        <v>808</v>
      </c>
      <c r="H1376">
        <v>144731527</v>
      </c>
      <c r="I1376" t="s">
        <v>233</v>
      </c>
      <c r="J1376" t="s">
        <v>716</v>
      </c>
      <c r="K1376" t="s">
        <v>4396</v>
      </c>
      <c r="L1376">
        <v>128010</v>
      </c>
      <c r="M1376">
        <v>1446</v>
      </c>
      <c r="N1376" t="s">
        <v>2328</v>
      </c>
      <c r="O1376">
        <v>2</v>
      </c>
      <c r="P1376">
        <v>136</v>
      </c>
      <c r="Q1376" t="s">
        <v>30</v>
      </c>
      <c r="R1376" t="s">
        <v>31</v>
      </c>
      <c r="S1376">
        <v>0</v>
      </c>
      <c r="T1376">
        <v>1992</v>
      </c>
      <c r="U1376">
        <v>277</v>
      </c>
      <c r="V1376">
        <v>6.7</v>
      </c>
      <c r="W1376">
        <v>0</v>
      </c>
    </row>
    <row r="1377" spans="1:23" x14ac:dyDescent="0.25">
      <c r="A1377" t="s">
        <v>1340</v>
      </c>
      <c r="B1377">
        <v>261</v>
      </c>
      <c r="C1377">
        <v>129</v>
      </c>
      <c r="D1377">
        <v>102</v>
      </c>
      <c r="E1377">
        <v>624</v>
      </c>
      <c r="F1377" t="s">
        <v>4397</v>
      </c>
      <c r="G1377">
        <v>768</v>
      </c>
      <c r="H1377">
        <v>255950375</v>
      </c>
      <c r="I1377" t="s">
        <v>1072</v>
      </c>
      <c r="J1377" t="s">
        <v>4398</v>
      </c>
      <c r="K1377" t="s">
        <v>4399</v>
      </c>
      <c r="L1377">
        <v>223127</v>
      </c>
      <c r="M1377">
        <v>3389</v>
      </c>
      <c r="N1377" t="s">
        <v>1438</v>
      </c>
      <c r="O1377">
        <v>0</v>
      </c>
      <c r="P1377">
        <v>420</v>
      </c>
      <c r="Q1377" t="s">
        <v>30</v>
      </c>
      <c r="R1377" t="s">
        <v>31</v>
      </c>
      <c r="S1377">
        <v>0</v>
      </c>
      <c r="T1377">
        <v>2009</v>
      </c>
      <c r="U1377">
        <v>734</v>
      </c>
      <c r="V1377">
        <v>7.7</v>
      </c>
      <c r="W1377">
        <v>38000</v>
      </c>
    </row>
    <row r="1378" spans="1:23" x14ac:dyDescent="0.25">
      <c r="A1378" t="s">
        <v>3047</v>
      </c>
      <c r="B1378">
        <v>122</v>
      </c>
      <c r="C1378">
        <v>88</v>
      </c>
      <c r="D1378">
        <v>0</v>
      </c>
      <c r="E1378">
        <v>640</v>
      </c>
      <c r="F1378" t="s">
        <v>2102</v>
      </c>
      <c r="G1378">
        <v>2000</v>
      </c>
      <c r="H1378">
        <v>112692062</v>
      </c>
      <c r="I1378" t="s">
        <v>1946</v>
      </c>
      <c r="J1378" t="s">
        <v>3618</v>
      </c>
      <c r="K1378" t="s">
        <v>4402</v>
      </c>
      <c r="L1378">
        <v>84325</v>
      </c>
      <c r="M1378">
        <v>4499</v>
      </c>
      <c r="N1378" t="s">
        <v>55</v>
      </c>
      <c r="O1378">
        <v>0</v>
      </c>
      <c r="P1378">
        <v>205</v>
      </c>
      <c r="Q1378" t="s">
        <v>30</v>
      </c>
      <c r="R1378" t="s">
        <v>31</v>
      </c>
      <c r="S1378">
        <v>0</v>
      </c>
      <c r="T1378">
        <v>2001</v>
      </c>
      <c r="U1378">
        <v>843</v>
      </c>
      <c r="V1378">
        <v>5.4</v>
      </c>
      <c r="W1378">
        <v>0</v>
      </c>
    </row>
    <row r="1379" spans="1:23" x14ac:dyDescent="0.25">
      <c r="A1379" t="s">
        <v>1677</v>
      </c>
      <c r="B1379">
        <v>340</v>
      </c>
      <c r="C1379">
        <v>106</v>
      </c>
      <c r="D1379">
        <v>91</v>
      </c>
      <c r="E1379">
        <v>64</v>
      </c>
      <c r="F1379" t="s">
        <v>3933</v>
      </c>
      <c r="G1379">
        <v>18000</v>
      </c>
      <c r="H1379">
        <v>117528646</v>
      </c>
      <c r="I1379" t="s">
        <v>684</v>
      </c>
      <c r="J1379" t="s">
        <v>88</v>
      </c>
      <c r="K1379" t="s">
        <v>4403</v>
      </c>
      <c r="L1379">
        <v>353442</v>
      </c>
      <c r="M1379">
        <v>18669</v>
      </c>
      <c r="N1379" t="s">
        <v>4404</v>
      </c>
      <c r="O1379">
        <v>5</v>
      </c>
      <c r="P1379">
        <v>387</v>
      </c>
      <c r="Q1379" t="s">
        <v>30</v>
      </c>
      <c r="R1379" t="s">
        <v>31</v>
      </c>
      <c r="S1379">
        <v>0</v>
      </c>
      <c r="T1379">
        <v>2011</v>
      </c>
      <c r="U1379">
        <v>464</v>
      </c>
      <c r="V1379">
        <v>6.9</v>
      </c>
      <c r="W1379">
        <v>31000</v>
      </c>
    </row>
    <row r="1380" spans="1:23" x14ac:dyDescent="0.25">
      <c r="A1380" t="s">
        <v>4317</v>
      </c>
      <c r="B1380">
        <v>493</v>
      </c>
      <c r="C1380">
        <v>110</v>
      </c>
      <c r="D1380">
        <v>1000</v>
      </c>
      <c r="E1380">
        <v>538</v>
      </c>
      <c r="F1380" t="s">
        <v>210</v>
      </c>
      <c r="G1380">
        <v>13000</v>
      </c>
      <c r="H1380">
        <v>171031347</v>
      </c>
      <c r="I1380" t="s">
        <v>3698</v>
      </c>
      <c r="J1380" t="s">
        <v>776</v>
      </c>
      <c r="K1380" t="s">
        <v>4405</v>
      </c>
      <c r="L1380">
        <v>240962</v>
      </c>
      <c r="M1380">
        <v>25964</v>
      </c>
      <c r="N1380" t="s">
        <v>4406</v>
      </c>
      <c r="O1380">
        <v>0</v>
      </c>
      <c r="P1380">
        <v>724</v>
      </c>
      <c r="Q1380" t="s">
        <v>30</v>
      </c>
      <c r="R1380" t="s">
        <v>31</v>
      </c>
      <c r="S1380">
        <v>0</v>
      </c>
      <c r="T1380">
        <v>2010</v>
      </c>
      <c r="U1380">
        <v>12000</v>
      </c>
      <c r="V1380">
        <v>7.7</v>
      </c>
      <c r="W1380">
        <v>36000</v>
      </c>
    </row>
    <row r="1381" spans="1:23" x14ac:dyDescent="0.25">
      <c r="A1381" t="s">
        <v>2477</v>
      </c>
      <c r="B1381">
        <v>208</v>
      </c>
      <c r="C1381">
        <v>109</v>
      </c>
      <c r="D1381">
        <v>64</v>
      </c>
      <c r="E1381">
        <v>505</v>
      </c>
      <c r="F1381" t="s">
        <v>181</v>
      </c>
      <c r="G1381">
        <v>11000</v>
      </c>
      <c r="H1381">
        <v>124732962</v>
      </c>
      <c r="I1381" t="s">
        <v>936</v>
      </c>
      <c r="J1381" t="s">
        <v>1541</v>
      </c>
      <c r="K1381" t="s">
        <v>4407</v>
      </c>
      <c r="L1381">
        <v>286178</v>
      </c>
      <c r="M1381">
        <v>23923</v>
      </c>
      <c r="N1381" t="s">
        <v>4408</v>
      </c>
      <c r="O1381">
        <v>0</v>
      </c>
      <c r="P1381">
        <v>631</v>
      </c>
      <c r="Q1381" t="s">
        <v>30</v>
      </c>
      <c r="R1381" t="s">
        <v>31</v>
      </c>
      <c r="S1381">
        <v>0</v>
      </c>
      <c r="T1381">
        <v>2006</v>
      </c>
      <c r="U1381">
        <v>11000</v>
      </c>
      <c r="V1381">
        <v>6.8</v>
      </c>
      <c r="W1381">
        <v>0</v>
      </c>
    </row>
    <row r="1382" spans="1:23" x14ac:dyDescent="0.25">
      <c r="A1382" t="s">
        <v>4409</v>
      </c>
      <c r="B1382">
        <v>134</v>
      </c>
      <c r="C1382">
        <v>143</v>
      </c>
      <c r="D1382">
        <v>338</v>
      </c>
      <c r="E1382">
        <v>643</v>
      </c>
      <c r="F1382" t="s">
        <v>4410</v>
      </c>
      <c r="G1382">
        <v>12000</v>
      </c>
      <c r="H1382">
        <v>82300000</v>
      </c>
      <c r="I1382" t="s">
        <v>913</v>
      </c>
      <c r="J1382" t="s">
        <v>697</v>
      </c>
      <c r="K1382" t="s">
        <v>4411</v>
      </c>
      <c r="L1382">
        <v>63330</v>
      </c>
      <c r="M1382">
        <v>16007</v>
      </c>
      <c r="N1382" t="s">
        <v>4412</v>
      </c>
      <c r="O1382">
        <v>2</v>
      </c>
      <c r="P1382">
        <v>405</v>
      </c>
      <c r="Q1382" t="s">
        <v>30</v>
      </c>
      <c r="R1382" t="s">
        <v>31</v>
      </c>
      <c r="S1382">
        <v>0</v>
      </c>
      <c r="T1382">
        <v>1979</v>
      </c>
      <c r="U1382">
        <v>664</v>
      </c>
      <c r="V1382">
        <v>6.4</v>
      </c>
      <c r="W1382">
        <v>0</v>
      </c>
    </row>
    <row r="1383" spans="1:23" x14ac:dyDescent="0.25">
      <c r="A1383" t="s">
        <v>1677</v>
      </c>
      <c r="B1383">
        <v>275</v>
      </c>
      <c r="C1383">
        <v>120</v>
      </c>
      <c r="D1383">
        <v>91</v>
      </c>
      <c r="E1383">
        <v>680</v>
      </c>
      <c r="F1383" t="s">
        <v>1903</v>
      </c>
      <c r="G1383">
        <v>4000</v>
      </c>
      <c r="H1383">
        <v>134455175</v>
      </c>
      <c r="I1383" t="s">
        <v>684</v>
      </c>
      <c r="J1383" t="s">
        <v>176</v>
      </c>
      <c r="K1383" t="s">
        <v>4413</v>
      </c>
      <c r="L1383">
        <v>97664</v>
      </c>
      <c r="M1383">
        <v>5826</v>
      </c>
      <c r="N1383" t="s">
        <v>782</v>
      </c>
      <c r="O1383">
        <v>2</v>
      </c>
      <c r="P1383">
        <v>232</v>
      </c>
      <c r="Q1383" t="s">
        <v>30</v>
      </c>
      <c r="R1383" t="s">
        <v>31</v>
      </c>
      <c r="S1383">
        <v>0</v>
      </c>
      <c r="T1383">
        <v>2013</v>
      </c>
      <c r="U1383">
        <v>904</v>
      </c>
      <c r="V1383">
        <v>5.7</v>
      </c>
      <c r="W1383">
        <v>17000</v>
      </c>
    </row>
    <row r="1384" spans="1:23" x14ac:dyDescent="0.25">
      <c r="A1384" t="s">
        <v>336</v>
      </c>
      <c r="B1384">
        <v>120</v>
      </c>
      <c r="C1384">
        <v>128</v>
      </c>
      <c r="D1384">
        <v>17000</v>
      </c>
      <c r="E1384">
        <v>387</v>
      </c>
      <c r="F1384" t="s">
        <v>4414</v>
      </c>
      <c r="G1384">
        <v>22000</v>
      </c>
      <c r="H1384">
        <v>79100000</v>
      </c>
      <c r="I1384" t="s">
        <v>1007</v>
      </c>
      <c r="J1384" t="s">
        <v>1140</v>
      </c>
      <c r="K1384" t="s">
        <v>4415</v>
      </c>
      <c r="L1384">
        <v>127503</v>
      </c>
      <c r="M1384">
        <v>24006</v>
      </c>
      <c r="N1384" t="s">
        <v>1002</v>
      </c>
      <c r="O1384">
        <v>0</v>
      </c>
      <c r="P1384">
        <v>261</v>
      </c>
      <c r="Q1384" t="s">
        <v>30</v>
      </c>
      <c r="R1384" t="s">
        <v>31</v>
      </c>
      <c r="S1384">
        <v>0</v>
      </c>
      <c r="T1384">
        <v>1991</v>
      </c>
      <c r="U1384">
        <v>1000</v>
      </c>
      <c r="V1384">
        <v>7.3</v>
      </c>
      <c r="W1384">
        <v>0</v>
      </c>
    </row>
    <row r="1385" spans="1:23" x14ac:dyDescent="0.25">
      <c r="A1385" t="s">
        <v>1978</v>
      </c>
      <c r="B1385">
        <v>144</v>
      </c>
      <c r="C1385">
        <v>123</v>
      </c>
      <c r="D1385">
        <v>126</v>
      </c>
      <c r="E1385">
        <v>1000</v>
      </c>
      <c r="F1385" t="s">
        <v>1208</v>
      </c>
      <c r="G1385">
        <v>18000</v>
      </c>
      <c r="H1385">
        <v>81159365</v>
      </c>
      <c r="I1385" t="s">
        <v>1385</v>
      </c>
      <c r="J1385" t="s">
        <v>88</v>
      </c>
      <c r="K1385" t="s">
        <v>4416</v>
      </c>
      <c r="L1385">
        <v>191470</v>
      </c>
      <c r="M1385">
        <v>25661</v>
      </c>
      <c r="N1385" t="s">
        <v>567</v>
      </c>
      <c r="O1385">
        <v>2</v>
      </c>
      <c r="P1385">
        <v>278</v>
      </c>
      <c r="Q1385" t="s">
        <v>30</v>
      </c>
      <c r="R1385" t="s">
        <v>31</v>
      </c>
      <c r="S1385">
        <v>0</v>
      </c>
      <c r="T1385">
        <v>2008</v>
      </c>
      <c r="U1385">
        <v>5000</v>
      </c>
      <c r="V1385">
        <v>6.8</v>
      </c>
      <c r="W1385">
        <v>0</v>
      </c>
    </row>
    <row r="1386" spans="1:23" x14ac:dyDescent="0.25">
      <c r="A1386" t="s">
        <v>2050</v>
      </c>
      <c r="B1386">
        <v>332</v>
      </c>
      <c r="C1386">
        <v>129</v>
      </c>
      <c r="D1386">
        <v>0</v>
      </c>
      <c r="E1386">
        <v>213</v>
      </c>
      <c r="F1386" t="s">
        <v>3779</v>
      </c>
      <c r="G1386">
        <v>492</v>
      </c>
      <c r="H1386">
        <v>110008260</v>
      </c>
      <c r="I1386" t="s">
        <v>1099</v>
      </c>
      <c r="J1386" t="s">
        <v>4417</v>
      </c>
      <c r="K1386" t="s">
        <v>4418</v>
      </c>
      <c r="L1386">
        <v>94241</v>
      </c>
      <c r="M1386">
        <v>1450</v>
      </c>
      <c r="N1386" t="s">
        <v>4419</v>
      </c>
      <c r="O1386">
        <v>1</v>
      </c>
      <c r="P1386">
        <v>309</v>
      </c>
      <c r="Q1386" t="s">
        <v>30</v>
      </c>
      <c r="R1386" t="s">
        <v>467</v>
      </c>
      <c r="S1386">
        <v>0</v>
      </c>
      <c r="T1386">
        <v>2015</v>
      </c>
      <c r="U1386">
        <v>392</v>
      </c>
      <c r="V1386">
        <v>6.3</v>
      </c>
      <c r="W1386">
        <v>25000</v>
      </c>
    </row>
    <row r="1387" spans="1:23" x14ac:dyDescent="0.25">
      <c r="A1387" t="s">
        <v>4420</v>
      </c>
      <c r="B1387">
        <v>104</v>
      </c>
      <c r="C1387">
        <v>105</v>
      </c>
      <c r="D1387">
        <v>8</v>
      </c>
      <c r="E1387">
        <v>278</v>
      </c>
      <c r="F1387" t="s">
        <v>4421</v>
      </c>
      <c r="G1387">
        <v>1000</v>
      </c>
      <c r="H1387">
        <v>67962333</v>
      </c>
      <c r="I1387" t="s">
        <v>1099</v>
      </c>
      <c r="J1387" t="s">
        <v>549</v>
      </c>
      <c r="K1387" t="s">
        <v>4422</v>
      </c>
      <c r="L1387">
        <v>33887</v>
      </c>
      <c r="M1387">
        <v>2689</v>
      </c>
      <c r="N1387" t="s">
        <v>4423</v>
      </c>
      <c r="O1387">
        <v>2</v>
      </c>
      <c r="P1387">
        <v>160</v>
      </c>
      <c r="Q1387" t="s">
        <v>30</v>
      </c>
      <c r="R1387" t="s">
        <v>31</v>
      </c>
      <c r="S1387">
        <v>0</v>
      </c>
      <c r="T1387">
        <v>2005</v>
      </c>
      <c r="U1387">
        <v>358</v>
      </c>
      <c r="V1387">
        <v>5.9</v>
      </c>
      <c r="W1387">
        <v>919</v>
      </c>
    </row>
    <row r="1388" spans="1:23" x14ac:dyDescent="0.25">
      <c r="A1388" t="s">
        <v>1702</v>
      </c>
      <c r="B1388">
        <v>116</v>
      </c>
      <c r="C1388">
        <v>162</v>
      </c>
      <c r="D1388">
        <v>333</v>
      </c>
      <c r="E1388">
        <v>362</v>
      </c>
      <c r="F1388" t="s">
        <v>145</v>
      </c>
      <c r="G1388">
        <v>14000</v>
      </c>
      <c r="H1388">
        <v>78651430</v>
      </c>
      <c r="I1388" t="s">
        <v>3443</v>
      </c>
      <c r="J1388" t="s">
        <v>303</v>
      </c>
      <c r="K1388" t="s">
        <v>4424</v>
      </c>
      <c r="L1388">
        <v>142067</v>
      </c>
      <c r="M1388">
        <v>15912</v>
      </c>
      <c r="N1388" t="s">
        <v>846</v>
      </c>
      <c r="O1388">
        <v>0</v>
      </c>
      <c r="P1388">
        <v>457</v>
      </c>
      <c r="Q1388" t="s">
        <v>30</v>
      </c>
      <c r="R1388" t="s">
        <v>31</v>
      </c>
      <c r="S1388">
        <v>0</v>
      </c>
      <c r="T1388">
        <v>1996</v>
      </c>
      <c r="U1388">
        <v>1000</v>
      </c>
      <c r="V1388">
        <v>7.4</v>
      </c>
      <c r="W1388">
        <v>0</v>
      </c>
    </row>
    <row r="1389" spans="1:23" x14ac:dyDescent="0.25">
      <c r="A1389" t="s">
        <v>3054</v>
      </c>
      <c r="B1389">
        <v>177</v>
      </c>
      <c r="C1389">
        <v>138</v>
      </c>
      <c r="D1389">
        <v>161</v>
      </c>
      <c r="E1389">
        <v>210</v>
      </c>
      <c r="F1389" t="s">
        <v>4425</v>
      </c>
      <c r="G1389">
        <v>18000</v>
      </c>
      <c r="H1389">
        <v>64604977</v>
      </c>
      <c r="I1389" t="s">
        <v>1396</v>
      </c>
      <c r="J1389" t="s">
        <v>88</v>
      </c>
      <c r="K1389" t="s">
        <v>4426</v>
      </c>
      <c r="L1389">
        <v>414219</v>
      </c>
      <c r="M1389">
        <v>19129</v>
      </c>
      <c r="N1389" t="s">
        <v>2379</v>
      </c>
      <c r="O1389">
        <v>2</v>
      </c>
      <c r="P1389">
        <v>625</v>
      </c>
      <c r="Q1389" t="s">
        <v>30</v>
      </c>
      <c r="R1389" t="s">
        <v>31</v>
      </c>
      <c r="S1389">
        <v>0</v>
      </c>
      <c r="T1389">
        <v>1997</v>
      </c>
      <c r="U1389">
        <v>398</v>
      </c>
      <c r="V1389">
        <v>8.3000000000000007</v>
      </c>
      <c r="W1389">
        <v>11000</v>
      </c>
    </row>
    <row r="1390" spans="1:23" x14ac:dyDescent="0.25">
      <c r="A1390" t="s">
        <v>411</v>
      </c>
      <c r="B1390">
        <v>127</v>
      </c>
      <c r="C1390">
        <v>100</v>
      </c>
      <c r="D1390">
        <v>31</v>
      </c>
      <c r="E1390">
        <v>591</v>
      </c>
      <c r="F1390" t="s">
        <v>1075</v>
      </c>
      <c r="G1390">
        <v>947</v>
      </c>
      <c r="H1390">
        <v>63939454</v>
      </c>
      <c r="I1390" t="s">
        <v>4427</v>
      </c>
      <c r="J1390" t="s">
        <v>1496</v>
      </c>
      <c r="K1390" t="s">
        <v>4428</v>
      </c>
      <c r="L1390">
        <v>61321</v>
      </c>
      <c r="M1390">
        <v>2968</v>
      </c>
      <c r="N1390" t="s">
        <v>2948</v>
      </c>
      <c r="O1390">
        <v>3</v>
      </c>
      <c r="P1390">
        <v>217</v>
      </c>
      <c r="Q1390" t="s">
        <v>30</v>
      </c>
      <c r="R1390" t="s">
        <v>31</v>
      </c>
      <c r="S1390">
        <v>0</v>
      </c>
      <c r="T1390">
        <v>2005</v>
      </c>
      <c r="U1390">
        <v>742</v>
      </c>
      <c r="V1390">
        <v>6.2</v>
      </c>
      <c r="W1390">
        <v>0</v>
      </c>
    </row>
    <row r="1391" spans="1:23" x14ac:dyDescent="0.25">
      <c r="A1391" t="s">
        <v>1278</v>
      </c>
      <c r="B1391">
        <v>83</v>
      </c>
      <c r="C1391">
        <v>90</v>
      </c>
      <c r="D1391">
        <v>0</v>
      </c>
      <c r="E1391">
        <v>945</v>
      </c>
      <c r="F1391" t="s">
        <v>3717</v>
      </c>
      <c r="G1391">
        <v>19000</v>
      </c>
      <c r="H1391">
        <v>63826569</v>
      </c>
      <c r="I1391" t="s">
        <v>1094</v>
      </c>
      <c r="J1391" t="s">
        <v>1980</v>
      </c>
      <c r="K1391" t="s">
        <v>4429</v>
      </c>
      <c r="L1391">
        <v>32416</v>
      </c>
      <c r="M1391">
        <v>23504</v>
      </c>
      <c r="N1391" t="s">
        <v>4430</v>
      </c>
      <c r="O1391">
        <v>0</v>
      </c>
      <c r="P1391">
        <v>138</v>
      </c>
      <c r="Q1391" t="s">
        <v>30</v>
      </c>
      <c r="R1391" t="s">
        <v>31</v>
      </c>
      <c r="S1391">
        <v>0</v>
      </c>
      <c r="T1391">
        <v>1997</v>
      </c>
      <c r="U1391">
        <v>957</v>
      </c>
      <c r="V1391">
        <v>6.3</v>
      </c>
      <c r="W1391">
        <v>0</v>
      </c>
    </row>
    <row r="1392" spans="1:23" x14ac:dyDescent="0.25">
      <c r="A1392" t="s">
        <v>982</v>
      </c>
      <c r="B1392">
        <v>97</v>
      </c>
      <c r="C1392">
        <v>108</v>
      </c>
      <c r="D1392">
        <v>79</v>
      </c>
      <c r="E1392">
        <v>25</v>
      </c>
      <c r="F1392" t="s">
        <v>4431</v>
      </c>
      <c r="G1392">
        <v>900</v>
      </c>
      <c r="H1392">
        <v>60054449</v>
      </c>
      <c r="I1392" t="s">
        <v>1439</v>
      </c>
      <c r="J1392" t="s">
        <v>4432</v>
      </c>
      <c r="K1392" t="s">
        <v>4433</v>
      </c>
      <c r="L1392">
        <v>61018</v>
      </c>
      <c r="M1392">
        <v>1715</v>
      </c>
      <c r="N1392" t="s">
        <v>4434</v>
      </c>
      <c r="O1392">
        <v>0</v>
      </c>
      <c r="P1392">
        <v>140</v>
      </c>
      <c r="Q1392" t="s">
        <v>30</v>
      </c>
      <c r="R1392" t="s">
        <v>31</v>
      </c>
      <c r="S1392">
        <v>0</v>
      </c>
      <c r="T1392">
        <v>1995</v>
      </c>
      <c r="U1392">
        <v>759</v>
      </c>
      <c r="V1392">
        <v>5.8</v>
      </c>
      <c r="W1392">
        <v>0</v>
      </c>
    </row>
    <row r="1393" spans="1:23" x14ac:dyDescent="0.25">
      <c r="A1393" t="s">
        <v>3854</v>
      </c>
      <c r="B1393">
        <v>256</v>
      </c>
      <c r="C1393">
        <v>101</v>
      </c>
      <c r="D1393">
        <v>0</v>
      </c>
      <c r="E1393">
        <v>574</v>
      </c>
      <c r="F1393" t="s">
        <v>4435</v>
      </c>
      <c r="G1393">
        <v>40000</v>
      </c>
      <c r="H1393">
        <v>26505000</v>
      </c>
      <c r="I1393" t="s">
        <v>3905</v>
      </c>
      <c r="J1393" t="s">
        <v>35</v>
      </c>
      <c r="K1393" t="s">
        <v>4436</v>
      </c>
      <c r="L1393">
        <v>149285</v>
      </c>
      <c r="M1393">
        <v>42918</v>
      </c>
      <c r="N1393" t="s">
        <v>4437</v>
      </c>
      <c r="O1393">
        <v>1</v>
      </c>
      <c r="P1393">
        <v>668</v>
      </c>
      <c r="Q1393" t="s">
        <v>30</v>
      </c>
      <c r="R1393" t="s">
        <v>31</v>
      </c>
      <c r="S1393">
        <v>0</v>
      </c>
      <c r="T1393">
        <v>1984</v>
      </c>
      <c r="U1393">
        <v>852</v>
      </c>
      <c r="V1393">
        <v>7.5</v>
      </c>
      <c r="W1393">
        <v>10000</v>
      </c>
    </row>
    <row r="1394" spans="1:23" x14ac:dyDescent="0.25">
      <c r="A1394" t="s">
        <v>1586</v>
      </c>
      <c r="B1394">
        <v>225</v>
      </c>
      <c r="C1394">
        <v>109</v>
      </c>
      <c r="D1394">
        <v>763</v>
      </c>
      <c r="E1394">
        <v>311</v>
      </c>
      <c r="F1394" t="s">
        <v>627</v>
      </c>
      <c r="G1394">
        <v>812</v>
      </c>
      <c r="H1394">
        <v>61280963</v>
      </c>
      <c r="I1394" t="s">
        <v>2714</v>
      </c>
      <c r="J1394" t="s">
        <v>2897</v>
      </c>
      <c r="K1394" t="s">
        <v>4438</v>
      </c>
      <c r="L1394">
        <v>79877</v>
      </c>
      <c r="M1394">
        <v>2474</v>
      </c>
      <c r="N1394" t="s">
        <v>4104</v>
      </c>
      <c r="O1394">
        <v>1</v>
      </c>
      <c r="P1394">
        <v>677</v>
      </c>
      <c r="Q1394" t="s">
        <v>30</v>
      </c>
      <c r="R1394" t="s">
        <v>31</v>
      </c>
      <c r="S1394">
        <v>0</v>
      </c>
      <c r="T1394">
        <v>2000</v>
      </c>
      <c r="U1394">
        <v>551</v>
      </c>
      <c r="V1394">
        <v>6.3</v>
      </c>
      <c r="W1394">
        <v>0</v>
      </c>
    </row>
    <row r="1395" spans="1:23" x14ac:dyDescent="0.25">
      <c r="A1395" t="s">
        <v>2140</v>
      </c>
      <c r="B1395">
        <v>83</v>
      </c>
      <c r="C1395">
        <v>132</v>
      </c>
      <c r="D1395">
        <v>130</v>
      </c>
      <c r="E1395">
        <v>80</v>
      </c>
      <c r="F1395" t="s">
        <v>4439</v>
      </c>
      <c r="G1395">
        <v>29000</v>
      </c>
      <c r="H1395">
        <v>56876365</v>
      </c>
      <c r="I1395" t="s">
        <v>93</v>
      </c>
      <c r="J1395" t="s">
        <v>153</v>
      </c>
      <c r="K1395" t="s">
        <v>4440</v>
      </c>
      <c r="L1395">
        <v>125219</v>
      </c>
      <c r="M1395">
        <v>29265</v>
      </c>
      <c r="N1395" t="s">
        <v>4441</v>
      </c>
      <c r="O1395">
        <v>1</v>
      </c>
      <c r="P1395">
        <v>244</v>
      </c>
      <c r="Q1395" t="s">
        <v>30</v>
      </c>
      <c r="R1395" t="s">
        <v>31</v>
      </c>
      <c r="S1395">
        <v>0</v>
      </c>
      <c r="T1395">
        <v>1998</v>
      </c>
      <c r="U1395">
        <v>130</v>
      </c>
      <c r="V1395">
        <v>6.4</v>
      </c>
      <c r="W1395">
        <v>0</v>
      </c>
    </row>
    <row r="1396" spans="1:23" x14ac:dyDescent="0.25">
      <c r="A1396" t="s">
        <v>2140</v>
      </c>
      <c r="B1396">
        <v>160</v>
      </c>
      <c r="C1396">
        <v>123</v>
      </c>
      <c r="D1396">
        <v>130</v>
      </c>
      <c r="E1396">
        <v>426</v>
      </c>
      <c r="F1396" t="s">
        <v>4442</v>
      </c>
      <c r="G1396">
        <v>826</v>
      </c>
      <c r="H1396">
        <v>59699513</v>
      </c>
      <c r="I1396" t="s">
        <v>4443</v>
      </c>
      <c r="J1396" t="s">
        <v>874</v>
      </c>
      <c r="K1396" t="s">
        <v>4444</v>
      </c>
      <c r="L1396">
        <v>20827</v>
      </c>
      <c r="M1396">
        <v>2259</v>
      </c>
      <c r="N1396" t="s">
        <v>3152</v>
      </c>
      <c r="O1396">
        <v>0</v>
      </c>
      <c r="P1396">
        <v>136</v>
      </c>
      <c r="Q1396" t="s">
        <v>30</v>
      </c>
      <c r="R1396" t="s">
        <v>31</v>
      </c>
      <c r="S1396">
        <v>0</v>
      </c>
      <c r="T1396">
        <v>2010</v>
      </c>
      <c r="U1396">
        <v>638</v>
      </c>
      <c r="V1396">
        <v>7.2</v>
      </c>
      <c r="W1396">
        <v>0</v>
      </c>
    </row>
    <row r="1397" spans="1:23" x14ac:dyDescent="0.25">
      <c r="A1397" t="s">
        <v>4445</v>
      </c>
      <c r="B1397">
        <v>191</v>
      </c>
      <c r="C1397">
        <v>87</v>
      </c>
      <c r="D1397">
        <v>14</v>
      </c>
      <c r="E1397">
        <v>691</v>
      </c>
      <c r="F1397" t="s">
        <v>1607</v>
      </c>
      <c r="G1397">
        <v>11000</v>
      </c>
      <c r="H1397">
        <v>54132596</v>
      </c>
      <c r="I1397" t="s">
        <v>593</v>
      </c>
      <c r="J1397" t="s">
        <v>158</v>
      </c>
      <c r="K1397" t="s">
        <v>4446</v>
      </c>
      <c r="L1397">
        <v>53786</v>
      </c>
      <c r="M1397">
        <v>16571</v>
      </c>
      <c r="N1397" t="s">
        <v>517</v>
      </c>
      <c r="O1397">
        <v>0</v>
      </c>
      <c r="P1397">
        <v>211</v>
      </c>
      <c r="Q1397" t="s">
        <v>30</v>
      </c>
      <c r="R1397" t="s">
        <v>2434</v>
      </c>
      <c r="S1397">
        <v>0</v>
      </c>
      <c r="T1397">
        <v>2007</v>
      </c>
      <c r="U1397">
        <v>4000</v>
      </c>
      <c r="V1397">
        <v>6.3</v>
      </c>
      <c r="W1397">
        <v>0</v>
      </c>
    </row>
    <row r="1398" spans="1:23" x14ac:dyDescent="0.25">
      <c r="A1398" t="s">
        <v>4447</v>
      </c>
      <c r="B1398">
        <v>74</v>
      </c>
      <c r="C1398">
        <v>109</v>
      </c>
      <c r="D1398">
        <v>19</v>
      </c>
      <c r="E1398">
        <v>568</v>
      </c>
      <c r="F1398" t="s">
        <v>4116</v>
      </c>
      <c r="G1398">
        <v>1000</v>
      </c>
      <c r="H1398">
        <v>52277485</v>
      </c>
      <c r="I1398" t="s">
        <v>1072</v>
      </c>
      <c r="J1398" t="s">
        <v>823</v>
      </c>
      <c r="K1398" t="s">
        <v>4448</v>
      </c>
      <c r="L1398">
        <v>32370</v>
      </c>
      <c r="M1398">
        <v>4231</v>
      </c>
      <c r="N1398" t="s">
        <v>3947</v>
      </c>
      <c r="O1398">
        <v>1</v>
      </c>
      <c r="P1398">
        <v>196</v>
      </c>
      <c r="Q1398" t="s">
        <v>30</v>
      </c>
      <c r="R1398" t="s">
        <v>31</v>
      </c>
      <c r="S1398">
        <v>0</v>
      </c>
      <c r="T1398">
        <v>2003</v>
      </c>
      <c r="U1398">
        <v>762</v>
      </c>
      <c r="V1398">
        <v>6.9</v>
      </c>
      <c r="W1398">
        <v>0</v>
      </c>
    </row>
    <row r="1399" spans="1:23" x14ac:dyDescent="0.25">
      <c r="A1399" t="s">
        <v>2358</v>
      </c>
      <c r="B1399">
        <v>238</v>
      </c>
      <c r="C1399">
        <v>109</v>
      </c>
      <c r="D1399">
        <v>87</v>
      </c>
      <c r="E1399">
        <v>923</v>
      </c>
      <c r="F1399" t="s">
        <v>497</v>
      </c>
      <c r="G1399">
        <v>15000</v>
      </c>
      <c r="H1399">
        <v>55802754</v>
      </c>
      <c r="I1399" t="s">
        <v>1099</v>
      </c>
      <c r="J1399" t="s">
        <v>203</v>
      </c>
      <c r="K1399" t="s">
        <v>4449</v>
      </c>
      <c r="L1399">
        <v>270228</v>
      </c>
      <c r="M1399">
        <v>20956</v>
      </c>
      <c r="N1399" t="s">
        <v>3732</v>
      </c>
      <c r="O1399">
        <v>2</v>
      </c>
      <c r="P1399">
        <v>194</v>
      </c>
      <c r="Q1399" t="s">
        <v>30</v>
      </c>
      <c r="R1399" t="s">
        <v>31</v>
      </c>
      <c r="S1399">
        <v>0</v>
      </c>
      <c r="T1399">
        <v>2011</v>
      </c>
      <c r="U1399">
        <v>3000</v>
      </c>
      <c r="V1399">
        <v>6.6</v>
      </c>
      <c r="W1399">
        <v>41000</v>
      </c>
    </row>
    <row r="1400" spans="1:23" x14ac:dyDescent="0.25">
      <c r="A1400" t="s">
        <v>3913</v>
      </c>
      <c r="B1400">
        <v>177</v>
      </c>
      <c r="C1400">
        <v>92</v>
      </c>
      <c r="D1400">
        <v>89</v>
      </c>
      <c r="E1400">
        <v>190</v>
      </c>
      <c r="F1400" t="s">
        <v>354</v>
      </c>
      <c r="G1400">
        <v>17000</v>
      </c>
      <c r="H1400">
        <v>55291815</v>
      </c>
      <c r="I1400" t="s">
        <v>1094</v>
      </c>
      <c r="J1400" t="s">
        <v>338</v>
      </c>
      <c r="K1400" t="s">
        <v>4450</v>
      </c>
      <c r="L1400">
        <v>28041</v>
      </c>
      <c r="M1400">
        <v>17860</v>
      </c>
      <c r="N1400" t="s">
        <v>4451</v>
      </c>
      <c r="O1400">
        <v>0</v>
      </c>
      <c r="P1400">
        <v>111</v>
      </c>
      <c r="Q1400" t="s">
        <v>30</v>
      </c>
      <c r="R1400" t="s">
        <v>31</v>
      </c>
      <c r="S1400">
        <v>0</v>
      </c>
      <c r="T1400">
        <v>2016</v>
      </c>
      <c r="U1400">
        <v>329</v>
      </c>
      <c r="V1400">
        <v>6</v>
      </c>
      <c r="W1400">
        <v>0</v>
      </c>
    </row>
    <row r="1401" spans="1:23" x14ac:dyDescent="0.25">
      <c r="A1401" t="s">
        <v>1340</v>
      </c>
      <c r="B1401">
        <v>405</v>
      </c>
      <c r="C1401">
        <v>125</v>
      </c>
      <c r="D1401">
        <v>102</v>
      </c>
      <c r="E1401">
        <v>825</v>
      </c>
      <c r="F1401" t="s">
        <v>97</v>
      </c>
      <c r="G1401">
        <v>15000</v>
      </c>
      <c r="H1401">
        <v>83299761</v>
      </c>
      <c r="I1401" t="s">
        <v>4452</v>
      </c>
      <c r="J1401" t="s">
        <v>225</v>
      </c>
      <c r="K1401" t="s">
        <v>4453</v>
      </c>
      <c r="L1401">
        <v>117719</v>
      </c>
      <c r="M1401">
        <v>19809</v>
      </c>
      <c r="N1401" t="s">
        <v>207</v>
      </c>
      <c r="O1401">
        <v>2</v>
      </c>
      <c r="P1401">
        <v>306</v>
      </c>
      <c r="Q1401" t="s">
        <v>30</v>
      </c>
      <c r="R1401" t="s">
        <v>31</v>
      </c>
      <c r="S1401">
        <v>0</v>
      </c>
      <c r="T1401">
        <v>2013</v>
      </c>
      <c r="U1401">
        <v>2000</v>
      </c>
      <c r="V1401">
        <v>7.5</v>
      </c>
      <c r="W1401">
        <v>39000</v>
      </c>
    </row>
    <row r="1402" spans="1:23" x14ac:dyDescent="0.25">
      <c r="A1402" t="s">
        <v>3144</v>
      </c>
      <c r="B1402">
        <v>61</v>
      </c>
      <c r="C1402">
        <v>202</v>
      </c>
      <c r="D1402">
        <v>0</v>
      </c>
      <c r="E1402">
        <v>318</v>
      </c>
      <c r="F1402" t="s">
        <v>325</v>
      </c>
      <c r="G1402">
        <v>18000</v>
      </c>
      <c r="H1402">
        <v>48169908</v>
      </c>
      <c r="I1402" t="s">
        <v>3741</v>
      </c>
      <c r="J1402" t="s">
        <v>1127</v>
      </c>
      <c r="K1402" t="s">
        <v>4454</v>
      </c>
      <c r="L1402">
        <v>63923</v>
      </c>
      <c r="M1402">
        <v>20143</v>
      </c>
      <c r="N1402" t="s">
        <v>4455</v>
      </c>
      <c r="O1402">
        <v>0</v>
      </c>
      <c r="P1402">
        <v>156</v>
      </c>
      <c r="Q1402" t="s">
        <v>30</v>
      </c>
      <c r="R1402" t="s">
        <v>31</v>
      </c>
      <c r="S1402">
        <v>0</v>
      </c>
      <c r="T1402">
        <v>1992</v>
      </c>
      <c r="U1402">
        <v>848</v>
      </c>
      <c r="V1402">
        <v>7.7</v>
      </c>
      <c r="W1402">
        <v>0</v>
      </c>
    </row>
    <row r="1403" spans="1:23" x14ac:dyDescent="0.25">
      <c r="A1403" t="s">
        <v>2050</v>
      </c>
      <c r="B1403">
        <v>285</v>
      </c>
      <c r="C1403">
        <v>134</v>
      </c>
      <c r="D1403">
        <v>0</v>
      </c>
      <c r="E1403">
        <v>120</v>
      </c>
      <c r="F1403" t="s">
        <v>2052</v>
      </c>
      <c r="G1403">
        <v>529</v>
      </c>
      <c r="H1403">
        <v>67523385</v>
      </c>
      <c r="I1403" t="s">
        <v>1094</v>
      </c>
      <c r="J1403" t="s">
        <v>4456</v>
      </c>
      <c r="K1403" t="s">
        <v>4457</v>
      </c>
      <c r="L1403">
        <v>104005</v>
      </c>
      <c r="M1403">
        <v>1050</v>
      </c>
      <c r="N1403" t="s">
        <v>4458</v>
      </c>
      <c r="O1403">
        <v>2</v>
      </c>
      <c r="P1403">
        <v>248</v>
      </c>
      <c r="Q1403" t="s">
        <v>30</v>
      </c>
      <c r="R1403" t="s">
        <v>31</v>
      </c>
      <c r="S1403">
        <v>0</v>
      </c>
      <c r="T1403">
        <v>2012</v>
      </c>
      <c r="U1403">
        <v>130</v>
      </c>
      <c r="V1403">
        <v>6.2</v>
      </c>
      <c r="W1403">
        <v>18000</v>
      </c>
    </row>
    <row r="1404" spans="1:23" x14ac:dyDescent="0.25">
      <c r="A1404" t="s">
        <v>1411</v>
      </c>
      <c r="B1404">
        <v>124</v>
      </c>
      <c r="C1404">
        <v>88</v>
      </c>
      <c r="D1404">
        <v>12</v>
      </c>
      <c r="E1404">
        <v>931</v>
      </c>
      <c r="F1404" t="s">
        <v>549</v>
      </c>
      <c r="G1404">
        <v>49000</v>
      </c>
      <c r="H1404">
        <v>49474048</v>
      </c>
      <c r="I1404" t="s">
        <v>1954</v>
      </c>
      <c r="J1404" t="s">
        <v>554</v>
      </c>
      <c r="K1404" t="s">
        <v>4459</v>
      </c>
      <c r="L1404">
        <v>31191</v>
      </c>
      <c r="M1404">
        <v>53370</v>
      </c>
      <c r="N1404" t="s">
        <v>3062</v>
      </c>
      <c r="O1404">
        <v>2</v>
      </c>
      <c r="P1404">
        <v>120</v>
      </c>
      <c r="Q1404" t="s">
        <v>30</v>
      </c>
      <c r="R1404" t="s">
        <v>31</v>
      </c>
      <c r="S1404">
        <v>0</v>
      </c>
      <c r="T1404">
        <v>2009</v>
      </c>
      <c r="U1404">
        <v>1000</v>
      </c>
      <c r="V1404">
        <v>5.4</v>
      </c>
      <c r="W1404">
        <v>0</v>
      </c>
    </row>
    <row r="1405" spans="1:23" x14ac:dyDescent="0.25">
      <c r="A1405" t="s">
        <v>4460</v>
      </c>
      <c r="B1405">
        <v>164</v>
      </c>
      <c r="C1405">
        <v>92</v>
      </c>
      <c r="D1405">
        <v>148</v>
      </c>
      <c r="E1405">
        <v>227</v>
      </c>
      <c r="F1405" t="s">
        <v>2404</v>
      </c>
      <c r="G1405">
        <v>978</v>
      </c>
      <c r="H1405">
        <v>45802315</v>
      </c>
      <c r="I1405" t="s">
        <v>184</v>
      </c>
      <c r="J1405" t="s">
        <v>4461</v>
      </c>
      <c r="K1405" t="s">
        <v>4462</v>
      </c>
      <c r="L1405">
        <v>119974</v>
      </c>
      <c r="M1405">
        <v>2184</v>
      </c>
      <c r="N1405" t="s">
        <v>4463</v>
      </c>
      <c r="O1405">
        <v>1</v>
      </c>
      <c r="P1405">
        <v>169</v>
      </c>
      <c r="Q1405" t="s">
        <v>30</v>
      </c>
      <c r="R1405" t="s">
        <v>31</v>
      </c>
      <c r="S1405">
        <v>0</v>
      </c>
      <c r="T1405">
        <v>2009</v>
      </c>
      <c r="U1405">
        <v>593</v>
      </c>
      <c r="V1405">
        <v>6.6</v>
      </c>
      <c r="W1405">
        <v>0</v>
      </c>
    </row>
    <row r="1406" spans="1:23" x14ac:dyDescent="0.25">
      <c r="A1406" t="s">
        <v>3847</v>
      </c>
      <c r="B1406">
        <v>120</v>
      </c>
      <c r="C1406">
        <v>91</v>
      </c>
      <c r="D1406">
        <v>42</v>
      </c>
      <c r="E1406">
        <v>766</v>
      </c>
      <c r="F1406" t="s">
        <v>4464</v>
      </c>
      <c r="G1406">
        <v>49000</v>
      </c>
      <c r="H1406">
        <v>43792641</v>
      </c>
      <c r="I1406" t="s">
        <v>1099</v>
      </c>
      <c r="J1406" t="s">
        <v>554</v>
      </c>
      <c r="K1406" t="s">
        <v>4465</v>
      </c>
      <c r="L1406">
        <v>32157</v>
      </c>
      <c r="M1406">
        <v>52566</v>
      </c>
      <c r="N1406" t="s">
        <v>374</v>
      </c>
      <c r="O1406">
        <v>3</v>
      </c>
      <c r="P1406">
        <v>119</v>
      </c>
      <c r="Q1406" t="s">
        <v>30</v>
      </c>
      <c r="R1406" t="s">
        <v>31</v>
      </c>
      <c r="S1406">
        <v>0</v>
      </c>
      <c r="T1406">
        <v>2007</v>
      </c>
      <c r="U1406">
        <v>838</v>
      </c>
      <c r="V1406">
        <v>5.3</v>
      </c>
      <c r="W1406">
        <v>913</v>
      </c>
    </row>
    <row r="1407" spans="1:23" x14ac:dyDescent="0.25">
      <c r="A1407" t="s">
        <v>1419</v>
      </c>
      <c r="B1407">
        <v>90</v>
      </c>
      <c r="C1407">
        <v>75</v>
      </c>
      <c r="D1407">
        <v>221</v>
      </c>
      <c r="E1407">
        <v>553</v>
      </c>
      <c r="F1407" t="s">
        <v>1277</v>
      </c>
      <c r="G1407">
        <v>11000</v>
      </c>
      <c r="H1407">
        <v>57651794</v>
      </c>
      <c r="I1407" t="s">
        <v>2459</v>
      </c>
      <c r="J1407" t="s">
        <v>1280</v>
      </c>
      <c r="K1407" t="s">
        <v>4466</v>
      </c>
      <c r="L1407">
        <v>40651</v>
      </c>
      <c r="M1407">
        <v>13125</v>
      </c>
      <c r="N1407" t="s">
        <v>1888</v>
      </c>
      <c r="O1407">
        <v>2</v>
      </c>
      <c r="P1407">
        <v>209</v>
      </c>
      <c r="Q1407" t="s">
        <v>30</v>
      </c>
      <c r="R1407" t="s">
        <v>31</v>
      </c>
      <c r="S1407">
        <v>0</v>
      </c>
      <c r="T1407">
        <v>2006</v>
      </c>
      <c r="U1407">
        <v>970</v>
      </c>
      <c r="V1407">
        <v>5.6</v>
      </c>
      <c r="W1407">
        <v>0</v>
      </c>
    </row>
    <row r="1408" spans="1:23" x14ac:dyDescent="0.25">
      <c r="A1408" t="s">
        <v>4467</v>
      </c>
      <c r="B1408">
        <v>120</v>
      </c>
      <c r="C1408">
        <v>98</v>
      </c>
      <c r="D1408">
        <v>30</v>
      </c>
      <c r="E1408">
        <v>664</v>
      </c>
      <c r="F1408" t="s">
        <v>4468</v>
      </c>
      <c r="G1408">
        <v>944</v>
      </c>
      <c r="H1408">
        <v>43894863</v>
      </c>
      <c r="I1408" t="s">
        <v>1099</v>
      </c>
      <c r="J1408" t="s">
        <v>2594</v>
      </c>
      <c r="K1408" t="s">
        <v>4469</v>
      </c>
      <c r="L1408">
        <v>25883</v>
      </c>
      <c r="M1408">
        <v>4879</v>
      </c>
      <c r="N1408" t="s">
        <v>2471</v>
      </c>
      <c r="O1408">
        <v>2</v>
      </c>
      <c r="P1408">
        <v>262</v>
      </c>
      <c r="Q1408" t="s">
        <v>30</v>
      </c>
      <c r="R1408" t="s">
        <v>31</v>
      </c>
      <c r="S1408">
        <v>0</v>
      </c>
      <c r="T1408">
        <v>2005</v>
      </c>
      <c r="U1408">
        <v>940</v>
      </c>
      <c r="V1408">
        <v>5.9</v>
      </c>
      <c r="W1408">
        <v>0</v>
      </c>
    </row>
    <row r="1409" spans="1:23" x14ac:dyDescent="0.25">
      <c r="A1409" t="s">
        <v>258</v>
      </c>
      <c r="B1409">
        <v>117</v>
      </c>
      <c r="C1409">
        <v>147</v>
      </c>
      <c r="D1409">
        <v>179</v>
      </c>
      <c r="E1409">
        <v>646</v>
      </c>
      <c r="F1409" t="s">
        <v>1544</v>
      </c>
      <c r="G1409">
        <v>40000</v>
      </c>
      <c r="H1409">
        <v>41954997</v>
      </c>
      <c r="I1409" t="s">
        <v>1126</v>
      </c>
      <c r="J1409" t="s">
        <v>35</v>
      </c>
      <c r="K1409" t="s">
        <v>4470</v>
      </c>
      <c r="L1409">
        <v>225122</v>
      </c>
      <c r="M1409">
        <v>56014</v>
      </c>
      <c r="N1409" t="s">
        <v>1472</v>
      </c>
      <c r="O1409">
        <v>2</v>
      </c>
      <c r="P1409">
        <v>234</v>
      </c>
      <c r="Q1409" t="s">
        <v>30</v>
      </c>
      <c r="R1409" t="s">
        <v>31</v>
      </c>
      <c r="S1409">
        <v>0</v>
      </c>
      <c r="T1409">
        <v>1997</v>
      </c>
      <c r="U1409">
        <v>14000</v>
      </c>
      <c r="V1409">
        <v>7.8</v>
      </c>
      <c r="W1409">
        <v>0</v>
      </c>
    </row>
    <row r="1410" spans="1:23" x14ac:dyDescent="0.25">
      <c r="A1410" t="s">
        <v>1516</v>
      </c>
      <c r="B1410">
        <v>226</v>
      </c>
      <c r="C1410">
        <v>100</v>
      </c>
      <c r="D1410">
        <v>545</v>
      </c>
      <c r="E1410">
        <v>766</v>
      </c>
      <c r="F1410" t="s">
        <v>4471</v>
      </c>
      <c r="G1410">
        <v>14000</v>
      </c>
      <c r="H1410">
        <v>39532308</v>
      </c>
      <c r="I1410" t="s">
        <v>2619</v>
      </c>
      <c r="J1410" t="s">
        <v>1290</v>
      </c>
      <c r="K1410" t="s">
        <v>4472</v>
      </c>
      <c r="L1410">
        <v>198701</v>
      </c>
      <c r="M1410">
        <v>17902</v>
      </c>
      <c r="N1410" t="s">
        <v>654</v>
      </c>
      <c r="O1410">
        <v>0</v>
      </c>
      <c r="P1410">
        <v>1138</v>
      </c>
      <c r="Q1410" t="s">
        <v>30</v>
      </c>
      <c r="R1410" t="s">
        <v>44</v>
      </c>
      <c r="S1410">
        <v>0</v>
      </c>
      <c r="T1410">
        <v>2002</v>
      </c>
      <c r="U1410">
        <v>2000</v>
      </c>
      <c r="V1410">
        <v>6.7</v>
      </c>
      <c r="W1410">
        <v>0</v>
      </c>
    </row>
    <row r="1411" spans="1:23" x14ac:dyDescent="0.25">
      <c r="A1411" t="s">
        <v>4473</v>
      </c>
      <c r="B1411">
        <v>223</v>
      </c>
      <c r="C1411">
        <v>120</v>
      </c>
      <c r="D1411">
        <v>365</v>
      </c>
      <c r="E1411">
        <v>723</v>
      </c>
      <c r="F1411" t="s">
        <v>4474</v>
      </c>
      <c r="G1411">
        <v>887</v>
      </c>
      <c r="H1411">
        <v>76600000</v>
      </c>
      <c r="I1411" t="s">
        <v>4475</v>
      </c>
      <c r="J1411" t="s">
        <v>4476</v>
      </c>
      <c r="K1411" t="s">
        <v>4477</v>
      </c>
      <c r="L1411">
        <v>105446</v>
      </c>
      <c r="M1411">
        <v>3876</v>
      </c>
      <c r="N1411" t="s">
        <v>1343</v>
      </c>
      <c r="O1411">
        <v>0</v>
      </c>
      <c r="P1411">
        <v>321</v>
      </c>
      <c r="Q1411" t="s">
        <v>30</v>
      </c>
      <c r="R1411" t="s">
        <v>31</v>
      </c>
      <c r="S1411">
        <v>0</v>
      </c>
      <c r="T1411">
        <v>1982</v>
      </c>
      <c r="U1411">
        <v>770</v>
      </c>
      <c r="V1411">
        <v>7.4</v>
      </c>
      <c r="W1411">
        <v>11000</v>
      </c>
    </row>
    <row r="1412" spans="1:23" x14ac:dyDescent="0.25">
      <c r="A1412" t="s">
        <v>4317</v>
      </c>
      <c r="B1412">
        <v>193</v>
      </c>
      <c r="C1412">
        <v>104</v>
      </c>
      <c r="D1412">
        <v>1000</v>
      </c>
      <c r="E1412">
        <v>939</v>
      </c>
      <c r="F1412" t="s">
        <v>225</v>
      </c>
      <c r="G1412">
        <v>24000</v>
      </c>
      <c r="H1412">
        <v>39692139</v>
      </c>
      <c r="I1412" t="s">
        <v>3657</v>
      </c>
      <c r="J1412" t="s">
        <v>61</v>
      </c>
      <c r="K1412" t="s">
        <v>4478</v>
      </c>
      <c r="L1412">
        <v>84131</v>
      </c>
      <c r="M1412">
        <v>41701</v>
      </c>
      <c r="N1412" t="s">
        <v>770</v>
      </c>
      <c r="O1412">
        <v>1</v>
      </c>
      <c r="P1412">
        <v>400</v>
      </c>
      <c r="Q1412" t="s">
        <v>30</v>
      </c>
      <c r="R1412" t="s">
        <v>31</v>
      </c>
      <c r="S1412">
        <v>0</v>
      </c>
      <c r="T1412">
        <v>2004</v>
      </c>
      <c r="U1412">
        <v>15000</v>
      </c>
      <c r="V1412">
        <v>6.2</v>
      </c>
      <c r="W1412">
        <v>0</v>
      </c>
    </row>
    <row r="1413" spans="1:23" x14ac:dyDescent="0.25">
      <c r="A1413" t="s">
        <v>1336</v>
      </c>
      <c r="B1413">
        <v>228</v>
      </c>
      <c r="C1413">
        <v>103</v>
      </c>
      <c r="D1413">
        <v>212</v>
      </c>
      <c r="E1413">
        <v>248</v>
      </c>
      <c r="F1413" t="s">
        <v>4479</v>
      </c>
      <c r="G1413">
        <v>15000</v>
      </c>
      <c r="H1413">
        <v>40687294</v>
      </c>
      <c r="I1413" t="s">
        <v>754</v>
      </c>
      <c r="J1413" t="s">
        <v>203</v>
      </c>
      <c r="K1413" t="s">
        <v>4480</v>
      </c>
      <c r="L1413">
        <v>107772</v>
      </c>
      <c r="M1413">
        <v>16249</v>
      </c>
      <c r="N1413" t="s">
        <v>4481</v>
      </c>
      <c r="O1413">
        <v>1</v>
      </c>
      <c r="P1413">
        <v>398</v>
      </c>
      <c r="Q1413" t="s">
        <v>30</v>
      </c>
      <c r="R1413" t="s">
        <v>188</v>
      </c>
      <c r="S1413">
        <v>0</v>
      </c>
      <c r="T1413">
        <v>2008</v>
      </c>
      <c r="U1413">
        <v>552</v>
      </c>
      <c r="V1413">
        <v>5.4</v>
      </c>
      <c r="W1413">
        <v>0</v>
      </c>
    </row>
    <row r="1414" spans="1:23" x14ac:dyDescent="0.25">
      <c r="A1414" t="s">
        <v>3299</v>
      </c>
      <c r="B1414">
        <v>360</v>
      </c>
      <c r="C1414">
        <v>109</v>
      </c>
      <c r="D1414">
        <v>487</v>
      </c>
      <c r="E1414">
        <v>3000</v>
      </c>
      <c r="F1414" t="s">
        <v>209</v>
      </c>
      <c r="G1414">
        <v>20000</v>
      </c>
      <c r="H1414">
        <v>37553932</v>
      </c>
      <c r="I1414" t="s">
        <v>1806</v>
      </c>
      <c r="J1414" t="s">
        <v>2735</v>
      </c>
      <c r="K1414" t="s">
        <v>4482</v>
      </c>
      <c r="L1414">
        <v>304318</v>
      </c>
      <c r="M1414">
        <v>34011</v>
      </c>
      <c r="N1414" t="s">
        <v>497</v>
      </c>
      <c r="O1414">
        <v>2</v>
      </c>
      <c r="P1414">
        <v>463</v>
      </c>
      <c r="Q1414" t="s">
        <v>30</v>
      </c>
      <c r="R1414" t="s">
        <v>31</v>
      </c>
      <c r="S1414">
        <v>0</v>
      </c>
      <c r="T1414">
        <v>2011</v>
      </c>
      <c r="U1414">
        <v>10000</v>
      </c>
      <c r="V1414">
        <v>6.7</v>
      </c>
      <c r="W1414">
        <v>52000</v>
      </c>
    </row>
    <row r="1415" spans="1:23" x14ac:dyDescent="0.25">
      <c r="A1415" t="s">
        <v>4483</v>
      </c>
      <c r="B1415">
        <v>148</v>
      </c>
      <c r="C1415">
        <v>104</v>
      </c>
      <c r="D1415">
        <v>16</v>
      </c>
      <c r="E1415">
        <v>584</v>
      </c>
      <c r="F1415" t="s">
        <v>2843</v>
      </c>
      <c r="G1415">
        <v>1000</v>
      </c>
      <c r="H1415">
        <v>37481242</v>
      </c>
      <c r="I1415" t="s">
        <v>1099</v>
      </c>
      <c r="J1415" t="s">
        <v>4484</v>
      </c>
      <c r="K1415" t="s">
        <v>4485</v>
      </c>
      <c r="L1415">
        <v>40654</v>
      </c>
      <c r="M1415">
        <v>3356</v>
      </c>
      <c r="N1415" t="s">
        <v>3568</v>
      </c>
      <c r="O1415">
        <v>0</v>
      </c>
      <c r="P1415">
        <v>97</v>
      </c>
      <c r="Q1415" t="s">
        <v>30</v>
      </c>
      <c r="R1415" t="s">
        <v>31</v>
      </c>
      <c r="S1415">
        <v>0</v>
      </c>
      <c r="T1415">
        <v>2010</v>
      </c>
      <c r="U1415">
        <v>700</v>
      </c>
      <c r="V1415">
        <v>5.3</v>
      </c>
      <c r="W1415">
        <v>0</v>
      </c>
    </row>
    <row r="1416" spans="1:23" x14ac:dyDescent="0.25">
      <c r="A1416" t="s">
        <v>4486</v>
      </c>
      <c r="B1416">
        <v>128</v>
      </c>
      <c r="C1416">
        <v>112</v>
      </c>
      <c r="D1416">
        <v>42</v>
      </c>
      <c r="E1416">
        <v>196</v>
      </c>
      <c r="F1416" t="s">
        <v>4487</v>
      </c>
      <c r="G1416">
        <v>969</v>
      </c>
      <c r="H1416">
        <v>39026186</v>
      </c>
      <c r="I1416" t="s">
        <v>936</v>
      </c>
      <c r="J1416" t="s">
        <v>4488</v>
      </c>
      <c r="K1416" t="s">
        <v>4489</v>
      </c>
      <c r="L1416">
        <v>48019</v>
      </c>
      <c r="M1416">
        <v>2371</v>
      </c>
      <c r="N1416" t="s">
        <v>4490</v>
      </c>
      <c r="O1416">
        <v>4</v>
      </c>
      <c r="P1416">
        <v>153</v>
      </c>
      <c r="Q1416" t="s">
        <v>30</v>
      </c>
      <c r="R1416" t="s">
        <v>31</v>
      </c>
      <c r="S1416">
        <v>0</v>
      </c>
      <c r="T1416">
        <v>2011</v>
      </c>
      <c r="U1416">
        <v>826</v>
      </c>
      <c r="V1416">
        <v>5.9</v>
      </c>
      <c r="W1416">
        <v>13000</v>
      </c>
    </row>
    <row r="1417" spans="1:23" x14ac:dyDescent="0.25">
      <c r="A1417" t="s">
        <v>4493</v>
      </c>
      <c r="B1417">
        <v>46</v>
      </c>
      <c r="C1417">
        <v>95</v>
      </c>
      <c r="D1417">
        <v>19</v>
      </c>
      <c r="E1417">
        <v>447</v>
      </c>
      <c r="F1417" t="s">
        <v>1431</v>
      </c>
      <c r="G1417">
        <v>1000</v>
      </c>
      <c r="H1417">
        <v>33422806</v>
      </c>
      <c r="I1417" t="s">
        <v>3337</v>
      </c>
      <c r="J1417" t="s">
        <v>100</v>
      </c>
      <c r="K1417" t="s">
        <v>4494</v>
      </c>
      <c r="L1417">
        <v>30771</v>
      </c>
      <c r="M1417">
        <v>2643</v>
      </c>
      <c r="N1417" t="s">
        <v>2475</v>
      </c>
      <c r="O1417">
        <v>1</v>
      </c>
      <c r="P1417">
        <v>164</v>
      </c>
      <c r="Q1417" t="s">
        <v>30</v>
      </c>
      <c r="R1417" t="s">
        <v>31</v>
      </c>
      <c r="S1417">
        <v>0</v>
      </c>
      <c r="T1417">
        <v>2001</v>
      </c>
      <c r="U1417">
        <v>691</v>
      </c>
      <c r="V1417">
        <v>4.8</v>
      </c>
      <c r="W1417">
        <v>0</v>
      </c>
    </row>
    <row r="1418" spans="1:23" x14ac:dyDescent="0.25">
      <c r="A1418" t="s">
        <v>4495</v>
      </c>
      <c r="B1418">
        <v>40</v>
      </c>
      <c r="C1418">
        <v>102</v>
      </c>
      <c r="D1418">
        <v>23</v>
      </c>
      <c r="E1418">
        <v>57</v>
      </c>
      <c r="F1418" t="s">
        <v>4496</v>
      </c>
      <c r="G1418">
        <v>288</v>
      </c>
      <c r="H1418">
        <v>0</v>
      </c>
      <c r="I1418" t="s">
        <v>4497</v>
      </c>
      <c r="J1418" t="s">
        <v>4498</v>
      </c>
      <c r="K1418" t="s">
        <v>4499</v>
      </c>
      <c r="L1418">
        <v>16323</v>
      </c>
      <c r="M1418">
        <v>677</v>
      </c>
      <c r="N1418" t="s">
        <v>4500</v>
      </c>
      <c r="O1418">
        <v>1</v>
      </c>
      <c r="P1418">
        <v>91</v>
      </c>
      <c r="Q1418" t="s">
        <v>30</v>
      </c>
      <c r="R1418" t="s">
        <v>31</v>
      </c>
      <c r="S1418">
        <v>0</v>
      </c>
      <c r="T1418">
        <v>1976</v>
      </c>
      <c r="U1418">
        <v>257</v>
      </c>
      <c r="V1418">
        <v>7.3</v>
      </c>
      <c r="W1418">
        <v>0</v>
      </c>
    </row>
    <row r="1419" spans="1:23" x14ac:dyDescent="0.25">
      <c r="A1419" t="s">
        <v>4501</v>
      </c>
      <c r="B1419">
        <v>63</v>
      </c>
      <c r="C1419">
        <v>102</v>
      </c>
      <c r="D1419">
        <v>133</v>
      </c>
      <c r="E1419">
        <v>690</v>
      </c>
      <c r="F1419" t="s">
        <v>4502</v>
      </c>
      <c r="G1419">
        <v>2000</v>
      </c>
      <c r="H1419">
        <v>33423521</v>
      </c>
      <c r="I1419" t="s">
        <v>728</v>
      </c>
      <c r="J1419" t="s">
        <v>731</v>
      </c>
      <c r="K1419" t="s">
        <v>4503</v>
      </c>
      <c r="L1419">
        <v>53115</v>
      </c>
      <c r="M1419">
        <v>5443</v>
      </c>
      <c r="N1419" t="s">
        <v>3039</v>
      </c>
      <c r="O1419">
        <v>1</v>
      </c>
      <c r="P1419">
        <v>282</v>
      </c>
      <c r="Q1419" t="s">
        <v>30</v>
      </c>
      <c r="R1419" t="s">
        <v>467</v>
      </c>
      <c r="S1419">
        <v>0</v>
      </c>
      <c r="T1419">
        <v>1994</v>
      </c>
      <c r="U1419">
        <v>1000</v>
      </c>
      <c r="V1419">
        <v>3.8</v>
      </c>
      <c r="W1419">
        <v>0</v>
      </c>
    </row>
    <row r="1420" spans="1:23" x14ac:dyDescent="0.25">
      <c r="A1420" t="s">
        <v>2408</v>
      </c>
      <c r="B1420">
        <v>193</v>
      </c>
      <c r="C1420">
        <v>150</v>
      </c>
      <c r="D1420">
        <v>2000</v>
      </c>
      <c r="E1420">
        <v>95</v>
      </c>
      <c r="F1420" t="s">
        <v>4504</v>
      </c>
      <c r="G1420">
        <v>396</v>
      </c>
      <c r="H1420">
        <v>32519322</v>
      </c>
      <c r="I1420" t="s">
        <v>4393</v>
      </c>
      <c r="J1420" t="s">
        <v>4505</v>
      </c>
      <c r="K1420" t="s">
        <v>4506</v>
      </c>
      <c r="L1420">
        <v>497946</v>
      </c>
      <c r="M1420">
        <v>1075</v>
      </c>
      <c r="N1420" t="s">
        <v>4507</v>
      </c>
      <c r="O1420">
        <v>0</v>
      </c>
      <c r="P1420">
        <v>761</v>
      </c>
      <c r="Q1420" t="s">
        <v>30</v>
      </c>
      <c r="R1420" t="s">
        <v>966</v>
      </c>
      <c r="S1420">
        <v>0</v>
      </c>
      <c r="T1420">
        <v>2002</v>
      </c>
      <c r="U1420">
        <v>338</v>
      </c>
      <c r="V1420">
        <v>8.5</v>
      </c>
      <c r="W1420">
        <v>21000</v>
      </c>
    </row>
    <row r="1421" spans="1:23" x14ac:dyDescent="0.25">
      <c r="A1421" t="s">
        <v>1705</v>
      </c>
      <c r="B1421">
        <v>208</v>
      </c>
      <c r="C1421">
        <v>122</v>
      </c>
      <c r="D1421">
        <v>117</v>
      </c>
      <c r="E1421">
        <v>140</v>
      </c>
      <c r="F1421" t="s">
        <v>472</v>
      </c>
      <c r="G1421">
        <v>40000</v>
      </c>
      <c r="H1421">
        <v>31598308</v>
      </c>
      <c r="I1421" t="s">
        <v>1942</v>
      </c>
      <c r="J1421" t="s">
        <v>35</v>
      </c>
      <c r="K1421" t="s">
        <v>3559</v>
      </c>
      <c r="L1421">
        <v>124765</v>
      </c>
      <c r="M1421">
        <v>41636</v>
      </c>
      <c r="N1421" t="s">
        <v>3560</v>
      </c>
      <c r="O1421">
        <v>1</v>
      </c>
      <c r="P1421">
        <v>541</v>
      </c>
      <c r="Q1421" t="s">
        <v>30</v>
      </c>
      <c r="R1421" t="s">
        <v>31</v>
      </c>
      <c r="S1421">
        <v>0</v>
      </c>
      <c r="T1421">
        <v>2001</v>
      </c>
      <c r="U1421">
        <v>1000</v>
      </c>
      <c r="V1421">
        <v>6.8</v>
      </c>
      <c r="W1421">
        <v>0</v>
      </c>
    </row>
    <row r="1422" spans="1:23" x14ac:dyDescent="0.25">
      <c r="A1422" t="s">
        <v>3762</v>
      </c>
      <c r="B1422">
        <v>122</v>
      </c>
      <c r="C1422">
        <v>101</v>
      </c>
      <c r="D1422">
        <v>308</v>
      </c>
      <c r="E1422">
        <v>206</v>
      </c>
      <c r="F1422" t="s">
        <v>4508</v>
      </c>
      <c r="G1422">
        <v>446</v>
      </c>
      <c r="H1422">
        <v>37617947</v>
      </c>
      <c r="I1422" t="s">
        <v>3587</v>
      </c>
      <c r="J1422" t="s">
        <v>4509</v>
      </c>
      <c r="K1422" t="s">
        <v>4510</v>
      </c>
      <c r="L1422">
        <v>8143</v>
      </c>
      <c r="M1422">
        <v>966</v>
      </c>
      <c r="N1422" t="s">
        <v>4511</v>
      </c>
      <c r="O1422">
        <v>0</v>
      </c>
      <c r="P1422">
        <v>203</v>
      </c>
      <c r="Q1422" t="s">
        <v>30</v>
      </c>
      <c r="R1422" t="s">
        <v>31</v>
      </c>
      <c r="S1422">
        <v>0</v>
      </c>
      <c r="T1422">
        <v>2006</v>
      </c>
      <c r="U1422">
        <v>224</v>
      </c>
      <c r="V1422">
        <v>6.8</v>
      </c>
      <c r="W1422">
        <v>0</v>
      </c>
    </row>
    <row r="1423" spans="1:23" x14ac:dyDescent="0.25">
      <c r="A1423" t="s">
        <v>3172</v>
      </c>
      <c r="B1423">
        <v>228</v>
      </c>
      <c r="C1423">
        <v>108</v>
      </c>
      <c r="D1423">
        <v>174</v>
      </c>
      <c r="E1423">
        <v>324</v>
      </c>
      <c r="F1423" t="s">
        <v>4512</v>
      </c>
      <c r="G1423">
        <v>730</v>
      </c>
      <c r="H1423">
        <v>32048809</v>
      </c>
      <c r="I1423" t="s">
        <v>3905</v>
      </c>
      <c r="J1423" t="s">
        <v>3541</v>
      </c>
      <c r="K1423" t="s">
        <v>4513</v>
      </c>
      <c r="L1423">
        <v>94456</v>
      </c>
      <c r="M1423">
        <v>2178</v>
      </c>
      <c r="N1423" t="s">
        <v>4514</v>
      </c>
      <c r="O1423">
        <v>0</v>
      </c>
      <c r="P1423">
        <v>576</v>
      </c>
      <c r="Q1423" t="s">
        <v>30</v>
      </c>
      <c r="R1423" t="s">
        <v>257</v>
      </c>
      <c r="S1423">
        <v>0</v>
      </c>
      <c r="T1423">
        <v>2005</v>
      </c>
      <c r="U1423">
        <v>716</v>
      </c>
      <c r="V1423">
        <v>5.3</v>
      </c>
      <c r="W1423">
        <v>0</v>
      </c>
    </row>
    <row r="1424" spans="1:23" x14ac:dyDescent="0.25">
      <c r="A1424" t="s">
        <v>1959</v>
      </c>
      <c r="B1424">
        <v>212</v>
      </c>
      <c r="C1424">
        <v>98</v>
      </c>
      <c r="D1424">
        <v>0</v>
      </c>
      <c r="E1424">
        <v>23</v>
      </c>
      <c r="F1424" t="s">
        <v>1006</v>
      </c>
      <c r="G1424">
        <v>20000</v>
      </c>
      <c r="H1424">
        <v>33987757</v>
      </c>
      <c r="I1424" t="s">
        <v>152</v>
      </c>
      <c r="J1424" t="s">
        <v>574</v>
      </c>
      <c r="K1424" t="s">
        <v>4515</v>
      </c>
      <c r="L1424">
        <v>168314</v>
      </c>
      <c r="M1424">
        <v>28027</v>
      </c>
      <c r="N1424" t="s">
        <v>4516</v>
      </c>
      <c r="O1424">
        <v>2</v>
      </c>
      <c r="P1424">
        <v>903</v>
      </c>
      <c r="Q1424" t="s">
        <v>30</v>
      </c>
      <c r="R1424" t="s">
        <v>31</v>
      </c>
      <c r="S1424">
        <v>0</v>
      </c>
      <c r="T1424">
        <v>2004</v>
      </c>
      <c r="U1424">
        <v>8000</v>
      </c>
      <c r="V1424">
        <v>7.3</v>
      </c>
      <c r="W1424">
        <v>12000</v>
      </c>
    </row>
    <row r="1425" spans="1:23" x14ac:dyDescent="0.25">
      <c r="A1425" t="s">
        <v>2336</v>
      </c>
      <c r="B1425">
        <v>392</v>
      </c>
      <c r="C1425">
        <v>137</v>
      </c>
      <c r="D1425">
        <v>16000</v>
      </c>
      <c r="E1425">
        <v>363</v>
      </c>
      <c r="F1425" t="s">
        <v>148</v>
      </c>
      <c r="G1425">
        <v>29000</v>
      </c>
      <c r="H1425">
        <v>37304950</v>
      </c>
      <c r="I1425" t="s">
        <v>1126</v>
      </c>
      <c r="J1425" t="s">
        <v>153</v>
      </c>
      <c r="K1425" t="s">
        <v>4517</v>
      </c>
      <c r="L1425">
        <v>102728</v>
      </c>
      <c r="M1425">
        <v>36258</v>
      </c>
      <c r="N1425" t="s">
        <v>2287</v>
      </c>
      <c r="O1425">
        <v>0</v>
      </c>
      <c r="P1425">
        <v>279</v>
      </c>
      <c r="Q1425" t="s">
        <v>30</v>
      </c>
      <c r="R1425" t="s">
        <v>31</v>
      </c>
      <c r="S1425">
        <v>0</v>
      </c>
      <c r="T1425">
        <v>2011</v>
      </c>
      <c r="U1425">
        <v>6000</v>
      </c>
      <c r="V1425">
        <v>6.6</v>
      </c>
      <c r="W1425">
        <v>16000</v>
      </c>
    </row>
    <row r="1426" spans="1:23" x14ac:dyDescent="0.25">
      <c r="A1426" t="s">
        <v>4518</v>
      </c>
      <c r="B1426">
        <v>208</v>
      </c>
      <c r="C1426">
        <v>112</v>
      </c>
      <c r="D1426">
        <v>192</v>
      </c>
      <c r="E1426">
        <v>844</v>
      </c>
      <c r="F1426" t="s">
        <v>1701</v>
      </c>
      <c r="G1426">
        <v>1000</v>
      </c>
      <c r="H1426">
        <v>30691439</v>
      </c>
      <c r="I1426" t="s">
        <v>3159</v>
      </c>
      <c r="J1426" t="s">
        <v>472</v>
      </c>
      <c r="K1426" t="s">
        <v>4519</v>
      </c>
      <c r="L1426">
        <v>86205</v>
      </c>
      <c r="M1426">
        <v>3185</v>
      </c>
      <c r="N1426" t="s">
        <v>650</v>
      </c>
      <c r="O1426">
        <v>0</v>
      </c>
      <c r="P1426">
        <v>232</v>
      </c>
      <c r="Q1426" t="s">
        <v>30</v>
      </c>
      <c r="R1426" t="s">
        <v>31</v>
      </c>
      <c r="S1426">
        <v>0</v>
      </c>
      <c r="T1426">
        <v>2008</v>
      </c>
      <c r="U1426">
        <v>915</v>
      </c>
      <c r="V1426">
        <v>6.2</v>
      </c>
      <c r="W1426">
        <v>5000</v>
      </c>
    </row>
    <row r="1427" spans="1:23" x14ac:dyDescent="0.25">
      <c r="A1427" t="s">
        <v>4520</v>
      </c>
      <c r="B1427">
        <v>137</v>
      </c>
      <c r="C1427">
        <v>101</v>
      </c>
      <c r="D1427">
        <v>48</v>
      </c>
      <c r="E1427">
        <v>531</v>
      </c>
      <c r="F1427" t="s">
        <v>2017</v>
      </c>
      <c r="G1427">
        <v>775</v>
      </c>
      <c r="H1427">
        <v>30307804</v>
      </c>
      <c r="I1427" t="s">
        <v>3131</v>
      </c>
      <c r="J1427" t="s">
        <v>4521</v>
      </c>
      <c r="K1427" t="s">
        <v>4522</v>
      </c>
      <c r="L1427">
        <v>43991</v>
      </c>
      <c r="M1427">
        <v>3001</v>
      </c>
      <c r="N1427" t="s">
        <v>510</v>
      </c>
      <c r="O1427">
        <v>2</v>
      </c>
      <c r="P1427">
        <v>695</v>
      </c>
      <c r="Q1427" t="s">
        <v>30</v>
      </c>
      <c r="R1427" t="s">
        <v>31</v>
      </c>
      <c r="S1427">
        <v>0</v>
      </c>
      <c r="T1427">
        <v>2002</v>
      </c>
      <c r="U1427">
        <v>541</v>
      </c>
      <c r="V1427">
        <v>5.2</v>
      </c>
      <c r="W1427">
        <v>0</v>
      </c>
    </row>
    <row r="1428" spans="1:23" x14ac:dyDescent="0.25">
      <c r="A1428" t="s">
        <v>1751</v>
      </c>
      <c r="B1428">
        <v>119</v>
      </c>
      <c r="C1428">
        <v>103</v>
      </c>
      <c r="D1428">
        <v>81</v>
      </c>
      <c r="E1428">
        <v>636</v>
      </c>
      <c r="F1428" t="s">
        <v>3759</v>
      </c>
      <c r="G1428">
        <v>2000</v>
      </c>
      <c r="H1428">
        <v>30669413</v>
      </c>
      <c r="I1428" t="s">
        <v>2619</v>
      </c>
      <c r="J1428" t="s">
        <v>1003</v>
      </c>
      <c r="K1428" t="s">
        <v>4523</v>
      </c>
      <c r="L1428">
        <v>105478</v>
      </c>
      <c r="M1428">
        <v>4722</v>
      </c>
      <c r="N1428" t="s">
        <v>4524</v>
      </c>
      <c r="O1428">
        <v>0</v>
      </c>
      <c r="P1428">
        <v>291</v>
      </c>
      <c r="Q1428" t="s">
        <v>30</v>
      </c>
      <c r="R1428" t="s">
        <v>31</v>
      </c>
      <c r="S1428">
        <v>0</v>
      </c>
      <c r="T1428">
        <v>1990</v>
      </c>
      <c r="U1428">
        <v>683</v>
      </c>
      <c r="V1428">
        <v>6.2</v>
      </c>
      <c r="W1428">
        <v>0</v>
      </c>
    </row>
    <row r="1429" spans="1:23" x14ac:dyDescent="0.25">
      <c r="A1429" t="s">
        <v>2203</v>
      </c>
      <c r="B1429">
        <v>195</v>
      </c>
      <c r="C1429">
        <v>101</v>
      </c>
      <c r="D1429">
        <v>40</v>
      </c>
      <c r="E1429">
        <v>398</v>
      </c>
      <c r="F1429" t="s">
        <v>4525</v>
      </c>
      <c r="G1429">
        <v>2000</v>
      </c>
      <c r="H1429">
        <v>28687835</v>
      </c>
      <c r="I1429" t="s">
        <v>1385</v>
      </c>
      <c r="J1429" t="s">
        <v>2547</v>
      </c>
      <c r="K1429" t="s">
        <v>4526</v>
      </c>
      <c r="L1429">
        <v>40964</v>
      </c>
      <c r="M1429">
        <v>3612</v>
      </c>
      <c r="N1429" t="s">
        <v>4527</v>
      </c>
      <c r="O1429">
        <v>1</v>
      </c>
      <c r="P1429">
        <v>245</v>
      </c>
      <c r="Q1429" t="s">
        <v>30</v>
      </c>
      <c r="R1429" t="s">
        <v>31</v>
      </c>
      <c r="S1429">
        <v>0</v>
      </c>
      <c r="T1429">
        <v>2008</v>
      </c>
      <c r="U1429">
        <v>648</v>
      </c>
      <c r="V1429">
        <v>6.2</v>
      </c>
      <c r="W1429">
        <v>0</v>
      </c>
    </row>
    <row r="1430" spans="1:23" x14ac:dyDescent="0.25">
      <c r="A1430" t="s">
        <v>4528</v>
      </c>
      <c r="B1430">
        <v>95</v>
      </c>
      <c r="C1430">
        <v>112</v>
      </c>
      <c r="D1430">
        <v>37</v>
      </c>
      <c r="E1430">
        <v>480</v>
      </c>
      <c r="F1430" t="s">
        <v>3161</v>
      </c>
      <c r="G1430">
        <v>3000</v>
      </c>
      <c r="H1430">
        <v>26494611</v>
      </c>
      <c r="I1430" t="s">
        <v>4529</v>
      </c>
      <c r="J1430" t="s">
        <v>345</v>
      </c>
      <c r="K1430" t="s">
        <v>4530</v>
      </c>
      <c r="L1430">
        <v>48621</v>
      </c>
      <c r="M1430">
        <v>5709</v>
      </c>
      <c r="N1430" t="s">
        <v>4531</v>
      </c>
      <c r="O1430">
        <v>0</v>
      </c>
      <c r="P1430">
        <v>239</v>
      </c>
      <c r="Q1430" t="s">
        <v>30</v>
      </c>
      <c r="R1430" t="s">
        <v>31</v>
      </c>
      <c r="S1430">
        <v>0</v>
      </c>
      <c r="T1430">
        <v>1999</v>
      </c>
      <c r="U1430">
        <v>874</v>
      </c>
      <c r="V1430">
        <v>6.6</v>
      </c>
      <c r="W1430">
        <v>0</v>
      </c>
    </row>
    <row r="1431" spans="1:23" x14ac:dyDescent="0.25">
      <c r="A1431" t="s">
        <v>4532</v>
      </c>
      <c r="B1431">
        <v>100</v>
      </c>
      <c r="C1431">
        <v>111</v>
      </c>
      <c r="D1431">
        <v>24</v>
      </c>
      <c r="E1431">
        <v>455</v>
      </c>
      <c r="F1431" t="s">
        <v>4392</v>
      </c>
      <c r="G1431">
        <v>591</v>
      </c>
      <c r="H1431">
        <v>0</v>
      </c>
      <c r="I1431" t="s">
        <v>54</v>
      </c>
      <c r="J1431" t="s">
        <v>525</v>
      </c>
      <c r="K1431" t="s">
        <v>4533</v>
      </c>
      <c r="L1431">
        <v>38017</v>
      </c>
      <c r="M1431">
        <v>2603</v>
      </c>
      <c r="N1431" t="s">
        <v>4534</v>
      </c>
      <c r="O1431">
        <v>1</v>
      </c>
      <c r="P1431">
        <v>247</v>
      </c>
      <c r="Q1431" t="s">
        <v>30</v>
      </c>
      <c r="R1431" t="s">
        <v>44</v>
      </c>
      <c r="S1431">
        <v>0</v>
      </c>
      <c r="T1431">
        <v>1980</v>
      </c>
      <c r="U1431">
        <v>488</v>
      </c>
      <c r="V1431">
        <v>6.4</v>
      </c>
      <c r="W1431">
        <v>12000</v>
      </c>
    </row>
    <row r="1432" spans="1:23" x14ac:dyDescent="0.25">
      <c r="A1432" t="s">
        <v>4330</v>
      </c>
      <c r="B1432">
        <v>164</v>
      </c>
      <c r="C1432">
        <v>102</v>
      </c>
      <c r="D1432">
        <v>0</v>
      </c>
      <c r="E1432">
        <v>769</v>
      </c>
      <c r="F1432" t="s">
        <v>2036</v>
      </c>
      <c r="G1432">
        <v>939</v>
      </c>
      <c r="H1432">
        <v>25266129</v>
      </c>
      <c r="I1432" t="s">
        <v>936</v>
      </c>
      <c r="J1432" t="s">
        <v>770</v>
      </c>
      <c r="K1432" t="s">
        <v>4535</v>
      </c>
      <c r="L1432">
        <v>54346</v>
      </c>
      <c r="M1432">
        <v>3592</v>
      </c>
      <c r="N1432" t="s">
        <v>2104</v>
      </c>
      <c r="O1432">
        <v>5</v>
      </c>
      <c r="P1432">
        <v>358</v>
      </c>
      <c r="Q1432" t="s">
        <v>30</v>
      </c>
      <c r="R1432" t="s">
        <v>31</v>
      </c>
      <c r="S1432">
        <v>0</v>
      </c>
      <c r="T1432">
        <v>2004</v>
      </c>
      <c r="U1432">
        <v>854</v>
      </c>
      <c r="V1432">
        <v>6.2</v>
      </c>
      <c r="W1432">
        <v>0</v>
      </c>
    </row>
    <row r="1433" spans="1:23" x14ac:dyDescent="0.25">
      <c r="A1433" t="s">
        <v>344</v>
      </c>
      <c r="B1433">
        <v>211</v>
      </c>
      <c r="C1433">
        <v>101</v>
      </c>
      <c r="D1433">
        <v>357</v>
      </c>
      <c r="E1433">
        <v>374</v>
      </c>
      <c r="F1433" t="s">
        <v>692</v>
      </c>
      <c r="G1433">
        <v>907</v>
      </c>
      <c r="H1433">
        <v>25863915</v>
      </c>
      <c r="I1433" t="s">
        <v>802</v>
      </c>
      <c r="J1433" t="s">
        <v>4536</v>
      </c>
      <c r="K1433" t="s">
        <v>4537</v>
      </c>
      <c r="L1433">
        <v>28257</v>
      </c>
      <c r="M1433">
        <v>2471</v>
      </c>
      <c r="N1433" t="s">
        <v>4538</v>
      </c>
      <c r="O1433">
        <v>0</v>
      </c>
      <c r="P1433">
        <v>151</v>
      </c>
      <c r="Q1433" t="s">
        <v>30</v>
      </c>
      <c r="R1433" t="s">
        <v>31</v>
      </c>
      <c r="S1433">
        <v>0</v>
      </c>
      <c r="T1433">
        <v>2012</v>
      </c>
      <c r="U1433">
        <v>445</v>
      </c>
      <c r="V1433">
        <v>5.0999999999999996</v>
      </c>
      <c r="W1433">
        <v>11000</v>
      </c>
    </row>
    <row r="1434" spans="1:23" x14ac:dyDescent="0.25">
      <c r="A1434" t="s">
        <v>2336</v>
      </c>
      <c r="B1434">
        <v>91</v>
      </c>
      <c r="C1434">
        <v>155</v>
      </c>
      <c r="D1434">
        <v>16000</v>
      </c>
      <c r="E1434">
        <v>229</v>
      </c>
      <c r="F1434" t="s">
        <v>893</v>
      </c>
      <c r="G1434">
        <v>18000</v>
      </c>
      <c r="H1434">
        <v>25078937</v>
      </c>
      <c r="I1434" t="s">
        <v>1396</v>
      </c>
      <c r="J1434" t="s">
        <v>88</v>
      </c>
      <c r="K1434" t="s">
        <v>4539</v>
      </c>
      <c r="L1434">
        <v>31751</v>
      </c>
      <c r="M1434">
        <v>19689</v>
      </c>
      <c r="N1434" t="s">
        <v>4540</v>
      </c>
      <c r="O1434">
        <v>2</v>
      </c>
      <c r="P1434">
        <v>216</v>
      </c>
      <c r="Q1434" t="s">
        <v>30</v>
      </c>
      <c r="R1434" t="s">
        <v>31</v>
      </c>
      <c r="S1434">
        <v>0</v>
      </c>
      <c r="T1434">
        <v>1997</v>
      </c>
      <c r="U1434">
        <v>461</v>
      </c>
      <c r="V1434">
        <v>6.6</v>
      </c>
      <c r="W1434">
        <v>0</v>
      </c>
    </row>
    <row r="1435" spans="1:23" x14ac:dyDescent="0.25">
      <c r="A1435" t="s">
        <v>4541</v>
      </c>
      <c r="B1435">
        <v>44</v>
      </c>
      <c r="C1435">
        <v>93</v>
      </c>
      <c r="D1435">
        <v>8</v>
      </c>
      <c r="E1435">
        <v>558</v>
      </c>
      <c r="F1435" t="s">
        <v>1412</v>
      </c>
      <c r="G1435">
        <v>22000</v>
      </c>
      <c r="H1435">
        <v>0</v>
      </c>
      <c r="I1435" t="s">
        <v>233</v>
      </c>
      <c r="J1435" t="s">
        <v>1140</v>
      </c>
      <c r="K1435" t="s">
        <v>4542</v>
      </c>
      <c r="L1435">
        <v>16193</v>
      </c>
      <c r="M1435">
        <v>24154</v>
      </c>
      <c r="N1435" t="s">
        <v>821</v>
      </c>
      <c r="O1435">
        <v>1</v>
      </c>
      <c r="P1435">
        <v>57</v>
      </c>
      <c r="Q1435" t="s">
        <v>30</v>
      </c>
      <c r="R1435" t="s">
        <v>31</v>
      </c>
      <c r="S1435">
        <v>0</v>
      </c>
      <c r="T1435">
        <v>2015</v>
      </c>
      <c r="U1435">
        <v>1000</v>
      </c>
      <c r="V1435">
        <v>6.1</v>
      </c>
      <c r="W1435">
        <v>0</v>
      </c>
    </row>
    <row r="1436" spans="1:23" x14ac:dyDescent="0.25">
      <c r="A1436" t="s">
        <v>4543</v>
      </c>
      <c r="B1436">
        <v>97</v>
      </c>
      <c r="C1436">
        <v>109</v>
      </c>
      <c r="D1436">
        <v>24</v>
      </c>
      <c r="E1436">
        <v>167</v>
      </c>
      <c r="F1436" t="s">
        <v>4544</v>
      </c>
      <c r="G1436">
        <v>287</v>
      </c>
      <c r="H1436">
        <v>28995450</v>
      </c>
      <c r="I1436" t="s">
        <v>356</v>
      </c>
      <c r="J1436" t="s">
        <v>3704</v>
      </c>
      <c r="K1436" t="s">
        <v>4545</v>
      </c>
      <c r="L1436">
        <v>19230</v>
      </c>
      <c r="M1436">
        <v>855</v>
      </c>
      <c r="N1436" t="s">
        <v>4546</v>
      </c>
      <c r="O1436">
        <v>5</v>
      </c>
      <c r="P1436">
        <v>59</v>
      </c>
      <c r="Q1436" t="s">
        <v>30</v>
      </c>
      <c r="R1436" t="s">
        <v>44</v>
      </c>
      <c r="S1436">
        <v>0</v>
      </c>
      <c r="T1436">
        <v>2010</v>
      </c>
      <c r="U1436">
        <v>175</v>
      </c>
      <c r="V1436">
        <v>6.1</v>
      </c>
      <c r="W1436">
        <v>0</v>
      </c>
    </row>
    <row r="1437" spans="1:23" x14ac:dyDescent="0.25">
      <c r="A1437" t="s">
        <v>3364</v>
      </c>
      <c r="B1437">
        <v>32</v>
      </c>
      <c r="C1437">
        <v>140</v>
      </c>
      <c r="D1437">
        <v>0</v>
      </c>
      <c r="E1437">
        <v>210</v>
      </c>
      <c r="F1437" t="s">
        <v>2918</v>
      </c>
      <c r="G1437">
        <v>436</v>
      </c>
      <c r="H1437">
        <v>24276500</v>
      </c>
      <c r="I1437" t="s">
        <v>1126</v>
      </c>
      <c r="J1437" t="s">
        <v>4547</v>
      </c>
      <c r="K1437" t="s">
        <v>4548</v>
      </c>
      <c r="L1437">
        <v>17124</v>
      </c>
      <c r="M1437">
        <v>1394</v>
      </c>
      <c r="N1437" t="s">
        <v>2379</v>
      </c>
      <c r="O1437">
        <v>2</v>
      </c>
      <c r="P1437">
        <v>68</v>
      </c>
      <c r="Q1437" t="s">
        <v>30</v>
      </c>
      <c r="R1437" t="s">
        <v>31</v>
      </c>
      <c r="S1437">
        <v>0</v>
      </c>
      <c r="T1437">
        <v>1992</v>
      </c>
      <c r="U1437">
        <v>263</v>
      </c>
      <c r="V1437">
        <v>6.6</v>
      </c>
      <c r="W1437">
        <v>949</v>
      </c>
    </row>
    <row r="1438" spans="1:23" x14ac:dyDescent="0.25">
      <c r="A1438" t="s">
        <v>4549</v>
      </c>
      <c r="B1438">
        <v>270</v>
      </c>
      <c r="C1438">
        <v>108</v>
      </c>
      <c r="D1438">
        <v>251</v>
      </c>
      <c r="E1438">
        <v>296</v>
      </c>
      <c r="F1438" t="s">
        <v>501</v>
      </c>
      <c r="G1438">
        <v>826</v>
      </c>
      <c r="H1438">
        <v>20981633</v>
      </c>
      <c r="I1438" t="s">
        <v>1435</v>
      </c>
      <c r="J1438" t="s">
        <v>2290</v>
      </c>
      <c r="K1438" t="s">
        <v>4550</v>
      </c>
      <c r="L1438">
        <v>78256</v>
      </c>
      <c r="M1438">
        <v>2351</v>
      </c>
      <c r="N1438" t="s">
        <v>4551</v>
      </c>
      <c r="O1438">
        <v>0</v>
      </c>
      <c r="P1438">
        <v>492</v>
      </c>
      <c r="Q1438" t="s">
        <v>30</v>
      </c>
      <c r="R1438" t="s">
        <v>31</v>
      </c>
      <c r="S1438">
        <v>0</v>
      </c>
      <c r="T1438">
        <v>2008</v>
      </c>
      <c r="U1438">
        <v>716</v>
      </c>
      <c r="V1438">
        <v>5.9</v>
      </c>
      <c r="W1438">
        <v>0</v>
      </c>
    </row>
    <row r="1439" spans="1:23" x14ac:dyDescent="0.25">
      <c r="A1439" t="s">
        <v>4552</v>
      </c>
      <c r="B1439">
        <v>89</v>
      </c>
      <c r="C1439">
        <v>96</v>
      </c>
      <c r="D1439">
        <v>13</v>
      </c>
      <c r="E1439">
        <v>973</v>
      </c>
      <c r="F1439" t="s">
        <v>556</v>
      </c>
      <c r="G1439">
        <v>11000</v>
      </c>
      <c r="H1439">
        <v>22913677</v>
      </c>
      <c r="I1439" t="s">
        <v>1686</v>
      </c>
      <c r="J1439" t="s">
        <v>181</v>
      </c>
      <c r="K1439" t="s">
        <v>4553</v>
      </c>
      <c r="L1439">
        <v>47800</v>
      </c>
      <c r="M1439">
        <v>17292</v>
      </c>
      <c r="N1439" t="s">
        <v>4554</v>
      </c>
      <c r="O1439">
        <v>1</v>
      </c>
      <c r="P1439">
        <v>244</v>
      </c>
      <c r="Q1439" t="s">
        <v>30</v>
      </c>
      <c r="R1439" t="s">
        <v>31</v>
      </c>
      <c r="S1439">
        <v>0</v>
      </c>
      <c r="T1439">
        <v>2004</v>
      </c>
      <c r="U1439">
        <v>1000</v>
      </c>
      <c r="V1439">
        <v>6.3</v>
      </c>
      <c r="W1439">
        <v>0</v>
      </c>
    </row>
    <row r="1440" spans="1:23" x14ac:dyDescent="0.25">
      <c r="A1440" t="s">
        <v>4555</v>
      </c>
      <c r="B1440">
        <v>219</v>
      </c>
      <c r="C1440">
        <v>123</v>
      </c>
      <c r="D1440">
        <v>15</v>
      </c>
      <c r="E1440">
        <v>745</v>
      </c>
      <c r="F1440" t="s">
        <v>250</v>
      </c>
      <c r="G1440">
        <v>10000</v>
      </c>
      <c r="H1440">
        <v>34531832</v>
      </c>
      <c r="I1440" t="s">
        <v>1072</v>
      </c>
      <c r="J1440" t="s">
        <v>118</v>
      </c>
      <c r="K1440" t="s">
        <v>4556</v>
      </c>
      <c r="L1440">
        <v>44788</v>
      </c>
      <c r="M1440">
        <v>13371</v>
      </c>
      <c r="N1440" t="s">
        <v>1906</v>
      </c>
      <c r="O1440">
        <v>0</v>
      </c>
      <c r="P1440">
        <v>138</v>
      </c>
      <c r="Q1440" t="s">
        <v>30</v>
      </c>
      <c r="R1440" t="s">
        <v>44</v>
      </c>
      <c r="S1440">
        <v>0</v>
      </c>
      <c r="T1440">
        <v>2015</v>
      </c>
      <c r="U1440">
        <v>979</v>
      </c>
      <c r="V1440">
        <v>7.1</v>
      </c>
      <c r="W1440">
        <v>23000</v>
      </c>
    </row>
    <row r="1441" spans="1:23" x14ac:dyDescent="0.25">
      <c r="A1441" t="s">
        <v>1889</v>
      </c>
      <c r="B1441">
        <v>180</v>
      </c>
      <c r="C1441">
        <v>106</v>
      </c>
      <c r="D1441">
        <v>309</v>
      </c>
      <c r="E1441">
        <v>63</v>
      </c>
      <c r="F1441" t="s">
        <v>4557</v>
      </c>
      <c r="G1441">
        <v>327</v>
      </c>
      <c r="H1441">
        <v>28064226</v>
      </c>
      <c r="I1441" t="s">
        <v>775</v>
      </c>
      <c r="J1441" t="s">
        <v>4558</v>
      </c>
      <c r="K1441" t="s">
        <v>4559</v>
      </c>
      <c r="L1441">
        <v>65044</v>
      </c>
      <c r="M1441">
        <v>561</v>
      </c>
      <c r="N1441" t="s">
        <v>4560</v>
      </c>
      <c r="O1441">
        <v>1</v>
      </c>
      <c r="P1441">
        <v>173</v>
      </c>
      <c r="Q1441" t="s">
        <v>30</v>
      </c>
      <c r="R1441" t="s">
        <v>31</v>
      </c>
      <c r="S1441">
        <v>0</v>
      </c>
      <c r="T1441">
        <v>2011</v>
      </c>
      <c r="U1441">
        <v>73</v>
      </c>
      <c r="V1441">
        <v>5</v>
      </c>
      <c r="W1441">
        <v>13000</v>
      </c>
    </row>
    <row r="1442" spans="1:23" x14ac:dyDescent="0.25">
      <c r="A1442" t="s">
        <v>4561</v>
      </c>
      <c r="B1442">
        <v>93</v>
      </c>
      <c r="C1442">
        <v>76</v>
      </c>
      <c r="D1442">
        <v>2</v>
      </c>
      <c r="E1442">
        <v>72</v>
      </c>
      <c r="F1442" t="s">
        <v>1319</v>
      </c>
      <c r="G1442">
        <v>1000</v>
      </c>
      <c r="H1442">
        <v>19447478</v>
      </c>
      <c r="I1442" t="s">
        <v>4562</v>
      </c>
      <c r="J1442" t="s">
        <v>274</v>
      </c>
      <c r="K1442" t="s">
        <v>4563</v>
      </c>
      <c r="L1442">
        <v>15788</v>
      </c>
      <c r="M1442">
        <v>1908</v>
      </c>
      <c r="N1442" t="s">
        <v>4564</v>
      </c>
      <c r="O1442">
        <v>0</v>
      </c>
      <c r="P1442">
        <v>80</v>
      </c>
      <c r="Q1442" t="s">
        <v>30</v>
      </c>
      <c r="R1442" t="s">
        <v>44</v>
      </c>
      <c r="S1442">
        <v>0</v>
      </c>
      <c r="T1442">
        <v>2005</v>
      </c>
      <c r="U1442">
        <v>766</v>
      </c>
      <c r="V1442">
        <v>5.6</v>
      </c>
      <c r="W1442">
        <v>538</v>
      </c>
    </row>
    <row r="1443" spans="1:23" x14ac:dyDescent="0.25">
      <c r="A1443" t="s">
        <v>3054</v>
      </c>
      <c r="B1443">
        <v>173</v>
      </c>
      <c r="C1443">
        <v>107</v>
      </c>
      <c r="D1443">
        <v>161</v>
      </c>
      <c r="E1443">
        <v>549</v>
      </c>
      <c r="F1443" t="s">
        <v>617</v>
      </c>
      <c r="G1443">
        <v>21000</v>
      </c>
      <c r="H1443">
        <v>19389454</v>
      </c>
      <c r="I1443" t="s">
        <v>1639</v>
      </c>
      <c r="J1443" t="s">
        <v>71</v>
      </c>
      <c r="K1443" t="s">
        <v>4565</v>
      </c>
      <c r="L1443">
        <v>54643</v>
      </c>
      <c r="M1443">
        <v>22974</v>
      </c>
      <c r="N1443" t="s">
        <v>4566</v>
      </c>
      <c r="O1443">
        <v>5</v>
      </c>
      <c r="P1443">
        <v>335</v>
      </c>
      <c r="Q1443" t="s">
        <v>30</v>
      </c>
      <c r="R1443" t="s">
        <v>31</v>
      </c>
      <c r="S1443">
        <v>0</v>
      </c>
      <c r="T1443">
        <v>2000</v>
      </c>
      <c r="U1443">
        <v>826</v>
      </c>
      <c r="V1443">
        <v>7.4</v>
      </c>
      <c r="W1443">
        <v>0</v>
      </c>
    </row>
    <row r="1444" spans="1:23" x14ac:dyDescent="0.25">
      <c r="A1444" t="s">
        <v>4567</v>
      </c>
      <c r="B1444">
        <v>121</v>
      </c>
      <c r="C1444">
        <v>82</v>
      </c>
      <c r="D1444">
        <v>82</v>
      </c>
      <c r="E1444">
        <v>418</v>
      </c>
      <c r="F1444" t="s">
        <v>2629</v>
      </c>
      <c r="G1444">
        <v>1000</v>
      </c>
      <c r="H1444">
        <v>25871834</v>
      </c>
      <c r="I1444" t="s">
        <v>4568</v>
      </c>
      <c r="J1444" t="s">
        <v>4569</v>
      </c>
      <c r="K1444" t="s">
        <v>4570</v>
      </c>
      <c r="L1444">
        <v>52052</v>
      </c>
      <c r="M1444">
        <v>3266</v>
      </c>
      <c r="N1444" t="s">
        <v>4571</v>
      </c>
      <c r="O1444">
        <v>6</v>
      </c>
      <c r="P1444">
        <v>173</v>
      </c>
      <c r="Q1444" t="s">
        <v>30</v>
      </c>
      <c r="R1444" t="s">
        <v>31</v>
      </c>
      <c r="S1444">
        <v>0</v>
      </c>
      <c r="T1444">
        <v>2008</v>
      </c>
      <c r="U1444">
        <v>642</v>
      </c>
      <c r="V1444">
        <v>4.5</v>
      </c>
      <c r="W1444">
        <v>0</v>
      </c>
    </row>
    <row r="1445" spans="1:23" x14ac:dyDescent="0.25">
      <c r="A1445" t="s">
        <v>4572</v>
      </c>
      <c r="B1445">
        <v>298</v>
      </c>
      <c r="C1445">
        <v>109</v>
      </c>
      <c r="D1445">
        <v>90</v>
      </c>
      <c r="E1445">
        <v>344</v>
      </c>
      <c r="F1445" t="s">
        <v>3145</v>
      </c>
      <c r="G1445">
        <v>1000</v>
      </c>
      <c r="H1445">
        <v>19692608</v>
      </c>
      <c r="I1445" t="s">
        <v>1385</v>
      </c>
      <c r="J1445" t="s">
        <v>4573</v>
      </c>
      <c r="K1445" t="s">
        <v>4574</v>
      </c>
      <c r="L1445">
        <v>63548</v>
      </c>
      <c r="M1445">
        <v>2073</v>
      </c>
      <c r="N1445" t="s">
        <v>4575</v>
      </c>
      <c r="O1445">
        <v>3</v>
      </c>
      <c r="P1445">
        <v>134</v>
      </c>
      <c r="Q1445" t="s">
        <v>30</v>
      </c>
      <c r="R1445" t="s">
        <v>31</v>
      </c>
      <c r="S1445">
        <v>0</v>
      </c>
      <c r="T1445">
        <v>2013</v>
      </c>
      <c r="U1445">
        <v>412</v>
      </c>
      <c r="V1445">
        <v>6.2</v>
      </c>
      <c r="W1445">
        <v>0</v>
      </c>
    </row>
    <row r="1446" spans="1:23" x14ac:dyDescent="0.25">
      <c r="A1446" t="s">
        <v>3854</v>
      </c>
      <c r="B1446">
        <v>158</v>
      </c>
      <c r="C1446">
        <v>99</v>
      </c>
      <c r="D1446">
        <v>0</v>
      </c>
      <c r="E1446">
        <v>520</v>
      </c>
      <c r="F1446" t="s">
        <v>4576</v>
      </c>
      <c r="G1446">
        <v>1000</v>
      </c>
      <c r="H1446">
        <v>19294901</v>
      </c>
      <c r="I1446" t="s">
        <v>4577</v>
      </c>
      <c r="J1446" t="s">
        <v>4578</v>
      </c>
      <c r="K1446" t="s">
        <v>4579</v>
      </c>
      <c r="L1446">
        <v>26126</v>
      </c>
      <c r="M1446">
        <v>2535</v>
      </c>
      <c r="N1446" t="s">
        <v>3197</v>
      </c>
      <c r="O1446">
        <v>0</v>
      </c>
      <c r="P1446">
        <v>325</v>
      </c>
      <c r="Q1446" t="s">
        <v>30</v>
      </c>
      <c r="R1446" t="s">
        <v>31</v>
      </c>
      <c r="S1446">
        <v>0</v>
      </c>
      <c r="T1446">
        <v>2005</v>
      </c>
      <c r="U1446">
        <v>573</v>
      </c>
      <c r="V1446">
        <v>5</v>
      </c>
      <c r="W1446">
        <v>0</v>
      </c>
    </row>
    <row r="1447" spans="1:23" x14ac:dyDescent="0.25">
      <c r="A1447" t="s">
        <v>2757</v>
      </c>
      <c r="B1447">
        <v>248</v>
      </c>
      <c r="C1447">
        <v>91</v>
      </c>
      <c r="D1447">
        <v>192</v>
      </c>
      <c r="E1447">
        <v>346</v>
      </c>
      <c r="F1447" t="s">
        <v>3233</v>
      </c>
      <c r="G1447">
        <v>23000</v>
      </c>
      <c r="H1447">
        <v>20275446</v>
      </c>
      <c r="I1447" t="s">
        <v>233</v>
      </c>
      <c r="J1447" t="s">
        <v>50</v>
      </c>
      <c r="K1447" t="s">
        <v>4580</v>
      </c>
      <c r="L1447">
        <v>95274</v>
      </c>
      <c r="M1447">
        <v>24669</v>
      </c>
      <c r="N1447" t="s">
        <v>625</v>
      </c>
      <c r="O1447">
        <v>0</v>
      </c>
      <c r="P1447">
        <v>178</v>
      </c>
      <c r="Q1447" t="s">
        <v>30</v>
      </c>
      <c r="R1447" t="s">
        <v>31</v>
      </c>
      <c r="S1447">
        <v>0</v>
      </c>
      <c r="T1447">
        <v>2012</v>
      </c>
      <c r="U1447">
        <v>1000</v>
      </c>
      <c r="V1447">
        <v>6.5</v>
      </c>
      <c r="W1447">
        <v>20000</v>
      </c>
    </row>
    <row r="1448" spans="1:23" x14ac:dyDescent="0.25">
      <c r="A1448" t="s">
        <v>3818</v>
      </c>
      <c r="B1448">
        <v>155</v>
      </c>
      <c r="C1448">
        <v>87</v>
      </c>
      <c r="D1448">
        <v>98</v>
      </c>
      <c r="E1448">
        <v>253</v>
      </c>
      <c r="F1448" t="s">
        <v>4581</v>
      </c>
      <c r="G1448">
        <v>472</v>
      </c>
      <c r="H1448">
        <v>34507079</v>
      </c>
      <c r="I1448" t="s">
        <v>1144</v>
      </c>
      <c r="J1448" t="s">
        <v>4582</v>
      </c>
      <c r="K1448" t="s">
        <v>4583</v>
      </c>
      <c r="L1448">
        <v>34948</v>
      </c>
      <c r="M1448">
        <v>1679</v>
      </c>
      <c r="N1448" t="s">
        <v>4584</v>
      </c>
      <c r="O1448">
        <v>2</v>
      </c>
      <c r="P1448">
        <v>118</v>
      </c>
      <c r="Q1448" t="s">
        <v>30</v>
      </c>
      <c r="R1448" t="s">
        <v>31</v>
      </c>
      <c r="S1448">
        <v>0</v>
      </c>
      <c r="T1448">
        <v>2015</v>
      </c>
      <c r="U1448">
        <v>328</v>
      </c>
      <c r="V1448">
        <v>5.0999999999999996</v>
      </c>
      <c r="W1448">
        <v>0</v>
      </c>
    </row>
    <row r="1449" spans="1:23" x14ac:dyDescent="0.25">
      <c r="A1449" t="s">
        <v>2972</v>
      </c>
      <c r="B1449">
        <v>105</v>
      </c>
      <c r="C1449">
        <v>125</v>
      </c>
      <c r="D1449">
        <v>159</v>
      </c>
      <c r="E1449">
        <v>39</v>
      </c>
      <c r="F1449" t="s">
        <v>4585</v>
      </c>
      <c r="G1449">
        <v>3000</v>
      </c>
      <c r="H1449">
        <v>18306166</v>
      </c>
      <c r="I1449" t="s">
        <v>816</v>
      </c>
      <c r="J1449" t="s">
        <v>454</v>
      </c>
      <c r="K1449" t="s">
        <v>4586</v>
      </c>
      <c r="L1449">
        <v>28130</v>
      </c>
      <c r="M1449">
        <v>3142</v>
      </c>
      <c r="N1449" t="s">
        <v>4587</v>
      </c>
      <c r="O1449">
        <v>2</v>
      </c>
      <c r="P1449">
        <v>215</v>
      </c>
      <c r="Q1449" t="s">
        <v>30</v>
      </c>
      <c r="R1449" t="s">
        <v>44</v>
      </c>
      <c r="S1449">
        <v>0</v>
      </c>
      <c r="T1449">
        <v>2002</v>
      </c>
      <c r="U1449">
        <v>61</v>
      </c>
      <c r="V1449">
        <v>6.5</v>
      </c>
      <c r="W1449">
        <v>0</v>
      </c>
    </row>
    <row r="1450" spans="1:23" x14ac:dyDescent="0.25">
      <c r="A1450" t="s">
        <v>2386</v>
      </c>
      <c r="B1450">
        <v>224</v>
      </c>
      <c r="C1450">
        <v>118</v>
      </c>
      <c r="D1450">
        <v>138</v>
      </c>
      <c r="E1450">
        <v>458</v>
      </c>
      <c r="F1450" t="s">
        <v>264</v>
      </c>
      <c r="G1450">
        <v>26000</v>
      </c>
      <c r="H1450">
        <v>17609982</v>
      </c>
      <c r="I1450" t="s">
        <v>1054</v>
      </c>
      <c r="J1450" t="s">
        <v>234</v>
      </c>
      <c r="K1450" t="s">
        <v>4588</v>
      </c>
      <c r="L1450">
        <v>90046</v>
      </c>
      <c r="M1450">
        <v>28479</v>
      </c>
      <c r="N1450" t="s">
        <v>4589</v>
      </c>
      <c r="O1450">
        <v>0</v>
      </c>
      <c r="P1450">
        <v>141</v>
      </c>
      <c r="Q1450" t="s">
        <v>30</v>
      </c>
      <c r="R1450" t="s">
        <v>31</v>
      </c>
      <c r="S1450">
        <v>0</v>
      </c>
      <c r="T1450">
        <v>2013</v>
      </c>
      <c r="U1450">
        <v>968</v>
      </c>
      <c r="V1450">
        <v>6.2</v>
      </c>
      <c r="W1450">
        <v>17000</v>
      </c>
    </row>
    <row r="1451" spans="1:23" x14ac:dyDescent="0.25">
      <c r="A1451" t="s">
        <v>3218</v>
      </c>
      <c r="B1451">
        <v>129</v>
      </c>
      <c r="C1451">
        <v>98</v>
      </c>
      <c r="D1451">
        <v>12</v>
      </c>
      <c r="E1451">
        <v>663</v>
      </c>
      <c r="F1451" t="s">
        <v>176</v>
      </c>
      <c r="G1451">
        <v>4000</v>
      </c>
      <c r="H1451">
        <v>16831505</v>
      </c>
      <c r="I1451" t="s">
        <v>2459</v>
      </c>
      <c r="J1451" t="s">
        <v>63</v>
      </c>
      <c r="K1451" t="s">
        <v>4590</v>
      </c>
      <c r="L1451">
        <v>51842</v>
      </c>
      <c r="M1451">
        <v>9330</v>
      </c>
      <c r="N1451" t="s">
        <v>4591</v>
      </c>
      <c r="O1451">
        <v>1</v>
      </c>
      <c r="P1451">
        <v>173</v>
      </c>
      <c r="Q1451" t="s">
        <v>30</v>
      </c>
      <c r="R1451" t="s">
        <v>44</v>
      </c>
      <c r="S1451">
        <v>0</v>
      </c>
      <c r="T1451">
        <v>2004</v>
      </c>
      <c r="U1451">
        <v>4000</v>
      </c>
      <c r="V1451">
        <v>6.3</v>
      </c>
      <c r="W1451">
        <v>0</v>
      </c>
    </row>
    <row r="1452" spans="1:23" x14ac:dyDescent="0.25">
      <c r="A1452" t="s">
        <v>3711</v>
      </c>
      <c r="B1452">
        <v>101</v>
      </c>
      <c r="C1452">
        <v>92</v>
      </c>
      <c r="D1452">
        <v>16</v>
      </c>
      <c r="E1452">
        <v>734</v>
      </c>
      <c r="F1452" t="s">
        <v>4592</v>
      </c>
      <c r="G1452">
        <v>3000</v>
      </c>
      <c r="H1452">
        <v>17596256</v>
      </c>
      <c r="I1452" t="s">
        <v>1954</v>
      </c>
      <c r="J1452" t="s">
        <v>345</v>
      </c>
      <c r="K1452" t="s">
        <v>4593</v>
      </c>
      <c r="L1452">
        <v>12399</v>
      </c>
      <c r="M1452">
        <v>6327</v>
      </c>
      <c r="N1452" t="s">
        <v>4594</v>
      </c>
      <c r="O1452">
        <v>1</v>
      </c>
      <c r="P1452">
        <v>84</v>
      </c>
      <c r="Q1452" t="s">
        <v>30</v>
      </c>
      <c r="R1452" t="s">
        <v>31</v>
      </c>
      <c r="S1452">
        <v>0</v>
      </c>
      <c r="T1452">
        <v>2010</v>
      </c>
      <c r="U1452">
        <v>1000</v>
      </c>
      <c r="V1452">
        <v>3.8</v>
      </c>
      <c r="W1452">
        <v>0</v>
      </c>
    </row>
    <row r="1453" spans="1:23" x14ac:dyDescent="0.25">
      <c r="A1453" t="s">
        <v>4595</v>
      </c>
      <c r="B1453">
        <v>145</v>
      </c>
      <c r="C1453">
        <v>93</v>
      </c>
      <c r="D1453">
        <v>0</v>
      </c>
      <c r="E1453">
        <v>174</v>
      </c>
      <c r="F1453" t="s">
        <v>4596</v>
      </c>
      <c r="G1453">
        <v>465</v>
      </c>
      <c r="H1453">
        <v>0</v>
      </c>
      <c r="I1453" t="s">
        <v>2619</v>
      </c>
      <c r="J1453" t="s">
        <v>2335</v>
      </c>
      <c r="K1453" t="s">
        <v>4597</v>
      </c>
      <c r="L1453">
        <v>11482</v>
      </c>
      <c r="M1453">
        <v>1361</v>
      </c>
      <c r="N1453" t="s">
        <v>4598</v>
      </c>
      <c r="O1453">
        <v>1</v>
      </c>
      <c r="P1453">
        <v>82</v>
      </c>
      <c r="Q1453" t="s">
        <v>30</v>
      </c>
      <c r="R1453" t="s">
        <v>257</v>
      </c>
      <c r="S1453">
        <v>0</v>
      </c>
      <c r="T1453">
        <v>2012</v>
      </c>
      <c r="U1453">
        <v>351</v>
      </c>
      <c r="V1453">
        <v>5.2</v>
      </c>
      <c r="W1453">
        <v>0</v>
      </c>
    </row>
    <row r="1454" spans="1:23" x14ac:dyDescent="0.25">
      <c r="A1454" t="s">
        <v>4599</v>
      </c>
      <c r="B1454">
        <v>57</v>
      </c>
      <c r="C1454">
        <v>116</v>
      </c>
      <c r="D1454">
        <v>170</v>
      </c>
      <c r="E1454">
        <v>136</v>
      </c>
      <c r="F1454" t="s">
        <v>1457</v>
      </c>
      <c r="G1454">
        <v>14000</v>
      </c>
      <c r="H1454">
        <v>0</v>
      </c>
      <c r="I1454" t="s">
        <v>34</v>
      </c>
      <c r="J1454" t="s">
        <v>162</v>
      </c>
      <c r="K1454" t="s">
        <v>4600</v>
      </c>
      <c r="L1454">
        <v>23351</v>
      </c>
      <c r="M1454">
        <v>14744</v>
      </c>
      <c r="N1454" t="s">
        <v>4601</v>
      </c>
      <c r="O1454">
        <v>1</v>
      </c>
      <c r="P1454">
        <v>178</v>
      </c>
      <c r="Q1454" t="s">
        <v>30</v>
      </c>
      <c r="R1454" t="s">
        <v>44</v>
      </c>
      <c r="S1454">
        <v>0</v>
      </c>
      <c r="T1454">
        <v>1983</v>
      </c>
      <c r="U1454">
        <v>192</v>
      </c>
      <c r="V1454">
        <v>6</v>
      </c>
      <c r="W1454">
        <v>0</v>
      </c>
    </row>
    <row r="1455" spans="1:23" x14ac:dyDescent="0.25">
      <c r="A1455" t="s">
        <v>2540</v>
      </c>
      <c r="B1455">
        <v>227</v>
      </c>
      <c r="C1455">
        <v>92</v>
      </c>
      <c r="D1455">
        <v>0</v>
      </c>
      <c r="E1455">
        <v>10000</v>
      </c>
      <c r="F1455" t="s">
        <v>362</v>
      </c>
      <c r="G1455">
        <v>11000</v>
      </c>
      <c r="H1455">
        <v>14998070</v>
      </c>
      <c r="I1455" t="s">
        <v>4602</v>
      </c>
      <c r="J1455" t="s">
        <v>1541</v>
      </c>
      <c r="K1455" t="s">
        <v>4603</v>
      </c>
      <c r="L1455">
        <v>41170</v>
      </c>
      <c r="M1455">
        <v>32875</v>
      </c>
      <c r="N1455" t="s">
        <v>129</v>
      </c>
      <c r="O1455">
        <v>3</v>
      </c>
      <c r="P1455">
        <v>298</v>
      </c>
      <c r="Q1455" t="s">
        <v>30</v>
      </c>
      <c r="R1455" t="s">
        <v>31</v>
      </c>
      <c r="S1455">
        <v>0</v>
      </c>
      <c r="T1455">
        <v>2007</v>
      </c>
      <c r="U1455">
        <v>10000</v>
      </c>
      <c r="V1455">
        <v>6.2</v>
      </c>
      <c r="W1455">
        <v>0</v>
      </c>
    </row>
    <row r="1456" spans="1:23" x14ac:dyDescent="0.25">
      <c r="A1456" t="s">
        <v>1482</v>
      </c>
      <c r="B1456">
        <v>13</v>
      </c>
      <c r="C1456">
        <v>115</v>
      </c>
      <c r="D1456">
        <v>468</v>
      </c>
      <c r="E1456">
        <v>150</v>
      </c>
      <c r="F1456" t="s">
        <v>4604</v>
      </c>
      <c r="G1456">
        <v>605</v>
      </c>
      <c r="H1456">
        <v>14587732</v>
      </c>
      <c r="I1456" t="s">
        <v>1248</v>
      </c>
      <c r="J1456" t="s">
        <v>4605</v>
      </c>
      <c r="K1456" t="s">
        <v>4606</v>
      </c>
      <c r="L1456">
        <v>4795</v>
      </c>
      <c r="M1456">
        <v>1290</v>
      </c>
      <c r="N1456" t="s">
        <v>4607</v>
      </c>
      <c r="O1456">
        <v>3</v>
      </c>
      <c r="P1456">
        <v>39</v>
      </c>
      <c r="Q1456" t="s">
        <v>30</v>
      </c>
      <c r="R1456" t="s">
        <v>31</v>
      </c>
      <c r="S1456">
        <v>0</v>
      </c>
      <c r="T1456">
        <v>1991</v>
      </c>
      <c r="U1456">
        <v>367</v>
      </c>
      <c r="V1456">
        <v>5.7</v>
      </c>
      <c r="W1456">
        <v>452</v>
      </c>
    </row>
    <row r="1457" spans="1:23" x14ac:dyDescent="0.25">
      <c r="A1457" t="s">
        <v>4003</v>
      </c>
      <c r="B1457">
        <v>171</v>
      </c>
      <c r="C1457">
        <v>120</v>
      </c>
      <c r="D1457">
        <v>52</v>
      </c>
      <c r="E1457">
        <v>134</v>
      </c>
      <c r="F1457" t="s">
        <v>4005</v>
      </c>
      <c r="G1457">
        <v>553</v>
      </c>
      <c r="H1457">
        <v>18317151</v>
      </c>
      <c r="I1457" t="s">
        <v>3915</v>
      </c>
      <c r="J1457" t="s">
        <v>1888</v>
      </c>
      <c r="K1457" t="s">
        <v>4608</v>
      </c>
      <c r="L1457">
        <v>55630</v>
      </c>
      <c r="M1457">
        <v>1082</v>
      </c>
      <c r="N1457" t="s">
        <v>3079</v>
      </c>
      <c r="O1457">
        <v>1</v>
      </c>
      <c r="P1457">
        <v>200</v>
      </c>
      <c r="Q1457" t="s">
        <v>30</v>
      </c>
      <c r="R1457" t="s">
        <v>31</v>
      </c>
      <c r="S1457">
        <v>0</v>
      </c>
      <c r="T1457">
        <v>2007</v>
      </c>
      <c r="U1457">
        <v>214</v>
      </c>
      <c r="V1457">
        <v>6.7</v>
      </c>
      <c r="W1457">
        <v>0</v>
      </c>
    </row>
    <row r="1458" spans="1:23" x14ac:dyDescent="0.25">
      <c r="A1458" t="s">
        <v>4609</v>
      </c>
      <c r="B1458">
        <v>119</v>
      </c>
      <c r="C1458">
        <v>111</v>
      </c>
      <c r="D1458">
        <v>529</v>
      </c>
      <c r="E1458">
        <v>505</v>
      </c>
      <c r="F1458" t="s">
        <v>874</v>
      </c>
      <c r="G1458">
        <v>18000</v>
      </c>
      <c r="H1458">
        <v>11405825</v>
      </c>
      <c r="I1458" t="s">
        <v>2164</v>
      </c>
      <c r="J1458" t="s">
        <v>88</v>
      </c>
      <c r="K1458" t="s">
        <v>4610</v>
      </c>
      <c r="L1458">
        <v>28542</v>
      </c>
      <c r="M1458">
        <v>19805</v>
      </c>
      <c r="N1458" t="s">
        <v>4611</v>
      </c>
      <c r="O1458">
        <v>3</v>
      </c>
      <c r="P1458">
        <v>208</v>
      </c>
      <c r="Q1458" t="s">
        <v>30</v>
      </c>
      <c r="R1458" t="s">
        <v>31</v>
      </c>
      <c r="S1458">
        <v>0</v>
      </c>
      <c r="T1458">
        <v>2001</v>
      </c>
      <c r="U1458">
        <v>826</v>
      </c>
      <c r="V1458">
        <v>6.8</v>
      </c>
      <c r="W1458">
        <v>0</v>
      </c>
    </row>
    <row r="1459" spans="1:23" x14ac:dyDescent="0.25">
      <c r="A1459" t="s">
        <v>1707</v>
      </c>
      <c r="B1459">
        <v>44</v>
      </c>
      <c r="C1459">
        <v>94</v>
      </c>
      <c r="D1459">
        <v>10</v>
      </c>
      <c r="E1459">
        <v>141</v>
      </c>
      <c r="F1459" t="s">
        <v>865</v>
      </c>
      <c r="G1459">
        <v>694</v>
      </c>
      <c r="H1459">
        <v>13264986</v>
      </c>
      <c r="I1459" t="s">
        <v>4612</v>
      </c>
      <c r="J1459" t="s">
        <v>3340</v>
      </c>
      <c r="K1459" t="s">
        <v>4613</v>
      </c>
      <c r="L1459">
        <v>12077</v>
      </c>
      <c r="M1459">
        <v>1668</v>
      </c>
      <c r="N1459" t="s">
        <v>1362</v>
      </c>
      <c r="O1459">
        <v>2</v>
      </c>
      <c r="P1459">
        <v>162</v>
      </c>
      <c r="Q1459" t="s">
        <v>30</v>
      </c>
      <c r="R1459" t="s">
        <v>31</v>
      </c>
      <c r="S1459">
        <v>0</v>
      </c>
      <c r="T1459">
        <v>2001</v>
      </c>
      <c r="U1459">
        <v>605</v>
      </c>
      <c r="V1459">
        <v>6</v>
      </c>
      <c r="W1459">
        <v>433</v>
      </c>
    </row>
    <row r="1460" spans="1:23" x14ac:dyDescent="0.25">
      <c r="A1460" t="s">
        <v>4614</v>
      </c>
      <c r="B1460">
        <v>188</v>
      </c>
      <c r="C1460">
        <v>100</v>
      </c>
      <c r="D1460">
        <v>212</v>
      </c>
      <c r="E1460">
        <v>919</v>
      </c>
      <c r="F1460" t="s">
        <v>274</v>
      </c>
      <c r="G1460">
        <v>2000</v>
      </c>
      <c r="H1460">
        <v>10991381</v>
      </c>
      <c r="I1460" t="s">
        <v>3741</v>
      </c>
      <c r="J1460" t="s">
        <v>4615</v>
      </c>
      <c r="K1460" t="s">
        <v>4616</v>
      </c>
      <c r="L1460">
        <v>44931</v>
      </c>
      <c r="M1460">
        <v>5890</v>
      </c>
      <c r="N1460" t="s">
        <v>146</v>
      </c>
      <c r="O1460">
        <v>1</v>
      </c>
      <c r="P1460">
        <v>100</v>
      </c>
      <c r="Q1460" t="s">
        <v>30</v>
      </c>
      <c r="R1460" t="s">
        <v>44</v>
      </c>
      <c r="S1460">
        <v>0</v>
      </c>
      <c r="T1460">
        <v>2009</v>
      </c>
      <c r="U1460">
        <v>1000</v>
      </c>
      <c r="V1460">
        <v>7.3</v>
      </c>
      <c r="W1460">
        <v>0</v>
      </c>
    </row>
    <row r="1461" spans="1:23" x14ac:dyDescent="0.25">
      <c r="A1461" t="s">
        <v>1103</v>
      </c>
      <c r="B1461">
        <v>166</v>
      </c>
      <c r="C1461">
        <v>101</v>
      </c>
      <c r="D1461">
        <v>57</v>
      </c>
      <c r="E1461">
        <v>230</v>
      </c>
      <c r="F1461" t="s">
        <v>4617</v>
      </c>
      <c r="G1461">
        <v>1000</v>
      </c>
      <c r="H1461">
        <v>10268846</v>
      </c>
      <c r="I1461" t="s">
        <v>802</v>
      </c>
      <c r="J1461" t="s">
        <v>1434</v>
      </c>
      <c r="K1461" t="s">
        <v>4618</v>
      </c>
      <c r="L1461">
        <v>31918</v>
      </c>
      <c r="M1461">
        <v>1947</v>
      </c>
      <c r="N1461" t="s">
        <v>4619</v>
      </c>
      <c r="O1461">
        <v>1</v>
      </c>
      <c r="P1461">
        <v>142</v>
      </c>
      <c r="Q1461" t="s">
        <v>30</v>
      </c>
      <c r="R1461" t="s">
        <v>31</v>
      </c>
      <c r="S1461">
        <v>0</v>
      </c>
      <c r="T1461">
        <v>2009</v>
      </c>
      <c r="U1461">
        <v>603</v>
      </c>
      <c r="V1461">
        <v>5.5</v>
      </c>
      <c r="W1461">
        <v>0</v>
      </c>
    </row>
    <row r="1462" spans="1:23" x14ac:dyDescent="0.25">
      <c r="A1462" t="s">
        <v>3071</v>
      </c>
      <c r="B1462">
        <v>584</v>
      </c>
      <c r="C1462">
        <v>139</v>
      </c>
      <c r="D1462">
        <v>0</v>
      </c>
      <c r="E1462">
        <v>687</v>
      </c>
      <c r="F1462" t="s">
        <v>319</v>
      </c>
      <c r="G1462">
        <v>11000</v>
      </c>
      <c r="H1462">
        <v>13303319</v>
      </c>
      <c r="I1462" t="s">
        <v>3284</v>
      </c>
      <c r="J1462" t="s">
        <v>237</v>
      </c>
      <c r="K1462" t="s">
        <v>4620</v>
      </c>
      <c r="L1462">
        <v>136367</v>
      </c>
      <c r="M1462">
        <v>13021</v>
      </c>
      <c r="N1462" t="s">
        <v>529</v>
      </c>
      <c r="O1462">
        <v>0</v>
      </c>
      <c r="P1462">
        <v>975</v>
      </c>
      <c r="Q1462" t="s">
        <v>30</v>
      </c>
      <c r="R1462" t="s">
        <v>31</v>
      </c>
      <c r="S1462">
        <v>0</v>
      </c>
      <c r="T1462">
        <v>2011</v>
      </c>
      <c r="U1462">
        <v>1000</v>
      </c>
      <c r="V1462">
        <v>6.7</v>
      </c>
      <c r="W1462">
        <v>39000</v>
      </c>
    </row>
    <row r="1463" spans="1:23" x14ac:dyDescent="0.25">
      <c r="A1463" t="s">
        <v>4621</v>
      </c>
      <c r="B1463">
        <v>67</v>
      </c>
      <c r="C1463">
        <v>91</v>
      </c>
      <c r="D1463">
        <v>85</v>
      </c>
      <c r="E1463">
        <v>105</v>
      </c>
      <c r="F1463" t="s">
        <v>4622</v>
      </c>
      <c r="G1463">
        <v>635</v>
      </c>
      <c r="H1463">
        <v>10076136</v>
      </c>
      <c r="I1463" t="s">
        <v>1131</v>
      </c>
      <c r="J1463" t="s">
        <v>4623</v>
      </c>
      <c r="K1463" t="s">
        <v>4624</v>
      </c>
      <c r="L1463">
        <v>11512</v>
      </c>
      <c r="M1463">
        <v>1352</v>
      </c>
      <c r="N1463" t="s">
        <v>4625</v>
      </c>
      <c r="O1463">
        <v>0</v>
      </c>
      <c r="P1463">
        <v>141</v>
      </c>
      <c r="Q1463" t="s">
        <v>30</v>
      </c>
      <c r="R1463" t="s">
        <v>4626</v>
      </c>
      <c r="S1463">
        <v>0</v>
      </c>
      <c r="T1463">
        <v>1998</v>
      </c>
      <c r="U1463">
        <v>316</v>
      </c>
      <c r="V1463">
        <v>4.8</v>
      </c>
      <c r="W1463">
        <v>471</v>
      </c>
    </row>
    <row r="1464" spans="1:23" x14ac:dyDescent="0.25">
      <c r="A1464" t="s">
        <v>350</v>
      </c>
      <c r="B1464">
        <v>233</v>
      </c>
      <c r="C1464">
        <v>109</v>
      </c>
      <c r="D1464">
        <v>453</v>
      </c>
      <c r="E1464">
        <v>120</v>
      </c>
      <c r="F1464" t="s">
        <v>2665</v>
      </c>
      <c r="G1464">
        <v>1000</v>
      </c>
      <c r="H1464">
        <v>10499968</v>
      </c>
      <c r="I1464" t="s">
        <v>321</v>
      </c>
      <c r="J1464" t="s">
        <v>241</v>
      </c>
      <c r="K1464" t="s">
        <v>4627</v>
      </c>
      <c r="L1464">
        <v>47498</v>
      </c>
      <c r="M1464">
        <v>1458</v>
      </c>
      <c r="N1464" t="s">
        <v>4628</v>
      </c>
      <c r="O1464">
        <v>3</v>
      </c>
      <c r="P1464">
        <v>212</v>
      </c>
      <c r="Q1464" t="s">
        <v>30</v>
      </c>
      <c r="R1464" t="s">
        <v>31</v>
      </c>
      <c r="S1464">
        <v>0</v>
      </c>
      <c r="T1464">
        <v>2014</v>
      </c>
      <c r="U1464">
        <v>206</v>
      </c>
      <c r="V1464">
        <v>5.7</v>
      </c>
      <c r="W1464">
        <v>10000</v>
      </c>
    </row>
    <row r="1465" spans="1:23" x14ac:dyDescent="0.25">
      <c r="A1465" t="s">
        <v>3147</v>
      </c>
      <c r="B1465">
        <v>112</v>
      </c>
      <c r="C1465">
        <v>102</v>
      </c>
      <c r="D1465">
        <v>241</v>
      </c>
      <c r="E1465">
        <v>127</v>
      </c>
      <c r="F1465" t="s">
        <v>136</v>
      </c>
      <c r="G1465">
        <v>13000</v>
      </c>
      <c r="H1465">
        <v>7659747</v>
      </c>
      <c r="I1465" t="s">
        <v>775</v>
      </c>
      <c r="J1465" t="s">
        <v>320</v>
      </c>
      <c r="K1465" t="s">
        <v>4629</v>
      </c>
      <c r="L1465">
        <v>14962</v>
      </c>
      <c r="M1465">
        <v>14165</v>
      </c>
      <c r="N1465" t="s">
        <v>4630</v>
      </c>
      <c r="O1465">
        <v>1</v>
      </c>
      <c r="P1465">
        <v>204</v>
      </c>
      <c r="Q1465" t="s">
        <v>30</v>
      </c>
      <c r="R1465" t="s">
        <v>31</v>
      </c>
      <c r="S1465">
        <v>0</v>
      </c>
      <c r="T1465">
        <v>2003</v>
      </c>
      <c r="U1465">
        <v>891</v>
      </c>
      <c r="V1465">
        <v>5.0999999999999996</v>
      </c>
      <c r="W1465">
        <v>704</v>
      </c>
    </row>
    <row r="1466" spans="1:23" x14ac:dyDescent="0.25">
      <c r="A1466" t="s">
        <v>4631</v>
      </c>
      <c r="B1466">
        <v>151</v>
      </c>
      <c r="C1466">
        <v>103</v>
      </c>
      <c r="D1466">
        <v>189</v>
      </c>
      <c r="E1466">
        <v>766</v>
      </c>
      <c r="F1466" t="s">
        <v>675</v>
      </c>
      <c r="G1466">
        <v>3000</v>
      </c>
      <c r="H1466">
        <v>7948159</v>
      </c>
      <c r="I1466" t="s">
        <v>321</v>
      </c>
      <c r="J1466" t="s">
        <v>3351</v>
      </c>
      <c r="K1466" t="s">
        <v>4632</v>
      </c>
      <c r="L1466">
        <v>48999</v>
      </c>
      <c r="M1466">
        <v>6563</v>
      </c>
      <c r="N1466" t="s">
        <v>654</v>
      </c>
      <c r="O1466">
        <v>1</v>
      </c>
      <c r="P1466">
        <v>280</v>
      </c>
      <c r="Q1466" t="s">
        <v>30</v>
      </c>
      <c r="R1466" t="s">
        <v>31</v>
      </c>
      <c r="S1466">
        <v>0</v>
      </c>
      <c r="T1466">
        <v>2008</v>
      </c>
      <c r="U1466">
        <v>967</v>
      </c>
      <c r="V1466">
        <v>6</v>
      </c>
      <c r="W1466">
        <v>0</v>
      </c>
    </row>
    <row r="1467" spans="1:23" x14ac:dyDescent="0.25">
      <c r="A1467" t="s">
        <v>3163</v>
      </c>
      <c r="B1467">
        <v>63</v>
      </c>
      <c r="C1467">
        <v>83</v>
      </c>
      <c r="D1467">
        <v>12</v>
      </c>
      <c r="E1467">
        <v>690</v>
      </c>
      <c r="F1467" t="s">
        <v>617</v>
      </c>
      <c r="G1467">
        <v>2000</v>
      </c>
      <c r="H1467">
        <v>11631245</v>
      </c>
      <c r="I1467" t="s">
        <v>4633</v>
      </c>
      <c r="J1467" t="s">
        <v>2739</v>
      </c>
      <c r="K1467" t="s">
        <v>4634</v>
      </c>
      <c r="L1467">
        <v>15015</v>
      </c>
      <c r="M1467">
        <v>5022</v>
      </c>
      <c r="N1467" t="s">
        <v>3826</v>
      </c>
      <c r="O1467">
        <v>5</v>
      </c>
      <c r="P1467">
        <v>113</v>
      </c>
      <c r="Q1467" t="s">
        <v>30</v>
      </c>
      <c r="R1467" t="s">
        <v>31</v>
      </c>
      <c r="S1467">
        <v>0</v>
      </c>
      <c r="T1467">
        <v>2006</v>
      </c>
      <c r="U1467">
        <v>826</v>
      </c>
      <c r="V1467">
        <v>4.2</v>
      </c>
      <c r="W1467">
        <v>494</v>
      </c>
    </row>
    <row r="1468" spans="1:23" x14ac:dyDescent="0.25">
      <c r="A1468" t="s">
        <v>302</v>
      </c>
      <c r="B1468">
        <v>335</v>
      </c>
      <c r="C1468">
        <v>123</v>
      </c>
      <c r="D1468">
        <v>0</v>
      </c>
      <c r="E1468">
        <v>6</v>
      </c>
      <c r="F1468" t="s">
        <v>4635</v>
      </c>
      <c r="G1468">
        <v>23000</v>
      </c>
      <c r="H1468">
        <v>10137502</v>
      </c>
      <c r="I1468" t="s">
        <v>4636</v>
      </c>
      <c r="J1468" t="s">
        <v>50</v>
      </c>
      <c r="K1468" t="s">
        <v>4637</v>
      </c>
      <c r="L1468">
        <v>77394</v>
      </c>
      <c r="M1468">
        <v>23031</v>
      </c>
      <c r="N1468" t="s">
        <v>4638</v>
      </c>
      <c r="O1468">
        <v>0</v>
      </c>
      <c r="P1468">
        <v>195</v>
      </c>
      <c r="Q1468" t="s">
        <v>30</v>
      </c>
      <c r="R1468" t="s">
        <v>31</v>
      </c>
      <c r="S1468">
        <v>0</v>
      </c>
      <c r="T1468">
        <v>2015</v>
      </c>
      <c r="U1468">
        <v>22</v>
      </c>
      <c r="V1468">
        <v>7.4</v>
      </c>
      <c r="W1468">
        <v>24000</v>
      </c>
    </row>
    <row r="1469" spans="1:23" x14ac:dyDescent="0.25">
      <c r="A1469" t="s">
        <v>4639</v>
      </c>
      <c r="B1469">
        <v>24</v>
      </c>
      <c r="C1469">
        <v>101</v>
      </c>
      <c r="D1469">
        <v>31</v>
      </c>
      <c r="E1469">
        <v>448</v>
      </c>
      <c r="F1469" t="s">
        <v>4640</v>
      </c>
      <c r="G1469">
        <v>690</v>
      </c>
      <c r="H1469">
        <v>6448817</v>
      </c>
      <c r="I1469" t="s">
        <v>34</v>
      </c>
      <c r="J1469" t="s">
        <v>4641</v>
      </c>
      <c r="K1469" t="s">
        <v>4642</v>
      </c>
      <c r="L1469">
        <v>2189</v>
      </c>
      <c r="M1469">
        <v>1993</v>
      </c>
      <c r="N1469" t="s">
        <v>4643</v>
      </c>
      <c r="O1469">
        <v>0</v>
      </c>
      <c r="P1469">
        <v>31</v>
      </c>
      <c r="Q1469" t="s">
        <v>30</v>
      </c>
      <c r="R1469" t="s">
        <v>31</v>
      </c>
      <c r="S1469">
        <v>0</v>
      </c>
      <c r="T1469">
        <v>1997</v>
      </c>
      <c r="U1469">
        <v>457</v>
      </c>
      <c r="V1469">
        <v>4.5999999999999996</v>
      </c>
      <c r="W1469">
        <v>0</v>
      </c>
    </row>
    <row r="1470" spans="1:23" x14ac:dyDescent="0.25">
      <c r="A1470" t="s">
        <v>133</v>
      </c>
      <c r="B1470">
        <v>147</v>
      </c>
      <c r="C1470">
        <v>117</v>
      </c>
      <c r="D1470">
        <v>0</v>
      </c>
      <c r="E1470">
        <v>567</v>
      </c>
      <c r="F1470" t="s">
        <v>171</v>
      </c>
      <c r="G1470">
        <v>883</v>
      </c>
      <c r="H1470">
        <v>7458269</v>
      </c>
      <c r="I1470" t="s">
        <v>936</v>
      </c>
      <c r="J1470" t="s">
        <v>998</v>
      </c>
      <c r="K1470" t="s">
        <v>4644</v>
      </c>
      <c r="L1470">
        <v>70698</v>
      </c>
      <c r="M1470">
        <v>3611</v>
      </c>
      <c r="N1470" t="s">
        <v>259</v>
      </c>
      <c r="O1470">
        <v>1</v>
      </c>
      <c r="P1470">
        <v>196</v>
      </c>
      <c r="Q1470" t="s">
        <v>30</v>
      </c>
      <c r="R1470" t="s">
        <v>31</v>
      </c>
      <c r="S1470">
        <v>0</v>
      </c>
      <c r="T1470">
        <v>2006</v>
      </c>
      <c r="U1470">
        <v>883</v>
      </c>
      <c r="V1470">
        <v>6.9</v>
      </c>
      <c r="W1470">
        <v>9000</v>
      </c>
    </row>
    <row r="1471" spans="1:23" x14ac:dyDescent="0.25">
      <c r="A1471" t="s">
        <v>715</v>
      </c>
      <c r="B1471">
        <v>10</v>
      </c>
      <c r="C1471">
        <v>114</v>
      </c>
      <c r="D1471">
        <v>503</v>
      </c>
      <c r="E1471">
        <v>697</v>
      </c>
      <c r="F1471" t="s">
        <v>2874</v>
      </c>
      <c r="G1471">
        <v>2000</v>
      </c>
      <c r="H1471">
        <v>4651977</v>
      </c>
      <c r="I1471" t="s">
        <v>2164</v>
      </c>
      <c r="J1471" t="s">
        <v>1003</v>
      </c>
      <c r="K1471" t="s">
        <v>4645</v>
      </c>
      <c r="L1471">
        <v>10410</v>
      </c>
      <c r="M1471">
        <v>4334</v>
      </c>
      <c r="N1471" t="s">
        <v>2038</v>
      </c>
      <c r="O1471">
        <v>3</v>
      </c>
      <c r="P1471">
        <v>71</v>
      </c>
      <c r="Q1471" t="s">
        <v>30</v>
      </c>
      <c r="R1471" t="s">
        <v>31</v>
      </c>
      <c r="S1471">
        <v>0</v>
      </c>
      <c r="T1471">
        <v>1992</v>
      </c>
      <c r="U1471">
        <v>864</v>
      </c>
      <c r="V1471">
        <v>6.9</v>
      </c>
      <c r="W1471">
        <v>892</v>
      </c>
    </row>
    <row r="1472" spans="1:23" x14ac:dyDescent="0.25">
      <c r="A1472" t="s">
        <v>2386</v>
      </c>
      <c r="B1472">
        <v>12</v>
      </c>
      <c r="C1472">
        <v>330</v>
      </c>
      <c r="D1472">
        <v>138</v>
      </c>
      <c r="E1472">
        <v>672</v>
      </c>
      <c r="F1472" t="s">
        <v>4068</v>
      </c>
      <c r="G1472">
        <v>848</v>
      </c>
      <c r="H1472">
        <v>4496583</v>
      </c>
      <c r="I1472" t="s">
        <v>1265</v>
      </c>
      <c r="J1472" t="s">
        <v>325</v>
      </c>
      <c r="K1472" t="s">
        <v>4646</v>
      </c>
      <c r="L1472">
        <v>23181</v>
      </c>
      <c r="M1472">
        <v>3227</v>
      </c>
      <c r="N1472" t="s">
        <v>1577</v>
      </c>
      <c r="O1472">
        <v>2</v>
      </c>
      <c r="P1472">
        <v>129</v>
      </c>
      <c r="Q1472" t="s">
        <v>30</v>
      </c>
      <c r="R1472" t="s">
        <v>31</v>
      </c>
      <c r="S1472">
        <v>0</v>
      </c>
      <c r="T1472">
        <v>1993</v>
      </c>
      <c r="U1472">
        <v>674</v>
      </c>
      <c r="V1472">
        <v>8</v>
      </c>
      <c r="W1472">
        <v>6000</v>
      </c>
    </row>
    <row r="1473" spans="1:23" x14ac:dyDescent="0.25">
      <c r="A1473" t="s">
        <v>4647</v>
      </c>
      <c r="B1473">
        <v>50</v>
      </c>
      <c r="C1473">
        <v>121</v>
      </c>
      <c r="D1473">
        <v>55</v>
      </c>
      <c r="E1473">
        <v>918</v>
      </c>
      <c r="F1473" t="s">
        <v>100</v>
      </c>
      <c r="G1473">
        <v>1000</v>
      </c>
      <c r="H1473">
        <v>2221994</v>
      </c>
      <c r="I1473" t="s">
        <v>919</v>
      </c>
      <c r="J1473" t="s">
        <v>274</v>
      </c>
      <c r="K1473" t="s">
        <v>4648</v>
      </c>
      <c r="L1473">
        <v>11747</v>
      </c>
      <c r="M1473">
        <v>3125</v>
      </c>
      <c r="N1473" t="s">
        <v>475</v>
      </c>
      <c r="O1473">
        <v>1</v>
      </c>
      <c r="P1473">
        <v>99</v>
      </c>
      <c r="Q1473" t="s">
        <v>30</v>
      </c>
      <c r="R1473" t="s">
        <v>4649</v>
      </c>
      <c r="S1473">
        <v>0</v>
      </c>
      <c r="T1473">
        <v>1997</v>
      </c>
      <c r="U1473">
        <v>1000</v>
      </c>
      <c r="V1473">
        <v>6.4</v>
      </c>
      <c r="W1473">
        <v>561</v>
      </c>
    </row>
    <row r="1474" spans="1:23" x14ac:dyDescent="0.25">
      <c r="A1474" t="s">
        <v>1463</v>
      </c>
      <c r="B1474">
        <v>149</v>
      </c>
      <c r="C1474">
        <v>114</v>
      </c>
      <c r="D1474">
        <v>0</v>
      </c>
      <c r="E1474">
        <v>115</v>
      </c>
      <c r="F1474" t="s">
        <v>2213</v>
      </c>
      <c r="G1474">
        <v>548</v>
      </c>
      <c r="H1474">
        <v>6592103</v>
      </c>
      <c r="I1474" t="s">
        <v>1396</v>
      </c>
      <c r="J1474" t="s">
        <v>2040</v>
      </c>
      <c r="K1474" t="s">
        <v>4650</v>
      </c>
      <c r="L1474">
        <v>28584</v>
      </c>
      <c r="M1474">
        <v>1005</v>
      </c>
      <c r="N1474" t="s">
        <v>4651</v>
      </c>
      <c r="O1474">
        <v>1</v>
      </c>
      <c r="P1474">
        <v>232</v>
      </c>
      <c r="Q1474" t="s">
        <v>30</v>
      </c>
      <c r="R1474" t="s">
        <v>966</v>
      </c>
      <c r="S1474">
        <v>0</v>
      </c>
      <c r="T1474">
        <v>2002</v>
      </c>
      <c r="U1474">
        <v>298</v>
      </c>
      <c r="V1474">
        <v>6.3</v>
      </c>
      <c r="W1474">
        <v>675</v>
      </c>
    </row>
    <row r="1475" spans="1:23" x14ac:dyDescent="0.25">
      <c r="A1475" t="s">
        <v>4652</v>
      </c>
      <c r="B1475">
        <v>24</v>
      </c>
      <c r="C1475">
        <v>156</v>
      </c>
      <c r="D1475">
        <v>278</v>
      </c>
      <c r="E1475">
        <v>249</v>
      </c>
      <c r="F1475" t="s">
        <v>3561</v>
      </c>
      <c r="G1475">
        <v>695</v>
      </c>
      <c r="H1475">
        <v>0</v>
      </c>
      <c r="I1475" t="s">
        <v>2065</v>
      </c>
      <c r="J1475" t="s">
        <v>1109</v>
      </c>
      <c r="K1475" t="s">
        <v>4653</v>
      </c>
      <c r="L1475">
        <v>9852</v>
      </c>
      <c r="M1475">
        <v>1573</v>
      </c>
      <c r="N1475" t="s">
        <v>1999</v>
      </c>
      <c r="O1475">
        <v>0</v>
      </c>
      <c r="P1475">
        <v>55</v>
      </c>
      <c r="Q1475" t="s">
        <v>30</v>
      </c>
      <c r="R1475" t="s">
        <v>4654</v>
      </c>
      <c r="S1475">
        <v>0</v>
      </c>
      <c r="T1475">
        <v>1980</v>
      </c>
      <c r="U1475">
        <v>279</v>
      </c>
      <c r="V1475">
        <v>8.4</v>
      </c>
      <c r="W1475">
        <v>0</v>
      </c>
    </row>
    <row r="1476" spans="1:23" x14ac:dyDescent="0.25">
      <c r="A1476" t="s">
        <v>4655</v>
      </c>
      <c r="B1476">
        <v>28</v>
      </c>
      <c r="C1476">
        <v>135</v>
      </c>
      <c r="D1476">
        <v>22</v>
      </c>
      <c r="E1476">
        <v>45</v>
      </c>
      <c r="F1476" t="s">
        <v>4190</v>
      </c>
      <c r="G1476">
        <v>837</v>
      </c>
      <c r="H1476">
        <v>1877179</v>
      </c>
      <c r="I1476" t="s">
        <v>816</v>
      </c>
      <c r="J1476" t="s">
        <v>3201</v>
      </c>
      <c r="K1476" t="s">
        <v>4656</v>
      </c>
      <c r="L1476">
        <v>4885</v>
      </c>
      <c r="M1476">
        <v>1508</v>
      </c>
      <c r="N1476" t="s">
        <v>4657</v>
      </c>
      <c r="O1476">
        <v>1</v>
      </c>
      <c r="P1476">
        <v>25</v>
      </c>
      <c r="Q1476" t="s">
        <v>965</v>
      </c>
      <c r="R1476" t="s">
        <v>966</v>
      </c>
      <c r="S1476">
        <v>0</v>
      </c>
      <c r="T1476">
        <v>1995</v>
      </c>
      <c r="U1476">
        <v>541</v>
      </c>
      <c r="V1476">
        <v>7.1</v>
      </c>
      <c r="W1476">
        <v>262</v>
      </c>
    </row>
    <row r="1477" spans="1:23" x14ac:dyDescent="0.25">
      <c r="A1477" t="s">
        <v>719</v>
      </c>
      <c r="B1477">
        <v>95</v>
      </c>
      <c r="C1477">
        <v>148</v>
      </c>
      <c r="D1477">
        <v>0</v>
      </c>
      <c r="E1477">
        <v>0</v>
      </c>
      <c r="F1477" t="s">
        <v>4658</v>
      </c>
      <c r="G1477">
        <v>3</v>
      </c>
      <c r="H1477">
        <v>630779</v>
      </c>
      <c r="I1477" t="s">
        <v>4659</v>
      </c>
      <c r="J1477" t="s">
        <v>4660</v>
      </c>
      <c r="K1477" t="s">
        <v>4661</v>
      </c>
      <c r="L1477">
        <v>11101</v>
      </c>
      <c r="M1477">
        <v>5</v>
      </c>
      <c r="N1477" t="s">
        <v>4662</v>
      </c>
      <c r="O1477">
        <v>0</v>
      </c>
      <c r="P1477">
        <v>159</v>
      </c>
      <c r="Q1477" t="s">
        <v>30</v>
      </c>
      <c r="R1477" t="s">
        <v>31</v>
      </c>
      <c r="S1477">
        <v>0</v>
      </c>
      <c r="T1477">
        <v>1999</v>
      </c>
      <c r="U1477">
        <v>2</v>
      </c>
      <c r="V1477">
        <v>6.8</v>
      </c>
      <c r="W1477">
        <v>633</v>
      </c>
    </row>
    <row r="1478" spans="1:23" x14ac:dyDescent="0.25">
      <c r="A1478" t="s">
        <v>760</v>
      </c>
      <c r="B1478">
        <v>288</v>
      </c>
      <c r="C1478">
        <v>148</v>
      </c>
      <c r="D1478">
        <v>0</v>
      </c>
      <c r="E1478">
        <v>7</v>
      </c>
      <c r="F1478" t="s">
        <v>4663</v>
      </c>
      <c r="G1478">
        <v>30</v>
      </c>
      <c r="H1478">
        <v>5100937</v>
      </c>
      <c r="I1478" t="s">
        <v>2164</v>
      </c>
      <c r="J1478" t="s">
        <v>4664</v>
      </c>
      <c r="K1478" t="s">
        <v>4665</v>
      </c>
      <c r="L1478">
        <v>68885</v>
      </c>
      <c r="M1478">
        <v>50</v>
      </c>
      <c r="N1478" t="s">
        <v>4666</v>
      </c>
      <c r="O1478">
        <v>0</v>
      </c>
      <c r="P1478">
        <v>127</v>
      </c>
      <c r="Q1478" t="s">
        <v>1783</v>
      </c>
      <c r="R1478" t="s">
        <v>1873</v>
      </c>
      <c r="S1478">
        <v>0</v>
      </c>
      <c r="T1478">
        <v>2010</v>
      </c>
      <c r="U1478">
        <v>9</v>
      </c>
      <c r="V1478">
        <v>7.5</v>
      </c>
      <c r="W1478">
        <v>29000</v>
      </c>
    </row>
    <row r="1479" spans="1:23" x14ac:dyDescent="0.25">
      <c r="A1479" t="s">
        <v>397</v>
      </c>
      <c r="B1479">
        <v>10</v>
      </c>
      <c r="C1479">
        <v>109</v>
      </c>
      <c r="D1479">
        <v>596</v>
      </c>
      <c r="E1479">
        <v>282</v>
      </c>
      <c r="F1479" t="s">
        <v>398</v>
      </c>
      <c r="G1479">
        <v>621</v>
      </c>
      <c r="H1479">
        <v>0</v>
      </c>
      <c r="I1479" t="s">
        <v>399</v>
      </c>
      <c r="J1479" t="s">
        <v>400</v>
      </c>
      <c r="K1479" t="s">
        <v>401</v>
      </c>
      <c r="L1479">
        <v>2138</v>
      </c>
      <c r="M1479">
        <v>1980</v>
      </c>
      <c r="N1479" t="s">
        <v>402</v>
      </c>
      <c r="O1479">
        <v>3</v>
      </c>
      <c r="P1479">
        <v>15</v>
      </c>
      <c r="Q1479" t="s">
        <v>30</v>
      </c>
      <c r="R1479" t="s">
        <v>403</v>
      </c>
      <c r="S1479">
        <v>0</v>
      </c>
      <c r="T1479">
        <v>2015</v>
      </c>
      <c r="U1479">
        <v>525</v>
      </c>
      <c r="V1479">
        <v>4.5</v>
      </c>
      <c r="W1479">
        <v>677</v>
      </c>
    </row>
    <row r="1480" spans="1:23" x14ac:dyDescent="0.25">
      <c r="A1480" t="s">
        <v>4667</v>
      </c>
      <c r="B1480">
        <v>58</v>
      </c>
      <c r="C1480">
        <v>93</v>
      </c>
      <c r="D1480">
        <v>18</v>
      </c>
      <c r="E1480">
        <v>324</v>
      </c>
      <c r="F1480" t="s">
        <v>707</v>
      </c>
      <c r="G1480">
        <v>4000</v>
      </c>
      <c r="H1480">
        <v>0</v>
      </c>
      <c r="I1480" t="s">
        <v>4668</v>
      </c>
      <c r="J1480" t="s">
        <v>340</v>
      </c>
      <c r="K1480" t="s">
        <v>4669</v>
      </c>
      <c r="L1480">
        <v>28848</v>
      </c>
      <c r="M1480">
        <v>5377</v>
      </c>
      <c r="N1480" t="s">
        <v>3401</v>
      </c>
      <c r="O1480">
        <v>2</v>
      </c>
      <c r="P1480">
        <v>76</v>
      </c>
      <c r="Q1480" t="s">
        <v>30</v>
      </c>
      <c r="R1480" t="s">
        <v>966</v>
      </c>
      <c r="S1480">
        <v>0</v>
      </c>
      <c r="T1480">
        <v>2006</v>
      </c>
      <c r="U1480">
        <v>820</v>
      </c>
      <c r="V1480">
        <v>5.7</v>
      </c>
      <c r="W1480">
        <v>0</v>
      </c>
    </row>
    <row r="1481" spans="1:23" x14ac:dyDescent="0.25">
      <c r="A1481" t="s">
        <v>2530</v>
      </c>
      <c r="B1481">
        <v>297</v>
      </c>
      <c r="C1481">
        <v>113</v>
      </c>
      <c r="D1481">
        <v>47</v>
      </c>
      <c r="E1481">
        <v>129</v>
      </c>
      <c r="F1481" t="s">
        <v>4672</v>
      </c>
      <c r="G1481">
        <v>988</v>
      </c>
      <c r="H1481">
        <v>102413606</v>
      </c>
      <c r="I1481" t="s">
        <v>1078</v>
      </c>
      <c r="J1481" t="s">
        <v>2531</v>
      </c>
      <c r="K1481" t="s">
        <v>4673</v>
      </c>
      <c r="L1481">
        <v>310903</v>
      </c>
      <c r="M1481">
        <v>1783</v>
      </c>
      <c r="N1481" t="s">
        <v>4674</v>
      </c>
      <c r="O1481">
        <v>0</v>
      </c>
      <c r="P1481">
        <v>524</v>
      </c>
      <c r="Q1481" t="s">
        <v>30</v>
      </c>
      <c r="R1481" t="s">
        <v>31</v>
      </c>
      <c r="S1481">
        <v>0</v>
      </c>
      <c r="T1481">
        <v>2014</v>
      </c>
      <c r="U1481">
        <v>149</v>
      </c>
      <c r="V1481">
        <v>6.8</v>
      </c>
      <c r="W1481">
        <v>38000</v>
      </c>
    </row>
    <row r="1482" spans="1:23" x14ac:dyDescent="0.25">
      <c r="A1482" t="s">
        <v>4675</v>
      </c>
      <c r="B1482">
        <v>90</v>
      </c>
      <c r="C1482">
        <v>91</v>
      </c>
      <c r="D1482">
        <v>31</v>
      </c>
      <c r="E1482">
        <v>141</v>
      </c>
      <c r="F1482" t="s">
        <v>4676</v>
      </c>
      <c r="G1482">
        <v>1000</v>
      </c>
      <c r="H1482">
        <v>10214013</v>
      </c>
      <c r="I1482" t="s">
        <v>1094</v>
      </c>
      <c r="J1482" t="s">
        <v>100</v>
      </c>
      <c r="K1482" t="s">
        <v>4677</v>
      </c>
      <c r="L1482">
        <v>23072</v>
      </c>
      <c r="M1482">
        <v>1564</v>
      </c>
      <c r="N1482" t="s">
        <v>4678</v>
      </c>
      <c r="O1482">
        <v>2</v>
      </c>
      <c r="P1482">
        <v>89</v>
      </c>
      <c r="Q1482" t="s">
        <v>30</v>
      </c>
      <c r="R1482" t="s">
        <v>31</v>
      </c>
      <c r="S1482">
        <v>0</v>
      </c>
      <c r="T1482">
        <v>2015</v>
      </c>
      <c r="U1482">
        <v>249</v>
      </c>
      <c r="V1482">
        <v>5.4</v>
      </c>
      <c r="W1482">
        <v>0</v>
      </c>
    </row>
    <row r="1483" spans="1:23" x14ac:dyDescent="0.25">
      <c r="A1483" t="s">
        <v>336</v>
      </c>
      <c r="B1483">
        <v>56</v>
      </c>
      <c r="C1483">
        <v>139</v>
      </c>
      <c r="D1483">
        <v>17000</v>
      </c>
      <c r="E1483">
        <v>94</v>
      </c>
      <c r="F1483" t="s">
        <v>4093</v>
      </c>
      <c r="G1483">
        <v>554</v>
      </c>
      <c r="H1483">
        <v>32000000</v>
      </c>
      <c r="I1483" t="s">
        <v>152</v>
      </c>
      <c r="J1483" t="s">
        <v>1494</v>
      </c>
      <c r="K1483" t="s">
        <v>4679</v>
      </c>
      <c r="L1483">
        <v>36267</v>
      </c>
      <c r="M1483">
        <v>1068</v>
      </c>
      <c r="N1483" t="s">
        <v>2328</v>
      </c>
      <c r="O1483">
        <v>3</v>
      </c>
      <c r="P1483">
        <v>150</v>
      </c>
      <c r="Q1483" t="s">
        <v>30</v>
      </c>
      <c r="R1483" t="s">
        <v>31</v>
      </c>
      <c r="S1483">
        <v>0</v>
      </c>
      <c r="T1483">
        <v>1993</v>
      </c>
      <c r="U1483">
        <v>382</v>
      </c>
      <c r="V1483">
        <v>7.2</v>
      </c>
      <c r="W1483">
        <v>0</v>
      </c>
    </row>
    <row r="1484" spans="1:23" x14ac:dyDescent="0.25">
      <c r="A1484" t="s">
        <v>805</v>
      </c>
      <c r="B1484">
        <v>274</v>
      </c>
      <c r="C1484">
        <v>96</v>
      </c>
      <c r="D1484">
        <v>0</v>
      </c>
      <c r="E1484">
        <v>1000</v>
      </c>
      <c r="F1484" t="s">
        <v>4680</v>
      </c>
      <c r="G1484">
        <v>20000</v>
      </c>
      <c r="H1484">
        <v>10139254</v>
      </c>
      <c r="I1484" t="s">
        <v>1209</v>
      </c>
      <c r="J1484" t="s">
        <v>185</v>
      </c>
      <c r="K1484" t="s">
        <v>4681</v>
      </c>
      <c r="L1484">
        <v>190990</v>
      </c>
      <c r="M1484">
        <v>24640</v>
      </c>
      <c r="N1484" t="s">
        <v>1190</v>
      </c>
      <c r="O1484">
        <v>0</v>
      </c>
      <c r="P1484">
        <v>915</v>
      </c>
      <c r="Q1484" t="s">
        <v>30</v>
      </c>
      <c r="R1484" t="s">
        <v>31</v>
      </c>
      <c r="S1484">
        <v>0</v>
      </c>
      <c r="T1484">
        <v>2006</v>
      </c>
      <c r="U1484">
        <v>1000</v>
      </c>
      <c r="V1484">
        <v>7.3</v>
      </c>
      <c r="W1484">
        <v>23000</v>
      </c>
    </row>
    <row r="1485" spans="1:23" x14ac:dyDescent="0.25">
      <c r="A1485" t="s">
        <v>4682</v>
      </c>
      <c r="B1485">
        <v>68</v>
      </c>
      <c r="C1485">
        <v>102</v>
      </c>
      <c r="D1485">
        <v>3</v>
      </c>
      <c r="E1485">
        <v>239</v>
      </c>
      <c r="F1485" t="s">
        <v>4683</v>
      </c>
      <c r="G1485">
        <v>372</v>
      </c>
      <c r="H1485">
        <v>11227940</v>
      </c>
      <c r="I1485" t="s">
        <v>4684</v>
      </c>
      <c r="J1485" t="s">
        <v>1777</v>
      </c>
      <c r="K1485" t="s">
        <v>4685</v>
      </c>
      <c r="L1485">
        <v>8367</v>
      </c>
      <c r="M1485">
        <v>1274</v>
      </c>
      <c r="N1485" t="s">
        <v>4686</v>
      </c>
      <c r="O1485">
        <v>0</v>
      </c>
      <c r="P1485">
        <v>94</v>
      </c>
      <c r="Q1485" t="s">
        <v>30</v>
      </c>
      <c r="R1485" t="s">
        <v>31</v>
      </c>
      <c r="S1485">
        <v>0</v>
      </c>
      <c r="T1485">
        <v>1999</v>
      </c>
      <c r="U1485">
        <v>248</v>
      </c>
      <c r="V1485">
        <v>5.2</v>
      </c>
      <c r="W1485">
        <v>120</v>
      </c>
    </row>
    <row r="1486" spans="1:23" x14ac:dyDescent="0.25">
      <c r="A1486" t="s">
        <v>1165</v>
      </c>
      <c r="B1486">
        <v>98</v>
      </c>
      <c r="C1486">
        <v>96</v>
      </c>
      <c r="D1486">
        <v>165</v>
      </c>
      <c r="E1486">
        <v>566</v>
      </c>
      <c r="F1486" t="s">
        <v>2173</v>
      </c>
      <c r="G1486">
        <v>12000</v>
      </c>
      <c r="H1486">
        <v>183125</v>
      </c>
      <c r="I1486" t="s">
        <v>321</v>
      </c>
      <c r="J1486" t="s">
        <v>485</v>
      </c>
      <c r="K1486" t="s">
        <v>4687</v>
      </c>
      <c r="L1486">
        <v>36914</v>
      </c>
      <c r="M1486">
        <v>14978</v>
      </c>
      <c r="N1486" t="s">
        <v>4688</v>
      </c>
      <c r="O1486">
        <v>1</v>
      </c>
      <c r="P1486">
        <v>86</v>
      </c>
      <c r="Q1486" t="s">
        <v>30</v>
      </c>
      <c r="R1486" t="s">
        <v>31</v>
      </c>
      <c r="S1486">
        <v>0</v>
      </c>
      <c r="T1486">
        <v>2012</v>
      </c>
      <c r="U1486">
        <v>774</v>
      </c>
      <c r="V1486">
        <v>5.5</v>
      </c>
      <c r="W1486">
        <v>0</v>
      </c>
    </row>
    <row r="1487" spans="1:23" x14ac:dyDescent="0.25">
      <c r="A1487" t="s">
        <v>4689</v>
      </c>
      <c r="B1487">
        <v>256</v>
      </c>
      <c r="C1487">
        <v>101</v>
      </c>
      <c r="D1487">
        <v>6000</v>
      </c>
      <c r="E1487">
        <v>2</v>
      </c>
      <c r="F1487" t="s">
        <v>4690</v>
      </c>
      <c r="G1487">
        <v>6</v>
      </c>
      <c r="H1487">
        <v>15081783</v>
      </c>
      <c r="I1487" t="s">
        <v>434</v>
      </c>
      <c r="J1487" t="s">
        <v>4691</v>
      </c>
      <c r="K1487" t="s">
        <v>4692</v>
      </c>
      <c r="L1487">
        <v>85589</v>
      </c>
      <c r="M1487">
        <v>13</v>
      </c>
      <c r="N1487" t="s">
        <v>4693</v>
      </c>
      <c r="O1487">
        <v>0</v>
      </c>
      <c r="P1487">
        <v>144</v>
      </c>
      <c r="Q1487" t="s">
        <v>466</v>
      </c>
      <c r="R1487" t="s">
        <v>467</v>
      </c>
      <c r="S1487">
        <v>0</v>
      </c>
      <c r="T1487">
        <v>2008</v>
      </c>
      <c r="U1487">
        <v>3</v>
      </c>
      <c r="V1487">
        <v>7.7</v>
      </c>
      <c r="W1487">
        <v>0</v>
      </c>
    </row>
    <row r="1488" spans="1:23" x14ac:dyDescent="0.25">
      <c r="A1488" t="s">
        <v>4694</v>
      </c>
      <c r="B1488">
        <v>117</v>
      </c>
      <c r="C1488">
        <v>128</v>
      </c>
      <c r="D1488">
        <v>88</v>
      </c>
      <c r="E1488">
        <v>954</v>
      </c>
      <c r="F1488" t="s">
        <v>4695</v>
      </c>
      <c r="G1488">
        <v>989</v>
      </c>
      <c r="H1488">
        <v>37432299</v>
      </c>
      <c r="I1488" t="s">
        <v>152</v>
      </c>
      <c r="J1488" t="s">
        <v>4696</v>
      </c>
      <c r="K1488" t="s">
        <v>4697</v>
      </c>
      <c r="L1488">
        <v>50041</v>
      </c>
      <c r="M1488">
        <v>3386</v>
      </c>
      <c r="N1488" t="s">
        <v>4698</v>
      </c>
      <c r="O1488">
        <v>0</v>
      </c>
      <c r="P1488">
        <v>116</v>
      </c>
      <c r="Q1488" t="s">
        <v>30</v>
      </c>
      <c r="R1488" t="s">
        <v>31</v>
      </c>
      <c r="S1488">
        <v>0</v>
      </c>
      <c r="T1488">
        <v>2015</v>
      </c>
      <c r="U1488">
        <v>970</v>
      </c>
      <c r="V1488">
        <v>7.1</v>
      </c>
      <c r="W1488">
        <v>23000</v>
      </c>
    </row>
    <row r="1489" spans="1:23" x14ac:dyDescent="0.25">
      <c r="A1489" t="s">
        <v>4699</v>
      </c>
      <c r="B1489">
        <v>107</v>
      </c>
      <c r="C1489">
        <v>109</v>
      </c>
      <c r="D1489">
        <v>7</v>
      </c>
      <c r="E1489">
        <v>1000</v>
      </c>
      <c r="F1489" t="s">
        <v>531</v>
      </c>
      <c r="G1489">
        <v>40000</v>
      </c>
      <c r="H1489">
        <v>10654581</v>
      </c>
      <c r="I1489" t="s">
        <v>1726</v>
      </c>
      <c r="J1489" t="s">
        <v>35</v>
      </c>
      <c r="K1489" t="s">
        <v>4700</v>
      </c>
      <c r="L1489">
        <v>45497</v>
      </c>
      <c r="M1489">
        <v>52621</v>
      </c>
      <c r="N1489" t="s">
        <v>3679</v>
      </c>
      <c r="O1489">
        <v>0</v>
      </c>
      <c r="P1489">
        <v>260</v>
      </c>
      <c r="Q1489" t="s">
        <v>30</v>
      </c>
      <c r="R1489" t="s">
        <v>31</v>
      </c>
      <c r="S1489">
        <v>0</v>
      </c>
      <c r="T1489">
        <v>1999</v>
      </c>
      <c r="U1489">
        <v>9000</v>
      </c>
      <c r="V1489">
        <v>5.3</v>
      </c>
      <c r="W1489">
        <v>1000</v>
      </c>
    </row>
    <row r="1490" spans="1:23" x14ac:dyDescent="0.25">
      <c r="A1490" t="s">
        <v>4701</v>
      </c>
      <c r="B1490">
        <v>52</v>
      </c>
      <c r="C1490">
        <v>114</v>
      </c>
      <c r="D1490">
        <v>46</v>
      </c>
      <c r="E1490">
        <v>292</v>
      </c>
      <c r="F1490" t="s">
        <v>4702</v>
      </c>
      <c r="G1490">
        <v>818</v>
      </c>
      <c r="H1490">
        <v>6543194</v>
      </c>
      <c r="I1490" t="s">
        <v>1503</v>
      </c>
      <c r="J1490" t="s">
        <v>1691</v>
      </c>
      <c r="K1490" t="s">
        <v>4703</v>
      </c>
      <c r="L1490">
        <v>3740</v>
      </c>
      <c r="M1490">
        <v>1778</v>
      </c>
      <c r="N1490" t="s">
        <v>4704</v>
      </c>
      <c r="O1490">
        <v>1</v>
      </c>
      <c r="P1490">
        <v>61</v>
      </c>
      <c r="Q1490" t="s">
        <v>30</v>
      </c>
      <c r="R1490" t="s">
        <v>31</v>
      </c>
      <c r="S1490">
        <v>0</v>
      </c>
      <c r="T1490">
        <v>2000</v>
      </c>
      <c r="U1490">
        <v>649</v>
      </c>
      <c r="V1490">
        <v>5.6</v>
      </c>
      <c r="W1490">
        <v>314</v>
      </c>
    </row>
    <row r="1491" spans="1:23" x14ac:dyDescent="0.25">
      <c r="A1491" t="s">
        <v>2890</v>
      </c>
      <c r="B1491">
        <v>135</v>
      </c>
      <c r="C1491">
        <v>105</v>
      </c>
      <c r="D1491">
        <v>125</v>
      </c>
      <c r="E1491">
        <v>2000</v>
      </c>
      <c r="F1491" t="s">
        <v>371</v>
      </c>
      <c r="G1491">
        <v>18000</v>
      </c>
      <c r="H1491">
        <v>13101142</v>
      </c>
      <c r="I1491" t="s">
        <v>2459</v>
      </c>
      <c r="J1491" t="s">
        <v>443</v>
      </c>
      <c r="K1491" t="s">
        <v>4705</v>
      </c>
      <c r="L1491">
        <v>23916</v>
      </c>
      <c r="M1491">
        <v>23122</v>
      </c>
      <c r="N1491" t="s">
        <v>166</v>
      </c>
      <c r="O1491">
        <v>5</v>
      </c>
      <c r="P1491">
        <v>50</v>
      </c>
      <c r="Q1491" t="s">
        <v>30</v>
      </c>
      <c r="R1491" t="s">
        <v>31</v>
      </c>
      <c r="S1491">
        <v>0</v>
      </c>
      <c r="T1491">
        <v>2012</v>
      </c>
      <c r="U1491">
        <v>2000</v>
      </c>
      <c r="V1491">
        <v>5.7</v>
      </c>
      <c r="W1491">
        <v>0</v>
      </c>
    </row>
    <row r="1492" spans="1:23" x14ac:dyDescent="0.25">
      <c r="A1492" t="s">
        <v>4054</v>
      </c>
      <c r="B1492">
        <v>211</v>
      </c>
      <c r="C1492">
        <v>141</v>
      </c>
      <c r="D1492">
        <v>56</v>
      </c>
      <c r="E1492">
        <v>38</v>
      </c>
      <c r="F1492" t="s">
        <v>4706</v>
      </c>
      <c r="G1492">
        <v>113</v>
      </c>
      <c r="H1492">
        <v>8324748</v>
      </c>
      <c r="I1492" t="s">
        <v>3642</v>
      </c>
      <c r="J1492" t="s">
        <v>4707</v>
      </c>
      <c r="K1492" t="s">
        <v>4708</v>
      </c>
      <c r="L1492">
        <v>21223</v>
      </c>
      <c r="M1492">
        <v>301</v>
      </c>
      <c r="N1492" t="s">
        <v>4709</v>
      </c>
      <c r="O1492">
        <v>1</v>
      </c>
      <c r="P1492">
        <v>108</v>
      </c>
      <c r="Q1492" t="s">
        <v>30</v>
      </c>
      <c r="R1492" t="s">
        <v>44</v>
      </c>
      <c r="S1492">
        <v>0</v>
      </c>
      <c r="T1492">
        <v>2013</v>
      </c>
      <c r="U1492">
        <v>98</v>
      </c>
      <c r="V1492">
        <v>7.1</v>
      </c>
      <c r="W1492">
        <v>13000</v>
      </c>
    </row>
    <row r="1493" spans="1:23" x14ac:dyDescent="0.25">
      <c r="A1493" t="s">
        <v>1098</v>
      </c>
      <c r="B1493">
        <v>57</v>
      </c>
      <c r="C1493">
        <v>195</v>
      </c>
      <c r="D1493">
        <v>631</v>
      </c>
      <c r="E1493">
        <v>521</v>
      </c>
      <c r="F1493" t="s">
        <v>1098</v>
      </c>
      <c r="G1493">
        <v>635</v>
      </c>
      <c r="H1493">
        <v>0</v>
      </c>
      <c r="I1493" t="s">
        <v>3741</v>
      </c>
      <c r="J1493" t="s">
        <v>4623</v>
      </c>
      <c r="K1493" t="s">
        <v>4710</v>
      </c>
      <c r="L1493">
        <v>16255</v>
      </c>
      <c r="M1493">
        <v>2291</v>
      </c>
      <c r="N1493" t="s">
        <v>3315</v>
      </c>
      <c r="O1493">
        <v>0</v>
      </c>
      <c r="P1493">
        <v>127</v>
      </c>
      <c r="Q1493" t="s">
        <v>30</v>
      </c>
      <c r="R1493" t="s">
        <v>31</v>
      </c>
      <c r="S1493">
        <v>0</v>
      </c>
      <c r="T1493">
        <v>1981</v>
      </c>
      <c r="U1493">
        <v>631</v>
      </c>
      <c r="V1493">
        <v>7.5</v>
      </c>
      <c r="W1493">
        <v>0</v>
      </c>
    </row>
    <row r="1494" spans="1:23" x14ac:dyDescent="0.25">
      <c r="A1494" t="s">
        <v>2454</v>
      </c>
      <c r="B1494">
        <v>81</v>
      </c>
      <c r="C1494">
        <v>138</v>
      </c>
      <c r="D1494">
        <v>0</v>
      </c>
      <c r="E1494">
        <v>574</v>
      </c>
      <c r="F1494" t="s">
        <v>910</v>
      </c>
      <c r="G1494">
        <v>10000</v>
      </c>
      <c r="H1494">
        <v>141340178</v>
      </c>
      <c r="I1494" t="s">
        <v>2560</v>
      </c>
      <c r="J1494" t="s">
        <v>362</v>
      </c>
      <c r="K1494" t="s">
        <v>4711</v>
      </c>
      <c r="L1494">
        <v>181879</v>
      </c>
      <c r="M1494">
        <v>14619</v>
      </c>
      <c r="N1494" t="s">
        <v>2062</v>
      </c>
      <c r="O1494">
        <v>0</v>
      </c>
      <c r="P1494">
        <v>319</v>
      </c>
      <c r="Q1494" t="s">
        <v>30</v>
      </c>
      <c r="R1494" t="s">
        <v>31</v>
      </c>
      <c r="S1494">
        <v>0</v>
      </c>
      <c r="T1494">
        <v>1992</v>
      </c>
      <c r="U1494">
        <v>2000</v>
      </c>
      <c r="V1494">
        <v>7.6</v>
      </c>
      <c r="W1494">
        <v>0</v>
      </c>
    </row>
    <row r="1495" spans="1:23" x14ac:dyDescent="0.25">
      <c r="A1495" t="s">
        <v>2185</v>
      </c>
      <c r="B1495">
        <v>107</v>
      </c>
      <c r="C1495">
        <v>101</v>
      </c>
      <c r="D1495">
        <v>43</v>
      </c>
      <c r="E1495">
        <v>655</v>
      </c>
      <c r="F1495" t="s">
        <v>3149</v>
      </c>
      <c r="G1495">
        <v>2000</v>
      </c>
      <c r="H1495">
        <v>51758599</v>
      </c>
      <c r="I1495" t="s">
        <v>2255</v>
      </c>
      <c r="J1495" t="s">
        <v>3923</v>
      </c>
      <c r="K1495" t="s">
        <v>4712</v>
      </c>
      <c r="L1495">
        <v>27580</v>
      </c>
      <c r="M1495">
        <v>5942</v>
      </c>
      <c r="N1495" t="s">
        <v>1486</v>
      </c>
      <c r="O1495">
        <v>0</v>
      </c>
      <c r="P1495">
        <v>232</v>
      </c>
      <c r="Q1495" t="s">
        <v>30</v>
      </c>
      <c r="R1495" t="s">
        <v>31</v>
      </c>
      <c r="S1495">
        <v>0</v>
      </c>
      <c r="T1495">
        <v>2001</v>
      </c>
      <c r="U1495">
        <v>1000</v>
      </c>
      <c r="V1495">
        <v>5.5</v>
      </c>
      <c r="W1495">
        <v>742</v>
      </c>
    </row>
    <row r="1496" spans="1:23" x14ac:dyDescent="0.25">
      <c r="A1496" t="s">
        <v>1033</v>
      </c>
      <c r="B1496">
        <v>100</v>
      </c>
      <c r="C1496">
        <v>99</v>
      </c>
      <c r="D1496">
        <v>67</v>
      </c>
      <c r="E1496">
        <v>330</v>
      </c>
      <c r="F1496" t="s">
        <v>551</v>
      </c>
      <c r="G1496">
        <v>826</v>
      </c>
      <c r="H1496">
        <v>117559438</v>
      </c>
      <c r="I1496" t="s">
        <v>1144</v>
      </c>
      <c r="J1496" t="s">
        <v>3892</v>
      </c>
      <c r="K1496" t="s">
        <v>4713</v>
      </c>
      <c r="L1496">
        <v>66941</v>
      </c>
      <c r="M1496">
        <v>1790</v>
      </c>
      <c r="N1496" t="s">
        <v>2485</v>
      </c>
      <c r="O1496">
        <v>1</v>
      </c>
      <c r="P1496">
        <v>148</v>
      </c>
      <c r="Q1496" t="s">
        <v>30</v>
      </c>
      <c r="R1496" t="s">
        <v>31</v>
      </c>
      <c r="S1496">
        <v>0</v>
      </c>
      <c r="T1496">
        <v>2000</v>
      </c>
      <c r="U1496">
        <v>436</v>
      </c>
      <c r="V1496">
        <v>5.0999999999999996</v>
      </c>
      <c r="W1496">
        <v>1000</v>
      </c>
    </row>
    <row r="1497" spans="1:23" x14ac:dyDescent="0.25">
      <c r="A1497" t="s">
        <v>4714</v>
      </c>
      <c r="B1497">
        <v>60</v>
      </c>
      <c r="C1497">
        <v>85</v>
      </c>
      <c r="D1497">
        <v>0</v>
      </c>
      <c r="E1497">
        <v>11</v>
      </c>
      <c r="F1497" t="s">
        <v>4715</v>
      </c>
      <c r="G1497">
        <v>324</v>
      </c>
      <c r="H1497">
        <v>4091</v>
      </c>
      <c r="I1497" t="s">
        <v>191</v>
      </c>
      <c r="J1497" t="s">
        <v>4716</v>
      </c>
      <c r="K1497" t="s">
        <v>4717</v>
      </c>
      <c r="L1497">
        <v>4265</v>
      </c>
      <c r="M1497">
        <v>369</v>
      </c>
      <c r="N1497" t="s">
        <v>4718</v>
      </c>
      <c r="O1497">
        <v>0</v>
      </c>
      <c r="P1497">
        <v>16</v>
      </c>
      <c r="Q1497" t="s">
        <v>30</v>
      </c>
      <c r="R1497" t="s">
        <v>403</v>
      </c>
      <c r="S1497">
        <v>0</v>
      </c>
      <c r="T1497">
        <v>2013</v>
      </c>
      <c r="U1497">
        <v>15</v>
      </c>
      <c r="V1497">
        <v>6.3</v>
      </c>
      <c r="W1497">
        <v>0</v>
      </c>
    </row>
    <row r="1498" spans="1:23" x14ac:dyDescent="0.25">
      <c r="A1498" t="s">
        <v>4719</v>
      </c>
      <c r="B1498">
        <v>195</v>
      </c>
      <c r="C1498">
        <v>89</v>
      </c>
      <c r="D1498">
        <v>21</v>
      </c>
      <c r="E1498">
        <v>48</v>
      </c>
      <c r="F1498" t="s">
        <v>4720</v>
      </c>
      <c r="G1498">
        <v>614</v>
      </c>
      <c r="H1498">
        <v>21426805</v>
      </c>
      <c r="I1498" t="s">
        <v>238</v>
      </c>
      <c r="J1498" t="s">
        <v>2263</v>
      </c>
      <c r="K1498" t="s">
        <v>4721</v>
      </c>
      <c r="L1498">
        <v>49312</v>
      </c>
      <c r="M1498">
        <v>843</v>
      </c>
      <c r="N1498" t="s">
        <v>4722</v>
      </c>
      <c r="O1498">
        <v>0</v>
      </c>
      <c r="P1498">
        <v>211</v>
      </c>
      <c r="Q1498" t="s">
        <v>30</v>
      </c>
      <c r="R1498" t="s">
        <v>31</v>
      </c>
      <c r="S1498">
        <v>0</v>
      </c>
      <c r="T1498">
        <v>2011</v>
      </c>
      <c r="U1498">
        <v>150</v>
      </c>
      <c r="V1498">
        <v>4.9000000000000004</v>
      </c>
      <c r="W1498">
        <v>0</v>
      </c>
    </row>
    <row r="1499" spans="1:23" x14ac:dyDescent="0.25">
      <c r="A1499" t="s">
        <v>4723</v>
      </c>
      <c r="B1499">
        <v>121</v>
      </c>
      <c r="C1499">
        <v>99</v>
      </c>
      <c r="D1499">
        <v>35</v>
      </c>
      <c r="E1499">
        <v>433</v>
      </c>
      <c r="F1499" t="s">
        <v>4724</v>
      </c>
      <c r="G1499">
        <v>3000</v>
      </c>
      <c r="H1499">
        <v>35057332</v>
      </c>
      <c r="I1499" t="s">
        <v>4725</v>
      </c>
      <c r="J1499" t="s">
        <v>4726</v>
      </c>
      <c r="K1499" t="s">
        <v>4727</v>
      </c>
      <c r="L1499">
        <v>45394</v>
      </c>
      <c r="M1499">
        <v>4863</v>
      </c>
      <c r="N1499" t="s">
        <v>2556</v>
      </c>
      <c r="O1499">
        <v>0</v>
      </c>
      <c r="P1499">
        <v>72</v>
      </c>
      <c r="Q1499" t="s">
        <v>30</v>
      </c>
      <c r="R1499" t="s">
        <v>31</v>
      </c>
      <c r="S1499">
        <v>0</v>
      </c>
      <c r="T1499">
        <v>2012</v>
      </c>
      <c r="U1499">
        <v>594</v>
      </c>
      <c r="V1499">
        <v>6.5</v>
      </c>
      <c r="W1499">
        <v>19000</v>
      </c>
    </row>
    <row r="1500" spans="1:23" x14ac:dyDescent="0.25">
      <c r="A1500" t="s">
        <v>3593</v>
      </c>
      <c r="B1500">
        <v>285</v>
      </c>
      <c r="C1500">
        <v>105</v>
      </c>
      <c r="D1500">
        <v>160</v>
      </c>
      <c r="E1500">
        <v>491</v>
      </c>
      <c r="F1500" t="s">
        <v>4378</v>
      </c>
      <c r="G1500">
        <v>852</v>
      </c>
      <c r="H1500">
        <v>34014398</v>
      </c>
      <c r="I1500" t="s">
        <v>4728</v>
      </c>
      <c r="J1500" t="s">
        <v>4435</v>
      </c>
      <c r="K1500" t="s">
        <v>4729</v>
      </c>
      <c r="L1500">
        <v>115649</v>
      </c>
      <c r="M1500">
        <v>2604</v>
      </c>
      <c r="N1500" t="s">
        <v>4730</v>
      </c>
      <c r="O1500">
        <v>0</v>
      </c>
      <c r="P1500">
        <v>1033</v>
      </c>
      <c r="Q1500" t="s">
        <v>30</v>
      </c>
      <c r="R1500" t="s">
        <v>526</v>
      </c>
      <c r="S1500">
        <v>0</v>
      </c>
      <c r="T1500">
        <v>2006</v>
      </c>
      <c r="U1500">
        <v>521</v>
      </c>
      <c r="V1500">
        <v>5.6</v>
      </c>
      <c r="W1500">
        <v>4000</v>
      </c>
    </row>
    <row r="1501" spans="1:23" x14ac:dyDescent="0.25">
      <c r="A1501" t="s">
        <v>4731</v>
      </c>
      <c r="B1501">
        <v>103</v>
      </c>
      <c r="C1501">
        <v>97</v>
      </c>
      <c r="D1501">
        <v>10</v>
      </c>
      <c r="E1501">
        <v>178</v>
      </c>
      <c r="F1501" t="s">
        <v>1674</v>
      </c>
      <c r="G1501">
        <v>18000</v>
      </c>
      <c r="H1501">
        <v>28927720</v>
      </c>
      <c r="I1501" t="s">
        <v>3011</v>
      </c>
      <c r="J1501" t="s">
        <v>406</v>
      </c>
      <c r="K1501" t="s">
        <v>4732</v>
      </c>
      <c r="L1501">
        <v>22220</v>
      </c>
      <c r="M1501">
        <v>18688</v>
      </c>
      <c r="N1501" t="s">
        <v>4733</v>
      </c>
      <c r="O1501">
        <v>0</v>
      </c>
      <c r="P1501">
        <v>181</v>
      </c>
      <c r="Q1501" t="s">
        <v>30</v>
      </c>
      <c r="R1501" t="s">
        <v>31</v>
      </c>
      <c r="S1501">
        <v>0</v>
      </c>
      <c r="T1501">
        <v>2000</v>
      </c>
      <c r="U1501">
        <v>223</v>
      </c>
      <c r="V1501">
        <v>5.3</v>
      </c>
      <c r="W1501">
        <v>463</v>
      </c>
    </row>
    <row r="1502" spans="1:23" x14ac:dyDescent="0.25">
      <c r="A1502" t="s">
        <v>4734</v>
      </c>
      <c r="B1502">
        <v>192</v>
      </c>
      <c r="C1502">
        <v>140</v>
      </c>
      <c r="D1502">
        <v>36</v>
      </c>
      <c r="E1502">
        <v>336</v>
      </c>
      <c r="F1502" t="s">
        <v>4735</v>
      </c>
      <c r="G1502">
        <v>669</v>
      </c>
      <c r="H1502">
        <v>33682273</v>
      </c>
      <c r="I1502" t="s">
        <v>321</v>
      </c>
      <c r="J1502" t="s">
        <v>4339</v>
      </c>
      <c r="K1502" t="s">
        <v>4736</v>
      </c>
      <c r="L1502">
        <v>124242</v>
      </c>
      <c r="M1502">
        <v>2114</v>
      </c>
      <c r="N1502" t="s">
        <v>4737</v>
      </c>
      <c r="O1502">
        <v>1</v>
      </c>
      <c r="P1502">
        <v>622</v>
      </c>
      <c r="Q1502" t="s">
        <v>30</v>
      </c>
      <c r="R1502" t="s">
        <v>31</v>
      </c>
      <c r="S1502">
        <v>0</v>
      </c>
      <c r="T1502">
        <v>2004</v>
      </c>
      <c r="U1502">
        <v>403</v>
      </c>
      <c r="V1502">
        <v>6.5</v>
      </c>
      <c r="W1502">
        <v>4000</v>
      </c>
    </row>
    <row r="1503" spans="1:23" x14ac:dyDescent="0.25">
      <c r="A1503" t="s">
        <v>4738</v>
      </c>
      <c r="B1503">
        <v>90</v>
      </c>
      <c r="C1503">
        <v>118</v>
      </c>
      <c r="D1503">
        <v>41</v>
      </c>
      <c r="E1503">
        <v>577</v>
      </c>
      <c r="F1503" t="s">
        <v>4182</v>
      </c>
      <c r="G1503">
        <v>722</v>
      </c>
      <c r="H1503">
        <v>4280577</v>
      </c>
      <c r="I1503" t="s">
        <v>3055</v>
      </c>
      <c r="J1503" t="s">
        <v>2018</v>
      </c>
      <c r="K1503" t="s">
        <v>4739</v>
      </c>
      <c r="L1503">
        <v>50919</v>
      </c>
      <c r="M1503">
        <v>2859</v>
      </c>
      <c r="N1503" t="s">
        <v>1460</v>
      </c>
      <c r="O1503">
        <v>0</v>
      </c>
      <c r="P1503">
        <v>114</v>
      </c>
      <c r="Q1503" t="s">
        <v>30</v>
      </c>
      <c r="R1503" t="s">
        <v>31</v>
      </c>
      <c r="S1503">
        <v>0</v>
      </c>
      <c r="T1503">
        <v>2005</v>
      </c>
      <c r="U1503">
        <v>580</v>
      </c>
      <c r="V1503">
        <v>6.8</v>
      </c>
      <c r="W1503">
        <v>0</v>
      </c>
    </row>
    <row r="1504" spans="1:23" x14ac:dyDescent="0.25">
      <c r="A1504" t="s">
        <v>4740</v>
      </c>
      <c r="B1504">
        <v>258</v>
      </c>
      <c r="C1504">
        <v>94</v>
      </c>
      <c r="D1504">
        <v>132</v>
      </c>
      <c r="E1504">
        <v>317</v>
      </c>
      <c r="F1504" t="s">
        <v>3744</v>
      </c>
      <c r="G1504">
        <v>26000</v>
      </c>
      <c r="H1504">
        <v>17120019</v>
      </c>
      <c r="I1504" t="s">
        <v>233</v>
      </c>
      <c r="J1504" t="s">
        <v>234</v>
      </c>
      <c r="K1504" t="s">
        <v>4741</v>
      </c>
      <c r="L1504">
        <v>83097</v>
      </c>
      <c r="M1504">
        <v>27759</v>
      </c>
      <c r="N1504" t="s">
        <v>4742</v>
      </c>
      <c r="O1504">
        <v>2</v>
      </c>
      <c r="P1504">
        <v>134</v>
      </c>
      <c r="Q1504" t="s">
        <v>30</v>
      </c>
      <c r="R1504" t="s">
        <v>31</v>
      </c>
      <c r="S1504">
        <v>0</v>
      </c>
      <c r="T1504">
        <v>2012</v>
      </c>
      <c r="U1504">
        <v>828</v>
      </c>
      <c r="V1504">
        <v>6.5</v>
      </c>
      <c r="W1504">
        <v>12000</v>
      </c>
    </row>
    <row r="1505" spans="1:23" x14ac:dyDescent="0.25">
      <c r="A1505" t="s">
        <v>258</v>
      </c>
      <c r="B1505">
        <v>56</v>
      </c>
      <c r="C1505">
        <v>124</v>
      </c>
      <c r="D1505">
        <v>179</v>
      </c>
      <c r="E1505">
        <v>551</v>
      </c>
      <c r="F1505" t="s">
        <v>2891</v>
      </c>
      <c r="G1505">
        <v>11000</v>
      </c>
      <c r="H1505">
        <v>8406264</v>
      </c>
      <c r="I1505" t="s">
        <v>936</v>
      </c>
      <c r="J1505" t="s">
        <v>390</v>
      </c>
      <c r="K1505" t="s">
        <v>4743</v>
      </c>
      <c r="L1505">
        <v>24826</v>
      </c>
      <c r="M1505">
        <v>13093</v>
      </c>
      <c r="N1505" t="s">
        <v>627</v>
      </c>
      <c r="O1505">
        <v>3</v>
      </c>
      <c r="P1505">
        <v>175</v>
      </c>
      <c r="Q1505" t="s">
        <v>30</v>
      </c>
      <c r="R1505" t="s">
        <v>31</v>
      </c>
      <c r="S1505">
        <v>0</v>
      </c>
      <c r="T1505">
        <v>1999</v>
      </c>
      <c r="U1505">
        <v>617</v>
      </c>
      <c r="V1505">
        <v>6</v>
      </c>
      <c r="W1505">
        <v>783</v>
      </c>
    </row>
    <row r="1506" spans="1:23" x14ac:dyDescent="0.25">
      <c r="A1506" t="s">
        <v>4744</v>
      </c>
      <c r="B1506">
        <v>197</v>
      </c>
      <c r="C1506">
        <v>134</v>
      </c>
      <c r="D1506">
        <v>37</v>
      </c>
      <c r="E1506">
        <v>504</v>
      </c>
      <c r="F1506" t="s">
        <v>957</v>
      </c>
      <c r="G1506">
        <v>11000</v>
      </c>
      <c r="H1506">
        <v>309125409</v>
      </c>
      <c r="I1506" t="s">
        <v>26</v>
      </c>
      <c r="J1506" t="s">
        <v>272</v>
      </c>
      <c r="K1506" t="s">
        <v>4745</v>
      </c>
      <c r="L1506">
        <v>681857</v>
      </c>
      <c r="M1506">
        <v>13649</v>
      </c>
      <c r="N1506" t="s">
        <v>4746</v>
      </c>
      <c r="O1506">
        <v>0</v>
      </c>
      <c r="P1506">
        <v>647</v>
      </c>
      <c r="Q1506" t="s">
        <v>30</v>
      </c>
      <c r="R1506" t="s">
        <v>31</v>
      </c>
      <c r="S1506">
        <v>0</v>
      </c>
      <c r="T1506">
        <v>1983</v>
      </c>
      <c r="U1506">
        <v>1000</v>
      </c>
      <c r="V1506">
        <v>8.4</v>
      </c>
      <c r="W1506">
        <v>14000</v>
      </c>
    </row>
    <row r="1507" spans="1:23" x14ac:dyDescent="0.25">
      <c r="A1507" t="s">
        <v>4747</v>
      </c>
      <c r="B1507">
        <v>254</v>
      </c>
      <c r="C1507">
        <v>113</v>
      </c>
      <c r="D1507">
        <v>197</v>
      </c>
      <c r="E1507">
        <v>43</v>
      </c>
      <c r="F1507" t="s">
        <v>1611</v>
      </c>
      <c r="G1507">
        <v>165</v>
      </c>
      <c r="H1507">
        <v>10955425</v>
      </c>
      <c r="I1507" t="s">
        <v>1806</v>
      </c>
      <c r="J1507" t="s">
        <v>4748</v>
      </c>
      <c r="K1507" t="s">
        <v>4749</v>
      </c>
      <c r="L1507">
        <v>62770</v>
      </c>
      <c r="M1507">
        <v>391</v>
      </c>
      <c r="N1507" t="s">
        <v>3769</v>
      </c>
      <c r="O1507">
        <v>1</v>
      </c>
      <c r="P1507">
        <v>396</v>
      </c>
      <c r="Q1507" t="s">
        <v>30</v>
      </c>
      <c r="R1507" t="s">
        <v>44</v>
      </c>
      <c r="S1507">
        <v>0</v>
      </c>
      <c r="T1507">
        <v>2008</v>
      </c>
      <c r="U1507">
        <v>107</v>
      </c>
      <c r="V1507">
        <v>6</v>
      </c>
      <c r="W1507">
        <v>0</v>
      </c>
    </row>
    <row r="1508" spans="1:23" x14ac:dyDescent="0.25">
      <c r="A1508" t="s">
        <v>4025</v>
      </c>
      <c r="B1508">
        <v>299</v>
      </c>
      <c r="C1508">
        <v>124</v>
      </c>
      <c r="D1508">
        <v>335</v>
      </c>
      <c r="E1508">
        <v>50</v>
      </c>
      <c r="F1508" t="s">
        <v>4750</v>
      </c>
      <c r="G1508">
        <v>14000</v>
      </c>
      <c r="H1508">
        <v>34180954</v>
      </c>
      <c r="I1508" t="s">
        <v>152</v>
      </c>
      <c r="J1508" t="s">
        <v>151</v>
      </c>
      <c r="K1508" t="s">
        <v>4751</v>
      </c>
      <c r="L1508">
        <v>189812</v>
      </c>
      <c r="M1508">
        <v>14504</v>
      </c>
      <c r="N1508" t="s">
        <v>4752</v>
      </c>
      <c r="O1508">
        <v>0</v>
      </c>
      <c r="P1508">
        <v>370</v>
      </c>
      <c r="Q1508" t="s">
        <v>30</v>
      </c>
      <c r="R1508" t="s">
        <v>31</v>
      </c>
      <c r="S1508">
        <v>0</v>
      </c>
      <c r="T1508">
        <v>2008</v>
      </c>
      <c r="U1508">
        <v>388</v>
      </c>
      <c r="V1508">
        <v>7.6</v>
      </c>
      <c r="W1508">
        <v>15000</v>
      </c>
    </row>
    <row r="1509" spans="1:23" x14ac:dyDescent="0.25">
      <c r="A1509" t="s">
        <v>4753</v>
      </c>
      <c r="B1509">
        <v>163</v>
      </c>
      <c r="C1509">
        <v>98</v>
      </c>
      <c r="D1509">
        <v>136</v>
      </c>
      <c r="E1509">
        <v>833</v>
      </c>
      <c r="F1509" t="s">
        <v>4430</v>
      </c>
      <c r="G1509">
        <v>1000</v>
      </c>
      <c r="H1509">
        <v>17225675</v>
      </c>
      <c r="I1509" t="s">
        <v>1094</v>
      </c>
      <c r="J1509" t="s">
        <v>912</v>
      </c>
      <c r="K1509" t="s">
        <v>4754</v>
      </c>
      <c r="L1509">
        <v>62198</v>
      </c>
      <c r="M1509">
        <v>4151</v>
      </c>
      <c r="N1509" t="s">
        <v>432</v>
      </c>
      <c r="O1509">
        <v>2</v>
      </c>
      <c r="P1509">
        <v>139</v>
      </c>
      <c r="Q1509" t="s">
        <v>30</v>
      </c>
      <c r="R1509" t="s">
        <v>31</v>
      </c>
      <c r="S1509">
        <v>0</v>
      </c>
      <c r="T1509">
        <v>2012</v>
      </c>
      <c r="U1509">
        <v>945</v>
      </c>
      <c r="V1509">
        <v>5.6</v>
      </c>
      <c r="W1509">
        <v>0</v>
      </c>
    </row>
    <row r="1510" spans="1:23" x14ac:dyDescent="0.25">
      <c r="A1510" t="s">
        <v>176</v>
      </c>
      <c r="B1510">
        <v>152</v>
      </c>
      <c r="C1510">
        <v>97</v>
      </c>
      <c r="D1510">
        <v>4000</v>
      </c>
      <c r="E1510">
        <v>8000</v>
      </c>
      <c r="F1510" t="s">
        <v>1274</v>
      </c>
      <c r="G1510">
        <v>22000</v>
      </c>
      <c r="H1510">
        <v>173381405</v>
      </c>
      <c r="I1510" t="s">
        <v>1686</v>
      </c>
      <c r="J1510" t="s">
        <v>107</v>
      </c>
      <c r="K1510" t="s">
        <v>4755</v>
      </c>
      <c r="L1510">
        <v>147597</v>
      </c>
      <c r="M1510">
        <v>43354</v>
      </c>
      <c r="N1510" t="s">
        <v>833</v>
      </c>
      <c r="O1510">
        <v>1</v>
      </c>
      <c r="P1510">
        <v>395</v>
      </c>
      <c r="Q1510" t="s">
        <v>30</v>
      </c>
      <c r="R1510" t="s">
        <v>31</v>
      </c>
      <c r="S1510">
        <v>0</v>
      </c>
      <c r="T1510">
        <v>2003</v>
      </c>
      <c r="U1510">
        <v>11000</v>
      </c>
      <c r="V1510">
        <v>6.9</v>
      </c>
      <c r="W1510">
        <v>21000</v>
      </c>
    </row>
    <row r="1511" spans="1:23" x14ac:dyDescent="0.25">
      <c r="A1511" t="s">
        <v>483</v>
      </c>
      <c r="B1511">
        <v>53</v>
      </c>
      <c r="C1511">
        <v>123</v>
      </c>
      <c r="D1511">
        <v>226</v>
      </c>
      <c r="E1511">
        <v>796</v>
      </c>
      <c r="F1511" t="s">
        <v>4756</v>
      </c>
      <c r="G1511">
        <v>3000</v>
      </c>
      <c r="H1511">
        <v>104632573</v>
      </c>
      <c r="I1511" t="s">
        <v>4203</v>
      </c>
      <c r="J1511" t="s">
        <v>1105</v>
      </c>
      <c r="K1511" t="s">
        <v>4757</v>
      </c>
      <c r="L1511">
        <v>63839</v>
      </c>
      <c r="M1511">
        <v>5975</v>
      </c>
      <c r="N1511" t="s">
        <v>4758</v>
      </c>
      <c r="O1511">
        <v>1</v>
      </c>
      <c r="P1511">
        <v>118</v>
      </c>
      <c r="Q1511" t="s">
        <v>30</v>
      </c>
      <c r="R1511" t="s">
        <v>31</v>
      </c>
      <c r="S1511">
        <v>0</v>
      </c>
      <c r="T1511">
        <v>1996</v>
      </c>
      <c r="U1511">
        <v>941</v>
      </c>
      <c r="V1511">
        <v>6.4</v>
      </c>
      <c r="W1511">
        <v>0</v>
      </c>
    </row>
    <row r="1512" spans="1:23" x14ac:dyDescent="0.25">
      <c r="A1512" t="s">
        <v>2578</v>
      </c>
      <c r="B1512">
        <v>67</v>
      </c>
      <c r="C1512">
        <v>99</v>
      </c>
      <c r="D1512">
        <v>32</v>
      </c>
      <c r="E1512">
        <v>521</v>
      </c>
      <c r="F1512" t="s">
        <v>4410</v>
      </c>
      <c r="G1512">
        <v>773</v>
      </c>
      <c r="H1512">
        <v>81150692</v>
      </c>
      <c r="I1512" t="s">
        <v>4759</v>
      </c>
      <c r="J1512" t="s">
        <v>952</v>
      </c>
      <c r="K1512" t="s">
        <v>4760</v>
      </c>
      <c r="L1512">
        <v>20219</v>
      </c>
      <c r="M1512">
        <v>2916</v>
      </c>
      <c r="N1512" t="s">
        <v>3315</v>
      </c>
      <c r="O1512">
        <v>1</v>
      </c>
      <c r="P1512">
        <v>100</v>
      </c>
      <c r="Q1512" t="s">
        <v>30</v>
      </c>
      <c r="R1512" t="s">
        <v>188</v>
      </c>
      <c r="S1512">
        <v>0</v>
      </c>
      <c r="T1512">
        <v>2002</v>
      </c>
      <c r="U1512">
        <v>664</v>
      </c>
      <c r="V1512">
        <v>5.0999999999999996</v>
      </c>
      <c r="W1512">
        <v>0</v>
      </c>
    </row>
    <row r="1513" spans="1:23" x14ac:dyDescent="0.25">
      <c r="A1513" t="s">
        <v>715</v>
      </c>
      <c r="B1513">
        <v>88</v>
      </c>
      <c r="C1513">
        <v>101</v>
      </c>
      <c r="D1513">
        <v>503</v>
      </c>
      <c r="E1513">
        <v>1000</v>
      </c>
      <c r="F1513" t="s">
        <v>823</v>
      </c>
      <c r="G1513">
        <v>13000</v>
      </c>
      <c r="H1513">
        <v>60328558</v>
      </c>
      <c r="I1513" t="s">
        <v>4761</v>
      </c>
      <c r="J1513" t="s">
        <v>378</v>
      </c>
      <c r="K1513" t="s">
        <v>4762</v>
      </c>
      <c r="L1513">
        <v>61396</v>
      </c>
      <c r="M1513">
        <v>18734</v>
      </c>
      <c r="N1513" t="s">
        <v>4414</v>
      </c>
      <c r="O1513">
        <v>1</v>
      </c>
      <c r="P1513">
        <v>159</v>
      </c>
      <c r="Q1513" t="s">
        <v>30</v>
      </c>
      <c r="R1513" t="s">
        <v>31</v>
      </c>
      <c r="S1513">
        <v>0</v>
      </c>
      <c r="T1513">
        <v>1988</v>
      </c>
      <c r="U1513">
        <v>1000</v>
      </c>
      <c r="V1513">
        <v>7</v>
      </c>
      <c r="W1513">
        <v>11000</v>
      </c>
    </row>
    <row r="1514" spans="1:23" x14ac:dyDescent="0.25">
      <c r="A1514" t="s">
        <v>4763</v>
      </c>
      <c r="B1514">
        <v>163</v>
      </c>
      <c r="C1514">
        <v>92</v>
      </c>
      <c r="D1514">
        <v>100</v>
      </c>
      <c r="E1514">
        <v>327</v>
      </c>
      <c r="F1514" t="s">
        <v>1058</v>
      </c>
      <c r="G1514">
        <v>678</v>
      </c>
      <c r="H1514">
        <v>80197993</v>
      </c>
      <c r="I1514" t="s">
        <v>4764</v>
      </c>
      <c r="J1514" t="s">
        <v>3217</v>
      </c>
      <c r="K1514" t="s">
        <v>4765</v>
      </c>
      <c r="L1514">
        <v>65551</v>
      </c>
      <c r="M1514">
        <v>1729</v>
      </c>
      <c r="N1514" t="s">
        <v>4766</v>
      </c>
      <c r="O1514">
        <v>1</v>
      </c>
      <c r="P1514">
        <v>441</v>
      </c>
      <c r="Q1514" t="s">
        <v>30</v>
      </c>
      <c r="R1514" t="s">
        <v>526</v>
      </c>
      <c r="S1514">
        <v>0</v>
      </c>
      <c r="T1514">
        <v>2006</v>
      </c>
      <c r="U1514">
        <v>635</v>
      </c>
      <c r="V1514">
        <v>5.7</v>
      </c>
      <c r="W1514">
        <v>0</v>
      </c>
    </row>
    <row r="1515" spans="1:23" x14ac:dyDescent="0.25">
      <c r="A1515" t="s">
        <v>658</v>
      </c>
      <c r="B1515">
        <v>371</v>
      </c>
      <c r="C1515">
        <v>131</v>
      </c>
      <c r="D1515">
        <v>176</v>
      </c>
      <c r="E1515">
        <v>460</v>
      </c>
      <c r="F1515" t="s">
        <v>4767</v>
      </c>
      <c r="G1515">
        <v>722</v>
      </c>
      <c r="H1515">
        <v>169076745</v>
      </c>
      <c r="I1515" t="s">
        <v>1099</v>
      </c>
      <c r="J1515" t="s">
        <v>2944</v>
      </c>
      <c r="K1515" t="s">
        <v>4768</v>
      </c>
      <c r="L1515">
        <v>218711</v>
      </c>
      <c r="M1515">
        <v>3229</v>
      </c>
      <c r="N1515" t="s">
        <v>4769</v>
      </c>
      <c r="O1515">
        <v>6</v>
      </c>
      <c r="P1515">
        <v>485</v>
      </c>
      <c r="Q1515" t="s">
        <v>30</v>
      </c>
      <c r="R1515" t="s">
        <v>31</v>
      </c>
      <c r="S1515">
        <v>0</v>
      </c>
      <c r="T1515">
        <v>2011</v>
      </c>
      <c r="U1515">
        <v>655</v>
      </c>
      <c r="V1515">
        <v>6.8</v>
      </c>
      <c r="W1515">
        <v>27000</v>
      </c>
    </row>
    <row r="1516" spans="1:23" x14ac:dyDescent="0.25">
      <c r="A1516" t="s">
        <v>3778</v>
      </c>
      <c r="B1516">
        <v>418</v>
      </c>
      <c r="C1516">
        <v>107</v>
      </c>
      <c r="D1516">
        <v>133</v>
      </c>
      <c r="E1516">
        <v>9000</v>
      </c>
      <c r="F1516" t="s">
        <v>59</v>
      </c>
      <c r="G1516">
        <v>17000</v>
      </c>
      <c r="H1516">
        <v>101470202</v>
      </c>
      <c r="I1516" t="s">
        <v>1789</v>
      </c>
      <c r="J1516" t="s">
        <v>309</v>
      </c>
      <c r="K1516" t="s">
        <v>4770</v>
      </c>
      <c r="L1516">
        <v>310540</v>
      </c>
      <c r="M1516">
        <v>38751</v>
      </c>
      <c r="N1516" t="s">
        <v>806</v>
      </c>
      <c r="O1516">
        <v>6</v>
      </c>
      <c r="P1516">
        <v>669</v>
      </c>
      <c r="Q1516" t="s">
        <v>30</v>
      </c>
      <c r="R1516" t="s">
        <v>31</v>
      </c>
      <c r="S1516">
        <v>0</v>
      </c>
      <c r="T1516">
        <v>2013</v>
      </c>
      <c r="U1516">
        <v>11000</v>
      </c>
      <c r="V1516">
        <v>6.7</v>
      </c>
      <c r="W1516">
        <v>97000</v>
      </c>
    </row>
    <row r="1517" spans="1:23" x14ac:dyDescent="0.25">
      <c r="A1517" t="s">
        <v>4771</v>
      </c>
      <c r="B1517">
        <v>131</v>
      </c>
      <c r="C1517">
        <v>103</v>
      </c>
      <c r="D1517">
        <v>9</v>
      </c>
      <c r="E1517">
        <v>573</v>
      </c>
      <c r="F1517" t="s">
        <v>3528</v>
      </c>
      <c r="G1517">
        <v>826</v>
      </c>
      <c r="H1517">
        <v>50041732</v>
      </c>
      <c r="I1517" t="s">
        <v>3905</v>
      </c>
      <c r="J1517" t="s">
        <v>3892</v>
      </c>
      <c r="K1517" t="s">
        <v>4772</v>
      </c>
      <c r="L1517">
        <v>54390</v>
      </c>
      <c r="M1517">
        <v>3004</v>
      </c>
      <c r="N1517" t="s">
        <v>4576</v>
      </c>
      <c r="O1517">
        <v>0</v>
      </c>
      <c r="P1517">
        <v>398</v>
      </c>
      <c r="Q1517" t="s">
        <v>30</v>
      </c>
      <c r="R1517" t="s">
        <v>31</v>
      </c>
      <c r="S1517">
        <v>0</v>
      </c>
      <c r="T1517">
        <v>1999</v>
      </c>
      <c r="U1517">
        <v>724</v>
      </c>
      <c r="V1517">
        <v>6.2</v>
      </c>
      <c r="W1517">
        <v>0</v>
      </c>
    </row>
    <row r="1518" spans="1:23" x14ac:dyDescent="0.25">
      <c r="A1518" t="s">
        <v>4694</v>
      </c>
      <c r="B1518">
        <v>98</v>
      </c>
      <c r="C1518">
        <v>129</v>
      </c>
      <c r="D1518">
        <v>88</v>
      </c>
      <c r="E1518">
        <v>975</v>
      </c>
      <c r="F1518" t="s">
        <v>531</v>
      </c>
      <c r="G1518">
        <v>22000</v>
      </c>
      <c r="H1518">
        <v>48814909</v>
      </c>
      <c r="I1518" t="s">
        <v>1017</v>
      </c>
      <c r="J1518" t="s">
        <v>1140</v>
      </c>
      <c r="K1518" t="s">
        <v>4773</v>
      </c>
      <c r="L1518">
        <v>89424</v>
      </c>
      <c r="M1518">
        <v>36069</v>
      </c>
      <c r="N1518" t="s">
        <v>1637</v>
      </c>
      <c r="O1518">
        <v>0</v>
      </c>
      <c r="P1518">
        <v>224</v>
      </c>
      <c r="Q1518" t="s">
        <v>30</v>
      </c>
      <c r="R1518" t="s">
        <v>31</v>
      </c>
      <c r="S1518">
        <v>0</v>
      </c>
      <c r="T1518">
        <v>2000</v>
      </c>
      <c r="U1518">
        <v>9000</v>
      </c>
      <c r="V1518">
        <v>7.2</v>
      </c>
      <c r="W1518">
        <v>0</v>
      </c>
    </row>
    <row r="1519" spans="1:23" x14ac:dyDescent="0.25">
      <c r="A1519" t="s">
        <v>4774</v>
      </c>
      <c r="B1519">
        <v>119</v>
      </c>
      <c r="C1519">
        <v>107</v>
      </c>
      <c r="D1519">
        <v>34</v>
      </c>
      <c r="E1519">
        <v>1000</v>
      </c>
      <c r="F1519" t="s">
        <v>949</v>
      </c>
      <c r="G1519">
        <v>23000</v>
      </c>
      <c r="H1519">
        <v>57744720</v>
      </c>
      <c r="I1519" t="s">
        <v>233</v>
      </c>
      <c r="J1519" t="s">
        <v>232</v>
      </c>
      <c r="K1519" t="s">
        <v>4775</v>
      </c>
      <c r="L1519">
        <v>46961</v>
      </c>
      <c r="M1519">
        <v>31529</v>
      </c>
      <c r="N1519" t="s">
        <v>2348</v>
      </c>
      <c r="O1519">
        <v>5</v>
      </c>
      <c r="P1519">
        <v>132</v>
      </c>
      <c r="Q1519" t="s">
        <v>30</v>
      </c>
      <c r="R1519" t="s">
        <v>31</v>
      </c>
      <c r="S1519">
        <v>0</v>
      </c>
      <c r="T1519">
        <v>2010</v>
      </c>
      <c r="U1519">
        <v>4000</v>
      </c>
      <c r="V1519">
        <v>6.2</v>
      </c>
      <c r="W1519">
        <v>0</v>
      </c>
    </row>
    <row r="1520" spans="1:23" x14ac:dyDescent="0.25">
      <c r="A1520" t="s">
        <v>4776</v>
      </c>
      <c r="B1520">
        <v>133</v>
      </c>
      <c r="C1520">
        <v>89</v>
      </c>
      <c r="D1520">
        <v>16</v>
      </c>
      <c r="E1520">
        <v>2000</v>
      </c>
      <c r="F1520" t="s">
        <v>1140</v>
      </c>
      <c r="G1520">
        <v>49000</v>
      </c>
      <c r="H1520">
        <v>21784432</v>
      </c>
      <c r="I1520" t="s">
        <v>1094</v>
      </c>
      <c r="J1520" t="s">
        <v>554</v>
      </c>
      <c r="K1520" t="s">
        <v>4777</v>
      </c>
      <c r="L1520">
        <v>37493</v>
      </c>
      <c r="M1520">
        <v>74181</v>
      </c>
      <c r="N1520" t="s">
        <v>3945</v>
      </c>
      <c r="O1520">
        <v>8</v>
      </c>
      <c r="P1520">
        <v>108</v>
      </c>
      <c r="Q1520" t="s">
        <v>30</v>
      </c>
      <c r="R1520" t="s">
        <v>31</v>
      </c>
      <c r="S1520">
        <v>0</v>
      </c>
      <c r="T1520">
        <v>2013</v>
      </c>
      <c r="U1520">
        <v>22000</v>
      </c>
      <c r="V1520">
        <v>5.6</v>
      </c>
      <c r="W1520">
        <v>0</v>
      </c>
    </row>
    <row r="1521" spans="1:23" x14ac:dyDescent="0.25">
      <c r="A1521" t="s">
        <v>3097</v>
      </c>
      <c r="B1521">
        <v>88</v>
      </c>
      <c r="C1521">
        <v>113</v>
      </c>
      <c r="D1521">
        <v>14</v>
      </c>
      <c r="E1521">
        <v>534</v>
      </c>
      <c r="F1521" t="s">
        <v>813</v>
      </c>
      <c r="G1521">
        <v>918</v>
      </c>
      <c r="H1521">
        <v>37911876</v>
      </c>
      <c r="I1521" t="s">
        <v>1144</v>
      </c>
      <c r="J1521" t="s">
        <v>1394</v>
      </c>
      <c r="K1521" t="s">
        <v>4778</v>
      </c>
      <c r="L1521">
        <v>19671</v>
      </c>
      <c r="M1521">
        <v>3500</v>
      </c>
      <c r="N1521" t="s">
        <v>4779</v>
      </c>
      <c r="O1521">
        <v>2</v>
      </c>
      <c r="P1521">
        <v>47</v>
      </c>
      <c r="Q1521" t="s">
        <v>30</v>
      </c>
      <c r="R1521" t="s">
        <v>31</v>
      </c>
      <c r="S1521">
        <v>0</v>
      </c>
      <c r="T1521">
        <v>2011</v>
      </c>
      <c r="U1521">
        <v>845</v>
      </c>
      <c r="V1521">
        <v>4.4000000000000004</v>
      </c>
      <c r="W1521">
        <v>0</v>
      </c>
    </row>
    <row r="1522" spans="1:23" x14ac:dyDescent="0.25">
      <c r="A1522" t="s">
        <v>500</v>
      </c>
      <c r="B1522">
        <v>522</v>
      </c>
      <c r="C1522">
        <v>93</v>
      </c>
      <c r="D1522">
        <v>0</v>
      </c>
      <c r="E1522">
        <v>355</v>
      </c>
      <c r="F1522" t="s">
        <v>4780</v>
      </c>
      <c r="G1522">
        <v>15000</v>
      </c>
      <c r="H1522">
        <v>54696902</v>
      </c>
      <c r="I1522" t="s">
        <v>3120</v>
      </c>
      <c r="J1522" t="s">
        <v>260</v>
      </c>
      <c r="K1522" t="s">
        <v>4781</v>
      </c>
      <c r="L1522">
        <v>379462</v>
      </c>
      <c r="M1522">
        <v>16034</v>
      </c>
      <c r="N1522" t="s">
        <v>4782</v>
      </c>
      <c r="O1522">
        <v>3</v>
      </c>
      <c r="P1522">
        <v>571</v>
      </c>
      <c r="Q1522" t="s">
        <v>30</v>
      </c>
      <c r="R1522" t="s">
        <v>31</v>
      </c>
      <c r="S1522">
        <v>0</v>
      </c>
      <c r="T1522">
        <v>2011</v>
      </c>
      <c r="U1522">
        <v>491</v>
      </c>
      <c r="V1522">
        <v>7.5</v>
      </c>
      <c r="W1522">
        <v>56000</v>
      </c>
    </row>
    <row r="1523" spans="1:23" x14ac:dyDescent="0.25">
      <c r="A1523" t="s">
        <v>3151</v>
      </c>
      <c r="B1523">
        <v>43</v>
      </c>
      <c r="C1523">
        <v>120</v>
      </c>
      <c r="D1523">
        <v>155</v>
      </c>
      <c r="E1523">
        <v>240</v>
      </c>
      <c r="F1523" t="s">
        <v>4783</v>
      </c>
      <c r="G1523">
        <v>344</v>
      </c>
      <c r="H1523">
        <v>36733909</v>
      </c>
      <c r="I1523" t="s">
        <v>4636</v>
      </c>
      <c r="J1523" t="s">
        <v>4784</v>
      </c>
      <c r="K1523" t="s">
        <v>4785</v>
      </c>
      <c r="L1523">
        <v>38949</v>
      </c>
      <c r="M1523">
        <v>2054</v>
      </c>
      <c r="N1523" t="s">
        <v>4786</v>
      </c>
      <c r="O1523">
        <v>3</v>
      </c>
      <c r="P1523">
        <v>112</v>
      </c>
      <c r="Q1523" t="s">
        <v>30</v>
      </c>
      <c r="R1523" t="s">
        <v>31</v>
      </c>
      <c r="S1523">
        <v>0</v>
      </c>
      <c r="T1523">
        <v>1993</v>
      </c>
      <c r="U1523">
        <v>242</v>
      </c>
      <c r="V1523">
        <v>7.1</v>
      </c>
      <c r="W1523">
        <v>0</v>
      </c>
    </row>
    <row r="1524" spans="1:23" x14ac:dyDescent="0.25">
      <c r="A1524" t="s">
        <v>877</v>
      </c>
      <c r="B1524">
        <v>224</v>
      </c>
      <c r="C1524">
        <v>98</v>
      </c>
      <c r="D1524">
        <v>541</v>
      </c>
      <c r="E1524">
        <v>897</v>
      </c>
      <c r="F1524" t="s">
        <v>1715</v>
      </c>
      <c r="G1524">
        <v>8000</v>
      </c>
      <c r="H1524">
        <v>35063732</v>
      </c>
      <c r="I1524" t="s">
        <v>581</v>
      </c>
      <c r="J1524" t="s">
        <v>808</v>
      </c>
      <c r="K1524" t="s">
        <v>4787</v>
      </c>
      <c r="L1524">
        <v>164608</v>
      </c>
      <c r="M1524">
        <v>10938</v>
      </c>
      <c r="N1524" t="s">
        <v>2676</v>
      </c>
      <c r="O1524">
        <v>1</v>
      </c>
      <c r="P1524">
        <v>383</v>
      </c>
      <c r="Q1524" t="s">
        <v>30</v>
      </c>
      <c r="R1524" t="s">
        <v>31</v>
      </c>
      <c r="S1524">
        <v>0</v>
      </c>
      <c r="T1524">
        <v>2007</v>
      </c>
      <c r="U1524">
        <v>912</v>
      </c>
      <c r="V1524">
        <v>6.4</v>
      </c>
      <c r="W1524">
        <v>10000</v>
      </c>
    </row>
    <row r="1525" spans="1:23" x14ac:dyDescent="0.25">
      <c r="A1525" t="s">
        <v>2618</v>
      </c>
      <c r="B1525">
        <v>122</v>
      </c>
      <c r="C1525">
        <v>105</v>
      </c>
      <c r="D1525">
        <v>0</v>
      </c>
      <c r="E1525">
        <v>223</v>
      </c>
      <c r="F1525" t="s">
        <v>4788</v>
      </c>
      <c r="G1525">
        <v>716</v>
      </c>
      <c r="H1525">
        <v>99462</v>
      </c>
      <c r="I1525" t="s">
        <v>4789</v>
      </c>
      <c r="J1525" t="s">
        <v>501</v>
      </c>
      <c r="K1525" t="s">
        <v>4790</v>
      </c>
      <c r="L1525">
        <v>11347</v>
      </c>
      <c r="M1525">
        <v>1843</v>
      </c>
      <c r="N1525" t="s">
        <v>4791</v>
      </c>
      <c r="O1525">
        <v>1</v>
      </c>
      <c r="P1525">
        <v>28</v>
      </c>
      <c r="Q1525" t="s">
        <v>30</v>
      </c>
      <c r="R1525" t="s">
        <v>966</v>
      </c>
      <c r="S1525">
        <v>0</v>
      </c>
      <c r="T1525">
        <v>2013</v>
      </c>
      <c r="U1525">
        <v>648</v>
      </c>
      <c r="V1525">
        <v>7.1</v>
      </c>
      <c r="W1525">
        <v>5000</v>
      </c>
    </row>
    <row r="1526" spans="1:23" x14ac:dyDescent="0.25">
      <c r="A1526" t="s">
        <v>270</v>
      </c>
      <c r="B1526">
        <v>56</v>
      </c>
      <c r="C1526">
        <v>142</v>
      </c>
      <c r="D1526">
        <v>14000</v>
      </c>
      <c r="E1526">
        <v>642</v>
      </c>
      <c r="F1526" t="s">
        <v>4792</v>
      </c>
      <c r="G1526">
        <v>16000</v>
      </c>
      <c r="H1526">
        <v>0</v>
      </c>
      <c r="I1526" t="s">
        <v>4793</v>
      </c>
      <c r="J1526" t="s">
        <v>143</v>
      </c>
      <c r="K1526" t="s">
        <v>4794</v>
      </c>
      <c r="L1526">
        <v>25193</v>
      </c>
      <c r="M1526">
        <v>20201</v>
      </c>
      <c r="N1526" t="s">
        <v>2638</v>
      </c>
      <c r="O1526">
        <v>5</v>
      </c>
      <c r="P1526">
        <v>217</v>
      </c>
      <c r="Q1526" t="s">
        <v>30</v>
      </c>
      <c r="R1526" t="s">
        <v>31</v>
      </c>
      <c r="S1526">
        <v>0</v>
      </c>
      <c r="T1526">
        <v>1979</v>
      </c>
      <c r="U1526">
        <v>1000</v>
      </c>
      <c r="V1526">
        <v>5.9</v>
      </c>
      <c r="W1526">
        <v>2000</v>
      </c>
    </row>
    <row r="1527" spans="1:23" x14ac:dyDescent="0.25">
      <c r="A1527" t="s">
        <v>4153</v>
      </c>
      <c r="B1527">
        <v>75</v>
      </c>
      <c r="C1527">
        <v>98</v>
      </c>
      <c r="D1527">
        <v>61</v>
      </c>
      <c r="E1527">
        <v>83</v>
      </c>
      <c r="F1527" t="s">
        <v>2131</v>
      </c>
      <c r="G1527">
        <v>649</v>
      </c>
      <c r="H1527">
        <v>32701088</v>
      </c>
      <c r="I1527" t="s">
        <v>4795</v>
      </c>
      <c r="J1527" t="s">
        <v>4796</v>
      </c>
      <c r="K1527" t="s">
        <v>4797</v>
      </c>
      <c r="L1527">
        <v>10018</v>
      </c>
      <c r="M1527">
        <v>1400</v>
      </c>
      <c r="N1527" t="s">
        <v>4798</v>
      </c>
      <c r="O1527">
        <v>1</v>
      </c>
      <c r="P1527">
        <v>108</v>
      </c>
      <c r="Q1527" t="s">
        <v>30</v>
      </c>
      <c r="R1527" t="s">
        <v>31</v>
      </c>
      <c r="S1527">
        <v>0</v>
      </c>
      <c r="T1527">
        <v>2005</v>
      </c>
      <c r="U1527">
        <v>579</v>
      </c>
      <c r="V1527">
        <v>6.9</v>
      </c>
      <c r="W1527">
        <v>0</v>
      </c>
    </row>
    <row r="1528" spans="1:23" x14ac:dyDescent="0.25">
      <c r="A1528" t="s">
        <v>3327</v>
      </c>
      <c r="B1528">
        <v>441</v>
      </c>
      <c r="C1528">
        <v>96</v>
      </c>
      <c r="D1528">
        <v>0</v>
      </c>
      <c r="E1528">
        <v>882</v>
      </c>
      <c r="F1528" t="s">
        <v>4799</v>
      </c>
      <c r="G1528">
        <v>10000</v>
      </c>
      <c r="H1528">
        <v>31493782</v>
      </c>
      <c r="I1528" t="s">
        <v>1385</v>
      </c>
      <c r="J1528" t="s">
        <v>1813</v>
      </c>
      <c r="K1528" t="s">
        <v>4800</v>
      </c>
      <c r="L1528">
        <v>186606</v>
      </c>
      <c r="M1528">
        <v>12754</v>
      </c>
      <c r="N1528" t="s">
        <v>134</v>
      </c>
      <c r="O1528">
        <v>1</v>
      </c>
      <c r="P1528">
        <v>1125</v>
      </c>
      <c r="Q1528" t="s">
        <v>30</v>
      </c>
      <c r="R1528" t="s">
        <v>31</v>
      </c>
      <c r="S1528">
        <v>0</v>
      </c>
      <c r="T1528">
        <v>2005</v>
      </c>
      <c r="U1528">
        <v>917</v>
      </c>
      <c r="V1528">
        <v>7.5</v>
      </c>
      <c r="W1528">
        <v>0</v>
      </c>
    </row>
    <row r="1529" spans="1:23" x14ac:dyDescent="0.25">
      <c r="A1529" t="s">
        <v>751</v>
      </c>
      <c r="B1529">
        <v>163</v>
      </c>
      <c r="C1529">
        <v>87</v>
      </c>
      <c r="D1529">
        <v>255</v>
      </c>
      <c r="E1529">
        <v>810</v>
      </c>
      <c r="F1529" t="s">
        <v>472</v>
      </c>
      <c r="G1529">
        <v>26000</v>
      </c>
      <c r="H1529">
        <v>43095600</v>
      </c>
      <c r="I1529" t="s">
        <v>233</v>
      </c>
      <c r="J1529" t="s">
        <v>234</v>
      </c>
      <c r="K1529" t="s">
        <v>4801</v>
      </c>
      <c r="L1529">
        <v>156267</v>
      </c>
      <c r="M1529">
        <v>29050</v>
      </c>
      <c r="N1529" t="s">
        <v>1351</v>
      </c>
      <c r="O1529">
        <v>1</v>
      </c>
      <c r="P1529">
        <v>340</v>
      </c>
      <c r="Q1529" t="s">
        <v>30</v>
      </c>
      <c r="R1529" t="s">
        <v>966</v>
      </c>
      <c r="S1529">
        <v>0</v>
      </c>
      <c r="T1529">
        <v>2005</v>
      </c>
      <c r="U1529">
        <v>1000</v>
      </c>
      <c r="V1529">
        <v>6.3</v>
      </c>
      <c r="W1529">
        <v>0</v>
      </c>
    </row>
    <row r="1530" spans="1:23" x14ac:dyDescent="0.25">
      <c r="A1530" t="s">
        <v>58</v>
      </c>
      <c r="B1530">
        <v>63</v>
      </c>
      <c r="C1530">
        <v>107</v>
      </c>
      <c r="D1530">
        <v>0</v>
      </c>
      <c r="E1530">
        <v>159</v>
      </c>
      <c r="F1530" t="s">
        <v>4802</v>
      </c>
      <c r="G1530">
        <v>29000</v>
      </c>
      <c r="H1530">
        <v>18636537</v>
      </c>
      <c r="I1530" t="s">
        <v>4803</v>
      </c>
      <c r="J1530" t="s">
        <v>153</v>
      </c>
      <c r="K1530" t="s">
        <v>4804</v>
      </c>
      <c r="L1530">
        <v>69197</v>
      </c>
      <c r="M1530">
        <v>29743</v>
      </c>
      <c r="N1530" t="s">
        <v>4805</v>
      </c>
      <c r="O1530">
        <v>0</v>
      </c>
      <c r="P1530">
        <v>216</v>
      </c>
      <c r="Q1530" t="s">
        <v>30</v>
      </c>
      <c r="R1530" t="s">
        <v>467</v>
      </c>
      <c r="S1530">
        <v>0</v>
      </c>
      <c r="T1530">
        <v>1995</v>
      </c>
      <c r="U1530">
        <v>165</v>
      </c>
      <c r="V1530">
        <v>6.4</v>
      </c>
      <c r="W1530">
        <v>0</v>
      </c>
    </row>
    <row r="1531" spans="1:23" x14ac:dyDescent="0.25">
      <c r="A1531" t="s">
        <v>3597</v>
      </c>
      <c r="B1531">
        <v>90</v>
      </c>
      <c r="C1531">
        <v>90</v>
      </c>
      <c r="D1531">
        <v>29</v>
      </c>
      <c r="E1531">
        <v>142</v>
      </c>
      <c r="F1531" t="s">
        <v>4806</v>
      </c>
      <c r="G1531">
        <v>638</v>
      </c>
      <c r="H1531">
        <v>17848322</v>
      </c>
      <c r="I1531" t="s">
        <v>1099</v>
      </c>
      <c r="J1531" t="s">
        <v>2053</v>
      </c>
      <c r="K1531" t="s">
        <v>4807</v>
      </c>
      <c r="L1531">
        <v>18771</v>
      </c>
      <c r="M1531">
        <v>961</v>
      </c>
      <c r="N1531" t="s">
        <v>4808</v>
      </c>
      <c r="O1531">
        <v>1</v>
      </c>
      <c r="P1531">
        <v>102</v>
      </c>
      <c r="Q1531" t="s">
        <v>30</v>
      </c>
      <c r="R1531" t="s">
        <v>4809</v>
      </c>
      <c r="S1531">
        <v>0</v>
      </c>
      <c r="T1531">
        <v>2004</v>
      </c>
      <c r="U1531">
        <v>160</v>
      </c>
      <c r="V1531">
        <v>5.9</v>
      </c>
      <c r="W1531">
        <v>702</v>
      </c>
    </row>
    <row r="1532" spans="1:23" x14ac:dyDescent="0.25">
      <c r="A1532" t="s">
        <v>336</v>
      </c>
      <c r="B1532">
        <v>163</v>
      </c>
      <c r="C1532">
        <v>121</v>
      </c>
      <c r="D1532">
        <v>17000</v>
      </c>
      <c r="E1532">
        <v>245</v>
      </c>
      <c r="F1532" t="s">
        <v>4810</v>
      </c>
      <c r="G1532">
        <v>12000</v>
      </c>
      <c r="H1532">
        <v>16640210</v>
      </c>
      <c r="I1532" t="s">
        <v>2560</v>
      </c>
      <c r="J1532" t="s">
        <v>485</v>
      </c>
      <c r="K1532" t="s">
        <v>4811</v>
      </c>
      <c r="L1532">
        <v>53028</v>
      </c>
      <c r="M1532">
        <v>13040</v>
      </c>
      <c r="N1532" t="s">
        <v>4812</v>
      </c>
      <c r="O1532">
        <v>0</v>
      </c>
      <c r="P1532">
        <v>382</v>
      </c>
      <c r="Q1532" t="s">
        <v>30</v>
      </c>
      <c r="R1532" t="s">
        <v>31</v>
      </c>
      <c r="S1532">
        <v>0</v>
      </c>
      <c r="T1532">
        <v>1999</v>
      </c>
      <c r="U1532">
        <v>368</v>
      </c>
      <c r="V1532">
        <v>6.8</v>
      </c>
      <c r="W1532">
        <v>0</v>
      </c>
    </row>
    <row r="1533" spans="1:23" x14ac:dyDescent="0.25">
      <c r="A1533" t="s">
        <v>4813</v>
      </c>
      <c r="B1533">
        <v>197</v>
      </c>
      <c r="C1533">
        <v>119</v>
      </c>
      <c r="D1533">
        <v>238</v>
      </c>
      <c r="E1533">
        <v>447</v>
      </c>
      <c r="F1533" t="s">
        <v>1129</v>
      </c>
      <c r="G1533">
        <v>1000</v>
      </c>
      <c r="H1533">
        <v>13763130</v>
      </c>
      <c r="I1533" t="s">
        <v>926</v>
      </c>
      <c r="J1533" t="s">
        <v>534</v>
      </c>
      <c r="K1533" t="s">
        <v>4814</v>
      </c>
      <c r="L1533">
        <v>87768</v>
      </c>
      <c r="M1533">
        <v>2925</v>
      </c>
      <c r="N1533" t="s">
        <v>1956</v>
      </c>
      <c r="O1533">
        <v>0</v>
      </c>
      <c r="P1533">
        <v>187</v>
      </c>
      <c r="Q1533" t="s">
        <v>30</v>
      </c>
      <c r="R1533" t="s">
        <v>31</v>
      </c>
      <c r="S1533">
        <v>0</v>
      </c>
      <c r="T1533">
        <v>2010</v>
      </c>
      <c r="U1533">
        <v>561</v>
      </c>
      <c r="V1533">
        <v>6.3</v>
      </c>
      <c r="W1533">
        <v>12000</v>
      </c>
    </row>
    <row r="1534" spans="1:23" x14ac:dyDescent="0.25">
      <c r="A1534" t="s">
        <v>4815</v>
      </c>
      <c r="B1534">
        <v>93</v>
      </c>
      <c r="C1534">
        <v>107</v>
      </c>
      <c r="D1534">
        <v>26</v>
      </c>
      <c r="E1534">
        <v>535</v>
      </c>
      <c r="F1534" t="s">
        <v>4400</v>
      </c>
      <c r="G1534">
        <v>889</v>
      </c>
      <c r="H1534">
        <v>10956379</v>
      </c>
      <c r="I1534" t="s">
        <v>4816</v>
      </c>
      <c r="J1534" t="s">
        <v>2730</v>
      </c>
      <c r="K1534" t="s">
        <v>4817</v>
      </c>
      <c r="L1534">
        <v>21506</v>
      </c>
      <c r="M1534">
        <v>3274</v>
      </c>
      <c r="N1534" t="s">
        <v>2877</v>
      </c>
      <c r="O1534">
        <v>0</v>
      </c>
      <c r="P1534">
        <v>364</v>
      </c>
      <c r="Q1534" t="s">
        <v>30</v>
      </c>
      <c r="R1534" t="s">
        <v>3498</v>
      </c>
      <c r="S1534">
        <v>0</v>
      </c>
      <c r="T1534">
        <v>2007</v>
      </c>
      <c r="U1534">
        <v>618</v>
      </c>
      <c r="V1534">
        <v>3.6</v>
      </c>
      <c r="W1534">
        <v>0</v>
      </c>
    </row>
    <row r="1535" spans="1:23" x14ac:dyDescent="0.25">
      <c r="A1535" t="s">
        <v>4247</v>
      </c>
      <c r="B1535">
        <v>15</v>
      </c>
      <c r="C1535">
        <v>110</v>
      </c>
      <c r="D1535">
        <v>278</v>
      </c>
      <c r="E1535">
        <v>179</v>
      </c>
      <c r="F1535" t="s">
        <v>2288</v>
      </c>
      <c r="G1535">
        <v>3000</v>
      </c>
      <c r="H1535">
        <v>4357000</v>
      </c>
      <c r="I1535" t="s">
        <v>356</v>
      </c>
      <c r="J1535" t="s">
        <v>1426</v>
      </c>
      <c r="K1535" t="s">
        <v>4818</v>
      </c>
      <c r="L1535">
        <v>5176</v>
      </c>
      <c r="M1535">
        <v>3864</v>
      </c>
      <c r="N1535" t="s">
        <v>4819</v>
      </c>
      <c r="O1535">
        <v>3</v>
      </c>
      <c r="P1535">
        <v>30</v>
      </c>
      <c r="Q1535" t="s">
        <v>30</v>
      </c>
      <c r="R1535" t="s">
        <v>31</v>
      </c>
      <c r="S1535">
        <v>0</v>
      </c>
      <c r="T1535">
        <v>1996</v>
      </c>
      <c r="U1535">
        <v>359</v>
      </c>
      <c r="V1535">
        <v>5.3</v>
      </c>
      <c r="W1535">
        <v>350</v>
      </c>
    </row>
    <row r="1536" spans="1:23" x14ac:dyDescent="0.25">
      <c r="A1536" t="s">
        <v>4820</v>
      </c>
      <c r="B1536">
        <v>260</v>
      </c>
      <c r="C1536">
        <v>100</v>
      </c>
      <c r="D1536">
        <v>35</v>
      </c>
      <c r="E1536">
        <v>7000</v>
      </c>
      <c r="F1536" t="s">
        <v>209</v>
      </c>
      <c r="G1536">
        <v>12000</v>
      </c>
      <c r="H1536">
        <v>22525921</v>
      </c>
      <c r="I1536" t="s">
        <v>1094</v>
      </c>
      <c r="J1536" t="s">
        <v>192</v>
      </c>
      <c r="K1536" t="s">
        <v>4821</v>
      </c>
      <c r="L1536">
        <v>60596</v>
      </c>
      <c r="M1536">
        <v>32094</v>
      </c>
      <c r="N1536" t="s">
        <v>359</v>
      </c>
      <c r="O1536">
        <v>4</v>
      </c>
      <c r="P1536">
        <v>158</v>
      </c>
      <c r="Q1536" t="s">
        <v>30</v>
      </c>
      <c r="R1536" t="s">
        <v>31</v>
      </c>
      <c r="S1536">
        <v>0</v>
      </c>
      <c r="T1536">
        <v>2013</v>
      </c>
      <c r="U1536">
        <v>10000</v>
      </c>
      <c r="V1536">
        <v>5.9</v>
      </c>
      <c r="W1536">
        <v>13000</v>
      </c>
    </row>
    <row r="1537" spans="1:23" x14ac:dyDescent="0.25">
      <c r="A1537" t="s">
        <v>1160</v>
      </c>
      <c r="B1537">
        <v>18</v>
      </c>
      <c r="C1537">
        <v>75</v>
      </c>
      <c r="D1537">
        <v>10</v>
      </c>
      <c r="E1537">
        <v>826</v>
      </c>
      <c r="F1537" t="s">
        <v>1300</v>
      </c>
      <c r="G1537">
        <v>3000</v>
      </c>
      <c r="H1537">
        <v>3562749</v>
      </c>
      <c r="I1537" t="s">
        <v>4822</v>
      </c>
      <c r="J1537" t="s">
        <v>4823</v>
      </c>
      <c r="K1537" t="s">
        <v>4824</v>
      </c>
      <c r="L1537">
        <v>5600</v>
      </c>
      <c r="M1537">
        <v>7394</v>
      </c>
      <c r="N1537" t="s">
        <v>1620</v>
      </c>
      <c r="O1537">
        <v>0</v>
      </c>
      <c r="P1537">
        <v>49</v>
      </c>
      <c r="Q1537" t="s">
        <v>30</v>
      </c>
      <c r="R1537" t="s">
        <v>31</v>
      </c>
      <c r="S1537">
        <v>0</v>
      </c>
      <c r="T1537">
        <v>1997</v>
      </c>
      <c r="U1537">
        <v>2000</v>
      </c>
      <c r="V1537">
        <v>6.9</v>
      </c>
      <c r="W1537">
        <v>643</v>
      </c>
    </row>
    <row r="1538" spans="1:23" x14ac:dyDescent="0.25">
      <c r="A1538" t="s">
        <v>4825</v>
      </c>
      <c r="B1538">
        <v>70</v>
      </c>
      <c r="C1538">
        <v>132</v>
      </c>
      <c r="D1538">
        <v>0</v>
      </c>
      <c r="E1538">
        <v>876</v>
      </c>
      <c r="F1538" t="s">
        <v>1643</v>
      </c>
      <c r="G1538">
        <v>13000</v>
      </c>
      <c r="H1538">
        <v>2899970</v>
      </c>
      <c r="I1538" t="s">
        <v>2164</v>
      </c>
      <c r="J1538" t="s">
        <v>378</v>
      </c>
      <c r="K1538" t="s">
        <v>4826</v>
      </c>
      <c r="L1538">
        <v>8039</v>
      </c>
      <c r="M1538">
        <v>16878</v>
      </c>
      <c r="N1538" t="s">
        <v>1885</v>
      </c>
      <c r="O1538">
        <v>2</v>
      </c>
      <c r="P1538">
        <v>161</v>
      </c>
      <c r="Q1538" t="s">
        <v>30</v>
      </c>
      <c r="R1538" t="s">
        <v>31</v>
      </c>
      <c r="S1538">
        <v>0</v>
      </c>
      <c r="T1538">
        <v>1999</v>
      </c>
      <c r="U1538">
        <v>898</v>
      </c>
      <c r="V1538">
        <v>6.9</v>
      </c>
      <c r="W1538">
        <v>625</v>
      </c>
    </row>
    <row r="1539" spans="1:23" x14ac:dyDescent="0.25">
      <c r="A1539" t="s">
        <v>1005</v>
      </c>
      <c r="B1539">
        <v>183</v>
      </c>
      <c r="C1539">
        <v>105</v>
      </c>
      <c r="D1539">
        <v>0</v>
      </c>
      <c r="E1539">
        <v>308</v>
      </c>
      <c r="F1539" t="s">
        <v>4479</v>
      </c>
      <c r="G1539">
        <v>845</v>
      </c>
      <c r="H1539">
        <v>1304837</v>
      </c>
      <c r="I1539" t="s">
        <v>1258</v>
      </c>
      <c r="J1539" t="s">
        <v>813</v>
      </c>
      <c r="K1539" t="s">
        <v>4827</v>
      </c>
      <c r="L1539">
        <v>21481</v>
      </c>
      <c r="M1539">
        <v>2355</v>
      </c>
      <c r="N1539" t="s">
        <v>3400</v>
      </c>
      <c r="O1539">
        <v>2</v>
      </c>
      <c r="P1539">
        <v>175</v>
      </c>
      <c r="Q1539" t="s">
        <v>30</v>
      </c>
      <c r="R1539" t="s">
        <v>31</v>
      </c>
      <c r="S1539">
        <v>0</v>
      </c>
      <c r="T1539">
        <v>2006</v>
      </c>
      <c r="U1539">
        <v>552</v>
      </c>
      <c r="V1539">
        <v>6.1</v>
      </c>
      <c r="W1539">
        <v>559</v>
      </c>
    </row>
    <row r="1540" spans="1:23" x14ac:dyDescent="0.25">
      <c r="A1540" t="s">
        <v>4828</v>
      </c>
      <c r="B1540">
        <v>12</v>
      </c>
      <c r="C1540">
        <v>93</v>
      </c>
      <c r="D1540">
        <v>0</v>
      </c>
      <c r="E1540">
        <v>239</v>
      </c>
      <c r="F1540" t="s">
        <v>4829</v>
      </c>
      <c r="G1540">
        <v>330</v>
      </c>
      <c r="H1540">
        <v>0</v>
      </c>
      <c r="I1540" t="s">
        <v>4830</v>
      </c>
      <c r="J1540" t="s">
        <v>1335</v>
      </c>
      <c r="K1540" t="s">
        <v>4831</v>
      </c>
      <c r="L1540">
        <v>3088</v>
      </c>
      <c r="M1540">
        <v>1073</v>
      </c>
      <c r="N1540" t="s">
        <v>4832</v>
      </c>
      <c r="O1540">
        <v>4</v>
      </c>
      <c r="P1540">
        <v>31</v>
      </c>
      <c r="Q1540" t="s">
        <v>30</v>
      </c>
      <c r="R1540" t="s">
        <v>31</v>
      </c>
      <c r="S1540">
        <v>0</v>
      </c>
      <c r="T1540">
        <v>2004</v>
      </c>
      <c r="U1540">
        <v>239</v>
      </c>
      <c r="V1540">
        <v>5.7</v>
      </c>
      <c r="W1540">
        <v>290</v>
      </c>
    </row>
    <row r="1541" spans="1:23" x14ac:dyDescent="0.25">
      <c r="A1541" t="s">
        <v>3020</v>
      </c>
      <c r="B1541">
        <v>261</v>
      </c>
      <c r="C1541">
        <v>289</v>
      </c>
      <c r="D1541">
        <v>0</v>
      </c>
      <c r="E1541">
        <v>3000</v>
      </c>
      <c r="F1541" t="s">
        <v>87</v>
      </c>
      <c r="G1541">
        <v>11000</v>
      </c>
      <c r="H1541">
        <v>78800000</v>
      </c>
      <c r="I1541" t="s">
        <v>2157</v>
      </c>
      <c r="J1541" t="s">
        <v>272</v>
      </c>
      <c r="K1541" t="s">
        <v>4833</v>
      </c>
      <c r="L1541">
        <v>450676</v>
      </c>
      <c r="M1541">
        <v>25313</v>
      </c>
      <c r="N1541" t="s">
        <v>1105</v>
      </c>
      <c r="O1541">
        <v>1</v>
      </c>
      <c r="P1541">
        <v>983</v>
      </c>
      <c r="Q1541" t="s">
        <v>30</v>
      </c>
      <c r="R1541" t="s">
        <v>31</v>
      </c>
      <c r="S1541">
        <v>0</v>
      </c>
      <c r="T1541">
        <v>1979</v>
      </c>
      <c r="U1541">
        <v>10000</v>
      </c>
      <c r="V1541">
        <v>8.5</v>
      </c>
      <c r="W1541">
        <v>19000</v>
      </c>
    </row>
    <row r="1542" spans="1:23" x14ac:dyDescent="0.25">
      <c r="A1542" t="s">
        <v>4834</v>
      </c>
      <c r="B1542">
        <v>167</v>
      </c>
      <c r="C1542">
        <v>102</v>
      </c>
      <c r="D1542">
        <v>8</v>
      </c>
      <c r="E1542">
        <v>472</v>
      </c>
      <c r="F1542" t="s">
        <v>594</v>
      </c>
      <c r="G1542">
        <v>839</v>
      </c>
      <c r="H1542">
        <v>17797316</v>
      </c>
      <c r="I1542" t="s">
        <v>1099</v>
      </c>
      <c r="J1542" t="s">
        <v>2816</v>
      </c>
      <c r="K1542" t="s">
        <v>4835</v>
      </c>
      <c r="L1542">
        <v>50523</v>
      </c>
      <c r="M1542">
        <v>2961</v>
      </c>
      <c r="N1542" t="s">
        <v>4582</v>
      </c>
      <c r="O1542">
        <v>0</v>
      </c>
      <c r="P1542">
        <v>113</v>
      </c>
      <c r="Q1542" t="s">
        <v>30</v>
      </c>
      <c r="R1542" t="s">
        <v>31</v>
      </c>
      <c r="S1542">
        <v>0</v>
      </c>
      <c r="T1542">
        <v>2010</v>
      </c>
      <c r="U1542">
        <v>730</v>
      </c>
      <c r="V1542">
        <v>6.3</v>
      </c>
      <c r="W1542">
        <v>0</v>
      </c>
    </row>
    <row r="1543" spans="1:23" x14ac:dyDescent="0.25">
      <c r="A1543" t="s">
        <v>2781</v>
      </c>
      <c r="B1543">
        <v>42</v>
      </c>
      <c r="C1543">
        <v>143</v>
      </c>
      <c r="D1543">
        <v>65</v>
      </c>
      <c r="E1543">
        <v>320</v>
      </c>
      <c r="F1543" t="s">
        <v>3494</v>
      </c>
      <c r="G1543">
        <v>975</v>
      </c>
      <c r="H1543">
        <v>82528097</v>
      </c>
      <c r="I1543" t="s">
        <v>3791</v>
      </c>
      <c r="J1543" t="s">
        <v>2518</v>
      </c>
      <c r="K1543" t="s">
        <v>4836</v>
      </c>
      <c r="L1543">
        <v>30230</v>
      </c>
      <c r="M1543">
        <v>2223</v>
      </c>
      <c r="N1543" t="s">
        <v>4837</v>
      </c>
      <c r="O1543">
        <v>1</v>
      </c>
      <c r="P1543">
        <v>154</v>
      </c>
      <c r="Q1543" t="s">
        <v>30</v>
      </c>
      <c r="R1543" t="s">
        <v>31</v>
      </c>
      <c r="S1543">
        <v>0</v>
      </c>
      <c r="T1543">
        <v>1995</v>
      </c>
      <c r="U1543">
        <v>345</v>
      </c>
      <c r="V1543">
        <v>7.3</v>
      </c>
      <c r="W1543">
        <v>0</v>
      </c>
    </row>
    <row r="1544" spans="1:23" x14ac:dyDescent="0.25">
      <c r="A1544" t="s">
        <v>4838</v>
      </c>
      <c r="B1544">
        <v>130</v>
      </c>
      <c r="C1544">
        <v>113</v>
      </c>
      <c r="D1544">
        <v>34</v>
      </c>
      <c r="E1544">
        <v>24</v>
      </c>
      <c r="F1544" t="s">
        <v>797</v>
      </c>
      <c r="G1544">
        <v>10000</v>
      </c>
      <c r="H1544">
        <v>14268533</v>
      </c>
      <c r="I1544" t="s">
        <v>4839</v>
      </c>
      <c r="J1544" t="s">
        <v>307</v>
      </c>
      <c r="K1544" t="s">
        <v>4840</v>
      </c>
      <c r="L1544">
        <v>17319</v>
      </c>
      <c r="M1544">
        <v>10910</v>
      </c>
      <c r="N1544" t="s">
        <v>4841</v>
      </c>
      <c r="O1544">
        <v>2</v>
      </c>
      <c r="P1544">
        <v>100</v>
      </c>
      <c r="Q1544" t="s">
        <v>30</v>
      </c>
      <c r="R1544" t="s">
        <v>44</v>
      </c>
      <c r="S1544">
        <v>0</v>
      </c>
      <c r="T1544">
        <v>2016</v>
      </c>
      <c r="U1544">
        <v>877</v>
      </c>
      <c r="V1544">
        <v>6.3</v>
      </c>
      <c r="W1544">
        <v>0</v>
      </c>
    </row>
    <row r="1545" spans="1:23" x14ac:dyDescent="0.25">
      <c r="A1545" t="s">
        <v>1442</v>
      </c>
      <c r="B1545">
        <v>66</v>
      </c>
      <c r="C1545">
        <v>161</v>
      </c>
      <c r="D1545">
        <v>521</v>
      </c>
      <c r="E1545">
        <v>184</v>
      </c>
      <c r="F1545" t="s">
        <v>879</v>
      </c>
      <c r="G1545">
        <v>11000</v>
      </c>
      <c r="H1545">
        <v>87100000</v>
      </c>
      <c r="I1545" t="s">
        <v>3864</v>
      </c>
      <c r="J1545" t="s">
        <v>1541</v>
      </c>
      <c r="K1545" t="s">
        <v>4842</v>
      </c>
      <c r="L1545">
        <v>52339</v>
      </c>
      <c r="M1545">
        <v>12518</v>
      </c>
      <c r="N1545" t="s">
        <v>2389</v>
      </c>
      <c r="O1545">
        <v>0</v>
      </c>
      <c r="P1545">
        <v>200</v>
      </c>
      <c r="Q1545" t="s">
        <v>30</v>
      </c>
      <c r="R1545" t="s">
        <v>31</v>
      </c>
      <c r="S1545">
        <v>0</v>
      </c>
      <c r="T1545">
        <v>1985</v>
      </c>
      <c r="U1545">
        <v>920</v>
      </c>
      <c r="V1545">
        <v>7.2</v>
      </c>
      <c r="W1545">
        <v>0</v>
      </c>
    </row>
    <row r="1546" spans="1:23" x14ac:dyDescent="0.25">
      <c r="A1546" t="s">
        <v>302</v>
      </c>
      <c r="B1546">
        <v>449</v>
      </c>
      <c r="C1546">
        <v>138</v>
      </c>
      <c r="D1546">
        <v>0</v>
      </c>
      <c r="E1546">
        <v>874</v>
      </c>
      <c r="F1546" t="s">
        <v>245</v>
      </c>
      <c r="G1546">
        <v>18000</v>
      </c>
      <c r="H1546">
        <v>93749203</v>
      </c>
      <c r="I1546" t="s">
        <v>2560</v>
      </c>
      <c r="J1546" t="s">
        <v>1127</v>
      </c>
      <c r="K1546" t="s">
        <v>4843</v>
      </c>
      <c r="L1546">
        <v>264047</v>
      </c>
      <c r="M1546">
        <v>20952</v>
      </c>
      <c r="N1546" t="s">
        <v>3872</v>
      </c>
      <c r="O1546">
        <v>0</v>
      </c>
      <c r="P1546">
        <v>491</v>
      </c>
      <c r="Q1546" t="s">
        <v>30</v>
      </c>
      <c r="R1546" t="s">
        <v>31</v>
      </c>
      <c r="S1546">
        <v>0</v>
      </c>
      <c r="T1546">
        <v>2012</v>
      </c>
      <c r="U1546">
        <v>984</v>
      </c>
      <c r="V1546">
        <v>7.3</v>
      </c>
      <c r="W1546">
        <v>64000</v>
      </c>
    </row>
    <row r="1547" spans="1:23" x14ac:dyDescent="0.25">
      <c r="A1547" t="s">
        <v>4844</v>
      </c>
      <c r="B1547">
        <v>121</v>
      </c>
      <c r="C1547">
        <v>126</v>
      </c>
      <c r="D1547">
        <v>43</v>
      </c>
      <c r="E1547">
        <v>177</v>
      </c>
      <c r="F1547" t="s">
        <v>1057</v>
      </c>
      <c r="G1547">
        <v>244</v>
      </c>
      <c r="H1547">
        <v>62700000</v>
      </c>
      <c r="I1547" t="s">
        <v>161</v>
      </c>
      <c r="J1547" t="s">
        <v>738</v>
      </c>
      <c r="K1547" t="s">
        <v>4845</v>
      </c>
      <c r="L1547">
        <v>69534</v>
      </c>
      <c r="M1547">
        <v>1008</v>
      </c>
      <c r="N1547" t="s">
        <v>3008</v>
      </c>
      <c r="O1547">
        <v>2</v>
      </c>
      <c r="P1547">
        <v>294</v>
      </c>
      <c r="Q1547" t="s">
        <v>30</v>
      </c>
      <c r="R1547" t="s">
        <v>44</v>
      </c>
      <c r="S1547">
        <v>0</v>
      </c>
      <c r="T1547">
        <v>1979</v>
      </c>
      <c r="U1547">
        <v>202</v>
      </c>
      <c r="V1547">
        <v>6.3</v>
      </c>
      <c r="W1547">
        <v>0</v>
      </c>
    </row>
    <row r="1548" spans="1:23" x14ac:dyDescent="0.25">
      <c r="A1548" t="s">
        <v>3316</v>
      </c>
      <c r="B1548">
        <v>536</v>
      </c>
      <c r="C1548">
        <v>99</v>
      </c>
      <c r="D1548">
        <v>0</v>
      </c>
      <c r="E1548">
        <v>670</v>
      </c>
      <c r="F1548" t="s">
        <v>100</v>
      </c>
      <c r="G1548">
        <v>13000</v>
      </c>
      <c r="H1548">
        <v>59073773</v>
      </c>
      <c r="I1548" t="s">
        <v>4846</v>
      </c>
      <c r="J1548" t="s">
        <v>378</v>
      </c>
      <c r="K1548" t="s">
        <v>4847</v>
      </c>
      <c r="L1548">
        <v>475518</v>
      </c>
      <c r="M1548">
        <v>15082</v>
      </c>
      <c r="N1548" t="s">
        <v>1560</v>
      </c>
      <c r="O1548">
        <v>0</v>
      </c>
      <c r="P1548">
        <v>644</v>
      </c>
      <c r="Q1548" t="s">
        <v>30</v>
      </c>
      <c r="R1548" t="s">
        <v>31</v>
      </c>
      <c r="S1548">
        <v>0</v>
      </c>
      <c r="T1548">
        <v>2014</v>
      </c>
      <c r="U1548">
        <v>1000</v>
      </c>
      <c r="V1548">
        <v>8.1</v>
      </c>
      <c r="W1548">
        <v>149000</v>
      </c>
    </row>
    <row r="1549" spans="1:23" x14ac:dyDescent="0.25">
      <c r="A1549" t="s">
        <v>4368</v>
      </c>
      <c r="B1549">
        <v>135</v>
      </c>
      <c r="C1549">
        <v>101</v>
      </c>
      <c r="D1549">
        <v>96</v>
      </c>
      <c r="E1549">
        <v>442</v>
      </c>
      <c r="F1549" t="s">
        <v>1774</v>
      </c>
      <c r="G1549">
        <v>12000</v>
      </c>
      <c r="H1549">
        <v>24185781</v>
      </c>
      <c r="I1549" t="s">
        <v>4848</v>
      </c>
      <c r="J1549" t="s">
        <v>523</v>
      </c>
      <c r="K1549" t="s">
        <v>4849</v>
      </c>
      <c r="L1549">
        <v>30339</v>
      </c>
      <c r="M1549">
        <v>13811</v>
      </c>
      <c r="N1549" t="s">
        <v>4850</v>
      </c>
      <c r="O1549">
        <v>1</v>
      </c>
      <c r="P1549">
        <v>268</v>
      </c>
      <c r="Q1549" t="s">
        <v>30</v>
      </c>
      <c r="R1549" t="s">
        <v>31</v>
      </c>
      <c r="S1549">
        <v>0</v>
      </c>
      <c r="T1549">
        <v>2001</v>
      </c>
      <c r="U1549">
        <v>495</v>
      </c>
      <c r="V1549">
        <v>6.9</v>
      </c>
      <c r="W1549">
        <v>0</v>
      </c>
    </row>
    <row r="1550" spans="1:23" x14ac:dyDescent="0.25">
      <c r="A1550" t="s">
        <v>3151</v>
      </c>
      <c r="B1550">
        <v>74</v>
      </c>
      <c r="C1550">
        <v>103</v>
      </c>
      <c r="D1550">
        <v>155</v>
      </c>
      <c r="E1550">
        <v>125</v>
      </c>
      <c r="F1550" t="s">
        <v>4851</v>
      </c>
      <c r="G1550">
        <v>687</v>
      </c>
      <c r="H1550">
        <v>53133888</v>
      </c>
      <c r="I1550" t="s">
        <v>4852</v>
      </c>
      <c r="J1550" t="s">
        <v>3802</v>
      </c>
      <c r="K1550" t="s">
        <v>4853</v>
      </c>
      <c r="L1550">
        <v>50389</v>
      </c>
      <c r="M1550">
        <v>1440</v>
      </c>
      <c r="N1550" t="s">
        <v>4854</v>
      </c>
      <c r="O1550">
        <v>0</v>
      </c>
      <c r="P1550">
        <v>136</v>
      </c>
      <c r="Q1550" t="s">
        <v>30</v>
      </c>
      <c r="R1550" t="s">
        <v>31</v>
      </c>
      <c r="S1550">
        <v>0</v>
      </c>
      <c r="T1550">
        <v>1990</v>
      </c>
      <c r="U1550">
        <v>151</v>
      </c>
      <c r="V1550">
        <v>6.3</v>
      </c>
      <c r="W1550">
        <v>0</v>
      </c>
    </row>
    <row r="1551" spans="1:23" x14ac:dyDescent="0.25">
      <c r="A1551" t="s">
        <v>2203</v>
      </c>
      <c r="B1551">
        <v>168</v>
      </c>
      <c r="C1551">
        <v>118</v>
      </c>
      <c r="D1551">
        <v>40</v>
      </c>
      <c r="E1551">
        <v>617</v>
      </c>
      <c r="F1551" t="s">
        <v>492</v>
      </c>
      <c r="G1551">
        <v>2000</v>
      </c>
      <c r="H1551">
        <v>44983704</v>
      </c>
      <c r="I1551" t="s">
        <v>4855</v>
      </c>
      <c r="J1551" t="s">
        <v>371</v>
      </c>
      <c r="K1551" t="s">
        <v>4856</v>
      </c>
      <c r="L1551">
        <v>81866</v>
      </c>
      <c r="M1551">
        <v>4045</v>
      </c>
      <c r="N1551" t="s">
        <v>970</v>
      </c>
      <c r="O1551">
        <v>0</v>
      </c>
      <c r="P1551">
        <v>510</v>
      </c>
      <c r="Q1551" t="s">
        <v>30</v>
      </c>
      <c r="R1551" t="s">
        <v>31</v>
      </c>
      <c r="S1551">
        <v>0</v>
      </c>
      <c r="T1551">
        <v>2000</v>
      </c>
      <c r="U1551">
        <v>702</v>
      </c>
      <c r="V1551">
        <v>7.3</v>
      </c>
      <c r="W1551">
        <v>0</v>
      </c>
    </row>
    <row r="1552" spans="1:23" x14ac:dyDescent="0.25">
      <c r="A1552" t="s">
        <v>658</v>
      </c>
      <c r="B1552">
        <v>464</v>
      </c>
      <c r="C1552">
        <v>116</v>
      </c>
      <c r="D1552">
        <v>176</v>
      </c>
      <c r="E1552">
        <v>322</v>
      </c>
      <c r="F1552" t="s">
        <v>659</v>
      </c>
      <c r="G1552">
        <v>783</v>
      </c>
      <c r="H1552">
        <v>118099659</v>
      </c>
      <c r="I1552" t="s">
        <v>660</v>
      </c>
      <c r="J1552" t="s">
        <v>661</v>
      </c>
      <c r="K1552" t="s">
        <v>662</v>
      </c>
      <c r="L1552">
        <v>69790</v>
      </c>
      <c r="M1552">
        <v>2097</v>
      </c>
      <c r="N1552" t="s">
        <v>663</v>
      </c>
      <c r="O1552">
        <v>4</v>
      </c>
      <c r="P1552">
        <v>1211</v>
      </c>
      <c r="Q1552" t="s">
        <v>30</v>
      </c>
      <c r="R1552" t="s">
        <v>31</v>
      </c>
      <c r="S1552">
        <v>0</v>
      </c>
      <c r="T1552">
        <v>2016</v>
      </c>
      <c r="U1552">
        <v>370</v>
      </c>
      <c r="V1552">
        <v>5.5</v>
      </c>
      <c r="W1552">
        <v>62000</v>
      </c>
    </row>
    <row r="1553" spans="1:23" x14ac:dyDescent="0.25">
      <c r="A1553" t="s">
        <v>4857</v>
      </c>
      <c r="B1553">
        <v>204</v>
      </c>
      <c r="C1553">
        <v>99</v>
      </c>
      <c r="D1553">
        <v>0</v>
      </c>
      <c r="E1553">
        <v>816</v>
      </c>
      <c r="F1553" t="s">
        <v>3013</v>
      </c>
      <c r="G1553">
        <v>26000</v>
      </c>
      <c r="H1553">
        <v>58879132</v>
      </c>
      <c r="I1553" t="s">
        <v>2645</v>
      </c>
      <c r="J1553" t="s">
        <v>72</v>
      </c>
      <c r="K1553" t="s">
        <v>4858</v>
      </c>
      <c r="L1553">
        <v>66123</v>
      </c>
      <c r="M1553">
        <v>40312</v>
      </c>
      <c r="N1553" t="s">
        <v>4671</v>
      </c>
      <c r="O1553">
        <v>4</v>
      </c>
      <c r="P1553">
        <v>219</v>
      </c>
      <c r="Q1553" t="s">
        <v>30</v>
      </c>
      <c r="R1553" t="s">
        <v>31</v>
      </c>
      <c r="S1553">
        <v>0</v>
      </c>
      <c r="T1553">
        <v>2015</v>
      </c>
      <c r="U1553">
        <v>12000</v>
      </c>
      <c r="V1553">
        <v>6.1</v>
      </c>
      <c r="W1553">
        <v>28000</v>
      </c>
    </row>
    <row r="1554" spans="1:23" x14ac:dyDescent="0.25">
      <c r="A1554" t="s">
        <v>115</v>
      </c>
      <c r="B1554">
        <v>96</v>
      </c>
      <c r="C1554">
        <v>105</v>
      </c>
      <c r="D1554">
        <v>188</v>
      </c>
      <c r="E1554">
        <v>482</v>
      </c>
      <c r="F1554" t="s">
        <v>716</v>
      </c>
      <c r="G1554">
        <v>848</v>
      </c>
      <c r="H1554">
        <v>72077000</v>
      </c>
      <c r="I1554" t="s">
        <v>3657</v>
      </c>
      <c r="J1554" t="s">
        <v>325</v>
      </c>
      <c r="K1554" t="s">
        <v>4859</v>
      </c>
      <c r="L1554">
        <v>62986</v>
      </c>
      <c r="M1554">
        <v>3439</v>
      </c>
      <c r="N1554" t="s">
        <v>3435</v>
      </c>
      <c r="O1554">
        <v>4</v>
      </c>
      <c r="P1554">
        <v>150</v>
      </c>
      <c r="Q1554" t="s">
        <v>30</v>
      </c>
      <c r="R1554" t="s">
        <v>31</v>
      </c>
      <c r="S1554">
        <v>0</v>
      </c>
      <c r="T1554">
        <v>1995</v>
      </c>
      <c r="U1554">
        <v>808</v>
      </c>
      <c r="V1554">
        <v>6.9</v>
      </c>
      <c r="W1554">
        <v>0</v>
      </c>
    </row>
    <row r="1555" spans="1:23" x14ac:dyDescent="0.25">
      <c r="A1555" t="s">
        <v>111</v>
      </c>
      <c r="B1555">
        <v>223</v>
      </c>
      <c r="C1555">
        <v>113</v>
      </c>
      <c r="D1555">
        <v>252</v>
      </c>
      <c r="E1555">
        <v>90</v>
      </c>
      <c r="F1555" t="s">
        <v>4860</v>
      </c>
      <c r="G1555">
        <v>539</v>
      </c>
      <c r="H1555">
        <v>170684505</v>
      </c>
      <c r="I1555" t="s">
        <v>4861</v>
      </c>
      <c r="J1555" t="s">
        <v>2609</v>
      </c>
      <c r="K1555" t="s">
        <v>4862</v>
      </c>
      <c r="L1555">
        <v>172080</v>
      </c>
      <c r="M1555">
        <v>813</v>
      </c>
      <c r="N1555" t="s">
        <v>4863</v>
      </c>
      <c r="O1555">
        <v>0</v>
      </c>
      <c r="P1555">
        <v>1017</v>
      </c>
      <c r="Q1555" t="s">
        <v>30</v>
      </c>
      <c r="R1555" t="s">
        <v>31</v>
      </c>
      <c r="S1555">
        <v>0</v>
      </c>
      <c r="T1555">
        <v>2002</v>
      </c>
      <c r="U1555">
        <v>151</v>
      </c>
      <c r="V1555">
        <v>7.2</v>
      </c>
      <c r="W1555">
        <v>0</v>
      </c>
    </row>
    <row r="1556" spans="1:23" x14ac:dyDescent="0.25">
      <c r="A1556" t="s">
        <v>1419</v>
      </c>
      <c r="B1556">
        <v>112</v>
      </c>
      <c r="C1556">
        <v>93</v>
      </c>
      <c r="D1556">
        <v>221</v>
      </c>
      <c r="E1556">
        <v>781</v>
      </c>
      <c r="F1556" t="s">
        <v>1421</v>
      </c>
      <c r="G1556">
        <v>12000</v>
      </c>
      <c r="H1556">
        <v>163479795</v>
      </c>
      <c r="I1556" t="s">
        <v>1639</v>
      </c>
      <c r="J1556" t="s">
        <v>192</v>
      </c>
      <c r="K1556" t="s">
        <v>4864</v>
      </c>
      <c r="L1556">
        <v>161858</v>
      </c>
      <c r="M1556">
        <v>26760</v>
      </c>
      <c r="N1556" t="s">
        <v>4865</v>
      </c>
      <c r="O1556">
        <v>0</v>
      </c>
      <c r="P1556">
        <v>289</v>
      </c>
      <c r="Q1556" t="s">
        <v>30</v>
      </c>
      <c r="R1556" t="s">
        <v>31</v>
      </c>
      <c r="S1556">
        <v>0</v>
      </c>
      <c r="T1556">
        <v>1999</v>
      </c>
      <c r="U1556">
        <v>11000</v>
      </c>
      <c r="V1556">
        <v>6.4</v>
      </c>
      <c r="W1556">
        <v>0</v>
      </c>
    </row>
    <row r="1557" spans="1:23" x14ac:dyDescent="0.25">
      <c r="A1557" t="s">
        <v>4866</v>
      </c>
      <c r="B1557">
        <v>142</v>
      </c>
      <c r="C1557">
        <v>108</v>
      </c>
      <c r="D1557">
        <v>6</v>
      </c>
      <c r="E1557">
        <v>1000</v>
      </c>
      <c r="F1557" t="s">
        <v>4578</v>
      </c>
      <c r="G1557">
        <v>3000</v>
      </c>
      <c r="H1557">
        <v>145096820</v>
      </c>
      <c r="I1557" t="s">
        <v>1094</v>
      </c>
      <c r="J1557" t="s">
        <v>2875</v>
      </c>
      <c r="K1557" t="s">
        <v>4867</v>
      </c>
      <c r="L1557">
        <v>200260</v>
      </c>
      <c r="M1557">
        <v>7872</v>
      </c>
      <c r="N1557" t="s">
        <v>2370</v>
      </c>
      <c r="O1557">
        <v>0</v>
      </c>
      <c r="P1557">
        <v>431</v>
      </c>
      <c r="Q1557" t="s">
        <v>30</v>
      </c>
      <c r="R1557" t="s">
        <v>31</v>
      </c>
      <c r="S1557">
        <v>0</v>
      </c>
      <c r="T1557">
        <v>2001</v>
      </c>
      <c r="U1557">
        <v>1000</v>
      </c>
      <c r="V1557">
        <v>6.4</v>
      </c>
      <c r="W1557">
        <v>0</v>
      </c>
    </row>
    <row r="1558" spans="1:23" x14ac:dyDescent="0.25">
      <c r="A1558" t="s">
        <v>213</v>
      </c>
      <c r="B1558">
        <v>166</v>
      </c>
      <c r="C1558">
        <v>74</v>
      </c>
      <c r="D1558">
        <v>487</v>
      </c>
      <c r="E1558">
        <v>802</v>
      </c>
      <c r="F1558" t="s">
        <v>224</v>
      </c>
      <c r="G1558">
        <v>15000</v>
      </c>
      <c r="H1558">
        <v>191796233</v>
      </c>
      <c r="I1558" t="s">
        <v>191</v>
      </c>
      <c r="J1558" t="s">
        <v>225</v>
      </c>
      <c r="K1558" t="s">
        <v>4868</v>
      </c>
      <c r="L1558">
        <v>623757</v>
      </c>
      <c r="M1558">
        <v>19046</v>
      </c>
      <c r="N1558" t="s">
        <v>1407</v>
      </c>
      <c r="O1558">
        <v>1</v>
      </c>
      <c r="P1558">
        <v>391</v>
      </c>
      <c r="Q1558" t="s">
        <v>30</v>
      </c>
      <c r="R1558" t="s">
        <v>31</v>
      </c>
      <c r="S1558">
        <v>0</v>
      </c>
      <c r="T1558">
        <v>1995</v>
      </c>
      <c r="U1558">
        <v>1000</v>
      </c>
      <c r="V1558">
        <v>8.3000000000000007</v>
      </c>
      <c r="W1558">
        <v>0</v>
      </c>
    </row>
    <row r="1559" spans="1:23" x14ac:dyDescent="0.25">
      <c r="A1559" t="s">
        <v>1053</v>
      </c>
      <c r="B1559">
        <v>114</v>
      </c>
      <c r="C1559">
        <v>116</v>
      </c>
      <c r="D1559">
        <v>101</v>
      </c>
      <c r="E1559">
        <v>780</v>
      </c>
      <c r="F1559" t="s">
        <v>1499</v>
      </c>
      <c r="G1559">
        <v>18000</v>
      </c>
      <c r="H1559">
        <v>121248145</v>
      </c>
      <c r="I1559" t="s">
        <v>2124</v>
      </c>
      <c r="J1559" t="s">
        <v>406</v>
      </c>
      <c r="K1559" t="s">
        <v>4869</v>
      </c>
      <c r="L1559">
        <v>260981</v>
      </c>
      <c r="M1559">
        <v>20966</v>
      </c>
      <c r="N1559" t="s">
        <v>706</v>
      </c>
      <c r="O1559">
        <v>0</v>
      </c>
      <c r="P1559">
        <v>373</v>
      </c>
      <c r="Q1559" t="s">
        <v>30</v>
      </c>
      <c r="R1559" t="s">
        <v>31</v>
      </c>
      <c r="S1559">
        <v>0</v>
      </c>
      <c r="T1559">
        <v>1994</v>
      </c>
      <c r="U1559">
        <v>946</v>
      </c>
      <c r="V1559">
        <v>7.2</v>
      </c>
      <c r="W1559">
        <v>0</v>
      </c>
    </row>
    <row r="1560" spans="1:23" x14ac:dyDescent="0.25">
      <c r="A1560" t="s">
        <v>4870</v>
      </c>
      <c r="B1560">
        <v>214</v>
      </c>
      <c r="C1560">
        <v>104</v>
      </c>
      <c r="D1560">
        <v>23</v>
      </c>
      <c r="E1560">
        <v>281</v>
      </c>
      <c r="F1560" t="s">
        <v>4871</v>
      </c>
      <c r="G1560">
        <v>17000</v>
      </c>
      <c r="H1560">
        <v>125014030</v>
      </c>
      <c r="I1560" t="s">
        <v>152</v>
      </c>
      <c r="J1560" t="s">
        <v>309</v>
      </c>
      <c r="K1560" t="s">
        <v>4872</v>
      </c>
      <c r="L1560">
        <v>145852</v>
      </c>
      <c r="M1560">
        <v>18322</v>
      </c>
      <c r="N1560" t="s">
        <v>4873</v>
      </c>
      <c r="O1560">
        <v>0</v>
      </c>
      <c r="P1560">
        <v>164</v>
      </c>
      <c r="Q1560" t="s">
        <v>30</v>
      </c>
      <c r="R1560" t="s">
        <v>31</v>
      </c>
      <c r="S1560">
        <v>0</v>
      </c>
      <c r="T1560">
        <v>2012</v>
      </c>
      <c r="U1560">
        <v>359</v>
      </c>
      <c r="V1560">
        <v>6.8</v>
      </c>
      <c r="W1560">
        <v>32000</v>
      </c>
    </row>
    <row r="1561" spans="1:23" x14ac:dyDescent="0.25">
      <c r="A1561" t="s">
        <v>4874</v>
      </c>
      <c r="B1561">
        <v>126</v>
      </c>
      <c r="C1561">
        <v>106</v>
      </c>
      <c r="D1561">
        <v>12</v>
      </c>
      <c r="E1561">
        <v>946</v>
      </c>
      <c r="F1561" t="s">
        <v>345</v>
      </c>
      <c r="G1561">
        <v>11000</v>
      </c>
      <c r="H1561">
        <v>11854694</v>
      </c>
      <c r="I1561" t="s">
        <v>2164</v>
      </c>
      <c r="J1561" t="s">
        <v>272</v>
      </c>
      <c r="K1561" t="s">
        <v>4875</v>
      </c>
      <c r="L1561">
        <v>14281</v>
      </c>
      <c r="M1561">
        <v>17560</v>
      </c>
      <c r="N1561" t="s">
        <v>1499</v>
      </c>
      <c r="O1561">
        <v>2</v>
      </c>
      <c r="P1561">
        <v>64</v>
      </c>
      <c r="Q1561" t="s">
        <v>30</v>
      </c>
      <c r="R1561" t="s">
        <v>31</v>
      </c>
      <c r="S1561">
        <v>0</v>
      </c>
      <c r="T1561">
        <v>2010</v>
      </c>
      <c r="U1561">
        <v>3000</v>
      </c>
      <c r="V1561">
        <v>6.5</v>
      </c>
      <c r="W1561">
        <v>0</v>
      </c>
    </row>
    <row r="1562" spans="1:23" x14ac:dyDescent="0.25">
      <c r="A1562" t="s">
        <v>4740</v>
      </c>
      <c r="B1562">
        <v>157</v>
      </c>
      <c r="C1562">
        <v>120</v>
      </c>
      <c r="D1562">
        <v>132</v>
      </c>
      <c r="E1562">
        <v>1000</v>
      </c>
      <c r="F1562" t="s">
        <v>1127</v>
      </c>
      <c r="G1562">
        <v>33000</v>
      </c>
      <c r="H1562">
        <v>115648585</v>
      </c>
      <c r="I1562" t="s">
        <v>1072</v>
      </c>
      <c r="J1562" t="s">
        <v>2641</v>
      </c>
      <c r="K1562" t="s">
        <v>4876</v>
      </c>
      <c r="L1562">
        <v>160776</v>
      </c>
      <c r="M1562">
        <v>54877</v>
      </c>
      <c r="N1562" t="s">
        <v>1358</v>
      </c>
      <c r="O1562">
        <v>1</v>
      </c>
      <c r="P1562">
        <v>402</v>
      </c>
      <c r="Q1562" t="s">
        <v>30</v>
      </c>
      <c r="R1562" t="s">
        <v>31</v>
      </c>
      <c r="S1562">
        <v>0</v>
      </c>
      <c r="T1562">
        <v>2000</v>
      </c>
      <c r="U1562">
        <v>18000</v>
      </c>
      <c r="V1562">
        <v>7.8</v>
      </c>
      <c r="W1562">
        <v>0</v>
      </c>
    </row>
    <row r="1563" spans="1:23" x14ac:dyDescent="0.25">
      <c r="A1563" t="s">
        <v>868</v>
      </c>
      <c r="B1563">
        <v>104</v>
      </c>
      <c r="C1563">
        <v>135</v>
      </c>
      <c r="D1563">
        <v>323</v>
      </c>
      <c r="E1563">
        <v>495</v>
      </c>
      <c r="F1563" t="s">
        <v>1085</v>
      </c>
      <c r="G1563">
        <v>826</v>
      </c>
      <c r="H1563">
        <v>122012643</v>
      </c>
      <c r="I1563" t="s">
        <v>40</v>
      </c>
      <c r="J1563" t="s">
        <v>874</v>
      </c>
      <c r="K1563" t="s">
        <v>4877</v>
      </c>
      <c r="L1563">
        <v>143696</v>
      </c>
      <c r="M1563">
        <v>2575</v>
      </c>
      <c r="N1563" t="s">
        <v>2337</v>
      </c>
      <c r="O1563">
        <v>1</v>
      </c>
      <c r="P1563">
        <v>241</v>
      </c>
      <c r="Q1563" t="s">
        <v>30</v>
      </c>
      <c r="R1563" t="s">
        <v>31</v>
      </c>
      <c r="S1563">
        <v>0</v>
      </c>
      <c r="T1563">
        <v>1990</v>
      </c>
      <c r="U1563">
        <v>692</v>
      </c>
      <c r="V1563">
        <v>7.6</v>
      </c>
      <c r="W1563">
        <v>0</v>
      </c>
    </row>
    <row r="1564" spans="1:23" x14ac:dyDescent="0.25">
      <c r="A1564" t="s">
        <v>4269</v>
      </c>
      <c r="B1564">
        <v>304</v>
      </c>
      <c r="C1564">
        <v>132</v>
      </c>
      <c r="D1564">
        <v>304</v>
      </c>
      <c r="E1564">
        <v>898</v>
      </c>
      <c r="F1564" t="s">
        <v>1330</v>
      </c>
      <c r="G1564">
        <v>15000</v>
      </c>
      <c r="H1564">
        <v>116631310</v>
      </c>
      <c r="I1564" t="s">
        <v>1017</v>
      </c>
      <c r="J1564" t="s">
        <v>3205</v>
      </c>
      <c r="K1564" t="s">
        <v>4878</v>
      </c>
      <c r="L1564">
        <v>87665</v>
      </c>
      <c r="M1564">
        <v>20035</v>
      </c>
      <c r="N1564" t="s">
        <v>1643</v>
      </c>
      <c r="O1564">
        <v>0</v>
      </c>
      <c r="P1564">
        <v>323</v>
      </c>
      <c r="Q1564" t="s">
        <v>30</v>
      </c>
      <c r="R1564" t="s">
        <v>31</v>
      </c>
      <c r="S1564">
        <v>0</v>
      </c>
      <c r="T1564">
        <v>2013</v>
      </c>
      <c r="U1564">
        <v>1000</v>
      </c>
      <c r="V1564">
        <v>7.2</v>
      </c>
      <c r="W1564">
        <v>41000</v>
      </c>
    </row>
    <row r="1565" spans="1:23" x14ac:dyDescent="0.25">
      <c r="A1565" t="s">
        <v>3135</v>
      </c>
      <c r="B1565">
        <v>191</v>
      </c>
      <c r="C1565">
        <v>92</v>
      </c>
      <c r="D1565">
        <v>43</v>
      </c>
      <c r="E1565">
        <v>936</v>
      </c>
      <c r="F1565" t="s">
        <v>770</v>
      </c>
      <c r="G1565">
        <v>989</v>
      </c>
      <c r="H1565">
        <v>114324072</v>
      </c>
      <c r="I1565" t="s">
        <v>2468</v>
      </c>
      <c r="J1565" t="s">
        <v>2058</v>
      </c>
      <c r="K1565" t="s">
        <v>4879</v>
      </c>
      <c r="L1565">
        <v>185338</v>
      </c>
      <c r="M1565">
        <v>4730</v>
      </c>
      <c r="N1565" t="s">
        <v>25</v>
      </c>
      <c r="O1565">
        <v>0</v>
      </c>
      <c r="P1565">
        <v>392</v>
      </c>
      <c r="Q1565" t="s">
        <v>30</v>
      </c>
      <c r="R1565" t="s">
        <v>31</v>
      </c>
      <c r="S1565">
        <v>0</v>
      </c>
      <c r="T1565">
        <v>2004</v>
      </c>
      <c r="U1565">
        <v>939</v>
      </c>
      <c r="V1565">
        <v>6.7</v>
      </c>
      <c r="W1565">
        <v>0</v>
      </c>
    </row>
    <row r="1566" spans="1:23" x14ac:dyDescent="0.25">
      <c r="A1566" t="s">
        <v>115</v>
      </c>
      <c r="B1566">
        <v>55</v>
      </c>
      <c r="C1566">
        <v>99</v>
      </c>
      <c r="D1566">
        <v>188</v>
      </c>
      <c r="E1566">
        <v>436</v>
      </c>
      <c r="F1566" t="s">
        <v>4502</v>
      </c>
      <c r="G1566">
        <v>1000</v>
      </c>
      <c r="H1566">
        <v>113502246</v>
      </c>
      <c r="I1566" t="s">
        <v>1789</v>
      </c>
      <c r="J1566" t="s">
        <v>2507</v>
      </c>
      <c r="K1566" t="s">
        <v>4880</v>
      </c>
      <c r="L1566">
        <v>96607</v>
      </c>
      <c r="M1566">
        <v>3696</v>
      </c>
      <c r="N1566" t="s">
        <v>4881</v>
      </c>
      <c r="O1566">
        <v>0</v>
      </c>
      <c r="P1566">
        <v>125</v>
      </c>
      <c r="Q1566" t="s">
        <v>30</v>
      </c>
      <c r="R1566" t="s">
        <v>31</v>
      </c>
      <c r="S1566">
        <v>0</v>
      </c>
      <c r="T1566">
        <v>1991</v>
      </c>
      <c r="U1566">
        <v>1000</v>
      </c>
      <c r="V1566">
        <v>6.8</v>
      </c>
      <c r="W1566">
        <v>5000</v>
      </c>
    </row>
    <row r="1567" spans="1:23" x14ac:dyDescent="0.25">
      <c r="A1567" t="s">
        <v>3094</v>
      </c>
      <c r="B1567">
        <v>59</v>
      </c>
      <c r="C1567">
        <v>90</v>
      </c>
      <c r="D1567">
        <v>176</v>
      </c>
      <c r="E1567">
        <v>460</v>
      </c>
      <c r="F1567" t="s">
        <v>893</v>
      </c>
      <c r="G1567">
        <v>531</v>
      </c>
      <c r="H1567">
        <v>108360000</v>
      </c>
      <c r="I1567" t="s">
        <v>2645</v>
      </c>
      <c r="J1567" t="s">
        <v>510</v>
      </c>
      <c r="K1567" t="s">
        <v>4882</v>
      </c>
      <c r="L1567">
        <v>160321</v>
      </c>
      <c r="M1567">
        <v>2203</v>
      </c>
      <c r="N1567" t="s">
        <v>2591</v>
      </c>
      <c r="O1567">
        <v>0</v>
      </c>
      <c r="P1567">
        <v>178</v>
      </c>
      <c r="Q1567" t="s">
        <v>30</v>
      </c>
      <c r="R1567" t="s">
        <v>31</v>
      </c>
      <c r="S1567">
        <v>0</v>
      </c>
      <c r="T1567">
        <v>1995</v>
      </c>
      <c r="U1567">
        <v>461</v>
      </c>
      <c r="V1567">
        <v>6.3</v>
      </c>
      <c r="W1567">
        <v>0</v>
      </c>
    </row>
    <row r="1568" spans="1:23" x14ac:dyDescent="0.25">
      <c r="A1568" t="s">
        <v>2105</v>
      </c>
      <c r="B1568">
        <v>108</v>
      </c>
      <c r="C1568">
        <v>111</v>
      </c>
      <c r="D1568">
        <v>0</v>
      </c>
      <c r="E1568">
        <v>529</v>
      </c>
      <c r="F1568" t="s">
        <v>2107</v>
      </c>
      <c r="G1568">
        <v>11000</v>
      </c>
      <c r="H1568">
        <v>108244774</v>
      </c>
      <c r="I1568" t="s">
        <v>1748</v>
      </c>
      <c r="J1568" t="s">
        <v>181</v>
      </c>
      <c r="K1568" t="s">
        <v>4883</v>
      </c>
      <c r="L1568">
        <v>94049</v>
      </c>
      <c r="M1568">
        <v>13645</v>
      </c>
      <c r="N1568" t="s">
        <v>4884</v>
      </c>
      <c r="O1568">
        <v>2</v>
      </c>
      <c r="P1568">
        <v>301</v>
      </c>
      <c r="Q1568" t="s">
        <v>30</v>
      </c>
      <c r="R1568" t="s">
        <v>31</v>
      </c>
      <c r="S1568">
        <v>0</v>
      </c>
      <c r="T1568">
        <v>2001</v>
      </c>
      <c r="U1568">
        <v>995</v>
      </c>
      <c r="V1568">
        <v>6.2</v>
      </c>
      <c r="W1568">
        <v>0</v>
      </c>
    </row>
    <row r="1569" spans="1:23" x14ac:dyDescent="0.25">
      <c r="A1569" t="s">
        <v>4528</v>
      </c>
      <c r="B1569">
        <v>50</v>
      </c>
      <c r="C1569">
        <v>103</v>
      </c>
      <c r="D1569">
        <v>37</v>
      </c>
      <c r="E1569">
        <v>452</v>
      </c>
      <c r="F1569" t="s">
        <v>4083</v>
      </c>
      <c r="G1569">
        <v>944</v>
      </c>
      <c r="H1569">
        <v>105444419</v>
      </c>
      <c r="I1569" t="s">
        <v>1094</v>
      </c>
      <c r="J1569" t="s">
        <v>2594</v>
      </c>
      <c r="K1569" t="s">
        <v>4885</v>
      </c>
      <c r="L1569">
        <v>31817</v>
      </c>
      <c r="M1569">
        <v>3143</v>
      </c>
      <c r="N1569" t="s">
        <v>1196</v>
      </c>
      <c r="O1569">
        <v>3</v>
      </c>
      <c r="P1569">
        <v>117</v>
      </c>
      <c r="Q1569" t="s">
        <v>30</v>
      </c>
      <c r="R1569" t="s">
        <v>31</v>
      </c>
      <c r="S1569">
        <v>0</v>
      </c>
      <c r="T1569">
        <v>1996</v>
      </c>
      <c r="U1569">
        <v>893</v>
      </c>
      <c r="V1569">
        <v>6.2</v>
      </c>
      <c r="W1569">
        <v>0</v>
      </c>
    </row>
    <row r="1570" spans="1:23" x14ac:dyDescent="0.25">
      <c r="A1570" t="s">
        <v>471</v>
      </c>
      <c r="B1570">
        <v>216</v>
      </c>
      <c r="C1570">
        <v>127</v>
      </c>
      <c r="D1570">
        <v>21000</v>
      </c>
      <c r="E1570">
        <v>360</v>
      </c>
      <c r="F1570" t="s">
        <v>237</v>
      </c>
      <c r="G1570">
        <v>11000</v>
      </c>
      <c r="H1570">
        <v>100125340</v>
      </c>
      <c r="I1570" t="s">
        <v>1396</v>
      </c>
      <c r="J1570" t="s">
        <v>323</v>
      </c>
      <c r="K1570" t="s">
        <v>4886</v>
      </c>
      <c r="L1570">
        <v>1023511</v>
      </c>
      <c r="M1570">
        <v>22678</v>
      </c>
      <c r="N1570" t="s">
        <v>990</v>
      </c>
      <c r="O1570">
        <v>0</v>
      </c>
      <c r="P1570">
        <v>1080</v>
      </c>
      <c r="Q1570" t="s">
        <v>30</v>
      </c>
      <c r="R1570" t="s">
        <v>31</v>
      </c>
      <c r="S1570">
        <v>0</v>
      </c>
      <c r="T1570">
        <v>1995</v>
      </c>
      <c r="U1570">
        <v>11000</v>
      </c>
      <c r="V1570">
        <v>8.6</v>
      </c>
      <c r="W1570">
        <v>39000</v>
      </c>
    </row>
    <row r="1571" spans="1:23" x14ac:dyDescent="0.25">
      <c r="A1571" t="s">
        <v>918</v>
      </c>
      <c r="B1571">
        <v>472</v>
      </c>
      <c r="C1571">
        <v>112</v>
      </c>
      <c r="D1571">
        <v>662</v>
      </c>
      <c r="E1571">
        <v>107</v>
      </c>
      <c r="F1571" t="s">
        <v>3786</v>
      </c>
      <c r="G1571">
        <v>2000</v>
      </c>
      <c r="H1571">
        <v>115646235</v>
      </c>
      <c r="I1571" t="s">
        <v>1806</v>
      </c>
      <c r="J1571" t="s">
        <v>388</v>
      </c>
      <c r="K1571" t="s">
        <v>4887</v>
      </c>
      <c r="L1571">
        <v>531737</v>
      </c>
      <c r="M1571">
        <v>2639</v>
      </c>
      <c r="N1571" t="s">
        <v>1611</v>
      </c>
      <c r="O1571">
        <v>0</v>
      </c>
      <c r="P1571">
        <v>1262</v>
      </c>
      <c r="Q1571" t="s">
        <v>30</v>
      </c>
      <c r="R1571" t="s">
        <v>4888</v>
      </c>
      <c r="S1571">
        <v>0</v>
      </c>
      <c r="T1571">
        <v>2009</v>
      </c>
      <c r="U1571">
        <v>433</v>
      </c>
      <c r="V1571">
        <v>8</v>
      </c>
      <c r="W1571">
        <v>22000</v>
      </c>
    </row>
    <row r="1572" spans="1:23" x14ac:dyDescent="0.25">
      <c r="A1572" t="s">
        <v>4889</v>
      </c>
      <c r="B1572">
        <v>89</v>
      </c>
      <c r="C1572">
        <v>87</v>
      </c>
      <c r="D1572">
        <v>47</v>
      </c>
      <c r="E1572">
        <v>217</v>
      </c>
      <c r="F1572" t="s">
        <v>1159</v>
      </c>
      <c r="G1572">
        <v>19000</v>
      </c>
      <c r="H1572">
        <v>85416609</v>
      </c>
      <c r="I1572" t="s">
        <v>191</v>
      </c>
      <c r="J1572" t="s">
        <v>74</v>
      </c>
      <c r="K1572" t="s">
        <v>4890</v>
      </c>
      <c r="L1572">
        <v>58906</v>
      </c>
      <c r="M1572">
        <v>20097</v>
      </c>
      <c r="N1572" t="s">
        <v>4891</v>
      </c>
      <c r="O1572">
        <v>0</v>
      </c>
      <c r="P1572">
        <v>186</v>
      </c>
      <c r="Q1572" t="s">
        <v>30</v>
      </c>
      <c r="R1572" t="s">
        <v>31</v>
      </c>
      <c r="S1572">
        <v>0</v>
      </c>
      <c r="T1572">
        <v>2004</v>
      </c>
      <c r="U1572">
        <v>542</v>
      </c>
      <c r="V1572">
        <v>7</v>
      </c>
      <c r="W1572">
        <v>0</v>
      </c>
    </row>
    <row r="1573" spans="1:23" x14ac:dyDescent="0.25">
      <c r="A1573" t="s">
        <v>2336</v>
      </c>
      <c r="B1573">
        <v>229</v>
      </c>
      <c r="C1573">
        <v>138</v>
      </c>
      <c r="D1573">
        <v>16000</v>
      </c>
      <c r="E1573">
        <v>262</v>
      </c>
      <c r="F1573" t="s">
        <v>4892</v>
      </c>
      <c r="G1573">
        <v>616</v>
      </c>
      <c r="H1573">
        <v>90135191</v>
      </c>
      <c r="I1573" t="s">
        <v>1396</v>
      </c>
      <c r="J1573" t="s">
        <v>4074</v>
      </c>
      <c r="K1573" t="s">
        <v>4893</v>
      </c>
      <c r="L1573">
        <v>338415</v>
      </c>
      <c r="M1573">
        <v>1942</v>
      </c>
      <c r="N1573" t="s">
        <v>4894</v>
      </c>
      <c r="O1573">
        <v>0</v>
      </c>
      <c r="P1573">
        <v>935</v>
      </c>
      <c r="Q1573" t="s">
        <v>30</v>
      </c>
      <c r="R1573" t="s">
        <v>31</v>
      </c>
      <c r="S1573">
        <v>0</v>
      </c>
      <c r="T1573">
        <v>2003</v>
      </c>
      <c r="U1573">
        <v>541</v>
      </c>
      <c r="V1573">
        <v>8</v>
      </c>
      <c r="W1573">
        <v>12000</v>
      </c>
    </row>
    <row r="1574" spans="1:23" x14ac:dyDescent="0.25">
      <c r="A1574" t="s">
        <v>2336</v>
      </c>
      <c r="B1574">
        <v>268</v>
      </c>
      <c r="C1574">
        <v>132</v>
      </c>
      <c r="D1574">
        <v>16000</v>
      </c>
      <c r="E1574">
        <v>567</v>
      </c>
      <c r="F1574" t="s">
        <v>323</v>
      </c>
      <c r="G1574">
        <v>16000</v>
      </c>
      <c r="H1574">
        <v>100422786</v>
      </c>
      <c r="I1574" t="s">
        <v>2396</v>
      </c>
      <c r="J1574" t="s">
        <v>2336</v>
      </c>
      <c r="K1574" t="s">
        <v>4895</v>
      </c>
      <c r="L1574">
        <v>482064</v>
      </c>
      <c r="M1574">
        <v>28830</v>
      </c>
      <c r="N1574" t="s">
        <v>4896</v>
      </c>
      <c r="O1574">
        <v>1</v>
      </c>
      <c r="P1574">
        <v>1106</v>
      </c>
      <c r="Q1574" t="s">
        <v>30</v>
      </c>
      <c r="R1574" t="s">
        <v>31</v>
      </c>
      <c r="S1574">
        <v>0</v>
      </c>
      <c r="T1574">
        <v>2004</v>
      </c>
      <c r="U1574">
        <v>11000</v>
      </c>
      <c r="V1574">
        <v>8.1</v>
      </c>
      <c r="W1574">
        <v>14000</v>
      </c>
    </row>
    <row r="1575" spans="1:23" x14ac:dyDescent="0.25">
      <c r="A1575" t="s">
        <v>2644</v>
      </c>
      <c r="B1575">
        <v>145</v>
      </c>
      <c r="C1575">
        <v>103</v>
      </c>
      <c r="D1575">
        <v>11000</v>
      </c>
      <c r="E1575">
        <v>636</v>
      </c>
      <c r="F1575" t="s">
        <v>1083</v>
      </c>
      <c r="G1575">
        <v>22000</v>
      </c>
      <c r="H1575">
        <v>106694016</v>
      </c>
      <c r="I1575" t="s">
        <v>684</v>
      </c>
      <c r="J1575" t="s">
        <v>1140</v>
      </c>
      <c r="K1575" t="s">
        <v>4897</v>
      </c>
      <c r="L1575">
        <v>123940</v>
      </c>
      <c r="M1575">
        <v>24333</v>
      </c>
      <c r="N1575" t="s">
        <v>885</v>
      </c>
      <c r="O1575">
        <v>2</v>
      </c>
      <c r="P1575">
        <v>337</v>
      </c>
      <c r="Q1575" t="s">
        <v>30</v>
      </c>
      <c r="R1575" t="s">
        <v>31</v>
      </c>
      <c r="S1575">
        <v>0</v>
      </c>
      <c r="T1575">
        <v>1999</v>
      </c>
      <c r="U1575">
        <v>979</v>
      </c>
      <c r="V1575">
        <v>6.7</v>
      </c>
      <c r="W1575">
        <v>0</v>
      </c>
    </row>
    <row r="1576" spans="1:23" x14ac:dyDescent="0.25">
      <c r="A1576" t="s">
        <v>3900</v>
      </c>
      <c r="B1576">
        <v>177</v>
      </c>
      <c r="C1576">
        <v>123</v>
      </c>
      <c r="D1576">
        <v>415</v>
      </c>
      <c r="E1576">
        <v>545</v>
      </c>
      <c r="F1576" t="s">
        <v>4442</v>
      </c>
      <c r="G1576">
        <v>33000</v>
      </c>
      <c r="H1576">
        <v>64286</v>
      </c>
      <c r="I1576" t="s">
        <v>152</v>
      </c>
      <c r="J1576" t="s">
        <v>2641</v>
      </c>
      <c r="K1576" t="s">
        <v>4898</v>
      </c>
      <c r="L1576">
        <v>396396</v>
      </c>
      <c r="M1576">
        <v>34495</v>
      </c>
      <c r="N1576" t="s">
        <v>3955</v>
      </c>
      <c r="O1576">
        <v>0</v>
      </c>
      <c r="P1576">
        <v>1111</v>
      </c>
      <c r="Q1576" t="s">
        <v>30</v>
      </c>
      <c r="R1576" t="s">
        <v>31</v>
      </c>
      <c r="S1576">
        <v>0</v>
      </c>
      <c r="T1576">
        <v>2004</v>
      </c>
      <c r="U1576">
        <v>638</v>
      </c>
      <c r="V1576">
        <v>7.9</v>
      </c>
      <c r="W1576">
        <v>57000</v>
      </c>
    </row>
    <row r="1577" spans="1:23" x14ac:dyDescent="0.25">
      <c r="A1577" t="s">
        <v>3818</v>
      </c>
      <c r="B1577">
        <v>175</v>
      </c>
      <c r="C1577">
        <v>111</v>
      </c>
      <c r="D1577">
        <v>98</v>
      </c>
      <c r="E1577">
        <v>71</v>
      </c>
      <c r="F1577" t="s">
        <v>4899</v>
      </c>
      <c r="G1577">
        <v>2000</v>
      </c>
      <c r="H1577">
        <v>76806312</v>
      </c>
      <c r="I1577" t="s">
        <v>1099</v>
      </c>
      <c r="J1577" t="s">
        <v>166</v>
      </c>
      <c r="K1577" t="s">
        <v>4900</v>
      </c>
      <c r="L1577">
        <v>124501</v>
      </c>
      <c r="M1577">
        <v>2978</v>
      </c>
      <c r="N1577" t="s">
        <v>4901</v>
      </c>
      <c r="O1577">
        <v>1</v>
      </c>
      <c r="P1577">
        <v>154</v>
      </c>
      <c r="Q1577" t="s">
        <v>30</v>
      </c>
      <c r="R1577" t="s">
        <v>31</v>
      </c>
      <c r="S1577">
        <v>0</v>
      </c>
      <c r="T1577">
        <v>2008</v>
      </c>
      <c r="U1577">
        <v>805</v>
      </c>
      <c r="V1577">
        <v>6.1</v>
      </c>
      <c r="W1577">
        <v>0</v>
      </c>
    </row>
    <row r="1578" spans="1:23" x14ac:dyDescent="0.25">
      <c r="A1578" t="s">
        <v>1097</v>
      </c>
      <c r="B1578">
        <v>131</v>
      </c>
      <c r="C1578">
        <v>102</v>
      </c>
      <c r="D1578">
        <v>23</v>
      </c>
      <c r="E1578">
        <v>635</v>
      </c>
      <c r="F1578" t="s">
        <v>1149</v>
      </c>
      <c r="G1578">
        <v>1000</v>
      </c>
      <c r="H1578">
        <v>79566871</v>
      </c>
      <c r="I1578" t="s">
        <v>4902</v>
      </c>
      <c r="J1578" t="s">
        <v>4232</v>
      </c>
      <c r="K1578" t="s">
        <v>4903</v>
      </c>
      <c r="L1578">
        <v>31760</v>
      </c>
      <c r="M1578">
        <v>4516</v>
      </c>
      <c r="N1578" t="s">
        <v>1058</v>
      </c>
      <c r="O1578">
        <v>2</v>
      </c>
      <c r="P1578">
        <v>140</v>
      </c>
      <c r="Q1578" t="s">
        <v>30</v>
      </c>
      <c r="R1578" t="s">
        <v>31</v>
      </c>
      <c r="S1578">
        <v>0</v>
      </c>
      <c r="T1578">
        <v>2009</v>
      </c>
      <c r="U1578">
        <v>1000</v>
      </c>
      <c r="V1578">
        <v>4.2</v>
      </c>
      <c r="W1578">
        <v>0</v>
      </c>
    </row>
    <row r="1579" spans="1:23" x14ac:dyDescent="0.25">
      <c r="A1579" t="s">
        <v>4904</v>
      </c>
      <c r="B1579">
        <v>41</v>
      </c>
      <c r="C1579">
        <v>78</v>
      </c>
      <c r="D1579">
        <v>0</v>
      </c>
      <c r="E1579">
        <v>786</v>
      </c>
      <c r="F1579" t="s">
        <v>4905</v>
      </c>
      <c r="G1579">
        <v>971</v>
      </c>
      <c r="H1579">
        <v>76501438</v>
      </c>
      <c r="I1579" t="s">
        <v>1299</v>
      </c>
      <c r="J1579" t="s">
        <v>1508</v>
      </c>
      <c r="K1579" t="s">
        <v>4906</v>
      </c>
      <c r="L1579">
        <v>8146</v>
      </c>
      <c r="M1579">
        <v>4527</v>
      </c>
      <c r="N1579" t="s">
        <v>3776</v>
      </c>
      <c r="O1579">
        <v>0</v>
      </c>
      <c r="P1579">
        <v>49</v>
      </c>
      <c r="Q1579" t="s">
        <v>30</v>
      </c>
      <c r="R1579" t="s">
        <v>526</v>
      </c>
      <c r="S1579">
        <v>0</v>
      </c>
      <c r="T1579">
        <v>2000</v>
      </c>
      <c r="U1579">
        <v>844</v>
      </c>
      <c r="V1579">
        <v>6.1</v>
      </c>
      <c r="W1579">
        <v>181</v>
      </c>
    </row>
    <row r="1580" spans="1:23" x14ac:dyDescent="0.25">
      <c r="A1580" t="s">
        <v>3748</v>
      </c>
      <c r="B1580">
        <v>30</v>
      </c>
      <c r="C1580">
        <v>132</v>
      </c>
      <c r="D1580">
        <v>0</v>
      </c>
      <c r="E1580">
        <v>252</v>
      </c>
      <c r="F1580" t="s">
        <v>1139</v>
      </c>
      <c r="G1580">
        <v>769</v>
      </c>
      <c r="H1580">
        <v>74787599</v>
      </c>
      <c r="I1580" t="s">
        <v>152</v>
      </c>
      <c r="J1580" t="s">
        <v>2104</v>
      </c>
      <c r="K1580" t="s">
        <v>4907</v>
      </c>
      <c r="L1580">
        <v>12549</v>
      </c>
      <c r="M1580">
        <v>1936</v>
      </c>
      <c r="N1580" t="s">
        <v>4908</v>
      </c>
      <c r="O1580">
        <v>1</v>
      </c>
      <c r="P1580">
        <v>109</v>
      </c>
      <c r="Q1580" t="s">
        <v>30</v>
      </c>
      <c r="R1580" t="s">
        <v>31</v>
      </c>
      <c r="S1580">
        <v>0</v>
      </c>
      <c r="T1580">
        <v>1991</v>
      </c>
      <c r="U1580">
        <v>713</v>
      </c>
      <c r="V1580">
        <v>6.6</v>
      </c>
      <c r="W1580">
        <v>883</v>
      </c>
    </row>
    <row r="1581" spans="1:23" x14ac:dyDescent="0.25">
      <c r="A1581" t="s">
        <v>688</v>
      </c>
      <c r="B1581">
        <v>57</v>
      </c>
      <c r="C1581">
        <v>133</v>
      </c>
      <c r="D1581">
        <v>380</v>
      </c>
      <c r="E1581">
        <v>918</v>
      </c>
      <c r="F1581" t="s">
        <v>237</v>
      </c>
      <c r="G1581">
        <v>12000</v>
      </c>
      <c r="H1581">
        <v>66528842</v>
      </c>
      <c r="I1581" t="s">
        <v>4659</v>
      </c>
      <c r="J1581" t="s">
        <v>523</v>
      </c>
      <c r="K1581" t="s">
        <v>4909</v>
      </c>
      <c r="L1581">
        <v>112175</v>
      </c>
      <c r="M1581">
        <v>26388</v>
      </c>
      <c r="N1581" t="s">
        <v>475</v>
      </c>
      <c r="O1581">
        <v>2</v>
      </c>
      <c r="P1581">
        <v>329</v>
      </c>
      <c r="Q1581" t="s">
        <v>30</v>
      </c>
      <c r="R1581" t="s">
        <v>31</v>
      </c>
      <c r="S1581">
        <v>0</v>
      </c>
      <c r="T1581">
        <v>1994</v>
      </c>
      <c r="U1581">
        <v>11000</v>
      </c>
      <c r="V1581">
        <v>7.5</v>
      </c>
      <c r="W1581">
        <v>11000</v>
      </c>
    </row>
    <row r="1582" spans="1:23" x14ac:dyDescent="0.25">
      <c r="A1582" t="s">
        <v>4910</v>
      </c>
      <c r="B1582">
        <v>391</v>
      </c>
      <c r="C1582">
        <v>108</v>
      </c>
      <c r="D1582">
        <v>655</v>
      </c>
      <c r="E1582">
        <v>940</v>
      </c>
      <c r="F1582" t="s">
        <v>1592</v>
      </c>
      <c r="G1582">
        <v>24000</v>
      </c>
      <c r="H1582">
        <v>83813460</v>
      </c>
      <c r="I1582" t="s">
        <v>152</v>
      </c>
      <c r="J1582" t="s">
        <v>61</v>
      </c>
      <c r="K1582" t="s">
        <v>4911</v>
      </c>
      <c r="L1582">
        <v>270238</v>
      </c>
      <c r="M1582">
        <v>35209</v>
      </c>
      <c r="N1582" t="s">
        <v>4912</v>
      </c>
      <c r="O1582">
        <v>0</v>
      </c>
      <c r="P1582">
        <v>452</v>
      </c>
      <c r="Q1582" t="s">
        <v>30</v>
      </c>
      <c r="R1582" t="s">
        <v>31</v>
      </c>
      <c r="S1582">
        <v>0</v>
      </c>
      <c r="T1582">
        <v>2009</v>
      </c>
      <c r="U1582">
        <v>10000</v>
      </c>
      <c r="V1582">
        <v>7.4</v>
      </c>
      <c r="W1582">
        <v>19000</v>
      </c>
    </row>
    <row r="1583" spans="1:23" x14ac:dyDescent="0.25">
      <c r="A1583" t="s">
        <v>4913</v>
      </c>
      <c r="B1583">
        <v>217</v>
      </c>
      <c r="C1583">
        <v>125</v>
      </c>
      <c r="D1583">
        <v>729</v>
      </c>
      <c r="E1583">
        <v>322</v>
      </c>
      <c r="F1583" t="s">
        <v>4914</v>
      </c>
      <c r="G1583">
        <v>442</v>
      </c>
      <c r="H1583">
        <v>65010106</v>
      </c>
      <c r="I1583" t="s">
        <v>1639</v>
      </c>
      <c r="J1583" t="s">
        <v>4850</v>
      </c>
      <c r="K1583" t="s">
        <v>4915</v>
      </c>
      <c r="L1583">
        <v>107557</v>
      </c>
      <c r="M1583">
        <v>1556</v>
      </c>
      <c r="N1583" t="s">
        <v>4916</v>
      </c>
      <c r="O1583">
        <v>1</v>
      </c>
      <c r="P1583">
        <v>612</v>
      </c>
      <c r="Q1583" t="s">
        <v>30</v>
      </c>
      <c r="R1583" t="s">
        <v>31</v>
      </c>
      <c r="S1583">
        <v>0</v>
      </c>
      <c r="T1583">
        <v>2002</v>
      </c>
      <c r="U1583">
        <v>344</v>
      </c>
      <c r="V1583">
        <v>7.2</v>
      </c>
      <c r="W1583">
        <v>0</v>
      </c>
    </row>
    <row r="1584" spans="1:23" x14ac:dyDescent="0.25">
      <c r="A1584" t="s">
        <v>4917</v>
      </c>
      <c r="B1584">
        <v>452</v>
      </c>
      <c r="C1584">
        <v>98</v>
      </c>
      <c r="D1584">
        <v>129</v>
      </c>
      <c r="E1584">
        <v>7</v>
      </c>
      <c r="F1584" t="s">
        <v>4918</v>
      </c>
      <c r="G1584">
        <v>303</v>
      </c>
      <c r="H1584">
        <v>66359959</v>
      </c>
      <c r="I1584" t="s">
        <v>4919</v>
      </c>
      <c r="J1584" t="s">
        <v>4920</v>
      </c>
      <c r="K1584" t="s">
        <v>4921</v>
      </c>
      <c r="L1584">
        <v>184641</v>
      </c>
      <c r="M1584">
        <v>337</v>
      </c>
      <c r="N1584" t="s">
        <v>4922</v>
      </c>
      <c r="O1584">
        <v>0</v>
      </c>
      <c r="P1584">
        <v>326</v>
      </c>
      <c r="Q1584" t="s">
        <v>30</v>
      </c>
      <c r="R1584" t="s">
        <v>31</v>
      </c>
      <c r="S1584">
        <v>0</v>
      </c>
      <c r="T1584">
        <v>2013</v>
      </c>
      <c r="U1584">
        <v>18</v>
      </c>
      <c r="V1584">
        <v>6.9</v>
      </c>
      <c r="W1584">
        <v>81000</v>
      </c>
    </row>
    <row r="1585" spans="1:23" x14ac:dyDescent="0.25">
      <c r="A1585" t="s">
        <v>4923</v>
      </c>
      <c r="B1585">
        <v>589</v>
      </c>
      <c r="C1585">
        <v>119</v>
      </c>
      <c r="D1585">
        <v>0</v>
      </c>
      <c r="E1585">
        <v>502</v>
      </c>
      <c r="F1585" t="s">
        <v>664</v>
      </c>
      <c r="G1585">
        <v>23000</v>
      </c>
      <c r="H1585">
        <v>66468315</v>
      </c>
      <c r="I1585" t="s">
        <v>3397</v>
      </c>
      <c r="J1585" t="s">
        <v>50</v>
      </c>
      <c r="K1585" t="s">
        <v>4924</v>
      </c>
      <c r="L1585">
        <v>428916</v>
      </c>
      <c r="M1585">
        <v>37387</v>
      </c>
      <c r="N1585" t="s">
        <v>4925</v>
      </c>
      <c r="O1585">
        <v>0</v>
      </c>
      <c r="P1585">
        <v>667</v>
      </c>
      <c r="Q1585" t="s">
        <v>30</v>
      </c>
      <c r="R1585" t="s">
        <v>31</v>
      </c>
      <c r="S1585">
        <v>0</v>
      </c>
      <c r="T1585">
        <v>2012</v>
      </c>
      <c r="U1585">
        <v>13000</v>
      </c>
      <c r="V1585">
        <v>7.4</v>
      </c>
      <c r="W1585">
        <v>75000</v>
      </c>
    </row>
    <row r="1586" spans="1:23" x14ac:dyDescent="0.25">
      <c r="A1586" t="s">
        <v>140</v>
      </c>
      <c r="B1586">
        <v>61</v>
      </c>
      <c r="C1586">
        <v>87</v>
      </c>
      <c r="D1586">
        <v>129</v>
      </c>
      <c r="E1586">
        <v>560</v>
      </c>
      <c r="F1586" t="s">
        <v>136</v>
      </c>
      <c r="G1586">
        <v>979</v>
      </c>
      <c r="H1586">
        <v>64172251</v>
      </c>
      <c r="I1586" t="s">
        <v>1789</v>
      </c>
      <c r="J1586" t="s">
        <v>1083</v>
      </c>
      <c r="K1586" t="s">
        <v>4926</v>
      </c>
      <c r="L1586">
        <v>19079</v>
      </c>
      <c r="M1586">
        <v>2911</v>
      </c>
      <c r="N1586" t="s">
        <v>1466</v>
      </c>
      <c r="O1586">
        <v>1</v>
      </c>
      <c r="P1586">
        <v>122</v>
      </c>
      <c r="Q1586" t="s">
        <v>30</v>
      </c>
      <c r="R1586" t="s">
        <v>31</v>
      </c>
      <c r="S1586">
        <v>0</v>
      </c>
      <c r="T1586">
        <v>2001</v>
      </c>
      <c r="U1586">
        <v>891</v>
      </c>
      <c r="V1586">
        <v>5.4</v>
      </c>
      <c r="W1586">
        <v>602</v>
      </c>
    </row>
    <row r="1587" spans="1:23" x14ac:dyDescent="0.25">
      <c r="A1587" t="s">
        <v>4927</v>
      </c>
      <c r="B1587">
        <v>79</v>
      </c>
      <c r="C1587">
        <v>91</v>
      </c>
      <c r="D1587">
        <v>108</v>
      </c>
      <c r="E1587">
        <v>204</v>
      </c>
      <c r="F1587" t="s">
        <v>4928</v>
      </c>
      <c r="G1587">
        <v>405</v>
      </c>
      <c r="H1587">
        <v>66600000</v>
      </c>
      <c r="I1587" t="s">
        <v>2479</v>
      </c>
      <c r="J1587" t="s">
        <v>2514</v>
      </c>
      <c r="K1587" t="s">
        <v>4929</v>
      </c>
      <c r="L1587">
        <v>94435</v>
      </c>
      <c r="M1587">
        <v>1185</v>
      </c>
      <c r="N1587" t="s">
        <v>3949</v>
      </c>
      <c r="O1587">
        <v>0</v>
      </c>
      <c r="P1587">
        <v>182</v>
      </c>
      <c r="Q1587" t="s">
        <v>30</v>
      </c>
      <c r="R1587" t="s">
        <v>257</v>
      </c>
      <c r="S1587">
        <v>0</v>
      </c>
      <c r="T1587">
        <v>1995</v>
      </c>
      <c r="U1587">
        <v>368</v>
      </c>
      <c r="V1587">
        <v>6.8</v>
      </c>
      <c r="W1587">
        <v>5000</v>
      </c>
    </row>
    <row r="1588" spans="1:23" x14ac:dyDescent="0.25">
      <c r="A1588" t="s">
        <v>2477</v>
      </c>
      <c r="B1588">
        <v>234</v>
      </c>
      <c r="C1588">
        <v>100</v>
      </c>
      <c r="D1588">
        <v>64</v>
      </c>
      <c r="E1588">
        <v>329</v>
      </c>
      <c r="F1588" t="s">
        <v>359</v>
      </c>
      <c r="G1588">
        <v>11000</v>
      </c>
      <c r="H1588">
        <v>63536011</v>
      </c>
      <c r="I1588" t="s">
        <v>936</v>
      </c>
      <c r="J1588" t="s">
        <v>1541</v>
      </c>
      <c r="K1588" t="s">
        <v>4930</v>
      </c>
      <c r="L1588">
        <v>34258</v>
      </c>
      <c r="M1588">
        <v>19420</v>
      </c>
      <c r="N1588" t="s">
        <v>4931</v>
      </c>
      <c r="O1588">
        <v>2</v>
      </c>
      <c r="P1588">
        <v>178</v>
      </c>
      <c r="Q1588" t="s">
        <v>30</v>
      </c>
      <c r="R1588" t="s">
        <v>31</v>
      </c>
      <c r="S1588">
        <v>0</v>
      </c>
      <c r="T1588">
        <v>2012</v>
      </c>
      <c r="U1588">
        <v>7000</v>
      </c>
      <c r="V1588">
        <v>6.3</v>
      </c>
      <c r="W1588">
        <v>0</v>
      </c>
    </row>
    <row r="1589" spans="1:23" x14ac:dyDescent="0.25">
      <c r="A1589" t="s">
        <v>3913</v>
      </c>
      <c r="B1589">
        <v>253</v>
      </c>
      <c r="C1589">
        <v>118</v>
      </c>
      <c r="D1589">
        <v>89</v>
      </c>
      <c r="E1589">
        <v>344</v>
      </c>
      <c r="F1589" t="s">
        <v>430</v>
      </c>
      <c r="G1589">
        <v>15000</v>
      </c>
      <c r="H1589">
        <v>62877175</v>
      </c>
      <c r="I1589" t="s">
        <v>936</v>
      </c>
      <c r="J1589" t="s">
        <v>203</v>
      </c>
      <c r="K1589" t="s">
        <v>4932</v>
      </c>
      <c r="L1589">
        <v>217507</v>
      </c>
      <c r="M1589">
        <v>16758</v>
      </c>
      <c r="N1589" t="s">
        <v>4933</v>
      </c>
      <c r="O1589">
        <v>1</v>
      </c>
      <c r="P1589">
        <v>325</v>
      </c>
      <c r="Q1589" t="s">
        <v>30</v>
      </c>
      <c r="R1589" t="s">
        <v>31</v>
      </c>
      <c r="S1589">
        <v>0</v>
      </c>
      <c r="T1589">
        <v>2008</v>
      </c>
      <c r="U1589">
        <v>975</v>
      </c>
      <c r="V1589">
        <v>7.2</v>
      </c>
      <c r="W1589">
        <v>0</v>
      </c>
    </row>
    <row r="1590" spans="1:23" x14ac:dyDescent="0.25">
      <c r="A1590" t="s">
        <v>1889</v>
      </c>
      <c r="B1590">
        <v>123</v>
      </c>
      <c r="C1590">
        <v>109</v>
      </c>
      <c r="D1590">
        <v>309</v>
      </c>
      <c r="E1590">
        <v>482</v>
      </c>
      <c r="F1590" t="s">
        <v>4935</v>
      </c>
      <c r="G1590">
        <v>1000</v>
      </c>
      <c r="H1590">
        <v>74484168</v>
      </c>
      <c r="I1590" t="s">
        <v>754</v>
      </c>
      <c r="J1590" t="s">
        <v>2123</v>
      </c>
      <c r="K1590" t="s">
        <v>4936</v>
      </c>
      <c r="L1590">
        <v>109894</v>
      </c>
      <c r="M1590">
        <v>2740</v>
      </c>
      <c r="N1590" t="s">
        <v>4937</v>
      </c>
      <c r="O1590">
        <v>3</v>
      </c>
      <c r="P1590">
        <v>340</v>
      </c>
      <c r="Q1590" t="s">
        <v>30</v>
      </c>
      <c r="R1590" t="s">
        <v>31</v>
      </c>
      <c r="S1590">
        <v>0</v>
      </c>
      <c r="T1590">
        <v>2005</v>
      </c>
      <c r="U1590">
        <v>654</v>
      </c>
      <c r="V1590">
        <v>6.9</v>
      </c>
      <c r="W1590">
        <v>0</v>
      </c>
    </row>
    <row r="1591" spans="1:23" x14ac:dyDescent="0.25">
      <c r="A1591" t="s">
        <v>4938</v>
      </c>
      <c r="B1591">
        <v>145</v>
      </c>
      <c r="C1591">
        <v>99</v>
      </c>
      <c r="D1591">
        <v>5</v>
      </c>
      <c r="E1591">
        <v>966</v>
      </c>
      <c r="F1591" t="s">
        <v>332</v>
      </c>
      <c r="G1591">
        <v>2000</v>
      </c>
      <c r="H1591">
        <v>60269340</v>
      </c>
      <c r="I1591" t="s">
        <v>1099</v>
      </c>
      <c r="J1591" t="s">
        <v>2988</v>
      </c>
      <c r="K1591" t="s">
        <v>4939</v>
      </c>
      <c r="L1591">
        <v>34079</v>
      </c>
      <c r="M1591">
        <v>6930</v>
      </c>
      <c r="N1591" t="s">
        <v>2458</v>
      </c>
      <c r="O1591">
        <v>2</v>
      </c>
      <c r="P1591">
        <v>97</v>
      </c>
      <c r="Q1591" t="s">
        <v>30</v>
      </c>
      <c r="R1591" t="s">
        <v>31</v>
      </c>
      <c r="S1591">
        <v>0</v>
      </c>
      <c r="T1591">
        <v>2008</v>
      </c>
      <c r="U1591">
        <v>1000</v>
      </c>
      <c r="V1591">
        <v>6</v>
      </c>
      <c r="W1591">
        <v>0</v>
      </c>
    </row>
    <row r="1592" spans="1:23" x14ac:dyDescent="0.25">
      <c r="A1592" t="s">
        <v>4940</v>
      </c>
      <c r="B1592">
        <v>65</v>
      </c>
      <c r="C1592">
        <v>114</v>
      </c>
      <c r="D1592">
        <v>0</v>
      </c>
      <c r="E1592">
        <v>545</v>
      </c>
      <c r="F1592" t="s">
        <v>3303</v>
      </c>
      <c r="G1592">
        <v>970</v>
      </c>
      <c r="H1592">
        <v>60033780</v>
      </c>
      <c r="I1592" t="s">
        <v>152</v>
      </c>
      <c r="J1592" t="s">
        <v>2418</v>
      </c>
      <c r="K1592" t="s">
        <v>4941</v>
      </c>
      <c r="L1592">
        <v>18973</v>
      </c>
      <c r="M1592">
        <v>2860</v>
      </c>
      <c r="N1592" t="s">
        <v>3955</v>
      </c>
      <c r="O1592">
        <v>1</v>
      </c>
      <c r="P1592">
        <v>162</v>
      </c>
      <c r="Q1592" t="s">
        <v>30</v>
      </c>
      <c r="R1592" t="s">
        <v>31</v>
      </c>
      <c r="S1592">
        <v>0</v>
      </c>
      <c r="T1592">
        <v>1998</v>
      </c>
      <c r="U1592">
        <v>631</v>
      </c>
      <c r="V1592">
        <v>5.9</v>
      </c>
      <c r="W1592">
        <v>0</v>
      </c>
    </row>
    <row r="1593" spans="1:23" x14ac:dyDescent="0.25">
      <c r="A1593" t="s">
        <v>1657</v>
      </c>
      <c r="B1593">
        <v>152</v>
      </c>
      <c r="C1593">
        <v>89</v>
      </c>
      <c r="D1593">
        <v>56</v>
      </c>
      <c r="E1593">
        <v>545</v>
      </c>
      <c r="F1593" t="s">
        <v>4487</v>
      </c>
      <c r="G1593">
        <v>11000</v>
      </c>
      <c r="H1593">
        <v>58715510</v>
      </c>
      <c r="I1593" t="s">
        <v>1099</v>
      </c>
      <c r="J1593" t="s">
        <v>181</v>
      </c>
      <c r="K1593" t="s">
        <v>4942</v>
      </c>
      <c r="L1593">
        <v>79094</v>
      </c>
      <c r="M1593">
        <v>13794</v>
      </c>
      <c r="N1593" t="s">
        <v>3509</v>
      </c>
      <c r="O1593">
        <v>2</v>
      </c>
      <c r="P1593">
        <v>129</v>
      </c>
      <c r="Q1593" t="s">
        <v>30</v>
      </c>
      <c r="R1593" t="s">
        <v>31</v>
      </c>
      <c r="S1593">
        <v>0</v>
      </c>
      <c r="T1593">
        <v>2009</v>
      </c>
      <c r="U1593">
        <v>826</v>
      </c>
      <c r="V1593">
        <v>5.4</v>
      </c>
      <c r="W1593">
        <v>0</v>
      </c>
    </row>
    <row r="1594" spans="1:23" x14ac:dyDescent="0.25">
      <c r="A1594" t="s">
        <v>1788</v>
      </c>
      <c r="B1594">
        <v>94</v>
      </c>
      <c r="C1594">
        <v>95</v>
      </c>
      <c r="D1594">
        <v>65</v>
      </c>
      <c r="E1594">
        <v>246</v>
      </c>
      <c r="F1594" t="s">
        <v>4943</v>
      </c>
      <c r="G1594">
        <v>506</v>
      </c>
      <c r="H1594">
        <v>58156435</v>
      </c>
      <c r="I1594" t="s">
        <v>1606</v>
      </c>
      <c r="J1594" t="s">
        <v>4944</v>
      </c>
      <c r="K1594" t="s">
        <v>4945</v>
      </c>
      <c r="L1594">
        <v>37479</v>
      </c>
      <c r="M1594">
        <v>1266</v>
      </c>
      <c r="N1594" t="s">
        <v>4946</v>
      </c>
      <c r="O1594">
        <v>3</v>
      </c>
      <c r="P1594">
        <v>152</v>
      </c>
      <c r="Q1594" t="s">
        <v>30</v>
      </c>
      <c r="R1594" t="s">
        <v>31</v>
      </c>
      <c r="S1594">
        <v>0</v>
      </c>
      <c r="T1594">
        <v>2004</v>
      </c>
      <c r="U1594">
        <v>316</v>
      </c>
      <c r="V1594">
        <v>5.9</v>
      </c>
      <c r="W1594">
        <v>0</v>
      </c>
    </row>
    <row r="1595" spans="1:23" x14ac:dyDescent="0.25">
      <c r="A1595" t="s">
        <v>1657</v>
      </c>
      <c r="B1595">
        <v>119</v>
      </c>
      <c r="C1595">
        <v>98</v>
      </c>
      <c r="D1595">
        <v>56</v>
      </c>
      <c r="E1595">
        <v>533</v>
      </c>
      <c r="F1595" t="s">
        <v>166</v>
      </c>
      <c r="G1595">
        <v>3000</v>
      </c>
      <c r="H1595">
        <v>56044241</v>
      </c>
      <c r="I1595" t="s">
        <v>2300</v>
      </c>
      <c r="J1595" t="s">
        <v>515</v>
      </c>
      <c r="K1595" t="s">
        <v>4947</v>
      </c>
      <c r="L1595">
        <v>122187</v>
      </c>
      <c r="M1595">
        <v>6742</v>
      </c>
      <c r="N1595" t="s">
        <v>4948</v>
      </c>
      <c r="O1595">
        <v>1</v>
      </c>
      <c r="P1595">
        <v>339</v>
      </c>
      <c r="Q1595" t="s">
        <v>30</v>
      </c>
      <c r="R1595" t="s">
        <v>31</v>
      </c>
      <c r="S1595">
        <v>0</v>
      </c>
      <c r="T1595">
        <v>2004</v>
      </c>
      <c r="U1595">
        <v>2000</v>
      </c>
      <c r="V1595">
        <v>6.1</v>
      </c>
      <c r="W1595">
        <v>0</v>
      </c>
    </row>
    <row r="1596" spans="1:23" x14ac:dyDescent="0.25">
      <c r="A1596" t="s">
        <v>2520</v>
      </c>
      <c r="B1596">
        <v>487</v>
      </c>
      <c r="C1596">
        <v>94</v>
      </c>
      <c r="D1596">
        <v>11000</v>
      </c>
      <c r="E1596">
        <v>183</v>
      </c>
      <c r="F1596" t="s">
        <v>4949</v>
      </c>
      <c r="G1596">
        <v>617</v>
      </c>
      <c r="H1596">
        <v>56816662</v>
      </c>
      <c r="I1596" t="s">
        <v>2300</v>
      </c>
      <c r="J1596" t="s">
        <v>2891</v>
      </c>
      <c r="K1596" t="s">
        <v>4950</v>
      </c>
      <c r="L1596">
        <v>301149</v>
      </c>
      <c r="M1596">
        <v>1289</v>
      </c>
      <c r="N1596" t="s">
        <v>4951</v>
      </c>
      <c r="O1596">
        <v>1</v>
      </c>
      <c r="P1596">
        <v>509</v>
      </c>
      <c r="Q1596" t="s">
        <v>30</v>
      </c>
      <c r="R1596" t="s">
        <v>2266</v>
      </c>
      <c r="S1596">
        <v>0</v>
      </c>
      <c r="T1596">
        <v>2011</v>
      </c>
      <c r="U1596">
        <v>204</v>
      </c>
      <c r="V1596">
        <v>7.7</v>
      </c>
      <c r="W1596">
        <v>78000</v>
      </c>
    </row>
    <row r="1597" spans="1:23" x14ac:dyDescent="0.25">
      <c r="A1597" t="s">
        <v>4952</v>
      </c>
      <c r="B1597">
        <v>121</v>
      </c>
      <c r="C1597">
        <v>85</v>
      </c>
      <c r="D1597">
        <v>7</v>
      </c>
      <c r="E1597">
        <v>691</v>
      </c>
      <c r="F1597" t="s">
        <v>345</v>
      </c>
      <c r="G1597">
        <v>14000</v>
      </c>
      <c r="H1597">
        <v>64238770</v>
      </c>
      <c r="I1597" t="s">
        <v>326</v>
      </c>
      <c r="J1597" t="s">
        <v>162</v>
      </c>
      <c r="K1597" t="s">
        <v>4953</v>
      </c>
      <c r="L1597">
        <v>19547</v>
      </c>
      <c r="M1597">
        <v>18795</v>
      </c>
      <c r="N1597" t="s">
        <v>2168</v>
      </c>
      <c r="O1597">
        <v>0</v>
      </c>
      <c r="P1597">
        <v>64</v>
      </c>
      <c r="Q1597" t="s">
        <v>30</v>
      </c>
      <c r="R1597" t="s">
        <v>188</v>
      </c>
      <c r="S1597">
        <v>0</v>
      </c>
      <c r="T1597">
        <v>2014</v>
      </c>
      <c r="U1597">
        <v>3000</v>
      </c>
      <c r="V1597">
        <v>5.8</v>
      </c>
      <c r="W1597">
        <v>0</v>
      </c>
    </row>
    <row r="1598" spans="1:23" x14ac:dyDescent="0.25">
      <c r="A1598" t="s">
        <v>4954</v>
      </c>
      <c r="B1598">
        <v>147</v>
      </c>
      <c r="C1598">
        <v>124</v>
      </c>
      <c r="D1598">
        <v>47</v>
      </c>
      <c r="E1598">
        <v>877</v>
      </c>
      <c r="F1598" t="s">
        <v>1358</v>
      </c>
      <c r="G1598">
        <v>40000</v>
      </c>
      <c r="H1598">
        <v>52937130</v>
      </c>
      <c r="I1598" t="s">
        <v>1126</v>
      </c>
      <c r="J1598" t="s">
        <v>35</v>
      </c>
      <c r="K1598" t="s">
        <v>4955</v>
      </c>
      <c r="L1598">
        <v>198066</v>
      </c>
      <c r="M1598">
        <v>43453</v>
      </c>
      <c r="N1598" t="s">
        <v>797</v>
      </c>
      <c r="O1598">
        <v>1</v>
      </c>
      <c r="P1598">
        <v>426</v>
      </c>
      <c r="Q1598" t="s">
        <v>30</v>
      </c>
      <c r="R1598" t="s">
        <v>31</v>
      </c>
      <c r="S1598">
        <v>0</v>
      </c>
      <c r="T1598">
        <v>2001</v>
      </c>
      <c r="U1598">
        <v>1000</v>
      </c>
      <c r="V1598">
        <v>7.6</v>
      </c>
      <c r="W1598">
        <v>13000</v>
      </c>
    </row>
    <row r="1599" spans="1:23" x14ac:dyDescent="0.25">
      <c r="A1599" t="s">
        <v>4257</v>
      </c>
      <c r="B1599">
        <v>85</v>
      </c>
      <c r="C1599">
        <v>131</v>
      </c>
      <c r="D1599">
        <v>43</v>
      </c>
      <c r="E1599">
        <v>362</v>
      </c>
      <c r="F1599" t="s">
        <v>4956</v>
      </c>
      <c r="G1599">
        <v>18000</v>
      </c>
      <c r="H1599">
        <v>52799004</v>
      </c>
      <c r="I1599" t="s">
        <v>152</v>
      </c>
      <c r="J1599" t="s">
        <v>305</v>
      </c>
      <c r="K1599" t="s">
        <v>4957</v>
      </c>
      <c r="L1599">
        <v>28942</v>
      </c>
      <c r="M1599">
        <v>19815</v>
      </c>
      <c r="N1599" t="s">
        <v>4958</v>
      </c>
      <c r="O1599">
        <v>0</v>
      </c>
      <c r="P1599">
        <v>223</v>
      </c>
      <c r="Q1599" t="s">
        <v>30</v>
      </c>
      <c r="R1599" t="s">
        <v>31</v>
      </c>
      <c r="S1599">
        <v>0</v>
      </c>
      <c r="T1599">
        <v>1999</v>
      </c>
      <c r="U1599">
        <v>652</v>
      </c>
      <c r="V1599">
        <v>6.1</v>
      </c>
      <c r="W1599">
        <v>0</v>
      </c>
    </row>
    <row r="1600" spans="1:23" x14ac:dyDescent="0.25">
      <c r="A1600" t="s">
        <v>4959</v>
      </c>
      <c r="B1600">
        <v>98</v>
      </c>
      <c r="C1600">
        <v>107</v>
      </c>
      <c r="D1600">
        <v>0</v>
      </c>
      <c r="E1600">
        <v>643</v>
      </c>
      <c r="F1600" t="s">
        <v>4410</v>
      </c>
      <c r="G1600">
        <v>12000</v>
      </c>
      <c r="H1600">
        <v>55210049</v>
      </c>
      <c r="I1600" t="s">
        <v>161</v>
      </c>
      <c r="J1600" t="s">
        <v>697</v>
      </c>
      <c r="K1600" t="s">
        <v>4960</v>
      </c>
      <c r="L1600">
        <v>43743</v>
      </c>
      <c r="M1600">
        <v>14710</v>
      </c>
      <c r="N1600" t="s">
        <v>4412</v>
      </c>
      <c r="O1600">
        <v>1</v>
      </c>
      <c r="P1600">
        <v>293</v>
      </c>
      <c r="Q1600" t="s">
        <v>30</v>
      </c>
      <c r="R1600" t="s">
        <v>31</v>
      </c>
      <c r="S1600">
        <v>0</v>
      </c>
      <c r="T1600">
        <v>1989</v>
      </c>
      <c r="U1600">
        <v>664</v>
      </c>
      <c r="V1600">
        <v>5.4</v>
      </c>
      <c r="W1600">
        <v>0</v>
      </c>
    </row>
    <row r="1601" spans="1:23" x14ac:dyDescent="0.25">
      <c r="A1601" t="s">
        <v>3623</v>
      </c>
      <c r="B1601">
        <v>39</v>
      </c>
      <c r="C1601">
        <v>99</v>
      </c>
      <c r="D1601">
        <v>13</v>
      </c>
      <c r="E1601">
        <v>837</v>
      </c>
      <c r="F1601" t="s">
        <v>2730</v>
      </c>
      <c r="G1601">
        <v>1000</v>
      </c>
      <c r="H1601">
        <v>51432423</v>
      </c>
      <c r="I1601" t="s">
        <v>4961</v>
      </c>
      <c r="J1601" t="s">
        <v>4962</v>
      </c>
      <c r="K1601" t="s">
        <v>4963</v>
      </c>
      <c r="L1601">
        <v>15074</v>
      </c>
      <c r="M1601">
        <v>3679</v>
      </c>
      <c r="N1601" t="s">
        <v>4964</v>
      </c>
      <c r="O1601">
        <v>7</v>
      </c>
      <c r="P1601">
        <v>72</v>
      </c>
      <c r="Q1601" t="s">
        <v>30</v>
      </c>
      <c r="R1601" t="s">
        <v>31</v>
      </c>
      <c r="S1601">
        <v>0</v>
      </c>
      <c r="T1601">
        <v>2002</v>
      </c>
      <c r="U1601">
        <v>889</v>
      </c>
      <c r="V1601">
        <v>5.0999999999999996</v>
      </c>
      <c r="W1601">
        <v>1000</v>
      </c>
    </row>
    <row r="1602" spans="1:23" x14ac:dyDescent="0.25">
      <c r="A1602" t="s">
        <v>1599</v>
      </c>
      <c r="B1602">
        <v>43</v>
      </c>
      <c r="C1602">
        <v>83</v>
      </c>
      <c r="D1602">
        <v>88</v>
      </c>
      <c r="E1602">
        <v>348</v>
      </c>
      <c r="F1602" t="s">
        <v>2511</v>
      </c>
      <c r="G1602">
        <v>3000</v>
      </c>
      <c r="H1602">
        <v>51109400</v>
      </c>
      <c r="I1602" t="s">
        <v>684</v>
      </c>
      <c r="J1602" t="s">
        <v>4823</v>
      </c>
      <c r="K1602" t="s">
        <v>4965</v>
      </c>
      <c r="L1602">
        <v>76850</v>
      </c>
      <c r="M1602">
        <v>4767</v>
      </c>
      <c r="N1602" t="s">
        <v>4966</v>
      </c>
      <c r="O1602">
        <v>5</v>
      </c>
      <c r="P1602">
        <v>85</v>
      </c>
      <c r="Q1602" t="s">
        <v>30</v>
      </c>
      <c r="R1602" t="s">
        <v>31</v>
      </c>
      <c r="S1602">
        <v>0</v>
      </c>
      <c r="T1602">
        <v>1994</v>
      </c>
      <c r="U1602">
        <v>459</v>
      </c>
      <c r="V1602">
        <v>6.4</v>
      </c>
      <c r="W1602">
        <v>1000</v>
      </c>
    </row>
    <row r="1603" spans="1:23" x14ac:dyDescent="0.25">
      <c r="A1603" t="s">
        <v>3758</v>
      </c>
      <c r="B1603">
        <v>108</v>
      </c>
      <c r="C1603">
        <v>131</v>
      </c>
      <c r="D1603">
        <v>46</v>
      </c>
      <c r="E1603">
        <v>433</v>
      </c>
      <c r="F1603" t="s">
        <v>3393</v>
      </c>
      <c r="G1603">
        <v>1000</v>
      </c>
      <c r="H1603">
        <v>50300000</v>
      </c>
      <c r="I1603" t="s">
        <v>40</v>
      </c>
      <c r="J1603" t="s">
        <v>4967</v>
      </c>
      <c r="K1603" t="s">
        <v>4968</v>
      </c>
      <c r="L1603">
        <v>68565</v>
      </c>
      <c r="M1603">
        <v>2943</v>
      </c>
      <c r="N1603" t="s">
        <v>4969</v>
      </c>
      <c r="O1603">
        <v>2</v>
      </c>
      <c r="P1603">
        <v>300</v>
      </c>
      <c r="Q1603" t="s">
        <v>30</v>
      </c>
      <c r="R1603" t="s">
        <v>44</v>
      </c>
      <c r="S1603">
        <v>0</v>
      </c>
      <c r="T1603">
        <v>1985</v>
      </c>
      <c r="U1603">
        <v>439</v>
      </c>
      <c r="V1603">
        <v>6.3</v>
      </c>
      <c r="W1603">
        <v>0</v>
      </c>
    </row>
    <row r="1604" spans="1:23" x14ac:dyDescent="0.25">
      <c r="A1604" t="s">
        <v>4970</v>
      </c>
      <c r="B1604">
        <v>209</v>
      </c>
      <c r="C1604">
        <v>85</v>
      </c>
      <c r="D1604">
        <v>9</v>
      </c>
      <c r="E1604">
        <v>100</v>
      </c>
      <c r="F1604" t="s">
        <v>4971</v>
      </c>
      <c r="G1604">
        <v>567</v>
      </c>
      <c r="H1604">
        <v>56068547</v>
      </c>
      <c r="I1604" t="s">
        <v>4972</v>
      </c>
      <c r="J1604" t="s">
        <v>4973</v>
      </c>
      <c r="K1604" t="s">
        <v>4974</v>
      </c>
      <c r="L1604">
        <v>98160</v>
      </c>
      <c r="M1604">
        <v>1145</v>
      </c>
      <c r="N1604" t="s">
        <v>4975</v>
      </c>
      <c r="O1604">
        <v>0</v>
      </c>
      <c r="P1604">
        <v>307</v>
      </c>
      <c r="Q1604" t="s">
        <v>30</v>
      </c>
      <c r="R1604" t="s">
        <v>44</v>
      </c>
      <c r="S1604">
        <v>0</v>
      </c>
      <c r="T1604">
        <v>2005</v>
      </c>
      <c r="U1604">
        <v>269</v>
      </c>
      <c r="V1604">
        <v>7.5</v>
      </c>
      <c r="W1604">
        <v>0</v>
      </c>
    </row>
    <row r="1605" spans="1:23" x14ac:dyDescent="0.25">
      <c r="A1605" t="s">
        <v>3359</v>
      </c>
      <c r="B1605">
        <v>131</v>
      </c>
      <c r="C1605">
        <v>126</v>
      </c>
      <c r="D1605">
        <v>98</v>
      </c>
      <c r="E1605">
        <v>37</v>
      </c>
      <c r="F1605" t="s">
        <v>3303</v>
      </c>
      <c r="G1605">
        <v>18000</v>
      </c>
      <c r="H1605">
        <v>53680848</v>
      </c>
      <c r="I1605" t="s">
        <v>152</v>
      </c>
      <c r="J1605" t="s">
        <v>443</v>
      </c>
      <c r="K1605" t="s">
        <v>4976</v>
      </c>
      <c r="L1605">
        <v>167967</v>
      </c>
      <c r="M1605">
        <v>18726</v>
      </c>
      <c r="N1605" t="s">
        <v>4977</v>
      </c>
      <c r="O1605">
        <v>1</v>
      </c>
      <c r="P1605">
        <v>243</v>
      </c>
      <c r="Q1605" t="s">
        <v>30</v>
      </c>
      <c r="R1605" t="s">
        <v>31</v>
      </c>
      <c r="S1605">
        <v>0</v>
      </c>
      <c r="T1605">
        <v>2007</v>
      </c>
      <c r="U1605">
        <v>631</v>
      </c>
      <c r="V1605">
        <v>7.1</v>
      </c>
      <c r="W1605">
        <v>20000</v>
      </c>
    </row>
    <row r="1606" spans="1:23" x14ac:dyDescent="0.25">
      <c r="A1606" t="s">
        <v>4069</v>
      </c>
      <c r="B1606">
        <v>73</v>
      </c>
      <c r="C1606">
        <v>102</v>
      </c>
      <c r="D1606">
        <v>7</v>
      </c>
      <c r="E1606">
        <v>521</v>
      </c>
      <c r="F1606" t="s">
        <v>4978</v>
      </c>
      <c r="G1606">
        <v>984</v>
      </c>
      <c r="H1606">
        <v>49186871</v>
      </c>
      <c r="I1606" t="s">
        <v>4979</v>
      </c>
      <c r="J1606" t="s">
        <v>245</v>
      </c>
      <c r="K1606" t="s">
        <v>4980</v>
      </c>
      <c r="L1606">
        <v>12570</v>
      </c>
      <c r="M1606">
        <v>2910</v>
      </c>
      <c r="N1606" t="s">
        <v>3315</v>
      </c>
      <c r="O1606">
        <v>0</v>
      </c>
      <c r="P1606">
        <v>86</v>
      </c>
      <c r="Q1606" t="s">
        <v>30</v>
      </c>
      <c r="R1606" t="s">
        <v>31</v>
      </c>
      <c r="S1606">
        <v>0</v>
      </c>
      <c r="T1606">
        <v>2005</v>
      </c>
      <c r="U1606">
        <v>934</v>
      </c>
      <c r="V1606">
        <v>5.2</v>
      </c>
      <c r="W1606">
        <v>771</v>
      </c>
    </row>
    <row r="1607" spans="1:23" x14ac:dyDescent="0.25">
      <c r="A1607" t="s">
        <v>639</v>
      </c>
      <c r="B1607">
        <v>316</v>
      </c>
      <c r="C1607">
        <v>123</v>
      </c>
      <c r="D1607">
        <v>456</v>
      </c>
      <c r="E1607">
        <v>286</v>
      </c>
      <c r="F1607" t="s">
        <v>4981</v>
      </c>
      <c r="G1607">
        <v>19000</v>
      </c>
      <c r="H1607">
        <v>50921738</v>
      </c>
      <c r="I1607" t="s">
        <v>3000</v>
      </c>
      <c r="J1607" t="s">
        <v>246</v>
      </c>
      <c r="K1607" t="s">
        <v>4982</v>
      </c>
      <c r="L1607">
        <v>192930</v>
      </c>
      <c r="M1607">
        <v>20499</v>
      </c>
      <c r="N1607" t="s">
        <v>4983</v>
      </c>
      <c r="O1607">
        <v>1</v>
      </c>
      <c r="P1607">
        <v>581</v>
      </c>
      <c r="Q1607" t="s">
        <v>30</v>
      </c>
      <c r="R1607" t="s">
        <v>44</v>
      </c>
      <c r="S1607">
        <v>0</v>
      </c>
      <c r="T1607">
        <v>2007</v>
      </c>
      <c r="U1607">
        <v>1000</v>
      </c>
      <c r="V1607">
        <v>7.8</v>
      </c>
      <c r="W1607">
        <v>12000</v>
      </c>
    </row>
    <row r="1608" spans="1:23" x14ac:dyDescent="0.25">
      <c r="A1608" t="s">
        <v>1657</v>
      </c>
      <c r="B1608">
        <v>159</v>
      </c>
      <c r="C1608">
        <v>105</v>
      </c>
      <c r="D1608">
        <v>56</v>
      </c>
      <c r="E1608">
        <v>22</v>
      </c>
      <c r="F1608" t="s">
        <v>4984</v>
      </c>
      <c r="G1608">
        <v>898</v>
      </c>
      <c r="H1608">
        <v>53021560</v>
      </c>
      <c r="I1608" t="s">
        <v>936</v>
      </c>
      <c r="J1608" t="s">
        <v>1643</v>
      </c>
      <c r="K1608" t="s">
        <v>4985</v>
      </c>
      <c r="L1608">
        <v>74630</v>
      </c>
      <c r="M1608">
        <v>1026</v>
      </c>
      <c r="N1608" t="s">
        <v>4986</v>
      </c>
      <c r="O1608">
        <v>1</v>
      </c>
      <c r="P1608">
        <v>156</v>
      </c>
      <c r="Q1608" t="s">
        <v>30</v>
      </c>
      <c r="R1608" t="s">
        <v>31</v>
      </c>
      <c r="S1608">
        <v>0</v>
      </c>
      <c r="T1608">
        <v>2010</v>
      </c>
      <c r="U1608">
        <v>60</v>
      </c>
      <c r="V1608">
        <v>6.5</v>
      </c>
      <c r="W1608">
        <v>13000</v>
      </c>
    </row>
    <row r="1609" spans="1:23" x14ac:dyDescent="0.25">
      <c r="A1609" t="s">
        <v>133</v>
      </c>
      <c r="B1609">
        <v>63</v>
      </c>
      <c r="C1609">
        <v>125</v>
      </c>
      <c r="D1609">
        <v>0</v>
      </c>
      <c r="E1609">
        <v>237</v>
      </c>
      <c r="F1609" t="s">
        <v>4987</v>
      </c>
      <c r="G1609">
        <v>939</v>
      </c>
      <c r="H1609">
        <v>45645204</v>
      </c>
      <c r="I1609" t="s">
        <v>233</v>
      </c>
      <c r="J1609" t="s">
        <v>770</v>
      </c>
      <c r="K1609" t="s">
        <v>4988</v>
      </c>
      <c r="L1609">
        <v>39306</v>
      </c>
      <c r="M1609">
        <v>1748</v>
      </c>
      <c r="N1609" t="s">
        <v>4989</v>
      </c>
      <c r="O1609">
        <v>2</v>
      </c>
      <c r="P1609">
        <v>119</v>
      </c>
      <c r="Q1609" t="s">
        <v>30</v>
      </c>
      <c r="R1609" t="s">
        <v>31</v>
      </c>
      <c r="S1609">
        <v>0</v>
      </c>
      <c r="T1609">
        <v>1989</v>
      </c>
      <c r="U1609">
        <v>255</v>
      </c>
      <c r="V1609">
        <v>6.6</v>
      </c>
      <c r="W1609">
        <v>0</v>
      </c>
    </row>
    <row r="1610" spans="1:23" x14ac:dyDescent="0.25">
      <c r="A1610" t="s">
        <v>2217</v>
      </c>
      <c r="B1610">
        <v>162</v>
      </c>
      <c r="C1610">
        <v>92</v>
      </c>
      <c r="D1610">
        <v>101</v>
      </c>
      <c r="E1610">
        <v>760</v>
      </c>
      <c r="F1610" t="s">
        <v>4990</v>
      </c>
      <c r="G1610">
        <v>971</v>
      </c>
      <c r="H1610">
        <v>44328238</v>
      </c>
      <c r="I1610" t="s">
        <v>1094</v>
      </c>
      <c r="J1610" t="s">
        <v>3901</v>
      </c>
      <c r="K1610" t="s">
        <v>4991</v>
      </c>
      <c r="L1610">
        <v>25484</v>
      </c>
      <c r="M1610">
        <v>6137</v>
      </c>
      <c r="N1610" t="s">
        <v>194</v>
      </c>
      <c r="O1610">
        <v>0</v>
      </c>
      <c r="P1610">
        <v>189</v>
      </c>
      <c r="Q1610" t="s">
        <v>30</v>
      </c>
      <c r="R1610" t="s">
        <v>31</v>
      </c>
      <c r="S1610">
        <v>0</v>
      </c>
      <c r="T1610">
        <v>2012</v>
      </c>
      <c r="U1610">
        <v>860</v>
      </c>
      <c r="V1610">
        <v>5.0999999999999996</v>
      </c>
      <c r="W1610">
        <v>13000</v>
      </c>
    </row>
    <row r="1611" spans="1:23" x14ac:dyDescent="0.25">
      <c r="A1611" t="s">
        <v>179</v>
      </c>
      <c r="B1611">
        <v>267</v>
      </c>
      <c r="C1611">
        <v>77</v>
      </c>
      <c r="D1611">
        <v>13000</v>
      </c>
      <c r="E1611">
        <v>973</v>
      </c>
      <c r="F1611" t="s">
        <v>143</v>
      </c>
      <c r="G1611">
        <v>40000</v>
      </c>
      <c r="H1611">
        <v>53337608</v>
      </c>
      <c r="I1611" t="s">
        <v>4992</v>
      </c>
      <c r="J1611" t="s">
        <v>35</v>
      </c>
      <c r="K1611" t="s">
        <v>4993</v>
      </c>
      <c r="L1611">
        <v>188785</v>
      </c>
      <c r="M1611">
        <v>60683</v>
      </c>
      <c r="N1611" t="s">
        <v>4554</v>
      </c>
      <c r="O1611">
        <v>1</v>
      </c>
      <c r="P1611">
        <v>467</v>
      </c>
      <c r="Q1611" t="s">
        <v>30</v>
      </c>
      <c r="R1611" t="s">
        <v>31</v>
      </c>
      <c r="S1611">
        <v>0</v>
      </c>
      <c r="T1611">
        <v>2005</v>
      </c>
      <c r="U1611">
        <v>16000</v>
      </c>
      <c r="V1611">
        <v>7.4</v>
      </c>
      <c r="W1611">
        <v>0</v>
      </c>
    </row>
    <row r="1612" spans="1:23" x14ac:dyDescent="0.25">
      <c r="A1612" t="s">
        <v>4994</v>
      </c>
      <c r="B1612">
        <v>95</v>
      </c>
      <c r="C1612">
        <v>118</v>
      </c>
      <c r="D1612">
        <v>0</v>
      </c>
      <c r="E1612">
        <v>543</v>
      </c>
      <c r="F1612" t="s">
        <v>4591</v>
      </c>
      <c r="G1612">
        <v>696</v>
      </c>
      <c r="H1612">
        <v>42643187</v>
      </c>
      <c r="I1612" t="s">
        <v>1072</v>
      </c>
      <c r="J1612" t="s">
        <v>4995</v>
      </c>
      <c r="K1612" t="s">
        <v>4996</v>
      </c>
      <c r="L1612">
        <v>34910</v>
      </c>
      <c r="M1612">
        <v>2577</v>
      </c>
      <c r="N1612" t="s">
        <v>4997</v>
      </c>
      <c r="O1612">
        <v>1</v>
      </c>
      <c r="P1612">
        <v>145</v>
      </c>
      <c r="Q1612" t="s">
        <v>30</v>
      </c>
      <c r="R1612" t="s">
        <v>31</v>
      </c>
      <c r="S1612">
        <v>0</v>
      </c>
      <c r="T1612">
        <v>2006</v>
      </c>
      <c r="U1612">
        <v>663</v>
      </c>
      <c r="V1612">
        <v>7.2</v>
      </c>
      <c r="W1612">
        <v>0</v>
      </c>
    </row>
    <row r="1613" spans="1:23" x14ac:dyDescent="0.25">
      <c r="A1613" t="s">
        <v>3525</v>
      </c>
      <c r="B1613">
        <v>478</v>
      </c>
      <c r="C1613">
        <v>121</v>
      </c>
      <c r="D1613">
        <v>777</v>
      </c>
      <c r="E1613">
        <v>219</v>
      </c>
      <c r="F1613" t="s">
        <v>4998</v>
      </c>
      <c r="G1613">
        <v>455</v>
      </c>
      <c r="H1613">
        <v>46875468</v>
      </c>
      <c r="I1613" t="s">
        <v>754</v>
      </c>
      <c r="J1613" t="s">
        <v>4999</v>
      </c>
      <c r="K1613" t="s">
        <v>5000</v>
      </c>
      <c r="L1613">
        <v>196217</v>
      </c>
      <c r="M1613">
        <v>1467</v>
      </c>
      <c r="N1613" t="s">
        <v>3671</v>
      </c>
      <c r="O1613">
        <v>2</v>
      </c>
      <c r="P1613">
        <v>461</v>
      </c>
      <c r="Q1613" t="s">
        <v>30</v>
      </c>
      <c r="R1613" t="s">
        <v>31</v>
      </c>
      <c r="S1613">
        <v>0</v>
      </c>
      <c r="T1613">
        <v>2015</v>
      </c>
      <c r="U1613">
        <v>221</v>
      </c>
      <c r="V1613">
        <v>7.6</v>
      </c>
      <c r="W1613">
        <v>59000</v>
      </c>
    </row>
    <row r="1614" spans="1:23" x14ac:dyDescent="0.25">
      <c r="A1614" t="s">
        <v>1976</v>
      </c>
      <c r="B1614">
        <v>305</v>
      </c>
      <c r="C1614">
        <v>124</v>
      </c>
      <c r="D1614">
        <v>845</v>
      </c>
      <c r="E1614">
        <v>424</v>
      </c>
      <c r="F1614" t="s">
        <v>2237</v>
      </c>
      <c r="G1614">
        <v>15000</v>
      </c>
      <c r="H1614">
        <v>52418902</v>
      </c>
      <c r="I1614" t="s">
        <v>2396</v>
      </c>
      <c r="J1614" t="s">
        <v>260</v>
      </c>
      <c r="K1614" t="s">
        <v>5001</v>
      </c>
      <c r="L1614">
        <v>147128</v>
      </c>
      <c r="M1614">
        <v>16881</v>
      </c>
      <c r="N1614" t="s">
        <v>5002</v>
      </c>
      <c r="O1614">
        <v>0</v>
      </c>
      <c r="P1614">
        <v>277</v>
      </c>
      <c r="Q1614" t="s">
        <v>30</v>
      </c>
      <c r="R1614" t="s">
        <v>31</v>
      </c>
      <c r="S1614">
        <v>0</v>
      </c>
      <c r="T1614">
        <v>2015</v>
      </c>
      <c r="U1614">
        <v>1000</v>
      </c>
      <c r="V1614">
        <v>7.5</v>
      </c>
      <c r="W1614">
        <v>44000</v>
      </c>
    </row>
    <row r="1615" spans="1:23" x14ac:dyDescent="0.25">
      <c r="A1615" t="s">
        <v>58</v>
      </c>
      <c r="B1615">
        <v>397</v>
      </c>
      <c r="C1615">
        <v>99</v>
      </c>
      <c r="D1615">
        <v>0</v>
      </c>
      <c r="E1615">
        <v>828</v>
      </c>
      <c r="F1615" t="s">
        <v>2150</v>
      </c>
      <c r="G1615">
        <v>2000</v>
      </c>
      <c r="H1615">
        <v>42057340</v>
      </c>
      <c r="I1615" t="s">
        <v>3406</v>
      </c>
      <c r="J1615" t="s">
        <v>2678</v>
      </c>
      <c r="K1615" t="s">
        <v>5003</v>
      </c>
      <c r="L1615">
        <v>158354</v>
      </c>
      <c r="M1615">
        <v>5642</v>
      </c>
      <c r="N1615" t="s">
        <v>3744</v>
      </c>
      <c r="O1615">
        <v>0</v>
      </c>
      <c r="P1615">
        <v>691</v>
      </c>
      <c r="Q1615" t="s">
        <v>30</v>
      </c>
      <c r="R1615" t="s">
        <v>31</v>
      </c>
      <c r="S1615">
        <v>0</v>
      </c>
      <c r="T1615">
        <v>2009</v>
      </c>
      <c r="U1615">
        <v>1000</v>
      </c>
      <c r="V1615">
        <v>6.6</v>
      </c>
      <c r="W1615">
        <v>11000</v>
      </c>
    </row>
    <row r="1616" spans="1:23" x14ac:dyDescent="0.25">
      <c r="A1616" t="s">
        <v>5004</v>
      </c>
      <c r="B1616">
        <v>214</v>
      </c>
      <c r="C1616">
        <v>112</v>
      </c>
      <c r="D1616">
        <v>43</v>
      </c>
      <c r="E1616">
        <v>1000</v>
      </c>
      <c r="F1616" t="s">
        <v>4615</v>
      </c>
      <c r="G1616">
        <v>11000</v>
      </c>
      <c r="H1616">
        <v>42478175</v>
      </c>
      <c r="I1616" t="s">
        <v>473</v>
      </c>
      <c r="J1616" t="s">
        <v>272</v>
      </c>
      <c r="K1616" t="s">
        <v>5005</v>
      </c>
      <c r="L1616">
        <v>93767</v>
      </c>
      <c r="M1616">
        <v>15327</v>
      </c>
      <c r="N1616" t="s">
        <v>4680</v>
      </c>
      <c r="O1616">
        <v>1</v>
      </c>
      <c r="P1616">
        <v>209</v>
      </c>
      <c r="Q1616" t="s">
        <v>30</v>
      </c>
      <c r="R1616" t="s">
        <v>31</v>
      </c>
      <c r="S1616">
        <v>0</v>
      </c>
      <c r="T1616">
        <v>2015</v>
      </c>
      <c r="U1616">
        <v>2000</v>
      </c>
      <c r="V1616">
        <v>7.2</v>
      </c>
      <c r="W1616">
        <v>34000</v>
      </c>
    </row>
    <row r="1617" spans="1:23" x14ac:dyDescent="0.25">
      <c r="A1617" t="s">
        <v>5006</v>
      </c>
      <c r="B1617">
        <v>82</v>
      </c>
      <c r="C1617">
        <v>111</v>
      </c>
      <c r="D1617">
        <v>23</v>
      </c>
      <c r="E1617">
        <v>1000</v>
      </c>
      <c r="F1617" t="s">
        <v>1105</v>
      </c>
      <c r="G1617">
        <v>3000</v>
      </c>
      <c r="H1617">
        <v>41407470</v>
      </c>
      <c r="I1617" t="s">
        <v>2479</v>
      </c>
      <c r="J1617" t="s">
        <v>1426</v>
      </c>
      <c r="K1617" t="s">
        <v>5007</v>
      </c>
      <c r="L1617">
        <v>43378</v>
      </c>
      <c r="M1617">
        <v>9638</v>
      </c>
      <c r="N1617" t="s">
        <v>5008</v>
      </c>
      <c r="O1617">
        <v>1</v>
      </c>
      <c r="P1617">
        <v>292</v>
      </c>
      <c r="Q1617" t="s">
        <v>30</v>
      </c>
      <c r="R1617" t="s">
        <v>31</v>
      </c>
      <c r="S1617">
        <v>0</v>
      </c>
      <c r="T1617">
        <v>2003</v>
      </c>
      <c r="U1617">
        <v>3000</v>
      </c>
      <c r="V1617">
        <v>7.6</v>
      </c>
      <c r="W1617">
        <v>0</v>
      </c>
    </row>
    <row r="1618" spans="1:23" x14ac:dyDescent="0.25">
      <c r="A1618" t="s">
        <v>724</v>
      </c>
      <c r="B1618">
        <v>138</v>
      </c>
      <c r="C1618">
        <v>107</v>
      </c>
      <c r="D1618">
        <v>209</v>
      </c>
      <c r="E1618">
        <v>357</v>
      </c>
      <c r="F1618" t="s">
        <v>4724</v>
      </c>
      <c r="G1618">
        <v>2000</v>
      </c>
      <c r="H1618">
        <v>42385520</v>
      </c>
      <c r="I1618" t="s">
        <v>4725</v>
      </c>
      <c r="J1618" t="s">
        <v>2529</v>
      </c>
      <c r="K1618" t="s">
        <v>5009</v>
      </c>
      <c r="L1618">
        <v>47297</v>
      </c>
      <c r="M1618">
        <v>4059</v>
      </c>
      <c r="N1618" t="s">
        <v>5010</v>
      </c>
      <c r="O1618">
        <v>0</v>
      </c>
      <c r="P1618">
        <v>86</v>
      </c>
      <c r="Q1618" t="s">
        <v>30</v>
      </c>
      <c r="R1618" t="s">
        <v>31</v>
      </c>
      <c r="S1618">
        <v>0</v>
      </c>
      <c r="T1618">
        <v>2010</v>
      </c>
      <c r="U1618">
        <v>594</v>
      </c>
      <c r="V1618">
        <v>6.2</v>
      </c>
      <c r="W1618">
        <v>16000</v>
      </c>
    </row>
    <row r="1619" spans="1:23" x14ac:dyDescent="0.25">
      <c r="A1619" t="s">
        <v>3330</v>
      </c>
      <c r="B1619">
        <v>69</v>
      </c>
      <c r="C1619">
        <v>104</v>
      </c>
      <c r="D1619">
        <v>134</v>
      </c>
      <c r="E1619">
        <v>64</v>
      </c>
      <c r="F1619" t="s">
        <v>1774</v>
      </c>
      <c r="G1619">
        <v>585</v>
      </c>
      <c r="H1619">
        <v>40118420</v>
      </c>
      <c r="I1619" t="s">
        <v>3055</v>
      </c>
      <c r="J1619" t="s">
        <v>3231</v>
      </c>
      <c r="K1619" t="s">
        <v>5011</v>
      </c>
      <c r="L1619">
        <v>26066</v>
      </c>
      <c r="M1619">
        <v>1165</v>
      </c>
      <c r="N1619" t="s">
        <v>5012</v>
      </c>
      <c r="O1619">
        <v>3</v>
      </c>
      <c r="P1619">
        <v>216</v>
      </c>
      <c r="Q1619" t="s">
        <v>30</v>
      </c>
      <c r="R1619" t="s">
        <v>31</v>
      </c>
      <c r="S1619">
        <v>0</v>
      </c>
      <c r="T1619">
        <v>2002</v>
      </c>
      <c r="U1619">
        <v>495</v>
      </c>
      <c r="V1619">
        <v>5.6</v>
      </c>
      <c r="W1619">
        <v>0</v>
      </c>
    </row>
    <row r="1620" spans="1:23" x14ac:dyDescent="0.25">
      <c r="A1620" t="s">
        <v>91</v>
      </c>
      <c r="B1620">
        <v>253</v>
      </c>
      <c r="C1620">
        <v>113</v>
      </c>
      <c r="D1620">
        <v>395</v>
      </c>
      <c r="E1620">
        <v>77</v>
      </c>
      <c r="F1620" t="s">
        <v>5013</v>
      </c>
      <c r="G1620">
        <v>8000</v>
      </c>
      <c r="H1620">
        <v>40137776</v>
      </c>
      <c r="I1620" t="s">
        <v>1616</v>
      </c>
      <c r="J1620" t="s">
        <v>833</v>
      </c>
      <c r="K1620" t="s">
        <v>5014</v>
      </c>
      <c r="L1620">
        <v>186977</v>
      </c>
      <c r="M1620">
        <v>8362</v>
      </c>
      <c r="N1620" t="s">
        <v>5015</v>
      </c>
      <c r="O1620">
        <v>1</v>
      </c>
      <c r="P1620">
        <v>529</v>
      </c>
      <c r="Q1620" t="s">
        <v>30</v>
      </c>
      <c r="R1620" t="s">
        <v>31</v>
      </c>
      <c r="S1620">
        <v>0</v>
      </c>
      <c r="T1620">
        <v>2006</v>
      </c>
      <c r="U1620">
        <v>189</v>
      </c>
      <c r="V1620">
        <v>7.6</v>
      </c>
      <c r="W1620">
        <v>13000</v>
      </c>
    </row>
    <row r="1621" spans="1:23" x14ac:dyDescent="0.25">
      <c r="A1621" t="s">
        <v>2248</v>
      </c>
      <c r="B1621">
        <v>304</v>
      </c>
      <c r="C1621">
        <v>113</v>
      </c>
      <c r="D1621">
        <v>171</v>
      </c>
      <c r="E1621">
        <v>63</v>
      </c>
      <c r="F1621" t="s">
        <v>5016</v>
      </c>
      <c r="G1621">
        <v>430</v>
      </c>
      <c r="H1621">
        <v>39568996</v>
      </c>
      <c r="I1621" t="s">
        <v>3905</v>
      </c>
      <c r="J1621" t="s">
        <v>1920</v>
      </c>
      <c r="K1621" t="s">
        <v>5017</v>
      </c>
      <c r="L1621">
        <v>138435</v>
      </c>
      <c r="M1621">
        <v>814</v>
      </c>
      <c r="N1621" t="s">
        <v>5018</v>
      </c>
      <c r="O1621">
        <v>0</v>
      </c>
      <c r="P1621">
        <v>527</v>
      </c>
      <c r="Q1621" t="s">
        <v>30</v>
      </c>
      <c r="R1621" t="s">
        <v>31</v>
      </c>
      <c r="S1621">
        <v>0</v>
      </c>
      <c r="T1621">
        <v>2007</v>
      </c>
      <c r="U1621">
        <v>72</v>
      </c>
      <c r="V1621">
        <v>6.6</v>
      </c>
      <c r="W1621">
        <v>0</v>
      </c>
    </row>
    <row r="1622" spans="1:23" x14ac:dyDescent="0.25">
      <c r="A1622" t="s">
        <v>5019</v>
      </c>
      <c r="B1622">
        <v>634</v>
      </c>
      <c r="C1622">
        <v>95</v>
      </c>
      <c r="D1622">
        <v>246</v>
      </c>
      <c r="E1622">
        <v>751</v>
      </c>
      <c r="F1622" t="s">
        <v>3424</v>
      </c>
      <c r="G1622">
        <v>26000</v>
      </c>
      <c r="H1622">
        <v>42043633</v>
      </c>
      <c r="I1622" t="s">
        <v>1713</v>
      </c>
      <c r="J1622" t="s">
        <v>72</v>
      </c>
      <c r="K1622" t="s">
        <v>5020</v>
      </c>
      <c r="L1622">
        <v>277172</v>
      </c>
      <c r="M1622">
        <v>29551</v>
      </c>
      <c r="N1622" t="s">
        <v>2572</v>
      </c>
      <c r="O1622">
        <v>0</v>
      </c>
      <c r="P1622">
        <v>986</v>
      </c>
      <c r="Q1622" t="s">
        <v>30</v>
      </c>
      <c r="R1622" t="s">
        <v>31</v>
      </c>
      <c r="S1622">
        <v>0</v>
      </c>
      <c r="T1622">
        <v>2012</v>
      </c>
      <c r="U1622">
        <v>821</v>
      </c>
      <c r="V1622">
        <v>7</v>
      </c>
      <c r="W1622">
        <v>66000</v>
      </c>
    </row>
    <row r="1623" spans="1:23" x14ac:dyDescent="0.25">
      <c r="A1623" t="s">
        <v>5021</v>
      </c>
      <c r="B1623">
        <v>111</v>
      </c>
      <c r="C1623">
        <v>86</v>
      </c>
      <c r="D1623">
        <v>82</v>
      </c>
      <c r="E1623">
        <v>362</v>
      </c>
      <c r="F1623" t="s">
        <v>587</v>
      </c>
      <c r="G1623">
        <v>869</v>
      </c>
      <c r="H1623">
        <v>38232624</v>
      </c>
      <c r="I1623" t="s">
        <v>1094</v>
      </c>
      <c r="J1623" t="s">
        <v>1685</v>
      </c>
      <c r="K1623" t="s">
        <v>5022</v>
      </c>
      <c r="L1623">
        <v>88518</v>
      </c>
      <c r="M1623">
        <v>3854</v>
      </c>
      <c r="N1623" t="s">
        <v>5023</v>
      </c>
      <c r="O1623">
        <v>0</v>
      </c>
      <c r="P1623">
        <v>409</v>
      </c>
      <c r="Q1623" t="s">
        <v>30</v>
      </c>
      <c r="R1623" t="s">
        <v>31</v>
      </c>
      <c r="S1623">
        <v>0</v>
      </c>
      <c r="T1623">
        <v>2008</v>
      </c>
      <c r="U1623">
        <v>759</v>
      </c>
      <c r="V1623">
        <v>2.7</v>
      </c>
      <c r="W1623">
        <v>0</v>
      </c>
    </row>
    <row r="1624" spans="1:23" x14ac:dyDescent="0.25">
      <c r="A1624" t="s">
        <v>1573</v>
      </c>
      <c r="B1624">
        <v>77</v>
      </c>
      <c r="C1624">
        <v>126</v>
      </c>
      <c r="D1624">
        <v>102</v>
      </c>
      <c r="E1624">
        <v>497</v>
      </c>
      <c r="F1624" t="s">
        <v>5024</v>
      </c>
      <c r="G1624">
        <v>22000</v>
      </c>
      <c r="H1624">
        <v>38413606</v>
      </c>
      <c r="I1624" t="s">
        <v>293</v>
      </c>
      <c r="J1624" t="s">
        <v>1140</v>
      </c>
      <c r="K1624" t="s">
        <v>5025</v>
      </c>
      <c r="L1624">
        <v>54042</v>
      </c>
      <c r="M1624">
        <v>23866</v>
      </c>
      <c r="N1624" t="s">
        <v>2247</v>
      </c>
      <c r="O1624">
        <v>1</v>
      </c>
      <c r="P1624">
        <v>215</v>
      </c>
      <c r="Q1624" t="s">
        <v>30</v>
      </c>
      <c r="R1624" t="s">
        <v>31</v>
      </c>
      <c r="S1624">
        <v>0</v>
      </c>
      <c r="T1624">
        <v>1988</v>
      </c>
      <c r="U1624">
        <v>581</v>
      </c>
      <c r="V1624">
        <v>7.6</v>
      </c>
      <c r="W1624">
        <v>0</v>
      </c>
    </row>
    <row r="1625" spans="1:23" x14ac:dyDescent="0.25">
      <c r="A1625" t="s">
        <v>1673</v>
      </c>
      <c r="B1625">
        <v>120</v>
      </c>
      <c r="C1625">
        <v>101</v>
      </c>
      <c r="D1625">
        <v>343</v>
      </c>
      <c r="E1625">
        <v>384</v>
      </c>
      <c r="F1625" t="s">
        <v>5026</v>
      </c>
      <c r="G1625">
        <v>581</v>
      </c>
      <c r="H1625">
        <v>38122105</v>
      </c>
      <c r="I1625" t="s">
        <v>926</v>
      </c>
      <c r="J1625" t="s">
        <v>5024</v>
      </c>
      <c r="K1625" t="s">
        <v>5027</v>
      </c>
      <c r="L1625">
        <v>112669</v>
      </c>
      <c r="M1625">
        <v>2373</v>
      </c>
      <c r="N1625" t="s">
        <v>5028</v>
      </c>
      <c r="O1625">
        <v>1</v>
      </c>
      <c r="P1625">
        <v>226</v>
      </c>
      <c r="Q1625" t="s">
        <v>30</v>
      </c>
      <c r="R1625" t="s">
        <v>31</v>
      </c>
      <c r="S1625">
        <v>0</v>
      </c>
      <c r="T1625">
        <v>1987</v>
      </c>
      <c r="U1625">
        <v>571</v>
      </c>
      <c r="V1625">
        <v>6.6</v>
      </c>
      <c r="W1625">
        <v>0</v>
      </c>
    </row>
    <row r="1626" spans="1:23" x14ac:dyDescent="0.25">
      <c r="A1626" t="s">
        <v>1278</v>
      </c>
      <c r="B1626">
        <v>63</v>
      </c>
      <c r="C1626">
        <v>102</v>
      </c>
      <c r="D1626">
        <v>0</v>
      </c>
      <c r="E1626">
        <v>413</v>
      </c>
      <c r="F1626" t="s">
        <v>2224</v>
      </c>
      <c r="G1626">
        <v>13000</v>
      </c>
      <c r="H1626">
        <v>38747385</v>
      </c>
      <c r="I1626" t="s">
        <v>5029</v>
      </c>
      <c r="J1626" t="s">
        <v>378</v>
      </c>
      <c r="K1626" t="s">
        <v>5030</v>
      </c>
      <c r="L1626">
        <v>49349</v>
      </c>
      <c r="M1626">
        <v>15308</v>
      </c>
      <c r="N1626" t="s">
        <v>5031</v>
      </c>
      <c r="O1626">
        <v>2</v>
      </c>
      <c r="P1626">
        <v>165</v>
      </c>
      <c r="Q1626" t="s">
        <v>30</v>
      </c>
      <c r="R1626" t="s">
        <v>31</v>
      </c>
      <c r="S1626">
        <v>0</v>
      </c>
      <c r="T1626">
        <v>1986</v>
      </c>
      <c r="U1626">
        <v>854</v>
      </c>
      <c r="V1626">
        <v>6.9</v>
      </c>
      <c r="W1626">
        <v>0</v>
      </c>
    </row>
    <row r="1627" spans="1:23" x14ac:dyDescent="0.25">
      <c r="A1627" t="s">
        <v>639</v>
      </c>
      <c r="B1627">
        <v>417</v>
      </c>
      <c r="C1627">
        <v>111</v>
      </c>
      <c r="D1627">
        <v>456</v>
      </c>
      <c r="E1627">
        <v>21</v>
      </c>
      <c r="F1627" t="s">
        <v>5032</v>
      </c>
      <c r="G1627">
        <v>157</v>
      </c>
      <c r="H1627">
        <v>40247512</v>
      </c>
      <c r="I1627" t="s">
        <v>628</v>
      </c>
      <c r="J1627" t="s">
        <v>5033</v>
      </c>
      <c r="K1627" t="s">
        <v>5034</v>
      </c>
      <c r="L1627">
        <v>159198</v>
      </c>
      <c r="M1627">
        <v>257</v>
      </c>
      <c r="N1627" t="s">
        <v>5035</v>
      </c>
      <c r="O1627">
        <v>0</v>
      </c>
      <c r="P1627">
        <v>438</v>
      </c>
      <c r="Q1627" t="s">
        <v>30</v>
      </c>
      <c r="R1627" t="s">
        <v>31</v>
      </c>
      <c r="S1627">
        <v>0</v>
      </c>
      <c r="T1627">
        <v>2011</v>
      </c>
      <c r="U1627">
        <v>33</v>
      </c>
      <c r="V1627">
        <v>6.8</v>
      </c>
      <c r="W1627">
        <v>38000</v>
      </c>
    </row>
    <row r="1628" spans="1:23" x14ac:dyDescent="0.25">
      <c r="A1628" t="s">
        <v>5036</v>
      </c>
      <c r="B1628">
        <v>59</v>
      </c>
      <c r="C1628">
        <v>95</v>
      </c>
      <c r="D1628">
        <v>40</v>
      </c>
      <c r="E1628">
        <v>342</v>
      </c>
      <c r="F1628" t="s">
        <v>2211</v>
      </c>
      <c r="G1628">
        <v>663</v>
      </c>
      <c r="H1628">
        <v>35927406</v>
      </c>
      <c r="I1628" t="s">
        <v>184</v>
      </c>
      <c r="J1628" t="s">
        <v>2828</v>
      </c>
      <c r="K1628" t="s">
        <v>5037</v>
      </c>
      <c r="L1628">
        <v>36363</v>
      </c>
      <c r="M1628">
        <v>2266</v>
      </c>
      <c r="N1628" t="s">
        <v>3375</v>
      </c>
      <c r="O1628">
        <v>0</v>
      </c>
      <c r="P1628">
        <v>256</v>
      </c>
      <c r="Q1628" t="s">
        <v>30</v>
      </c>
      <c r="R1628" t="s">
        <v>31</v>
      </c>
      <c r="S1628">
        <v>0</v>
      </c>
      <c r="T1628">
        <v>1997</v>
      </c>
      <c r="U1628">
        <v>349</v>
      </c>
      <c r="V1628">
        <v>3.7</v>
      </c>
      <c r="W1628">
        <v>1000</v>
      </c>
    </row>
    <row r="1629" spans="1:23" x14ac:dyDescent="0.25">
      <c r="A1629" t="s">
        <v>225</v>
      </c>
      <c r="B1629">
        <v>218</v>
      </c>
      <c r="C1629">
        <v>98</v>
      </c>
      <c r="D1629">
        <v>15000</v>
      </c>
      <c r="E1629">
        <v>392</v>
      </c>
      <c r="F1629" t="s">
        <v>2816</v>
      </c>
      <c r="G1629">
        <v>15000</v>
      </c>
      <c r="H1629">
        <v>35565975</v>
      </c>
      <c r="I1629" t="s">
        <v>936</v>
      </c>
      <c r="J1629" t="s">
        <v>225</v>
      </c>
      <c r="K1629" t="s">
        <v>5038</v>
      </c>
      <c r="L1629">
        <v>49205</v>
      </c>
      <c r="M1629">
        <v>16827</v>
      </c>
      <c r="N1629" t="s">
        <v>3779</v>
      </c>
      <c r="O1629">
        <v>0</v>
      </c>
      <c r="P1629">
        <v>184</v>
      </c>
      <c r="Q1629" t="s">
        <v>30</v>
      </c>
      <c r="R1629" t="s">
        <v>31</v>
      </c>
      <c r="S1629">
        <v>0</v>
      </c>
      <c r="T1629">
        <v>2011</v>
      </c>
      <c r="U1629">
        <v>839</v>
      </c>
      <c r="V1629">
        <v>6.1</v>
      </c>
      <c r="W1629">
        <v>0</v>
      </c>
    </row>
    <row r="1630" spans="1:23" x14ac:dyDescent="0.25">
      <c r="A1630" t="s">
        <v>5039</v>
      </c>
      <c r="B1630">
        <v>359</v>
      </c>
      <c r="C1630">
        <v>100</v>
      </c>
      <c r="D1630">
        <v>108</v>
      </c>
      <c r="E1630">
        <v>534</v>
      </c>
      <c r="F1630" t="s">
        <v>166</v>
      </c>
      <c r="G1630">
        <v>17000</v>
      </c>
      <c r="H1630">
        <v>35266619</v>
      </c>
      <c r="I1630" t="s">
        <v>3131</v>
      </c>
      <c r="J1630" t="s">
        <v>338</v>
      </c>
      <c r="K1630" t="s">
        <v>5040</v>
      </c>
      <c r="L1630">
        <v>108242</v>
      </c>
      <c r="M1630">
        <v>20051</v>
      </c>
      <c r="N1630" t="s">
        <v>4779</v>
      </c>
      <c r="O1630">
        <v>1</v>
      </c>
      <c r="P1630">
        <v>371</v>
      </c>
      <c r="Q1630" t="s">
        <v>30</v>
      </c>
      <c r="R1630" t="s">
        <v>31</v>
      </c>
      <c r="S1630">
        <v>0</v>
      </c>
      <c r="T1630">
        <v>2013</v>
      </c>
      <c r="U1630">
        <v>2000</v>
      </c>
      <c r="V1630">
        <v>5.9</v>
      </c>
      <c r="W1630">
        <v>39000</v>
      </c>
    </row>
    <row r="1631" spans="1:23" x14ac:dyDescent="0.25">
      <c r="A1631" t="s">
        <v>5041</v>
      </c>
      <c r="B1631">
        <v>101</v>
      </c>
      <c r="C1631">
        <v>118</v>
      </c>
      <c r="D1631">
        <v>3</v>
      </c>
      <c r="E1631">
        <v>439</v>
      </c>
      <c r="F1631" t="s">
        <v>5042</v>
      </c>
      <c r="G1631">
        <v>1000</v>
      </c>
      <c r="H1631">
        <v>34703228</v>
      </c>
      <c r="I1631" t="s">
        <v>3791</v>
      </c>
      <c r="J1631" t="s">
        <v>823</v>
      </c>
      <c r="K1631" t="s">
        <v>5043</v>
      </c>
      <c r="L1631">
        <v>21767</v>
      </c>
      <c r="M1631">
        <v>3797</v>
      </c>
      <c r="N1631" t="s">
        <v>5044</v>
      </c>
      <c r="O1631">
        <v>0</v>
      </c>
      <c r="P1631">
        <v>127</v>
      </c>
      <c r="Q1631" t="s">
        <v>30</v>
      </c>
      <c r="R1631" t="s">
        <v>31</v>
      </c>
      <c r="S1631">
        <v>0</v>
      </c>
      <c r="T1631">
        <v>2006</v>
      </c>
      <c r="U1631">
        <v>712</v>
      </c>
      <c r="V1631">
        <v>6.7</v>
      </c>
      <c r="W1631">
        <v>0</v>
      </c>
    </row>
    <row r="1632" spans="1:23" x14ac:dyDescent="0.25">
      <c r="A1632" t="s">
        <v>5045</v>
      </c>
      <c r="B1632">
        <v>85</v>
      </c>
      <c r="C1632">
        <v>125</v>
      </c>
      <c r="D1632">
        <v>21</v>
      </c>
      <c r="E1632">
        <v>581</v>
      </c>
      <c r="F1632" t="s">
        <v>5046</v>
      </c>
      <c r="G1632">
        <v>12000</v>
      </c>
      <c r="H1632">
        <v>38432823</v>
      </c>
      <c r="I1632" t="s">
        <v>5047</v>
      </c>
      <c r="J1632" t="s">
        <v>725</v>
      </c>
      <c r="K1632" t="s">
        <v>5048</v>
      </c>
      <c r="L1632">
        <v>33067</v>
      </c>
      <c r="M1632">
        <v>15811</v>
      </c>
      <c r="N1632" t="s">
        <v>196</v>
      </c>
      <c r="O1632">
        <v>1</v>
      </c>
      <c r="P1632">
        <v>134</v>
      </c>
      <c r="Q1632" t="s">
        <v>30</v>
      </c>
      <c r="R1632" t="s">
        <v>31</v>
      </c>
      <c r="S1632">
        <v>0</v>
      </c>
      <c r="T1632">
        <v>2006</v>
      </c>
      <c r="U1632">
        <v>2000</v>
      </c>
      <c r="V1632">
        <v>6.9</v>
      </c>
      <c r="W1632">
        <v>0</v>
      </c>
    </row>
    <row r="1633" spans="1:23" x14ac:dyDescent="0.25">
      <c r="A1633" t="s">
        <v>2869</v>
      </c>
      <c r="B1633">
        <v>64</v>
      </c>
      <c r="C1633">
        <v>94</v>
      </c>
      <c r="D1633">
        <v>39</v>
      </c>
      <c r="E1633">
        <v>506</v>
      </c>
      <c r="F1633" t="s">
        <v>1602</v>
      </c>
      <c r="G1633">
        <v>1000</v>
      </c>
      <c r="H1633">
        <v>32095318</v>
      </c>
      <c r="I1633" t="s">
        <v>684</v>
      </c>
      <c r="J1633" t="s">
        <v>549</v>
      </c>
      <c r="K1633" t="s">
        <v>5049</v>
      </c>
      <c r="L1633">
        <v>12466</v>
      </c>
      <c r="M1633">
        <v>3664</v>
      </c>
      <c r="N1633" t="s">
        <v>1915</v>
      </c>
      <c r="O1633">
        <v>0</v>
      </c>
      <c r="P1633">
        <v>84</v>
      </c>
      <c r="Q1633" t="s">
        <v>30</v>
      </c>
      <c r="R1633" t="s">
        <v>31</v>
      </c>
      <c r="S1633">
        <v>0</v>
      </c>
      <c r="T1633">
        <v>2001</v>
      </c>
      <c r="U1633">
        <v>611</v>
      </c>
      <c r="V1633">
        <v>5.5</v>
      </c>
      <c r="W1633">
        <v>304</v>
      </c>
    </row>
    <row r="1634" spans="1:23" x14ac:dyDescent="0.25">
      <c r="A1634" t="s">
        <v>5050</v>
      </c>
      <c r="B1634">
        <v>263</v>
      </c>
      <c r="C1634">
        <v>79</v>
      </c>
      <c r="D1634">
        <v>30</v>
      </c>
      <c r="E1634">
        <v>265</v>
      </c>
      <c r="F1634" t="s">
        <v>5051</v>
      </c>
      <c r="G1634">
        <v>940</v>
      </c>
      <c r="H1634">
        <v>31743332</v>
      </c>
      <c r="I1634" t="s">
        <v>5052</v>
      </c>
      <c r="J1634" t="s">
        <v>2078</v>
      </c>
      <c r="K1634" t="s">
        <v>5053</v>
      </c>
      <c r="L1634">
        <v>111117</v>
      </c>
      <c r="M1634">
        <v>1594</v>
      </c>
      <c r="N1634" t="s">
        <v>5054</v>
      </c>
      <c r="O1634">
        <v>0</v>
      </c>
      <c r="P1634">
        <v>245</v>
      </c>
      <c r="Q1634" t="s">
        <v>30</v>
      </c>
      <c r="R1634" t="s">
        <v>31</v>
      </c>
      <c r="S1634">
        <v>0</v>
      </c>
      <c r="T1634">
        <v>2009</v>
      </c>
      <c r="U1634">
        <v>271</v>
      </c>
      <c r="V1634">
        <v>7.1</v>
      </c>
      <c r="W1634">
        <v>13000</v>
      </c>
    </row>
    <row r="1635" spans="1:23" x14ac:dyDescent="0.25">
      <c r="A1635" t="s">
        <v>1005</v>
      </c>
      <c r="B1635">
        <v>450</v>
      </c>
      <c r="C1635">
        <v>106</v>
      </c>
      <c r="D1635">
        <v>0</v>
      </c>
      <c r="E1635">
        <v>273</v>
      </c>
      <c r="F1635" t="s">
        <v>3214</v>
      </c>
      <c r="G1635">
        <v>17000</v>
      </c>
      <c r="H1635">
        <v>32154410</v>
      </c>
      <c r="I1635" t="s">
        <v>1385</v>
      </c>
      <c r="J1635" t="s">
        <v>309</v>
      </c>
      <c r="K1635" t="s">
        <v>5055</v>
      </c>
      <c r="L1635">
        <v>148327</v>
      </c>
      <c r="M1635">
        <v>18469</v>
      </c>
      <c r="N1635" t="s">
        <v>5056</v>
      </c>
      <c r="O1635">
        <v>0</v>
      </c>
      <c r="P1635">
        <v>274</v>
      </c>
      <c r="Q1635" t="s">
        <v>30</v>
      </c>
      <c r="R1635" t="s">
        <v>31</v>
      </c>
      <c r="S1635">
        <v>0</v>
      </c>
      <c r="T1635">
        <v>2013</v>
      </c>
      <c r="U1635">
        <v>681</v>
      </c>
      <c r="V1635">
        <v>7.1</v>
      </c>
      <c r="W1635">
        <v>29000</v>
      </c>
    </row>
    <row r="1636" spans="1:23" x14ac:dyDescent="0.25">
      <c r="A1636" t="s">
        <v>5057</v>
      </c>
      <c r="B1636">
        <v>85</v>
      </c>
      <c r="C1636">
        <v>111</v>
      </c>
      <c r="D1636">
        <v>57</v>
      </c>
      <c r="E1636">
        <v>438</v>
      </c>
      <c r="F1636" t="s">
        <v>2971</v>
      </c>
      <c r="G1636">
        <v>1000</v>
      </c>
      <c r="H1636">
        <v>28165882</v>
      </c>
      <c r="I1636" t="s">
        <v>1748</v>
      </c>
      <c r="J1636" t="s">
        <v>1805</v>
      </c>
      <c r="K1636" t="s">
        <v>5058</v>
      </c>
      <c r="L1636">
        <v>31984</v>
      </c>
      <c r="M1636">
        <v>3239</v>
      </c>
      <c r="N1636" t="s">
        <v>5059</v>
      </c>
      <c r="O1636">
        <v>1</v>
      </c>
      <c r="P1636">
        <v>154</v>
      </c>
      <c r="Q1636" t="s">
        <v>30</v>
      </c>
      <c r="R1636" t="s">
        <v>31</v>
      </c>
      <c r="S1636">
        <v>0</v>
      </c>
      <c r="T1636">
        <v>2004</v>
      </c>
      <c r="U1636">
        <v>530</v>
      </c>
      <c r="V1636">
        <v>5.9</v>
      </c>
      <c r="W1636">
        <v>0</v>
      </c>
    </row>
    <row r="1637" spans="1:23" x14ac:dyDescent="0.25">
      <c r="A1637" t="s">
        <v>5060</v>
      </c>
      <c r="B1637">
        <v>162</v>
      </c>
      <c r="C1637">
        <v>63</v>
      </c>
      <c r="D1637">
        <v>15</v>
      </c>
      <c r="E1637">
        <v>69</v>
      </c>
      <c r="F1637" t="s">
        <v>5061</v>
      </c>
      <c r="G1637">
        <v>759</v>
      </c>
      <c r="H1637">
        <v>26687172</v>
      </c>
      <c r="I1637" t="s">
        <v>849</v>
      </c>
      <c r="J1637" t="s">
        <v>445</v>
      </c>
      <c r="K1637" t="s">
        <v>5062</v>
      </c>
      <c r="L1637">
        <v>15600</v>
      </c>
      <c r="M1637">
        <v>1002</v>
      </c>
      <c r="N1637" t="s">
        <v>5063</v>
      </c>
      <c r="O1637">
        <v>0</v>
      </c>
      <c r="P1637">
        <v>55</v>
      </c>
      <c r="Q1637" t="s">
        <v>30</v>
      </c>
      <c r="R1637" t="s">
        <v>31</v>
      </c>
      <c r="S1637">
        <v>0</v>
      </c>
      <c r="T1637">
        <v>2011</v>
      </c>
      <c r="U1637">
        <v>73</v>
      </c>
      <c r="V1637">
        <v>7.3</v>
      </c>
      <c r="W1637">
        <v>0</v>
      </c>
    </row>
    <row r="1638" spans="1:23" x14ac:dyDescent="0.25">
      <c r="A1638" t="s">
        <v>5064</v>
      </c>
      <c r="B1638">
        <v>85</v>
      </c>
      <c r="C1638">
        <v>85</v>
      </c>
      <c r="D1638">
        <v>14</v>
      </c>
      <c r="E1638">
        <v>244</v>
      </c>
      <c r="F1638" t="s">
        <v>3750</v>
      </c>
      <c r="G1638">
        <v>577</v>
      </c>
      <c r="H1638">
        <v>26096584</v>
      </c>
      <c r="I1638" t="s">
        <v>1094</v>
      </c>
      <c r="J1638" t="s">
        <v>1694</v>
      </c>
      <c r="K1638" t="s">
        <v>5065</v>
      </c>
      <c r="L1638">
        <v>30651</v>
      </c>
      <c r="M1638">
        <v>1653</v>
      </c>
      <c r="N1638" t="s">
        <v>5066</v>
      </c>
      <c r="O1638">
        <v>0</v>
      </c>
      <c r="P1638">
        <v>267</v>
      </c>
      <c r="Q1638" t="s">
        <v>30</v>
      </c>
      <c r="R1638" t="s">
        <v>31</v>
      </c>
      <c r="S1638">
        <v>0</v>
      </c>
      <c r="T1638">
        <v>2003</v>
      </c>
      <c r="U1638">
        <v>291</v>
      </c>
      <c r="V1638">
        <v>3.4</v>
      </c>
      <c r="W1638">
        <v>1000</v>
      </c>
    </row>
    <row r="1639" spans="1:23" x14ac:dyDescent="0.25">
      <c r="A1639" t="s">
        <v>1098</v>
      </c>
      <c r="B1639">
        <v>110</v>
      </c>
      <c r="C1639">
        <v>108</v>
      </c>
      <c r="D1639">
        <v>631</v>
      </c>
      <c r="E1639">
        <v>95</v>
      </c>
      <c r="F1639" t="s">
        <v>5067</v>
      </c>
      <c r="G1639">
        <v>631</v>
      </c>
      <c r="H1639">
        <v>26525834</v>
      </c>
      <c r="I1639" t="s">
        <v>936</v>
      </c>
      <c r="J1639" t="s">
        <v>1098</v>
      </c>
      <c r="K1639" t="s">
        <v>5068</v>
      </c>
      <c r="L1639">
        <v>21998</v>
      </c>
      <c r="M1639">
        <v>1023</v>
      </c>
      <c r="N1639" t="s">
        <v>5069</v>
      </c>
      <c r="O1639">
        <v>1</v>
      </c>
      <c r="P1639">
        <v>227</v>
      </c>
      <c r="Q1639" t="s">
        <v>30</v>
      </c>
      <c r="R1639" t="s">
        <v>31</v>
      </c>
      <c r="S1639">
        <v>0</v>
      </c>
      <c r="T1639">
        <v>1998</v>
      </c>
      <c r="U1639">
        <v>199</v>
      </c>
      <c r="V1639">
        <v>6.8</v>
      </c>
      <c r="W1639">
        <v>0</v>
      </c>
    </row>
    <row r="1640" spans="1:23" x14ac:dyDescent="0.25">
      <c r="A1640" t="s">
        <v>2192</v>
      </c>
      <c r="B1640">
        <v>165</v>
      </c>
      <c r="C1640">
        <v>139</v>
      </c>
      <c r="D1640">
        <v>150</v>
      </c>
      <c r="E1640">
        <v>400</v>
      </c>
      <c r="F1640" t="s">
        <v>5070</v>
      </c>
      <c r="G1640">
        <v>521</v>
      </c>
      <c r="H1640">
        <v>30513940</v>
      </c>
      <c r="I1640" t="s">
        <v>2692</v>
      </c>
      <c r="J1640" t="s">
        <v>5071</v>
      </c>
      <c r="K1640" t="s">
        <v>5072</v>
      </c>
      <c r="L1640">
        <v>15843</v>
      </c>
      <c r="M1640">
        <v>2060</v>
      </c>
      <c r="N1640" t="s">
        <v>5073</v>
      </c>
      <c r="O1640">
        <v>0</v>
      </c>
      <c r="P1640">
        <v>104</v>
      </c>
      <c r="Q1640" t="s">
        <v>30</v>
      </c>
      <c r="R1640" t="s">
        <v>31</v>
      </c>
      <c r="S1640">
        <v>0</v>
      </c>
      <c r="T1640">
        <v>2014</v>
      </c>
      <c r="U1640">
        <v>491</v>
      </c>
      <c r="V1640">
        <v>6.9</v>
      </c>
      <c r="W1640">
        <v>11000</v>
      </c>
    </row>
    <row r="1641" spans="1:23" x14ac:dyDescent="0.25">
      <c r="A1641" t="s">
        <v>3257</v>
      </c>
      <c r="B1641">
        <v>64</v>
      </c>
      <c r="C1641">
        <v>127</v>
      </c>
      <c r="D1641">
        <v>73</v>
      </c>
      <c r="E1641">
        <v>433</v>
      </c>
      <c r="F1641" t="s">
        <v>134</v>
      </c>
      <c r="G1641">
        <v>11000</v>
      </c>
      <c r="H1641">
        <v>23209440</v>
      </c>
      <c r="I1641" t="s">
        <v>2164</v>
      </c>
      <c r="J1641" t="s">
        <v>1541</v>
      </c>
      <c r="K1641" t="s">
        <v>5074</v>
      </c>
      <c r="L1641">
        <v>9283</v>
      </c>
      <c r="M1641">
        <v>12785</v>
      </c>
      <c r="N1641" t="s">
        <v>635</v>
      </c>
      <c r="O1641">
        <v>3</v>
      </c>
      <c r="P1641">
        <v>112</v>
      </c>
      <c r="Q1641" t="s">
        <v>30</v>
      </c>
      <c r="R1641" t="s">
        <v>31</v>
      </c>
      <c r="S1641">
        <v>0</v>
      </c>
      <c r="T1641">
        <v>1998</v>
      </c>
      <c r="U1641">
        <v>882</v>
      </c>
      <c r="V1641">
        <v>7</v>
      </c>
      <c r="W1641">
        <v>592</v>
      </c>
    </row>
    <row r="1642" spans="1:23" x14ac:dyDescent="0.25">
      <c r="A1642" t="s">
        <v>5075</v>
      </c>
      <c r="B1642">
        <v>44</v>
      </c>
      <c r="C1642">
        <v>106</v>
      </c>
      <c r="D1642">
        <v>32</v>
      </c>
      <c r="E1642">
        <v>650</v>
      </c>
      <c r="F1642" t="s">
        <v>3630</v>
      </c>
      <c r="G1642">
        <v>18000</v>
      </c>
      <c r="H1642">
        <v>24048000</v>
      </c>
      <c r="I1642" t="s">
        <v>926</v>
      </c>
      <c r="J1642" t="s">
        <v>1127</v>
      </c>
      <c r="K1642" t="s">
        <v>5076</v>
      </c>
      <c r="L1642">
        <v>23579</v>
      </c>
      <c r="M1642">
        <v>20772</v>
      </c>
      <c r="N1642" t="s">
        <v>3536</v>
      </c>
      <c r="O1642">
        <v>1</v>
      </c>
      <c r="P1642">
        <v>88</v>
      </c>
      <c r="Q1642" t="s">
        <v>30</v>
      </c>
      <c r="R1642" t="s">
        <v>31</v>
      </c>
      <c r="S1642">
        <v>0</v>
      </c>
      <c r="T1642">
        <v>1995</v>
      </c>
      <c r="U1642">
        <v>723</v>
      </c>
      <c r="V1642">
        <v>5.5</v>
      </c>
      <c r="W1642">
        <v>0</v>
      </c>
    </row>
    <row r="1643" spans="1:23" x14ac:dyDescent="0.25">
      <c r="A1643" t="s">
        <v>1735</v>
      </c>
      <c r="B1643">
        <v>147</v>
      </c>
      <c r="C1643">
        <v>95</v>
      </c>
      <c r="D1643">
        <v>425</v>
      </c>
      <c r="E1643">
        <v>560</v>
      </c>
      <c r="F1643" t="s">
        <v>217</v>
      </c>
      <c r="G1643">
        <v>973</v>
      </c>
      <c r="H1643">
        <v>22526144</v>
      </c>
      <c r="I1643" t="s">
        <v>1601</v>
      </c>
      <c r="J1643" t="s">
        <v>330</v>
      </c>
      <c r="K1643" t="s">
        <v>5077</v>
      </c>
      <c r="L1643">
        <v>53884</v>
      </c>
      <c r="M1643">
        <v>2737</v>
      </c>
      <c r="N1643" t="s">
        <v>1466</v>
      </c>
      <c r="O1643">
        <v>1</v>
      </c>
      <c r="P1643">
        <v>203</v>
      </c>
      <c r="Q1643" t="s">
        <v>30</v>
      </c>
      <c r="R1643" t="s">
        <v>31</v>
      </c>
      <c r="S1643">
        <v>0</v>
      </c>
      <c r="T1643">
        <v>2006</v>
      </c>
      <c r="U1643">
        <v>776</v>
      </c>
      <c r="V1643">
        <v>5.0999999999999996</v>
      </c>
      <c r="W1643">
        <v>1000</v>
      </c>
    </row>
    <row r="1644" spans="1:23" x14ac:dyDescent="0.25">
      <c r="A1644" t="s">
        <v>1725</v>
      </c>
      <c r="B1644">
        <v>242</v>
      </c>
      <c r="C1644">
        <v>118</v>
      </c>
      <c r="D1644">
        <v>301</v>
      </c>
      <c r="E1644">
        <v>897</v>
      </c>
      <c r="F1644" t="s">
        <v>1756</v>
      </c>
      <c r="G1644">
        <v>2000</v>
      </c>
      <c r="H1644">
        <v>30523568</v>
      </c>
      <c r="I1644" t="s">
        <v>1942</v>
      </c>
      <c r="J1644" t="s">
        <v>2758</v>
      </c>
      <c r="K1644" t="s">
        <v>5078</v>
      </c>
      <c r="L1644">
        <v>54447</v>
      </c>
      <c r="M1644">
        <v>5697</v>
      </c>
      <c r="N1644" t="s">
        <v>598</v>
      </c>
      <c r="O1644">
        <v>0</v>
      </c>
      <c r="P1644">
        <v>201</v>
      </c>
      <c r="Q1644" t="s">
        <v>30</v>
      </c>
      <c r="R1644" t="s">
        <v>31</v>
      </c>
      <c r="S1644">
        <v>0</v>
      </c>
      <c r="T1644">
        <v>2014</v>
      </c>
      <c r="U1644">
        <v>1000</v>
      </c>
      <c r="V1644">
        <v>6.2</v>
      </c>
      <c r="W1644">
        <v>18000</v>
      </c>
    </row>
    <row r="1645" spans="1:23" x14ac:dyDescent="0.25">
      <c r="A1645" t="s">
        <v>5079</v>
      </c>
      <c r="B1645">
        <v>244</v>
      </c>
      <c r="C1645">
        <v>108</v>
      </c>
      <c r="D1645">
        <v>24</v>
      </c>
      <c r="E1645">
        <v>653</v>
      </c>
      <c r="F1645" t="s">
        <v>5080</v>
      </c>
      <c r="G1645">
        <v>2000</v>
      </c>
      <c r="H1645">
        <v>23070045</v>
      </c>
      <c r="I1645" t="s">
        <v>1194</v>
      </c>
      <c r="J1645" t="s">
        <v>895</v>
      </c>
      <c r="K1645" t="s">
        <v>5081</v>
      </c>
      <c r="L1645">
        <v>47003</v>
      </c>
      <c r="M1645">
        <v>3892</v>
      </c>
      <c r="N1645" t="s">
        <v>709</v>
      </c>
      <c r="O1645">
        <v>0</v>
      </c>
      <c r="P1645">
        <v>215</v>
      </c>
      <c r="Q1645" t="s">
        <v>30</v>
      </c>
      <c r="R1645" t="s">
        <v>31</v>
      </c>
      <c r="S1645">
        <v>0</v>
      </c>
      <c r="T1645">
        <v>2011</v>
      </c>
      <c r="U1645">
        <v>942</v>
      </c>
      <c r="V1645">
        <v>5.9</v>
      </c>
      <c r="W1645">
        <v>11000</v>
      </c>
    </row>
    <row r="1646" spans="1:23" x14ac:dyDescent="0.25">
      <c r="A1646" t="s">
        <v>5082</v>
      </c>
      <c r="B1646">
        <v>73</v>
      </c>
      <c r="C1646">
        <v>105</v>
      </c>
      <c r="D1646">
        <v>34</v>
      </c>
      <c r="E1646">
        <v>642</v>
      </c>
      <c r="F1646" t="s">
        <v>1428</v>
      </c>
      <c r="G1646">
        <v>1000</v>
      </c>
      <c r="H1646">
        <v>20422207</v>
      </c>
      <c r="I1646" t="s">
        <v>936</v>
      </c>
      <c r="J1646" t="s">
        <v>1345</v>
      </c>
      <c r="K1646" t="s">
        <v>5083</v>
      </c>
      <c r="L1646">
        <v>15052</v>
      </c>
      <c r="M1646">
        <v>4369</v>
      </c>
      <c r="N1646" t="s">
        <v>5084</v>
      </c>
      <c r="O1646">
        <v>1</v>
      </c>
      <c r="P1646">
        <v>116</v>
      </c>
      <c r="Q1646" t="s">
        <v>30</v>
      </c>
      <c r="R1646" t="s">
        <v>31</v>
      </c>
      <c r="S1646">
        <v>0</v>
      </c>
      <c r="T1646">
        <v>2004</v>
      </c>
      <c r="U1646">
        <v>681</v>
      </c>
      <c r="V1646">
        <v>5.2</v>
      </c>
      <c r="W1646">
        <v>484</v>
      </c>
    </row>
    <row r="1647" spans="1:23" x14ac:dyDescent="0.25">
      <c r="A1647" t="s">
        <v>3913</v>
      </c>
      <c r="B1647">
        <v>232</v>
      </c>
      <c r="C1647">
        <v>131</v>
      </c>
      <c r="D1647">
        <v>89</v>
      </c>
      <c r="E1647">
        <v>372</v>
      </c>
      <c r="F1647" t="s">
        <v>5085</v>
      </c>
      <c r="G1647">
        <v>2000</v>
      </c>
      <c r="H1647">
        <v>28644770</v>
      </c>
      <c r="I1647" t="s">
        <v>1099</v>
      </c>
      <c r="J1647" t="s">
        <v>2634</v>
      </c>
      <c r="K1647" t="s">
        <v>5086</v>
      </c>
      <c r="L1647">
        <v>78974</v>
      </c>
      <c r="M1647">
        <v>3479</v>
      </c>
      <c r="N1647" t="s">
        <v>1777</v>
      </c>
      <c r="O1647">
        <v>2</v>
      </c>
      <c r="P1647">
        <v>141</v>
      </c>
      <c r="Q1647" t="s">
        <v>30</v>
      </c>
      <c r="R1647" t="s">
        <v>31</v>
      </c>
      <c r="S1647">
        <v>0</v>
      </c>
      <c r="T1647">
        <v>2012</v>
      </c>
      <c r="U1647">
        <v>401</v>
      </c>
      <c r="V1647">
        <v>6.2</v>
      </c>
      <c r="W1647">
        <v>11000</v>
      </c>
    </row>
    <row r="1648" spans="1:23" x14ac:dyDescent="0.25">
      <c r="A1648" t="s">
        <v>5087</v>
      </c>
      <c r="B1648">
        <v>63</v>
      </c>
      <c r="C1648">
        <v>104</v>
      </c>
      <c r="D1648">
        <v>30</v>
      </c>
      <c r="E1648">
        <v>635</v>
      </c>
      <c r="F1648" t="s">
        <v>1294</v>
      </c>
      <c r="G1648">
        <v>1000</v>
      </c>
      <c r="H1648">
        <v>21800302</v>
      </c>
      <c r="I1648" t="s">
        <v>2805</v>
      </c>
      <c r="J1648" t="s">
        <v>549</v>
      </c>
      <c r="K1648" t="s">
        <v>5088</v>
      </c>
      <c r="L1648">
        <v>12164</v>
      </c>
      <c r="M1648">
        <v>4462</v>
      </c>
      <c r="N1648" t="s">
        <v>4623</v>
      </c>
      <c r="O1648">
        <v>1</v>
      </c>
      <c r="P1648">
        <v>63</v>
      </c>
      <c r="Q1648" t="s">
        <v>30</v>
      </c>
      <c r="R1648" t="s">
        <v>31</v>
      </c>
      <c r="S1648">
        <v>0</v>
      </c>
      <c r="T1648">
        <v>2004</v>
      </c>
      <c r="U1648">
        <v>962</v>
      </c>
      <c r="V1648">
        <v>5.5</v>
      </c>
      <c r="W1648">
        <v>491</v>
      </c>
    </row>
    <row r="1649" spans="1:23" x14ac:dyDescent="0.25">
      <c r="A1649" t="s">
        <v>5089</v>
      </c>
      <c r="B1649">
        <v>239</v>
      </c>
      <c r="C1649">
        <v>133</v>
      </c>
      <c r="D1649">
        <v>549</v>
      </c>
      <c r="E1649">
        <v>343</v>
      </c>
      <c r="F1649" t="s">
        <v>5090</v>
      </c>
      <c r="G1649">
        <v>10000</v>
      </c>
      <c r="H1649">
        <v>21129348</v>
      </c>
      <c r="I1649" t="s">
        <v>3258</v>
      </c>
      <c r="J1649" t="s">
        <v>209</v>
      </c>
      <c r="K1649" t="s">
        <v>5091</v>
      </c>
      <c r="L1649">
        <v>146364</v>
      </c>
      <c r="M1649">
        <v>11799</v>
      </c>
      <c r="N1649" t="s">
        <v>5092</v>
      </c>
      <c r="O1649">
        <v>0</v>
      </c>
      <c r="P1649">
        <v>237</v>
      </c>
      <c r="Q1649" t="s">
        <v>30</v>
      </c>
      <c r="R1649" t="s">
        <v>31</v>
      </c>
      <c r="S1649">
        <v>0</v>
      </c>
      <c r="T1649">
        <v>2010</v>
      </c>
      <c r="U1649">
        <v>796</v>
      </c>
      <c r="V1649">
        <v>7.4</v>
      </c>
      <c r="W1649">
        <v>27000</v>
      </c>
    </row>
    <row r="1650" spans="1:23" x14ac:dyDescent="0.25">
      <c r="A1650" t="s">
        <v>5093</v>
      </c>
      <c r="B1650">
        <v>158</v>
      </c>
      <c r="C1650">
        <v>94</v>
      </c>
      <c r="D1650">
        <v>110</v>
      </c>
      <c r="E1650">
        <v>277</v>
      </c>
      <c r="F1650" t="s">
        <v>5094</v>
      </c>
      <c r="G1650">
        <v>14000</v>
      </c>
      <c r="H1650">
        <v>18500966</v>
      </c>
      <c r="I1650" t="s">
        <v>1439</v>
      </c>
      <c r="J1650" t="s">
        <v>1290</v>
      </c>
      <c r="K1650" t="s">
        <v>5095</v>
      </c>
      <c r="L1650">
        <v>70341</v>
      </c>
      <c r="M1650">
        <v>15271</v>
      </c>
      <c r="N1650" t="s">
        <v>1779</v>
      </c>
      <c r="O1650">
        <v>1</v>
      </c>
      <c r="P1650">
        <v>830</v>
      </c>
      <c r="Q1650" t="s">
        <v>30</v>
      </c>
      <c r="R1650" t="s">
        <v>31</v>
      </c>
      <c r="S1650">
        <v>0</v>
      </c>
      <c r="T1650">
        <v>2006</v>
      </c>
      <c r="U1650">
        <v>829</v>
      </c>
      <c r="V1650">
        <v>4.4000000000000004</v>
      </c>
      <c r="W1650">
        <v>0</v>
      </c>
    </row>
    <row r="1651" spans="1:23" x14ac:dyDescent="0.25">
      <c r="A1651" t="s">
        <v>5096</v>
      </c>
      <c r="B1651">
        <v>152</v>
      </c>
      <c r="C1651">
        <v>109</v>
      </c>
      <c r="D1651">
        <v>25</v>
      </c>
      <c r="E1651">
        <v>431</v>
      </c>
      <c r="F1651" t="s">
        <v>5097</v>
      </c>
      <c r="G1651">
        <v>954</v>
      </c>
      <c r="H1651">
        <v>19976073</v>
      </c>
      <c r="I1651" t="s">
        <v>321</v>
      </c>
      <c r="J1651" t="s">
        <v>544</v>
      </c>
      <c r="K1651" t="s">
        <v>5098</v>
      </c>
      <c r="L1651">
        <v>65979</v>
      </c>
      <c r="M1651">
        <v>3148</v>
      </c>
      <c r="N1651" t="s">
        <v>5099</v>
      </c>
      <c r="O1651">
        <v>1</v>
      </c>
      <c r="P1651">
        <v>220</v>
      </c>
      <c r="Q1651" t="s">
        <v>30</v>
      </c>
      <c r="R1651" t="s">
        <v>31</v>
      </c>
      <c r="S1651">
        <v>0</v>
      </c>
      <c r="T1651">
        <v>2005</v>
      </c>
      <c r="U1651">
        <v>739</v>
      </c>
      <c r="V1651">
        <v>6.3</v>
      </c>
      <c r="W1651">
        <v>999</v>
      </c>
    </row>
    <row r="1652" spans="1:23" x14ac:dyDescent="0.25">
      <c r="A1652" t="s">
        <v>1976</v>
      </c>
      <c r="B1652">
        <v>105</v>
      </c>
      <c r="C1652">
        <v>96</v>
      </c>
      <c r="D1652">
        <v>845</v>
      </c>
      <c r="E1652">
        <v>488</v>
      </c>
      <c r="F1652" t="s">
        <v>264</v>
      </c>
      <c r="G1652">
        <v>978</v>
      </c>
      <c r="H1652">
        <v>18967571</v>
      </c>
      <c r="I1652" t="s">
        <v>233</v>
      </c>
      <c r="J1652" t="s">
        <v>4076</v>
      </c>
      <c r="K1652" t="s">
        <v>5100</v>
      </c>
      <c r="L1652">
        <v>23345</v>
      </c>
      <c r="M1652">
        <v>3072</v>
      </c>
      <c r="N1652" t="s">
        <v>2608</v>
      </c>
      <c r="O1652">
        <v>2</v>
      </c>
      <c r="P1652">
        <v>167</v>
      </c>
      <c r="Q1652" t="s">
        <v>30</v>
      </c>
      <c r="R1652" t="s">
        <v>31</v>
      </c>
      <c r="S1652">
        <v>0</v>
      </c>
      <c r="T1652">
        <v>1998</v>
      </c>
      <c r="U1652">
        <v>968</v>
      </c>
      <c r="V1652">
        <v>6.1</v>
      </c>
      <c r="W1652">
        <v>629</v>
      </c>
    </row>
    <row r="1653" spans="1:23" x14ac:dyDescent="0.25">
      <c r="A1653" t="s">
        <v>5101</v>
      </c>
      <c r="B1653">
        <v>36</v>
      </c>
      <c r="C1653">
        <v>105</v>
      </c>
      <c r="D1653">
        <v>114</v>
      </c>
      <c r="E1653">
        <v>537</v>
      </c>
      <c r="F1653" t="s">
        <v>5102</v>
      </c>
      <c r="G1653">
        <v>4000</v>
      </c>
      <c r="H1653">
        <v>17100000</v>
      </c>
      <c r="I1653" t="s">
        <v>5103</v>
      </c>
      <c r="J1653" t="s">
        <v>340</v>
      </c>
      <c r="K1653" t="s">
        <v>5104</v>
      </c>
      <c r="L1653">
        <v>7073</v>
      </c>
      <c r="M1653">
        <v>6152</v>
      </c>
      <c r="N1653" t="s">
        <v>666</v>
      </c>
      <c r="O1653">
        <v>1</v>
      </c>
      <c r="P1653">
        <v>29</v>
      </c>
      <c r="Q1653" t="s">
        <v>30</v>
      </c>
      <c r="R1653" t="s">
        <v>31</v>
      </c>
      <c r="S1653">
        <v>0</v>
      </c>
      <c r="T1653">
        <v>1996</v>
      </c>
      <c r="U1653">
        <v>561</v>
      </c>
      <c r="V1653">
        <v>5.3</v>
      </c>
      <c r="W1653">
        <v>204</v>
      </c>
    </row>
    <row r="1654" spans="1:23" x14ac:dyDescent="0.25">
      <c r="A1654" t="s">
        <v>5105</v>
      </c>
      <c r="B1654">
        <v>181</v>
      </c>
      <c r="C1654">
        <v>99</v>
      </c>
      <c r="D1654">
        <v>11</v>
      </c>
      <c r="E1654">
        <v>762</v>
      </c>
      <c r="F1654" t="s">
        <v>5106</v>
      </c>
      <c r="G1654">
        <v>19000</v>
      </c>
      <c r="H1654">
        <v>17266505</v>
      </c>
      <c r="I1654" t="s">
        <v>5107</v>
      </c>
      <c r="J1654" t="s">
        <v>74</v>
      </c>
      <c r="K1654" t="s">
        <v>5108</v>
      </c>
      <c r="L1654">
        <v>43764</v>
      </c>
      <c r="M1654">
        <v>22554</v>
      </c>
      <c r="N1654" t="s">
        <v>4116</v>
      </c>
      <c r="O1654">
        <v>1</v>
      </c>
      <c r="P1654">
        <v>291</v>
      </c>
      <c r="Q1654" t="s">
        <v>30</v>
      </c>
      <c r="R1654" t="s">
        <v>31</v>
      </c>
      <c r="S1654">
        <v>0</v>
      </c>
      <c r="T1654">
        <v>2002</v>
      </c>
      <c r="U1654">
        <v>953</v>
      </c>
      <c r="V1654">
        <v>5.4</v>
      </c>
      <c r="W1654">
        <v>0</v>
      </c>
    </row>
    <row r="1655" spans="1:23" x14ac:dyDescent="0.25">
      <c r="A1655" t="s">
        <v>688</v>
      </c>
      <c r="B1655">
        <v>219</v>
      </c>
      <c r="C1655">
        <v>112</v>
      </c>
      <c r="D1655">
        <v>380</v>
      </c>
      <c r="E1655">
        <v>2000</v>
      </c>
      <c r="F1655" t="s">
        <v>181</v>
      </c>
      <c r="G1655">
        <v>15000</v>
      </c>
      <c r="H1655">
        <v>32357532</v>
      </c>
      <c r="I1655" t="s">
        <v>936</v>
      </c>
      <c r="J1655" t="s">
        <v>260</v>
      </c>
      <c r="K1655" t="s">
        <v>5109</v>
      </c>
      <c r="L1655">
        <v>143368</v>
      </c>
      <c r="M1655">
        <v>31278</v>
      </c>
      <c r="N1655" t="s">
        <v>166</v>
      </c>
      <c r="O1655">
        <v>0</v>
      </c>
      <c r="P1655">
        <v>215</v>
      </c>
      <c r="Q1655" t="s">
        <v>30</v>
      </c>
      <c r="R1655" t="s">
        <v>31</v>
      </c>
      <c r="S1655">
        <v>0</v>
      </c>
      <c r="T1655">
        <v>2010</v>
      </c>
      <c r="U1655">
        <v>11000</v>
      </c>
      <c r="V1655">
        <v>6.7</v>
      </c>
      <c r="W1655">
        <v>24000</v>
      </c>
    </row>
    <row r="1656" spans="1:23" x14ac:dyDescent="0.25">
      <c r="A1656" t="s">
        <v>2593</v>
      </c>
      <c r="B1656">
        <v>158</v>
      </c>
      <c r="C1656">
        <v>108</v>
      </c>
      <c r="D1656">
        <v>50</v>
      </c>
      <c r="E1656">
        <v>494</v>
      </c>
      <c r="F1656" t="s">
        <v>2518</v>
      </c>
      <c r="G1656">
        <v>14000</v>
      </c>
      <c r="H1656">
        <v>16930884</v>
      </c>
      <c r="I1656" t="s">
        <v>1396</v>
      </c>
      <c r="J1656" t="s">
        <v>1544</v>
      </c>
      <c r="K1656" t="s">
        <v>5110</v>
      </c>
      <c r="L1656">
        <v>65628</v>
      </c>
      <c r="M1656">
        <v>16722</v>
      </c>
      <c r="N1656" t="s">
        <v>3148</v>
      </c>
      <c r="O1656">
        <v>1</v>
      </c>
      <c r="P1656">
        <v>262</v>
      </c>
      <c r="Q1656" t="s">
        <v>30</v>
      </c>
      <c r="R1656" t="s">
        <v>31</v>
      </c>
      <c r="S1656">
        <v>0</v>
      </c>
      <c r="T1656">
        <v>2007</v>
      </c>
      <c r="U1656">
        <v>975</v>
      </c>
      <c r="V1656">
        <v>5.9</v>
      </c>
      <c r="W1656">
        <v>0</v>
      </c>
    </row>
    <row r="1657" spans="1:23" x14ac:dyDescent="0.25">
      <c r="A1657" t="s">
        <v>5111</v>
      </c>
      <c r="B1657">
        <v>155</v>
      </c>
      <c r="C1657">
        <v>126</v>
      </c>
      <c r="D1657">
        <v>51</v>
      </c>
      <c r="E1657">
        <v>874</v>
      </c>
      <c r="F1657" t="s">
        <v>531</v>
      </c>
      <c r="G1657">
        <v>10000</v>
      </c>
      <c r="H1657">
        <v>18324242</v>
      </c>
      <c r="I1657" t="s">
        <v>2164</v>
      </c>
      <c r="J1657" t="s">
        <v>604</v>
      </c>
      <c r="K1657" t="s">
        <v>5112</v>
      </c>
      <c r="L1657">
        <v>32815</v>
      </c>
      <c r="M1657">
        <v>20563</v>
      </c>
      <c r="N1657" t="s">
        <v>3161</v>
      </c>
      <c r="O1657">
        <v>4</v>
      </c>
      <c r="P1657">
        <v>214</v>
      </c>
      <c r="Q1657" t="s">
        <v>30</v>
      </c>
      <c r="R1657" t="s">
        <v>31</v>
      </c>
      <c r="S1657">
        <v>0</v>
      </c>
      <c r="T1657">
        <v>2005</v>
      </c>
      <c r="U1657">
        <v>9000</v>
      </c>
      <c r="V1657">
        <v>7.3</v>
      </c>
      <c r="W1657">
        <v>0</v>
      </c>
    </row>
    <row r="1658" spans="1:23" x14ac:dyDescent="0.25">
      <c r="A1658" t="s">
        <v>3229</v>
      </c>
      <c r="B1658">
        <v>74</v>
      </c>
      <c r="C1658">
        <v>98</v>
      </c>
      <c r="D1658">
        <v>41</v>
      </c>
      <c r="E1658">
        <v>900</v>
      </c>
      <c r="F1658" t="s">
        <v>3898</v>
      </c>
      <c r="G1658">
        <v>13000</v>
      </c>
      <c r="H1658">
        <v>16323969</v>
      </c>
      <c r="I1658" t="s">
        <v>3657</v>
      </c>
      <c r="J1658" t="s">
        <v>664</v>
      </c>
      <c r="K1658" t="s">
        <v>5113</v>
      </c>
      <c r="L1658">
        <v>45775</v>
      </c>
      <c r="M1658">
        <v>18085</v>
      </c>
      <c r="N1658" t="s">
        <v>4432</v>
      </c>
      <c r="O1658">
        <v>5</v>
      </c>
      <c r="P1658">
        <v>112</v>
      </c>
      <c r="Q1658" t="s">
        <v>30</v>
      </c>
      <c r="R1658" t="s">
        <v>31</v>
      </c>
      <c r="S1658">
        <v>0</v>
      </c>
      <c r="T1658">
        <v>2004</v>
      </c>
      <c r="U1658">
        <v>2000</v>
      </c>
      <c r="V1658">
        <v>5.5</v>
      </c>
      <c r="W1658">
        <v>462</v>
      </c>
    </row>
    <row r="1659" spans="1:23" x14ac:dyDescent="0.25">
      <c r="A1659" t="s">
        <v>5114</v>
      </c>
      <c r="B1659">
        <v>368</v>
      </c>
      <c r="C1659">
        <v>104</v>
      </c>
      <c r="D1659">
        <v>165</v>
      </c>
      <c r="E1659">
        <v>559</v>
      </c>
      <c r="F1659" t="s">
        <v>5115</v>
      </c>
      <c r="G1659">
        <v>900</v>
      </c>
      <c r="H1659">
        <v>16999046</v>
      </c>
      <c r="I1659" t="s">
        <v>535</v>
      </c>
      <c r="J1659" t="s">
        <v>5116</v>
      </c>
      <c r="K1659" t="s">
        <v>5117</v>
      </c>
      <c r="L1659">
        <v>79517</v>
      </c>
      <c r="M1659">
        <v>2222</v>
      </c>
      <c r="N1659" t="s">
        <v>5118</v>
      </c>
      <c r="O1659">
        <v>0</v>
      </c>
      <c r="P1659">
        <v>354</v>
      </c>
      <c r="Q1659" t="s">
        <v>30</v>
      </c>
      <c r="R1659" t="s">
        <v>188</v>
      </c>
      <c r="S1659">
        <v>0</v>
      </c>
      <c r="T1659">
        <v>2009</v>
      </c>
      <c r="U1659">
        <v>686</v>
      </c>
      <c r="V1659">
        <v>5.8</v>
      </c>
      <c r="W1659">
        <v>12000</v>
      </c>
    </row>
    <row r="1660" spans="1:23" x14ac:dyDescent="0.25">
      <c r="A1660" t="s">
        <v>5119</v>
      </c>
      <c r="B1660">
        <v>81</v>
      </c>
      <c r="C1660">
        <v>110</v>
      </c>
      <c r="D1660">
        <v>8</v>
      </c>
      <c r="E1660">
        <v>322</v>
      </c>
      <c r="F1660" t="s">
        <v>1085</v>
      </c>
      <c r="G1660">
        <v>1000</v>
      </c>
      <c r="H1660">
        <v>16295774</v>
      </c>
      <c r="I1660" t="s">
        <v>2778</v>
      </c>
      <c r="J1660" t="s">
        <v>2374</v>
      </c>
      <c r="K1660" t="s">
        <v>5120</v>
      </c>
      <c r="L1660">
        <v>33669</v>
      </c>
      <c r="M1660">
        <v>3000</v>
      </c>
      <c r="N1660" t="s">
        <v>5121</v>
      </c>
      <c r="O1660">
        <v>1</v>
      </c>
      <c r="P1660">
        <v>269</v>
      </c>
      <c r="Q1660" t="s">
        <v>30</v>
      </c>
      <c r="R1660" t="s">
        <v>31</v>
      </c>
      <c r="S1660">
        <v>0</v>
      </c>
      <c r="T1660">
        <v>1986</v>
      </c>
      <c r="U1660">
        <v>692</v>
      </c>
      <c r="V1660">
        <v>4.5999999999999996</v>
      </c>
      <c r="W1660">
        <v>0</v>
      </c>
    </row>
    <row r="1661" spans="1:23" x14ac:dyDescent="0.25">
      <c r="A1661" t="s">
        <v>5122</v>
      </c>
      <c r="B1661">
        <v>154</v>
      </c>
      <c r="C1661">
        <v>130</v>
      </c>
      <c r="D1661">
        <v>149</v>
      </c>
      <c r="E1661">
        <v>798</v>
      </c>
      <c r="F1661" t="s">
        <v>794</v>
      </c>
      <c r="G1661">
        <v>1000</v>
      </c>
      <c r="H1661">
        <v>15709385</v>
      </c>
      <c r="I1661" t="s">
        <v>1385</v>
      </c>
      <c r="J1661" t="s">
        <v>928</v>
      </c>
      <c r="K1661" t="s">
        <v>5123</v>
      </c>
      <c r="L1661">
        <v>53053</v>
      </c>
      <c r="M1661">
        <v>5101</v>
      </c>
      <c r="N1661" t="s">
        <v>1110</v>
      </c>
      <c r="O1661">
        <v>0</v>
      </c>
      <c r="P1661">
        <v>132</v>
      </c>
      <c r="Q1661" t="s">
        <v>30</v>
      </c>
      <c r="R1661" t="s">
        <v>31</v>
      </c>
      <c r="S1661">
        <v>0</v>
      </c>
      <c r="T1661">
        <v>2008</v>
      </c>
      <c r="U1661">
        <v>807</v>
      </c>
      <c r="V1661">
        <v>6.7</v>
      </c>
      <c r="W1661">
        <v>0</v>
      </c>
    </row>
    <row r="1662" spans="1:23" x14ac:dyDescent="0.25">
      <c r="A1662" t="s">
        <v>5124</v>
      </c>
      <c r="B1662">
        <v>140</v>
      </c>
      <c r="C1662">
        <v>93</v>
      </c>
      <c r="D1662">
        <v>2</v>
      </c>
      <c r="E1662">
        <v>258</v>
      </c>
      <c r="F1662" t="s">
        <v>1337</v>
      </c>
      <c r="G1662">
        <v>849</v>
      </c>
      <c r="H1662">
        <v>14888028</v>
      </c>
      <c r="I1662" t="s">
        <v>5125</v>
      </c>
      <c r="J1662" t="s">
        <v>5126</v>
      </c>
      <c r="K1662" t="s">
        <v>5127</v>
      </c>
      <c r="L1662">
        <v>28606</v>
      </c>
      <c r="M1662">
        <v>2178</v>
      </c>
      <c r="N1662" t="s">
        <v>3250</v>
      </c>
      <c r="O1662">
        <v>0</v>
      </c>
      <c r="P1662">
        <v>262</v>
      </c>
      <c r="Q1662" t="s">
        <v>30</v>
      </c>
      <c r="R1662" t="s">
        <v>31</v>
      </c>
      <c r="S1662">
        <v>0</v>
      </c>
      <c r="T1662">
        <v>2005</v>
      </c>
      <c r="U1662">
        <v>787</v>
      </c>
      <c r="V1662">
        <v>5.0999999999999996</v>
      </c>
      <c r="W1662">
        <v>0</v>
      </c>
    </row>
    <row r="1663" spans="1:23" x14ac:dyDescent="0.25">
      <c r="A1663" t="s">
        <v>2454</v>
      </c>
      <c r="B1663">
        <v>73</v>
      </c>
      <c r="C1663">
        <v>96</v>
      </c>
      <c r="D1663">
        <v>0</v>
      </c>
      <c r="E1663">
        <v>130</v>
      </c>
      <c r="F1663" t="s">
        <v>5128</v>
      </c>
      <c r="G1663">
        <v>372</v>
      </c>
      <c r="H1663">
        <v>14208384</v>
      </c>
      <c r="I1663" t="s">
        <v>1099</v>
      </c>
      <c r="J1663" t="s">
        <v>1777</v>
      </c>
      <c r="K1663" t="s">
        <v>5129</v>
      </c>
      <c r="L1663">
        <v>11520</v>
      </c>
      <c r="M1663">
        <v>977</v>
      </c>
      <c r="N1663" t="s">
        <v>5130</v>
      </c>
      <c r="O1663">
        <v>2</v>
      </c>
      <c r="P1663">
        <v>105</v>
      </c>
      <c r="Q1663" t="s">
        <v>30</v>
      </c>
      <c r="R1663" t="s">
        <v>31</v>
      </c>
      <c r="S1663">
        <v>0</v>
      </c>
      <c r="T1663">
        <v>2003</v>
      </c>
      <c r="U1663">
        <v>206</v>
      </c>
      <c r="V1663">
        <v>5.6</v>
      </c>
      <c r="W1663">
        <v>625</v>
      </c>
    </row>
    <row r="1664" spans="1:23" x14ac:dyDescent="0.25">
      <c r="A1664" t="s">
        <v>3702</v>
      </c>
      <c r="B1664">
        <v>98</v>
      </c>
      <c r="C1664">
        <v>114</v>
      </c>
      <c r="D1664">
        <v>118</v>
      </c>
      <c r="E1664">
        <v>40</v>
      </c>
      <c r="F1664" t="s">
        <v>5131</v>
      </c>
      <c r="G1664">
        <v>489</v>
      </c>
      <c r="H1664">
        <v>12831121</v>
      </c>
      <c r="I1664" t="s">
        <v>2089</v>
      </c>
      <c r="J1664" t="s">
        <v>5132</v>
      </c>
      <c r="K1664" t="s">
        <v>5133</v>
      </c>
      <c r="L1664">
        <v>44979</v>
      </c>
      <c r="M1664">
        <v>679</v>
      </c>
      <c r="N1664" t="s">
        <v>5134</v>
      </c>
      <c r="O1664">
        <v>0</v>
      </c>
      <c r="P1664">
        <v>298</v>
      </c>
      <c r="Q1664" t="s">
        <v>30</v>
      </c>
      <c r="R1664" t="s">
        <v>31</v>
      </c>
      <c r="S1664">
        <v>0</v>
      </c>
      <c r="T1664">
        <v>2004</v>
      </c>
      <c r="U1664">
        <v>93</v>
      </c>
      <c r="V1664">
        <v>7</v>
      </c>
      <c r="W1664">
        <v>0</v>
      </c>
    </row>
    <row r="1665" spans="1:23" x14ac:dyDescent="0.25">
      <c r="A1665" t="s">
        <v>2274</v>
      </c>
      <c r="B1665">
        <v>358</v>
      </c>
      <c r="C1665">
        <v>106</v>
      </c>
      <c r="D1665">
        <v>44</v>
      </c>
      <c r="E1665">
        <v>133</v>
      </c>
      <c r="F1665" t="s">
        <v>5135</v>
      </c>
      <c r="G1665">
        <v>596</v>
      </c>
      <c r="H1665">
        <v>18298649</v>
      </c>
      <c r="I1665" t="s">
        <v>4577</v>
      </c>
      <c r="J1665" t="s">
        <v>5136</v>
      </c>
      <c r="K1665" t="s">
        <v>5137</v>
      </c>
      <c r="L1665">
        <v>85024</v>
      </c>
      <c r="M1665">
        <v>1393</v>
      </c>
      <c r="N1665" t="s">
        <v>5138</v>
      </c>
      <c r="O1665">
        <v>1</v>
      </c>
      <c r="P1665">
        <v>242</v>
      </c>
      <c r="Q1665" t="s">
        <v>30</v>
      </c>
      <c r="R1665" t="s">
        <v>31</v>
      </c>
      <c r="S1665">
        <v>0</v>
      </c>
      <c r="T1665">
        <v>2011</v>
      </c>
      <c r="U1665">
        <v>343</v>
      </c>
      <c r="V1665">
        <v>6.4</v>
      </c>
      <c r="W1665">
        <v>23000</v>
      </c>
    </row>
    <row r="1666" spans="1:23" x14ac:dyDescent="0.25">
      <c r="A1666" t="s">
        <v>3071</v>
      </c>
      <c r="B1666">
        <v>222</v>
      </c>
      <c r="C1666">
        <v>150</v>
      </c>
      <c r="D1666">
        <v>0</v>
      </c>
      <c r="E1666">
        <v>855</v>
      </c>
      <c r="F1666" t="s">
        <v>5139</v>
      </c>
      <c r="G1666">
        <v>23000</v>
      </c>
      <c r="H1666">
        <v>12712093</v>
      </c>
      <c r="I1666" t="s">
        <v>3741</v>
      </c>
      <c r="J1666" t="s">
        <v>46</v>
      </c>
      <c r="K1666" t="s">
        <v>5140</v>
      </c>
      <c r="L1666">
        <v>70771</v>
      </c>
      <c r="M1666">
        <v>27829</v>
      </c>
      <c r="N1666" t="s">
        <v>29</v>
      </c>
      <c r="O1666">
        <v>0</v>
      </c>
      <c r="P1666">
        <v>671</v>
      </c>
      <c r="Q1666" t="s">
        <v>30</v>
      </c>
      <c r="R1666" t="s">
        <v>31</v>
      </c>
      <c r="S1666">
        <v>0</v>
      </c>
      <c r="T1666">
        <v>2005</v>
      </c>
      <c r="U1666">
        <v>909</v>
      </c>
      <c r="V1666">
        <v>6.7</v>
      </c>
      <c r="W1666">
        <v>0</v>
      </c>
    </row>
    <row r="1667" spans="1:23" x14ac:dyDescent="0.25">
      <c r="A1667" t="s">
        <v>5141</v>
      </c>
      <c r="B1667">
        <v>85</v>
      </c>
      <c r="C1667">
        <v>100</v>
      </c>
      <c r="D1667">
        <v>38</v>
      </c>
      <c r="E1667">
        <v>362</v>
      </c>
      <c r="F1667" t="s">
        <v>638</v>
      </c>
      <c r="G1667">
        <v>811</v>
      </c>
      <c r="H1667">
        <v>11576087</v>
      </c>
      <c r="I1667" t="s">
        <v>54</v>
      </c>
      <c r="J1667" t="s">
        <v>2552</v>
      </c>
      <c r="K1667" t="s">
        <v>5142</v>
      </c>
      <c r="L1667">
        <v>14747</v>
      </c>
      <c r="M1667">
        <v>2497</v>
      </c>
      <c r="N1667" t="s">
        <v>846</v>
      </c>
      <c r="O1667">
        <v>3</v>
      </c>
      <c r="P1667">
        <v>338</v>
      </c>
      <c r="Q1667" t="s">
        <v>30</v>
      </c>
      <c r="R1667" t="s">
        <v>31</v>
      </c>
      <c r="S1667">
        <v>0</v>
      </c>
      <c r="T1667">
        <v>1999</v>
      </c>
      <c r="U1667">
        <v>586</v>
      </c>
      <c r="V1667">
        <v>4.0999999999999996</v>
      </c>
      <c r="W1667">
        <v>858</v>
      </c>
    </row>
    <row r="1668" spans="1:23" x14ac:dyDescent="0.25">
      <c r="A1668" t="s">
        <v>3130</v>
      </c>
      <c r="B1668">
        <v>62</v>
      </c>
      <c r="C1668">
        <v>100</v>
      </c>
      <c r="D1668">
        <v>277</v>
      </c>
      <c r="E1668">
        <v>210</v>
      </c>
      <c r="F1668" t="s">
        <v>3930</v>
      </c>
      <c r="G1668">
        <v>21000</v>
      </c>
      <c r="H1668">
        <v>11900000</v>
      </c>
      <c r="I1668" t="s">
        <v>1309</v>
      </c>
      <c r="J1668" t="s">
        <v>71</v>
      </c>
      <c r="K1668" t="s">
        <v>5143</v>
      </c>
      <c r="L1668">
        <v>11003</v>
      </c>
      <c r="M1668">
        <v>22006</v>
      </c>
      <c r="N1668" t="s">
        <v>2379</v>
      </c>
      <c r="O1668">
        <v>0</v>
      </c>
      <c r="P1668">
        <v>148</v>
      </c>
      <c r="Q1668" t="s">
        <v>30</v>
      </c>
      <c r="R1668" t="s">
        <v>31</v>
      </c>
      <c r="S1668">
        <v>0</v>
      </c>
      <c r="T1668">
        <v>1999</v>
      </c>
      <c r="U1668">
        <v>767</v>
      </c>
      <c r="V1668">
        <v>5.5</v>
      </c>
      <c r="W1668">
        <v>654</v>
      </c>
    </row>
    <row r="1669" spans="1:23" x14ac:dyDescent="0.25">
      <c r="A1669" t="s">
        <v>3378</v>
      </c>
      <c r="B1669">
        <v>130</v>
      </c>
      <c r="C1669">
        <v>100</v>
      </c>
      <c r="D1669">
        <v>70</v>
      </c>
      <c r="E1669">
        <v>99</v>
      </c>
      <c r="F1669" t="s">
        <v>5144</v>
      </c>
      <c r="G1669">
        <v>473</v>
      </c>
      <c r="H1669">
        <v>9353573</v>
      </c>
      <c r="I1669" t="s">
        <v>184</v>
      </c>
      <c r="J1669" t="s">
        <v>3981</v>
      </c>
      <c r="K1669" t="s">
        <v>5145</v>
      </c>
      <c r="L1669">
        <v>56451</v>
      </c>
      <c r="M1669">
        <v>1100</v>
      </c>
      <c r="N1669" t="s">
        <v>2004</v>
      </c>
      <c r="O1669">
        <v>0</v>
      </c>
      <c r="P1669">
        <v>524</v>
      </c>
      <c r="Q1669" t="s">
        <v>30</v>
      </c>
      <c r="R1669" t="s">
        <v>31</v>
      </c>
      <c r="S1669">
        <v>0</v>
      </c>
      <c r="T1669">
        <v>2009</v>
      </c>
      <c r="U1669">
        <v>315</v>
      </c>
      <c r="V1669">
        <v>2.7</v>
      </c>
      <c r="W1669">
        <v>0</v>
      </c>
    </row>
    <row r="1670" spans="1:23" x14ac:dyDescent="0.25">
      <c r="A1670" t="s">
        <v>5146</v>
      </c>
      <c r="B1670">
        <v>376</v>
      </c>
      <c r="C1670">
        <v>107</v>
      </c>
      <c r="D1670">
        <v>419</v>
      </c>
      <c r="E1670">
        <v>165</v>
      </c>
      <c r="F1670" t="s">
        <v>5147</v>
      </c>
      <c r="G1670">
        <v>971</v>
      </c>
      <c r="H1670">
        <v>12026670</v>
      </c>
      <c r="I1670" t="s">
        <v>233</v>
      </c>
      <c r="J1670" t="s">
        <v>4934</v>
      </c>
      <c r="K1670" t="s">
        <v>5148</v>
      </c>
      <c r="L1670">
        <v>114241</v>
      </c>
      <c r="M1670">
        <v>1643</v>
      </c>
      <c r="N1670" t="s">
        <v>5149</v>
      </c>
      <c r="O1670">
        <v>2</v>
      </c>
      <c r="P1670">
        <v>258</v>
      </c>
      <c r="Q1670" t="s">
        <v>30</v>
      </c>
      <c r="R1670" t="s">
        <v>31</v>
      </c>
      <c r="S1670">
        <v>0</v>
      </c>
      <c r="T1670">
        <v>2013</v>
      </c>
      <c r="U1670">
        <v>236</v>
      </c>
      <c r="V1670">
        <v>6.4</v>
      </c>
      <c r="W1670">
        <v>24000</v>
      </c>
    </row>
    <row r="1671" spans="1:23" x14ac:dyDescent="0.25">
      <c r="A1671" t="s">
        <v>5150</v>
      </c>
      <c r="B1671">
        <v>130</v>
      </c>
      <c r="C1671">
        <v>102</v>
      </c>
      <c r="D1671">
        <v>6</v>
      </c>
      <c r="E1671">
        <v>353</v>
      </c>
      <c r="F1671" t="s">
        <v>5094</v>
      </c>
      <c r="G1671">
        <v>22000</v>
      </c>
      <c r="H1671">
        <v>14334645</v>
      </c>
      <c r="I1671" t="s">
        <v>2023</v>
      </c>
      <c r="J1671" t="s">
        <v>1140</v>
      </c>
      <c r="K1671" t="s">
        <v>5151</v>
      </c>
      <c r="L1671">
        <v>22449</v>
      </c>
      <c r="M1671">
        <v>23352</v>
      </c>
      <c r="N1671" t="s">
        <v>5152</v>
      </c>
      <c r="O1671">
        <v>1</v>
      </c>
      <c r="P1671">
        <v>191</v>
      </c>
      <c r="Q1671" t="s">
        <v>30</v>
      </c>
      <c r="R1671" t="s">
        <v>31</v>
      </c>
      <c r="S1671">
        <v>0</v>
      </c>
      <c r="T1671">
        <v>2004</v>
      </c>
      <c r="U1671">
        <v>829</v>
      </c>
      <c r="V1671">
        <v>4.8</v>
      </c>
      <c r="W1671">
        <v>387</v>
      </c>
    </row>
    <row r="1672" spans="1:23" x14ac:dyDescent="0.25">
      <c r="A1672" t="s">
        <v>5153</v>
      </c>
      <c r="B1672">
        <v>65</v>
      </c>
      <c r="C1672">
        <v>101</v>
      </c>
      <c r="D1672">
        <v>3</v>
      </c>
      <c r="E1672">
        <v>120</v>
      </c>
      <c r="F1672" t="s">
        <v>5154</v>
      </c>
      <c r="G1672">
        <v>448</v>
      </c>
      <c r="H1672">
        <v>12189514</v>
      </c>
      <c r="I1672" t="s">
        <v>1099</v>
      </c>
      <c r="J1672" t="s">
        <v>1785</v>
      </c>
      <c r="K1672" t="s">
        <v>5155</v>
      </c>
      <c r="L1672">
        <v>30092</v>
      </c>
      <c r="M1672">
        <v>842</v>
      </c>
      <c r="N1672" t="s">
        <v>5156</v>
      </c>
      <c r="O1672">
        <v>0</v>
      </c>
      <c r="P1672">
        <v>129</v>
      </c>
      <c r="Q1672" t="s">
        <v>30</v>
      </c>
      <c r="R1672" t="s">
        <v>31</v>
      </c>
      <c r="S1672">
        <v>0</v>
      </c>
      <c r="T1672">
        <v>2004</v>
      </c>
      <c r="U1672">
        <v>143</v>
      </c>
      <c r="V1672">
        <v>6.1</v>
      </c>
      <c r="W1672">
        <v>0</v>
      </c>
    </row>
    <row r="1673" spans="1:23" x14ac:dyDescent="0.25">
      <c r="A1673" t="s">
        <v>5157</v>
      </c>
      <c r="B1673">
        <v>77</v>
      </c>
      <c r="C1673">
        <v>86</v>
      </c>
      <c r="D1673">
        <v>6</v>
      </c>
      <c r="E1673">
        <v>843</v>
      </c>
      <c r="F1673" t="s">
        <v>5158</v>
      </c>
      <c r="G1673">
        <v>1000</v>
      </c>
      <c r="H1673">
        <v>10134754</v>
      </c>
      <c r="I1673" t="s">
        <v>1904</v>
      </c>
      <c r="J1673" t="s">
        <v>332</v>
      </c>
      <c r="K1673" t="s">
        <v>5159</v>
      </c>
      <c r="L1673">
        <v>9682</v>
      </c>
      <c r="M1673">
        <v>5393</v>
      </c>
      <c r="N1673" t="s">
        <v>2102</v>
      </c>
      <c r="O1673">
        <v>0</v>
      </c>
      <c r="P1673">
        <v>38</v>
      </c>
      <c r="Q1673" t="s">
        <v>30</v>
      </c>
      <c r="R1673" t="s">
        <v>31</v>
      </c>
      <c r="S1673">
        <v>0</v>
      </c>
      <c r="T1673">
        <v>2011</v>
      </c>
      <c r="U1673">
        <v>857</v>
      </c>
      <c r="V1673">
        <v>4.8</v>
      </c>
      <c r="W1673">
        <v>0</v>
      </c>
    </row>
    <row r="1674" spans="1:23" x14ac:dyDescent="0.25">
      <c r="A1674" t="s">
        <v>4609</v>
      </c>
      <c r="B1674">
        <v>107</v>
      </c>
      <c r="C1674">
        <v>108</v>
      </c>
      <c r="D1674">
        <v>529</v>
      </c>
      <c r="E1674">
        <v>83</v>
      </c>
      <c r="F1674" t="s">
        <v>2747</v>
      </c>
      <c r="G1674">
        <v>11000</v>
      </c>
      <c r="H1674">
        <v>8535575</v>
      </c>
      <c r="I1674" t="s">
        <v>2164</v>
      </c>
      <c r="J1674" t="s">
        <v>323</v>
      </c>
      <c r="K1674" t="s">
        <v>5160</v>
      </c>
      <c r="L1674">
        <v>24033</v>
      </c>
      <c r="M1674">
        <v>11519</v>
      </c>
      <c r="N1674" t="s">
        <v>5161</v>
      </c>
      <c r="O1674">
        <v>3</v>
      </c>
      <c r="P1674">
        <v>152</v>
      </c>
      <c r="Q1674" t="s">
        <v>30</v>
      </c>
      <c r="R1674" t="s">
        <v>31</v>
      </c>
      <c r="S1674">
        <v>0</v>
      </c>
      <c r="T1674">
        <v>2005</v>
      </c>
      <c r="U1674">
        <v>329</v>
      </c>
      <c r="V1674">
        <v>7</v>
      </c>
      <c r="W1674">
        <v>0</v>
      </c>
    </row>
    <row r="1675" spans="1:23" x14ac:dyDescent="0.25">
      <c r="A1675" t="s">
        <v>1792</v>
      </c>
      <c r="B1675">
        <v>292</v>
      </c>
      <c r="C1675">
        <v>123</v>
      </c>
      <c r="D1675">
        <v>0</v>
      </c>
      <c r="E1675">
        <v>645</v>
      </c>
      <c r="F1675" t="s">
        <v>4395</v>
      </c>
      <c r="G1675">
        <v>10000</v>
      </c>
      <c r="H1675">
        <v>7689458</v>
      </c>
      <c r="I1675" t="s">
        <v>5162</v>
      </c>
      <c r="J1675" t="s">
        <v>129</v>
      </c>
      <c r="K1675" t="s">
        <v>5163</v>
      </c>
      <c r="L1675">
        <v>126307</v>
      </c>
      <c r="M1675">
        <v>11769</v>
      </c>
      <c r="N1675" t="s">
        <v>836</v>
      </c>
      <c r="O1675">
        <v>1</v>
      </c>
      <c r="P1675">
        <v>210</v>
      </c>
      <c r="Q1675" t="s">
        <v>30</v>
      </c>
      <c r="R1675" t="s">
        <v>44</v>
      </c>
      <c r="S1675">
        <v>0</v>
      </c>
      <c r="T1675">
        <v>2009</v>
      </c>
      <c r="U1675">
        <v>785</v>
      </c>
      <c r="V1675">
        <v>6.8</v>
      </c>
      <c r="W1675">
        <v>19000</v>
      </c>
    </row>
    <row r="1676" spans="1:23" x14ac:dyDescent="0.25">
      <c r="A1676" t="s">
        <v>5164</v>
      </c>
      <c r="B1676">
        <v>193</v>
      </c>
      <c r="C1676">
        <v>134</v>
      </c>
      <c r="D1676">
        <v>12</v>
      </c>
      <c r="E1676">
        <v>329</v>
      </c>
      <c r="F1676" t="s">
        <v>5165</v>
      </c>
      <c r="G1676">
        <v>891</v>
      </c>
      <c r="H1676">
        <v>7501404</v>
      </c>
      <c r="I1676" t="s">
        <v>1639</v>
      </c>
      <c r="J1676" t="s">
        <v>136</v>
      </c>
      <c r="K1676" t="s">
        <v>5166</v>
      </c>
      <c r="L1676">
        <v>21086</v>
      </c>
      <c r="M1676">
        <v>1873</v>
      </c>
      <c r="N1676" t="s">
        <v>5167</v>
      </c>
      <c r="O1676">
        <v>2</v>
      </c>
      <c r="P1676">
        <v>87</v>
      </c>
      <c r="Q1676" t="s">
        <v>30</v>
      </c>
      <c r="R1676" t="s">
        <v>188</v>
      </c>
      <c r="S1676">
        <v>0</v>
      </c>
      <c r="T1676">
        <v>2010</v>
      </c>
      <c r="U1676">
        <v>460</v>
      </c>
      <c r="V1676">
        <v>7.3</v>
      </c>
      <c r="W1676">
        <v>0</v>
      </c>
    </row>
    <row r="1677" spans="1:23" x14ac:dyDescent="0.25">
      <c r="A1677" t="s">
        <v>3490</v>
      </c>
      <c r="B1677">
        <v>184</v>
      </c>
      <c r="C1677">
        <v>88</v>
      </c>
      <c r="D1677">
        <v>65</v>
      </c>
      <c r="E1677">
        <v>681</v>
      </c>
      <c r="F1677" t="s">
        <v>2038</v>
      </c>
      <c r="G1677">
        <v>3000</v>
      </c>
      <c r="H1677">
        <v>19316646</v>
      </c>
      <c r="I1677" t="s">
        <v>1007</v>
      </c>
      <c r="J1677" t="s">
        <v>497</v>
      </c>
      <c r="K1677" t="s">
        <v>5171</v>
      </c>
      <c r="L1677">
        <v>52069</v>
      </c>
      <c r="M1677">
        <v>5706</v>
      </c>
      <c r="N1677" t="s">
        <v>3214</v>
      </c>
      <c r="O1677">
        <v>3</v>
      </c>
      <c r="P1677">
        <v>95</v>
      </c>
      <c r="Q1677" t="s">
        <v>30</v>
      </c>
      <c r="R1677" t="s">
        <v>31</v>
      </c>
      <c r="S1677">
        <v>0</v>
      </c>
      <c r="T1677">
        <v>2013</v>
      </c>
      <c r="U1677">
        <v>697</v>
      </c>
      <c r="V1677">
        <v>5.6</v>
      </c>
      <c r="W1677">
        <v>0</v>
      </c>
    </row>
    <row r="1678" spans="1:23" x14ac:dyDescent="0.25">
      <c r="A1678" t="s">
        <v>3597</v>
      </c>
      <c r="B1678">
        <v>123</v>
      </c>
      <c r="C1678">
        <v>109</v>
      </c>
      <c r="D1678">
        <v>29</v>
      </c>
      <c r="E1678">
        <v>91</v>
      </c>
      <c r="F1678" t="s">
        <v>5172</v>
      </c>
      <c r="G1678">
        <v>779</v>
      </c>
      <c r="H1678">
        <v>10965209</v>
      </c>
      <c r="I1678" t="s">
        <v>321</v>
      </c>
      <c r="J1678" t="s">
        <v>190</v>
      </c>
      <c r="K1678" t="s">
        <v>5173</v>
      </c>
      <c r="L1678">
        <v>25558</v>
      </c>
      <c r="M1678">
        <v>1297</v>
      </c>
      <c r="N1678" t="s">
        <v>5174</v>
      </c>
      <c r="O1678">
        <v>2</v>
      </c>
      <c r="P1678">
        <v>221</v>
      </c>
      <c r="Q1678" t="s">
        <v>30</v>
      </c>
      <c r="R1678" t="s">
        <v>31</v>
      </c>
      <c r="S1678">
        <v>0</v>
      </c>
      <c r="T1678">
        <v>2001</v>
      </c>
      <c r="U1678">
        <v>240</v>
      </c>
      <c r="V1678">
        <v>6.1</v>
      </c>
      <c r="W1678">
        <v>0</v>
      </c>
    </row>
    <row r="1679" spans="1:23" x14ac:dyDescent="0.25">
      <c r="A1679" t="s">
        <v>688</v>
      </c>
      <c r="B1679">
        <v>60</v>
      </c>
      <c r="C1679">
        <v>122</v>
      </c>
      <c r="D1679">
        <v>380</v>
      </c>
      <c r="E1679">
        <v>2000</v>
      </c>
      <c r="F1679" t="s">
        <v>323</v>
      </c>
      <c r="G1679">
        <v>18000</v>
      </c>
      <c r="H1679">
        <v>26830000</v>
      </c>
      <c r="I1679" t="s">
        <v>1283</v>
      </c>
      <c r="J1679" t="s">
        <v>1127</v>
      </c>
      <c r="K1679" t="s">
        <v>5175</v>
      </c>
      <c r="L1679">
        <v>101888</v>
      </c>
      <c r="M1679">
        <v>32930</v>
      </c>
      <c r="N1679" t="s">
        <v>615</v>
      </c>
      <c r="O1679">
        <v>3</v>
      </c>
      <c r="P1679">
        <v>365</v>
      </c>
      <c r="Q1679" t="s">
        <v>30</v>
      </c>
      <c r="R1679" t="s">
        <v>31</v>
      </c>
      <c r="S1679">
        <v>0</v>
      </c>
      <c r="T1679">
        <v>1989</v>
      </c>
      <c r="U1679">
        <v>11000</v>
      </c>
      <c r="V1679">
        <v>7.9</v>
      </c>
      <c r="W1679">
        <v>0</v>
      </c>
    </row>
    <row r="1680" spans="1:23" x14ac:dyDescent="0.25">
      <c r="A1680" t="s">
        <v>5176</v>
      </c>
      <c r="B1680">
        <v>111</v>
      </c>
      <c r="C1680">
        <v>251</v>
      </c>
      <c r="D1680">
        <v>0</v>
      </c>
      <c r="E1680">
        <v>642</v>
      </c>
      <c r="F1680" t="s">
        <v>1246</v>
      </c>
      <c r="G1680">
        <v>22000</v>
      </c>
      <c r="H1680">
        <v>5300000</v>
      </c>
      <c r="I1680" t="s">
        <v>1265</v>
      </c>
      <c r="J1680" t="s">
        <v>1140</v>
      </c>
      <c r="K1680" t="s">
        <v>5177</v>
      </c>
      <c r="L1680">
        <v>221000</v>
      </c>
      <c r="M1680">
        <v>24719</v>
      </c>
      <c r="N1680" t="s">
        <v>2638</v>
      </c>
      <c r="O1680">
        <v>8</v>
      </c>
      <c r="P1680">
        <v>495</v>
      </c>
      <c r="Q1680" t="s">
        <v>30</v>
      </c>
      <c r="R1680" t="s">
        <v>4304</v>
      </c>
      <c r="S1680">
        <v>0</v>
      </c>
      <c r="T1680">
        <v>1984</v>
      </c>
      <c r="U1680">
        <v>683</v>
      </c>
      <c r="V1680">
        <v>8.4</v>
      </c>
      <c r="W1680">
        <v>12000</v>
      </c>
    </row>
    <row r="1681" spans="1:23" x14ac:dyDescent="0.25">
      <c r="A1681" t="s">
        <v>5178</v>
      </c>
      <c r="B1681">
        <v>217</v>
      </c>
      <c r="C1681">
        <v>118</v>
      </c>
      <c r="D1681">
        <v>76</v>
      </c>
      <c r="E1681">
        <v>174</v>
      </c>
      <c r="F1681" t="s">
        <v>3700</v>
      </c>
      <c r="G1681">
        <v>3000</v>
      </c>
      <c r="H1681">
        <v>10880926</v>
      </c>
      <c r="I1681" t="s">
        <v>321</v>
      </c>
      <c r="J1681" t="s">
        <v>502</v>
      </c>
      <c r="K1681" t="s">
        <v>5179</v>
      </c>
      <c r="L1681">
        <v>54147</v>
      </c>
      <c r="M1681">
        <v>4253</v>
      </c>
      <c r="N1681" t="s">
        <v>5180</v>
      </c>
      <c r="O1681">
        <v>2</v>
      </c>
      <c r="P1681">
        <v>127</v>
      </c>
      <c r="Q1681" t="s">
        <v>30</v>
      </c>
      <c r="R1681" t="s">
        <v>31</v>
      </c>
      <c r="S1681">
        <v>0</v>
      </c>
      <c r="T1681">
        <v>2013</v>
      </c>
      <c r="U1681">
        <v>678</v>
      </c>
      <c r="V1681">
        <v>6.5</v>
      </c>
      <c r="W1681">
        <v>0</v>
      </c>
    </row>
    <row r="1682" spans="1:23" x14ac:dyDescent="0.25">
      <c r="A1682" t="s">
        <v>5181</v>
      </c>
      <c r="B1682">
        <v>117</v>
      </c>
      <c r="C1682">
        <v>131</v>
      </c>
      <c r="D1682">
        <v>53</v>
      </c>
      <c r="E1682">
        <v>548</v>
      </c>
      <c r="F1682" t="s">
        <v>809</v>
      </c>
      <c r="G1682">
        <v>14000</v>
      </c>
      <c r="H1682">
        <v>3752725</v>
      </c>
      <c r="I1682" t="s">
        <v>152</v>
      </c>
      <c r="J1682" t="s">
        <v>1544</v>
      </c>
      <c r="K1682" t="s">
        <v>5182</v>
      </c>
      <c r="L1682">
        <v>29715</v>
      </c>
      <c r="M1682">
        <v>16252</v>
      </c>
      <c r="N1682" t="s">
        <v>3556</v>
      </c>
      <c r="O1682">
        <v>3</v>
      </c>
      <c r="P1682">
        <v>161</v>
      </c>
      <c r="Q1682" t="s">
        <v>30</v>
      </c>
      <c r="R1682" t="s">
        <v>31</v>
      </c>
      <c r="S1682">
        <v>0</v>
      </c>
      <c r="T1682">
        <v>2004</v>
      </c>
      <c r="U1682">
        <v>871</v>
      </c>
      <c r="V1682">
        <v>7.1</v>
      </c>
      <c r="W1682">
        <v>0</v>
      </c>
    </row>
    <row r="1683" spans="1:23" x14ac:dyDescent="0.25">
      <c r="A1683" t="s">
        <v>3130</v>
      </c>
      <c r="B1683">
        <v>105</v>
      </c>
      <c r="C1683">
        <v>109</v>
      </c>
      <c r="D1683">
        <v>277</v>
      </c>
      <c r="E1683">
        <v>345</v>
      </c>
      <c r="F1683" t="s">
        <v>5183</v>
      </c>
      <c r="G1683">
        <v>2000</v>
      </c>
      <c r="H1683">
        <v>3517797</v>
      </c>
      <c r="I1683" t="s">
        <v>3562</v>
      </c>
      <c r="J1683" t="s">
        <v>5184</v>
      </c>
      <c r="K1683" t="s">
        <v>5185</v>
      </c>
      <c r="L1683">
        <v>9004</v>
      </c>
      <c r="M1683">
        <v>2759</v>
      </c>
      <c r="N1683" t="s">
        <v>1596</v>
      </c>
      <c r="O1683">
        <v>0</v>
      </c>
      <c r="P1683">
        <v>103</v>
      </c>
      <c r="Q1683" t="s">
        <v>30</v>
      </c>
      <c r="R1683" t="s">
        <v>966</v>
      </c>
      <c r="S1683">
        <v>0</v>
      </c>
      <c r="T1683">
        <v>2002</v>
      </c>
      <c r="U1683">
        <v>378</v>
      </c>
      <c r="V1683">
        <v>6.6</v>
      </c>
      <c r="W1683">
        <v>287</v>
      </c>
    </row>
    <row r="1684" spans="1:23" x14ac:dyDescent="0.25">
      <c r="A1684" t="s">
        <v>5186</v>
      </c>
      <c r="B1684">
        <v>41</v>
      </c>
      <c r="C1684">
        <v>80</v>
      </c>
      <c r="D1684">
        <v>9</v>
      </c>
      <c r="E1684">
        <v>826</v>
      </c>
      <c r="F1684" t="s">
        <v>489</v>
      </c>
      <c r="G1684">
        <v>17000</v>
      </c>
      <c r="H1684">
        <v>3101301</v>
      </c>
      <c r="I1684" t="s">
        <v>5187</v>
      </c>
      <c r="J1684" t="s">
        <v>309</v>
      </c>
      <c r="K1684" t="s">
        <v>5188</v>
      </c>
      <c r="L1684">
        <v>3926</v>
      </c>
      <c r="M1684">
        <v>21519</v>
      </c>
      <c r="N1684" t="s">
        <v>4487</v>
      </c>
      <c r="O1684">
        <v>1</v>
      </c>
      <c r="P1684">
        <v>38</v>
      </c>
      <c r="Q1684" t="s">
        <v>30</v>
      </c>
      <c r="R1684" t="s">
        <v>31</v>
      </c>
      <c r="S1684">
        <v>0</v>
      </c>
      <c r="T1684">
        <v>2005</v>
      </c>
      <c r="U1684">
        <v>2000</v>
      </c>
      <c r="V1684">
        <v>4</v>
      </c>
      <c r="W1684">
        <v>353</v>
      </c>
    </row>
    <row r="1685" spans="1:23" x14ac:dyDescent="0.25">
      <c r="A1685" t="s">
        <v>4927</v>
      </c>
      <c r="B1685">
        <v>124</v>
      </c>
      <c r="C1685">
        <v>88</v>
      </c>
      <c r="D1685">
        <v>108</v>
      </c>
      <c r="E1685">
        <v>135</v>
      </c>
      <c r="F1685" t="s">
        <v>5189</v>
      </c>
      <c r="G1685">
        <v>876</v>
      </c>
      <c r="H1685">
        <v>2975649</v>
      </c>
      <c r="I1685" t="s">
        <v>3864</v>
      </c>
      <c r="J1685" t="s">
        <v>1885</v>
      </c>
      <c r="K1685" t="s">
        <v>5190</v>
      </c>
      <c r="L1685">
        <v>23864</v>
      </c>
      <c r="M1685">
        <v>1518</v>
      </c>
      <c r="N1685" t="s">
        <v>5191</v>
      </c>
      <c r="O1685">
        <v>1</v>
      </c>
      <c r="P1685">
        <v>142</v>
      </c>
      <c r="Q1685" t="s">
        <v>30</v>
      </c>
      <c r="R1685" t="s">
        <v>44</v>
      </c>
      <c r="S1685">
        <v>0</v>
      </c>
      <c r="T1685">
        <v>2006</v>
      </c>
      <c r="U1685">
        <v>142</v>
      </c>
      <c r="V1685">
        <v>7</v>
      </c>
      <c r="W1685">
        <v>0</v>
      </c>
    </row>
    <row r="1686" spans="1:23" x14ac:dyDescent="0.25">
      <c r="A1686" t="s">
        <v>5192</v>
      </c>
      <c r="B1686">
        <v>90</v>
      </c>
      <c r="C1686">
        <v>103</v>
      </c>
      <c r="D1686">
        <v>45</v>
      </c>
      <c r="E1686">
        <v>107</v>
      </c>
      <c r="F1686" t="s">
        <v>5193</v>
      </c>
      <c r="G1686">
        <v>489</v>
      </c>
      <c r="H1686">
        <v>668171</v>
      </c>
      <c r="I1686" t="s">
        <v>4193</v>
      </c>
      <c r="J1686" t="s">
        <v>3783</v>
      </c>
      <c r="K1686" t="s">
        <v>5194</v>
      </c>
      <c r="L1686">
        <v>8215</v>
      </c>
      <c r="M1686">
        <v>949</v>
      </c>
      <c r="N1686" t="s">
        <v>5195</v>
      </c>
      <c r="O1686">
        <v>0</v>
      </c>
      <c r="P1686">
        <v>132</v>
      </c>
      <c r="Q1686" t="s">
        <v>1272</v>
      </c>
      <c r="R1686" t="s">
        <v>607</v>
      </c>
      <c r="S1686">
        <v>0</v>
      </c>
      <c r="T1686">
        <v>2005</v>
      </c>
      <c r="U1686">
        <v>181</v>
      </c>
      <c r="V1686">
        <v>5.6</v>
      </c>
      <c r="W1686">
        <v>445</v>
      </c>
    </row>
    <row r="1687" spans="1:23" x14ac:dyDescent="0.25">
      <c r="A1687" t="s">
        <v>5196</v>
      </c>
      <c r="B1687">
        <v>110</v>
      </c>
      <c r="C1687">
        <v>87</v>
      </c>
      <c r="D1687">
        <v>23</v>
      </c>
      <c r="E1687">
        <v>748</v>
      </c>
      <c r="F1687" t="s">
        <v>5197</v>
      </c>
      <c r="G1687">
        <v>826</v>
      </c>
      <c r="H1687">
        <v>480314</v>
      </c>
      <c r="I1687" t="s">
        <v>93</v>
      </c>
      <c r="J1687" t="s">
        <v>4487</v>
      </c>
      <c r="K1687" t="s">
        <v>5198</v>
      </c>
      <c r="L1687">
        <v>38503</v>
      </c>
      <c r="M1687">
        <v>4473</v>
      </c>
      <c r="N1687" t="s">
        <v>5199</v>
      </c>
      <c r="O1687">
        <v>4</v>
      </c>
      <c r="P1687">
        <v>180</v>
      </c>
      <c r="Q1687" t="s">
        <v>30</v>
      </c>
      <c r="R1687" t="s">
        <v>31</v>
      </c>
      <c r="S1687">
        <v>0</v>
      </c>
      <c r="T1687">
        <v>2006</v>
      </c>
      <c r="U1687">
        <v>816</v>
      </c>
      <c r="V1687">
        <v>4.8</v>
      </c>
      <c r="W1687">
        <v>0</v>
      </c>
    </row>
    <row r="1688" spans="1:23" x14ac:dyDescent="0.25">
      <c r="A1688" t="s">
        <v>5200</v>
      </c>
      <c r="B1688">
        <v>273</v>
      </c>
      <c r="C1688">
        <v>160</v>
      </c>
      <c r="D1688">
        <v>181</v>
      </c>
      <c r="E1688">
        <v>820</v>
      </c>
      <c r="F1688" t="s">
        <v>604</v>
      </c>
      <c r="G1688">
        <v>11000</v>
      </c>
      <c r="H1688">
        <v>3904982</v>
      </c>
      <c r="I1688" t="s">
        <v>5201</v>
      </c>
      <c r="J1688" t="s">
        <v>237</v>
      </c>
      <c r="K1688" t="s">
        <v>5202</v>
      </c>
      <c r="L1688">
        <v>136104</v>
      </c>
      <c r="M1688">
        <v>22516</v>
      </c>
      <c r="N1688" t="s">
        <v>707</v>
      </c>
      <c r="O1688">
        <v>0</v>
      </c>
      <c r="P1688">
        <v>415</v>
      </c>
      <c r="Q1688" t="s">
        <v>30</v>
      </c>
      <c r="R1688" t="s">
        <v>31</v>
      </c>
      <c r="S1688">
        <v>0</v>
      </c>
      <c r="T1688">
        <v>2007</v>
      </c>
      <c r="U1688">
        <v>10000</v>
      </c>
      <c r="V1688">
        <v>7.5</v>
      </c>
      <c r="W1688">
        <v>0</v>
      </c>
    </row>
    <row r="1689" spans="1:23" x14ac:dyDescent="0.25">
      <c r="A1689" t="s">
        <v>5203</v>
      </c>
      <c r="B1689">
        <v>63</v>
      </c>
      <c r="C1689">
        <v>121</v>
      </c>
      <c r="D1689">
        <v>0</v>
      </c>
      <c r="E1689">
        <v>187</v>
      </c>
      <c r="F1689" t="s">
        <v>3262</v>
      </c>
      <c r="G1689">
        <v>974</v>
      </c>
      <c r="H1689">
        <v>127437</v>
      </c>
      <c r="I1689" t="s">
        <v>741</v>
      </c>
      <c r="J1689" t="s">
        <v>201</v>
      </c>
      <c r="K1689" t="s">
        <v>5204</v>
      </c>
      <c r="L1689">
        <v>4670</v>
      </c>
      <c r="M1689">
        <v>1887</v>
      </c>
      <c r="N1689" t="s">
        <v>5205</v>
      </c>
      <c r="O1689">
        <v>0</v>
      </c>
      <c r="P1689">
        <v>27</v>
      </c>
      <c r="Q1689" t="s">
        <v>1272</v>
      </c>
      <c r="R1689" t="s">
        <v>607</v>
      </c>
      <c r="S1689">
        <v>0</v>
      </c>
      <c r="T1689">
        <v>2011</v>
      </c>
      <c r="U1689">
        <v>643</v>
      </c>
      <c r="V1689">
        <v>6</v>
      </c>
      <c r="W1689">
        <v>0</v>
      </c>
    </row>
    <row r="1690" spans="1:23" x14ac:dyDescent="0.25">
      <c r="A1690" t="s">
        <v>5206</v>
      </c>
      <c r="B1690">
        <v>56</v>
      </c>
      <c r="C1690">
        <v>91</v>
      </c>
      <c r="D1690">
        <v>2</v>
      </c>
      <c r="E1690">
        <v>55</v>
      </c>
      <c r="F1690" t="s">
        <v>5207</v>
      </c>
      <c r="G1690">
        <v>295</v>
      </c>
      <c r="H1690">
        <v>0</v>
      </c>
      <c r="I1690" t="s">
        <v>1954</v>
      </c>
      <c r="J1690" t="s">
        <v>5208</v>
      </c>
      <c r="K1690" t="s">
        <v>5209</v>
      </c>
      <c r="L1690">
        <v>9214</v>
      </c>
      <c r="M1690">
        <v>545</v>
      </c>
      <c r="N1690" t="s">
        <v>5210</v>
      </c>
      <c r="O1690">
        <v>7</v>
      </c>
      <c r="P1690">
        <v>17</v>
      </c>
      <c r="Q1690" t="s">
        <v>965</v>
      </c>
      <c r="R1690" t="s">
        <v>966</v>
      </c>
      <c r="S1690">
        <v>0</v>
      </c>
      <c r="T1690">
        <v>2009</v>
      </c>
      <c r="U1690">
        <v>71</v>
      </c>
      <c r="V1690">
        <v>7.2</v>
      </c>
      <c r="W1690">
        <v>0</v>
      </c>
    </row>
    <row r="1691" spans="1:23" x14ac:dyDescent="0.25">
      <c r="A1691" t="s">
        <v>1165</v>
      </c>
      <c r="B1691">
        <v>130</v>
      </c>
      <c r="C1691">
        <v>92</v>
      </c>
      <c r="D1691">
        <v>165</v>
      </c>
      <c r="E1691">
        <v>700</v>
      </c>
      <c r="F1691" t="s">
        <v>1496</v>
      </c>
      <c r="G1691">
        <v>26000</v>
      </c>
      <c r="H1691">
        <v>0</v>
      </c>
      <c r="I1691" t="s">
        <v>321</v>
      </c>
      <c r="J1691" t="s">
        <v>234</v>
      </c>
      <c r="K1691" t="s">
        <v>5211</v>
      </c>
      <c r="L1691">
        <v>36487</v>
      </c>
      <c r="M1691">
        <v>29773</v>
      </c>
      <c r="N1691" t="s">
        <v>1156</v>
      </c>
      <c r="O1691">
        <v>0</v>
      </c>
      <c r="P1691">
        <v>114</v>
      </c>
      <c r="Q1691" t="s">
        <v>30</v>
      </c>
      <c r="R1691" t="s">
        <v>31</v>
      </c>
      <c r="S1691">
        <v>0</v>
      </c>
      <c r="T1691">
        <v>2015</v>
      </c>
      <c r="U1691">
        <v>947</v>
      </c>
      <c r="V1691">
        <v>5.6</v>
      </c>
      <c r="W1691">
        <v>0</v>
      </c>
    </row>
    <row r="1692" spans="1:23" x14ac:dyDescent="0.25">
      <c r="A1692" t="s">
        <v>91</v>
      </c>
      <c r="B1692">
        <v>134</v>
      </c>
      <c r="C1692">
        <v>129</v>
      </c>
      <c r="D1692">
        <v>395</v>
      </c>
      <c r="E1692">
        <v>313</v>
      </c>
      <c r="F1692" t="s">
        <v>2920</v>
      </c>
      <c r="G1692">
        <v>18000</v>
      </c>
      <c r="H1692">
        <v>537580</v>
      </c>
      <c r="I1692" t="s">
        <v>5212</v>
      </c>
      <c r="J1692" t="s">
        <v>443</v>
      </c>
      <c r="K1692" t="s">
        <v>5213</v>
      </c>
      <c r="L1692">
        <v>52972</v>
      </c>
      <c r="M1692">
        <v>19620</v>
      </c>
      <c r="N1692" t="s">
        <v>5214</v>
      </c>
      <c r="O1692">
        <v>1</v>
      </c>
      <c r="P1692">
        <v>124</v>
      </c>
      <c r="Q1692" t="s">
        <v>30</v>
      </c>
      <c r="R1692" t="s">
        <v>31</v>
      </c>
      <c r="S1692">
        <v>0</v>
      </c>
      <c r="T1692">
        <v>2011</v>
      </c>
      <c r="U1692">
        <v>1000</v>
      </c>
      <c r="V1692">
        <v>6.8</v>
      </c>
      <c r="W1692">
        <v>21000</v>
      </c>
    </row>
    <row r="1693" spans="1:23" x14ac:dyDescent="0.25">
      <c r="A1693" t="s">
        <v>5215</v>
      </c>
      <c r="B1693">
        <v>36</v>
      </c>
      <c r="C1693">
        <v>93</v>
      </c>
      <c r="D1693">
        <v>7</v>
      </c>
      <c r="E1693">
        <v>480</v>
      </c>
      <c r="F1693" t="s">
        <v>1643</v>
      </c>
      <c r="G1693">
        <v>1000</v>
      </c>
      <c r="H1693">
        <v>0</v>
      </c>
      <c r="I1693" t="s">
        <v>1904</v>
      </c>
      <c r="J1693" t="s">
        <v>274</v>
      </c>
      <c r="K1693" t="s">
        <v>5216</v>
      </c>
      <c r="L1693">
        <v>4599</v>
      </c>
      <c r="M1693">
        <v>3095</v>
      </c>
      <c r="N1693" t="s">
        <v>1021</v>
      </c>
      <c r="O1693">
        <v>0</v>
      </c>
      <c r="P1693">
        <v>44</v>
      </c>
      <c r="Q1693" t="s">
        <v>5217</v>
      </c>
      <c r="R1693" t="s">
        <v>526</v>
      </c>
      <c r="S1693">
        <v>0</v>
      </c>
      <c r="T1693">
        <v>2010</v>
      </c>
      <c r="U1693">
        <v>898</v>
      </c>
      <c r="V1693">
        <v>4.9000000000000004</v>
      </c>
      <c r="W1693">
        <v>885</v>
      </c>
    </row>
    <row r="1694" spans="1:23" x14ac:dyDescent="0.25">
      <c r="A1694" t="s">
        <v>4647</v>
      </c>
      <c r="B1694">
        <v>46</v>
      </c>
      <c r="C1694">
        <v>118</v>
      </c>
      <c r="D1694">
        <v>55</v>
      </c>
      <c r="E1694">
        <v>11</v>
      </c>
      <c r="F1694" t="s">
        <v>5218</v>
      </c>
      <c r="G1694">
        <v>113</v>
      </c>
      <c r="H1694">
        <v>0</v>
      </c>
      <c r="I1694" t="s">
        <v>3642</v>
      </c>
      <c r="J1694" t="s">
        <v>4707</v>
      </c>
      <c r="K1694" t="s">
        <v>5219</v>
      </c>
      <c r="L1694">
        <v>10175</v>
      </c>
      <c r="M1694">
        <v>143</v>
      </c>
      <c r="N1694" t="s">
        <v>5220</v>
      </c>
      <c r="O1694">
        <v>1</v>
      </c>
      <c r="P1694">
        <v>23</v>
      </c>
      <c r="Q1694" t="s">
        <v>30</v>
      </c>
      <c r="R1694" t="s">
        <v>526</v>
      </c>
      <c r="S1694">
        <v>0</v>
      </c>
      <c r="T1694">
        <v>2007</v>
      </c>
      <c r="U1694">
        <v>11</v>
      </c>
      <c r="V1694">
        <v>7.1</v>
      </c>
      <c r="W1694">
        <v>0</v>
      </c>
    </row>
    <row r="1695" spans="1:23" x14ac:dyDescent="0.25">
      <c r="A1695" t="s">
        <v>5221</v>
      </c>
      <c r="B1695">
        <v>7</v>
      </c>
      <c r="C1695">
        <v>110</v>
      </c>
      <c r="D1695">
        <v>18</v>
      </c>
      <c r="E1695">
        <v>432</v>
      </c>
      <c r="F1695" t="s">
        <v>146</v>
      </c>
      <c r="G1695">
        <v>922</v>
      </c>
      <c r="H1695">
        <v>0</v>
      </c>
      <c r="I1695" t="s">
        <v>1497</v>
      </c>
      <c r="J1695" t="s">
        <v>3767</v>
      </c>
      <c r="K1695" t="s">
        <v>5222</v>
      </c>
      <c r="L1695">
        <v>3279</v>
      </c>
      <c r="M1695">
        <v>2725</v>
      </c>
      <c r="N1695" t="s">
        <v>5223</v>
      </c>
      <c r="O1695">
        <v>4</v>
      </c>
      <c r="P1695">
        <v>22</v>
      </c>
      <c r="Q1695" t="s">
        <v>30</v>
      </c>
      <c r="R1695" t="s">
        <v>966</v>
      </c>
      <c r="S1695">
        <v>0</v>
      </c>
      <c r="T1695">
        <v>2014</v>
      </c>
      <c r="U1695">
        <v>919</v>
      </c>
      <c r="V1695">
        <v>2</v>
      </c>
      <c r="W1695">
        <v>0</v>
      </c>
    </row>
    <row r="1696" spans="1:23" x14ac:dyDescent="0.25">
      <c r="A1696" t="s">
        <v>5224</v>
      </c>
      <c r="B1696">
        <v>132</v>
      </c>
      <c r="C1696">
        <v>103</v>
      </c>
      <c r="D1696">
        <v>61</v>
      </c>
      <c r="E1696">
        <v>520</v>
      </c>
      <c r="F1696" t="s">
        <v>90</v>
      </c>
      <c r="G1696">
        <v>963</v>
      </c>
      <c r="H1696">
        <v>0</v>
      </c>
      <c r="I1696" t="s">
        <v>3864</v>
      </c>
      <c r="J1696" t="s">
        <v>1984</v>
      </c>
      <c r="K1696" t="s">
        <v>5225</v>
      </c>
      <c r="L1696">
        <v>12410</v>
      </c>
      <c r="M1696">
        <v>2806</v>
      </c>
      <c r="N1696" t="s">
        <v>1305</v>
      </c>
      <c r="O1696">
        <v>3</v>
      </c>
      <c r="P1696">
        <v>62</v>
      </c>
      <c r="Q1696" t="s">
        <v>30</v>
      </c>
      <c r="R1696" t="s">
        <v>5226</v>
      </c>
      <c r="S1696">
        <v>0</v>
      </c>
      <c r="T1696">
        <v>2014</v>
      </c>
      <c r="U1696">
        <v>903</v>
      </c>
      <c r="V1696">
        <v>5.7</v>
      </c>
      <c r="W1696">
        <v>6000</v>
      </c>
    </row>
    <row r="1697" spans="1:23" x14ac:dyDescent="0.25">
      <c r="A1697" t="s">
        <v>5227</v>
      </c>
      <c r="B1697">
        <v>5</v>
      </c>
      <c r="C1697">
        <v>85</v>
      </c>
      <c r="D1697">
        <v>0</v>
      </c>
      <c r="E1697">
        <v>21</v>
      </c>
      <c r="F1697" t="s">
        <v>4346</v>
      </c>
      <c r="G1697">
        <v>114</v>
      </c>
      <c r="H1697">
        <v>0</v>
      </c>
      <c r="I1697" t="s">
        <v>5228</v>
      </c>
      <c r="J1697" t="s">
        <v>5229</v>
      </c>
      <c r="K1697" t="s">
        <v>5230</v>
      </c>
      <c r="L1697">
        <v>393</v>
      </c>
      <c r="M1697">
        <v>229</v>
      </c>
      <c r="N1697" t="s">
        <v>5231</v>
      </c>
      <c r="O1697">
        <v>1</v>
      </c>
      <c r="P1697">
        <v>7</v>
      </c>
      <c r="Q1697" t="s">
        <v>3466</v>
      </c>
      <c r="R1697" t="s">
        <v>4350</v>
      </c>
      <c r="S1697">
        <v>0</v>
      </c>
      <c r="T1697">
        <v>2015</v>
      </c>
      <c r="U1697">
        <v>35</v>
      </c>
      <c r="V1697">
        <v>4.0999999999999996</v>
      </c>
      <c r="W1697">
        <v>161</v>
      </c>
    </row>
    <row r="1698" spans="1:23" x14ac:dyDescent="0.25">
      <c r="A1698" t="s">
        <v>5232</v>
      </c>
      <c r="B1698">
        <v>56</v>
      </c>
      <c r="C1698">
        <v>110</v>
      </c>
      <c r="D1698">
        <v>59</v>
      </c>
      <c r="E1698">
        <v>24</v>
      </c>
      <c r="F1698" t="s">
        <v>888</v>
      </c>
      <c r="G1698">
        <v>1000</v>
      </c>
      <c r="H1698">
        <v>0</v>
      </c>
      <c r="I1698" t="s">
        <v>1396</v>
      </c>
      <c r="J1698" t="s">
        <v>271</v>
      </c>
      <c r="K1698" t="s">
        <v>5233</v>
      </c>
      <c r="L1698">
        <v>14618</v>
      </c>
      <c r="M1698">
        <v>1831</v>
      </c>
      <c r="N1698" t="s">
        <v>5234</v>
      </c>
      <c r="O1698">
        <v>0</v>
      </c>
      <c r="P1698">
        <v>108</v>
      </c>
      <c r="Q1698" t="s">
        <v>30</v>
      </c>
      <c r="R1698" t="s">
        <v>4304</v>
      </c>
      <c r="S1698">
        <v>0</v>
      </c>
      <c r="T1698">
        <v>2002</v>
      </c>
      <c r="U1698">
        <v>794</v>
      </c>
      <c r="V1698">
        <v>6.7</v>
      </c>
      <c r="W1698">
        <v>447</v>
      </c>
    </row>
    <row r="1699" spans="1:23" x14ac:dyDescent="0.25">
      <c r="A1699" t="s">
        <v>5235</v>
      </c>
      <c r="B1699">
        <v>65</v>
      </c>
      <c r="C1699">
        <v>89</v>
      </c>
      <c r="D1699">
        <v>5</v>
      </c>
      <c r="E1699">
        <v>365</v>
      </c>
      <c r="F1699" t="s">
        <v>340</v>
      </c>
      <c r="G1699">
        <v>11000</v>
      </c>
      <c r="H1699">
        <v>0</v>
      </c>
      <c r="I1699" t="s">
        <v>5236</v>
      </c>
      <c r="J1699" t="s">
        <v>59</v>
      </c>
      <c r="K1699" t="s">
        <v>5237</v>
      </c>
      <c r="L1699">
        <v>3302</v>
      </c>
      <c r="M1699">
        <v>15795</v>
      </c>
      <c r="N1699" t="s">
        <v>3781</v>
      </c>
      <c r="O1699">
        <v>0</v>
      </c>
      <c r="P1699">
        <v>14</v>
      </c>
      <c r="Q1699" t="s">
        <v>30</v>
      </c>
      <c r="R1699" t="s">
        <v>31</v>
      </c>
      <c r="S1699">
        <v>0</v>
      </c>
      <c r="T1699">
        <v>2016</v>
      </c>
      <c r="U1699">
        <v>4000</v>
      </c>
      <c r="V1699">
        <v>7.5</v>
      </c>
      <c r="W1699">
        <v>13000</v>
      </c>
    </row>
    <row r="1700" spans="1:23" x14ac:dyDescent="0.25">
      <c r="A1700" t="s">
        <v>5238</v>
      </c>
      <c r="B1700">
        <v>221</v>
      </c>
      <c r="C1700">
        <v>115</v>
      </c>
      <c r="D1700">
        <v>0</v>
      </c>
      <c r="E1700">
        <v>751</v>
      </c>
      <c r="F1700" t="s">
        <v>5239</v>
      </c>
      <c r="G1700">
        <v>10000</v>
      </c>
      <c r="H1700">
        <v>183436380</v>
      </c>
      <c r="I1700" t="s">
        <v>3915</v>
      </c>
      <c r="J1700" t="s">
        <v>1592</v>
      </c>
      <c r="K1700" t="s">
        <v>5240</v>
      </c>
      <c r="L1700">
        <v>97697</v>
      </c>
      <c r="M1700">
        <v>13159</v>
      </c>
      <c r="N1700" t="s">
        <v>5241</v>
      </c>
      <c r="O1700">
        <v>8</v>
      </c>
      <c r="P1700">
        <v>185</v>
      </c>
      <c r="Q1700" t="s">
        <v>30</v>
      </c>
      <c r="R1700" t="s">
        <v>31</v>
      </c>
      <c r="S1700">
        <v>0</v>
      </c>
      <c r="T1700">
        <v>2015</v>
      </c>
      <c r="U1700">
        <v>1000</v>
      </c>
      <c r="V1700">
        <v>6.5</v>
      </c>
      <c r="W1700">
        <v>40000</v>
      </c>
    </row>
    <row r="1701" spans="1:23" x14ac:dyDescent="0.25">
      <c r="A1701" t="s">
        <v>940</v>
      </c>
      <c r="B1701">
        <v>291</v>
      </c>
      <c r="C1701">
        <v>153</v>
      </c>
      <c r="D1701">
        <v>446</v>
      </c>
      <c r="E1701">
        <v>154</v>
      </c>
      <c r="F1701" t="s">
        <v>5242</v>
      </c>
      <c r="G1701">
        <v>523</v>
      </c>
      <c r="H1701">
        <v>119518352</v>
      </c>
      <c r="I1701" t="s">
        <v>5243</v>
      </c>
      <c r="J1701" t="s">
        <v>785</v>
      </c>
      <c r="K1701" t="s">
        <v>5244</v>
      </c>
      <c r="L1701">
        <v>188637</v>
      </c>
      <c r="M1701">
        <v>1383</v>
      </c>
      <c r="N1701" t="s">
        <v>5245</v>
      </c>
      <c r="O1701">
        <v>0</v>
      </c>
      <c r="P1701">
        <v>815</v>
      </c>
      <c r="Q1701" t="s">
        <v>30</v>
      </c>
      <c r="R1701" t="s">
        <v>31</v>
      </c>
      <c r="S1701">
        <v>0</v>
      </c>
      <c r="T1701">
        <v>2005</v>
      </c>
      <c r="U1701">
        <v>405</v>
      </c>
      <c r="V1701">
        <v>7.9</v>
      </c>
      <c r="W1701">
        <v>11000</v>
      </c>
    </row>
    <row r="1702" spans="1:23" x14ac:dyDescent="0.25">
      <c r="A1702" t="s">
        <v>5247</v>
      </c>
      <c r="B1702">
        <v>148</v>
      </c>
      <c r="C1702">
        <v>128</v>
      </c>
      <c r="D1702">
        <v>0</v>
      </c>
      <c r="E1702">
        <v>754</v>
      </c>
      <c r="F1702" t="s">
        <v>3077</v>
      </c>
      <c r="G1702">
        <v>955</v>
      </c>
      <c r="H1702">
        <v>37036404</v>
      </c>
      <c r="I1702" t="s">
        <v>936</v>
      </c>
      <c r="J1702" t="s">
        <v>2299</v>
      </c>
      <c r="K1702" t="s">
        <v>5248</v>
      </c>
      <c r="L1702">
        <v>44816</v>
      </c>
      <c r="M1702">
        <v>5404</v>
      </c>
      <c r="N1702" t="s">
        <v>2522</v>
      </c>
      <c r="O1702">
        <v>3</v>
      </c>
      <c r="P1702">
        <v>259</v>
      </c>
      <c r="Q1702" t="s">
        <v>30</v>
      </c>
      <c r="R1702" t="s">
        <v>31</v>
      </c>
      <c r="S1702">
        <v>0</v>
      </c>
      <c r="T1702">
        <v>2000</v>
      </c>
      <c r="U1702">
        <v>869</v>
      </c>
      <c r="V1702">
        <v>6.4</v>
      </c>
      <c r="W1702">
        <v>0</v>
      </c>
    </row>
    <row r="1703" spans="1:23" x14ac:dyDescent="0.25">
      <c r="A1703" t="s">
        <v>3163</v>
      </c>
      <c r="B1703">
        <v>42</v>
      </c>
      <c r="C1703">
        <v>89</v>
      </c>
      <c r="D1703">
        <v>12</v>
      </c>
      <c r="E1703">
        <v>373</v>
      </c>
      <c r="F1703" t="s">
        <v>5249</v>
      </c>
      <c r="G1703">
        <v>1000</v>
      </c>
      <c r="H1703">
        <v>22359293</v>
      </c>
      <c r="I1703" t="s">
        <v>538</v>
      </c>
      <c r="J1703" t="s">
        <v>274</v>
      </c>
      <c r="K1703" t="s">
        <v>5250</v>
      </c>
      <c r="L1703">
        <v>16222</v>
      </c>
      <c r="M1703">
        <v>2056</v>
      </c>
      <c r="N1703" t="s">
        <v>5251</v>
      </c>
      <c r="O1703">
        <v>0</v>
      </c>
      <c r="P1703">
        <v>39</v>
      </c>
      <c r="Q1703" t="s">
        <v>30</v>
      </c>
      <c r="R1703" t="s">
        <v>44</v>
      </c>
      <c r="S1703">
        <v>0</v>
      </c>
      <c r="T1703">
        <v>1997</v>
      </c>
      <c r="U1703">
        <v>409</v>
      </c>
      <c r="V1703">
        <v>5.8</v>
      </c>
      <c r="W1703">
        <v>0</v>
      </c>
    </row>
    <row r="1704" spans="1:23" x14ac:dyDescent="0.25">
      <c r="A1704" t="s">
        <v>579</v>
      </c>
      <c r="B1704">
        <v>302</v>
      </c>
      <c r="C1704">
        <v>122</v>
      </c>
      <c r="D1704">
        <v>2000</v>
      </c>
      <c r="E1704">
        <v>1000</v>
      </c>
      <c r="F1704" t="s">
        <v>883</v>
      </c>
      <c r="G1704">
        <v>2000</v>
      </c>
      <c r="H1704">
        <v>18593156</v>
      </c>
      <c r="I1704" t="s">
        <v>2164</v>
      </c>
      <c r="J1704" t="s">
        <v>811</v>
      </c>
      <c r="K1704" t="s">
        <v>5252</v>
      </c>
      <c r="L1704">
        <v>88682</v>
      </c>
      <c r="M1704">
        <v>6161</v>
      </c>
      <c r="N1704" t="s">
        <v>299</v>
      </c>
      <c r="O1704">
        <v>1</v>
      </c>
      <c r="P1704">
        <v>241</v>
      </c>
      <c r="Q1704" t="s">
        <v>30</v>
      </c>
      <c r="R1704" t="s">
        <v>31</v>
      </c>
      <c r="S1704">
        <v>0</v>
      </c>
      <c r="T1704">
        <v>2008</v>
      </c>
      <c r="U1704">
        <v>1000</v>
      </c>
      <c r="V1704">
        <v>7.7</v>
      </c>
      <c r="W1704">
        <v>0</v>
      </c>
    </row>
    <row r="1705" spans="1:23" x14ac:dyDescent="0.25">
      <c r="A1705" t="s">
        <v>2160</v>
      </c>
      <c r="B1705">
        <v>181</v>
      </c>
      <c r="C1705">
        <v>113</v>
      </c>
      <c r="D1705">
        <v>0</v>
      </c>
      <c r="E1705">
        <v>89</v>
      </c>
      <c r="F1705" t="s">
        <v>5253</v>
      </c>
      <c r="G1705">
        <v>504</v>
      </c>
      <c r="H1705">
        <v>0</v>
      </c>
      <c r="I1705" t="s">
        <v>5254</v>
      </c>
      <c r="J1705" t="s">
        <v>5255</v>
      </c>
      <c r="K1705" t="s">
        <v>5256</v>
      </c>
      <c r="L1705">
        <v>71596</v>
      </c>
      <c r="M1705">
        <v>810</v>
      </c>
      <c r="N1705" t="s">
        <v>5257</v>
      </c>
      <c r="O1705">
        <v>0</v>
      </c>
      <c r="P1705">
        <v>276</v>
      </c>
      <c r="Q1705" t="s">
        <v>30</v>
      </c>
      <c r="R1705" t="s">
        <v>31</v>
      </c>
      <c r="S1705">
        <v>0</v>
      </c>
      <c r="T1705">
        <v>2002</v>
      </c>
      <c r="U1705">
        <v>147</v>
      </c>
      <c r="V1705">
        <v>7.1</v>
      </c>
      <c r="W1705">
        <v>3000</v>
      </c>
    </row>
    <row r="1706" spans="1:23" x14ac:dyDescent="0.25">
      <c r="A1706" t="s">
        <v>3734</v>
      </c>
      <c r="B1706">
        <v>64</v>
      </c>
      <c r="C1706">
        <v>99</v>
      </c>
      <c r="D1706">
        <v>71</v>
      </c>
      <c r="E1706">
        <v>584</v>
      </c>
      <c r="F1706" t="s">
        <v>1938</v>
      </c>
      <c r="G1706">
        <v>2000</v>
      </c>
      <c r="H1706">
        <v>16930185</v>
      </c>
      <c r="I1706" t="s">
        <v>1099</v>
      </c>
      <c r="J1706" t="s">
        <v>3898</v>
      </c>
      <c r="K1706" t="s">
        <v>5258</v>
      </c>
      <c r="L1706">
        <v>14315</v>
      </c>
      <c r="M1706">
        <v>4169</v>
      </c>
      <c r="N1706" t="s">
        <v>2256</v>
      </c>
      <c r="O1706">
        <v>2</v>
      </c>
      <c r="P1706">
        <v>101</v>
      </c>
      <c r="Q1706" t="s">
        <v>30</v>
      </c>
      <c r="R1706" t="s">
        <v>526</v>
      </c>
      <c r="S1706">
        <v>0</v>
      </c>
      <c r="T1706">
        <v>2002</v>
      </c>
      <c r="U1706">
        <v>719</v>
      </c>
      <c r="V1706">
        <v>5.3</v>
      </c>
      <c r="W1706">
        <v>201</v>
      </c>
    </row>
    <row r="1707" spans="1:23" x14ac:dyDescent="0.25">
      <c r="A1707" t="s">
        <v>2699</v>
      </c>
      <c r="B1707">
        <v>154</v>
      </c>
      <c r="C1707">
        <v>99</v>
      </c>
      <c r="D1707">
        <v>265</v>
      </c>
      <c r="E1707">
        <v>265</v>
      </c>
      <c r="F1707" t="s">
        <v>190</v>
      </c>
      <c r="G1707">
        <v>22000</v>
      </c>
      <c r="H1707">
        <v>63034755</v>
      </c>
      <c r="I1707" t="s">
        <v>1094</v>
      </c>
      <c r="J1707" t="s">
        <v>107</v>
      </c>
      <c r="K1707" t="s">
        <v>5259</v>
      </c>
      <c r="L1707">
        <v>16984</v>
      </c>
      <c r="M1707">
        <v>23562</v>
      </c>
      <c r="N1707" t="s">
        <v>2699</v>
      </c>
      <c r="O1707">
        <v>1</v>
      </c>
      <c r="P1707">
        <v>96</v>
      </c>
      <c r="Q1707" t="s">
        <v>30</v>
      </c>
      <c r="R1707" t="s">
        <v>31</v>
      </c>
      <c r="S1707">
        <v>0</v>
      </c>
      <c r="T1707">
        <v>2016</v>
      </c>
      <c r="U1707">
        <v>779</v>
      </c>
      <c r="V1707">
        <v>5.3</v>
      </c>
      <c r="W1707">
        <v>0</v>
      </c>
    </row>
    <row r="1708" spans="1:23" x14ac:dyDescent="0.25">
      <c r="A1708" t="s">
        <v>5260</v>
      </c>
      <c r="B1708">
        <v>17</v>
      </c>
      <c r="C1708">
        <v>147</v>
      </c>
      <c r="D1708">
        <v>0</v>
      </c>
      <c r="E1708">
        <v>400</v>
      </c>
      <c r="F1708" t="s">
        <v>2284</v>
      </c>
      <c r="G1708">
        <v>18000</v>
      </c>
      <c r="H1708">
        <v>5899797</v>
      </c>
      <c r="I1708" t="s">
        <v>3642</v>
      </c>
      <c r="J1708" t="s">
        <v>1127</v>
      </c>
      <c r="K1708" t="s">
        <v>5261</v>
      </c>
      <c r="L1708">
        <v>9913</v>
      </c>
      <c r="M1708">
        <v>18855</v>
      </c>
      <c r="N1708" t="s">
        <v>756</v>
      </c>
      <c r="O1708">
        <v>0</v>
      </c>
      <c r="P1708">
        <v>51</v>
      </c>
      <c r="Q1708" t="s">
        <v>30</v>
      </c>
      <c r="R1708" t="s">
        <v>44</v>
      </c>
      <c r="S1708">
        <v>0</v>
      </c>
      <c r="T1708">
        <v>1987</v>
      </c>
      <c r="U1708">
        <v>427</v>
      </c>
      <c r="V1708">
        <v>7.5</v>
      </c>
      <c r="W1708">
        <v>0</v>
      </c>
    </row>
    <row r="1709" spans="1:23" x14ac:dyDescent="0.25">
      <c r="A1709" t="s">
        <v>2303</v>
      </c>
      <c r="B1709">
        <v>65</v>
      </c>
      <c r="C1709">
        <v>112</v>
      </c>
      <c r="D1709">
        <v>759</v>
      </c>
      <c r="E1709">
        <v>933</v>
      </c>
      <c r="F1709" t="s">
        <v>823</v>
      </c>
      <c r="G1709">
        <v>11000</v>
      </c>
      <c r="H1709">
        <v>4554569</v>
      </c>
      <c r="I1709" t="s">
        <v>1639</v>
      </c>
      <c r="J1709" t="s">
        <v>1274</v>
      </c>
      <c r="K1709" t="s">
        <v>5262</v>
      </c>
      <c r="L1709">
        <v>8134</v>
      </c>
      <c r="M1709">
        <v>17873</v>
      </c>
      <c r="N1709" t="s">
        <v>1914</v>
      </c>
      <c r="O1709">
        <v>4</v>
      </c>
      <c r="P1709">
        <v>123</v>
      </c>
      <c r="Q1709" t="s">
        <v>30</v>
      </c>
      <c r="R1709" t="s">
        <v>31</v>
      </c>
      <c r="S1709">
        <v>0</v>
      </c>
      <c r="T1709">
        <v>1999</v>
      </c>
      <c r="U1709">
        <v>1000</v>
      </c>
      <c r="V1709">
        <v>6.9</v>
      </c>
      <c r="W1709">
        <v>209</v>
      </c>
    </row>
    <row r="1710" spans="1:23" x14ac:dyDescent="0.25">
      <c r="A1710" t="s">
        <v>5263</v>
      </c>
      <c r="B1710">
        <v>148</v>
      </c>
      <c r="C1710">
        <v>88</v>
      </c>
      <c r="D1710">
        <v>64</v>
      </c>
      <c r="E1710">
        <v>363</v>
      </c>
      <c r="F1710" t="s">
        <v>1066</v>
      </c>
      <c r="G1710">
        <v>1000</v>
      </c>
      <c r="H1710">
        <v>17016190</v>
      </c>
      <c r="I1710" t="s">
        <v>4852</v>
      </c>
      <c r="J1710" t="s">
        <v>472</v>
      </c>
      <c r="K1710" t="s">
        <v>5264</v>
      </c>
      <c r="L1710">
        <v>28632</v>
      </c>
      <c r="M1710">
        <v>2567</v>
      </c>
      <c r="N1710" t="s">
        <v>5265</v>
      </c>
      <c r="O1710">
        <v>0</v>
      </c>
      <c r="P1710">
        <v>214</v>
      </c>
      <c r="Q1710" t="s">
        <v>30</v>
      </c>
      <c r="R1710" t="s">
        <v>5266</v>
      </c>
      <c r="S1710">
        <v>0</v>
      </c>
      <c r="T1710">
        <v>2004</v>
      </c>
      <c r="U1710">
        <v>857</v>
      </c>
      <c r="V1710">
        <v>4.9000000000000004</v>
      </c>
      <c r="W1710">
        <v>0</v>
      </c>
    </row>
    <row r="1711" spans="1:23" x14ac:dyDescent="0.25">
      <c r="A1711" t="s">
        <v>5267</v>
      </c>
      <c r="B1711">
        <v>161</v>
      </c>
      <c r="C1711">
        <v>94</v>
      </c>
      <c r="D1711">
        <v>11</v>
      </c>
      <c r="E1711">
        <v>566</v>
      </c>
      <c r="F1711" t="s">
        <v>5268</v>
      </c>
      <c r="G1711">
        <v>1000</v>
      </c>
      <c r="H1711">
        <v>6301131</v>
      </c>
      <c r="I1711" t="s">
        <v>1435</v>
      </c>
      <c r="J1711" t="s">
        <v>1689</v>
      </c>
      <c r="K1711" t="s">
        <v>5269</v>
      </c>
      <c r="L1711">
        <v>92850</v>
      </c>
      <c r="M1711">
        <v>5085</v>
      </c>
      <c r="N1711" t="s">
        <v>5270</v>
      </c>
      <c r="O1711">
        <v>0</v>
      </c>
      <c r="P1711">
        <v>263</v>
      </c>
      <c r="Q1711" t="s">
        <v>30</v>
      </c>
      <c r="R1711" t="s">
        <v>31</v>
      </c>
      <c r="S1711">
        <v>0</v>
      </c>
      <c r="T1711">
        <v>2005</v>
      </c>
      <c r="U1711">
        <v>948</v>
      </c>
      <c r="V1711">
        <v>7.1</v>
      </c>
      <c r="W1711">
        <v>0</v>
      </c>
    </row>
    <row r="1712" spans="1:23" x14ac:dyDescent="0.25">
      <c r="A1712" t="s">
        <v>1086</v>
      </c>
      <c r="B1712">
        <v>124</v>
      </c>
      <c r="C1712">
        <v>90</v>
      </c>
      <c r="D1712">
        <v>63</v>
      </c>
      <c r="E1712">
        <v>631</v>
      </c>
      <c r="F1712" t="s">
        <v>1300</v>
      </c>
      <c r="G1712">
        <v>49000</v>
      </c>
      <c r="H1712">
        <v>217350219</v>
      </c>
      <c r="I1712" t="s">
        <v>66</v>
      </c>
      <c r="J1712" t="s">
        <v>554</v>
      </c>
      <c r="K1712" t="s">
        <v>5271</v>
      </c>
      <c r="L1712">
        <v>260939</v>
      </c>
      <c r="M1712">
        <v>52970</v>
      </c>
      <c r="N1712" t="s">
        <v>5272</v>
      </c>
      <c r="O1712">
        <v>0</v>
      </c>
      <c r="P1712">
        <v>244</v>
      </c>
      <c r="Q1712" t="s">
        <v>30</v>
      </c>
      <c r="R1712" t="s">
        <v>31</v>
      </c>
      <c r="S1712">
        <v>0</v>
      </c>
      <c r="T1712">
        <v>1992</v>
      </c>
      <c r="U1712">
        <v>2000</v>
      </c>
      <c r="V1712">
        <v>8</v>
      </c>
      <c r="W1712">
        <v>0</v>
      </c>
    </row>
    <row r="1713" spans="1:23" x14ac:dyDescent="0.25">
      <c r="A1713" t="s">
        <v>1970</v>
      </c>
      <c r="B1713">
        <v>349</v>
      </c>
      <c r="C1713">
        <v>167</v>
      </c>
      <c r="D1713">
        <v>473</v>
      </c>
      <c r="E1713">
        <v>303</v>
      </c>
      <c r="F1713" t="s">
        <v>5273</v>
      </c>
      <c r="G1713">
        <v>559</v>
      </c>
      <c r="H1713">
        <v>161029270</v>
      </c>
      <c r="I1713" t="s">
        <v>5274</v>
      </c>
      <c r="J1713" t="s">
        <v>1399</v>
      </c>
      <c r="K1713" t="s">
        <v>5275</v>
      </c>
      <c r="L1713">
        <v>119928</v>
      </c>
      <c r="M1713">
        <v>2702</v>
      </c>
      <c r="N1713" t="s">
        <v>5276</v>
      </c>
      <c r="O1713">
        <v>0</v>
      </c>
      <c r="P1713">
        <v>331</v>
      </c>
      <c r="Q1713" t="s">
        <v>30</v>
      </c>
      <c r="R1713" t="s">
        <v>31</v>
      </c>
      <c r="S1713">
        <v>0</v>
      </c>
      <c r="T1713">
        <v>2015</v>
      </c>
      <c r="U1713">
        <v>427</v>
      </c>
      <c r="V1713">
        <v>7.9</v>
      </c>
      <c r="W1713">
        <v>76000</v>
      </c>
    </row>
    <row r="1714" spans="1:23" x14ac:dyDescent="0.25">
      <c r="A1714" t="s">
        <v>270</v>
      </c>
      <c r="B1714">
        <v>148</v>
      </c>
      <c r="C1714">
        <v>118</v>
      </c>
      <c r="D1714">
        <v>14000</v>
      </c>
      <c r="E1714">
        <v>237</v>
      </c>
      <c r="F1714" t="s">
        <v>5277</v>
      </c>
      <c r="G1714">
        <v>11000</v>
      </c>
      <c r="H1714">
        <v>179870271</v>
      </c>
      <c r="I1714" t="s">
        <v>93</v>
      </c>
      <c r="J1714" t="s">
        <v>272</v>
      </c>
      <c r="K1714" t="s">
        <v>5278</v>
      </c>
      <c r="L1714">
        <v>329969</v>
      </c>
      <c r="M1714">
        <v>11898</v>
      </c>
      <c r="N1714" t="s">
        <v>4989</v>
      </c>
      <c r="O1714">
        <v>2</v>
      </c>
      <c r="P1714">
        <v>524</v>
      </c>
      <c r="Q1714" t="s">
        <v>30</v>
      </c>
      <c r="R1714" t="s">
        <v>31</v>
      </c>
      <c r="S1714">
        <v>0</v>
      </c>
      <c r="T1714">
        <v>1984</v>
      </c>
      <c r="U1714">
        <v>429</v>
      </c>
      <c r="V1714">
        <v>7.6</v>
      </c>
      <c r="W1714">
        <v>0</v>
      </c>
    </row>
    <row r="1715" spans="1:23" x14ac:dyDescent="0.25">
      <c r="A1715" t="s">
        <v>5279</v>
      </c>
      <c r="B1715">
        <v>45</v>
      </c>
      <c r="C1715">
        <v>83</v>
      </c>
      <c r="D1715">
        <v>5</v>
      </c>
      <c r="E1715">
        <v>368</v>
      </c>
      <c r="F1715" t="s">
        <v>1410</v>
      </c>
      <c r="G1715">
        <v>971</v>
      </c>
      <c r="H1715">
        <v>100491683</v>
      </c>
      <c r="I1715" t="s">
        <v>5280</v>
      </c>
      <c r="J1715" t="s">
        <v>1508</v>
      </c>
      <c r="K1715" t="s">
        <v>5281</v>
      </c>
      <c r="L1715">
        <v>14005</v>
      </c>
      <c r="M1715">
        <v>3438</v>
      </c>
      <c r="N1715" t="s">
        <v>4928</v>
      </c>
      <c r="O1715">
        <v>0</v>
      </c>
      <c r="P1715">
        <v>67</v>
      </c>
      <c r="Q1715" t="s">
        <v>30</v>
      </c>
      <c r="R1715" t="s">
        <v>31</v>
      </c>
      <c r="S1715">
        <v>0</v>
      </c>
      <c r="T1715">
        <v>1998</v>
      </c>
      <c r="U1715">
        <v>503</v>
      </c>
      <c r="V1715">
        <v>5.9</v>
      </c>
      <c r="W1715">
        <v>418</v>
      </c>
    </row>
    <row r="1716" spans="1:23" x14ac:dyDescent="0.25">
      <c r="A1716" t="s">
        <v>653</v>
      </c>
      <c r="B1716">
        <v>133</v>
      </c>
      <c r="C1716">
        <v>104</v>
      </c>
      <c r="D1716">
        <v>93</v>
      </c>
      <c r="E1716">
        <v>878</v>
      </c>
      <c r="F1716" t="s">
        <v>2547</v>
      </c>
      <c r="G1716">
        <v>11000</v>
      </c>
      <c r="H1716">
        <v>74058698</v>
      </c>
      <c r="I1716" t="s">
        <v>1385</v>
      </c>
      <c r="J1716" t="s">
        <v>323</v>
      </c>
      <c r="K1716" t="s">
        <v>5282</v>
      </c>
      <c r="L1716">
        <v>59232</v>
      </c>
      <c r="M1716">
        <v>17109</v>
      </c>
      <c r="N1716" t="s">
        <v>1695</v>
      </c>
      <c r="O1716">
        <v>0</v>
      </c>
      <c r="P1716">
        <v>317</v>
      </c>
      <c r="Q1716" t="s">
        <v>30</v>
      </c>
      <c r="R1716" t="s">
        <v>31</v>
      </c>
      <c r="S1716">
        <v>0</v>
      </c>
      <c r="T1716">
        <v>2001</v>
      </c>
      <c r="U1716">
        <v>2000</v>
      </c>
      <c r="V1716">
        <v>6.3</v>
      </c>
      <c r="W1716">
        <v>0</v>
      </c>
    </row>
    <row r="1717" spans="1:23" x14ac:dyDescent="0.25">
      <c r="A1717" t="s">
        <v>3470</v>
      </c>
      <c r="B1717">
        <v>87</v>
      </c>
      <c r="C1717">
        <v>110</v>
      </c>
      <c r="D1717">
        <v>350</v>
      </c>
      <c r="E1717">
        <v>83</v>
      </c>
      <c r="F1717" t="s">
        <v>4951</v>
      </c>
      <c r="G1717">
        <v>11000</v>
      </c>
      <c r="H1717">
        <v>0</v>
      </c>
      <c r="I1717" t="s">
        <v>5283</v>
      </c>
      <c r="J1717" t="s">
        <v>1541</v>
      </c>
      <c r="K1717" t="s">
        <v>5284</v>
      </c>
      <c r="L1717">
        <v>2167</v>
      </c>
      <c r="M1717">
        <v>11534</v>
      </c>
      <c r="N1717" t="s">
        <v>5285</v>
      </c>
      <c r="O1717">
        <v>3</v>
      </c>
      <c r="P1717">
        <v>32</v>
      </c>
      <c r="Q1717" t="s">
        <v>30</v>
      </c>
      <c r="R1717" t="s">
        <v>44</v>
      </c>
      <c r="S1717">
        <v>0</v>
      </c>
      <c r="T1717">
        <v>2016</v>
      </c>
      <c r="U1717">
        <v>183</v>
      </c>
      <c r="V1717">
        <v>7.1</v>
      </c>
      <c r="W1717">
        <v>0</v>
      </c>
    </row>
    <row r="1718" spans="1:23" x14ac:dyDescent="0.25">
      <c r="A1718" t="s">
        <v>3047</v>
      </c>
      <c r="B1718">
        <v>178</v>
      </c>
      <c r="C1718">
        <v>102</v>
      </c>
      <c r="D1718">
        <v>0</v>
      </c>
      <c r="E1718">
        <v>876</v>
      </c>
      <c r="F1718" t="s">
        <v>340</v>
      </c>
      <c r="G1718">
        <v>40000</v>
      </c>
      <c r="H1718">
        <v>55845943</v>
      </c>
      <c r="I1718" t="s">
        <v>233</v>
      </c>
      <c r="J1718" t="s">
        <v>35</v>
      </c>
      <c r="K1718" t="s">
        <v>5286</v>
      </c>
      <c r="L1718">
        <v>130094</v>
      </c>
      <c r="M1718">
        <v>46186</v>
      </c>
      <c r="N1718" t="s">
        <v>5287</v>
      </c>
      <c r="O1718">
        <v>1</v>
      </c>
      <c r="P1718">
        <v>471</v>
      </c>
      <c r="Q1718" t="s">
        <v>30</v>
      </c>
      <c r="R1718" t="s">
        <v>31</v>
      </c>
      <c r="S1718">
        <v>0</v>
      </c>
      <c r="T1718">
        <v>2003</v>
      </c>
      <c r="U1718">
        <v>4000</v>
      </c>
      <c r="V1718">
        <v>6.4</v>
      </c>
      <c r="W1718">
        <v>0</v>
      </c>
    </row>
    <row r="1719" spans="1:23" x14ac:dyDescent="0.25">
      <c r="A1719" t="s">
        <v>868</v>
      </c>
      <c r="B1719">
        <v>233</v>
      </c>
      <c r="C1719">
        <v>131</v>
      </c>
      <c r="D1719">
        <v>323</v>
      </c>
      <c r="E1719">
        <v>541</v>
      </c>
      <c r="F1719" t="s">
        <v>664</v>
      </c>
      <c r="G1719">
        <v>25000</v>
      </c>
      <c r="H1719">
        <v>81350242</v>
      </c>
      <c r="I1719" t="s">
        <v>47</v>
      </c>
      <c r="J1719" t="s">
        <v>78</v>
      </c>
      <c r="K1719" t="s">
        <v>5288</v>
      </c>
      <c r="L1719">
        <v>592582</v>
      </c>
      <c r="M1719">
        <v>40585</v>
      </c>
      <c r="N1719" t="s">
        <v>5289</v>
      </c>
      <c r="O1719">
        <v>0</v>
      </c>
      <c r="P1719">
        <v>722</v>
      </c>
      <c r="Q1719" t="s">
        <v>30</v>
      </c>
      <c r="R1719" t="s">
        <v>31</v>
      </c>
      <c r="S1719">
        <v>0</v>
      </c>
      <c r="T1719">
        <v>1988</v>
      </c>
      <c r="U1719">
        <v>13000</v>
      </c>
      <c r="V1719">
        <v>8.1999999999999993</v>
      </c>
      <c r="W1719">
        <v>25000</v>
      </c>
    </row>
    <row r="1720" spans="1:23" x14ac:dyDescent="0.25">
      <c r="A1720" t="s">
        <v>4753</v>
      </c>
      <c r="B1720">
        <v>173</v>
      </c>
      <c r="C1720">
        <v>101</v>
      </c>
      <c r="D1720">
        <v>136</v>
      </c>
      <c r="E1720">
        <v>526</v>
      </c>
      <c r="F1720" t="s">
        <v>2793</v>
      </c>
      <c r="G1720">
        <v>833</v>
      </c>
      <c r="H1720">
        <v>67266300</v>
      </c>
      <c r="I1720" t="s">
        <v>1094</v>
      </c>
      <c r="J1720" t="s">
        <v>432</v>
      </c>
      <c r="K1720" t="s">
        <v>5290</v>
      </c>
      <c r="L1720">
        <v>195255</v>
      </c>
      <c r="M1720">
        <v>3400</v>
      </c>
      <c r="N1720" t="s">
        <v>1227</v>
      </c>
      <c r="O1720">
        <v>1</v>
      </c>
      <c r="P1720">
        <v>170</v>
      </c>
      <c r="Q1720" t="s">
        <v>30</v>
      </c>
      <c r="R1720" t="s">
        <v>526</v>
      </c>
      <c r="S1720">
        <v>0</v>
      </c>
      <c r="T1720">
        <v>2008</v>
      </c>
      <c r="U1720">
        <v>543</v>
      </c>
      <c r="V1720">
        <v>6.9</v>
      </c>
      <c r="W1720">
        <v>0</v>
      </c>
    </row>
    <row r="1721" spans="1:23" x14ac:dyDescent="0.25">
      <c r="A1721" t="s">
        <v>1143</v>
      </c>
      <c r="B1721">
        <v>426</v>
      </c>
      <c r="C1721">
        <v>130</v>
      </c>
      <c r="D1721">
        <v>285</v>
      </c>
      <c r="E1721">
        <v>767</v>
      </c>
      <c r="F1721" t="s">
        <v>46</v>
      </c>
      <c r="G1721">
        <v>33000</v>
      </c>
      <c r="H1721">
        <v>70235322</v>
      </c>
      <c r="I1721" t="s">
        <v>1960</v>
      </c>
      <c r="J1721" t="s">
        <v>2641</v>
      </c>
      <c r="K1721" t="s">
        <v>5291</v>
      </c>
      <c r="L1721">
        <v>182983</v>
      </c>
      <c r="M1721">
        <v>57308</v>
      </c>
      <c r="N1721" t="s">
        <v>5292</v>
      </c>
      <c r="O1721">
        <v>4</v>
      </c>
      <c r="P1721">
        <v>374</v>
      </c>
      <c r="Q1721" t="s">
        <v>30</v>
      </c>
      <c r="R1721" t="s">
        <v>31</v>
      </c>
      <c r="S1721">
        <v>0</v>
      </c>
      <c r="T1721">
        <v>2015</v>
      </c>
      <c r="U1721">
        <v>23000</v>
      </c>
      <c r="V1721">
        <v>7.8</v>
      </c>
      <c r="W1721">
        <v>99000</v>
      </c>
    </row>
    <row r="1722" spans="1:23" x14ac:dyDescent="0.25">
      <c r="A1722" t="s">
        <v>719</v>
      </c>
      <c r="B1722">
        <v>210</v>
      </c>
      <c r="C1722">
        <v>120</v>
      </c>
      <c r="D1722">
        <v>0</v>
      </c>
      <c r="E1722">
        <v>210</v>
      </c>
      <c r="F1722" t="s">
        <v>1401</v>
      </c>
      <c r="G1722">
        <v>579</v>
      </c>
      <c r="H1722">
        <v>7443007</v>
      </c>
      <c r="I1722" t="s">
        <v>3386</v>
      </c>
      <c r="J1722" t="s">
        <v>1570</v>
      </c>
      <c r="K1722" t="s">
        <v>5293</v>
      </c>
      <c r="L1722">
        <v>24663</v>
      </c>
      <c r="M1722">
        <v>1500</v>
      </c>
      <c r="N1722" t="s">
        <v>5294</v>
      </c>
      <c r="O1722">
        <v>12</v>
      </c>
      <c r="P1722">
        <v>71</v>
      </c>
      <c r="Q1722" t="s">
        <v>30</v>
      </c>
      <c r="R1722" t="s">
        <v>31</v>
      </c>
      <c r="S1722">
        <v>0</v>
      </c>
      <c r="T1722">
        <v>2009</v>
      </c>
      <c r="U1722">
        <v>489</v>
      </c>
      <c r="V1722">
        <v>6.7</v>
      </c>
      <c r="W1722">
        <v>0</v>
      </c>
    </row>
    <row r="1723" spans="1:23" x14ac:dyDescent="0.25">
      <c r="A1723" t="s">
        <v>5122</v>
      </c>
      <c r="B1723">
        <v>129</v>
      </c>
      <c r="C1723">
        <v>135</v>
      </c>
      <c r="D1723">
        <v>149</v>
      </c>
      <c r="E1723">
        <v>250</v>
      </c>
      <c r="F1723" t="s">
        <v>970</v>
      </c>
      <c r="G1723">
        <v>639</v>
      </c>
      <c r="H1723">
        <v>64371181</v>
      </c>
      <c r="I1723" t="s">
        <v>2648</v>
      </c>
      <c r="J1723" t="s">
        <v>5295</v>
      </c>
      <c r="K1723" t="s">
        <v>5296</v>
      </c>
      <c r="L1723">
        <v>36636</v>
      </c>
      <c r="M1723">
        <v>1845</v>
      </c>
      <c r="N1723" t="s">
        <v>5297</v>
      </c>
      <c r="O1723">
        <v>0</v>
      </c>
      <c r="P1723">
        <v>289</v>
      </c>
      <c r="Q1723" t="s">
        <v>30</v>
      </c>
      <c r="R1723" t="s">
        <v>31</v>
      </c>
      <c r="S1723">
        <v>0</v>
      </c>
      <c r="T1723">
        <v>2004</v>
      </c>
      <c r="U1723">
        <v>617</v>
      </c>
      <c r="V1723">
        <v>7.5</v>
      </c>
      <c r="W1723">
        <v>0</v>
      </c>
    </row>
    <row r="1724" spans="1:23" x14ac:dyDescent="0.25">
      <c r="A1724" t="s">
        <v>81</v>
      </c>
      <c r="B1724">
        <v>287</v>
      </c>
      <c r="C1724">
        <v>110</v>
      </c>
      <c r="D1724">
        <v>0</v>
      </c>
      <c r="E1724">
        <v>1000</v>
      </c>
      <c r="F1724" t="s">
        <v>2739</v>
      </c>
      <c r="G1724">
        <v>3000</v>
      </c>
      <c r="H1724">
        <v>58885635</v>
      </c>
      <c r="I1724" t="s">
        <v>3048</v>
      </c>
      <c r="J1724" t="s">
        <v>645</v>
      </c>
      <c r="K1724" t="s">
        <v>5298</v>
      </c>
      <c r="L1724">
        <v>194422</v>
      </c>
      <c r="M1724">
        <v>10438</v>
      </c>
      <c r="N1724" t="s">
        <v>1015</v>
      </c>
      <c r="O1724">
        <v>0</v>
      </c>
      <c r="P1724">
        <v>1057</v>
      </c>
      <c r="Q1724" t="s">
        <v>30</v>
      </c>
      <c r="R1724" t="s">
        <v>31</v>
      </c>
      <c r="S1724">
        <v>0</v>
      </c>
      <c r="T1724">
        <v>2004</v>
      </c>
      <c r="U1724">
        <v>2000</v>
      </c>
      <c r="V1724">
        <v>7.4</v>
      </c>
      <c r="W1724">
        <v>7000</v>
      </c>
    </row>
    <row r="1725" spans="1:23" x14ac:dyDescent="0.25">
      <c r="A1725" t="s">
        <v>1684</v>
      </c>
      <c r="B1725">
        <v>108</v>
      </c>
      <c r="C1725">
        <v>103</v>
      </c>
      <c r="D1725">
        <v>163</v>
      </c>
      <c r="E1725">
        <v>968</v>
      </c>
      <c r="F1725" t="s">
        <v>166</v>
      </c>
      <c r="G1725">
        <v>11000</v>
      </c>
      <c r="H1725">
        <v>60400856</v>
      </c>
      <c r="I1725" t="s">
        <v>1099</v>
      </c>
      <c r="J1725" t="s">
        <v>456</v>
      </c>
      <c r="K1725" t="s">
        <v>5299</v>
      </c>
      <c r="L1725">
        <v>61317</v>
      </c>
      <c r="M1725">
        <v>17533</v>
      </c>
      <c r="N1725" t="s">
        <v>5300</v>
      </c>
      <c r="O1725">
        <v>2</v>
      </c>
      <c r="P1725">
        <v>229</v>
      </c>
      <c r="Q1725" t="s">
        <v>30</v>
      </c>
      <c r="R1725" t="s">
        <v>526</v>
      </c>
      <c r="S1725">
        <v>0</v>
      </c>
      <c r="T1725">
        <v>2001</v>
      </c>
      <c r="U1725">
        <v>2000</v>
      </c>
      <c r="V1725">
        <v>5.2</v>
      </c>
      <c r="W1725">
        <v>0</v>
      </c>
    </row>
    <row r="1726" spans="1:23" x14ac:dyDescent="0.25">
      <c r="A1726" t="s">
        <v>5301</v>
      </c>
      <c r="B1726">
        <v>62</v>
      </c>
      <c r="C1726">
        <v>115</v>
      </c>
      <c r="D1726">
        <v>21</v>
      </c>
      <c r="E1726">
        <v>47</v>
      </c>
      <c r="F1726" t="s">
        <v>5302</v>
      </c>
      <c r="G1726">
        <v>173</v>
      </c>
      <c r="H1726">
        <v>0</v>
      </c>
      <c r="I1726" t="s">
        <v>5303</v>
      </c>
      <c r="J1726" t="s">
        <v>5304</v>
      </c>
      <c r="K1726" t="s">
        <v>5305</v>
      </c>
      <c r="L1726">
        <v>8227</v>
      </c>
      <c r="M1726">
        <v>386</v>
      </c>
      <c r="N1726" t="s">
        <v>5306</v>
      </c>
      <c r="O1726">
        <v>0</v>
      </c>
      <c r="P1726">
        <v>28</v>
      </c>
      <c r="Q1726" t="s">
        <v>466</v>
      </c>
      <c r="R1726" t="s">
        <v>467</v>
      </c>
      <c r="S1726">
        <v>0</v>
      </c>
      <c r="T1726">
        <v>2013</v>
      </c>
      <c r="U1726">
        <v>59</v>
      </c>
      <c r="V1726">
        <v>6.5</v>
      </c>
      <c r="W1726">
        <v>0</v>
      </c>
    </row>
    <row r="1727" spans="1:23" x14ac:dyDescent="0.25">
      <c r="A1727" t="s">
        <v>3316</v>
      </c>
      <c r="B1727">
        <v>220</v>
      </c>
      <c r="C1727">
        <v>110</v>
      </c>
      <c r="D1727">
        <v>0</v>
      </c>
      <c r="E1727">
        <v>327</v>
      </c>
      <c r="F1727" t="s">
        <v>2507</v>
      </c>
      <c r="G1727">
        <v>13000</v>
      </c>
      <c r="H1727">
        <v>52353636</v>
      </c>
      <c r="I1727" t="s">
        <v>1639</v>
      </c>
      <c r="J1727" t="s">
        <v>378</v>
      </c>
      <c r="K1727" t="s">
        <v>5307</v>
      </c>
      <c r="L1727">
        <v>209133</v>
      </c>
      <c r="M1727">
        <v>14609</v>
      </c>
      <c r="N1727" t="s">
        <v>2958</v>
      </c>
      <c r="O1727">
        <v>1</v>
      </c>
      <c r="P1727">
        <v>962</v>
      </c>
      <c r="Q1727" t="s">
        <v>30</v>
      </c>
      <c r="R1727" t="s">
        <v>31</v>
      </c>
      <c r="S1727">
        <v>0</v>
      </c>
      <c r="T1727">
        <v>2001</v>
      </c>
      <c r="U1727">
        <v>1000</v>
      </c>
      <c r="V1727">
        <v>7.6</v>
      </c>
      <c r="W1727">
        <v>0</v>
      </c>
    </row>
    <row r="1728" spans="1:23" x14ac:dyDescent="0.25">
      <c r="A1728" t="s">
        <v>940</v>
      </c>
      <c r="B1728">
        <v>136</v>
      </c>
      <c r="C1728">
        <v>91</v>
      </c>
      <c r="D1728">
        <v>446</v>
      </c>
      <c r="E1728">
        <v>660</v>
      </c>
      <c r="F1728" t="s">
        <v>5308</v>
      </c>
      <c r="G1728">
        <v>1000</v>
      </c>
      <c r="H1728">
        <v>51475962</v>
      </c>
      <c r="I1728" t="s">
        <v>581</v>
      </c>
      <c r="J1728" t="s">
        <v>3679</v>
      </c>
      <c r="K1728" t="s">
        <v>5309</v>
      </c>
      <c r="L1728">
        <v>177828</v>
      </c>
      <c r="M1728">
        <v>3969</v>
      </c>
      <c r="N1728" t="s">
        <v>1204</v>
      </c>
      <c r="O1728">
        <v>0</v>
      </c>
      <c r="P1728">
        <v>714</v>
      </c>
      <c r="Q1728" t="s">
        <v>30</v>
      </c>
      <c r="R1728" t="s">
        <v>31</v>
      </c>
      <c r="S1728">
        <v>0</v>
      </c>
      <c r="T1728">
        <v>2003</v>
      </c>
      <c r="U1728">
        <v>872</v>
      </c>
      <c r="V1728">
        <v>7.3</v>
      </c>
      <c r="W1728">
        <v>11000</v>
      </c>
    </row>
    <row r="1729" spans="1:23" x14ac:dyDescent="0.25">
      <c r="A1729" t="s">
        <v>483</v>
      </c>
      <c r="B1729">
        <v>222</v>
      </c>
      <c r="C1729">
        <v>105</v>
      </c>
      <c r="D1729">
        <v>226</v>
      </c>
      <c r="E1729">
        <v>966</v>
      </c>
      <c r="F1729" t="s">
        <v>323</v>
      </c>
      <c r="G1729">
        <v>22000</v>
      </c>
      <c r="H1729">
        <v>63910583</v>
      </c>
      <c r="I1729" t="s">
        <v>1099</v>
      </c>
      <c r="J1729" t="s">
        <v>1140</v>
      </c>
      <c r="K1729" t="s">
        <v>5310</v>
      </c>
      <c r="L1729">
        <v>106755</v>
      </c>
      <c r="M1729">
        <v>35694</v>
      </c>
      <c r="N1729" t="s">
        <v>2458</v>
      </c>
      <c r="O1729">
        <v>2</v>
      </c>
      <c r="P1729">
        <v>173</v>
      </c>
      <c r="Q1729" t="s">
        <v>30</v>
      </c>
      <c r="R1729" t="s">
        <v>31</v>
      </c>
      <c r="S1729">
        <v>0</v>
      </c>
      <c r="T1729">
        <v>2013</v>
      </c>
      <c r="U1729">
        <v>11000</v>
      </c>
      <c r="V1729">
        <v>6.6</v>
      </c>
      <c r="W1729">
        <v>27000</v>
      </c>
    </row>
    <row r="1730" spans="1:23" x14ac:dyDescent="0.25">
      <c r="A1730" t="s">
        <v>3758</v>
      </c>
      <c r="B1730">
        <v>112</v>
      </c>
      <c r="C1730">
        <v>127</v>
      </c>
      <c r="D1730">
        <v>46</v>
      </c>
      <c r="E1730">
        <v>244</v>
      </c>
      <c r="F1730" t="s">
        <v>5311</v>
      </c>
      <c r="G1730">
        <v>844</v>
      </c>
      <c r="H1730">
        <v>62300000</v>
      </c>
      <c r="I1730" t="s">
        <v>40</v>
      </c>
      <c r="J1730" t="s">
        <v>650</v>
      </c>
      <c r="K1730" t="s">
        <v>5312</v>
      </c>
      <c r="L1730">
        <v>72085</v>
      </c>
      <c r="M1730">
        <v>2118</v>
      </c>
      <c r="N1730" t="s">
        <v>738</v>
      </c>
      <c r="O1730">
        <v>1</v>
      </c>
      <c r="P1730">
        <v>263</v>
      </c>
      <c r="Q1730" t="s">
        <v>30</v>
      </c>
      <c r="R1730" t="s">
        <v>44</v>
      </c>
      <c r="S1730">
        <v>0</v>
      </c>
      <c r="T1730">
        <v>1981</v>
      </c>
      <c r="U1730">
        <v>402</v>
      </c>
      <c r="V1730">
        <v>6.8</v>
      </c>
      <c r="W1730">
        <v>2000</v>
      </c>
    </row>
    <row r="1731" spans="1:23" x14ac:dyDescent="0.25">
      <c r="A1731" t="s">
        <v>1097</v>
      </c>
      <c r="B1731">
        <v>122</v>
      </c>
      <c r="C1731">
        <v>82</v>
      </c>
      <c r="D1731">
        <v>23</v>
      </c>
      <c r="E1731">
        <v>6</v>
      </c>
      <c r="F1731" t="s">
        <v>5313</v>
      </c>
      <c r="G1731">
        <v>11</v>
      </c>
      <c r="H1731">
        <v>49968653</v>
      </c>
      <c r="I1731" t="s">
        <v>1099</v>
      </c>
      <c r="J1731" t="s">
        <v>5314</v>
      </c>
      <c r="K1731" t="s">
        <v>5315</v>
      </c>
      <c r="L1731">
        <v>85423</v>
      </c>
      <c r="M1731">
        <v>37</v>
      </c>
      <c r="N1731" t="s">
        <v>5316</v>
      </c>
      <c r="O1731">
        <v>0</v>
      </c>
      <c r="P1731">
        <v>374</v>
      </c>
      <c r="Q1731" t="s">
        <v>30</v>
      </c>
      <c r="R1731" t="s">
        <v>31</v>
      </c>
      <c r="S1731">
        <v>0</v>
      </c>
      <c r="T1731">
        <v>2001</v>
      </c>
      <c r="U1731">
        <v>9</v>
      </c>
      <c r="V1731">
        <v>6.9</v>
      </c>
      <c r="W1731">
        <v>12000</v>
      </c>
    </row>
    <row r="1732" spans="1:23" x14ac:dyDescent="0.25">
      <c r="A1732" t="s">
        <v>1189</v>
      </c>
      <c r="B1732">
        <v>62</v>
      </c>
      <c r="C1732">
        <v>99</v>
      </c>
      <c r="D1732">
        <v>0</v>
      </c>
      <c r="E1732">
        <v>186</v>
      </c>
      <c r="F1732" t="s">
        <v>1486</v>
      </c>
      <c r="G1732">
        <v>664</v>
      </c>
      <c r="H1732">
        <v>44450000</v>
      </c>
      <c r="I1732" t="s">
        <v>926</v>
      </c>
      <c r="J1732" t="s">
        <v>5317</v>
      </c>
      <c r="K1732" t="s">
        <v>5318</v>
      </c>
      <c r="L1732">
        <v>44394</v>
      </c>
      <c r="M1732">
        <v>2010</v>
      </c>
      <c r="N1732" t="s">
        <v>5319</v>
      </c>
      <c r="O1732">
        <v>1</v>
      </c>
      <c r="P1732">
        <v>115</v>
      </c>
      <c r="Q1732" t="s">
        <v>30</v>
      </c>
      <c r="R1732" t="s">
        <v>188</v>
      </c>
      <c r="S1732">
        <v>0</v>
      </c>
      <c r="T1732">
        <v>1994</v>
      </c>
      <c r="U1732">
        <v>655</v>
      </c>
      <c r="V1732">
        <v>5.8</v>
      </c>
      <c r="W1732">
        <v>0</v>
      </c>
    </row>
    <row r="1733" spans="1:23" x14ac:dyDescent="0.25">
      <c r="A1733" t="s">
        <v>1376</v>
      </c>
      <c r="B1733">
        <v>135</v>
      </c>
      <c r="C1733">
        <v>90</v>
      </c>
      <c r="D1733">
        <v>0</v>
      </c>
      <c r="E1733">
        <v>8000</v>
      </c>
      <c r="F1733" t="s">
        <v>160</v>
      </c>
      <c r="G1733">
        <v>14000</v>
      </c>
      <c r="H1733">
        <v>45162741</v>
      </c>
      <c r="I1733" t="s">
        <v>1094</v>
      </c>
      <c r="J1733" t="s">
        <v>1290</v>
      </c>
      <c r="K1733" t="s">
        <v>5320</v>
      </c>
      <c r="L1733">
        <v>201084</v>
      </c>
      <c r="M1733">
        <v>34565</v>
      </c>
      <c r="N1733" t="s">
        <v>833</v>
      </c>
      <c r="O1733">
        <v>0</v>
      </c>
      <c r="P1733">
        <v>523</v>
      </c>
      <c r="Q1733" t="s">
        <v>30</v>
      </c>
      <c r="R1733" t="s">
        <v>526</v>
      </c>
      <c r="S1733">
        <v>0</v>
      </c>
      <c r="T1733">
        <v>2001</v>
      </c>
      <c r="U1733">
        <v>10000</v>
      </c>
      <c r="V1733">
        <v>6.6</v>
      </c>
      <c r="W1733">
        <v>0</v>
      </c>
    </row>
    <row r="1734" spans="1:23" x14ac:dyDescent="0.25">
      <c r="A1734" t="s">
        <v>4609</v>
      </c>
      <c r="B1734">
        <v>184</v>
      </c>
      <c r="C1734">
        <v>115</v>
      </c>
      <c r="D1734">
        <v>529</v>
      </c>
      <c r="E1734">
        <v>325</v>
      </c>
      <c r="F1734" t="s">
        <v>5321</v>
      </c>
      <c r="G1734">
        <v>576</v>
      </c>
      <c r="H1734">
        <v>71346930</v>
      </c>
      <c r="I1734" t="s">
        <v>5322</v>
      </c>
      <c r="J1734" t="s">
        <v>5323</v>
      </c>
      <c r="K1734" t="s">
        <v>5324</v>
      </c>
      <c r="L1734">
        <v>78008</v>
      </c>
      <c r="M1734">
        <v>1554</v>
      </c>
      <c r="N1734" t="s">
        <v>5325</v>
      </c>
      <c r="O1734">
        <v>0</v>
      </c>
      <c r="P1734">
        <v>160</v>
      </c>
      <c r="Q1734" t="s">
        <v>30</v>
      </c>
      <c r="R1734" t="s">
        <v>31</v>
      </c>
      <c r="S1734">
        <v>0</v>
      </c>
      <c r="T1734">
        <v>2013</v>
      </c>
      <c r="U1734">
        <v>447</v>
      </c>
      <c r="V1734">
        <v>6.7</v>
      </c>
      <c r="W1734">
        <v>23000</v>
      </c>
    </row>
    <row r="1735" spans="1:23" x14ac:dyDescent="0.25">
      <c r="A1735" t="s">
        <v>2553</v>
      </c>
      <c r="B1735">
        <v>36</v>
      </c>
      <c r="C1735">
        <v>96</v>
      </c>
      <c r="D1735">
        <v>197</v>
      </c>
      <c r="E1735">
        <v>115</v>
      </c>
      <c r="F1735" t="s">
        <v>5326</v>
      </c>
      <c r="G1735">
        <v>580</v>
      </c>
      <c r="H1735">
        <v>39514713</v>
      </c>
      <c r="I1735" t="s">
        <v>356</v>
      </c>
      <c r="J1735" t="s">
        <v>2356</v>
      </c>
      <c r="K1735" t="s">
        <v>5327</v>
      </c>
      <c r="L1735">
        <v>60494</v>
      </c>
      <c r="M1735">
        <v>1275</v>
      </c>
      <c r="N1735" t="s">
        <v>5328</v>
      </c>
      <c r="O1735">
        <v>0</v>
      </c>
      <c r="P1735">
        <v>132</v>
      </c>
      <c r="Q1735" t="s">
        <v>30</v>
      </c>
      <c r="R1735" t="s">
        <v>31</v>
      </c>
      <c r="S1735">
        <v>0</v>
      </c>
      <c r="T1735">
        <v>1993</v>
      </c>
      <c r="U1735">
        <v>336</v>
      </c>
      <c r="V1735">
        <v>6.7</v>
      </c>
      <c r="W1735">
        <v>16000</v>
      </c>
    </row>
    <row r="1736" spans="1:23" x14ac:dyDescent="0.25">
      <c r="A1736" t="s">
        <v>4368</v>
      </c>
      <c r="B1736">
        <v>171</v>
      </c>
      <c r="C1736">
        <v>104</v>
      </c>
      <c r="D1736">
        <v>96</v>
      </c>
      <c r="E1736">
        <v>559</v>
      </c>
      <c r="F1736" t="s">
        <v>5329</v>
      </c>
      <c r="G1736">
        <v>943</v>
      </c>
      <c r="H1736">
        <v>43097652</v>
      </c>
      <c r="I1736" t="s">
        <v>936</v>
      </c>
      <c r="J1736" t="s">
        <v>578</v>
      </c>
      <c r="K1736" t="s">
        <v>5330</v>
      </c>
      <c r="L1736">
        <v>59068</v>
      </c>
      <c r="M1736">
        <v>3497</v>
      </c>
      <c r="N1736" t="s">
        <v>2134</v>
      </c>
      <c r="O1736">
        <v>2</v>
      </c>
      <c r="P1736">
        <v>128</v>
      </c>
      <c r="Q1736" t="s">
        <v>30</v>
      </c>
      <c r="R1736" t="s">
        <v>31</v>
      </c>
      <c r="S1736">
        <v>0</v>
      </c>
      <c r="T1736">
        <v>2007</v>
      </c>
      <c r="U1736">
        <v>763</v>
      </c>
      <c r="V1736">
        <v>6.3</v>
      </c>
      <c r="W1736">
        <v>0</v>
      </c>
    </row>
    <row r="1737" spans="1:23" x14ac:dyDescent="0.25">
      <c r="A1737" t="s">
        <v>476</v>
      </c>
      <c r="B1737">
        <v>447</v>
      </c>
      <c r="C1737">
        <v>117</v>
      </c>
      <c r="D1737">
        <v>905</v>
      </c>
      <c r="E1737">
        <v>385</v>
      </c>
      <c r="F1737" t="s">
        <v>5331</v>
      </c>
      <c r="G1737">
        <v>553</v>
      </c>
      <c r="H1737">
        <v>48043505</v>
      </c>
      <c r="I1737" t="s">
        <v>1392</v>
      </c>
      <c r="J1737" t="s">
        <v>5332</v>
      </c>
      <c r="K1737" t="s">
        <v>5333</v>
      </c>
      <c r="L1737">
        <v>435864</v>
      </c>
      <c r="M1737">
        <v>2357</v>
      </c>
      <c r="N1737" t="s">
        <v>1137</v>
      </c>
      <c r="O1737">
        <v>1</v>
      </c>
      <c r="P1737">
        <v>801</v>
      </c>
      <c r="Q1737" t="s">
        <v>30</v>
      </c>
      <c r="R1737" t="s">
        <v>44</v>
      </c>
      <c r="S1737">
        <v>0</v>
      </c>
      <c r="T1737">
        <v>2010</v>
      </c>
      <c r="U1737">
        <v>488</v>
      </c>
      <c r="V1737">
        <v>7.7</v>
      </c>
      <c r="W1737">
        <v>36000</v>
      </c>
    </row>
    <row r="1738" spans="1:23" x14ac:dyDescent="0.25">
      <c r="A1738" t="s">
        <v>2640</v>
      </c>
      <c r="B1738">
        <v>220</v>
      </c>
      <c r="C1738">
        <v>83</v>
      </c>
      <c r="D1738">
        <v>181</v>
      </c>
      <c r="E1738">
        <v>459</v>
      </c>
      <c r="F1738" t="s">
        <v>5334</v>
      </c>
      <c r="G1738">
        <v>731</v>
      </c>
      <c r="H1738">
        <v>37053924</v>
      </c>
      <c r="I1738" t="s">
        <v>1144</v>
      </c>
      <c r="J1738" t="s">
        <v>2599</v>
      </c>
      <c r="K1738" t="s">
        <v>5335</v>
      </c>
      <c r="L1738">
        <v>77935</v>
      </c>
      <c r="M1738">
        <v>1987</v>
      </c>
      <c r="N1738" t="s">
        <v>2511</v>
      </c>
      <c r="O1738">
        <v>3</v>
      </c>
      <c r="P1738">
        <v>122</v>
      </c>
      <c r="Q1738" t="s">
        <v>30</v>
      </c>
      <c r="R1738" t="s">
        <v>526</v>
      </c>
      <c r="S1738">
        <v>0</v>
      </c>
      <c r="T1738">
        <v>2011</v>
      </c>
      <c r="U1738">
        <v>579</v>
      </c>
      <c r="V1738">
        <v>6.1</v>
      </c>
      <c r="W1738">
        <v>0</v>
      </c>
    </row>
    <row r="1739" spans="1:23" x14ac:dyDescent="0.25">
      <c r="A1739" t="s">
        <v>3373</v>
      </c>
      <c r="B1739">
        <v>122</v>
      </c>
      <c r="C1739">
        <v>99</v>
      </c>
      <c r="D1739">
        <v>71</v>
      </c>
      <c r="E1739">
        <v>1000</v>
      </c>
      <c r="F1739" t="s">
        <v>3134</v>
      </c>
      <c r="G1739">
        <v>18000</v>
      </c>
      <c r="H1739">
        <v>33000377</v>
      </c>
      <c r="I1739" t="s">
        <v>5336</v>
      </c>
      <c r="J1739" t="s">
        <v>443</v>
      </c>
      <c r="K1739" t="s">
        <v>5337</v>
      </c>
      <c r="L1739">
        <v>27378</v>
      </c>
      <c r="M1739">
        <v>23344</v>
      </c>
      <c r="N1739" t="s">
        <v>5338</v>
      </c>
      <c r="O1739">
        <v>0</v>
      </c>
      <c r="P1739">
        <v>365</v>
      </c>
      <c r="Q1739" t="s">
        <v>30</v>
      </c>
      <c r="R1739" t="s">
        <v>31</v>
      </c>
      <c r="S1739">
        <v>0</v>
      </c>
      <c r="T1739">
        <v>2000</v>
      </c>
      <c r="U1739">
        <v>1000</v>
      </c>
      <c r="V1739">
        <v>4.9000000000000004</v>
      </c>
      <c r="W1739">
        <v>0</v>
      </c>
    </row>
    <row r="1740" spans="1:23" x14ac:dyDescent="0.25">
      <c r="A1740" t="s">
        <v>5339</v>
      </c>
      <c r="B1740">
        <v>119</v>
      </c>
      <c r="C1740">
        <v>81</v>
      </c>
      <c r="D1740">
        <v>44</v>
      </c>
      <c r="E1740">
        <v>3000</v>
      </c>
      <c r="F1740" t="s">
        <v>359</v>
      </c>
      <c r="G1740">
        <v>35000</v>
      </c>
      <c r="H1740">
        <v>66950483</v>
      </c>
      <c r="I1740" t="s">
        <v>1954</v>
      </c>
      <c r="J1740" t="s">
        <v>1414</v>
      </c>
      <c r="K1740" t="s">
        <v>5340</v>
      </c>
      <c r="L1740">
        <v>29738</v>
      </c>
      <c r="M1740">
        <v>47677</v>
      </c>
      <c r="N1740" t="s">
        <v>515</v>
      </c>
      <c r="O1740">
        <v>6</v>
      </c>
      <c r="P1740">
        <v>85</v>
      </c>
      <c r="Q1740" t="s">
        <v>30</v>
      </c>
      <c r="R1740" t="s">
        <v>31</v>
      </c>
      <c r="S1740">
        <v>0</v>
      </c>
      <c r="T1740">
        <v>2014</v>
      </c>
      <c r="U1740">
        <v>7000</v>
      </c>
      <c r="V1740">
        <v>6.2</v>
      </c>
      <c r="W1740">
        <v>12000</v>
      </c>
    </row>
    <row r="1741" spans="1:23" x14ac:dyDescent="0.25">
      <c r="A1741" t="s">
        <v>639</v>
      </c>
      <c r="B1741">
        <v>177</v>
      </c>
      <c r="C1741">
        <v>135</v>
      </c>
      <c r="D1741">
        <v>456</v>
      </c>
      <c r="E1741">
        <v>241</v>
      </c>
      <c r="F1741" t="s">
        <v>4983</v>
      </c>
      <c r="G1741">
        <v>422</v>
      </c>
      <c r="H1741">
        <v>38372662</v>
      </c>
      <c r="I1741" t="s">
        <v>152</v>
      </c>
      <c r="J1741" t="s">
        <v>5341</v>
      </c>
      <c r="K1741" t="s">
        <v>5342</v>
      </c>
      <c r="L1741">
        <v>193455</v>
      </c>
      <c r="M1741">
        <v>1083</v>
      </c>
      <c r="N1741" t="s">
        <v>5343</v>
      </c>
      <c r="O1741">
        <v>2</v>
      </c>
      <c r="P1741">
        <v>1058</v>
      </c>
      <c r="Q1741" t="s">
        <v>30</v>
      </c>
      <c r="R1741" t="s">
        <v>966</v>
      </c>
      <c r="S1741">
        <v>0</v>
      </c>
      <c r="T1741">
        <v>2005</v>
      </c>
      <c r="U1741">
        <v>286</v>
      </c>
      <c r="V1741">
        <v>7.8</v>
      </c>
      <c r="W1741">
        <v>17000</v>
      </c>
    </row>
    <row r="1742" spans="1:23" x14ac:dyDescent="0.25">
      <c r="A1742" t="s">
        <v>133</v>
      </c>
      <c r="B1742">
        <v>302</v>
      </c>
      <c r="C1742">
        <v>117</v>
      </c>
      <c r="D1742">
        <v>0</v>
      </c>
      <c r="E1742">
        <v>521</v>
      </c>
      <c r="F1742" t="s">
        <v>5344</v>
      </c>
      <c r="G1742">
        <v>11000</v>
      </c>
      <c r="H1742">
        <v>27000000</v>
      </c>
      <c r="I1742" t="s">
        <v>1896</v>
      </c>
      <c r="J1742" t="s">
        <v>272</v>
      </c>
      <c r="K1742" t="s">
        <v>5345</v>
      </c>
      <c r="L1742">
        <v>461609</v>
      </c>
      <c r="M1742">
        <v>13877</v>
      </c>
      <c r="N1742" t="s">
        <v>3315</v>
      </c>
      <c r="O1742">
        <v>2</v>
      </c>
      <c r="P1742">
        <v>1168</v>
      </c>
      <c r="Q1742" t="s">
        <v>30</v>
      </c>
      <c r="R1742" t="s">
        <v>31</v>
      </c>
      <c r="S1742">
        <v>0</v>
      </c>
      <c r="T1742">
        <v>1982</v>
      </c>
      <c r="U1742">
        <v>759</v>
      </c>
      <c r="V1742">
        <v>8.1999999999999993</v>
      </c>
      <c r="W1742">
        <v>34000</v>
      </c>
    </row>
    <row r="1743" spans="1:23" x14ac:dyDescent="0.25">
      <c r="A1743" t="s">
        <v>2231</v>
      </c>
      <c r="B1743">
        <v>44</v>
      </c>
      <c r="C1743">
        <v>139</v>
      </c>
      <c r="D1743">
        <v>105</v>
      </c>
      <c r="E1743">
        <v>902</v>
      </c>
      <c r="F1743" t="s">
        <v>472</v>
      </c>
      <c r="G1743">
        <v>14000</v>
      </c>
      <c r="H1743">
        <v>31600000</v>
      </c>
      <c r="I1743" t="s">
        <v>5346</v>
      </c>
      <c r="J1743" t="s">
        <v>162</v>
      </c>
      <c r="K1743" t="s">
        <v>5347</v>
      </c>
      <c r="L1743">
        <v>34427</v>
      </c>
      <c r="M1743">
        <v>16125</v>
      </c>
      <c r="N1743" t="s">
        <v>3547</v>
      </c>
      <c r="O1743">
        <v>1</v>
      </c>
      <c r="P1743">
        <v>126</v>
      </c>
      <c r="Q1743" t="s">
        <v>30</v>
      </c>
      <c r="R1743" t="s">
        <v>31</v>
      </c>
      <c r="S1743">
        <v>0</v>
      </c>
      <c r="T1743">
        <v>1995</v>
      </c>
      <c r="U1743">
        <v>1000</v>
      </c>
      <c r="V1743">
        <v>6.9</v>
      </c>
      <c r="W1743">
        <v>0</v>
      </c>
    </row>
    <row r="1744" spans="1:23" x14ac:dyDescent="0.25">
      <c r="A1744" t="s">
        <v>228</v>
      </c>
      <c r="B1744">
        <v>211</v>
      </c>
      <c r="C1744">
        <v>123</v>
      </c>
      <c r="D1744">
        <v>368</v>
      </c>
      <c r="E1744">
        <v>114</v>
      </c>
      <c r="F1744" t="s">
        <v>5348</v>
      </c>
      <c r="G1744">
        <v>933</v>
      </c>
      <c r="H1744">
        <v>30688364</v>
      </c>
      <c r="I1744" t="s">
        <v>628</v>
      </c>
      <c r="J1744" t="s">
        <v>1106</v>
      </c>
      <c r="K1744" t="s">
        <v>5349</v>
      </c>
      <c r="L1744">
        <v>69355</v>
      </c>
      <c r="M1744">
        <v>1286</v>
      </c>
      <c r="N1744" t="s">
        <v>5350</v>
      </c>
      <c r="O1744">
        <v>0</v>
      </c>
      <c r="P1744">
        <v>211</v>
      </c>
      <c r="Q1744" t="s">
        <v>30</v>
      </c>
      <c r="R1744" t="s">
        <v>31</v>
      </c>
      <c r="S1744">
        <v>0</v>
      </c>
      <c r="T1744">
        <v>2014</v>
      </c>
      <c r="U1744">
        <v>194</v>
      </c>
      <c r="V1744">
        <v>6.2</v>
      </c>
      <c r="W1744">
        <v>10000</v>
      </c>
    </row>
    <row r="1745" spans="1:23" x14ac:dyDescent="0.25">
      <c r="A1745" t="s">
        <v>5351</v>
      </c>
      <c r="B1745">
        <v>222</v>
      </c>
      <c r="C1745">
        <v>117</v>
      </c>
      <c r="D1745">
        <v>115</v>
      </c>
      <c r="E1745">
        <v>97</v>
      </c>
      <c r="F1745" t="s">
        <v>5352</v>
      </c>
      <c r="G1745">
        <v>3000</v>
      </c>
      <c r="H1745">
        <v>28563179</v>
      </c>
      <c r="I1745" t="s">
        <v>1385</v>
      </c>
      <c r="J1745" t="s">
        <v>1105</v>
      </c>
      <c r="K1745" t="s">
        <v>5353</v>
      </c>
      <c r="L1745">
        <v>72693</v>
      </c>
      <c r="M1745">
        <v>3681</v>
      </c>
      <c r="N1745" t="s">
        <v>5354</v>
      </c>
      <c r="O1745">
        <v>4</v>
      </c>
      <c r="P1745">
        <v>199</v>
      </c>
      <c r="Q1745" t="s">
        <v>30</v>
      </c>
      <c r="R1745" t="s">
        <v>31</v>
      </c>
      <c r="S1745">
        <v>0</v>
      </c>
      <c r="T1745">
        <v>2007</v>
      </c>
      <c r="U1745">
        <v>327</v>
      </c>
      <c r="V1745">
        <v>6.9</v>
      </c>
      <c r="W1745">
        <v>0</v>
      </c>
    </row>
    <row r="1746" spans="1:23" x14ac:dyDescent="0.25">
      <c r="A1746" t="s">
        <v>5355</v>
      </c>
      <c r="B1746">
        <v>100</v>
      </c>
      <c r="C1746">
        <v>97</v>
      </c>
      <c r="D1746">
        <v>710</v>
      </c>
      <c r="E1746">
        <v>258</v>
      </c>
      <c r="F1746" t="s">
        <v>5356</v>
      </c>
      <c r="G1746">
        <v>497</v>
      </c>
      <c r="H1746">
        <v>16779636</v>
      </c>
      <c r="I1746" t="s">
        <v>2748</v>
      </c>
      <c r="J1746" t="s">
        <v>2247</v>
      </c>
      <c r="K1746" t="s">
        <v>5357</v>
      </c>
      <c r="L1746">
        <v>9338</v>
      </c>
      <c r="M1746">
        <v>1805</v>
      </c>
      <c r="N1746" t="s">
        <v>5358</v>
      </c>
      <c r="O1746">
        <v>2</v>
      </c>
      <c r="P1746">
        <v>167</v>
      </c>
      <c r="Q1746" t="s">
        <v>30</v>
      </c>
      <c r="R1746" t="s">
        <v>31</v>
      </c>
      <c r="S1746">
        <v>0</v>
      </c>
      <c r="T1746">
        <v>2000</v>
      </c>
      <c r="U1746">
        <v>347</v>
      </c>
      <c r="V1746">
        <v>4.8</v>
      </c>
      <c r="W1746">
        <v>209</v>
      </c>
    </row>
    <row r="1747" spans="1:23" x14ac:dyDescent="0.25">
      <c r="A1747" t="s">
        <v>1855</v>
      </c>
      <c r="B1747">
        <v>100</v>
      </c>
      <c r="C1747">
        <v>81</v>
      </c>
      <c r="D1747">
        <v>63</v>
      </c>
      <c r="E1747">
        <v>0</v>
      </c>
      <c r="F1747" t="s">
        <v>5359</v>
      </c>
      <c r="G1747">
        <v>63</v>
      </c>
      <c r="H1747">
        <v>10762178</v>
      </c>
      <c r="I1747" t="s">
        <v>51</v>
      </c>
      <c r="J1747" t="s">
        <v>1855</v>
      </c>
      <c r="K1747" t="s">
        <v>5360</v>
      </c>
      <c r="L1747">
        <v>10369</v>
      </c>
      <c r="M1747">
        <v>66</v>
      </c>
      <c r="N1747" t="s">
        <v>14106</v>
      </c>
      <c r="O1747">
        <v>0</v>
      </c>
      <c r="P1747">
        <v>153</v>
      </c>
      <c r="Q1747" t="s">
        <v>30</v>
      </c>
      <c r="R1747" t="s">
        <v>966</v>
      </c>
      <c r="S1747">
        <v>0</v>
      </c>
      <c r="T1747">
        <v>2001</v>
      </c>
      <c r="U1747">
        <v>3</v>
      </c>
      <c r="V1747">
        <v>8</v>
      </c>
      <c r="W1747">
        <v>1000</v>
      </c>
    </row>
    <row r="1748" spans="1:23" x14ac:dyDescent="0.25">
      <c r="A1748" t="s">
        <v>2657</v>
      </c>
      <c r="B1748">
        <v>98</v>
      </c>
      <c r="C1748">
        <v>103</v>
      </c>
      <c r="D1748">
        <v>80</v>
      </c>
      <c r="E1748">
        <v>585</v>
      </c>
      <c r="F1748" t="s">
        <v>2925</v>
      </c>
      <c r="G1748">
        <v>806</v>
      </c>
      <c r="H1748">
        <v>17324744</v>
      </c>
      <c r="I1748" t="s">
        <v>2300</v>
      </c>
      <c r="J1748" t="s">
        <v>5361</v>
      </c>
      <c r="K1748" t="s">
        <v>5362</v>
      </c>
      <c r="L1748">
        <v>44103</v>
      </c>
      <c r="M1748">
        <v>3211</v>
      </c>
      <c r="N1748" t="s">
        <v>3231</v>
      </c>
      <c r="O1748">
        <v>3</v>
      </c>
      <c r="P1748">
        <v>149</v>
      </c>
      <c r="Q1748" t="s">
        <v>30</v>
      </c>
      <c r="R1748" t="s">
        <v>31</v>
      </c>
      <c r="S1748">
        <v>0</v>
      </c>
      <c r="T1748">
        <v>2006</v>
      </c>
      <c r="U1748">
        <v>591</v>
      </c>
      <c r="V1748">
        <v>5.3</v>
      </c>
      <c r="W1748">
        <v>0</v>
      </c>
    </row>
    <row r="1749" spans="1:23" x14ac:dyDescent="0.25">
      <c r="A1749" t="s">
        <v>1285</v>
      </c>
      <c r="B1749">
        <v>74</v>
      </c>
      <c r="C1749">
        <v>119</v>
      </c>
      <c r="D1749">
        <v>116</v>
      </c>
      <c r="E1749">
        <v>385</v>
      </c>
      <c r="F1749" t="s">
        <v>5363</v>
      </c>
      <c r="G1749">
        <v>738</v>
      </c>
      <c r="H1749">
        <v>8888143</v>
      </c>
      <c r="I1749" t="s">
        <v>3839</v>
      </c>
      <c r="J1749" t="s">
        <v>138</v>
      </c>
      <c r="K1749" t="s">
        <v>5364</v>
      </c>
      <c r="L1749">
        <v>22250</v>
      </c>
      <c r="M1749">
        <v>2171</v>
      </c>
      <c r="N1749" t="s">
        <v>5365</v>
      </c>
      <c r="O1749">
        <v>0</v>
      </c>
      <c r="P1749">
        <v>123</v>
      </c>
      <c r="Q1749" t="s">
        <v>30</v>
      </c>
      <c r="R1749" t="s">
        <v>188</v>
      </c>
      <c r="S1749">
        <v>0</v>
      </c>
      <c r="T1749">
        <v>1999</v>
      </c>
      <c r="U1749">
        <v>428</v>
      </c>
      <c r="V1749">
        <v>6.7</v>
      </c>
      <c r="W1749">
        <v>913</v>
      </c>
    </row>
    <row r="1750" spans="1:23" x14ac:dyDescent="0.25">
      <c r="A1750" t="s">
        <v>2578</v>
      </c>
      <c r="B1750">
        <v>97</v>
      </c>
      <c r="C1750">
        <v>94</v>
      </c>
      <c r="D1750">
        <v>32</v>
      </c>
      <c r="E1750">
        <v>453</v>
      </c>
      <c r="F1750" t="s">
        <v>1363</v>
      </c>
      <c r="G1750">
        <v>1000</v>
      </c>
      <c r="H1750">
        <v>24268828</v>
      </c>
      <c r="I1750" t="s">
        <v>5366</v>
      </c>
      <c r="J1750" t="s">
        <v>2920</v>
      </c>
      <c r="K1750" t="s">
        <v>5367</v>
      </c>
      <c r="L1750">
        <v>29971</v>
      </c>
      <c r="M1750">
        <v>3436</v>
      </c>
      <c r="N1750" t="s">
        <v>5368</v>
      </c>
      <c r="O1750">
        <v>4</v>
      </c>
      <c r="P1750">
        <v>71</v>
      </c>
      <c r="Q1750" t="s">
        <v>30</v>
      </c>
      <c r="R1750" t="s">
        <v>31</v>
      </c>
      <c r="S1750">
        <v>0</v>
      </c>
      <c r="T1750">
        <v>2010</v>
      </c>
      <c r="U1750">
        <v>626</v>
      </c>
      <c r="V1750">
        <v>5.4</v>
      </c>
      <c r="W1750">
        <v>0</v>
      </c>
    </row>
    <row r="1751" spans="1:23" x14ac:dyDescent="0.25">
      <c r="A1751" t="s">
        <v>4495</v>
      </c>
      <c r="B1751">
        <v>21</v>
      </c>
      <c r="C1751">
        <v>89</v>
      </c>
      <c r="D1751">
        <v>23</v>
      </c>
      <c r="E1751">
        <v>899</v>
      </c>
      <c r="F1751" t="s">
        <v>5369</v>
      </c>
      <c r="G1751">
        <v>1000</v>
      </c>
      <c r="H1751">
        <v>8119205</v>
      </c>
      <c r="I1751" t="s">
        <v>356</v>
      </c>
      <c r="J1751" t="s">
        <v>5370</v>
      </c>
      <c r="K1751" t="s">
        <v>5371</v>
      </c>
      <c r="L1751">
        <v>4288</v>
      </c>
      <c r="M1751">
        <v>5535</v>
      </c>
      <c r="N1751" t="s">
        <v>2478</v>
      </c>
      <c r="O1751">
        <v>3</v>
      </c>
      <c r="P1751">
        <v>21</v>
      </c>
      <c r="Q1751" t="s">
        <v>30</v>
      </c>
      <c r="R1751" t="s">
        <v>31</v>
      </c>
      <c r="S1751">
        <v>0</v>
      </c>
      <c r="T1751">
        <v>1997</v>
      </c>
      <c r="U1751">
        <v>937</v>
      </c>
      <c r="V1751">
        <v>5.4</v>
      </c>
      <c r="W1751">
        <v>517</v>
      </c>
    </row>
    <row r="1752" spans="1:23" x14ac:dyDescent="0.25">
      <c r="A1752" t="s">
        <v>3309</v>
      </c>
      <c r="B1752">
        <v>156</v>
      </c>
      <c r="C1752">
        <v>98</v>
      </c>
      <c r="D1752">
        <v>0</v>
      </c>
      <c r="E1752">
        <v>900</v>
      </c>
      <c r="F1752" t="s">
        <v>3679</v>
      </c>
      <c r="G1752">
        <v>26000</v>
      </c>
      <c r="H1752">
        <v>8434601</v>
      </c>
      <c r="I1752" t="s">
        <v>2619</v>
      </c>
      <c r="J1752" t="s">
        <v>234</v>
      </c>
      <c r="K1752" t="s">
        <v>5372</v>
      </c>
      <c r="L1752">
        <v>43006</v>
      </c>
      <c r="M1752">
        <v>28867</v>
      </c>
      <c r="N1752" t="s">
        <v>4432</v>
      </c>
      <c r="O1752">
        <v>5</v>
      </c>
      <c r="P1752">
        <v>460</v>
      </c>
      <c r="Q1752" t="s">
        <v>30</v>
      </c>
      <c r="R1752" t="s">
        <v>31</v>
      </c>
      <c r="S1752">
        <v>0</v>
      </c>
      <c r="T1752">
        <v>2001</v>
      </c>
      <c r="U1752">
        <v>1000</v>
      </c>
      <c r="V1752">
        <v>4.9000000000000004</v>
      </c>
      <c r="W1752">
        <v>0</v>
      </c>
    </row>
    <row r="1753" spans="1:23" x14ac:dyDescent="0.25">
      <c r="A1753" t="s">
        <v>3336</v>
      </c>
      <c r="B1753">
        <v>125</v>
      </c>
      <c r="C1753">
        <v>107</v>
      </c>
      <c r="D1753">
        <v>234</v>
      </c>
      <c r="E1753">
        <v>660</v>
      </c>
      <c r="F1753" t="s">
        <v>1543</v>
      </c>
      <c r="G1753">
        <v>1000</v>
      </c>
      <c r="H1753">
        <v>6998324</v>
      </c>
      <c r="I1753" t="s">
        <v>1639</v>
      </c>
      <c r="J1753" t="s">
        <v>5373</v>
      </c>
      <c r="K1753" t="s">
        <v>5374</v>
      </c>
      <c r="L1753">
        <v>11476</v>
      </c>
      <c r="M1753">
        <v>3944</v>
      </c>
      <c r="N1753" t="s">
        <v>3174</v>
      </c>
      <c r="O1753">
        <v>2</v>
      </c>
      <c r="P1753">
        <v>50</v>
      </c>
      <c r="Q1753" t="s">
        <v>30</v>
      </c>
      <c r="R1753" t="s">
        <v>31</v>
      </c>
      <c r="S1753">
        <v>0</v>
      </c>
      <c r="T1753">
        <v>2015</v>
      </c>
      <c r="U1753">
        <v>962</v>
      </c>
      <c r="V1753">
        <v>6.1</v>
      </c>
      <c r="W1753">
        <v>0</v>
      </c>
    </row>
    <row r="1754" spans="1:23" x14ac:dyDescent="0.25">
      <c r="A1754" t="s">
        <v>3718</v>
      </c>
      <c r="B1754">
        <v>225</v>
      </c>
      <c r="C1754">
        <v>108</v>
      </c>
      <c r="D1754">
        <v>23</v>
      </c>
      <c r="E1754">
        <v>845</v>
      </c>
      <c r="F1754" t="s">
        <v>5375</v>
      </c>
      <c r="G1754">
        <v>2000</v>
      </c>
      <c r="H1754">
        <v>10907291</v>
      </c>
      <c r="I1754" t="s">
        <v>5376</v>
      </c>
      <c r="J1754" t="s">
        <v>508</v>
      </c>
      <c r="K1754" t="s">
        <v>5377</v>
      </c>
      <c r="L1754">
        <v>23775</v>
      </c>
      <c r="M1754">
        <v>4710</v>
      </c>
      <c r="N1754" t="s">
        <v>392</v>
      </c>
      <c r="O1754">
        <v>0</v>
      </c>
      <c r="P1754">
        <v>134</v>
      </c>
      <c r="Q1754" t="s">
        <v>30</v>
      </c>
      <c r="R1754" t="s">
        <v>31</v>
      </c>
      <c r="S1754">
        <v>0</v>
      </c>
      <c r="T1754">
        <v>2016</v>
      </c>
      <c r="U1754">
        <v>860</v>
      </c>
      <c r="V1754">
        <v>5.8</v>
      </c>
      <c r="W1754">
        <v>73000</v>
      </c>
    </row>
    <row r="1755" spans="1:23" x14ac:dyDescent="0.25">
      <c r="A1755" t="s">
        <v>336</v>
      </c>
      <c r="B1755">
        <v>85</v>
      </c>
      <c r="C1755">
        <v>134</v>
      </c>
      <c r="D1755">
        <v>17000</v>
      </c>
      <c r="E1755">
        <v>0</v>
      </c>
      <c r="F1755" t="s">
        <v>5378</v>
      </c>
      <c r="G1755">
        <v>2</v>
      </c>
      <c r="H1755">
        <v>5532301</v>
      </c>
      <c r="I1755" t="s">
        <v>2065</v>
      </c>
      <c r="J1755" t="s">
        <v>5379</v>
      </c>
      <c r="K1755" t="s">
        <v>5380</v>
      </c>
      <c r="L1755">
        <v>21606</v>
      </c>
      <c r="M1755">
        <v>4</v>
      </c>
      <c r="N1755" t="s">
        <v>5381</v>
      </c>
      <c r="O1755">
        <v>0</v>
      </c>
      <c r="P1755">
        <v>117</v>
      </c>
      <c r="Q1755" t="s">
        <v>30</v>
      </c>
      <c r="R1755" t="s">
        <v>31</v>
      </c>
      <c r="S1755">
        <v>0</v>
      </c>
      <c r="T1755">
        <v>1997</v>
      </c>
      <c r="U1755">
        <v>2</v>
      </c>
      <c r="V1755">
        <v>7</v>
      </c>
      <c r="W1755">
        <v>0</v>
      </c>
    </row>
    <row r="1756" spans="1:23" x14ac:dyDescent="0.25">
      <c r="A1756" t="s">
        <v>5382</v>
      </c>
      <c r="B1756">
        <v>135</v>
      </c>
      <c r="C1756">
        <v>110</v>
      </c>
      <c r="D1756">
        <v>53</v>
      </c>
      <c r="E1756">
        <v>87</v>
      </c>
      <c r="F1756" t="s">
        <v>5383</v>
      </c>
      <c r="G1756">
        <v>480</v>
      </c>
      <c r="H1756">
        <v>2775593</v>
      </c>
      <c r="I1756" t="s">
        <v>936</v>
      </c>
      <c r="J1756" t="s">
        <v>1021</v>
      </c>
      <c r="K1756" t="s">
        <v>5384</v>
      </c>
      <c r="L1756">
        <v>61269</v>
      </c>
      <c r="M1756">
        <v>858</v>
      </c>
      <c r="N1756" t="s">
        <v>5385</v>
      </c>
      <c r="O1756">
        <v>4</v>
      </c>
      <c r="P1756">
        <v>98</v>
      </c>
      <c r="Q1756" t="s">
        <v>30</v>
      </c>
      <c r="R1756" t="s">
        <v>44</v>
      </c>
      <c r="S1756">
        <v>0</v>
      </c>
      <c r="T1756">
        <v>2008</v>
      </c>
      <c r="U1756">
        <v>261</v>
      </c>
      <c r="V1756">
        <v>6.5</v>
      </c>
      <c r="W1756">
        <v>0</v>
      </c>
    </row>
    <row r="1757" spans="1:23" x14ac:dyDescent="0.25">
      <c r="A1757" t="s">
        <v>5386</v>
      </c>
      <c r="B1757">
        <v>350</v>
      </c>
      <c r="C1757">
        <v>103</v>
      </c>
      <c r="D1757">
        <v>65</v>
      </c>
      <c r="E1757">
        <v>405</v>
      </c>
      <c r="F1757" t="s">
        <v>5387</v>
      </c>
      <c r="G1757">
        <v>17000</v>
      </c>
      <c r="H1757">
        <v>28751715</v>
      </c>
      <c r="I1757" t="s">
        <v>1144</v>
      </c>
      <c r="J1757" t="s">
        <v>338</v>
      </c>
      <c r="K1757" t="s">
        <v>5388</v>
      </c>
      <c r="L1757">
        <v>202967</v>
      </c>
      <c r="M1757">
        <v>19168</v>
      </c>
      <c r="N1757" t="s">
        <v>3720</v>
      </c>
      <c r="O1757">
        <v>0</v>
      </c>
      <c r="P1757">
        <v>378</v>
      </c>
      <c r="Q1757" t="s">
        <v>30</v>
      </c>
      <c r="R1757" t="s">
        <v>31</v>
      </c>
      <c r="S1757">
        <v>0</v>
      </c>
      <c r="T1757">
        <v>2013</v>
      </c>
      <c r="U1757">
        <v>927</v>
      </c>
      <c r="V1757">
        <v>6.6</v>
      </c>
      <c r="W1757">
        <v>36000</v>
      </c>
    </row>
    <row r="1758" spans="1:23" x14ac:dyDescent="0.25">
      <c r="A1758" t="s">
        <v>5389</v>
      </c>
      <c r="B1758">
        <v>31</v>
      </c>
      <c r="C1758">
        <v>145</v>
      </c>
      <c r="D1758">
        <v>13</v>
      </c>
      <c r="E1758">
        <v>278</v>
      </c>
      <c r="F1758" t="s">
        <v>5390</v>
      </c>
      <c r="G1758">
        <v>10000</v>
      </c>
      <c r="H1758">
        <v>0</v>
      </c>
      <c r="I1758" t="s">
        <v>5391</v>
      </c>
      <c r="J1758" t="s">
        <v>1813</v>
      </c>
      <c r="K1758" t="s">
        <v>5392</v>
      </c>
      <c r="L1758">
        <v>10266</v>
      </c>
      <c r="M1758">
        <v>11669</v>
      </c>
      <c r="N1758" t="s">
        <v>5393</v>
      </c>
      <c r="O1758">
        <v>1</v>
      </c>
      <c r="P1758">
        <v>84</v>
      </c>
      <c r="Q1758" t="s">
        <v>1783</v>
      </c>
      <c r="R1758" t="s">
        <v>2266</v>
      </c>
      <c r="S1758">
        <v>0</v>
      </c>
      <c r="T1758">
        <v>2006</v>
      </c>
      <c r="U1758">
        <v>1000</v>
      </c>
      <c r="V1758">
        <v>6.1</v>
      </c>
      <c r="W1758">
        <v>0</v>
      </c>
    </row>
    <row r="1759" spans="1:23" x14ac:dyDescent="0.25">
      <c r="A1759" t="s">
        <v>5394</v>
      </c>
      <c r="B1759">
        <v>177</v>
      </c>
      <c r="C1759">
        <v>100</v>
      </c>
      <c r="D1759">
        <v>11</v>
      </c>
      <c r="E1759">
        <v>561</v>
      </c>
      <c r="F1759" t="s">
        <v>1403</v>
      </c>
      <c r="G1759">
        <v>23000</v>
      </c>
      <c r="H1759">
        <v>20285518</v>
      </c>
      <c r="I1759" t="s">
        <v>321</v>
      </c>
      <c r="J1759" t="s">
        <v>232</v>
      </c>
      <c r="K1759" t="s">
        <v>5395</v>
      </c>
      <c r="L1759">
        <v>32103</v>
      </c>
      <c r="M1759">
        <v>25387</v>
      </c>
      <c r="N1759" t="s">
        <v>1129</v>
      </c>
      <c r="O1759">
        <v>2</v>
      </c>
      <c r="P1759">
        <v>112</v>
      </c>
      <c r="Q1759" t="s">
        <v>30</v>
      </c>
      <c r="R1759" t="s">
        <v>966</v>
      </c>
      <c r="S1759">
        <v>0</v>
      </c>
      <c r="T1759">
        <v>2014</v>
      </c>
      <c r="U1759">
        <v>727</v>
      </c>
      <c r="V1759">
        <v>5.7</v>
      </c>
      <c r="W1759">
        <v>0</v>
      </c>
    </row>
    <row r="1760" spans="1:23" x14ac:dyDescent="0.25">
      <c r="A1760" t="s">
        <v>3758</v>
      </c>
      <c r="B1760">
        <v>106</v>
      </c>
      <c r="C1760">
        <v>131</v>
      </c>
      <c r="D1760">
        <v>46</v>
      </c>
      <c r="E1760">
        <v>293</v>
      </c>
      <c r="F1760" t="s">
        <v>5396</v>
      </c>
      <c r="G1760">
        <v>594</v>
      </c>
      <c r="H1760">
        <v>67900000</v>
      </c>
      <c r="I1760" t="s">
        <v>40</v>
      </c>
      <c r="J1760" t="s">
        <v>5397</v>
      </c>
      <c r="K1760" t="s">
        <v>5398</v>
      </c>
      <c r="L1760">
        <v>74374</v>
      </c>
      <c r="M1760">
        <v>1898</v>
      </c>
      <c r="N1760" t="s">
        <v>5399</v>
      </c>
      <c r="O1760">
        <v>0</v>
      </c>
      <c r="P1760">
        <v>225</v>
      </c>
      <c r="Q1760" t="s">
        <v>30</v>
      </c>
      <c r="R1760" t="s">
        <v>44</v>
      </c>
      <c r="S1760">
        <v>0</v>
      </c>
      <c r="T1760">
        <v>1983</v>
      </c>
      <c r="U1760">
        <v>303</v>
      </c>
      <c r="V1760">
        <v>6.6</v>
      </c>
      <c r="W1760">
        <v>0</v>
      </c>
    </row>
    <row r="1761" spans="1:23" x14ac:dyDescent="0.25">
      <c r="A1761" t="s">
        <v>2050</v>
      </c>
      <c r="B1761">
        <v>251</v>
      </c>
      <c r="C1761">
        <v>133</v>
      </c>
      <c r="D1761">
        <v>0</v>
      </c>
      <c r="E1761">
        <v>529</v>
      </c>
      <c r="F1761" t="s">
        <v>5400</v>
      </c>
      <c r="G1761">
        <v>11000</v>
      </c>
      <c r="H1761">
        <v>148734225</v>
      </c>
      <c r="I1761" t="s">
        <v>1099</v>
      </c>
      <c r="J1761" t="s">
        <v>2644</v>
      </c>
      <c r="K1761" t="s">
        <v>5401</v>
      </c>
      <c r="L1761">
        <v>298590</v>
      </c>
      <c r="M1761">
        <v>12874</v>
      </c>
      <c r="N1761" t="s">
        <v>4456</v>
      </c>
      <c r="O1761">
        <v>2</v>
      </c>
      <c r="P1761">
        <v>559</v>
      </c>
      <c r="Q1761" t="s">
        <v>30</v>
      </c>
      <c r="R1761" t="s">
        <v>31</v>
      </c>
      <c r="S1761">
        <v>0</v>
      </c>
      <c r="T1761">
        <v>2007</v>
      </c>
      <c r="U1761">
        <v>985</v>
      </c>
      <c r="V1761">
        <v>7</v>
      </c>
      <c r="W1761">
        <v>0</v>
      </c>
    </row>
    <row r="1762" spans="1:23" x14ac:dyDescent="0.25">
      <c r="A1762" t="s">
        <v>3900</v>
      </c>
      <c r="B1762">
        <v>148</v>
      </c>
      <c r="C1762">
        <v>109</v>
      </c>
      <c r="D1762">
        <v>415</v>
      </c>
      <c r="E1762">
        <v>228</v>
      </c>
      <c r="F1762" t="s">
        <v>5402</v>
      </c>
      <c r="G1762">
        <v>673</v>
      </c>
      <c r="H1762">
        <v>49185998</v>
      </c>
      <c r="I1762" t="s">
        <v>2164</v>
      </c>
      <c r="J1762" t="s">
        <v>1055</v>
      </c>
      <c r="K1762" t="s">
        <v>5403</v>
      </c>
      <c r="L1762">
        <v>74476</v>
      </c>
      <c r="M1762">
        <v>1775</v>
      </c>
      <c r="N1762" t="s">
        <v>5404</v>
      </c>
      <c r="O1762">
        <v>2</v>
      </c>
      <c r="P1762">
        <v>184</v>
      </c>
      <c r="Q1762" t="s">
        <v>30</v>
      </c>
      <c r="R1762" t="s">
        <v>31</v>
      </c>
      <c r="S1762">
        <v>0</v>
      </c>
      <c r="T1762">
        <v>2009</v>
      </c>
      <c r="U1762">
        <v>489</v>
      </c>
      <c r="V1762">
        <v>7.4</v>
      </c>
      <c r="W1762">
        <v>15000</v>
      </c>
    </row>
    <row r="1763" spans="1:23" x14ac:dyDescent="0.25">
      <c r="A1763" t="s">
        <v>4130</v>
      </c>
      <c r="B1763">
        <v>76</v>
      </c>
      <c r="C1763">
        <v>114</v>
      </c>
      <c r="D1763">
        <v>92</v>
      </c>
      <c r="E1763">
        <v>436</v>
      </c>
      <c r="F1763" t="s">
        <v>3253</v>
      </c>
      <c r="G1763">
        <v>940</v>
      </c>
      <c r="H1763">
        <v>42168445</v>
      </c>
      <c r="I1763" t="s">
        <v>936</v>
      </c>
      <c r="J1763" t="s">
        <v>3353</v>
      </c>
      <c r="K1763" t="s">
        <v>5405</v>
      </c>
      <c r="L1763">
        <v>10791</v>
      </c>
      <c r="M1763">
        <v>3565</v>
      </c>
      <c r="N1763" t="s">
        <v>551</v>
      </c>
      <c r="O1763">
        <v>3</v>
      </c>
      <c r="P1763">
        <v>39</v>
      </c>
      <c r="Q1763" t="s">
        <v>30</v>
      </c>
      <c r="R1763" t="s">
        <v>31</v>
      </c>
      <c r="S1763">
        <v>0</v>
      </c>
      <c r="T1763">
        <v>2008</v>
      </c>
      <c r="U1763">
        <v>706</v>
      </c>
      <c r="V1763">
        <v>5.3</v>
      </c>
      <c r="W1763">
        <v>464</v>
      </c>
    </row>
    <row r="1764" spans="1:23" x14ac:dyDescent="0.25">
      <c r="A1764" t="s">
        <v>5406</v>
      </c>
      <c r="B1764">
        <v>52</v>
      </c>
      <c r="C1764">
        <v>164</v>
      </c>
      <c r="D1764">
        <v>767</v>
      </c>
      <c r="E1764">
        <v>162</v>
      </c>
      <c r="F1764" t="s">
        <v>4791</v>
      </c>
      <c r="G1764">
        <v>358</v>
      </c>
      <c r="H1764">
        <v>26400000</v>
      </c>
      <c r="I1764" t="s">
        <v>1405</v>
      </c>
      <c r="J1764" t="s">
        <v>5407</v>
      </c>
      <c r="K1764" t="s">
        <v>5408</v>
      </c>
      <c r="L1764">
        <v>12980</v>
      </c>
      <c r="M1764">
        <v>1334</v>
      </c>
      <c r="N1764" t="s">
        <v>612</v>
      </c>
      <c r="O1764">
        <v>0</v>
      </c>
      <c r="P1764">
        <v>89</v>
      </c>
      <c r="Q1764" t="s">
        <v>30</v>
      </c>
      <c r="R1764" t="s">
        <v>44</v>
      </c>
      <c r="S1764">
        <v>0</v>
      </c>
      <c r="T1764">
        <v>1984</v>
      </c>
      <c r="U1764">
        <v>223</v>
      </c>
      <c r="V1764">
        <v>7.4</v>
      </c>
      <c r="W1764">
        <v>845</v>
      </c>
    </row>
    <row r="1765" spans="1:23" x14ac:dyDescent="0.25">
      <c r="A1765" t="s">
        <v>5409</v>
      </c>
      <c r="B1765">
        <v>220</v>
      </c>
      <c r="C1765">
        <v>92</v>
      </c>
      <c r="D1765">
        <v>14</v>
      </c>
      <c r="E1765">
        <v>78</v>
      </c>
      <c r="F1765" t="s">
        <v>5410</v>
      </c>
      <c r="G1765">
        <v>386</v>
      </c>
      <c r="H1765">
        <v>17508670</v>
      </c>
      <c r="I1765" t="s">
        <v>3258</v>
      </c>
      <c r="J1765" t="s">
        <v>5411</v>
      </c>
      <c r="K1765" t="s">
        <v>5412</v>
      </c>
      <c r="L1765">
        <v>64625</v>
      </c>
      <c r="M1765">
        <v>646</v>
      </c>
      <c r="N1765" t="s">
        <v>5413</v>
      </c>
      <c r="O1765">
        <v>0</v>
      </c>
      <c r="P1765">
        <v>281</v>
      </c>
      <c r="Q1765" t="s">
        <v>30</v>
      </c>
      <c r="R1765" t="s">
        <v>44</v>
      </c>
      <c r="S1765">
        <v>0</v>
      </c>
      <c r="T1765">
        <v>2006</v>
      </c>
      <c r="U1765">
        <v>99</v>
      </c>
      <c r="V1765">
        <v>7.4</v>
      </c>
      <c r="W1765">
        <v>0</v>
      </c>
    </row>
    <row r="1766" spans="1:23" x14ac:dyDescent="0.25">
      <c r="A1766" t="s">
        <v>557</v>
      </c>
      <c r="B1766">
        <v>131</v>
      </c>
      <c r="C1766">
        <v>122</v>
      </c>
      <c r="D1766">
        <v>151</v>
      </c>
      <c r="E1766">
        <v>11000</v>
      </c>
      <c r="F1766" t="s">
        <v>260</v>
      </c>
      <c r="G1766">
        <v>24000</v>
      </c>
      <c r="H1766">
        <v>9664316</v>
      </c>
      <c r="I1766" t="s">
        <v>2560</v>
      </c>
      <c r="J1766" t="s">
        <v>61</v>
      </c>
      <c r="K1766" t="s">
        <v>5414</v>
      </c>
      <c r="L1766">
        <v>47203</v>
      </c>
      <c r="M1766">
        <v>50950</v>
      </c>
      <c r="N1766" t="s">
        <v>1541</v>
      </c>
      <c r="O1766">
        <v>2</v>
      </c>
      <c r="P1766">
        <v>197</v>
      </c>
      <c r="Q1766" t="s">
        <v>30</v>
      </c>
      <c r="R1766" t="s">
        <v>31</v>
      </c>
      <c r="S1766">
        <v>0</v>
      </c>
      <c r="T1766">
        <v>2007</v>
      </c>
      <c r="U1766">
        <v>15000</v>
      </c>
      <c r="V1766">
        <v>6.8</v>
      </c>
      <c r="W1766">
        <v>0</v>
      </c>
    </row>
    <row r="1767" spans="1:23" x14ac:dyDescent="0.25">
      <c r="A1767" t="s">
        <v>5415</v>
      </c>
      <c r="B1767">
        <v>112</v>
      </c>
      <c r="C1767">
        <v>110</v>
      </c>
      <c r="D1767">
        <v>120</v>
      </c>
      <c r="E1767">
        <v>664</v>
      </c>
      <c r="F1767" t="s">
        <v>2800</v>
      </c>
      <c r="G1767">
        <v>12000</v>
      </c>
      <c r="H1767">
        <v>74888996</v>
      </c>
      <c r="I1767" t="s">
        <v>161</v>
      </c>
      <c r="J1767" t="s">
        <v>697</v>
      </c>
      <c r="K1767" t="s">
        <v>5416</v>
      </c>
      <c r="L1767">
        <v>55513</v>
      </c>
      <c r="M1767">
        <v>16230</v>
      </c>
      <c r="N1767" t="s">
        <v>4410</v>
      </c>
      <c r="O1767">
        <v>0</v>
      </c>
      <c r="P1767">
        <v>188</v>
      </c>
      <c r="Q1767" t="s">
        <v>30</v>
      </c>
      <c r="R1767" t="s">
        <v>31</v>
      </c>
      <c r="S1767">
        <v>0</v>
      </c>
      <c r="T1767">
        <v>1991</v>
      </c>
      <c r="U1767">
        <v>1000</v>
      </c>
      <c r="V1767">
        <v>7.2</v>
      </c>
      <c r="W1767">
        <v>0</v>
      </c>
    </row>
    <row r="1768" spans="1:23" x14ac:dyDescent="0.25">
      <c r="A1768" t="s">
        <v>5417</v>
      </c>
      <c r="B1768">
        <v>93</v>
      </c>
      <c r="C1768">
        <v>116</v>
      </c>
      <c r="D1768">
        <v>144</v>
      </c>
      <c r="E1768">
        <v>477</v>
      </c>
      <c r="F1768" t="s">
        <v>4937</v>
      </c>
      <c r="G1768">
        <v>1000</v>
      </c>
      <c r="H1768">
        <v>69586544</v>
      </c>
      <c r="I1768" t="s">
        <v>2164</v>
      </c>
      <c r="J1768" t="s">
        <v>4680</v>
      </c>
      <c r="K1768" t="s">
        <v>5418</v>
      </c>
      <c r="L1768">
        <v>15352</v>
      </c>
      <c r="M1768">
        <v>3845</v>
      </c>
      <c r="N1768" t="s">
        <v>5419</v>
      </c>
      <c r="O1768">
        <v>4</v>
      </c>
      <c r="P1768">
        <v>199</v>
      </c>
      <c r="Q1768" t="s">
        <v>30</v>
      </c>
      <c r="R1768" t="s">
        <v>31</v>
      </c>
      <c r="S1768">
        <v>0</v>
      </c>
      <c r="T1768">
        <v>2002</v>
      </c>
      <c r="U1768">
        <v>482</v>
      </c>
      <c r="V1768">
        <v>6</v>
      </c>
      <c r="W1768">
        <v>0</v>
      </c>
    </row>
    <row r="1769" spans="1:23" x14ac:dyDescent="0.25">
      <c r="A1769" t="s">
        <v>176</v>
      </c>
      <c r="B1769">
        <v>370</v>
      </c>
      <c r="C1769">
        <v>106</v>
      </c>
      <c r="D1769">
        <v>4000</v>
      </c>
      <c r="E1769">
        <v>591</v>
      </c>
      <c r="F1769" t="s">
        <v>378</v>
      </c>
      <c r="G1769">
        <v>19000</v>
      </c>
      <c r="H1769">
        <v>362645141</v>
      </c>
      <c r="I1769" t="s">
        <v>379</v>
      </c>
      <c r="J1769" t="s">
        <v>74</v>
      </c>
      <c r="K1769" t="s">
        <v>380</v>
      </c>
      <c r="L1769">
        <v>106221</v>
      </c>
      <c r="M1769">
        <v>32921</v>
      </c>
      <c r="N1769" t="s">
        <v>381</v>
      </c>
      <c r="O1769">
        <v>0</v>
      </c>
      <c r="P1769">
        <v>398</v>
      </c>
      <c r="Q1769" t="s">
        <v>30</v>
      </c>
      <c r="R1769" t="s">
        <v>44</v>
      </c>
      <c r="S1769">
        <v>0</v>
      </c>
      <c r="T1769">
        <v>2016</v>
      </c>
      <c r="U1769">
        <v>13000</v>
      </c>
      <c r="V1769">
        <v>7.8</v>
      </c>
      <c r="W1769">
        <v>65000</v>
      </c>
    </row>
    <row r="1770" spans="1:23" x14ac:dyDescent="0.25">
      <c r="A1770" t="s">
        <v>3192</v>
      </c>
      <c r="B1770">
        <v>83</v>
      </c>
      <c r="C1770">
        <v>115</v>
      </c>
      <c r="D1770">
        <v>39</v>
      </c>
      <c r="E1770">
        <v>685</v>
      </c>
      <c r="F1770" t="s">
        <v>689</v>
      </c>
      <c r="G1770">
        <v>11000</v>
      </c>
      <c r="H1770">
        <v>60491560</v>
      </c>
      <c r="I1770" t="s">
        <v>1396</v>
      </c>
      <c r="J1770" t="s">
        <v>323</v>
      </c>
      <c r="K1770" t="s">
        <v>5420</v>
      </c>
      <c r="L1770">
        <v>50653</v>
      </c>
      <c r="M1770">
        <v>14322</v>
      </c>
      <c r="N1770" t="s">
        <v>5421</v>
      </c>
      <c r="O1770">
        <v>1</v>
      </c>
      <c r="P1770">
        <v>143</v>
      </c>
      <c r="Q1770" t="s">
        <v>30</v>
      </c>
      <c r="R1770" t="s">
        <v>31</v>
      </c>
      <c r="S1770">
        <v>0</v>
      </c>
      <c r="T1770">
        <v>1997</v>
      </c>
      <c r="U1770">
        <v>956</v>
      </c>
      <c r="V1770">
        <v>6.6</v>
      </c>
      <c r="W1770">
        <v>0</v>
      </c>
    </row>
    <row r="1771" spans="1:23" x14ac:dyDescent="0.25">
      <c r="A1771" t="s">
        <v>3241</v>
      </c>
      <c r="B1771">
        <v>125</v>
      </c>
      <c r="C1771">
        <v>148</v>
      </c>
      <c r="D1771">
        <v>644</v>
      </c>
      <c r="E1771">
        <v>326</v>
      </c>
      <c r="F1771" t="s">
        <v>5422</v>
      </c>
      <c r="G1771">
        <v>1000</v>
      </c>
      <c r="H1771">
        <v>54200000</v>
      </c>
      <c r="I1771" t="s">
        <v>5423</v>
      </c>
      <c r="J1771" t="s">
        <v>4792</v>
      </c>
      <c r="K1771" t="s">
        <v>5424</v>
      </c>
      <c r="L1771">
        <v>142448</v>
      </c>
      <c r="M1771">
        <v>2566</v>
      </c>
      <c r="N1771" t="s">
        <v>5425</v>
      </c>
      <c r="O1771">
        <v>1</v>
      </c>
      <c r="P1771">
        <v>319</v>
      </c>
      <c r="Q1771" t="s">
        <v>30</v>
      </c>
      <c r="R1771" t="s">
        <v>31</v>
      </c>
      <c r="S1771">
        <v>0</v>
      </c>
      <c r="T1771">
        <v>1980</v>
      </c>
      <c r="U1771">
        <v>809</v>
      </c>
      <c r="V1771">
        <v>7.9</v>
      </c>
      <c r="W1771">
        <v>14000</v>
      </c>
    </row>
    <row r="1772" spans="1:23" x14ac:dyDescent="0.25">
      <c r="A1772" t="s">
        <v>5426</v>
      </c>
      <c r="B1772">
        <v>73</v>
      </c>
      <c r="C1772">
        <v>119</v>
      </c>
      <c r="D1772">
        <v>43</v>
      </c>
      <c r="E1772">
        <v>523</v>
      </c>
      <c r="F1772" t="s">
        <v>1139</v>
      </c>
      <c r="G1772">
        <v>953</v>
      </c>
      <c r="H1772">
        <v>44087387</v>
      </c>
      <c r="I1772" t="s">
        <v>5427</v>
      </c>
      <c r="J1772" t="s">
        <v>442</v>
      </c>
      <c r="K1772" t="s">
        <v>5428</v>
      </c>
      <c r="L1772">
        <v>22304</v>
      </c>
      <c r="M1772">
        <v>3525</v>
      </c>
      <c r="N1772" t="s">
        <v>5429</v>
      </c>
      <c r="O1772">
        <v>4</v>
      </c>
      <c r="P1772">
        <v>33</v>
      </c>
      <c r="Q1772" t="s">
        <v>30</v>
      </c>
      <c r="R1772" t="s">
        <v>31</v>
      </c>
      <c r="S1772">
        <v>0</v>
      </c>
      <c r="T1772">
        <v>2008</v>
      </c>
      <c r="U1772">
        <v>713</v>
      </c>
      <c r="V1772">
        <v>6.2</v>
      </c>
      <c r="W1772">
        <v>894</v>
      </c>
    </row>
    <row r="1773" spans="1:23" x14ac:dyDescent="0.25">
      <c r="A1773" t="s">
        <v>2162</v>
      </c>
      <c r="B1773">
        <v>98</v>
      </c>
      <c r="C1773">
        <v>118</v>
      </c>
      <c r="D1773">
        <v>650</v>
      </c>
      <c r="E1773">
        <v>715</v>
      </c>
      <c r="F1773" t="s">
        <v>5430</v>
      </c>
      <c r="G1773">
        <v>1000</v>
      </c>
      <c r="H1773">
        <v>30920167</v>
      </c>
      <c r="I1773" t="s">
        <v>3915</v>
      </c>
      <c r="J1773" t="s">
        <v>5431</v>
      </c>
      <c r="K1773" t="s">
        <v>5432</v>
      </c>
      <c r="L1773">
        <v>6476</v>
      </c>
      <c r="M1773">
        <v>3389</v>
      </c>
      <c r="N1773" t="s">
        <v>4041</v>
      </c>
      <c r="O1773">
        <v>4</v>
      </c>
      <c r="P1773">
        <v>71</v>
      </c>
      <c r="Q1773" t="s">
        <v>30</v>
      </c>
      <c r="R1773" t="s">
        <v>31</v>
      </c>
      <c r="S1773">
        <v>0</v>
      </c>
      <c r="T1773">
        <v>2012</v>
      </c>
      <c r="U1773">
        <v>773</v>
      </c>
      <c r="V1773">
        <v>5.7</v>
      </c>
      <c r="W1773">
        <v>0</v>
      </c>
    </row>
    <row r="1774" spans="1:23" x14ac:dyDescent="0.25">
      <c r="A1774" t="s">
        <v>140</v>
      </c>
      <c r="B1774">
        <v>158</v>
      </c>
      <c r="C1774">
        <v>101</v>
      </c>
      <c r="D1774">
        <v>129</v>
      </c>
      <c r="E1774">
        <v>3</v>
      </c>
      <c r="F1774" t="s">
        <v>5433</v>
      </c>
      <c r="G1774">
        <v>66</v>
      </c>
      <c r="H1774">
        <v>40566655</v>
      </c>
      <c r="I1774" t="s">
        <v>936</v>
      </c>
      <c r="J1774" t="s">
        <v>5434</v>
      </c>
      <c r="K1774" t="s">
        <v>5435</v>
      </c>
      <c r="L1774">
        <v>144021</v>
      </c>
      <c r="M1774">
        <v>74</v>
      </c>
      <c r="N1774" t="s">
        <v>5436</v>
      </c>
      <c r="O1774">
        <v>0</v>
      </c>
      <c r="P1774">
        <v>391</v>
      </c>
      <c r="Q1774" t="s">
        <v>30</v>
      </c>
      <c r="R1774" t="s">
        <v>44</v>
      </c>
      <c r="S1774">
        <v>0</v>
      </c>
      <c r="T1774">
        <v>2002</v>
      </c>
      <c r="U1774">
        <v>5</v>
      </c>
      <c r="V1774">
        <v>7.1</v>
      </c>
      <c r="W1774">
        <v>0</v>
      </c>
    </row>
    <row r="1775" spans="1:23" x14ac:dyDescent="0.25">
      <c r="A1775" t="s">
        <v>4286</v>
      </c>
      <c r="B1775">
        <v>152</v>
      </c>
      <c r="C1775">
        <v>82</v>
      </c>
      <c r="D1775">
        <v>49</v>
      </c>
      <c r="E1775">
        <v>429</v>
      </c>
      <c r="F1775" t="s">
        <v>2027</v>
      </c>
      <c r="G1775">
        <v>1000</v>
      </c>
      <c r="H1775">
        <v>31768374</v>
      </c>
      <c r="I1775" t="s">
        <v>5107</v>
      </c>
      <c r="J1775" t="s">
        <v>299</v>
      </c>
      <c r="K1775" t="s">
        <v>5437</v>
      </c>
      <c r="L1775">
        <v>42761</v>
      </c>
      <c r="M1775">
        <v>3313</v>
      </c>
      <c r="N1775" t="s">
        <v>5438</v>
      </c>
      <c r="O1775">
        <v>0</v>
      </c>
      <c r="P1775">
        <v>366</v>
      </c>
      <c r="Q1775" t="s">
        <v>30</v>
      </c>
      <c r="R1775" t="s">
        <v>31</v>
      </c>
      <c r="S1775">
        <v>0</v>
      </c>
      <c r="T1775">
        <v>1999</v>
      </c>
      <c r="U1775">
        <v>888</v>
      </c>
      <c r="V1775">
        <v>5.6</v>
      </c>
      <c r="W1775">
        <v>2000</v>
      </c>
    </row>
    <row r="1776" spans="1:23" x14ac:dyDescent="0.25">
      <c r="A1776" t="s">
        <v>3702</v>
      </c>
      <c r="B1776">
        <v>202</v>
      </c>
      <c r="C1776">
        <v>110</v>
      </c>
      <c r="D1776">
        <v>118</v>
      </c>
      <c r="E1776">
        <v>1000</v>
      </c>
      <c r="F1776" t="s">
        <v>323</v>
      </c>
      <c r="G1776">
        <v>13000</v>
      </c>
      <c r="H1776">
        <v>22494487</v>
      </c>
      <c r="I1776" t="s">
        <v>1396</v>
      </c>
      <c r="J1776" t="s">
        <v>664</v>
      </c>
      <c r="K1776" t="s">
        <v>5439</v>
      </c>
      <c r="L1776">
        <v>262153</v>
      </c>
      <c r="M1776">
        <v>26451</v>
      </c>
      <c r="N1776" t="s">
        <v>1756</v>
      </c>
      <c r="O1776">
        <v>3</v>
      </c>
      <c r="P1776">
        <v>507</v>
      </c>
      <c r="Q1776" t="s">
        <v>30</v>
      </c>
      <c r="R1776" t="s">
        <v>526</v>
      </c>
      <c r="S1776">
        <v>0</v>
      </c>
      <c r="T1776">
        <v>2006</v>
      </c>
      <c r="U1776">
        <v>11000</v>
      </c>
      <c r="V1776">
        <v>7.8</v>
      </c>
      <c r="W1776">
        <v>10000</v>
      </c>
    </row>
    <row r="1777" spans="1:23" x14ac:dyDescent="0.25">
      <c r="A1777" t="s">
        <v>5440</v>
      </c>
      <c r="B1777">
        <v>80</v>
      </c>
      <c r="C1777">
        <v>193</v>
      </c>
      <c r="D1777">
        <v>133</v>
      </c>
      <c r="E1777">
        <v>820</v>
      </c>
      <c r="F1777" t="s">
        <v>874</v>
      </c>
      <c r="G1777">
        <v>2000</v>
      </c>
      <c r="H1777">
        <v>21500000</v>
      </c>
      <c r="I1777" t="s">
        <v>1405</v>
      </c>
      <c r="J1777" t="s">
        <v>371</v>
      </c>
      <c r="K1777" t="s">
        <v>5441</v>
      </c>
      <c r="L1777">
        <v>45271</v>
      </c>
      <c r="M1777">
        <v>6341</v>
      </c>
      <c r="N1777" t="s">
        <v>707</v>
      </c>
      <c r="O1777">
        <v>0</v>
      </c>
      <c r="P1777">
        <v>170</v>
      </c>
      <c r="Q1777" t="s">
        <v>30</v>
      </c>
      <c r="R1777" t="s">
        <v>31</v>
      </c>
      <c r="S1777">
        <v>0</v>
      </c>
      <c r="T1777">
        <v>1983</v>
      </c>
      <c r="U1777">
        <v>826</v>
      </c>
      <c r="V1777">
        <v>7.9</v>
      </c>
      <c r="W1777">
        <v>0</v>
      </c>
    </row>
    <row r="1778" spans="1:23" x14ac:dyDescent="0.25">
      <c r="A1778" t="s">
        <v>297</v>
      </c>
      <c r="B1778">
        <v>288</v>
      </c>
      <c r="C1778">
        <v>130</v>
      </c>
      <c r="D1778">
        <v>776</v>
      </c>
      <c r="E1778">
        <v>358</v>
      </c>
      <c r="F1778" t="s">
        <v>1398</v>
      </c>
      <c r="G1778">
        <v>898</v>
      </c>
      <c r="H1778">
        <v>4463292</v>
      </c>
      <c r="I1778" t="s">
        <v>1810</v>
      </c>
      <c r="J1778" t="s">
        <v>1643</v>
      </c>
      <c r="K1778" t="s">
        <v>5442</v>
      </c>
      <c r="L1778">
        <v>34488</v>
      </c>
      <c r="M1778">
        <v>2452</v>
      </c>
      <c r="N1778" t="s">
        <v>759</v>
      </c>
      <c r="O1778">
        <v>3</v>
      </c>
      <c r="P1778">
        <v>136</v>
      </c>
      <c r="Q1778" t="s">
        <v>30</v>
      </c>
      <c r="R1778" t="s">
        <v>44</v>
      </c>
      <c r="S1778">
        <v>0</v>
      </c>
      <c r="T1778">
        <v>2011</v>
      </c>
      <c r="U1778">
        <v>584</v>
      </c>
      <c r="V1778">
        <v>6.9</v>
      </c>
      <c r="W1778">
        <v>15000</v>
      </c>
    </row>
    <row r="1779" spans="1:23" x14ac:dyDescent="0.25">
      <c r="A1779" t="s">
        <v>488</v>
      </c>
      <c r="B1779">
        <v>99</v>
      </c>
      <c r="C1779">
        <v>94</v>
      </c>
      <c r="D1779">
        <v>249</v>
      </c>
      <c r="E1779">
        <v>271</v>
      </c>
      <c r="F1779" t="s">
        <v>5443</v>
      </c>
      <c r="G1779">
        <v>523</v>
      </c>
      <c r="H1779">
        <v>0</v>
      </c>
      <c r="I1779" t="s">
        <v>379</v>
      </c>
      <c r="J1779" t="s">
        <v>2365</v>
      </c>
      <c r="K1779" t="s">
        <v>5444</v>
      </c>
      <c r="L1779">
        <v>99557</v>
      </c>
      <c r="M1779">
        <v>1560</v>
      </c>
      <c r="N1779" t="s">
        <v>5051</v>
      </c>
      <c r="O1779">
        <v>1</v>
      </c>
      <c r="P1779">
        <v>284</v>
      </c>
      <c r="Q1779" t="s">
        <v>30</v>
      </c>
      <c r="R1779" t="s">
        <v>5445</v>
      </c>
      <c r="S1779">
        <v>0</v>
      </c>
      <c r="T1779">
        <v>1984</v>
      </c>
      <c r="U1779">
        <v>312</v>
      </c>
      <c r="V1779">
        <v>7.4</v>
      </c>
      <c r="W1779">
        <v>21000</v>
      </c>
    </row>
    <row r="1780" spans="1:23" x14ac:dyDescent="0.25">
      <c r="A1780" t="s">
        <v>702</v>
      </c>
      <c r="B1780">
        <v>222</v>
      </c>
      <c r="C1780">
        <v>111</v>
      </c>
      <c r="D1780">
        <v>295</v>
      </c>
      <c r="E1780">
        <v>531</v>
      </c>
      <c r="F1780" t="s">
        <v>134</v>
      </c>
      <c r="G1780">
        <v>3000</v>
      </c>
      <c r="H1780">
        <v>14337579</v>
      </c>
      <c r="I1780" t="s">
        <v>5446</v>
      </c>
      <c r="J1780" t="s">
        <v>1188</v>
      </c>
      <c r="K1780" t="s">
        <v>5447</v>
      </c>
      <c r="L1780">
        <v>156929</v>
      </c>
      <c r="M1780">
        <v>4696</v>
      </c>
      <c r="N1780" t="s">
        <v>510</v>
      </c>
      <c r="O1780">
        <v>1</v>
      </c>
      <c r="P1780">
        <v>624</v>
      </c>
      <c r="Q1780" t="s">
        <v>30</v>
      </c>
      <c r="R1780" t="s">
        <v>257</v>
      </c>
      <c r="S1780">
        <v>0</v>
      </c>
      <c r="T1780">
        <v>1998</v>
      </c>
      <c r="U1780">
        <v>882</v>
      </c>
      <c r="V1780">
        <v>7.7</v>
      </c>
      <c r="W1780">
        <v>14000</v>
      </c>
    </row>
    <row r="1781" spans="1:23" x14ac:dyDescent="0.25">
      <c r="A1781" t="s">
        <v>5448</v>
      </c>
      <c r="B1781">
        <v>194</v>
      </c>
      <c r="C1781">
        <v>110</v>
      </c>
      <c r="D1781">
        <v>10</v>
      </c>
      <c r="E1781">
        <v>844</v>
      </c>
      <c r="F1781" t="s">
        <v>410</v>
      </c>
      <c r="G1781">
        <v>3000</v>
      </c>
      <c r="H1781">
        <v>13823741</v>
      </c>
      <c r="I1781" t="s">
        <v>3741</v>
      </c>
      <c r="J1781" t="s">
        <v>502</v>
      </c>
      <c r="K1781" t="s">
        <v>5449</v>
      </c>
      <c r="L1781">
        <v>61777</v>
      </c>
      <c r="M1781">
        <v>6420</v>
      </c>
      <c r="N1781" t="s">
        <v>2233</v>
      </c>
      <c r="O1781">
        <v>3</v>
      </c>
      <c r="P1781">
        <v>140</v>
      </c>
      <c r="Q1781" t="s">
        <v>30</v>
      </c>
      <c r="R1781" t="s">
        <v>44</v>
      </c>
      <c r="S1781">
        <v>0</v>
      </c>
      <c r="T1781">
        <v>2008</v>
      </c>
      <c r="U1781">
        <v>2000</v>
      </c>
      <c r="V1781">
        <v>6.9</v>
      </c>
      <c r="W1781">
        <v>0</v>
      </c>
    </row>
    <row r="1782" spans="1:23" x14ac:dyDescent="0.25">
      <c r="A1782" t="s">
        <v>5451</v>
      </c>
      <c r="B1782">
        <v>56</v>
      </c>
      <c r="C1782">
        <v>109</v>
      </c>
      <c r="D1782">
        <v>181</v>
      </c>
      <c r="E1782">
        <v>137</v>
      </c>
      <c r="F1782" t="s">
        <v>5452</v>
      </c>
      <c r="G1782">
        <v>303</v>
      </c>
      <c r="H1782">
        <v>0</v>
      </c>
      <c r="I1782" t="s">
        <v>5453</v>
      </c>
      <c r="J1782" t="s">
        <v>5454</v>
      </c>
      <c r="K1782" t="s">
        <v>5455</v>
      </c>
      <c r="L1782">
        <v>19568</v>
      </c>
      <c r="M1782">
        <v>960</v>
      </c>
      <c r="N1782" t="s">
        <v>5456</v>
      </c>
      <c r="O1782">
        <v>0</v>
      </c>
      <c r="P1782">
        <v>208</v>
      </c>
      <c r="Q1782" t="s">
        <v>30</v>
      </c>
      <c r="R1782" t="s">
        <v>44</v>
      </c>
      <c r="S1782">
        <v>0</v>
      </c>
      <c r="T1782">
        <v>1985</v>
      </c>
      <c r="U1782">
        <v>146</v>
      </c>
      <c r="V1782">
        <v>6.7</v>
      </c>
      <c r="W1782">
        <v>0</v>
      </c>
    </row>
    <row r="1783" spans="1:23" x14ac:dyDescent="0.25">
      <c r="A1783" t="s">
        <v>5457</v>
      </c>
      <c r="B1783">
        <v>63</v>
      </c>
      <c r="C1783">
        <v>123</v>
      </c>
      <c r="D1783">
        <v>0</v>
      </c>
      <c r="E1783">
        <v>324</v>
      </c>
      <c r="F1783" t="s">
        <v>5458</v>
      </c>
      <c r="G1783">
        <v>11000</v>
      </c>
      <c r="H1783">
        <v>10297897</v>
      </c>
      <c r="I1783" t="s">
        <v>5459</v>
      </c>
      <c r="J1783" t="s">
        <v>456</v>
      </c>
      <c r="K1783" t="s">
        <v>5460</v>
      </c>
      <c r="L1783">
        <v>8309</v>
      </c>
      <c r="M1783">
        <v>11969</v>
      </c>
      <c r="N1783" t="s">
        <v>3401</v>
      </c>
      <c r="O1783">
        <v>4</v>
      </c>
      <c r="P1783">
        <v>39</v>
      </c>
      <c r="Q1783" t="s">
        <v>30</v>
      </c>
      <c r="R1783" t="s">
        <v>31</v>
      </c>
      <c r="S1783">
        <v>0</v>
      </c>
      <c r="T1783">
        <v>1998</v>
      </c>
      <c r="U1783">
        <v>597</v>
      </c>
      <c r="V1783">
        <v>6</v>
      </c>
      <c r="W1783">
        <v>315</v>
      </c>
    </row>
    <row r="1784" spans="1:23" x14ac:dyDescent="0.25">
      <c r="A1784" t="s">
        <v>4137</v>
      </c>
      <c r="B1784">
        <v>167</v>
      </c>
      <c r="C1784">
        <v>109</v>
      </c>
      <c r="D1784">
        <v>22</v>
      </c>
      <c r="E1784">
        <v>355</v>
      </c>
      <c r="F1784" t="s">
        <v>501</v>
      </c>
      <c r="G1784">
        <v>14000</v>
      </c>
      <c r="H1784">
        <v>13248477</v>
      </c>
      <c r="I1784" t="s">
        <v>1942</v>
      </c>
      <c r="J1784" t="s">
        <v>452</v>
      </c>
      <c r="K1784" t="s">
        <v>5461</v>
      </c>
      <c r="L1784">
        <v>60555</v>
      </c>
      <c r="M1784">
        <v>15790</v>
      </c>
      <c r="N1784" t="s">
        <v>5462</v>
      </c>
      <c r="O1784">
        <v>1</v>
      </c>
      <c r="P1784">
        <v>174</v>
      </c>
      <c r="Q1784" t="s">
        <v>30</v>
      </c>
      <c r="R1784" t="s">
        <v>31</v>
      </c>
      <c r="S1784">
        <v>0</v>
      </c>
      <c r="T1784">
        <v>2009</v>
      </c>
      <c r="U1784">
        <v>716</v>
      </c>
      <c r="V1784">
        <v>6.2</v>
      </c>
      <c r="W1784">
        <v>0</v>
      </c>
    </row>
    <row r="1785" spans="1:23" x14ac:dyDescent="0.25">
      <c r="A1785" t="s">
        <v>5463</v>
      </c>
      <c r="B1785">
        <v>101</v>
      </c>
      <c r="C1785">
        <v>99</v>
      </c>
      <c r="D1785">
        <v>54</v>
      </c>
      <c r="E1785">
        <v>398</v>
      </c>
      <c r="F1785" t="s">
        <v>1401</v>
      </c>
      <c r="G1785">
        <v>748</v>
      </c>
      <c r="H1785">
        <v>8712564</v>
      </c>
      <c r="I1785" t="s">
        <v>1396</v>
      </c>
      <c r="J1785" t="s">
        <v>103</v>
      </c>
      <c r="K1785" t="s">
        <v>5464</v>
      </c>
      <c r="L1785">
        <v>16555</v>
      </c>
      <c r="M1785">
        <v>1721</v>
      </c>
      <c r="N1785" t="s">
        <v>5465</v>
      </c>
      <c r="O1785">
        <v>0</v>
      </c>
      <c r="P1785">
        <v>139</v>
      </c>
      <c r="Q1785" t="s">
        <v>30</v>
      </c>
      <c r="R1785" t="s">
        <v>31</v>
      </c>
      <c r="S1785">
        <v>0</v>
      </c>
      <c r="T1785">
        <v>2004</v>
      </c>
      <c r="U1785">
        <v>489</v>
      </c>
      <c r="V1785">
        <v>5.9</v>
      </c>
      <c r="W1785">
        <v>817</v>
      </c>
    </row>
    <row r="1786" spans="1:23" x14ac:dyDescent="0.25">
      <c r="A1786" t="s">
        <v>5466</v>
      </c>
      <c r="B1786">
        <v>118</v>
      </c>
      <c r="C1786">
        <v>106</v>
      </c>
      <c r="D1786">
        <v>43</v>
      </c>
      <c r="E1786">
        <v>460</v>
      </c>
      <c r="F1786" t="s">
        <v>1915</v>
      </c>
      <c r="G1786">
        <v>1000</v>
      </c>
      <c r="H1786">
        <v>7486906</v>
      </c>
      <c r="I1786" t="s">
        <v>2479</v>
      </c>
      <c r="J1786" t="s">
        <v>299</v>
      </c>
      <c r="K1786" t="s">
        <v>5467</v>
      </c>
      <c r="L1786">
        <v>17436</v>
      </c>
      <c r="M1786">
        <v>2495</v>
      </c>
      <c r="N1786" t="s">
        <v>2591</v>
      </c>
      <c r="O1786">
        <v>0</v>
      </c>
      <c r="P1786">
        <v>71</v>
      </c>
      <c r="Q1786" t="s">
        <v>30</v>
      </c>
      <c r="R1786" t="s">
        <v>31</v>
      </c>
      <c r="S1786">
        <v>0</v>
      </c>
      <c r="T1786">
        <v>2007</v>
      </c>
      <c r="U1786">
        <v>506</v>
      </c>
      <c r="V1786">
        <v>6.8</v>
      </c>
      <c r="W1786">
        <v>0</v>
      </c>
    </row>
    <row r="1787" spans="1:23" x14ac:dyDescent="0.25">
      <c r="A1787" t="s">
        <v>3047</v>
      </c>
      <c r="B1787">
        <v>76</v>
      </c>
      <c r="C1787">
        <v>89</v>
      </c>
      <c r="D1787">
        <v>0</v>
      </c>
      <c r="E1787">
        <v>640</v>
      </c>
      <c r="F1787" t="s">
        <v>3582</v>
      </c>
      <c r="G1787">
        <v>2000</v>
      </c>
      <c r="H1787">
        <v>38536376</v>
      </c>
      <c r="I1787" t="s">
        <v>1946</v>
      </c>
      <c r="J1787" t="s">
        <v>3618</v>
      </c>
      <c r="K1787" t="s">
        <v>5468</v>
      </c>
      <c r="L1787">
        <v>15866</v>
      </c>
      <c r="M1787">
        <v>4311</v>
      </c>
      <c r="N1787" t="s">
        <v>55</v>
      </c>
      <c r="O1787">
        <v>5</v>
      </c>
      <c r="P1787">
        <v>83</v>
      </c>
      <c r="Q1787" t="s">
        <v>30</v>
      </c>
      <c r="R1787" t="s">
        <v>31</v>
      </c>
      <c r="S1787">
        <v>0</v>
      </c>
      <c r="T1787">
        <v>2011</v>
      </c>
      <c r="U1787">
        <v>734</v>
      </c>
      <c r="V1787">
        <v>3.6</v>
      </c>
      <c r="W1787">
        <v>0</v>
      </c>
    </row>
    <row r="1788" spans="1:23" x14ac:dyDescent="0.25">
      <c r="A1788" t="s">
        <v>5469</v>
      </c>
      <c r="B1788">
        <v>268</v>
      </c>
      <c r="C1788">
        <v>98</v>
      </c>
      <c r="D1788">
        <v>0</v>
      </c>
      <c r="E1788">
        <v>638</v>
      </c>
      <c r="F1788" t="s">
        <v>2331</v>
      </c>
      <c r="G1788">
        <v>8000</v>
      </c>
      <c r="H1788">
        <v>41008532</v>
      </c>
      <c r="I1788" t="s">
        <v>1385</v>
      </c>
      <c r="J1788" t="s">
        <v>1006</v>
      </c>
      <c r="K1788" t="s">
        <v>5470</v>
      </c>
      <c r="L1788">
        <v>19611</v>
      </c>
      <c r="M1788">
        <v>10894</v>
      </c>
      <c r="N1788" t="s">
        <v>417</v>
      </c>
      <c r="O1788">
        <v>1</v>
      </c>
      <c r="P1788">
        <v>103</v>
      </c>
      <c r="Q1788" t="s">
        <v>30</v>
      </c>
      <c r="R1788" t="s">
        <v>31</v>
      </c>
      <c r="S1788">
        <v>0</v>
      </c>
      <c r="T1788">
        <v>2016</v>
      </c>
      <c r="U1788">
        <v>698</v>
      </c>
      <c r="V1788">
        <v>6.7</v>
      </c>
      <c r="W1788">
        <v>0</v>
      </c>
    </row>
    <row r="1789" spans="1:23" x14ac:dyDescent="0.25">
      <c r="A1789" t="s">
        <v>4639</v>
      </c>
      <c r="B1789">
        <v>95</v>
      </c>
      <c r="C1789">
        <v>93</v>
      </c>
      <c r="D1789">
        <v>31</v>
      </c>
      <c r="E1789">
        <v>57</v>
      </c>
      <c r="F1789" t="s">
        <v>5471</v>
      </c>
      <c r="G1789">
        <v>783</v>
      </c>
      <c r="H1789">
        <v>5204007</v>
      </c>
      <c r="I1789" t="s">
        <v>293</v>
      </c>
      <c r="J1789" t="s">
        <v>2392</v>
      </c>
      <c r="K1789" t="s">
        <v>5472</v>
      </c>
      <c r="L1789">
        <v>42876</v>
      </c>
      <c r="M1789">
        <v>1044</v>
      </c>
      <c r="N1789" t="s">
        <v>5473</v>
      </c>
      <c r="O1789">
        <v>2</v>
      </c>
      <c r="P1789">
        <v>167</v>
      </c>
      <c r="Q1789" t="s">
        <v>30</v>
      </c>
      <c r="R1789" t="s">
        <v>44</v>
      </c>
      <c r="S1789">
        <v>0</v>
      </c>
      <c r="T1789">
        <v>2001</v>
      </c>
      <c r="U1789">
        <v>132</v>
      </c>
      <c r="V1789">
        <v>6.3</v>
      </c>
      <c r="W1789">
        <v>0</v>
      </c>
    </row>
    <row r="1790" spans="1:23" x14ac:dyDescent="0.25">
      <c r="A1790" t="s">
        <v>877</v>
      </c>
      <c r="B1790">
        <v>78</v>
      </c>
      <c r="C1790">
        <v>112</v>
      </c>
      <c r="D1790">
        <v>541</v>
      </c>
      <c r="E1790">
        <v>638</v>
      </c>
      <c r="F1790" t="s">
        <v>479</v>
      </c>
      <c r="G1790">
        <v>22000</v>
      </c>
      <c r="H1790">
        <v>4485485</v>
      </c>
      <c r="I1790" t="s">
        <v>5474</v>
      </c>
      <c r="J1790" t="s">
        <v>1140</v>
      </c>
      <c r="K1790" t="s">
        <v>5475</v>
      </c>
      <c r="L1790">
        <v>14612</v>
      </c>
      <c r="M1790">
        <v>46022</v>
      </c>
      <c r="N1790" t="s">
        <v>417</v>
      </c>
      <c r="O1790">
        <v>1</v>
      </c>
      <c r="P1790">
        <v>105</v>
      </c>
      <c r="Q1790" t="s">
        <v>30</v>
      </c>
      <c r="R1790" t="s">
        <v>31</v>
      </c>
      <c r="S1790">
        <v>0</v>
      </c>
      <c r="T1790">
        <v>1999</v>
      </c>
      <c r="U1790">
        <v>22000</v>
      </c>
      <c r="V1790">
        <v>6.4</v>
      </c>
      <c r="W1790">
        <v>0</v>
      </c>
    </row>
    <row r="1791" spans="1:23" x14ac:dyDescent="0.25">
      <c r="A1791" t="s">
        <v>1348</v>
      </c>
      <c r="B1791">
        <v>127</v>
      </c>
      <c r="C1791">
        <v>101</v>
      </c>
      <c r="D1791">
        <v>212</v>
      </c>
      <c r="E1791">
        <v>749</v>
      </c>
      <c r="F1791" t="s">
        <v>264</v>
      </c>
      <c r="G1791">
        <v>1000</v>
      </c>
      <c r="H1791">
        <v>4476235</v>
      </c>
      <c r="I1791" t="s">
        <v>3011</v>
      </c>
      <c r="J1791" t="s">
        <v>1381</v>
      </c>
      <c r="K1791" t="s">
        <v>5476</v>
      </c>
      <c r="L1791">
        <v>49405</v>
      </c>
      <c r="M1791">
        <v>4186</v>
      </c>
      <c r="N1791" t="s">
        <v>5477</v>
      </c>
      <c r="O1791">
        <v>0</v>
      </c>
      <c r="P1791">
        <v>226</v>
      </c>
      <c r="Q1791" t="s">
        <v>30</v>
      </c>
      <c r="R1791" t="s">
        <v>31</v>
      </c>
      <c r="S1791">
        <v>0</v>
      </c>
      <c r="T1791">
        <v>2004</v>
      </c>
      <c r="U1791">
        <v>968</v>
      </c>
      <c r="V1791">
        <v>6.4</v>
      </c>
      <c r="W1791">
        <v>2000</v>
      </c>
    </row>
    <row r="1792" spans="1:23" x14ac:dyDescent="0.25">
      <c r="A1792" t="s">
        <v>1990</v>
      </c>
      <c r="B1792">
        <v>137</v>
      </c>
      <c r="C1792">
        <v>104</v>
      </c>
      <c r="D1792">
        <v>272</v>
      </c>
      <c r="E1792">
        <v>17000</v>
      </c>
      <c r="F1792" t="s">
        <v>305</v>
      </c>
      <c r="G1792">
        <v>22000</v>
      </c>
      <c r="H1792">
        <v>1089365</v>
      </c>
      <c r="I1792" t="s">
        <v>1639</v>
      </c>
      <c r="J1792" t="s">
        <v>1140</v>
      </c>
      <c r="K1792" t="s">
        <v>5478</v>
      </c>
      <c r="L1792">
        <v>23767</v>
      </c>
      <c r="M1792">
        <v>71973</v>
      </c>
      <c r="N1792" t="s">
        <v>384</v>
      </c>
      <c r="O1792">
        <v>1</v>
      </c>
      <c r="P1792">
        <v>111</v>
      </c>
      <c r="Q1792" t="s">
        <v>30</v>
      </c>
      <c r="R1792" t="s">
        <v>31</v>
      </c>
      <c r="S1792">
        <v>0</v>
      </c>
      <c r="T1792">
        <v>2008</v>
      </c>
      <c r="U1792">
        <v>18000</v>
      </c>
      <c r="V1792">
        <v>5.7</v>
      </c>
      <c r="W1792">
        <v>845</v>
      </c>
    </row>
    <row r="1793" spans="1:23" x14ac:dyDescent="0.25">
      <c r="A1793" t="s">
        <v>4247</v>
      </c>
      <c r="B1793">
        <v>54</v>
      </c>
      <c r="C1793">
        <v>120</v>
      </c>
      <c r="D1793">
        <v>278</v>
      </c>
      <c r="E1793">
        <v>387</v>
      </c>
      <c r="F1793" t="s">
        <v>654</v>
      </c>
      <c r="G1793">
        <v>844</v>
      </c>
      <c r="H1793">
        <v>763044</v>
      </c>
      <c r="I1793" t="s">
        <v>2560</v>
      </c>
      <c r="J1793" t="s">
        <v>2233</v>
      </c>
      <c r="K1793" t="s">
        <v>5479</v>
      </c>
      <c r="L1793">
        <v>4257</v>
      </c>
      <c r="M1793">
        <v>3286</v>
      </c>
      <c r="N1793" t="s">
        <v>5480</v>
      </c>
      <c r="O1793">
        <v>4</v>
      </c>
      <c r="P1793">
        <v>52</v>
      </c>
      <c r="Q1793" t="s">
        <v>30</v>
      </c>
      <c r="R1793" t="s">
        <v>188</v>
      </c>
      <c r="S1793">
        <v>0</v>
      </c>
      <c r="T1793">
        <v>2003</v>
      </c>
      <c r="U1793">
        <v>766</v>
      </c>
      <c r="V1793">
        <v>6.2</v>
      </c>
      <c r="W1793">
        <v>188</v>
      </c>
    </row>
    <row r="1794" spans="1:23" x14ac:dyDescent="0.25">
      <c r="A1794" t="s">
        <v>584</v>
      </c>
      <c r="B1794">
        <v>38</v>
      </c>
      <c r="C1794">
        <v>135</v>
      </c>
      <c r="D1794">
        <v>0</v>
      </c>
      <c r="E1794">
        <v>3</v>
      </c>
      <c r="F1794" t="s">
        <v>5481</v>
      </c>
      <c r="G1794">
        <v>5</v>
      </c>
      <c r="H1794">
        <v>0</v>
      </c>
      <c r="I1794" t="s">
        <v>1831</v>
      </c>
      <c r="J1794" t="s">
        <v>5482</v>
      </c>
      <c r="K1794" t="s">
        <v>5483</v>
      </c>
      <c r="L1794">
        <v>926</v>
      </c>
      <c r="M1794">
        <v>24</v>
      </c>
      <c r="N1794" t="s">
        <v>5484</v>
      </c>
      <c r="O1794">
        <v>1</v>
      </c>
      <c r="P1794">
        <v>19</v>
      </c>
      <c r="Q1794" t="s">
        <v>30</v>
      </c>
      <c r="R1794" t="s">
        <v>966</v>
      </c>
      <c r="S1794">
        <v>0</v>
      </c>
      <c r="T1794">
        <v>2006</v>
      </c>
      <c r="U1794">
        <v>4</v>
      </c>
      <c r="V1794">
        <v>6.6</v>
      </c>
      <c r="W1794">
        <v>359</v>
      </c>
    </row>
    <row r="1795" spans="1:23" x14ac:dyDescent="0.25">
      <c r="A1795" t="s">
        <v>2059</v>
      </c>
      <c r="B1795">
        <v>167</v>
      </c>
      <c r="C1795">
        <v>91</v>
      </c>
      <c r="D1795">
        <v>41</v>
      </c>
      <c r="E1795">
        <v>328</v>
      </c>
      <c r="F1795" t="s">
        <v>2600</v>
      </c>
      <c r="G1795">
        <v>567</v>
      </c>
      <c r="H1795">
        <v>20819129</v>
      </c>
      <c r="I1795" t="s">
        <v>1144</v>
      </c>
      <c r="J1795" t="s">
        <v>1119</v>
      </c>
      <c r="K1795" t="s">
        <v>5485</v>
      </c>
      <c r="L1795">
        <v>84209</v>
      </c>
      <c r="M1795">
        <v>2954</v>
      </c>
      <c r="N1795" t="s">
        <v>1935</v>
      </c>
      <c r="O1795">
        <v>1</v>
      </c>
      <c r="P1795">
        <v>201</v>
      </c>
      <c r="Q1795" t="s">
        <v>30</v>
      </c>
      <c r="R1795" t="s">
        <v>31</v>
      </c>
      <c r="S1795">
        <v>0</v>
      </c>
      <c r="T1795">
        <v>2009</v>
      </c>
      <c r="U1795">
        <v>402</v>
      </c>
      <c r="V1795">
        <v>5.2</v>
      </c>
      <c r="W1795">
        <v>0</v>
      </c>
    </row>
    <row r="1796" spans="1:23" x14ac:dyDescent="0.25">
      <c r="A1796" t="s">
        <v>1332</v>
      </c>
      <c r="B1796">
        <v>129</v>
      </c>
      <c r="C1796">
        <v>97</v>
      </c>
      <c r="D1796">
        <v>70</v>
      </c>
      <c r="E1796">
        <v>512</v>
      </c>
      <c r="F1796" t="s">
        <v>5486</v>
      </c>
      <c r="G1796">
        <v>2000</v>
      </c>
      <c r="H1796">
        <v>110222438</v>
      </c>
      <c r="I1796" t="s">
        <v>5487</v>
      </c>
      <c r="J1796" t="s">
        <v>1132</v>
      </c>
      <c r="K1796" t="s">
        <v>5488</v>
      </c>
      <c r="L1796">
        <v>96693</v>
      </c>
      <c r="M1796">
        <v>3984</v>
      </c>
      <c r="N1796" t="s">
        <v>2795</v>
      </c>
      <c r="O1796">
        <v>2</v>
      </c>
      <c r="P1796">
        <v>271</v>
      </c>
      <c r="Q1796" t="s">
        <v>30</v>
      </c>
      <c r="R1796" t="s">
        <v>31</v>
      </c>
      <c r="S1796">
        <v>0</v>
      </c>
      <c r="T1796">
        <v>2003</v>
      </c>
      <c r="U1796">
        <v>528</v>
      </c>
      <c r="V1796">
        <v>6.1</v>
      </c>
      <c r="W1796">
        <v>0</v>
      </c>
    </row>
    <row r="1797" spans="1:23" x14ac:dyDescent="0.25">
      <c r="A1797" t="s">
        <v>2050</v>
      </c>
      <c r="B1797">
        <v>217</v>
      </c>
      <c r="C1797">
        <v>133</v>
      </c>
      <c r="D1797">
        <v>0</v>
      </c>
      <c r="E1797">
        <v>218</v>
      </c>
      <c r="F1797" t="s">
        <v>2458</v>
      </c>
      <c r="G1797">
        <v>7000</v>
      </c>
      <c r="H1797">
        <v>109243478</v>
      </c>
      <c r="I1797" t="s">
        <v>1099</v>
      </c>
      <c r="J1797" t="s">
        <v>359</v>
      </c>
      <c r="K1797" t="s">
        <v>5489</v>
      </c>
      <c r="L1797">
        <v>313797</v>
      </c>
      <c r="M1797">
        <v>8341</v>
      </c>
      <c r="N1797" t="s">
        <v>5490</v>
      </c>
      <c r="O1797">
        <v>1</v>
      </c>
      <c r="P1797">
        <v>546</v>
      </c>
      <c r="Q1797" t="s">
        <v>30</v>
      </c>
      <c r="R1797" t="s">
        <v>31</v>
      </c>
      <c r="S1797">
        <v>0</v>
      </c>
      <c r="T1797">
        <v>2005</v>
      </c>
      <c r="U1797">
        <v>966</v>
      </c>
      <c r="V1797">
        <v>7.1</v>
      </c>
      <c r="W1797">
        <v>0</v>
      </c>
    </row>
    <row r="1798" spans="1:23" x14ac:dyDescent="0.25">
      <c r="A1798" t="s">
        <v>2838</v>
      </c>
      <c r="B1798">
        <v>134</v>
      </c>
      <c r="C1798">
        <v>123</v>
      </c>
      <c r="D1798">
        <v>108</v>
      </c>
      <c r="E1798">
        <v>239</v>
      </c>
      <c r="F1798" t="s">
        <v>5491</v>
      </c>
      <c r="G1798">
        <v>1000</v>
      </c>
      <c r="H1798">
        <v>100241322</v>
      </c>
      <c r="I1798" t="s">
        <v>936</v>
      </c>
      <c r="J1798" t="s">
        <v>100</v>
      </c>
      <c r="K1798" t="s">
        <v>5492</v>
      </c>
      <c r="L1798">
        <v>175524</v>
      </c>
      <c r="M1798">
        <v>1690</v>
      </c>
      <c r="N1798" t="s">
        <v>4832</v>
      </c>
      <c r="O1798">
        <v>0</v>
      </c>
      <c r="P1798">
        <v>752</v>
      </c>
      <c r="Q1798" t="s">
        <v>30</v>
      </c>
      <c r="R1798" t="s">
        <v>31</v>
      </c>
      <c r="S1798">
        <v>0</v>
      </c>
      <c r="T1798">
        <v>1998</v>
      </c>
      <c r="U1798">
        <v>264</v>
      </c>
      <c r="V1798">
        <v>7.2</v>
      </c>
      <c r="W1798">
        <v>0</v>
      </c>
    </row>
    <row r="1799" spans="1:23" x14ac:dyDescent="0.25">
      <c r="A1799" t="s">
        <v>5493</v>
      </c>
      <c r="B1799">
        <v>253</v>
      </c>
      <c r="C1799">
        <v>114</v>
      </c>
      <c r="D1799">
        <v>71</v>
      </c>
      <c r="E1799">
        <v>313</v>
      </c>
      <c r="F1799" t="s">
        <v>5494</v>
      </c>
      <c r="G1799">
        <v>14000</v>
      </c>
      <c r="H1799">
        <v>25977365</v>
      </c>
      <c r="I1799" t="s">
        <v>1396</v>
      </c>
      <c r="J1799" t="s">
        <v>162</v>
      </c>
      <c r="K1799" t="s">
        <v>5495</v>
      </c>
      <c r="L1799">
        <v>87950</v>
      </c>
      <c r="M1799">
        <v>15428</v>
      </c>
      <c r="N1799" t="s">
        <v>5496</v>
      </c>
      <c r="O1799">
        <v>0</v>
      </c>
      <c r="P1799">
        <v>207</v>
      </c>
      <c r="Q1799" t="s">
        <v>30</v>
      </c>
      <c r="R1799" t="s">
        <v>31</v>
      </c>
      <c r="S1799">
        <v>0</v>
      </c>
      <c r="T1799">
        <v>2014</v>
      </c>
      <c r="U1799">
        <v>439</v>
      </c>
      <c r="V1799">
        <v>6.5</v>
      </c>
      <c r="W1799">
        <v>15000</v>
      </c>
    </row>
    <row r="1800" spans="1:23" x14ac:dyDescent="0.25">
      <c r="A1800" t="s">
        <v>1735</v>
      </c>
      <c r="B1800">
        <v>46</v>
      </c>
      <c r="C1800">
        <v>111</v>
      </c>
      <c r="D1800">
        <v>425</v>
      </c>
      <c r="E1800">
        <v>344</v>
      </c>
      <c r="F1800" t="s">
        <v>2685</v>
      </c>
      <c r="G1800">
        <v>743</v>
      </c>
      <c r="H1800">
        <v>91457688</v>
      </c>
      <c r="I1800" t="s">
        <v>1144</v>
      </c>
      <c r="J1800" t="s">
        <v>1823</v>
      </c>
      <c r="K1800" t="s">
        <v>5497</v>
      </c>
      <c r="L1800">
        <v>107801</v>
      </c>
      <c r="M1800">
        <v>2403</v>
      </c>
      <c r="N1800" t="s">
        <v>2680</v>
      </c>
      <c r="O1800">
        <v>4</v>
      </c>
      <c r="P1800">
        <v>109</v>
      </c>
      <c r="Q1800" t="s">
        <v>30</v>
      </c>
      <c r="R1800" t="s">
        <v>31</v>
      </c>
      <c r="S1800">
        <v>0</v>
      </c>
      <c r="T1800">
        <v>1990</v>
      </c>
      <c r="U1800">
        <v>394</v>
      </c>
      <c r="V1800">
        <v>6</v>
      </c>
      <c r="W1800">
        <v>0</v>
      </c>
    </row>
    <row r="1801" spans="1:23" x14ac:dyDescent="0.25">
      <c r="A1801" t="s">
        <v>3336</v>
      </c>
      <c r="B1801">
        <v>232</v>
      </c>
      <c r="C1801">
        <v>117</v>
      </c>
      <c r="D1801">
        <v>234</v>
      </c>
      <c r="E1801">
        <v>919</v>
      </c>
      <c r="F1801" t="s">
        <v>2058</v>
      </c>
      <c r="G1801">
        <v>11000</v>
      </c>
      <c r="H1801">
        <v>87341380</v>
      </c>
      <c r="I1801" t="s">
        <v>1144</v>
      </c>
      <c r="J1801" t="s">
        <v>59</v>
      </c>
      <c r="K1801" t="s">
        <v>5498</v>
      </c>
      <c r="L1801">
        <v>255257</v>
      </c>
      <c r="M1801">
        <v>15590</v>
      </c>
      <c r="N1801" t="s">
        <v>1298</v>
      </c>
      <c r="O1801">
        <v>3</v>
      </c>
      <c r="P1801">
        <v>374</v>
      </c>
      <c r="Q1801" t="s">
        <v>30</v>
      </c>
      <c r="R1801" t="s">
        <v>31</v>
      </c>
      <c r="S1801">
        <v>0</v>
      </c>
      <c r="T1801">
        <v>2008</v>
      </c>
      <c r="U1801">
        <v>989</v>
      </c>
      <c r="V1801">
        <v>7</v>
      </c>
      <c r="W1801">
        <v>0</v>
      </c>
    </row>
    <row r="1802" spans="1:23" x14ac:dyDescent="0.25">
      <c r="A1802" t="s">
        <v>2000</v>
      </c>
      <c r="B1802">
        <v>92</v>
      </c>
      <c r="C1802">
        <v>121</v>
      </c>
      <c r="D1802">
        <v>72</v>
      </c>
      <c r="E1802">
        <v>343</v>
      </c>
      <c r="F1802" t="s">
        <v>888</v>
      </c>
      <c r="G1802">
        <v>1000</v>
      </c>
      <c r="H1802">
        <v>65703412</v>
      </c>
      <c r="I1802" t="s">
        <v>936</v>
      </c>
      <c r="J1802" t="s">
        <v>2507</v>
      </c>
      <c r="K1802" t="s">
        <v>5499</v>
      </c>
      <c r="L1802">
        <v>57958</v>
      </c>
      <c r="M1802">
        <v>2747</v>
      </c>
      <c r="N1802" t="s">
        <v>5500</v>
      </c>
      <c r="O1802">
        <v>1</v>
      </c>
      <c r="P1802">
        <v>345</v>
      </c>
      <c r="Q1802" t="s">
        <v>30</v>
      </c>
      <c r="R1802" t="s">
        <v>31</v>
      </c>
      <c r="S1802">
        <v>0</v>
      </c>
      <c r="T1802">
        <v>1998</v>
      </c>
      <c r="U1802">
        <v>794</v>
      </c>
      <c r="V1802">
        <v>7</v>
      </c>
      <c r="W1802">
        <v>0</v>
      </c>
    </row>
    <row r="1803" spans="1:23" x14ac:dyDescent="0.25">
      <c r="A1803" t="s">
        <v>1836</v>
      </c>
      <c r="B1803">
        <v>153</v>
      </c>
      <c r="C1803">
        <v>139</v>
      </c>
      <c r="D1803">
        <v>0</v>
      </c>
      <c r="E1803">
        <v>648</v>
      </c>
      <c r="F1803" t="s">
        <v>1326</v>
      </c>
      <c r="G1803">
        <v>3000</v>
      </c>
      <c r="H1803">
        <v>58328680</v>
      </c>
      <c r="I1803" t="s">
        <v>2541</v>
      </c>
      <c r="J1803" t="s">
        <v>1105</v>
      </c>
      <c r="K1803" t="s">
        <v>5501</v>
      </c>
      <c r="L1803">
        <v>54096</v>
      </c>
      <c r="M1803">
        <v>5458</v>
      </c>
      <c r="N1803" t="s">
        <v>4788</v>
      </c>
      <c r="O1803">
        <v>0</v>
      </c>
      <c r="P1803">
        <v>494</v>
      </c>
      <c r="Q1803" t="s">
        <v>30</v>
      </c>
      <c r="R1803" t="s">
        <v>31</v>
      </c>
      <c r="S1803">
        <v>0</v>
      </c>
      <c r="T1803">
        <v>2003</v>
      </c>
      <c r="U1803">
        <v>693</v>
      </c>
      <c r="V1803">
        <v>7.5</v>
      </c>
      <c r="W1803">
        <v>0</v>
      </c>
    </row>
    <row r="1804" spans="1:23" x14ac:dyDescent="0.25">
      <c r="A1804" t="s">
        <v>877</v>
      </c>
      <c r="B1804">
        <v>49</v>
      </c>
      <c r="C1804">
        <v>115</v>
      </c>
      <c r="D1804">
        <v>541</v>
      </c>
      <c r="E1804">
        <v>442</v>
      </c>
      <c r="F1804" t="s">
        <v>299</v>
      </c>
      <c r="G1804">
        <v>8000</v>
      </c>
      <c r="H1804">
        <v>61490000</v>
      </c>
      <c r="I1804" t="s">
        <v>2023</v>
      </c>
      <c r="J1804" t="s">
        <v>1006</v>
      </c>
      <c r="K1804" t="s">
        <v>5502</v>
      </c>
      <c r="L1804">
        <v>62037</v>
      </c>
      <c r="M1804">
        <v>10493</v>
      </c>
      <c r="N1804" t="s">
        <v>4850</v>
      </c>
      <c r="O1804">
        <v>5</v>
      </c>
      <c r="P1804">
        <v>148</v>
      </c>
      <c r="Q1804" t="s">
        <v>30</v>
      </c>
      <c r="R1804" t="s">
        <v>31</v>
      </c>
      <c r="S1804">
        <v>0</v>
      </c>
      <c r="T1804">
        <v>1990</v>
      </c>
      <c r="U1804">
        <v>1000</v>
      </c>
      <c r="V1804">
        <v>6.6</v>
      </c>
      <c r="W1804">
        <v>0</v>
      </c>
    </row>
    <row r="1805" spans="1:23" x14ac:dyDescent="0.25">
      <c r="A1805" t="s">
        <v>5260</v>
      </c>
      <c r="B1805">
        <v>56</v>
      </c>
      <c r="C1805">
        <v>175</v>
      </c>
      <c r="D1805">
        <v>0</v>
      </c>
      <c r="E1805">
        <v>14</v>
      </c>
      <c r="F1805" t="s">
        <v>5506</v>
      </c>
      <c r="G1805">
        <v>385</v>
      </c>
      <c r="H1805">
        <v>50800000</v>
      </c>
      <c r="I1805" t="s">
        <v>1283</v>
      </c>
      <c r="J1805" t="s">
        <v>5507</v>
      </c>
      <c r="K1805" t="s">
        <v>5508</v>
      </c>
      <c r="L1805">
        <v>40277</v>
      </c>
      <c r="M1805">
        <v>669</v>
      </c>
      <c r="N1805" t="s">
        <v>5509</v>
      </c>
      <c r="O1805">
        <v>14</v>
      </c>
      <c r="P1805">
        <v>210</v>
      </c>
      <c r="Q1805" t="s">
        <v>30</v>
      </c>
      <c r="R1805" t="s">
        <v>31</v>
      </c>
      <c r="S1805">
        <v>0</v>
      </c>
      <c r="T1805">
        <v>1977</v>
      </c>
      <c r="U1805">
        <v>232</v>
      </c>
      <c r="V1805">
        <v>7.4</v>
      </c>
      <c r="W1805">
        <v>0</v>
      </c>
    </row>
    <row r="1806" spans="1:23" x14ac:dyDescent="0.25">
      <c r="A1806" t="s">
        <v>3854</v>
      </c>
      <c r="B1806">
        <v>224</v>
      </c>
      <c r="C1806">
        <v>85</v>
      </c>
      <c r="D1806">
        <v>0</v>
      </c>
      <c r="E1806">
        <v>178</v>
      </c>
      <c r="F1806" t="s">
        <v>5510</v>
      </c>
      <c r="G1806">
        <v>332</v>
      </c>
      <c r="H1806">
        <v>57859105</v>
      </c>
      <c r="I1806" t="s">
        <v>581</v>
      </c>
      <c r="J1806" t="s">
        <v>5511</v>
      </c>
      <c r="K1806" t="s">
        <v>5512</v>
      </c>
      <c r="L1806">
        <v>94108</v>
      </c>
      <c r="M1806">
        <v>1090</v>
      </c>
      <c r="N1806" t="s">
        <v>5513</v>
      </c>
      <c r="O1806">
        <v>0</v>
      </c>
      <c r="P1806">
        <v>673</v>
      </c>
      <c r="Q1806" t="s">
        <v>30</v>
      </c>
      <c r="R1806" t="s">
        <v>31</v>
      </c>
      <c r="S1806">
        <v>0</v>
      </c>
      <c r="T1806">
        <v>2005</v>
      </c>
      <c r="U1806">
        <v>285</v>
      </c>
      <c r="V1806">
        <v>6.5</v>
      </c>
      <c r="W1806">
        <v>0</v>
      </c>
    </row>
    <row r="1807" spans="1:23" x14ac:dyDescent="0.25">
      <c r="A1807" t="s">
        <v>3593</v>
      </c>
      <c r="B1807">
        <v>175</v>
      </c>
      <c r="C1807">
        <v>90</v>
      </c>
      <c r="D1807">
        <v>160</v>
      </c>
      <c r="E1807">
        <v>392</v>
      </c>
      <c r="F1807" t="s">
        <v>5514</v>
      </c>
      <c r="G1807">
        <v>748</v>
      </c>
      <c r="H1807">
        <v>46455802</v>
      </c>
      <c r="I1807" t="s">
        <v>3406</v>
      </c>
      <c r="J1807" t="s">
        <v>5199</v>
      </c>
      <c r="K1807" t="s">
        <v>5515</v>
      </c>
      <c r="L1807">
        <v>120786</v>
      </c>
      <c r="M1807">
        <v>3172</v>
      </c>
      <c r="N1807" t="s">
        <v>5516</v>
      </c>
      <c r="O1807">
        <v>0</v>
      </c>
      <c r="P1807">
        <v>472</v>
      </c>
      <c r="Q1807" t="s">
        <v>30</v>
      </c>
      <c r="R1807" t="s">
        <v>31</v>
      </c>
      <c r="S1807">
        <v>0</v>
      </c>
      <c r="T1807">
        <v>2003</v>
      </c>
      <c r="U1807">
        <v>439</v>
      </c>
      <c r="V1807">
        <v>6.2</v>
      </c>
      <c r="W1807">
        <v>0</v>
      </c>
    </row>
    <row r="1808" spans="1:23" x14ac:dyDescent="0.25">
      <c r="A1808" t="s">
        <v>2670</v>
      </c>
      <c r="B1808">
        <v>197</v>
      </c>
      <c r="C1808">
        <v>107</v>
      </c>
      <c r="D1808">
        <v>0</v>
      </c>
      <c r="E1808">
        <v>577</v>
      </c>
      <c r="F1808" t="s">
        <v>991</v>
      </c>
      <c r="G1808">
        <v>1000</v>
      </c>
      <c r="H1808">
        <v>45506619</v>
      </c>
      <c r="I1808" t="s">
        <v>5517</v>
      </c>
      <c r="J1808" t="s">
        <v>1345</v>
      </c>
      <c r="K1808" t="s">
        <v>5518</v>
      </c>
      <c r="L1808">
        <v>225102</v>
      </c>
      <c r="M1808">
        <v>3066</v>
      </c>
      <c r="N1808" t="s">
        <v>2347</v>
      </c>
      <c r="O1808">
        <v>3</v>
      </c>
      <c r="P1808">
        <v>862</v>
      </c>
      <c r="Q1808" t="s">
        <v>30</v>
      </c>
      <c r="R1808" t="s">
        <v>44</v>
      </c>
      <c r="S1808">
        <v>0</v>
      </c>
      <c r="T1808">
        <v>2000</v>
      </c>
      <c r="U1808">
        <v>596</v>
      </c>
      <c r="V1808">
        <v>7.8</v>
      </c>
      <c r="W1808">
        <v>16000</v>
      </c>
    </row>
    <row r="1809" spans="1:23" x14ac:dyDescent="0.25">
      <c r="A1809" t="s">
        <v>2703</v>
      </c>
      <c r="B1809">
        <v>226</v>
      </c>
      <c r="C1809">
        <v>100</v>
      </c>
      <c r="D1809">
        <v>124</v>
      </c>
      <c r="E1809">
        <v>534</v>
      </c>
      <c r="F1809" t="s">
        <v>5519</v>
      </c>
      <c r="G1809">
        <v>2000</v>
      </c>
      <c r="H1809">
        <v>40168080</v>
      </c>
      <c r="I1809" t="s">
        <v>2195</v>
      </c>
      <c r="J1809" t="s">
        <v>371</v>
      </c>
      <c r="K1809" t="s">
        <v>5520</v>
      </c>
      <c r="L1809">
        <v>80870</v>
      </c>
      <c r="M1809">
        <v>3889</v>
      </c>
      <c r="N1809" t="s">
        <v>2928</v>
      </c>
      <c r="O1809">
        <v>0</v>
      </c>
      <c r="P1809">
        <v>315</v>
      </c>
      <c r="Q1809" t="s">
        <v>30</v>
      </c>
      <c r="R1809" t="s">
        <v>31</v>
      </c>
      <c r="S1809">
        <v>0</v>
      </c>
      <c r="T1809">
        <v>2010</v>
      </c>
      <c r="U1809">
        <v>850</v>
      </c>
      <c r="V1809">
        <v>5.2</v>
      </c>
      <c r="W1809">
        <v>0</v>
      </c>
    </row>
    <row r="1810" spans="1:23" x14ac:dyDescent="0.25">
      <c r="A1810" t="s">
        <v>195</v>
      </c>
      <c r="B1810">
        <v>335</v>
      </c>
      <c r="C1810">
        <v>129</v>
      </c>
      <c r="D1810">
        <v>0</v>
      </c>
      <c r="E1810">
        <v>385</v>
      </c>
      <c r="F1810" t="s">
        <v>5521</v>
      </c>
      <c r="G1810">
        <v>12000</v>
      </c>
      <c r="H1810">
        <v>49874933</v>
      </c>
      <c r="I1810" t="s">
        <v>5474</v>
      </c>
      <c r="J1810" t="s">
        <v>725</v>
      </c>
      <c r="K1810" t="s">
        <v>5522</v>
      </c>
      <c r="L1810">
        <v>161168</v>
      </c>
      <c r="M1810">
        <v>13573</v>
      </c>
      <c r="N1810" t="s">
        <v>1137</v>
      </c>
      <c r="O1810">
        <v>4</v>
      </c>
      <c r="P1810">
        <v>287</v>
      </c>
      <c r="Q1810" t="s">
        <v>30</v>
      </c>
      <c r="R1810" t="s">
        <v>31</v>
      </c>
      <c r="S1810">
        <v>0</v>
      </c>
      <c r="T1810">
        <v>2013</v>
      </c>
      <c r="U1810">
        <v>412</v>
      </c>
      <c r="V1810">
        <v>6.5</v>
      </c>
      <c r="W1810">
        <v>43000</v>
      </c>
    </row>
    <row r="1811" spans="1:23" x14ac:dyDescent="0.25">
      <c r="A1811" t="s">
        <v>1138</v>
      </c>
      <c r="B1811">
        <v>157</v>
      </c>
      <c r="C1811">
        <v>109</v>
      </c>
      <c r="D1811">
        <v>80</v>
      </c>
      <c r="E1811">
        <v>2000</v>
      </c>
      <c r="F1811" t="s">
        <v>645</v>
      </c>
      <c r="G1811">
        <v>19000</v>
      </c>
      <c r="H1811">
        <v>45489752</v>
      </c>
      <c r="I1811" t="s">
        <v>936</v>
      </c>
      <c r="J1811" t="s">
        <v>74</v>
      </c>
      <c r="K1811" t="s">
        <v>5523</v>
      </c>
      <c r="L1811">
        <v>48973</v>
      </c>
      <c r="M1811">
        <v>28493</v>
      </c>
      <c r="N1811" t="s">
        <v>371</v>
      </c>
      <c r="O1811">
        <v>2</v>
      </c>
      <c r="P1811">
        <v>214</v>
      </c>
      <c r="Q1811" t="s">
        <v>30</v>
      </c>
      <c r="R1811" t="s">
        <v>31</v>
      </c>
      <c r="S1811">
        <v>0</v>
      </c>
      <c r="T1811">
        <v>2004</v>
      </c>
      <c r="U1811">
        <v>3000</v>
      </c>
      <c r="V1811">
        <v>6.5</v>
      </c>
      <c r="W1811">
        <v>736</v>
      </c>
    </row>
    <row r="1812" spans="1:23" x14ac:dyDescent="0.25">
      <c r="A1812" t="s">
        <v>2145</v>
      </c>
      <c r="B1812">
        <v>69</v>
      </c>
      <c r="C1812">
        <v>94</v>
      </c>
      <c r="D1812">
        <v>906</v>
      </c>
      <c r="E1812">
        <v>528</v>
      </c>
      <c r="F1812" t="s">
        <v>5524</v>
      </c>
      <c r="G1812">
        <v>2000</v>
      </c>
      <c r="H1812">
        <v>36985501</v>
      </c>
      <c r="I1812" t="s">
        <v>5525</v>
      </c>
      <c r="J1812" t="s">
        <v>1927</v>
      </c>
      <c r="K1812" t="s">
        <v>5526</v>
      </c>
      <c r="L1812">
        <v>11212</v>
      </c>
      <c r="M1812">
        <v>3917</v>
      </c>
      <c r="N1812" t="s">
        <v>5527</v>
      </c>
      <c r="O1812">
        <v>0</v>
      </c>
      <c r="P1812">
        <v>94</v>
      </c>
      <c r="Q1812" t="s">
        <v>30</v>
      </c>
      <c r="R1812" t="s">
        <v>31</v>
      </c>
      <c r="S1812">
        <v>0</v>
      </c>
      <c r="T1812">
        <v>2002</v>
      </c>
      <c r="U1812">
        <v>587</v>
      </c>
      <c r="V1812">
        <v>5.2</v>
      </c>
      <c r="W1812">
        <v>874</v>
      </c>
    </row>
    <row r="1813" spans="1:23" x14ac:dyDescent="0.25">
      <c r="A1813" t="s">
        <v>2303</v>
      </c>
      <c r="B1813">
        <v>46</v>
      </c>
      <c r="C1813">
        <v>133</v>
      </c>
      <c r="D1813">
        <v>759</v>
      </c>
      <c r="E1813">
        <v>67</v>
      </c>
      <c r="F1813" t="s">
        <v>5528</v>
      </c>
      <c r="G1813">
        <v>826</v>
      </c>
      <c r="H1813">
        <v>33200000</v>
      </c>
      <c r="I1813" t="s">
        <v>5529</v>
      </c>
      <c r="J1813" t="s">
        <v>874</v>
      </c>
      <c r="K1813" t="s">
        <v>5530</v>
      </c>
      <c r="L1813">
        <v>28247</v>
      </c>
      <c r="M1813">
        <v>1154</v>
      </c>
      <c r="N1813" t="s">
        <v>5531</v>
      </c>
      <c r="O1813">
        <v>4</v>
      </c>
      <c r="P1813">
        <v>149</v>
      </c>
      <c r="Q1813" t="s">
        <v>30</v>
      </c>
      <c r="R1813" t="s">
        <v>31</v>
      </c>
      <c r="S1813">
        <v>0</v>
      </c>
      <c r="T1813">
        <v>1985</v>
      </c>
      <c r="U1813">
        <v>130</v>
      </c>
      <c r="V1813">
        <v>7.2</v>
      </c>
      <c r="W1813">
        <v>0</v>
      </c>
    </row>
    <row r="1814" spans="1:23" x14ac:dyDescent="0.25">
      <c r="A1814" t="s">
        <v>3339</v>
      </c>
      <c r="B1814">
        <v>217</v>
      </c>
      <c r="C1814">
        <v>105</v>
      </c>
      <c r="D1814">
        <v>260</v>
      </c>
      <c r="E1814">
        <v>3000</v>
      </c>
      <c r="F1814" t="s">
        <v>260</v>
      </c>
      <c r="G1814">
        <v>20000</v>
      </c>
      <c r="H1814">
        <v>28501651</v>
      </c>
      <c r="I1814" t="s">
        <v>2560</v>
      </c>
      <c r="J1814" t="s">
        <v>574</v>
      </c>
      <c r="K1814" t="s">
        <v>5532</v>
      </c>
      <c r="L1814">
        <v>88035</v>
      </c>
      <c r="M1814">
        <v>42473</v>
      </c>
      <c r="N1814" t="s">
        <v>1692</v>
      </c>
      <c r="O1814">
        <v>0</v>
      </c>
      <c r="P1814">
        <v>201</v>
      </c>
      <c r="Q1814" t="s">
        <v>30</v>
      </c>
      <c r="R1814" t="s">
        <v>31</v>
      </c>
      <c r="S1814">
        <v>0</v>
      </c>
      <c r="T1814">
        <v>2009</v>
      </c>
      <c r="U1814">
        <v>15000</v>
      </c>
      <c r="V1814">
        <v>7.1</v>
      </c>
      <c r="W1814">
        <v>10000</v>
      </c>
    </row>
    <row r="1815" spans="1:23" x14ac:dyDescent="0.25">
      <c r="A1815" t="s">
        <v>5533</v>
      </c>
      <c r="B1815">
        <v>55</v>
      </c>
      <c r="C1815">
        <v>100</v>
      </c>
      <c r="D1815">
        <v>8</v>
      </c>
      <c r="E1815">
        <v>588</v>
      </c>
      <c r="F1815" t="s">
        <v>4978</v>
      </c>
      <c r="G1815">
        <v>1000</v>
      </c>
      <c r="H1815">
        <v>23222861</v>
      </c>
      <c r="I1815" t="s">
        <v>5534</v>
      </c>
      <c r="J1815" t="s">
        <v>3681</v>
      </c>
      <c r="K1815" t="s">
        <v>5535</v>
      </c>
      <c r="L1815">
        <v>11092</v>
      </c>
      <c r="M1815">
        <v>3742</v>
      </c>
      <c r="N1815" t="s">
        <v>540</v>
      </c>
      <c r="O1815">
        <v>4</v>
      </c>
      <c r="P1815">
        <v>44</v>
      </c>
      <c r="Q1815" t="s">
        <v>30</v>
      </c>
      <c r="R1815" t="s">
        <v>31</v>
      </c>
      <c r="S1815">
        <v>0</v>
      </c>
      <c r="T1815">
        <v>2004</v>
      </c>
      <c r="U1815">
        <v>934</v>
      </c>
      <c r="V1815">
        <v>4.5</v>
      </c>
      <c r="W1815">
        <v>167</v>
      </c>
    </row>
    <row r="1816" spans="1:23" x14ac:dyDescent="0.25">
      <c r="A1816" t="s">
        <v>2105</v>
      </c>
      <c r="B1816">
        <v>200</v>
      </c>
      <c r="C1816">
        <v>113</v>
      </c>
      <c r="D1816">
        <v>0</v>
      </c>
      <c r="E1816">
        <v>307</v>
      </c>
      <c r="F1816" t="s">
        <v>230</v>
      </c>
      <c r="G1816">
        <v>22000</v>
      </c>
      <c r="H1816">
        <v>54540525</v>
      </c>
      <c r="I1816" t="s">
        <v>1099</v>
      </c>
      <c r="J1816" t="s">
        <v>1140</v>
      </c>
      <c r="K1816" t="s">
        <v>5536</v>
      </c>
      <c r="L1816">
        <v>66579</v>
      </c>
      <c r="M1816">
        <v>23456</v>
      </c>
      <c r="N1816" t="s">
        <v>5537</v>
      </c>
      <c r="O1816">
        <v>15</v>
      </c>
      <c r="P1816">
        <v>134</v>
      </c>
      <c r="Q1816" t="s">
        <v>30</v>
      </c>
      <c r="R1816" t="s">
        <v>31</v>
      </c>
      <c r="S1816">
        <v>0</v>
      </c>
      <c r="T1816">
        <v>2011</v>
      </c>
      <c r="U1816">
        <v>988</v>
      </c>
      <c r="V1816">
        <v>5.7</v>
      </c>
      <c r="W1816">
        <v>20000</v>
      </c>
    </row>
    <row r="1817" spans="1:23" x14ac:dyDescent="0.25">
      <c r="A1817" t="s">
        <v>5538</v>
      </c>
      <c r="B1817">
        <v>93</v>
      </c>
      <c r="C1817">
        <v>118</v>
      </c>
      <c r="D1817">
        <v>49</v>
      </c>
      <c r="E1817">
        <v>155</v>
      </c>
      <c r="F1817" t="s">
        <v>5539</v>
      </c>
      <c r="G1817">
        <v>11000</v>
      </c>
      <c r="H1817">
        <v>16252765</v>
      </c>
      <c r="I1817" t="s">
        <v>2089</v>
      </c>
      <c r="J1817" t="s">
        <v>390</v>
      </c>
      <c r="K1817" t="s">
        <v>5540</v>
      </c>
      <c r="L1817">
        <v>44913</v>
      </c>
      <c r="M1817">
        <v>11662</v>
      </c>
      <c r="N1817" t="s">
        <v>5541</v>
      </c>
      <c r="O1817">
        <v>1</v>
      </c>
      <c r="P1817">
        <v>181</v>
      </c>
      <c r="Q1817" t="s">
        <v>30</v>
      </c>
      <c r="R1817" t="s">
        <v>966</v>
      </c>
      <c r="S1817">
        <v>0</v>
      </c>
      <c r="T1817">
        <v>2001</v>
      </c>
      <c r="U1817">
        <v>216</v>
      </c>
      <c r="V1817">
        <v>6</v>
      </c>
      <c r="W1817">
        <v>3000</v>
      </c>
    </row>
    <row r="1818" spans="1:23" x14ac:dyDescent="0.25">
      <c r="A1818" t="s">
        <v>3179</v>
      </c>
      <c r="B1818">
        <v>265</v>
      </c>
      <c r="C1818">
        <v>110</v>
      </c>
      <c r="D1818">
        <v>160</v>
      </c>
      <c r="E1818">
        <v>427</v>
      </c>
      <c r="F1818" t="s">
        <v>826</v>
      </c>
      <c r="G1818">
        <v>771</v>
      </c>
      <c r="H1818">
        <v>16005978</v>
      </c>
      <c r="I1818" t="s">
        <v>1444</v>
      </c>
      <c r="J1818" t="s">
        <v>5542</v>
      </c>
      <c r="K1818" t="s">
        <v>5543</v>
      </c>
      <c r="L1818">
        <v>72886</v>
      </c>
      <c r="M1818">
        <v>2356</v>
      </c>
      <c r="N1818" t="s">
        <v>2284</v>
      </c>
      <c r="O1818">
        <v>1</v>
      </c>
      <c r="P1818">
        <v>190</v>
      </c>
      <c r="Q1818" t="s">
        <v>30</v>
      </c>
      <c r="R1818" t="s">
        <v>31</v>
      </c>
      <c r="S1818">
        <v>0</v>
      </c>
      <c r="T1818">
        <v>2012</v>
      </c>
      <c r="U1818">
        <v>570</v>
      </c>
      <c r="V1818">
        <v>6.4</v>
      </c>
      <c r="W1818">
        <v>35000</v>
      </c>
    </row>
    <row r="1819" spans="1:23" x14ac:dyDescent="0.25">
      <c r="A1819" t="s">
        <v>2657</v>
      </c>
      <c r="B1819">
        <v>82</v>
      </c>
      <c r="C1819">
        <v>110</v>
      </c>
      <c r="D1819">
        <v>80</v>
      </c>
      <c r="E1819">
        <v>509</v>
      </c>
      <c r="F1819" t="s">
        <v>1930</v>
      </c>
      <c r="G1819">
        <v>826</v>
      </c>
      <c r="H1819">
        <v>14469428</v>
      </c>
      <c r="I1819" t="s">
        <v>1099</v>
      </c>
      <c r="J1819" t="s">
        <v>617</v>
      </c>
      <c r="K1819" t="s">
        <v>5544</v>
      </c>
      <c r="L1819">
        <v>10667</v>
      </c>
      <c r="M1819">
        <v>2466</v>
      </c>
      <c r="N1819" t="s">
        <v>2377</v>
      </c>
      <c r="O1819">
        <v>2</v>
      </c>
      <c r="P1819">
        <v>95</v>
      </c>
      <c r="Q1819" t="s">
        <v>30</v>
      </c>
      <c r="R1819" t="s">
        <v>31</v>
      </c>
      <c r="S1819">
        <v>0</v>
      </c>
      <c r="T1819">
        <v>2004</v>
      </c>
      <c r="U1819">
        <v>590</v>
      </c>
      <c r="V1819">
        <v>5.2</v>
      </c>
      <c r="W1819">
        <v>260</v>
      </c>
    </row>
    <row r="1820" spans="1:23" x14ac:dyDescent="0.25">
      <c r="A1820" t="s">
        <v>5545</v>
      </c>
      <c r="B1820">
        <v>32</v>
      </c>
      <c r="C1820">
        <v>99</v>
      </c>
      <c r="D1820">
        <v>5</v>
      </c>
      <c r="E1820">
        <v>535</v>
      </c>
      <c r="F1820" t="s">
        <v>517</v>
      </c>
      <c r="G1820">
        <v>1000</v>
      </c>
      <c r="H1820">
        <v>13829734</v>
      </c>
      <c r="I1820" t="s">
        <v>5546</v>
      </c>
      <c r="J1820" t="s">
        <v>2837</v>
      </c>
      <c r="K1820" t="s">
        <v>5547</v>
      </c>
      <c r="L1820">
        <v>16194</v>
      </c>
      <c r="M1820">
        <v>2960</v>
      </c>
      <c r="N1820" t="s">
        <v>5548</v>
      </c>
      <c r="O1820">
        <v>0</v>
      </c>
      <c r="P1820">
        <v>79</v>
      </c>
      <c r="Q1820" t="s">
        <v>30</v>
      </c>
      <c r="R1820" t="s">
        <v>188</v>
      </c>
      <c r="S1820">
        <v>0</v>
      </c>
      <c r="T1820">
        <v>1994</v>
      </c>
      <c r="U1820">
        <v>691</v>
      </c>
      <c r="V1820">
        <v>4.3</v>
      </c>
      <c r="W1820">
        <v>319</v>
      </c>
    </row>
    <row r="1821" spans="1:23" x14ac:dyDescent="0.25">
      <c r="A1821" t="s">
        <v>5549</v>
      </c>
      <c r="B1821">
        <v>42</v>
      </c>
      <c r="C1821">
        <v>101</v>
      </c>
      <c r="D1821">
        <v>30</v>
      </c>
      <c r="E1821">
        <v>223</v>
      </c>
      <c r="F1821" t="s">
        <v>2036</v>
      </c>
      <c r="G1821">
        <v>1000</v>
      </c>
      <c r="H1821">
        <v>1075288</v>
      </c>
      <c r="I1821" t="s">
        <v>1385</v>
      </c>
      <c r="J1821" t="s">
        <v>1802</v>
      </c>
      <c r="K1821" t="s">
        <v>5550</v>
      </c>
      <c r="L1821">
        <v>7772</v>
      </c>
      <c r="M1821">
        <v>2228</v>
      </c>
      <c r="N1821" t="s">
        <v>4791</v>
      </c>
      <c r="O1821">
        <v>3</v>
      </c>
      <c r="P1821">
        <v>55</v>
      </c>
      <c r="Q1821" t="s">
        <v>30</v>
      </c>
      <c r="R1821" t="s">
        <v>31</v>
      </c>
      <c r="S1821">
        <v>0</v>
      </c>
      <c r="T1821">
        <v>1996</v>
      </c>
      <c r="U1821">
        <v>854</v>
      </c>
      <c r="V1821">
        <v>6.1</v>
      </c>
      <c r="W1821">
        <v>145</v>
      </c>
    </row>
    <row r="1822" spans="1:23" x14ac:dyDescent="0.25">
      <c r="A1822" t="s">
        <v>5551</v>
      </c>
      <c r="B1822">
        <v>22</v>
      </c>
      <c r="C1822">
        <v>100</v>
      </c>
      <c r="D1822">
        <v>2</v>
      </c>
      <c r="E1822">
        <v>512</v>
      </c>
      <c r="F1822" t="s">
        <v>417</v>
      </c>
      <c r="G1822">
        <v>642</v>
      </c>
      <c r="H1822">
        <v>0</v>
      </c>
      <c r="I1822" t="s">
        <v>4475</v>
      </c>
      <c r="J1822" t="s">
        <v>5552</v>
      </c>
      <c r="K1822" t="s">
        <v>5553</v>
      </c>
      <c r="L1822">
        <v>8118</v>
      </c>
      <c r="M1822">
        <v>2170</v>
      </c>
      <c r="N1822" t="s">
        <v>5554</v>
      </c>
      <c r="O1822">
        <v>2</v>
      </c>
      <c r="P1822">
        <v>69</v>
      </c>
      <c r="Q1822" t="s">
        <v>30</v>
      </c>
      <c r="R1822" t="s">
        <v>31</v>
      </c>
      <c r="S1822">
        <v>0</v>
      </c>
      <c r="T1822">
        <v>1997</v>
      </c>
      <c r="U1822">
        <v>638</v>
      </c>
      <c r="V1822">
        <v>6.3</v>
      </c>
      <c r="W1822">
        <v>0</v>
      </c>
    </row>
    <row r="1823" spans="1:23" x14ac:dyDescent="0.25">
      <c r="A1823" t="s">
        <v>2520</v>
      </c>
      <c r="B1823">
        <v>116</v>
      </c>
      <c r="C1823">
        <v>103</v>
      </c>
      <c r="D1823">
        <v>11000</v>
      </c>
      <c r="E1823">
        <v>277</v>
      </c>
      <c r="F1823" t="s">
        <v>4083</v>
      </c>
      <c r="G1823">
        <v>11000</v>
      </c>
      <c r="H1823">
        <v>7496522</v>
      </c>
      <c r="I1823" t="s">
        <v>5555</v>
      </c>
      <c r="J1823" t="s">
        <v>2520</v>
      </c>
      <c r="K1823" t="s">
        <v>5556</v>
      </c>
      <c r="L1823">
        <v>31798</v>
      </c>
      <c r="M1823">
        <v>12534</v>
      </c>
      <c r="N1823" t="s">
        <v>2152</v>
      </c>
      <c r="O1823">
        <v>0</v>
      </c>
      <c r="P1823">
        <v>178</v>
      </c>
      <c r="Q1823" t="s">
        <v>30</v>
      </c>
      <c r="R1823" t="s">
        <v>31</v>
      </c>
      <c r="S1823">
        <v>0</v>
      </c>
      <c r="T1823">
        <v>2001</v>
      </c>
      <c r="U1823">
        <v>893</v>
      </c>
      <c r="V1823">
        <v>6.8</v>
      </c>
      <c r="W1823">
        <v>826</v>
      </c>
    </row>
    <row r="1824" spans="1:23" x14ac:dyDescent="0.25">
      <c r="A1824" t="s">
        <v>2612</v>
      </c>
      <c r="B1824">
        <v>56</v>
      </c>
      <c r="C1824">
        <v>100</v>
      </c>
      <c r="D1824">
        <v>737</v>
      </c>
      <c r="E1824">
        <v>816</v>
      </c>
      <c r="F1824" t="s">
        <v>5557</v>
      </c>
      <c r="G1824">
        <v>15000</v>
      </c>
      <c r="H1824">
        <v>0</v>
      </c>
      <c r="I1824" t="s">
        <v>1099</v>
      </c>
      <c r="J1824" t="s">
        <v>260</v>
      </c>
      <c r="K1824" t="s">
        <v>5558</v>
      </c>
      <c r="L1824">
        <v>5006</v>
      </c>
      <c r="M1824">
        <v>19068</v>
      </c>
      <c r="N1824" t="s">
        <v>4671</v>
      </c>
      <c r="O1824">
        <v>5</v>
      </c>
      <c r="P1824">
        <v>28</v>
      </c>
      <c r="Q1824" t="s">
        <v>30</v>
      </c>
      <c r="R1824" t="s">
        <v>31</v>
      </c>
      <c r="S1824">
        <v>0</v>
      </c>
      <c r="T1824">
        <v>2015</v>
      </c>
      <c r="U1824">
        <v>980</v>
      </c>
      <c r="V1824">
        <v>4</v>
      </c>
      <c r="W1824">
        <v>0</v>
      </c>
    </row>
    <row r="1825" spans="1:23" x14ac:dyDescent="0.25">
      <c r="A1825" t="s">
        <v>5559</v>
      </c>
      <c r="B1825">
        <v>23</v>
      </c>
      <c r="C1825">
        <v>95</v>
      </c>
      <c r="D1825">
        <v>0</v>
      </c>
      <c r="E1825">
        <v>26</v>
      </c>
      <c r="F1825" t="s">
        <v>5560</v>
      </c>
      <c r="G1825">
        <v>442</v>
      </c>
      <c r="H1825">
        <v>20047715</v>
      </c>
      <c r="I1825" t="s">
        <v>5561</v>
      </c>
      <c r="J1825" t="s">
        <v>5562</v>
      </c>
      <c r="K1825" t="s">
        <v>5563</v>
      </c>
      <c r="L1825">
        <v>8008</v>
      </c>
      <c r="M1825">
        <v>616</v>
      </c>
      <c r="N1825" t="s">
        <v>5564</v>
      </c>
      <c r="O1825">
        <v>1</v>
      </c>
      <c r="P1825">
        <v>26</v>
      </c>
      <c r="Q1825" t="s">
        <v>30</v>
      </c>
      <c r="R1825" t="s">
        <v>31</v>
      </c>
      <c r="S1825">
        <v>0</v>
      </c>
      <c r="T1825">
        <v>1996</v>
      </c>
      <c r="U1825">
        <v>95</v>
      </c>
      <c r="V1825">
        <v>5.2</v>
      </c>
      <c r="W1825">
        <v>504</v>
      </c>
    </row>
    <row r="1826" spans="1:23" x14ac:dyDescent="0.25">
      <c r="A1826" t="s">
        <v>1586</v>
      </c>
      <c r="B1826">
        <v>178</v>
      </c>
      <c r="C1826">
        <v>117</v>
      </c>
      <c r="D1826">
        <v>763</v>
      </c>
      <c r="E1826">
        <v>523</v>
      </c>
      <c r="F1826" t="s">
        <v>4997</v>
      </c>
      <c r="G1826">
        <v>16000</v>
      </c>
      <c r="H1826">
        <v>12276810</v>
      </c>
      <c r="I1826" t="s">
        <v>1078</v>
      </c>
      <c r="J1826" t="s">
        <v>220</v>
      </c>
      <c r="K1826" t="s">
        <v>5565</v>
      </c>
      <c r="L1826">
        <v>57674</v>
      </c>
      <c r="M1826">
        <v>17847</v>
      </c>
      <c r="N1826" t="s">
        <v>785</v>
      </c>
      <c r="O1826">
        <v>0</v>
      </c>
      <c r="P1826">
        <v>126</v>
      </c>
      <c r="Q1826" t="s">
        <v>30</v>
      </c>
      <c r="R1826" t="s">
        <v>31</v>
      </c>
      <c r="S1826">
        <v>0</v>
      </c>
      <c r="T1826">
        <v>2015</v>
      </c>
      <c r="U1826">
        <v>543</v>
      </c>
      <c r="V1826">
        <v>6.5</v>
      </c>
      <c r="W1826">
        <v>11000</v>
      </c>
    </row>
    <row r="1827" spans="1:23" x14ac:dyDescent="0.25">
      <c r="A1827" t="s">
        <v>5566</v>
      </c>
      <c r="B1827">
        <v>226</v>
      </c>
      <c r="C1827">
        <v>129</v>
      </c>
      <c r="D1827">
        <v>353</v>
      </c>
      <c r="E1827">
        <v>151</v>
      </c>
      <c r="F1827" t="s">
        <v>1920</v>
      </c>
      <c r="G1827">
        <v>883</v>
      </c>
      <c r="H1827">
        <v>33565375</v>
      </c>
      <c r="I1827" t="s">
        <v>2089</v>
      </c>
      <c r="J1827" t="s">
        <v>998</v>
      </c>
      <c r="K1827" t="s">
        <v>5567</v>
      </c>
      <c r="L1827">
        <v>111351</v>
      </c>
      <c r="M1827">
        <v>1565</v>
      </c>
      <c r="N1827" t="s">
        <v>5568</v>
      </c>
      <c r="O1827">
        <v>0</v>
      </c>
      <c r="P1827">
        <v>568</v>
      </c>
      <c r="Q1827" t="s">
        <v>30</v>
      </c>
      <c r="R1827" t="s">
        <v>44</v>
      </c>
      <c r="S1827">
        <v>0</v>
      </c>
      <c r="T1827">
        <v>2005</v>
      </c>
      <c r="U1827">
        <v>430</v>
      </c>
      <c r="V1827">
        <v>7.5</v>
      </c>
      <c r="W1827">
        <v>0</v>
      </c>
    </row>
    <row r="1828" spans="1:23" x14ac:dyDescent="0.25">
      <c r="A1828" t="s">
        <v>2063</v>
      </c>
      <c r="B1828">
        <v>406</v>
      </c>
      <c r="C1828">
        <v>120</v>
      </c>
      <c r="D1828">
        <v>0</v>
      </c>
      <c r="E1828">
        <v>113</v>
      </c>
      <c r="F1828" t="s">
        <v>5569</v>
      </c>
      <c r="G1828">
        <v>260</v>
      </c>
      <c r="H1828">
        <v>499263</v>
      </c>
      <c r="I1828" t="s">
        <v>2164</v>
      </c>
      <c r="J1828" t="s">
        <v>5570</v>
      </c>
      <c r="K1828" t="s">
        <v>5571</v>
      </c>
      <c r="L1828">
        <v>179235</v>
      </c>
      <c r="M1828">
        <v>705</v>
      </c>
      <c r="N1828" t="s">
        <v>5572</v>
      </c>
      <c r="O1828">
        <v>0</v>
      </c>
      <c r="P1828">
        <v>2814</v>
      </c>
      <c r="Q1828" t="s">
        <v>5573</v>
      </c>
      <c r="R1828" t="s">
        <v>31</v>
      </c>
      <c r="S1828">
        <v>0</v>
      </c>
      <c r="T1828">
        <v>2004</v>
      </c>
      <c r="U1828">
        <v>252</v>
      </c>
      <c r="V1828">
        <v>7.1</v>
      </c>
      <c r="W1828">
        <v>13000</v>
      </c>
    </row>
    <row r="1829" spans="1:23" x14ac:dyDescent="0.25">
      <c r="A1829" t="s">
        <v>834</v>
      </c>
      <c r="B1829">
        <v>57</v>
      </c>
      <c r="C1829">
        <v>125</v>
      </c>
      <c r="D1829">
        <v>0</v>
      </c>
      <c r="E1829">
        <v>711</v>
      </c>
      <c r="F1829" t="s">
        <v>5370</v>
      </c>
      <c r="G1829">
        <v>49000</v>
      </c>
      <c r="H1829">
        <v>219200000</v>
      </c>
      <c r="I1829" t="s">
        <v>5427</v>
      </c>
      <c r="J1829" t="s">
        <v>554</v>
      </c>
      <c r="K1829" t="s">
        <v>5574</v>
      </c>
      <c r="L1829">
        <v>181380</v>
      </c>
      <c r="M1829">
        <v>52201</v>
      </c>
      <c r="N1829" t="s">
        <v>5575</v>
      </c>
      <c r="O1829">
        <v>5</v>
      </c>
      <c r="P1829">
        <v>223</v>
      </c>
      <c r="Q1829" t="s">
        <v>30</v>
      </c>
      <c r="R1829" t="s">
        <v>31</v>
      </c>
      <c r="S1829">
        <v>0</v>
      </c>
      <c r="T1829">
        <v>1993</v>
      </c>
      <c r="U1829">
        <v>1000</v>
      </c>
      <c r="V1829">
        <v>6.9</v>
      </c>
      <c r="W1829">
        <v>0</v>
      </c>
    </row>
    <row r="1830" spans="1:23" x14ac:dyDescent="0.25">
      <c r="A1830" t="s">
        <v>1990</v>
      </c>
      <c r="B1830">
        <v>100</v>
      </c>
      <c r="C1830">
        <v>133</v>
      </c>
      <c r="D1830">
        <v>272</v>
      </c>
      <c r="E1830">
        <v>628</v>
      </c>
      <c r="F1830" t="s">
        <v>3310</v>
      </c>
      <c r="G1830">
        <v>10000</v>
      </c>
      <c r="H1830">
        <v>172825435</v>
      </c>
      <c r="I1830" t="s">
        <v>2164</v>
      </c>
      <c r="J1830" t="s">
        <v>362</v>
      </c>
      <c r="K1830" t="s">
        <v>5576</v>
      </c>
      <c r="L1830">
        <v>383784</v>
      </c>
      <c r="M1830">
        <v>12285</v>
      </c>
      <c r="N1830" t="s">
        <v>4266</v>
      </c>
      <c r="O1830">
        <v>3</v>
      </c>
      <c r="P1830">
        <v>331</v>
      </c>
      <c r="Q1830" t="s">
        <v>30</v>
      </c>
      <c r="R1830" t="s">
        <v>31</v>
      </c>
      <c r="S1830">
        <v>0</v>
      </c>
      <c r="T1830">
        <v>1988</v>
      </c>
      <c r="U1830">
        <v>898</v>
      </c>
      <c r="V1830">
        <v>8</v>
      </c>
      <c r="W1830">
        <v>12000</v>
      </c>
    </row>
    <row r="1831" spans="1:23" x14ac:dyDescent="0.25">
      <c r="A1831" t="s">
        <v>2336</v>
      </c>
      <c r="B1831">
        <v>366</v>
      </c>
      <c r="C1831">
        <v>116</v>
      </c>
      <c r="D1831">
        <v>16000</v>
      </c>
      <c r="E1831">
        <v>198</v>
      </c>
      <c r="F1831" t="s">
        <v>5577</v>
      </c>
      <c r="G1831">
        <v>16000</v>
      </c>
      <c r="H1831">
        <v>148085755</v>
      </c>
      <c r="I1831" t="s">
        <v>2164</v>
      </c>
      <c r="J1831" t="s">
        <v>2336</v>
      </c>
      <c r="K1831" t="s">
        <v>5578</v>
      </c>
      <c r="L1831">
        <v>561773</v>
      </c>
      <c r="M1831">
        <v>17347</v>
      </c>
      <c r="N1831" t="s">
        <v>5579</v>
      </c>
      <c r="O1831">
        <v>0</v>
      </c>
      <c r="P1831">
        <v>871</v>
      </c>
      <c r="Q1831" t="s">
        <v>30</v>
      </c>
      <c r="R1831" t="s">
        <v>31</v>
      </c>
      <c r="S1831">
        <v>0</v>
      </c>
      <c r="T1831">
        <v>2008</v>
      </c>
      <c r="U1831">
        <v>601</v>
      </c>
      <c r="V1831">
        <v>8.1999999999999993</v>
      </c>
      <c r="W1831">
        <v>28000</v>
      </c>
    </row>
    <row r="1832" spans="1:23" x14ac:dyDescent="0.25">
      <c r="A1832" t="s">
        <v>521</v>
      </c>
      <c r="B1832">
        <v>242</v>
      </c>
      <c r="C1832">
        <v>129</v>
      </c>
      <c r="D1832">
        <v>0</v>
      </c>
      <c r="E1832">
        <v>655</v>
      </c>
      <c r="F1832" t="s">
        <v>874</v>
      </c>
      <c r="G1832">
        <v>2000</v>
      </c>
      <c r="H1832">
        <v>25517500</v>
      </c>
      <c r="I1832" t="s">
        <v>3642</v>
      </c>
      <c r="J1832" t="s">
        <v>811</v>
      </c>
      <c r="K1832" t="s">
        <v>5580</v>
      </c>
      <c r="L1832">
        <v>40941</v>
      </c>
      <c r="M1832">
        <v>4264</v>
      </c>
      <c r="N1832" t="s">
        <v>1486</v>
      </c>
      <c r="O1832">
        <v>1</v>
      </c>
      <c r="P1832">
        <v>320</v>
      </c>
      <c r="Q1832" t="s">
        <v>30</v>
      </c>
      <c r="R1832" t="s">
        <v>31</v>
      </c>
      <c r="S1832">
        <v>0</v>
      </c>
      <c r="T1832">
        <v>2008</v>
      </c>
      <c r="U1832">
        <v>826</v>
      </c>
      <c r="V1832">
        <v>6.4</v>
      </c>
      <c r="W1832">
        <v>0</v>
      </c>
    </row>
    <row r="1833" spans="1:23" x14ac:dyDescent="0.25">
      <c r="A1833" t="s">
        <v>3083</v>
      </c>
      <c r="B1833">
        <v>309</v>
      </c>
      <c r="C1833">
        <v>93</v>
      </c>
      <c r="D1833">
        <v>180</v>
      </c>
      <c r="E1833">
        <v>485</v>
      </c>
      <c r="F1833" t="s">
        <v>5197</v>
      </c>
      <c r="G1833">
        <v>14000</v>
      </c>
      <c r="H1833">
        <v>145000989</v>
      </c>
      <c r="I1833" t="s">
        <v>47</v>
      </c>
      <c r="J1833" t="s">
        <v>162</v>
      </c>
      <c r="K1833" t="s">
        <v>5581</v>
      </c>
      <c r="L1833">
        <v>483756</v>
      </c>
      <c r="M1833">
        <v>16461</v>
      </c>
      <c r="N1833" t="s">
        <v>2647</v>
      </c>
      <c r="O1833">
        <v>0</v>
      </c>
      <c r="P1833">
        <v>974</v>
      </c>
      <c r="Q1833" t="s">
        <v>30</v>
      </c>
      <c r="R1833" t="s">
        <v>966</v>
      </c>
      <c r="S1833">
        <v>0</v>
      </c>
      <c r="T1833">
        <v>2008</v>
      </c>
      <c r="U1833">
        <v>816</v>
      </c>
      <c r="V1833">
        <v>7.9</v>
      </c>
      <c r="W1833">
        <v>29000</v>
      </c>
    </row>
    <row r="1834" spans="1:23" x14ac:dyDescent="0.25">
      <c r="A1834" t="s">
        <v>5582</v>
      </c>
      <c r="B1834">
        <v>85</v>
      </c>
      <c r="C1834">
        <v>118</v>
      </c>
      <c r="D1834">
        <v>97</v>
      </c>
      <c r="E1834">
        <v>437</v>
      </c>
      <c r="F1834" t="s">
        <v>2365</v>
      </c>
      <c r="G1834">
        <v>775</v>
      </c>
      <c r="H1834">
        <v>26761283</v>
      </c>
      <c r="I1834" t="s">
        <v>152</v>
      </c>
      <c r="J1834" t="s">
        <v>5583</v>
      </c>
      <c r="K1834" t="s">
        <v>5584</v>
      </c>
      <c r="L1834">
        <v>43084</v>
      </c>
      <c r="M1834">
        <v>3197</v>
      </c>
      <c r="N1834" t="s">
        <v>3726</v>
      </c>
      <c r="O1834">
        <v>0</v>
      </c>
      <c r="P1834">
        <v>99</v>
      </c>
      <c r="Q1834" t="s">
        <v>30</v>
      </c>
      <c r="R1834" t="s">
        <v>31</v>
      </c>
      <c r="S1834">
        <v>0</v>
      </c>
      <c r="T1834">
        <v>2014</v>
      </c>
      <c r="U1834">
        <v>523</v>
      </c>
      <c r="V1834">
        <v>6.7</v>
      </c>
      <c r="W1834">
        <v>19000</v>
      </c>
    </row>
    <row r="1835" spans="1:23" x14ac:dyDescent="0.25">
      <c r="A1835" t="s">
        <v>1471</v>
      </c>
      <c r="B1835">
        <v>48</v>
      </c>
      <c r="C1835">
        <v>129</v>
      </c>
      <c r="D1835">
        <v>81</v>
      </c>
      <c r="E1835">
        <v>164</v>
      </c>
      <c r="F1835" t="s">
        <v>2036</v>
      </c>
      <c r="G1835">
        <v>970</v>
      </c>
      <c r="H1835">
        <v>121945720</v>
      </c>
      <c r="I1835" t="s">
        <v>5585</v>
      </c>
      <c r="J1835" t="s">
        <v>2418</v>
      </c>
      <c r="K1835" t="s">
        <v>5586</v>
      </c>
      <c r="L1835">
        <v>89972</v>
      </c>
      <c r="M1835">
        <v>2551</v>
      </c>
      <c r="N1835" t="s">
        <v>5587</v>
      </c>
      <c r="O1835">
        <v>0</v>
      </c>
      <c r="P1835">
        <v>126</v>
      </c>
      <c r="Q1835" t="s">
        <v>30</v>
      </c>
      <c r="R1835" t="s">
        <v>31</v>
      </c>
      <c r="S1835">
        <v>0</v>
      </c>
      <c r="T1835">
        <v>1992</v>
      </c>
      <c r="U1835">
        <v>854</v>
      </c>
      <c r="V1835">
        <v>6.1</v>
      </c>
      <c r="W1835">
        <v>0</v>
      </c>
    </row>
    <row r="1836" spans="1:23" x14ac:dyDescent="0.25">
      <c r="A1836" t="s">
        <v>270</v>
      </c>
      <c r="B1836">
        <v>174</v>
      </c>
      <c r="C1836">
        <v>185</v>
      </c>
      <c r="D1836">
        <v>14000</v>
      </c>
      <c r="E1836">
        <v>212</v>
      </c>
      <c r="F1836" t="s">
        <v>5588</v>
      </c>
      <c r="G1836">
        <v>14000</v>
      </c>
      <c r="H1836">
        <v>96067179</v>
      </c>
      <c r="I1836" t="s">
        <v>3642</v>
      </c>
      <c r="J1836" t="s">
        <v>162</v>
      </c>
      <c r="K1836" t="s">
        <v>5589</v>
      </c>
      <c r="L1836">
        <v>865020</v>
      </c>
      <c r="M1836">
        <v>15233</v>
      </c>
      <c r="N1836" t="s">
        <v>5590</v>
      </c>
      <c r="O1836">
        <v>0</v>
      </c>
      <c r="P1836">
        <v>1273</v>
      </c>
      <c r="Q1836" t="s">
        <v>30</v>
      </c>
      <c r="R1836" t="s">
        <v>31</v>
      </c>
      <c r="S1836">
        <v>0</v>
      </c>
      <c r="T1836">
        <v>1993</v>
      </c>
      <c r="U1836">
        <v>795</v>
      </c>
      <c r="V1836">
        <v>8.9</v>
      </c>
      <c r="W1836">
        <v>41000</v>
      </c>
    </row>
    <row r="1837" spans="1:23" x14ac:dyDescent="0.25">
      <c r="A1837" t="s">
        <v>2192</v>
      </c>
      <c r="B1837">
        <v>373</v>
      </c>
      <c r="C1837">
        <v>146</v>
      </c>
      <c r="D1837">
        <v>150</v>
      </c>
      <c r="E1837">
        <v>2000</v>
      </c>
      <c r="F1837" t="s">
        <v>167</v>
      </c>
      <c r="G1837">
        <v>15000</v>
      </c>
      <c r="H1837">
        <v>169705587</v>
      </c>
      <c r="I1837" t="s">
        <v>2164</v>
      </c>
      <c r="J1837" t="s">
        <v>130</v>
      </c>
      <c r="K1837" t="s">
        <v>5591</v>
      </c>
      <c r="L1837">
        <v>318955</v>
      </c>
      <c r="M1837">
        <v>23227</v>
      </c>
      <c r="N1837" t="s">
        <v>489</v>
      </c>
      <c r="O1837">
        <v>2</v>
      </c>
      <c r="P1837">
        <v>460</v>
      </c>
      <c r="Q1837" t="s">
        <v>30</v>
      </c>
      <c r="R1837" t="s">
        <v>31</v>
      </c>
      <c r="S1837">
        <v>0</v>
      </c>
      <c r="T1837">
        <v>2011</v>
      </c>
      <c r="U1837">
        <v>3000</v>
      </c>
      <c r="V1837">
        <v>8.1</v>
      </c>
      <c r="W1837">
        <v>75000</v>
      </c>
    </row>
    <row r="1838" spans="1:23" x14ac:dyDescent="0.25">
      <c r="A1838" t="s">
        <v>745</v>
      </c>
      <c r="B1838">
        <v>224</v>
      </c>
      <c r="C1838">
        <v>128</v>
      </c>
      <c r="D1838">
        <v>386</v>
      </c>
      <c r="E1838">
        <v>203</v>
      </c>
      <c r="F1838" t="s">
        <v>239</v>
      </c>
      <c r="G1838">
        <v>19000</v>
      </c>
      <c r="H1838">
        <v>3254172</v>
      </c>
      <c r="I1838" t="s">
        <v>2272</v>
      </c>
      <c r="J1838" t="s">
        <v>246</v>
      </c>
      <c r="K1838" t="s">
        <v>5592</v>
      </c>
      <c r="L1838">
        <v>29282</v>
      </c>
      <c r="M1838">
        <v>36337</v>
      </c>
      <c r="N1838" t="s">
        <v>5593</v>
      </c>
      <c r="O1838">
        <v>1</v>
      </c>
      <c r="P1838">
        <v>105</v>
      </c>
      <c r="Q1838" t="s">
        <v>30</v>
      </c>
      <c r="R1838" t="s">
        <v>31</v>
      </c>
      <c r="S1838">
        <v>0</v>
      </c>
      <c r="T1838">
        <v>2013</v>
      </c>
      <c r="U1838">
        <v>17000</v>
      </c>
      <c r="V1838">
        <v>6.2</v>
      </c>
      <c r="W1838">
        <v>11000</v>
      </c>
    </row>
    <row r="1839" spans="1:23" x14ac:dyDescent="0.25">
      <c r="A1839" t="s">
        <v>1033</v>
      </c>
      <c r="B1839">
        <v>94</v>
      </c>
      <c r="C1839">
        <v>93</v>
      </c>
      <c r="D1839">
        <v>67</v>
      </c>
      <c r="E1839">
        <v>596</v>
      </c>
      <c r="F1839" t="s">
        <v>1605</v>
      </c>
      <c r="G1839">
        <v>4000</v>
      </c>
      <c r="H1839">
        <v>84185387</v>
      </c>
      <c r="I1839" t="s">
        <v>5594</v>
      </c>
      <c r="J1839" t="s">
        <v>1607</v>
      </c>
      <c r="K1839" t="s">
        <v>5595</v>
      </c>
      <c r="L1839">
        <v>33180</v>
      </c>
      <c r="M1839">
        <v>7800</v>
      </c>
      <c r="N1839" t="s">
        <v>991</v>
      </c>
      <c r="O1839">
        <v>0</v>
      </c>
      <c r="P1839">
        <v>149</v>
      </c>
      <c r="Q1839" t="s">
        <v>30</v>
      </c>
      <c r="R1839" t="s">
        <v>31</v>
      </c>
      <c r="S1839">
        <v>0</v>
      </c>
      <c r="T1839">
        <v>2004</v>
      </c>
      <c r="U1839">
        <v>2000</v>
      </c>
      <c r="V1839">
        <v>4.9000000000000004</v>
      </c>
      <c r="W1839">
        <v>567</v>
      </c>
    </row>
    <row r="1840" spans="1:23" x14ac:dyDescent="0.25">
      <c r="A1840" t="s">
        <v>5596</v>
      </c>
      <c r="B1840">
        <v>25</v>
      </c>
      <c r="C1840">
        <v>107</v>
      </c>
      <c r="D1840">
        <v>0</v>
      </c>
      <c r="E1840">
        <v>48</v>
      </c>
      <c r="F1840" t="s">
        <v>5597</v>
      </c>
      <c r="G1840">
        <v>1000</v>
      </c>
      <c r="H1840">
        <v>0</v>
      </c>
      <c r="I1840" t="s">
        <v>5598</v>
      </c>
      <c r="J1840" t="s">
        <v>472</v>
      </c>
      <c r="K1840" t="s">
        <v>5599</v>
      </c>
      <c r="L1840">
        <v>3170</v>
      </c>
      <c r="M1840">
        <v>1166</v>
      </c>
      <c r="N1840" t="s">
        <v>5600</v>
      </c>
      <c r="O1840">
        <v>1</v>
      </c>
      <c r="P1840">
        <v>18</v>
      </c>
      <c r="Q1840" t="s">
        <v>3466</v>
      </c>
      <c r="R1840" t="s">
        <v>4350</v>
      </c>
      <c r="S1840">
        <v>0</v>
      </c>
      <c r="T1840">
        <v>2014</v>
      </c>
      <c r="U1840">
        <v>65</v>
      </c>
      <c r="V1840">
        <v>5.4</v>
      </c>
      <c r="W1840">
        <v>0</v>
      </c>
    </row>
    <row r="1841" spans="1:23" x14ac:dyDescent="0.25">
      <c r="A1841" t="s">
        <v>4639</v>
      </c>
      <c r="B1841">
        <v>273</v>
      </c>
      <c r="C1841">
        <v>97</v>
      </c>
      <c r="D1841">
        <v>31</v>
      </c>
      <c r="E1841">
        <v>662</v>
      </c>
      <c r="F1841" t="s">
        <v>5601</v>
      </c>
      <c r="G1841">
        <v>918</v>
      </c>
      <c r="H1841">
        <v>82163317</v>
      </c>
      <c r="I1841" t="s">
        <v>3048</v>
      </c>
      <c r="J1841" t="s">
        <v>5602</v>
      </c>
      <c r="K1841" t="s">
        <v>5603</v>
      </c>
      <c r="L1841">
        <v>89101</v>
      </c>
      <c r="M1841">
        <v>4692</v>
      </c>
      <c r="N1841" t="s">
        <v>519</v>
      </c>
      <c r="O1841">
        <v>0</v>
      </c>
      <c r="P1841">
        <v>885</v>
      </c>
      <c r="Q1841" t="s">
        <v>30</v>
      </c>
      <c r="R1841" t="s">
        <v>31</v>
      </c>
      <c r="S1841">
        <v>0</v>
      </c>
      <c r="T1841">
        <v>2003</v>
      </c>
      <c r="U1841">
        <v>782</v>
      </c>
      <c r="V1841">
        <v>5.8</v>
      </c>
      <c r="W1841">
        <v>3000</v>
      </c>
    </row>
    <row r="1842" spans="1:23" x14ac:dyDescent="0.25">
      <c r="A1842" t="s">
        <v>5604</v>
      </c>
      <c r="B1842">
        <v>78</v>
      </c>
      <c r="C1842">
        <v>101</v>
      </c>
      <c r="D1842">
        <v>187</v>
      </c>
      <c r="E1842">
        <v>127</v>
      </c>
      <c r="F1842" t="s">
        <v>5605</v>
      </c>
      <c r="G1842">
        <v>554</v>
      </c>
      <c r="H1842">
        <v>0</v>
      </c>
      <c r="I1842" t="s">
        <v>2164</v>
      </c>
      <c r="J1842" t="s">
        <v>640</v>
      </c>
      <c r="K1842" t="s">
        <v>5606</v>
      </c>
      <c r="L1842">
        <v>2863</v>
      </c>
      <c r="M1842">
        <v>1041</v>
      </c>
      <c r="N1842" t="s">
        <v>5607</v>
      </c>
      <c r="O1842">
        <v>2</v>
      </c>
      <c r="P1842">
        <v>25</v>
      </c>
      <c r="Q1842" t="s">
        <v>30</v>
      </c>
      <c r="R1842" t="s">
        <v>44</v>
      </c>
      <c r="S1842">
        <v>0</v>
      </c>
      <c r="T1842">
        <v>2014</v>
      </c>
      <c r="U1842">
        <v>213</v>
      </c>
      <c r="V1842">
        <v>4.7</v>
      </c>
      <c r="W1842">
        <v>488</v>
      </c>
    </row>
    <row r="1843" spans="1:23" x14ac:dyDescent="0.25">
      <c r="A1843" t="s">
        <v>3601</v>
      </c>
      <c r="B1843">
        <v>66</v>
      </c>
      <c r="C1843">
        <v>82</v>
      </c>
      <c r="D1843">
        <v>8</v>
      </c>
      <c r="E1843">
        <v>179</v>
      </c>
      <c r="F1843" t="s">
        <v>3095</v>
      </c>
      <c r="G1843">
        <v>770</v>
      </c>
      <c r="H1843">
        <v>80920948</v>
      </c>
      <c r="I1843" t="s">
        <v>331</v>
      </c>
      <c r="J1843" t="s">
        <v>651</v>
      </c>
      <c r="K1843" t="s">
        <v>5608</v>
      </c>
      <c r="L1843">
        <v>23943</v>
      </c>
      <c r="M1843">
        <v>2251</v>
      </c>
      <c r="N1843" t="s">
        <v>4819</v>
      </c>
      <c r="O1843">
        <v>0</v>
      </c>
      <c r="P1843">
        <v>118</v>
      </c>
      <c r="Q1843" t="s">
        <v>30</v>
      </c>
      <c r="R1843" t="s">
        <v>31</v>
      </c>
      <c r="S1843">
        <v>0</v>
      </c>
      <c r="T1843">
        <v>2001</v>
      </c>
      <c r="U1843">
        <v>677</v>
      </c>
      <c r="V1843">
        <v>6</v>
      </c>
      <c r="W1843">
        <v>425</v>
      </c>
    </row>
    <row r="1844" spans="1:23" x14ac:dyDescent="0.25">
      <c r="A1844" t="s">
        <v>393</v>
      </c>
      <c r="B1844">
        <v>459</v>
      </c>
      <c r="C1844">
        <v>85</v>
      </c>
      <c r="D1844">
        <v>198</v>
      </c>
      <c r="E1844">
        <v>387</v>
      </c>
      <c r="F1844" t="s">
        <v>5609</v>
      </c>
      <c r="G1844">
        <v>2000</v>
      </c>
      <c r="H1844">
        <v>80034302</v>
      </c>
      <c r="I1844" t="s">
        <v>2187</v>
      </c>
      <c r="J1844" t="s">
        <v>489</v>
      </c>
      <c r="K1844" t="s">
        <v>5610</v>
      </c>
      <c r="L1844">
        <v>296787</v>
      </c>
      <c r="M1844">
        <v>3958</v>
      </c>
      <c r="N1844" t="s">
        <v>5611</v>
      </c>
      <c r="O1844">
        <v>0</v>
      </c>
      <c r="P1844">
        <v>2192</v>
      </c>
      <c r="Q1844" t="s">
        <v>30</v>
      </c>
      <c r="R1844" t="s">
        <v>31</v>
      </c>
      <c r="S1844">
        <v>0</v>
      </c>
      <c r="T1844">
        <v>2008</v>
      </c>
      <c r="U1844">
        <v>1000</v>
      </c>
      <c r="V1844">
        <v>7</v>
      </c>
      <c r="W1844">
        <v>0</v>
      </c>
    </row>
    <row r="1845" spans="1:23" x14ac:dyDescent="0.25">
      <c r="A1845" t="s">
        <v>5612</v>
      </c>
      <c r="B1845">
        <v>68</v>
      </c>
      <c r="C1845">
        <v>88</v>
      </c>
      <c r="D1845">
        <v>34</v>
      </c>
      <c r="E1845">
        <v>445</v>
      </c>
      <c r="F1845" t="s">
        <v>5613</v>
      </c>
      <c r="G1845">
        <v>642</v>
      </c>
      <c r="H1845">
        <v>78656813</v>
      </c>
      <c r="I1845" t="s">
        <v>1946</v>
      </c>
      <c r="J1845" t="s">
        <v>5614</v>
      </c>
      <c r="K1845" t="s">
        <v>5615</v>
      </c>
      <c r="L1845">
        <v>42765</v>
      </c>
      <c r="M1845">
        <v>2501</v>
      </c>
      <c r="N1845" t="s">
        <v>5616</v>
      </c>
      <c r="O1845">
        <v>0</v>
      </c>
      <c r="P1845">
        <v>93</v>
      </c>
      <c r="Q1845" t="s">
        <v>30</v>
      </c>
      <c r="R1845" t="s">
        <v>31</v>
      </c>
      <c r="S1845">
        <v>0</v>
      </c>
      <c r="T1845">
        <v>1991</v>
      </c>
      <c r="U1845">
        <v>533</v>
      </c>
      <c r="V1845">
        <v>6</v>
      </c>
      <c r="W1845">
        <v>0</v>
      </c>
    </row>
    <row r="1846" spans="1:23" x14ac:dyDescent="0.25">
      <c r="A1846" t="s">
        <v>1463</v>
      </c>
      <c r="B1846">
        <v>123</v>
      </c>
      <c r="C1846">
        <v>119</v>
      </c>
      <c r="D1846">
        <v>0</v>
      </c>
      <c r="E1846">
        <v>188</v>
      </c>
      <c r="F1846" t="s">
        <v>5617</v>
      </c>
      <c r="G1846">
        <v>22000</v>
      </c>
      <c r="H1846">
        <v>76270454</v>
      </c>
      <c r="I1846" t="s">
        <v>1385</v>
      </c>
      <c r="J1846" t="s">
        <v>1140</v>
      </c>
      <c r="K1846" t="s">
        <v>5618</v>
      </c>
      <c r="L1846">
        <v>219008</v>
      </c>
      <c r="M1846">
        <v>22767</v>
      </c>
      <c r="N1846" t="s">
        <v>4334</v>
      </c>
      <c r="O1846">
        <v>1</v>
      </c>
      <c r="P1846">
        <v>418</v>
      </c>
      <c r="Q1846" t="s">
        <v>30</v>
      </c>
      <c r="R1846" t="s">
        <v>31</v>
      </c>
      <c r="S1846">
        <v>0</v>
      </c>
      <c r="T1846">
        <v>1987</v>
      </c>
      <c r="U1846">
        <v>371</v>
      </c>
      <c r="V1846">
        <v>7.9</v>
      </c>
      <c r="W1846">
        <v>0</v>
      </c>
    </row>
    <row r="1847" spans="1:23" x14ac:dyDescent="0.25">
      <c r="A1847" t="s">
        <v>4317</v>
      </c>
      <c r="B1847">
        <v>488</v>
      </c>
      <c r="C1847">
        <v>122</v>
      </c>
      <c r="D1847">
        <v>1000</v>
      </c>
      <c r="E1847">
        <v>883</v>
      </c>
      <c r="F1847" t="s">
        <v>770</v>
      </c>
      <c r="G1847">
        <v>2000</v>
      </c>
      <c r="H1847">
        <v>74273505</v>
      </c>
      <c r="I1847" t="s">
        <v>1385</v>
      </c>
      <c r="J1847" t="s">
        <v>280</v>
      </c>
      <c r="K1847" t="s">
        <v>5619</v>
      </c>
      <c r="L1847">
        <v>612060</v>
      </c>
      <c r="M1847">
        <v>4738</v>
      </c>
      <c r="N1847" t="s">
        <v>2844</v>
      </c>
      <c r="O1847">
        <v>0</v>
      </c>
      <c r="P1847">
        <v>1518</v>
      </c>
      <c r="Q1847" t="s">
        <v>30</v>
      </c>
      <c r="R1847" t="s">
        <v>31</v>
      </c>
      <c r="S1847">
        <v>0</v>
      </c>
      <c r="T1847">
        <v>2007</v>
      </c>
      <c r="U1847">
        <v>939</v>
      </c>
      <c r="V1847">
        <v>8.1</v>
      </c>
      <c r="W1847">
        <v>21000</v>
      </c>
    </row>
    <row r="1848" spans="1:23" x14ac:dyDescent="0.25">
      <c r="A1848" t="s">
        <v>894</v>
      </c>
      <c r="B1848">
        <v>146</v>
      </c>
      <c r="C1848">
        <v>99</v>
      </c>
      <c r="D1848">
        <v>167</v>
      </c>
      <c r="E1848">
        <v>460</v>
      </c>
      <c r="F1848" t="s">
        <v>5071</v>
      </c>
      <c r="G1848">
        <v>655</v>
      </c>
      <c r="H1848">
        <v>134141530</v>
      </c>
      <c r="I1848" t="s">
        <v>3508</v>
      </c>
      <c r="J1848" t="s">
        <v>1486</v>
      </c>
      <c r="K1848" t="s">
        <v>5620</v>
      </c>
      <c r="L1848">
        <v>75903</v>
      </c>
      <c r="M1848">
        <v>2394</v>
      </c>
      <c r="N1848" t="s">
        <v>5621</v>
      </c>
      <c r="O1848">
        <v>1</v>
      </c>
      <c r="P1848">
        <v>109</v>
      </c>
      <c r="Q1848" t="s">
        <v>30</v>
      </c>
      <c r="R1848" t="s">
        <v>31</v>
      </c>
      <c r="S1848">
        <v>0</v>
      </c>
      <c r="T1848">
        <v>2014</v>
      </c>
      <c r="U1848">
        <v>521</v>
      </c>
      <c r="V1848">
        <v>6.2</v>
      </c>
      <c r="W1848">
        <v>0</v>
      </c>
    </row>
    <row r="1849" spans="1:23" x14ac:dyDescent="0.25">
      <c r="A1849" t="s">
        <v>5622</v>
      </c>
      <c r="B1849">
        <v>168</v>
      </c>
      <c r="C1849">
        <v>97</v>
      </c>
      <c r="D1849">
        <v>11</v>
      </c>
      <c r="E1849">
        <v>887</v>
      </c>
      <c r="F1849" t="s">
        <v>274</v>
      </c>
      <c r="G1849">
        <v>14000</v>
      </c>
      <c r="H1849">
        <v>71500556</v>
      </c>
      <c r="I1849" t="s">
        <v>936</v>
      </c>
      <c r="J1849" t="s">
        <v>303</v>
      </c>
      <c r="K1849" t="s">
        <v>5623</v>
      </c>
      <c r="L1849">
        <v>171568</v>
      </c>
      <c r="M1849">
        <v>16999</v>
      </c>
      <c r="N1849" t="s">
        <v>1492</v>
      </c>
      <c r="O1849">
        <v>3</v>
      </c>
      <c r="P1849">
        <v>571</v>
      </c>
      <c r="Q1849" t="s">
        <v>30</v>
      </c>
      <c r="R1849" t="s">
        <v>44</v>
      </c>
      <c r="S1849">
        <v>0</v>
      </c>
      <c r="T1849">
        <v>2001</v>
      </c>
      <c r="U1849">
        <v>1000</v>
      </c>
      <c r="V1849">
        <v>6.7</v>
      </c>
      <c r="W1849">
        <v>0</v>
      </c>
    </row>
    <row r="1850" spans="1:23" x14ac:dyDescent="0.25">
      <c r="A1850" t="s">
        <v>4609</v>
      </c>
      <c r="B1850">
        <v>152</v>
      </c>
      <c r="C1850">
        <v>121</v>
      </c>
      <c r="D1850">
        <v>529</v>
      </c>
      <c r="E1850">
        <v>163</v>
      </c>
      <c r="F1850" t="s">
        <v>5624</v>
      </c>
      <c r="G1850">
        <v>541</v>
      </c>
      <c r="H1850">
        <v>71309760</v>
      </c>
      <c r="I1850" t="s">
        <v>152</v>
      </c>
      <c r="J1850" t="s">
        <v>2017</v>
      </c>
      <c r="K1850" t="s">
        <v>5625</v>
      </c>
      <c r="L1850">
        <v>150308</v>
      </c>
      <c r="M1850">
        <v>1323</v>
      </c>
      <c r="N1850" t="s">
        <v>5626</v>
      </c>
      <c r="O1850">
        <v>1</v>
      </c>
      <c r="P1850">
        <v>498</v>
      </c>
      <c r="Q1850" t="s">
        <v>30</v>
      </c>
      <c r="R1850" t="s">
        <v>44</v>
      </c>
      <c r="S1850">
        <v>0</v>
      </c>
      <c r="T1850">
        <v>2000</v>
      </c>
      <c r="U1850">
        <v>399</v>
      </c>
      <c r="V1850">
        <v>7.3</v>
      </c>
      <c r="W1850">
        <v>18000</v>
      </c>
    </row>
    <row r="1851" spans="1:23" x14ac:dyDescent="0.25">
      <c r="A1851" t="s">
        <v>5627</v>
      </c>
      <c r="B1851">
        <v>133</v>
      </c>
      <c r="C1851">
        <v>95</v>
      </c>
      <c r="D1851">
        <v>0</v>
      </c>
      <c r="E1851">
        <v>643</v>
      </c>
      <c r="F1851" t="s">
        <v>1486</v>
      </c>
      <c r="G1851">
        <v>934</v>
      </c>
      <c r="H1851">
        <v>89808372</v>
      </c>
      <c r="I1851" t="s">
        <v>1094</v>
      </c>
      <c r="J1851" t="s">
        <v>3220</v>
      </c>
      <c r="K1851" t="s">
        <v>5628</v>
      </c>
      <c r="L1851">
        <v>46417</v>
      </c>
      <c r="M1851">
        <v>3500</v>
      </c>
      <c r="N1851" t="s">
        <v>5629</v>
      </c>
      <c r="O1851">
        <v>2</v>
      </c>
      <c r="P1851">
        <v>297</v>
      </c>
      <c r="Q1851" t="s">
        <v>30</v>
      </c>
      <c r="R1851" t="s">
        <v>31</v>
      </c>
      <c r="S1851">
        <v>0</v>
      </c>
      <c r="T1851">
        <v>2003</v>
      </c>
      <c r="U1851">
        <v>655</v>
      </c>
      <c r="V1851">
        <v>4.5999999999999996</v>
      </c>
      <c r="W1851">
        <v>660</v>
      </c>
    </row>
    <row r="1852" spans="1:23" x14ac:dyDescent="0.25">
      <c r="A1852" t="s">
        <v>3175</v>
      </c>
      <c r="B1852">
        <v>139</v>
      </c>
      <c r="C1852">
        <v>105</v>
      </c>
      <c r="D1852">
        <v>99</v>
      </c>
      <c r="E1852">
        <v>433</v>
      </c>
      <c r="F1852" t="s">
        <v>5630</v>
      </c>
      <c r="G1852">
        <v>3000</v>
      </c>
      <c r="H1852">
        <v>77264926</v>
      </c>
      <c r="I1852" t="s">
        <v>1954</v>
      </c>
      <c r="J1852" t="s">
        <v>1692</v>
      </c>
      <c r="K1852" t="s">
        <v>5631</v>
      </c>
      <c r="L1852">
        <v>21176</v>
      </c>
      <c r="M1852">
        <v>5740</v>
      </c>
      <c r="N1852" t="s">
        <v>635</v>
      </c>
      <c r="O1852">
        <v>5</v>
      </c>
      <c r="P1852">
        <v>107</v>
      </c>
      <c r="Q1852" t="s">
        <v>30</v>
      </c>
      <c r="R1852" t="s">
        <v>31</v>
      </c>
      <c r="S1852">
        <v>0</v>
      </c>
      <c r="T1852">
        <v>2012</v>
      </c>
      <c r="U1852">
        <v>448</v>
      </c>
      <c r="V1852">
        <v>6.1</v>
      </c>
      <c r="W1852">
        <v>0</v>
      </c>
    </row>
    <row r="1853" spans="1:23" x14ac:dyDescent="0.25">
      <c r="A1853" t="s">
        <v>1735</v>
      </c>
      <c r="B1853">
        <v>245</v>
      </c>
      <c r="C1853">
        <v>108</v>
      </c>
      <c r="D1853">
        <v>425</v>
      </c>
      <c r="E1853">
        <v>766</v>
      </c>
      <c r="F1853" t="s">
        <v>5632</v>
      </c>
      <c r="G1853">
        <v>20000</v>
      </c>
      <c r="H1853">
        <v>70625986</v>
      </c>
      <c r="I1853" t="s">
        <v>1099</v>
      </c>
      <c r="J1853" t="s">
        <v>574</v>
      </c>
      <c r="K1853" t="s">
        <v>5633</v>
      </c>
      <c r="L1853">
        <v>168717</v>
      </c>
      <c r="M1853">
        <v>22739</v>
      </c>
      <c r="N1853" t="s">
        <v>374</v>
      </c>
      <c r="O1853">
        <v>1</v>
      </c>
      <c r="P1853">
        <v>178</v>
      </c>
      <c r="Q1853" t="s">
        <v>30</v>
      </c>
      <c r="R1853" t="s">
        <v>31</v>
      </c>
      <c r="S1853">
        <v>0</v>
      </c>
      <c r="T1853">
        <v>2011</v>
      </c>
      <c r="U1853">
        <v>962</v>
      </c>
      <c r="V1853">
        <v>6.2</v>
      </c>
      <c r="W1853">
        <v>24000</v>
      </c>
    </row>
    <row r="1854" spans="1:23" x14ac:dyDescent="0.25">
      <c r="A1854" t="s">
        <v>3666</v>
      </c>
      <c r="B1854">
        <v>84</v>
      </c>
      <c r="C1854">
        <v>134</v>
      </c>
      <c r="D1854">
        <v>170</v>
      </c>
      <c r="E1854">
        <v>472</v>
      </c>
      <c r="F1854" t="s">
        <v>5634</v>
      </c>
      <c r="G1854">
        <v>2000</v>
      </c>
      <c r="H1854">
        <v>56505065</v>
      </c>
      <c r="I1854" t="s">
        <v>5635</v>
      </c>
      <c r="J1854" t="s">
        <v>1927</v>
      </c>
      <c r="K1854" t="s">
        <v>5636</v>
      </c>
      <c r="L1854">
        <v>95241</v>
      </c>
      <c r="M1854">
        <v>4453</v>
      </c>
      <c r="N1854" t="s">
        <v>3880</v>
      </c>
      <c r="O1854">
        <v>0</v>
      </c>
      <c r="P1854">
        <v>439</v>
      </c>
      <c r="Q1854" t="s">
        <v>30</v>
      </c>
      <c r="R1854" t="s">
        <v>31</v>
      </c>
      <c r="S1854">
        <v>0</v>
      </c>
      <c r="T1854">
        <v>1993</v>
      </c>
      <c r="U1854">
        <v>722</v>
      </c>
      <c r="V1854">
        <v>7.8</v>
      </c>
      <c r="W1854">
        <v>11000</v>
      </c>
    </row>
    <row r="1855" spans="1:23" x14ac:dyDescent="0.25">
      <c r="A1855" t="s">
        <v>2185</v>
      </c>
      <c r="B1855">
        <v>70</v>
      </c>
      <c r="C1855">
        <v>115</v>
      </c>
      <c r="D1855">
        <v>43</v>
      </c>
      <c r="E1855">
        <v>775</v>
      </c>
      <c r="F1855" t="s">
        <v>325</v>
      </c>
      <c r="G1855">
        <v>5000</v>
      </c>
      <c r="H1855">
        <v>55973336</v>
      </c>
      <c r="I1855" t="s">
        <v>233</v>
      </c>
      <c r="J1855" t="s">
        <v>347</v>
      </c>
      <c r="K1855" t="s">
        <v>5637</v>
      </c>
      <c r="L1855">
        <v>57040</v>
      </c>
      <c r="M1855">
        <v>9082</v>
      </c>
      <c r="N1855" t="s">
        <v>4521</v>
      </c>
      <c r="O1855">
        <v>1</v>
      </c>
      <c r="P1855">
        <v>365</v>
      </c>
      <c r="Q1855" t="s">
        <v>30</v>
      </c>
      <c r="R1855" t="s">
        <v>31</v>
      </c>
      <c r="S1855">
        <v>0</v>
      </c>
      <c r="T1855">
        <v>2000</v>
      </c>
      <c r="U1855">
        <v>848</v>
      </c>
      <c r="V1855">
        <v>6.1</v>
      </c>
      <c r="W1855">
        <v>0</v>
      </c>
    </row>
    <row r="1856" spans="1:23" x14ac:dyDescent="0.25">
      <c r="A1856" t="s">
        <v>715</v>
      </c>
      <c r="B1856">
        <v>154</v>
      </c>
      <c r="C1856">
        <v>107</v>
      </c>
      <c r="D1856">
        <v>503</v>
      </c>
      <c r="E1856">
        <v>108</v>
      </c>
      <c r="F1856" t="s">
        <v>5638</v>
      </c>
      <c r="G1856">
        <v>264</v>
      </c>
      <c r="H1856">
        <v>0</v>
      </c>
      <c r="I1856" t="s">
        <v>5639</v>
      </c>
      <c r="J1856" t="s">
        <v>5640</v>
      </c>
      <c r="K1856" t="s">
        <v>5641</v>
      </c>
      <c r="L1856">
        <v>80958</v>
      </c>
      <c r="M1856">
        <v>673</v>
      </c>
      <c r="N1856" t="s">
        <v>5642</v>
      </c>
      <c r="O1856">
        <v>2</v>
      </c>
      <c r="P1856">
        <v>310</v>
      </c>
      <c r="Q1856" t="s">
        <v>30</v>
      </c>
      <c r="R1856" t="s">
        <v>44</v>
      </c>
      <c r="S1856">
        <v>0</v>
      </c>
      <c r="T1856">
        <v>1976</v>
      </c>
      <c r="U1856">
        <v>139</v>
      </c>
      <c r="V1856">
        <v>7.6</v>
      </c>
      <c r="W1856">
        <v>7000</v>
      </c>
    </row>
    <row r="1857" spans="1:23" x14ac:dyDescent="0.25">
      <c r="A1857" t="s">
        <v>3378</v>
      </c>
      <c r="B1857">
        <v>216</v>
      </c>
      <c r="C1857">
        <v>86</v>
      </c>
      <c r="D1857">
        <v>70</v>
      </c>
      <c r="E1857">
        <v>318</v>
      </c>
      <c r="F1857" t="s">
        <v>5643</v>
      </c>
      <c r="G1857">
        <v>440</v>
      </c>
      <c r="H1857">
        <v>54098051</v>
      </c>
      <c r="I1857" t="s">
        <v>3905</v>
      </c>
      <c r="J1857" t="s">
        <v>5644</v>
      </c>
      <c r="K1857" t="s">
        <v>5645</v>
      </c>
      <c r="L1857">
        <v>102861</v>
      </c>
      <c r="M1857">
        <v>2420</v>
      </c>
      <c r="N1857" t="s">
        <v>3478</v>
      </c>
      <c r="O1857">
        <v>0</v>
      </c>
      <c r="P1857">
        <v>571</v>
      </c>
      <c r="Q1857" t="s">
        <v>30</v>
      </c>
      <c r="R1857" t="s">
        <v>526</v>
      </c>
      <c r="S1857">
        <v>0</v>
      </c>
      <c r="T1857">
        <v>2006</v>
      </c>
      <c r="U1857">
        <v>346</v>
      </c>
      <c r="V1857">
        <v>5.8</v>
      </c>
      <c r="W1857">
        <v>0</v>
      </c>
    </row>
    <row r="1858" spans="1:23" x14ac:dyDescent="0.25">
      <c r="A1858" t="s">
        <v>4368</v>
      </c>
      <c r="B1858">
        <v>170</v>
      </c>
      <c r="C1858">
        <v>101</v>
      </c>
      <c r="D1858">
        <v>96</v>
      </c>
      <c r="E1858">
        <v>204</v>
      </c>
      <c r="F1858" t="s">
        <v>5646</v>
      </c>
      <c r="G1858">
        <v>713</v>
      </c>
      <c r="H1858">
        <v>60443237</v>
      </c>
      <c r="I1858" t="s">
        <v>152</v>
      </c>
      <c r="J1858" t="s">
        <v>1139</v>
      </c>
      <c r="K1858" t="s">
        <v>5647</v>
      </c>
      <c r="L1858">
        <v>76882</v>
      </c>
      <c r="M1858">
        <v>1852</v>
      </c>
      <c r="N1858" t="s">
        <v>5648</v>
      </c>
      <c r="O1858">
        <v>0</v>
      </c>
      <c r="P1858">
        <v>106</v>
      </c>
      <c r="Q1858" t="s">
        <v>30</v>
      </c>
      <c r="R1858" t="s">
        <v>31</v>
      </c>
      <c r="S1858">
        <v>0</v>
      </c>
      <c r="T1858">
        <v>2012</v>
      </c>
      <c r="U1858">
        <v>220</v>
      </c>
      <c r="V1858">
        <v>6.5</v>
      </c>
      <c r="W1858">
        <v>29000</v>
      </c>
    </row>
    <row r="1859" spans="1:23" x14ac:dyDescent="0.25">
      <c r="A1859" t="s">
        <v>5649</v>
      </c>
      <c r="B1859">
        <v>181</v>
      </c>
      <c r="C1859">
        <v>96</v>
      </c>
      <c r="D1859">
        <v>47</v>
      </c>
      <c r="E1859">
        <v>3000</v>
      </c>
      <c r="F1859" t="s">
        <v>1274</v>
      </c>
      <c r="G1859">
        <v>14000</v>
      </c>
      <c r="H1859">
        <v>82234139</v>
      </c>
      <c r="I1859" t="s">
        <v>379</v>
      </c>
      <c r="J1859" t="s">
        <v>482</v>
      </c>
      <c r="K1859" t="s">
        <v>5650</v>
      </c>
      <c r="L1859">
        <v>110390</v>
      </c>
      <c r="M1859">
        <v>28071</v>
      </c>
      <c r="N1859" t="s">
        <v>1692</v>
      </c>
      <c r="O1859">
        <v>3</v>
      </c>
      <c r="P1859">
        <v>522</v>
      </c>
      <c r="Q1859" t="s">
        <v>30</v>
      </c>
      <c r="R1859" t="s">
        <v>31</v>
      </c>
      <c r="S1859">
        <v>0</v>
      </c>
      <c r="T1859">
        <v>2007</v>
      </c>
      <c r="U1859">
        <v>11000</v>
      </c>
      <c r="V1859">
        <v>7.2</v>
      </c>
      <c r="W1859">
        <v>6000</v>
      </c>
    </row>
    <row r="1860" spans="1:23" x14ac:dyDescent="0.25">
      <c r="A1860" t="s">
        <v>91</v>
      </c>
      <c r="B1860">
        <v>226</v>
      </c>
      <c r="C1860">
        <v>101</v>
      </c>
      <c r="D1860">
        <v>395</v>
      </c>
      <c r="E1860">
        <v>2000</v>
      </c>
      <c r="F1860" t="s">
        <v>151</v>
      </c>
      <c r="G1860">
        <v>40000</v>
      </c>
      <c r="H1860">
        <v>51676606</v>
      </c>
      <c r="I1860" t="s">
        <v>5651</v>
      </c>
      <c r="J1860" t="s">
        <v>35</v>
      </c>
      <c r="K1860" t="s">
        <v>5652</v>
      </c>
      <c r="L1860">
        <v>174591</v>
      </c>
      <c r="M1860">
        <v>58823</v>
      </c>
      <c r="N1860" t="s">
        <v>280</v>
      </c>
      <c r="O1860">
        <v>1</v>
      </c>
      <c r="P1860">
        <v>632</v>
      </c>
      <c r="Q1860" t="s">
        <v>30</v>
      </c>
      <c r="R1860" t="s">
        <v>31</v>
      </c>
      <c r="S1860">
        <v>0</v>
      </c>
      <c r="T1860">
        <v>2004</v>
      </c>
      <c r="U1860">
        <v>14000</v>
      </c>
      <c r="V1860">
        <v>7.8</v>
      </c>
      <c r="W1860">
        <v>0</v>
      </c>
    </row>
    <row r="1861" spans="1:23" x14ac:dyDescent="0.25">
      <c r="A1861" t="s">
        <v>5653</v>
      </c>
      <c r="B1861">
        <v>24</v>
      </c>
      <c r="C1861">
        <v>100</v>
      </c>
      <c r="D1861">
        <v>0</v>
      </c>
      <c r="E1861">
        <v>400</v>
      </c>
      <c r="F1861" t="s">
        <v>5071</v>
      </c>
      <c r="G1861">
        <v>975</v>
      </c>
      <c r="H1861">
        <v>52528330</v>
      </c>
      <c r="I1861" t="s">
        <v>1639</v>
      </c>
      <c r="J1861" t="s">
        <v>2518</v>
      </c>
      <c r="K1861" t="s">
        <v>5654</v>
      </c>
      <c r="L1861">
        <v>4265</v>
      </c>
      <c r="M1861">
        <v>3202</v>
      </c>
      <c r="N1861" t="s">
        <v>5655</v>
      </c>
      <c r="O1861">
        <v>0</v>
      </c>
      <c r="P1861">
        <v>27</v>
      </c>
      <c r="Q1861" t="s">
        <v>30</v>
      </c>
      <c r="R1861" t="s">
        <v>31</v>
      </c>
      <c r="S1861">
        <v>0</v>
      </c>
      <c r="T1861">
        <v>2013</v>
      </c>
      <c r="U1861">
        <v>521</v>
      </c>
      <c r="V1861">
        <v>4.7</v>
      </c>
      <c r="W1861">
        <v>0</v>
      </c>
    </row>
    <row r="1862" spans="1:23" x14ac:dyDescent="0.25">
      <c r="A1862" t="s">
        <v>5656</v>
      </c>
      <c r="B1862">
        <v>408</v>
      </c>
      <c r="C1862">
        <v>117</v>
      </c>
      <c r="D1862">
        <v>248</v>
      </c>
      <c r="E1862">
        <v>726</v>
      </c>
      <c r="F1862" t="s">
        <v>1110</v>
      </c>
      <c r="G1862">
        <v>14000</v>
      </c>
      <c r="H1862">
        <v>51533608</v>
      </c>
      <c r="I1862" t="s">
        <v>490</v>
      </c>
      <c r="J1862" t="s">
        <v>162</v>
      </c>
      <c r="K1862" t="s">
        <v>5657</v>
      </c>
      <c r="L1862">
        <v>203111</v>
      </c>
      <c r="M1862">
        <v>16606</v>
      </c>
      <c r="N1862" t="s">
        <v>3212</v>
      </c>
      <c r="O1862">
        <v>1</v>
      </c>
      <c r="P1862">
        <v>755</v>
      </c>
      <c r="Q1862" t="s">
        <v>30</v>
      </c>
      <c r="R1862" t="s">
        <v>31</v>
      </c>
      <c r="S1862">
        <v>0</v>
      </c>
      <c r="T1862">
        <v>2011</v>
      </c>
      <c r="U1862">
        <v>798</v>
      </c>
      <c r="V1862">
        <v>6.8</v>
      </c>
      <c r="W1862">
        <v>32000</v>
      </c>
    </row>
    <row r="1863" spans="1:23" x14ac:dyDescent="0.25">
      <c r="A1863" t="s">
        <v>5658</v>
      </c>
      <c r="B1863">
        <v>180</v>
      </c>
      <c r="C1863">
        <v>101</v>
      </c>
      <c r="D1863">
        <v>21</v>
      </c>
      <c r="E1863">
        <v>317</v>
      </c>
      <c r="F1863" t="s">
        <v>2897</v>
      </c>
      <c r="G1863">
        <v>22000</v>
      </c>
      <c r="H1863">
        <v>51097664</v>
      </c>
      <c r="I1863" t="s">
        <v>3752</v>
      </c>
      <c r="J1863" t="s">
        <v>1140</v>
      </c>
      <c r="K1863" t="s">
        <v>5659</v>
      </c>
      <c r="L1863">
        <v>70205</v>
      </c>
      <c r="M1863">
        <v>23328</v>
      </c>
      <c r="N1863" t="s">
        <v>4742</v>
      </c>
      <c r="O1863">
        <v>0</v>
      </c>
      <c r="P1863">
        <v>450</v>
      </c>
      <c r="Q1863" t="s">
        <v>30</v>
      </c>
      <c r="R1863" t="s">
        <v>31</v>
      </c>
      <c r="S1863">
        <v>0</v>
      </c>
      <c r="T1863">
        <v>2005</v>
      </c>
      <c r="U1863">
        <v>812</v>
      </c>
      <c r="V1863">
        <v>5.9</v>
      </c>
      <c r="W1863">
        <v>0</v>
      </c>
    </row>
    <row r="1864" spans="1:23" x14ac:dyDescent="0.25">
      <c r="A1864" t="s">
        <v>1143</v>
      </c>
      <c r="B1864">
        <v>181</v>
      </c>
      <c r="C1864">
        <v>98</v>
      </c>
      <c r="D1864">
        <v>285</v>
      </c>
      <c r="E1864">
        <v>7000</v>
      </c>
      <c r="F1864" t="s">
        <v>833</v>
      </c>
      <c r="G1864">
        <v>640000</v>
      </c>
      <c r="H1864">
        <v>84136909</v>
      </c>
      <c r="I1864" t="s">
        <v>1094</v>
      </c>
      <c r="J1864" t="s">
        <v>5660</v>
      </c>
      <c r="K1864" t="s">
        <v>5661</v>
      </c>
      <c r="L1864">
        <v>267921</v>
      </c>
      <c r="M1864">
        <v>656730</v>
      </c>
      <c r="N1864" t="s">
        <v>359</v>
      </c>
      <c r="O1864">
        <v>5</v>
      </c>
      <c r="P1864">
        <v>577</v>
      </c>
      <c r="Q1864" t="s">
        <v>30</v>
      </c>
      <c r="R1864" t="s">
        <v>31</v>
      </c>
      <c r="S1864">
        <v>0</v>
      </c>
      <c r="T1864">
        <v>2004</v>
      </c>
      <c r="U1864">
        <v>8000</v>
      </c>
      <c r="V1864">
        <v>7.2</v>
      </c>
      <c r="W1864">
        <v>0</v>
      </c>
    </row>
    <row r="1865" spans="1:23" x14ac:dyDescent="0.25">
      <c r="A1865" t="s">
        <v>336</v>
      </c>
      <c r="B1865">
        <v>192</v>
      </c>
      <c r="C1865">
        <v>146</v>
      </c>
      <c r="D1865">
        <v>17000</v>
      </c>
      <c r="E1865">
        <v>635</v>
      </c>
      <c r="F1865" t="s">
        <v>2036</v>
      </c>
      <c r="G1865">
        <v>22000</v>
      </c>
      <c r="H1865">
        <v>46836394</v>
      </c>
      <c r="I1865" t="s">
        <v>1126</v>
      </c>
      <c r="J1865" t="s">
        <v>1140</v>
      </c>
      <c r="K1865" t="s">
        <v>5662</v>
      </c>
      <c r="L1865">
        <v>728685</v>
      </c>
      <c r="M1865">
        <v>24783</v>
      </c>
      <c r="N1865" t="s">
        <v>4623</v>
      </c>
      <c r="O1865">
        <v>3</v>
      </c>
      <c r="P1865">
        <v>989</v>
      </c>
      <c r="Q1865" t="s">
        <v>30</v>
      </c>
      <c r="R1865" t="s">
        <v>31</v>
      </c>
      <c r="S1865">
        <v>0</v>
      </c>
      <c r="T1865">
        <v>1990</v>
      </c>
      <c r="U1865">
        <v>854</v>
      </c>
      <c r="V1865">
        <v>8.6999999999999993</v>
      </c>
      <c r="W1865">
        <v>25000</v>
      </c>
    </row>
    <row r="1866" spans="1:23" x14ac:dyDescent="0.25">
      <c r="A1866" t="s">
        <v>2738</v>
      </c>
      <c r="B1866">
        <v>79</v>
      </c>
      <c r="C1866">
        <v>102</v>
      </c>
      <c r="D1866">
        <v>91</v>
      </c>
      <c r="E1866">
        <v>434</v>
      </c>
      <c r="F1866" t="s">
        <v>4978</v>
      </c>
      <c r="G1866">
        <v>1000</v>
      </c>
      <c r="H1866">
        <v>47285499</v>
      </c>
      <c r="I1866" t="s">
        <v>5663</v>
      </c>
      <c r="J1866" t="s">
        <v>3681</v>
      </c>
      <c r="K1866" t="s">
        <v>5664</v>
      </c>
      <c r="L1866">
        <v>26755</v>
      </c>
      <c r="M1866">
        <v>3037</v>
      </c>
      <c r="N1866" t="s">
        <v>5665</v>
      </c>
      <c r="O1866">
        <v>3</v>
      </c>
      <c r="P1866">
        <v>104</v>
      </c>
      <c r="Q1866" t="s">
        <v>30</v>
      </c>
      <c r="R1866" t="s">
        <v>31</v>
      </c>
      <c r="S1866">
        <v>0</v>
      </c>
      <c r="T1866">
        <v>2003</v>
      </c>
      <c r="U1866">
        <v>934</v>
      </c>
      <c r="V1866">
        <v>5</v>
      </c>
      <c r="W1866">
        <v>542</v>
      </c>
    </row>
    <row r="1867" spans="1:23" x14ac:dyDescent="0.25">
      <c r="A1867" t="s">
        <v>4315</v>
      </c>
      <c r="B1867">
        <v>128</v>
      </c>
      <c r="C1867">
        <v>97</v>
      </c>
      <c r="D1867">
        <v>52</v>
      </c>
      <c r="E1867">
        <v>579</v>
      </c>
      <c r="F1867" t="s">
        <v>280</v>
      </c>
      <c r="G1867">
        <v>14000</v>
      </c>
      <c r="H1867">
        <v>47124400</v>
      </c>
      <c r="I1867" t="s">
        <v>356</v>
      </c>
      <c r="J1867" t="s">
        <v>303</v>
      </c>
      <c r="K1867" t="s">
        <v>5666</v>
      </c>
      <c r="L1867">
        <v>49676</v>
      </c>
      <c r="M1867">
        <v>17278</v>
      </c>
      <c r="N1867" t="s">
        <v>1570</v>
      </c>
      <c r="O1867">
        <v>0</v>
      </c>
      <c r="P1867">
        <v>181</v>
      </c>
      <c r="Q1867" t="s">
        <v>30</v>
      </c>
      <c r="R1867" t="s">
        <v>31</v>
      </c>
      <c r="S1867">
        <v>0</v>
      </c>
      <c r="T1867">
        <v>2005</v>
      </c>
      <c r="U1867">
        <v>2000</v>
      </c>
      <c r="V1867">
        <v>6.6</v>
      </c>
      <c r="W1867">
        <v>0</v>
      </c>
    </row>
    <row r="1868" spans="1:23" x14ac:dyDescent="0.25">
      <c r="A1868" t="s">
        <v>1463</v>
      </c>
      <c r="B1868">
        <v>147</v>
      </c>
      <c r="C1868">
        <v>142</v>
      </c>
      <c r="D1868">
        <v>0</v>
      </c>
      <c r="E1868">
        <v>638</v>
      </c>
      <c r="F1868" t="s">
        <v>1560</v>
      </c>
      <c r="G1868">
        <v>14000</v>
      </c>
      <c r="H1868">
        <v>44700000</v>
      </c>
      <c r="I1868" t="s">
        <v>1265</v>
      </c>
      <c r="J1868" t="s">
        <v>1544</v>
      </c>
      <c r="K1868" t="s">
        <v>5667</v>
      </c>
      <c r="L1868">
        <v>537442</v>
      </c>
      <c r="M1868">
        <v>16464</v>
      </c>
      <c r="N1868" t="s">
        <v>890</v>
      </c>
      <c r="O1868">
        <v>0</v>
      </c>
      <c r="P1868">
        <v>851</v>
      </c>
      <c r="Q1868" t="s">
        <v>30</v>
      </c>
      <c r="R1868" t="s">
        <v>31</v>
      </c>
      <c r="S1868">
        <v>0</v>
      </c>
      <c r="T1868">
        <v>1983</v>
      </c>
      <c r="U1868">
        <v>670</v>
      </c>
      <c r="V1868">
        <v>8.3000000000000007</v>
      </c>
      <c r="W1868">
        <v>19000</v>
      </c>
    </row>
    <row r="1869" spans="1:23" x14ac:dyDescent="0.25">
      <c r="A1869" t="s">
        <v>3094</v>
      </c>
      <c r="B1869">
        <v>49</v>
      </c>
      <c r="C1869">
        <v>98</v>
      </c>
      <c r="D1869">
        <v>176</v>
      </c>
      <c r="E1869">
        <v>468</v>
      </c>
      <c r="F1869" t="s">
        <v>1791</v>
      </c>
      <c r="G1869">
        <v>742</v>
      </c>
      <c r="H1869">
        <v>44455658</v>
      </c>
      <c r="I1869" t="s">
        <v>909</v>
      </c>
      <c r="J1869" t="s">
        <v>1075</v>
      </c>
      <c r="K1869" t="s">
        <v>5668</v>
      </c>
      <c r="L1869">
        <v>36253</v>
      </c>
      <c r="M1869">
        <v>2457</v>
      </c>
      <c r="N1869" t="s">
        <v>5669</v>
      </c>
      <c r="O1869">
        <v>2</v>
      </c>
      <c r="P1869">
        <v>92</v>
      </c>
      <c r="Q1869" t="s">
        <v>30</v>
      </c>
      <c r="R1869" t="s">
        <v>31</v>
      </c>
      <c r="S1869">
        <v>0</v>
      </c>
      <c r="T1869">
        <v>1997</v>
      </c>
      <c r="U1869">
        <v>658</v>
      </c>
      <c r="V1869">
        <v>6.7</v>
      </c>
      <c r="W1869">
        <v>0</v>
      </c>
    </row>
    <row r="1870" spans="1:23" x14ac:dyDescent="0.25">
      <c r="A1870" t="s">
        <v>5670</v>
      </c>
      <c r="B1870">
        <v>75</v>
      </c>
      <c r="C1870">
        <v>219</v>
      </c>
      <c r="D1870">
        <v>973</v>
      </c>
      <c r="E1870">
        <v>400</v>
      </c>
      <c r="F1870" t="s">
        <v>3262</v>
      </c>
      <c r="G1870">
        <v>1000</v>
      </c>
      <c r="H1870">
        <v>43984230</v>
      </c>
      <c r="I1870" t="s">
        <v>3642</v>
      </c>
      <c r="J1870" t="s">
        <v>405</v>
      </c>
      <c r="K1870" t="s">
        <v>5671</v>
      </c>
      <c r="L1870">
        <v>70274</v>
      </c>
      <c r="M1870">
        <v>2451</v>
      </c>
      <c r="N1870" t="s">
        <v>2179</v>
      </c>
      <c r="O1870">
        <v>0</v>
      </c>
      <c r="P1870">
        <v>133</v>
      </c>
      <c r="Q1870" t="s">
        <v>30</v>
      </c>
      <c r="R1870" t="s">
        <v>607</v>
      </c>
      <c r="S1870">
        <v>0</v>
      </c>
      <c r="T1870">
        <v>1987</v>
      </c>
      <c r="U1870">
        <v>643</v>
      </c>
      <c r="V1870">
        <v>7.8</v>
      </c>
      <c r="W1870">
        <v>0</v>
      </c>
    </row>
    <row r="1871" spans="1:23" x14ac:dyDescent="0.25">
      <c r="A1871" t="s">
        <v>2419</v>
      </c>
      <c r="B1871">
        <v>270</v>
      </c>
      <c r="C1871">
        <v>109</v>
      </c>
      <c r="D1871">
        <v>175</v>
      </c>
      <c r="E1871">
        <v>733</v>
      </c>
      <c r="F1871" t="s">
        <v>5672</v>
      </c>
      <c r="G1871">
        <v>24000</v>
      </c>
      <c r="H1871">
        <v>66489425</v>
      </c>
      <c r="I1871" t="s">
        <v>321</v>
      </c>
      <c r="J1871" t="s">
        <v>61</v>
      </c>
      <c r="K1871" t="s">
        <v>5673</v>
      </c>
      <c r="L1871">
        <v>101977</v>
      </c>
      <c r="M1871">
        <v>26625</v>
      </c>
      <c r="N1871" t="s">
        <v>763</v>
      </c>
      <c r="O1871">
        <v>3</v>
      </c>
      <c r="P1871">
        <v>161</v>
      </c>
      <c r="Q1871" t="s">
        <v>30</v>
      </c>
      <c r="R1871" t="s">
        <v>31</v>
      </c>
      <c r="S1871">
        <v>0</v>
      </c>
      <c r="T1871">
        <v>2012</v>
      </c>
      <c r="U1871">
        <v>736</v>
      </c>
      <c r="V1871">
        <v>6.5</v>
      </c>
      <c r="W1871">
        <v>0</v>
      </c>
    </row>
    <row r="1872" spans="1:23" x14ac:dyDescent="0.25">
      <c r="A1872" t="s">
        <v>182</v>
      </c>
      <c r="B1872">
        <v>29</v>
      </c>
      <c r="C1872">
        <v>97</v>
      </c>
      <c r="D1872">
        <v>420</v>
      </c>
      <c r="E1872">
        <v>585</v>
      </c>
      <c r="F1872" t="s">
        <v>4623</v>
      </c>
      <c r="G1872">
        <v>695</v>
      </c>
      <c r="H1872">
        <v>41067398</v>
      </c>
      <c r="I1872" t="s">
        <v>293</v>
      </c>
      <c r="J1872" t="s">
        <v>1829</v>
      </c>
      <c r="K1872" t="s">
        <v>5674</v>
      </c>
      <c r="L1872">
        <v>22748</v>
      </c>
      <c r="M1872">
        <v>2530</v>
      </c>
      <c r="N1872" t="s">
        <v>3231</v>
      </c>
      <c r="O1872">
        <v>2</v>
      </c>
      <c r="P1872">
        <v>41</v>
      </c>
      <c r="Q1872" t="s">
        <v>30</v>
      </c>
      <c r="R1872" t="s">
        <v>31</v>
      </c>
      <c r="S1872">
        <v>0</v>
      </c>
      <c r="T1872">
        <v>1997</v>
      </c>
      <c r="U1872">
        <v>635</v>
      </c>
      <c r="V1872">
        <v>6.1</v>
      </c>
      <c r="W1872">
        <v>666</v>
      </c>
    </row>
    <row r="1873" spans="1:23" x14ac:dyDescent="0.25">
      <c r="A1873" t="s">
        <v>4294</v>
      </c>
      <c r="B1873">
        <v>398</v>
      </c>
      <c r="C1873">
        <v>158</v>
      </c>
      <c r="D1873">
        <v>0</v>
      </c>
      <c r="E1873">
        <v>104</v>
      </c>
      <c r="F1873" t="s">
        <v>5675</v>
      </c>
      <c r="G1873">
        <v>272</v>
      </c>
      <c r="H1873">
        <v>40218903</v>
      </c>
      <c r="I1873" t="s">
        <v>2164</v>
      </c>
      <c r="J1873" t="s">
        <v>4329</v>
      </c>
      <c r="K1873" t="s">
        <v>5676</v>
      </c>
      <c r="L1873">
        <v>372990</v>
      </c>
      <c r="M1873">
        <v>533</v>
      </c>
      <c r="N1873" t="s">
        <v>5677</v>
      </c>
      <c r="O1873">
        <v>0</v>
      </c>
      <c r="P1873">
        <v>1107</v>
      </c>
      <c r="Q1873" t="s">
        <v>30</v>
      </c>
      <c r="R1873" t="s">
        <v>31</v>
      </c>
      <c r="S1873">
        <v>0</v>
      </c>
      <c r="T1873">
        <v>2007</v>
      </c>
      <c r="U1873">
        <v>111</v>
      </c>
      <c r="V1873">
        <v>8.1</v>
      </c>
      <c r="W1873">
        <v>16000</v>
      </c>
    </row>
    <row r="1874" spans="1:23" x14ac:dyDescent="0.25">
      <c r="A1874" t="s">
        <v>5678</v>
      </c>
      <c r="B1874">
        <v>38</v>
      </c>
      <c r="C1874">
        <v>85</v>
      </c>
      <c r="D1874">
        <v>0</v>
      </c>
      <c r="E1874">
        <v>503</v>
      </c>
      <c r="F1874" t="s">
        <v>5679</v>
      </c>
      <c r="G1874">
        <v>1000</v>
      </c>
      <c r="H1874">
        <v>39880476</v>
      </c>
      <c r="I1874" t="s">
        <v>191</v>
      </c>
      <c r="J1874" t="s">
        <v>823</v>
      </c>
      <c r="K1874" t="s">
        <v>5680</v>
      </c>
      <c r="L1874">
        <v>12218</v>
      </c>
      <c r="M1874">
        <v>2908</v>
      </c>
      <c r="N1874" t="s">
        <v>1410</v>
      </c>
      <c r="O1874">
        <v>0</v>
      </c>
      <c r="P1874">
        <v>33</v>
      </c>
      <c r="Q1874" t="s">
        <v>30</v>
      </c>
      <c r="R1874" t="s">
        <v>31</v>
      </c>
      <c r="S1874">
        <v>0</v>
      </c>
      <c r="T1874">
        <v>2002</v>
      </c>
      <c r="U1874">
        <v>535</v>
      </c>
      <c r="V1874">
        <v>5.2</v>
      </c>
      <c r="W1874">
        <v>187</v>
      </c>
    </row>
    <row r="1875" spans="1:23" x14ac:dyDescent="0.25">
      <c r="A1875" t="s">
        <v>5681</v>
      </c>
      <c r="B1875">
        <v>45</v>
      </c>
      <c r="C1875">
        <v>80</v>
      </c>
      <c r="D1875">
        <v>0</v>
      </c>
      <c r="E1875">
        <v>362</v>
      </c>
      <c r="F1875" t="s">
        <v>1410</v>
      </c>
      <c r="G1875">
        <v>971</v>
      </c>
      <c r="H1875">
        <v>39399750</v>
      </c>
      <c r="I1875" t="s">
        <v>566</v>
      </c>
      <c r="J1875" t="s">
        <v>1508</v>
      </c>
      <c r="K1875" t="s">
        <v>5682</v>
      </c>
      <c r="L1875">
        <v>5674</v>
      </c>
      <c r="M1875">
        <v>3017</v>
      </c>
      <c r="N1875" t="s">
        <v>5683</v>
      </c>
      <c r="O1875">
        <v>0</v>
      </c>
      <c r="P1875">
        <v>35</v>
      </c>
      <c r="Q1875" t="s">
        <v>30</v>
      </c>
      <c r="R1875" t="s">
        <v>31</v>
      </c>
      <c r="S1875">
        <v>0</v>
      </c>
      <c r="T1875">
        <v>2003</v>
      </c>
      <c r="U1875">
        <v>503</v>
      </c>
      <c r="V1875">
        <v>5.6</v>
      </c>
      <c r="W1875">
        <v>329</v>
      </c>
    </row>
    <row r="1876" spans="1:23" x14ac:dyDescent="0.25">
      <c r="A1876" t="s">
        <v>4130</v>
      </c>
      <c r="B1876">
        <v>81</v>
      </c>
      <c r="C1876">
        <v>86</v>
      </c>
      <c r="D1876">
        <v>92</v>
      </c>
      <c r="E1876">
        <v>466</v>
      </c>
      <c r="F1876" t="s">
        <v>5684</v>
      </c>
      <c r="G1876">
        <v>744</v>
      </c>
      <c r="H1876">
        <v>38230435</v>
      </c>
      <c r="I1876" t="s">
        <v>1392</v>
      </c>
      <c r="J1876" t="s">
        <v>1697</v>
      </c>
      <c r="K1876" t="s">
        <v>5685</v>
      </c>
      <c r="L1876">
        <v>29661</v>
      </c>
      <c r="M1876">
        <v>3001</v>
      </c>
      <c r="N1876" t="s">
        <v>1080</v>
      </c>
      <c r="O1876">
        <v>3</v>
      </c>
      <c r="P1876">
        <v>179</v>
      </c>
      <c r="Q1876" t="s">
        <v>30</v>
      </c>
      <c r="R1876" t="s">
        <v>31</v>
      </c>
      <c r="S1876">
        <v>0</v>
      </c>
      <c r="T1876">
        <v>2002</v>
      </c>
      <c r="U1876">
        <v>489</v>
      </c>
      <c r="V1876">
        <v>5.8</v>
      </c>
      <c r="W1876">
        <v>0</v>
      </c>
    </row>
    <row r="1877" spans="1:23" x14ac:dyDescent="0.25">
      <c r="A1877" t="s">
        <v>3847</v>
      </c>
      <c r="B1877">
        <v>88</v>
      </c>
      <c r="C1877">
        <v>119</v>
      </c>
      <c r="D1877">
        <v>42</v>
      </c>
      <c r="E1877">
        <v>917</v>
      </c>
      <c r="F1877" t="s">
        <v>442</v>
      </c>
      <c r="G1877">
        <v>2000</v>
      </c>
      <c r="H1877">
        <v>39008741</v>
      </c>
      <c r="I1877" t="s">
        <v>5427</v>
      </c>
      <c r="J1877" t="s">
        <v>489</v>
      </c>
      <c r="K1877" t="s">
        <v>5686</v>
      </c>
      <c r="L1877">
        <v>44838</v>
      </c>
      <c r="M1877">
        <v>6862</v>
      </c>
      <c r="N1877" t="s">
        <v>4799</v>
      </c>
      <c r="O1877">
        <v>0</v>
      </c>
      <c r="P1877">
        <v>223</v>
      </c>
      <c r="Q1877" t="s">
        <v>30</v>
      </c>
      <c r="R1877" t="s">
        <v>31</v>
      </c>
      <c r="S1877">
        <v>0</v>
      </c>
      <c r="T1877">
        <v>2005</v>
      </c>
      <c r="U1877">
        <v>953</v>
      </c>
      <c r="V1877">
        <v>6.6</v>
      </c>
      <c r="W1877">
        <v>0</v>
      </c>
    </row>
    <row r="1878" spans="1:23" x14ac:dyDescent="0.25">
      <c r="A1878" t="s">
        <v>5687</v>
      </c>
      <c r="B1878">
        <v>116</v>
      </c>
      <c r="C1878">
        <v>98</v>
      </c>
      <c r="D1878">
        <v>20</v>
      </c>
      <c r="E1878">
        <v>872</v>
      </c>
      <c r="F1878" t="s">
        <v>2027</v>
      </c>
      <c r="G1878">
        <v>5000</v>
      </c>
      <c r="H1878">
        <v>36833473</v>
      </c>
      <c r="I1878" t="s">
        <v>321</v>
      </c>
      <c r="J1878" t="s">
        <v>347</v>
      </c>
      <c r="K1878" t="s">
        <v>5688</v>
      </c>
      <c r="L1878">
        <v>53126</v>
      </c>
      <c r="M1878">
        <v>7945</v>
      </c>
      <c r="N1878" t="s">
        <v>1908</v>
      </c>
      <c r="O1878">
        <v>1</v>
      </c>
      <c r="P1878">
        <v>254</v>
      </c>
      <c r="Q1878" t="s">
        <v>30</v>
      </c>
      <c r="R1878" t="s">
        <v>966</v>
      </c>
      <c r="S1878">
        <v>0</v>
      </c>
      <c r="T1878">
        <v>2001</v>
      </c>
      <c r="U1878">
        <v>888</v>
      </c>
      <c r="V1878">
        <v>6.6</v>
      </c>
      <c r="W1878">
        <v>0</v>
      </c>
    </row>
    <row r="1879" spans="1:23" x14ac:dyDescent="0.25">
      <c r="A1879" t="s">
        <v>5689</v>
      </c>
      <c r="B1879">
        <v>129</v>
      </c>
      <c r="C1879">
        <v>97</v>
      </c>
      <c r="D1879">
        <v>29</v>
      </c>
      <c r="E1879">
        <v>816</v>
      </c>
      <c r="F1879" t="s">
        <v>5690</v>
      </c>
      <c r="G1879">
        <v>15000</v>
      </c>
      <c r="H1879">
        <v>48237389</v>
      </c>
      <c r="I1879" t="s">
        <v>1099</v>
      </c>
      <c r="J1879" t="s">
        <v>130</v>
      </c>
      <c r="K1879" t="s">
        <v>5691</v>
      </c>
      <c r="L1879">
        <v>63969</v>
      </c>
      <c r="M1879">
        <v>18789</v>
      </c>
      <c r="N1879" t="s">
        <v>4671</v>
      </c>
      <c r="O1879">
        <v>1</v>
      </c>
      <c r="P1879">
        <v>126</v>
      </c>
      <c r="Q1879" t="s">
        <v>30</v>
      </c>
      <c r="R1879" t="s">
        <v>31</v>
      </c>
      <c r="S1879">
        <v>0</v>
      </c>
      <c r="T1879">
        <v>2008</v>
      </c>
      <c r="U1879">
        <v>852</v>
      </c>
      <c r="V1879">
        <v>5.5</v>
      </c>
      <c r="W1879">
        <v>0</v>
      </c>
    </row>
    <row r="1880" spans="1:23" x14ac:dyDescent="0.25">
      <c r="A1880" t="s">
        <v>5692</v>
      </c>
      <c r="B1880">
        <v>72</v>
      </c>
      <c r="C1880">
        <v>105</v>
      </c>
      <c r="D1880">
        <v>23</v>
      </c>
      <c r="E1880">
        <v>485</v>
      </c>
      <c r="F1880" t="s">
        <v>5693</v>
      </c>
      <c r="G1880">
        <v>1000</v>
      </c>
      <c r="H1880">
        <v>36310118</v>
      </c>
      <c r="I1880" t="s">
        <v>1094</v>
      </c>
      <c r="J1880" t="s">
        <v>823</v>
      </c>
      <c r="K1880" t="s">
        <v>5694</v>
      </c>
      <c r="L1880">
        <v>13194</v>
      </c>
      <c r="M1880">
        <v>3535</v>
      </c>
      <c r="N1880" t="s">
        <v>5695</v>
      </c>
      <c r="O1880">
        <v>1</v>
      </c>
      <c r="P1880">
        <v>59</v>
      </c>
      <c r="Q1880" t="s">
        <v>30</v>
      </c>
      <c r="R1880" t="s">
        <v>31</v>
      </c>
      <c r="S1880">
        <v>0</v>
      </c>
      <c r="T1880">
        <v>2005</v>
      </c>
      <c r="U1880">
        <v>619</v>
      </c>
      <c r="V1880">
        <v>5.5</v>
      </c>
      <c r="W1880">
        <v>671</v>
      </c>
    </row>
    <row r="1881" spans="1:23" x14ac:dyDescent="0.25">
      <c r="A1881" t="s">
        <v>2274</v>
      </c>
      <c r="B1881">
        <v>151</v>
      </c>
      <c r="C1881">
        <v>124</v>
      </c>
      <c r="D1881">
        <v>44</v>
      </c>
      <c r="E1881">
        <v>367</v>
      </c>
      <c r="F1881" t="s">
        <v>898</v>
      </c>
      <c r="G1881">
        <v>4000</v>
      </c>
      <c r="H1881">
        <v>36447959</v>
      </c>
      <c r="I1881" t="s">
        <v>1072</v>
      </c>
      <c r="J1881" t="s">
        <v>413</v>
      </c>
      <c r="K1881" t="s">
        <v>5696</v>
      </c>
      <c r="L1881">
        <v>35833</v>
      </c>
      <c r="M1881">
        <v>6393</v>
      </c>
      <c r="N1881" t="s">
        <v>5697</v>
      </c>
      <c r="O1881">
        <v>0</v>
      </c>
      <c r="P1881">
        <v>96</v>
      </c>
      <c r="Q1881" t="s">
        <v>30</v>
      </c>
      <c r="R1881" t="s">
        <v>31</v>
      </c>
      <c r="S1881">
        <v>0</v>
      </c>
      <c r="T1881">
        <v>2014</v>
      </c>
      <c r="U1881">
        <v>774</v>
      </c>
      <c r="V1881">
        <v>7</v>
      </c>
      <c r="W1881">
        <v>10000</v>
      </c>
    </row>
    <row r="1882" spans="1:23" x14ac:dyDescent="0.25">
      <c r="A1882" t="s">
        <v>801</v>
      </c>
      <c r="B1882">
        <v>198</v>
      </c>
      <c r="C1882">
        <v>97</v>
      </c>
      <c r="D1882">
        <v>176</v>
      </c>
      <c r="E1882">
        <v>10000</v>
      </c>
      <c r="F1882" t="s">
        <v>1541</v>
      </c>
      <c r="G1882">
        <v>12000</v>
      </c>
      <c r="H1882">
        <v>45089048</v>
      </c>
      <c r="I1882" t="s">
        <v>3380</v>
      </c>
      <c r="J1882" t="s">
        <v>210</v>
      </c>
      <c r="K1882" t="s">
        <v>5698</v>
      </c>
      <c r="L1882">
        <v>86251</v>
      </c>
      <c r="M1882">
        <v>36064</v>
      </c>
      <c r="N1882" t="s">
        <v>160</v>
      </c>
      <c r="O1882">
        <v>3</v>
      </c>
      <c r="P1882">
        <v>260</v>
      </c>
      <c r="Q1882" t="s">
        <v>30</v>
      </c>
      <c r="R1882" t="s">
        <v>4888</v>
      </c>
      <c r="S1882">
        <v>0</v>
      </c>
      <c r="T1882">
        <v>2014</v>
      </c>
      <c r="U1882">
        <v>11000</v>
      </c>
      <c r="V1882">
        <v>6.5</v>
      </c>
      <c r="W1882">
        <v>58000</v>
      </c>
    </row>
    <row r="1883" spans="1:23" x14ac:dyDescent="0.25">
      <c r="A1883" t="s">
        <v>4111</v>
      </c>
      <c r="B1883">
        <v>66</v>
      </c>
      <c r="C1883">
        <v>105</v>
      </c>
      <c r="D1883">
        <v>29</v>
      </c>
      <c r="E1883">
        <v>742</v>
      </c>
      <c r="F1883" t="s">
        <v>5699</v>
      </c>
      <c r="G1883">
        <v>14000</v>
      </c>
      <c r="H1883">
        <v>35990505</v>
      </c>
      <c r="I1883" t="s">
        <v>5427</v>
      </c>
      <c r="J1883" t="s">
        <v>303</v>
      </c>
      <c r="K1883" t="s">
        <v>5700</v>
      </c>
      <c r="L1883">
        <v>48095</v>
      </c>
      <c r="M1883">
        <v>16400</v>
      </c>
      <c r="N1883" t="s">
        <v>1075</v>
      </c>
      <c r="O1883">
        <v>1</v>
      </c>
      <c r="P1883">
        <v>194</v>
      </c>
      <c r="Q1883" t="s">
        <v>30</v>
      </c>
      <c r="R1883" t="s">
        <v>31</v>
      </c>
      <c r="S1883">
        <v>0</v>
      </c>
      <c r="T1883">
        <v>2003</v>
      </c>
      <c r="U1883">
        <v>1000</v>
      </c>
      <c r="V1883">
        <v>5.8</v>
      </c>
      <c r="W1883">
        <v>0</v>
      </c>
    </row>
    <row r="1884" spans="1:23" x14ac:dyDescent="0.25">
      <c r="A1884" t="s">
        <v>5701</v>
      </c>
      <c r="B1884">
        <v>167</v>
      </c>
      <c r="C1884">
        <v>104</v>
      </c>
      <c r="D1884">
        <v>108</v>
      </c>
      <c r="E1884">
        <v>177</v>
      </c>
      <c r="F1884" t="s">
        <v>5702</v>
      </c>
      <c r="G1884">
        <v>296</v>
      </c>
      <c r="H1884">
        <v>35143332</v>
      </c>
      <c r="I1884" t="s">
        <v>3905</v>
      </c>
      <c r="J1884" t="s">
        <v>4551</v>
      </c>
      <c r="K1884" t="s">
        <v>5703</v>
      </c>
      <c r="L1884">
        <v>45102</v>
      </c>
      <c r="M1884">
        <v>1340</v>
      </c>
      <c r="N1884" t="s">
        <v>5704</v>
      </c>
      <c r="O1884">
        <v>0</v>
      </c>
      <c r="P1884">
        <v>316</v>
      </c>
      <c r="Q1884" t="s">
        <v>30</v>
      </c>
      <c r="R1884" t="s">
        <v>31</v>
      </c>
      <c r="S1884">
        <v>0</v>
      </c>
      <c r="T1884">
        <v>2003</v>
      </c>
      <c r="U1884">
        <v>270</v>
      </c>
      <c r="V1884">
        <v>5.6</v>
      </c>
      <c r="W1884">
        <v>0</v>
      </c>
    </row>
    <row r="1885" spans="1:23" x14ac:dyDescent="0.25">
      <c r="A1885" t="s">
        <v>5705</v>
      </c>
      <c r="B1885">
        <v>127</v>
      </c>
      <c r="C1885">
        <v>101</v>
      </c>
      <c r="D1885">
        <v>7</v>
      </c>
      <c r="E1885">
        <v>440</v>
      </c>
      <c r="F1885" t="s">
        <v>632</v>
      </c>
      <c r="G1885">
        <v>1000</v>
      </c>
      <c r="H1885">
        <v>35000629</v>
      </c>
      <c r="I1885" t="s">
        <v>1099</v>
      </c>
      <c r="J1885" t="s">
        <v>4080</v>
      </c>
      <c r="K1885" t="s">
        <v>5706</v>
      </c>
      <c r="L1885">
        <v>74622</v>
      </c>
      <c r="M1885">
        <v>2822</v>
      </c>
      <c r="N1885" t="s">
        <v>5644</v>
      </c>
      <c r="O1885">
        <v>1</v>
      </c>
      <c r="P1885">
        <v>150</v>
      </c>
      <c r="Q1885" t="s">
        <v>30</v>
      </c>
      <c r="R1885" t="s">
        <v>31</v>
      </c>
      <c r="S1885">
        <v>0</v>
      </c>
      <c r="T1885">
        <v>2007</v>
      </c>
      <c r="U1885">
        <v>562</v>
      </c>
      <c r="V1885">
        <v>5.6</v>
      </c>
      <c r="W1885">
        <v>0</v>
      </c>
    </row>
    <row r="1886" spans="1:23" x14ac:dyDescent="0.25">
      <c r="A1886" t="s">
        <v>2185</v>
      </c>
      <c r="B1886">
        <v>109</v>
      </c>
      <c r="C1886">
        <v>101</v>
      </c>
      <c r="D1886">
        <v>43</v>
      </c>
      <c r="E1886">
        <v>432</v>
      </c>
      <c r="F1886" t="s">
        <v>1134</v>
      </c>
      <c r="G1886">
        <v>5000</v>
      </c>
      <c r="H1886">
        <v>34604054</v>
      </c>
      <c r="I1886" t="s">
        <v>321</v>
      </c>
      <c r="J1886" t="s">
        <v>347</v>
      </c>
      <c r="K1886" t="s">
        <v>5707</v>
      </c>
      <c r="L1886">
        <v>34942</v>
      </c>
      <c r="M1886">
        <v>6867</v>
      </c>
      <c r="N1886" t="s">
        <v>5708</v>
      </c>
      <c r="O1886">
        <v>2</v>
      </c>
      <c r="P1886">
        <v>185</v>
      </c>
      <c r="Q1886" t="s">
        <v>30</v>
      </c>
      <c r="R1886" t="s">
        <v>31</v>
      </c>
      <c r="S1886">
        <v>0</v>
      </c>
      <c r="T1886">
        <v>2003</v>
      </c>
      <c r="U1886">
        <v>618</v>
      </c>
      <c r="V1886">
        <v>5.8</v>
      </c>
      <c r="W1886">
        <v>1000</v>
      </c>
    </row>
    <row r="1887" spans="1:23" x14ac:dyDescent="0.25">
      <c r="A1887" t="s">
        <v>4025</v>
      </c>
      <c r="B1887">
        <v>174</v>
      </c>
      <c r="C1887">
        <v>114</v>
      </c>
      <c r="D1887">
        <v>335</v>
      </c>
      <c r="E1887">
        <v>530</v>
      </c>
      <c r="F1887" t="s">
        <v>1460</v>
      </c>
      <c r="G1887">
        <v>11000</v>
      </c>
      <c r="H1887">
        <v>41597830</v>
      </c>
      <c r="I1887" t="s">
        <v>152</v>
      </c>
      <c r="J1887" t="s">
        <v>1541</v>
      </c>
      <c r="K1887" t="s">
        <v>5709</v>
      </c>
      <c r="L1887">
        <v>102123</v>
      </c>
      <c r="M1887">
        <v>12624</v>
      </c>
      <c r="N1887" t="s">
        <v>2971</v>
      </c>
      <c r="O1887">
        <v>3</v>
      </c>
      <c r="P1887">
        <v>660</v>
      </c>
      <c r="Q1887" t="s">
        <v>30</v>
      </c>
      <c r="R1887" t="s">
        <v>31</v>
      </c>
      <c r="S1887">
        <v>0</v>
      </c>
      <c r="T1887">
        <v>2002</v>
      </c>
      <c r="U1887">
        <v>577</v>
      </c>
      <c r="V1887">
        <v>7.6</v>
      </c>
      <c r="W1887">
        <v>0</v>
      </c>
    </row>
    <row r="1888" spans="1:23" x14ac:dyDescent="0.25">
      <c r="A1888" t="s">
        <v>3175</v>
      </c>
      <c r="B1888">
        <v>91</v>
      </c>
      <c r="C1888">
        <v>105</v>
      </c>
      <c r="D1888">
        <v>99</v>
      </c>
      <c r="E1888">
        <v>960</v>
      </c>
      <c r="F1888" t="s">
        <v>5710</v>
      </c>
      <c r="G1888">
        <v>17000</v>
      </c>
      <c r="H1888">
        <v>33687630</v>
      </c>
      <c r="I1888" t="s">
        <v>1099</v>
      </c>
      <c r="J1888" t="s">
        <v>309</v>
      </c>
      <c r="K1888" t="s">
        <v>5711</v>
      </c>
      <c r="L1888">
        <v>116762</v>
      </c>
      <c r="M1888">
        <v>20109</v>
      </c>
      <c r="N1888" t="s">
        <v>5712</v>
      </c>
      <c r="O1888">
        <v>0</v>
      </c>
      <c r="P1888">
        <v>261</v>
      </c>
      <c r="Q1888" t="s">
        <v>30</v>
      </c>
      <c r="R1888" t="s">
        <v>31</v>
      </c>
      <c r="S1888">
        <v>0</v>
      </c>
      <c r="T1888">
        <v>2006</v>
      </c>
      <c r="U1888">
        <v>1000</v>
      </c>
      <c r="V1888">
        <v>6.4</v>
      </c>
      <c r="W1888">
        <v>0</v>
      </c>
    </row>
    <row r="1889" spans="1:23" x14ac:dyDescent="0.25">
      <c r="A1889" t="s">
        <v>5713</v>
      </c>
      <c r="B1889">
        <v>151</v>
      </c>
      <c r="C1889">
        <v>90</v>
      </c>
      <c r="D1889">
        <v>68</v>
      </c>
      <c r="E1889">
        <v>100</v>
      </c>
      <c r="F1889" t="s">
        <v>5714</v>
      </c>
      <c r="G1889">
        <v>328</v>
      </c>
      <c r="H1889">
        <v>32553210</v>
      </c>
      <c r="I1889" t="s">
        <v>1954</v>
      </c>
      <c r="J1889" t="s">
        <v>5715</v>
      </c>
      <c r="K1889" t="s">
        <v>5716</v>
      </c>
      <c r="L1889">
        <v>88714</v>
      </c>
      <c r="M1889">
        <v>794</v>
      </c>
      <c r="N1889" t="s">
        <v>5717</v>
      </c>
      <c r="O1889">
        <v>0</v>
      </c>
      <c r="P1889">
        <v>235</v>
      </c>
      <c r="Q1889" t="s">
        <v>30</v>
      </c>
      <c r="R1889" t="s">
        <v>44</v>
      </c>
      <c r="S1889">
        <v>0</v>
      </c>
      <c r="T1889">
        <v>2007</v>
      </c>
      <c r="U1889">
        <v>132</v>
      </c>
      <c r="V1889">
        <v>6.3</v>
      </c>
      <c r="W1889">
        <v>0</v>
      </c>
    </row>
    <row r="1890" spans="1:23" x14ac:dyDescent="0.25">
      <c r="A1890" t="s">
        <v>5718</v>
      </c>
      <c r="B1890">
        <v>94</v>
      </c>
      <c r="C1890">
        <v>97</v>
      </c>
      <c r="D1890">
        <v>27</v>
      </c>
      <c r="E1890">
        <v>522</v>
      </c>
      <c r="F1890" t="s">
        <v>5719</v>
      </c>
      <c r="G1890">
        <v>601</v>
      </c>
      <c r="H1890">
        <v>31526393</v>
      </c>
      <c r="I1890" t="s">
        <v>3548</v>
      </c>
      <c r="J1890" t="s">
        <v>5720</v>
      </c>
      <c r="K1890" t="s">
        <v>5721</v>
      </c>
      <c r="L1890">
        <v>22243</v>
      </c>
      <c r="M1890">
        <v>2730</v>
      </c>
      <c r="N1890" t="s">
        <v>5722</v>
      </c>
      <c r="O1890">
        <v>0</v>
      </c>
      <c r="P1890">
        <v>144</v>
      </c>
      <c r="Q1890" t="s">
        <v>30</v>
      </c>
      <c r="R1890" t="s">
        <v>31</v>
      </c>
      <c r="S1890">
        <v>0</v>
      </c>
      <c r="T1890">
        <v>2004</v>
      </c>
      <c r="U1890">
        <v>543</v>
      </c>
      <c r="V1890">
        <v>4.5999999999999996</v>
      </c>
      <c r="W1890">
        <v>686</v>
      </c>
    </row>
    <row r="1891" spans="1:23" x14ac:dyDescent="0.25">
      <c r="A1891" t="s">
        <v>5723</v>
      </c>
      <c r="B1891">
        <v>91</v>
      </c>
      <c r="C1891">
        <v>144</v>
      </c>
      <c r="D1891">
        <v>0</v>
      </c>
      <c r="E1891">
        <v>745</v>
      </c>
      <c r="F1891" t="s">
        <v>1712</v>
      </c>
      <c r="G1891">
        <v>15000</v>
      </c>
      <c r="H1891">
        <v>41229</v>
      </c>
      <c r="I1891" t="s">
        <v>1385</v>
      </c>
      <c r="J1891" t="s">
        <v>203</v>
      </c>
      <c r="K1891" t="s">
        <v>5724</v>
      </c>
      <c r="L1891">
        <v>14612</v>
      </c>
      <c r="M1891">
        <v>18442</v>
      </c>
      <c r="N1891" t="s">
        <v>710</v>
      </c>
      <c r="O1891">
        <v>6</v>
      </c>
      <c r="P1891">
        <v>41</v>
      </c>
      <c r="Q1891" t="s">
        <v>30</v>
      </c>
      <c r="R1891" t="s">
        <v>966</v>
      </c>
      <c r="S1891">
        <v>0</v>
      </c>
      <c r="T1891">
        <v>2013</v>
      </c>
      <c r="U1891">
        <v>960</v>
      </c>
      <c r="V1891">
        <v>6.5</v>
      </c>
      <c r="W1891">
        <v>0</v>
      </c>
    </row>
    <row r="1892" spans="1:23" x14ac:dyDescent="0.25">
      <c r="A1892" t="s">
        <v>5725</v>
      </c>
      <c r="B1892">
        <v>148</v>
      </c>
      <c r="C1892">
        <v>114</v>
      </c>
      <c r="D1892">
        <v>59</v>
      </c>
      <c r="E1892">
        <v>403</v>
      </c>
      <c r="F1892" t="s">
        <v>5726</v>
      </c>
      <c r="G1892">
        <v>49000</v>
      </c>
      <c r="H1892">
        <v>31655091</v>
      </c>
      <c r="I1892" t="s">
        <v>3791</v>
      </c>
      <c r="J1892" t="s">
        <v>554</v>
      </c>
      <c r="K1892" t="s">
        <v>5727</v>
      </c>
      <c r="L1892">
        <v>87331</v>
      </c>
      <c r="M1892">
        <v>50927</v>
      </c>
      <c r="N1892" t="s">
        <v>2351</v>
      </c>
      <c r="O1892">
        <v>0</v>
      </c>
      <c r="P1892">
        <v>364</v>
      </c>
      <c r="Q1892" t="s">
        <v>30</v>
      </c>
      <c r="R1892" t="s">
        <v>31</v>
      </c>
      <c r="S1892">
        <v>0</v>
      </c>
      <c r="T1892">
        <v>2007</v>
      </c>
      <c r="U1892">
        <v>702</v>
      </c>
      <c r="V1892">
        <v>7.5</v>
      </c>
      <c r="W1892">
        <v>18000</v>
      </c>
    </row>
    <row r="1893" spans="1:23" x14ac:dyDescent="0.25">
      <c r="A1893" t="s">
        <v>2972</v>
      </c>
      <c r="B1893">
        <v>141</v>
      </c>
      <c r="C1893">
        <v>124</v>
      </c>
      <c r="D1893">
        <v>159</v>
      </c>
      <c r="E1893">
        <v>240</v>
      </c>
      <c r="F1893" t="s">
        <v>1999</v>
      </c>
      <c r="G1893">
        <v>288</v>
      </c>
      <c r="H1893">
        <v>30012990</v>
      </c>
      <c r="I1893" t="s">
        <v>3642</v>
      </c>
      <c r="J1893" t="s">
        <v>5728</v>
      </c>
      <c r="K1893" t="s">
        <v>5729</v>
      </c>
      <c r="L1893">
        <v>75973</v>
      </c>
      <c r="M1893">
        <v>1006</v>
      </c>
      <c r="N1893" t="s">
        <v>5730</v>
      </c>
      <c r="O1893">
        <v>1</v>
      </c>
      <c r="P1893">
        <v>409</v>
      </c>
      <c r="Q1893" t="s">
        <v>30</v>
      </c>
      <c r="R1893" t="s">
        <v>44</v>
      </c>
      <c r="S1893">
        <v>0</v>
      </c>
      <c r="T1893">
        <v>1998</v>
      </c>
      <c r="U1893">
        <v>249</v>
      </c>
      <c r="V1893">
        <v>7.5</v>
      </c>
      <c r="W1893">
        <v>0</v>
      </c>
    </row>
    <row r="1894" spans="1:23" x14ac:dyDescent="0.25">
      <c r="A1894" t="s">
        <v>4639</v>
      </c>
      <c r="B1894">
        <v>114</v>
      </c>
      <c r="C1894">
        <v>89</v>
      </c>
      <c r="D1894">
        <v>31</v>
      </c>
      <c r="E1894">
        <v>71</v>
      </c>
      <c r="F1894" t="s">
        <v>5731</v>
      </c>
      <c r="G1894">
        <v>285</v>
      </c>
      <c r="H1894">
        <v>32368960</v>
      </c>
      <c r="I1894" t="s">
        <v>5732</v>
      </c>
      <c r="J1894" t="s">
        <v>5733</v>
      </c>
      <c r="K1894" t="s">
        <v>5734</v>
      </c>
      <c r="L1894">
        <v>39768</v>
      </c>
      <c r="M1894">
        <v>667</v>
      </c>
      <c r="N1894" t="s">
        <v>5735</v>
      </c>
      <c r="O1894">
        <v>0</v>
      </c>
      <c r="P1894">
        <v>292</v>
      </c>
      <c r="Q1894" t="s">
        <v>30</v>
      </c>
      <c r="R1894" t="s">
        <v>188</v>
      </c>
      <c r="S1894">
        <v>0</v>
      </c>
      <c r="T1894">
        <v>1998</v>
      </c>
      <c r="U1894">
        <v>81</v>
      </c>
      <c r="V1894">
        <v>5.3</v>
      </c>
      <c r="W1894">
        <v>0</v>
      </c>
    </row>
    <row r="1895" spans="1:23" x14ac:dyDescent="0.25">
      <c r="A1895" t="s">
        <v>5736</v>
      </c>
      <c r="B1895">
        <v>79</v>
      </c>
      <c r="C1895">
        <v>160</v>
      </c>
      <c r="D1895">
        <v>130</v>
      </c>
      <c r="E1895">
        <v>288</v>
      </c>
      <c r="F1895" t="s">
        <v>5737</v>
      </c>
      <c r="G1895">
        <v>469</v>
      </c>
      <c r="H1895">
        <v>14500000</v>
      </c>
      <c r="I1895" t="s">
        <v>690</v>
      </c>
      <c r="J1895" t="s">
        <v>5738</v>
      </c>
      <c r="K1895" t="s">
        <v>5739</v>
      </c>
      <c r="L1895">
        <v>25019</v>
      </c>
      <c r="M1895">
        <v>1548</v>
      </c>
      <c r="N1895" t="s">
        <v>5740</v>
      </c>
      <c r="O1895">
        <v>0</v>
      </c>
      <c r="P1895">
        <v>159</v>
      </c>
      <c r="Q1895" t="s">
        <v>30</v>
      </c>
      <c r="R1895" t="s">
        <v>467</v>
      </c>
      <c r="S1895">
        <v>0</v>
      </c>
      <c r="T1895">
        <v>1970</v>
      </c>
      <c r="U1895">
        <v>377</v>
      </c>
      <c r="V1895">
        <v>7.5</v>
      </c>
      <c r="W1895">
        <v>0</v>
      </c>
    </row>
    <row r="1896" spans="1:23" x14ac:dyDescent="0.25">
      <c r="A1896" t="s">
        <v>5741</v>
      </c>
      <c r="B1896">
        <v>33</v>
      </c>
      <c r="C1896">
        <v>93</v>
      </c>
      <c r="D1896">
        <v>14</v>
      </c>
      <c r="E1896">
        <v>199</v>
      </c>
      <c r="F1896" t="s">
        <v>5742</v>
      </c>
      <c r="G1896">
        <v>1000</v>
      </c>
      <c r="H1896">
        <v>29247405</v>
      </c>
      <c r="I1896" t="s">
        <v>5743</v>
      </c>
      <c r="J1896" t="s">
        <v>472</v>
      </c>
      <c r="K1896" t="s">
        <v>5744</v>
      </c>
      <c r="L1896">
        <v>28377</v>
      </c>
      <c r="M1896">
        <v>2176</v>
      </c>
      <c r="N1896" t="s">
        <v>5745</v>
      </c>
      <c r="O1896">
        <v>1</v>
      </c>
      <c r="P1896">
        <v>261</v>
      </c>
      <c r="Q1896" t="s">
        <v>30</v>
      </c>
      <c r="R1896" t="s">
        <v>44</v>
      </c>
      <c r="S1896">
        <v>0</v>
      </c>
      <c r="T1896">
        <v>1997</v>
      </c>
      <c r="U1896">
        <v>401</v>
      </c>
      <c r="V1896">
        <v>3.3</v>
      </c>
      <c r="W1896">
        <v>0</v>
      </c>
    </row>
    <row r="1897" spans="1:23" x14ac:dyDescent="0.25">
      <c r="A1897" t="s">
        <v>3336</v>
      </c>
      <c r="B1897">
        <v>146</v>
      </c>
      <c r="C1897">
        <v>87</v>
      </c>
      <c r="D1897">
        <v>234</v>
      </c>
      <c r="E1897">
        <v>370</v>
      </c>
      <c r="F1897" t="s">
        <v>5746</v>
      </c>
      <c r="G1897">
        <v>904</v>
      </c>
      <c r="H1897">
        <v>30538669</v>
      </c>
      <c r="I1897" t="s">
        <v>1094</v>
      </c>
      <c r="J1897" t="s">
        <v>5747</v>
      </c>
      <c r="K1897" t="s">
        <v>5748</v>
      </c>
      <c r="L1897">
        <v>60202</v>
      </c>
      <c r="M1897">
        <v>3850</v>
      </c>
      <c r="N1897" t="s">
        <v>5749</v>
      </c>
      <c r="O1897">
        <v>3</v>
      </c>
      <c r="P1897">
        <v>114</v>
      </c>
      <c r="Q1897" t="s">
        <v>30</v>
      </c>
      <c r="R1897" t="s">
        <v>31</v>
      </c>
      <c r="S1897">
        <v>0</v>
      </c>
      <c r="T1897">
        <v>2011</v>
      </c>
      <c r="U1897">
        <v>555</v>
      </c>
      <c r="V1897">
        <v>5.7</v>
      </c>
      <c r="W1897">
        <v>0</v>
      </c>
    </row>
    <row r="1898" spans="1:23" x14ac:dyDescent="0.25">
      <c r="A1898" t="s">
        <v>5750</v>
      </c>
      <c r="B1898">
        <v>83</v>
      </c>
      <c r="C1898">
        <v>88</v>
      </c>
      <c r="D1898">
        <v>82</v>
      </c>
      <c r="E1898">
        <v>571</v>
      </c>
      <c r="F1898" t="s">
        <v>5751</v>
      </c>
      <c r="G1898">
        <v>756</v>
      </c>
      <c r="H1898">
        <v>25615792</v>
      </c>
      <c r="I1898" t="s">
        <v>5752</v>
      </c>
      <c r="J1898" t="s">
        <v>424</v>
      </c>
      <c r="K1898" t="s">
        <v>5753</v>
      </c>
      <c r="L1898">
        <v>10161</v>
      </c>
      <c r="M1898">
        <v>4378</v>
      </c>
      <c r="N1898" t="s">
        <v>1604</v>
      </c>
      <c r="O1898">
        <v>0</v>
      </c>
      <c r="P1898">
        <v>50</v>
      </c>
      <c r="Q1898" t="s">
        <v>30</v>
      </c>
      <c r="R1898" t="s">
        <v>31</v>
      </c>
      <c r="S1898">
        <v>0</v>
      </c>
      <c r="T1898">
        <v>2009</v>
      </c>
      <c r="U1898">
        <v>713</v>
      </c>
      <c r="V1898">
        <v>3.5</v>
      </c>
      <c r="W1898">
        <v>657</v>
      </c>
    </row>
    <row r="1899" spans="1:23" x14ac:dyDescent="0.25">
      <c r="A1899" t="s">
        <v>2077</v>
      </c>
      <c r="B1899">
        <v>199</v>
      </c>
      <c r="C1899">
        <v>142</v>
      </c>
      <c r="D1899">
        <v>0</v>
      </c>
      <c r="E1899">
        <v>461</v>
      </c>
      <c r="F1899" t="s">
        <v>2080</v>
      </c>
      <c r="G1899">
        <v>11000</v>
      </c>
      <c r="H1899">
        <v>28341469</v>
      </c>
      <c r="I1899" t="s">
        <v>1265</v>
      </c>
      <c r="J1899" t="s">
        <v>323</v>
      </c>
      <c r="K1899" t="s">
        <v>5754</v>
      </c>
      <c r="L1899">
        <v>1689764</v>
      </c>
      <c r="M1899">
        <v>13495</v>
      </c>
      <c r="N1899" t="s">
        <v>893</v>
      </c>
      <c r="O1899">
        <v>0</v>
      </c>
      <c r="P1899">
        <v>4144</v>
      </c>
      <c r="Q1899" t="s">
        <v>30</v>
      </c>
      <c r="R1899" t="s">
        <v>31</v>
      </c>
      <c r="S1899">
        <v>0</v>
      </c>
      <c r="T1899">
        <v>1994</v>
      </c>
      <c r="U1899">
        <v>745</v>
      </c>
      <c r="V1899">
        <v>9.3000000000000007</v>
      </c>
      <c r="W1899">
        <v>108000</v>
      </c>
    </row>
    <row r="1900" spans="1:23" x14ac:dyDescent="0.25">
      <c r="A1900" t="s">
        <v>3636</v>
      </c>
      <c r="B1900">
        <v>71</v>
      </c>
      <c r="C1900">
        <v>92</v>
      </c>
      <c r="D1900">
        <v>23</v>
      </c>
      <c r="E1900">
        <v>162</v>
      </c>
      <c r="F1900" t="s">
        <v>5562</v>
      </c>
      <c r="G1900">
        <v>460</v>
      </c>
      <c r="H1900">
        <v>25590119</v>
      </c>
      <c r="I1900" t="s">
        <v>5755</v>
      </c>
      <c r="J1900" t="s">
        <v>5756</v>
      </c>
      <c r="K1900" t="s">
        <v>5757</v>
      </c>
      <c r="L1900">
        <v>19699</v>
      </c>
      <c r="M1900">
        <v>1315</v>
      </c>
      <c r="N1900" t="s">
        <v>5758</v>
      </c>
      <c r="O1900">
        <v>0</v>
      </c>
      <c r="P1900">
        <v>119</v>
      </c>
      <c r="Q1900" t="s">
        <v>30</v>
      </c>
      <c r="R1900" t="s">
        <v>257</v>
      </c>
      <c r="S1900">
        <v>0</v>
      </c>
      <c r="T1900">
        <v>2001</v>
      </c>
      <c r="U1900">
        <v>442</v>
      </c>
      <c r="V1900">
        <v>4.8</v>
      </c>
      <c r="W1900">
        <v>387</v>
      </c>
    </row>
    <row r="1901" spans="1:23" x14ac:dyDescent="0.25">
      <c r="A1901" t="s">
        <v>2217</v>
      </c>
      <c r="B1901">
        <v>62</v>
      </c>
      <c r="C1901">
        <v>117</v>
      </c>
      <c r="D1901">
        <v>101</v>
      </c>
      <c r="E1901">
        <v>743</v>
      </c>
      <c r="F1901" t="s">
        <v>4435</v>
      </c>
      <c r="G1901">
        <v>13000</v>
      </c>
      <c r="H1901">
        <v>24944213</v>
      </c>
      <c r="I1901" t="s">
        <v>2468</v>
      </c>
      <c r="J1901" t="s">
        <v>378</v>
      </c>
      <c r="K1901" t="s">
        <v>5759</v>
      </c>
      <c r="L1901">
        <v>63459</v>
      </c>
      <c r="M1901">
        <v>16937</v>
      </c>
      <c r="N1901" t="s">
        <v>1823</v>
      </c>
      <c r="O1901">
        <v>2</v>
      </c>
      <c r="P1901">
        <v>185</v>
      </c>
      <c r="Q1901" t="s">
        <v>30</v>
      </c>
      <c r="R1901" t="s">
        <v>31</v>
      </c>
      <c r="S1901">
        <v>0</v>
      </c>
      <c r="T1901">
        <v>1996</v>
      </c>
      <c r="U1901">
        <v>852</v>
      </c>
      <c r="V1901">
        <v>6.9</v>
      </c>
      <c r="W1901">
        <v>3000</v>
      </c>
    </row>
    <row r="1902" spans="1:23" x14ac:dyDescent="0.25">
      <c r="A1902" t="s">
        <v>1329</v>
      </c>
      <c r="B1902">
        <v>175</v>
      </c>
      <c r="C1902">
        <v>111</v>
      </c>
      <c r="D1902">
        <v>81</v>
      </c>
      <c r="E1902">
        <v>81</v>
      </c>
      <c r="F1902" t="s">
        <v>5760</v>
      </c>
      <c r="G1902">
        <v>3000</v>
      </c>
      <c r="H1902">
        <v>33631221</v>
      </c>
      <c r="I1902" t="s">
        <v>1385</v>
      </c>
      <c r="J1902" t="s">
        <v>4823</v>
      </c>
      <c r="K1902" t="s">
        <v>5761</v>
      </c>
      <c r="L1902">
        <v>48559</v>
      </c>
      <c r="M1902">
        <v>3784</v>
      </c>
      <c r="N1902" t="s">
        <v>5762</v>
      </c>
      <c r="O1902">
        <v>1</v>
      </c>
      <c r="P1902">
        <v>145</v>
      </c>
      <c r="Q1902" t="s">
        <v>30</v>
      </c>
      <c r="R1902" t="s">
        <v>31</v>
      </c>
      <c r="S1902">
        <v>0</v>
      </c>
      <c r="T1902">
        <v>2014</v>
      </c>
      <c r="U1902">
        <v>571</v>
      </c>
      <c r="V1902">
        <v>6</v>
      </c>
      <c r="W1902">
        <v>0</v>
      </c>
    </row>
    <row r="1903" spans="1:23" x14ac:dyDescent="0.25">
      <c r="A1903" t="s">
        <v>5763</v>
      </c>
      <c r="B1903">
        <v>322</v>
      </c>
      <c r="C1903">
        <v>121</v>
      </c>
      <c r="D1903">
        <v>53</v>
      </c>
      <c r="E1903">
        <v>8000</v>
      </c>
      <c r="F1903" t="s">
        <v>1541</v>
      </c>
      <c r="G1903">
        <v>19000</v>
      </c>
      <c r="H1903">
        <v>37738400</v>
      </c>
      <c r="I1903" t="s">
        <v>2164</v>
      </c>
      <c r="J1903" t="s">
        <v>246</v>
      </c>
      <c r="K1903" t="s">
        <v>5764</v>
      </c>
      <c r="L1903">
        <v>67797</v>
      </c>
      <c r="M1903">
        <v>39690</v>
      </c>
      <c r="N1903" t="s">
        <v>1006</v>
      </c>
      <c r="O1903">
        <v>3</v>
      </c>
      <c r="P1903">
        <v>285</v>
      </c>
      <c r="Q1903" t="s">
        <v>30</v>
      </c>
      <c r="R1903" t="s">
        <v>31</v>
      </c>
      <c r="S1903">
        <v>0</v>
      </c>
      <c r="T1903">
        <v>2013</v>
      </c>
      <c r="U1903">
        <v>11000</v>
      </c>
      <c r="V1903">
        <v>7.3</v>
      </c>
      <c r="W1903">
        <v>30000</v>
      </c>
    </row>
    <row r="1904" spans="1:23" x14ac:dyDescent="0.25">
      <c r="A1904" t="s">
        <v>5765</v>
      </c>
      <c r="B1904">
        <v>67</v>
      </c>
      <c r="C1904">
        <v>98</v>
      </c>
      <c r="D1904">
        <v>3</v>
      </c>
      <c r="E1904">
        <v>28</v>
      </c>
      <c r="F1904" t="s">
        <v>5766</v>
      </c>
      <c r="G1904">
        <v>90</v>
      </c>
      <c r="H1904">
        <v>24381334</v>
      </c>
      <c r="I1904" t="s">
        <v>4497</v>
      </c>
      <c r="J1904" t="s">
        <v>5767</v>
      </c>
      <c r="K1904" t="s">
        <v>5768</v>
      </c>
      <c r="L1904">
        <v>19737</v>
      </c>
      <c r="M1904">
        <v>235</v>
      </c>
      <c r="N1904" t="s">
        <v>5769</v>
      </c>
      <c r="O1904">
        <v>2</v>
      </c>
      <c r="P1904">
        <v>81</v>
      </c>
      <c r="Q1904" t="s">
        <v>30</v>
      </c>
      <c r="R1904" t="s">
        <v>31</v>
      </c>
      <c r="S1904">
        <v>0</v>
      </c>
      <c r="T1904">
        <v>2005</v>
      </c>
      <c r="U1904">
        <v>89</v>
      </c>
      <c r="V1904">
        <v>6</v>
      </c>
      <c r="W1904">
        <v>901</v>
      </c>
    </row>
    <row r="1905" spans="1:23" x14ac:dyDescent="0.25">
      <c r="A1905" t="s">
        <v>5770</v>
      </c>
      <c r="B1905">
        <v>112</v>
      </c>
      <c r="C1905">
        <v>107</v>
      </c>
      <c r="D1905">
        <v>13</v>
      </c>
      <c r="E1905">
        <v>165</v>
      </c>
      <c r="F1905" t="s">
        <v>5771</v>
      </c>
      <c r="G1905">
        <v>618</v>
      </c>
      <c r="H1905">
        <v>21835784</v>
      </c>
      <c r="I1905" t="s">
        <v>936</v>
      </c>
      <c r="J1905" t="s">
        <v>4400</v>
      </c>
      <c r="K1905" t="s">
        <v>5772</v>
      </c>
      <c r="L1905">
        <v>58297</v>
      </c>
      <c r="M1905">
        <v>1095</v>
      </c>
      <c r="N1905" t="s">
        <v>5773</v>
      </c>
      <c r="O1905">
        <v>3</v>
      </c>
      <c r="P1905">
        <v>161</v>
      </c>
      <c r="Q1905" t="s">
        <v>30</v>
      </c>
      <c r="R1905" t="s">
        <v>31</v>
      </c>
      <c r="S1905">
        <v>0</v>
      </c>
      <c r="T1905">
        <v>2005</v>
      </c>
      <c r="U1905">
        <v>172</v>
      </c>
      <c r="V1905">
        <v>6.6</v>
      </c>
      <c r="W1905">
        <v>0</v>
      </c>
    </row>
    <row r="1906" spans="1:23" x14ac:dyDescent="0.25">
      <c r="A1906" t="s">
        <v>2189</v>
      </c>
      <c r="B1906">
        <v>216</v>
      </c>
      <c r="C1906">
        <v>106</v>
      </c>
      <c r="D1906">
        <v>452</v>
      </c>
      <c r="E1906">
        <v>141</v>
      </c>
      <c r="F1906" t="s">
        <v>5774</v>
      </c>
      <c r="G1906">
        <v>20000</v>
      </c>
      <c r="H1906">
        <v>15785632</v>
      </c>
      <c r="I1906" t="s">
        <v>5775</v>
      </c>
      <c r="J1906" t="s">
        <v>185</v>
      </c>
      <c r="K1906" t="s">
        <v>5776</v>
      </c>
      <c r="L1906">
        <v>32507</v>
      </c>
      <c r="M1906">
        <v>21195</v>
      </c>
      <c r="N1906" t="s">
        <v>3670</v>
      </c>
      <c r="O1906">
        <v>3</v>
      </c>
      <c r="P1906">
        <v>119</v>
      </c>
      <c r="Q1906" t="s">
        <v>30</v>
      </c>
      <c r="R1906" t="s">
        <v>44</v>
      </c>
      <c r="S1906">
        <v>0</v>
      </c>
      <c r="T1906">
        <v>2016</v>
      </c>
      <c r="U1906">
        <v>732</v>
      </c>
      <c r="V1906">
        <v>7.5</v>
      </c>
      <c r="W1906">
        <v>15000</v>
      </c>
    </row>
    <row r="1907" spans="1:23" x14ac:dyDescent="0.25">
      <c r="A1907" t="s">
        <v>3144</v>
      </c>
      <c r="B1907">
        <v>48</v>
      </c>
      <c r="C1907">
        <v>136</v>
      </c>
      <c r="D1907">
        <v>0</v>
      </c>
      <c r="E1907">
        <v>3000</v>
      </c>
      <c r="F1907" t="s">
        <v>1290</v>
      </c>
      <c r="G1907">
        <v>18000</v>
      </c>
      <c r="H1907">
        <v>21554585</v>
      </c>
      <c r="I1907" t="s">
        <v>2396</v>
      </c>
      <c r="J1907" t="s">
        <v>1127</v>
      </c>
      <c r="K1907" t="s">
        <v>5777</v>
      </c>
      <c r="L1907">
        <v>36108</v>
      </c>
      <c r="M1907">
        <v>37315</v>
      </c>
      <c r="N1907" t="s">
        <v>667</v>
      </c>
      <c r="O1907">
        <v>0</v>
      </c>
      <c r="P1907">
        <v>109</v>
      </c>
      <c r="Q1907" t="s">
        <v>30</v>
      </c>
      <c r="R1907" t="s">
        <v>31</v>
      </c>
      <c r="S1907">
        <v>0</v>
      </c>
      <c r="T1907">
        <v>1998</v>
      </c>
      <c r="U1907">
        <v>14000</v>
      </c>
      <c r="V1907">
        <v>6.9</v>
      </c>
      <c r="W1907">
        <v>0</v>
      </c>
    </row>
    <row r="1908" spans="1:23" x14ac:dyDescent="0.25">
      <c r="A1908" t="s">
        <v>5778</v>
      </c>
      <c r="B1908">
        <v>44</v>
      </c>
      <c r="C1908">
        <v>97</v>
      </c>
      <c r="D1908">
        <v>19</v>
      </c>
      <c r="E1908">
        <v>977</v>
      </c>
      <c r="F1908" t="s">
        <v>87</v>
      </c>
      <c r="G1908">
        <v>40000</v>
      </c>
      <c r="H1908">
        <v>22200000</v>
      </c>
      <c r="I1908" t="s">
        <v>936</v>
      </c>
      <c r="J1908" t="s">
        <v>35</v>
      </c>
      <c r="K1908" t="s">
        <v>5779</v>
      </c>
      <c r="L1908">
        <v>41310</v>
      </c>
      <c r="M1908">
        <v>52122</v>
      </c>
      <c r="N1908" t="s">
        <v>3452</v>
      </c>
      <c r="O1908">
        <v>3</v>
      </c>
      <c r="P1908">
        <v>117</v>
      </c>
      <c r="Q1908" t="s">
        <v>30</v>
      </c>
      <c r="R1908" t="s">
        <v>31</v>
      </c>
      <c r="S1908">
        <v>0</v>
      </c>
      <c r="T1908">
        <v>1994</v>
      </c>
      <c r="U1908">
        <v>10000</v>
      </c>
      <c r="V1908">
        <v>6.8</v>
      </c>
      <c r="W1908">
        <v>0</v>
      </c>
    </row>
    <row r="1909" spans="1:23" x14ac:dyDescent="0.25">
      <c r="A1909" t="s">
        <v>5780</v>
      </c>
      <c r="B1909">
        <v>213</v>
      </c>
      <c r="C1909">
        <v>97</v>
      </c>
      <c r="D1909">
        <v>41</v>
      </c>
      <c r="E1909">
        <v>619</v>
      </c>
      <c r="F1909" t="s">
        <v>1055</v>
      </c>
      <c r="G1909">
        <v>11000</v>
      </c>
      <c r="H1909">
        <v>23527955</v>
      </c>
      <c r="I1909" t="s">
        <v>754</v>
      </c>
      <c r="J1909" t="s">
        <v>158</v>
      </c>
      <c r="K1909" t="s">
        <v>5781</v>
      </c>
      <c r="L1909">
        <v>74691</v>
      </c>
      <c r="M1909">
        <v>12841</v>
      </c>
      <c r="N1909" t="s">
        <v>5782</v>
      </c>
      <c r="O1909">
        <v>1</v>
      </c>
      <c r="P1909">
        <v>165</v>
      </c>
      <c r="Q1909" t="s">
        <v>30</v>
      </c>
      <c r="R1909" t="s">
        <v>31</v>
      </c>
      <c r="S1909">
        <v>0</v>
      </c>
      <c r="T1909">
        <v>2010</v>
      </c>
      <c r="U1909">
        <v>673</v>
      </c>
      <c r="V1909">
        <v>6.4</v>
      </c>
      <c r="W1909">
        <v>0</v>
      </c>
    </row>
    <row r="1910" spans="1:23" x14ac:dyDescent="0.25">
      <c r="A1910" t="s">
        <v>5783</v>
      </c>
      <c r="B1910">
        <v>298</v>
      </c>
      <c r="C1910">
        <v>99</v>
      </c>
      <c r="D1910">
        <v>24</v>
      </c>
      <c r="E1910">
        <v>155</v>
      </c>
      <c r="F1910" t="s">
        <v>2704</v>
      </c>
      <c r="G1910">
        <v>3000</v>
      </c>
      <c r="H1910">
        <v>24042490</v>
      </c>
      <c r="I1910" t="s">
        <v>5784</v>
      </c>
      <c r="J1910" t="s">
        <v>1692</v>
      </c>
      <c r="K1910" t="s">
        <v>5785</v>
      </c>
      <c r="L1910">
        <v>40776</v>
      </c>
      <c r="M1910">
        <v>3744</v>
      </c>
      <c r="N1910" t="s">
        <v>5541</v>
      </c>
      <c r="O1910">
        <v>1</v>
      </c>
      <c r="P1910">
        <v>250</v>
      </c>
      <c r="Q1910" t="s">
        <v>30</v>
      </c>
      <c r="R1910" t="s">
        <v>31</v>
      </c>
      <c r="S1910">
        <v>0</v>
      </c>
      <c r="T1910">
        <v>2010</v>
      </c>
      <c r="U1910">
        <v>441</v>
      </c>
      <c r="V1910">
        <v>5.6</v>
      </c>
      <c r="W1910">
        <v>10000</v>
      </c>
    </row>
    <row r="1911" spans="1:23" x14ac:dyDescent="0.25">
      <c r="A1911" t="s">
        <v>5786</v>
      </c>
      <c r="B1911">
        <v>119</v>
      </c>
      <c r="C1911">
        <v>103</v>
      </c>
      <c r="D1911">
        <v>5</v>
      </c>
      <c r="E1911">
        <v>874</v>
      </c>
      <c r="F1911" t="s">
        <v>347</v>
      </c>
      <c r="G1911">
        <v>26000</v>
      </c>
      <c r="H1911">
        <v>22466994</v>
      </c>
      <c r="I1911" t="s">
        <v>233</v>
      </c>
      <c r="J1911" t="s">
        <v>234</v>
      </c>
      <c r="K1911" t="s">
        <v>5787</v>
      </c>
      <c r="L1911">
        <v>72673</v>
      </c>
      <c r="M1911">
        <v>33565</v>
      </c>
      <c r="N1911" t="s">
        <v>3872</v>
      </c>
      <c r="O1911">
        <v>0</v>
      </c>
      <c r="P1911">
        <v>166</v>
      </c>
      <c r="Q1911" t="s">
        <v>30</v>
      </c>
      <c r="R1911" t="s">
        <v>31</v>
      </c>
      <c r="S1911">
        <v>0</v>
      </c>
      <c r="T1911">
        <v>2007</v>
      </c>
      <c r="U1911">
        <v>5000</v>
      </c>
      <c r="V1911">
        <v>6.3</v>
      </c>
      <c r="W1911">
        <v>0</v>
      </c>
    </row>
    <row r="1912" spans="1:23" x14ac:dyDescent="0.25">
      <c r="A1912" t="s">
        <v>4294</v>
      </c>
      <c r="B1912">
        <v>251</v>
      </c>
      <c r="C1912">
        <v>95</v>
      </c>
      <c r="D1912">
        <v>0</v>
      </c>
      <c r="E1912">
        <v>98</v>
      </c>
      <c r="F1912" t="s">
        <v>1885</v>
      </c>
      <c r="G1912">
        <v>11000</v>
      </c>
      <c r="H1912">
        <v>17791031</v>
      </c>
      <c r="I1912" t="s">
        <v>5788</v>
      </c>
      <c r="J1912" t="s">
        <v>1421</v>
      </c>
      <c r="K1912" t="s">
        <v>5789</v>
      </c>
      <c r="L1912">
        <v>109855</v>
      </c>
      <c r="M1912">
        <v>11994</v>
      </c>
      <c r="N1912" t="s">
        <v>5790</v>
      </c>
      <c r="O1912">
        <v>0</v>
      </c>
      <c r="P1912">
        <v>888</v>
      </c>
      <c r="Q1912" t="s">
        <v>30</v>
      </c>
      <c r="R1912" t="s">
        <v>31</v>
      </c>
      <c r="S1912">
        <v>0</v>
      </c>
      <c r="T1912">
        <v>2002</v>
      </c>
      <c r="U1912">
        <v>876</v>
      </c>
      <c r="V1912">
        <v>7.3</v>
      </c>
      <c r="W1912">
        <v>0</v>
      </c>
    </row>
    <row r="1913" spans="1:23" x14ac:dyDescent="0.25">
      <c r="A1913" t="s">
        <v>5791</v>
      </c>
      <c r="B1913">
        <v>92</v>
      </c>
      <c r="C1913">
        <v>93</v>
      </c>
      <c r="D1913">
        <v>17</v>
      </c>
      <c r="E1913">
        <v>360</v>
      </c>
      <c r="F1913" t="s">
        <v>5792</v>
      </c>
      <c r="G1913">
        <v>13000</v>
      </c>
      <c r="H1913">
        <v>17718223</v>
      </c>
      <c r="I1913" t="s">
        <v>1094</v>
      </c>
      <c r="J1913" t="s">
        <v>776</v>
      </c>
      <c r="K1913" t="s">
        <v>5793</v>
      </c>
      <c r="L1913">
        <v>162067</v>
      </c>
      <c r="M1913">
        <v>14180</v>
      </c>
      <c r="N1913" t="s">
        <v>5794</v>
      </c>
      <c r="O1913">
        <v>5</v>
      </c>
      <c r="P1913">
        <v>316</v>
      </c>
      <c r="Q1913" t="s">
        <v>30</v>
      </c>
      <c r="R1913" t="s">
        <v>31</v>
      </c>
      <c r="S1913">
        <v>0</v>
      </c>
      <c r="T1913">
        <v>2004</v>
      </c>
      <c r="U1913">
        <v>634</v>
      </c>
      <c r="V1913">
        <v>6.6</v>
      </c>
      <c r="W1913">
        <v>0</v>
      </c>
    </row>
    <row r="1914" spans="1:23" x14ac:dyDescent="0.25">
      <c r="A1914" t="s">
        <v>5795</v>
      </c>
      <c r="B1914">
        <v>58</v>
      </c>
      <c r="C1914">
        <v>98</v>
      </c>
      <c r="D1914">
        <v>70</v>
      </c>
      <c r="E1914">
        <v>223</v>
      </c>
      <c r="F1914" t="s">
        <v>5796</v>
      </c>
      <c r="G1914">
        <v>462</v>
      </c>
      <c r="H1914">
        <v>15361537</v>
      </c>
      <c r="I1914" t="s">
        <v>233</v>
      </c>
      <c r="J1914" t="s">
        <v>5797</v>
      </c>
      <c r="K1914" t="s">
        <v>5798</v>
      </c>
      <c r="L1914">
        <v>12263</v>
      </c>
      <c r="M1914">
        <v>1855</v>
      </c>
      <c r="N1914" t="s">
        <v>5799</v>
      </c>
      <c r="O1914">
        <v>0</v>
      </c>
      <c r="P1914">
        <v>132</v>
      </c>
      <c r="Q1914" t="s">
        <v>30</v>
      </c>
      <c r="R1914" t="s">
        <v>526</v>
      </c>
      <c r="S1914">
        <v>0</v>
      </c>
      <c r="T1914">
        <v>2002</v>
      </c>
      <c r="U1914">
        <v>444</v>
      </c>
      <c r="V1914">
        <v>4.5999999999999996</v>
      </c>
      <c r="W1914">
        <v>564</v>
      </c>
    </row>
    <row r="1915" spans="1:23" x14ac:dyDescent="0.25">
      <c r="A1915" t="s">
        <v>658</v>
      </c>
      <c r="B1915">
        <v>73</v>
      </c>
      <c r="C1915">
        <v>90</v>
      </c>
      <c r="D1915">
        <v>176</v>
      </c>
      <c r="E1915">
        <v>825</v>
      </c>
      <c r="F1915" t="s">
        <v>2816</v>
      </c>
      <c r="G1915">
        <v>931</v>
      </c>
      <c r="H1915">
        <v>16647384</v>
      </c>
      <c r="I1915" t="s">
        <v>5800</v>
      </c>
      <c r="J1915" t="s">
        <v>5801</v>
      </c>
      <c r="K1915" t="s">
        <v>5802</v>
      </c>
      <c r="L1915">
        <v>8398</v>
      </c>
      <c r="M1915">
        <v>4431</v>
      </c>
      <c r="N1915" t="s">
        <v>207</v>
      </c>
      <c r="O1915">
        <v>1</v>
      </c>
      <c r="P1915">
        <v>56</v>
      </c>
      <c r="Q1915" t="s">
        <v>30</v>
      </c>
      <c r="R1915" t="s">
        <v>31</v>
      </c>
      <c r="S1915">
        <v>0</v>
      </c>
      <c r="T1915">
        <v>2006</v>
      </c>
      <c r="U1915">
        <v>839</v>
      </c>
      <c r="V1915">
        <v>5.0999999999999996</v>
      </c>
      <c r="W1915">
        <v>498</v>
      </c>
    </row>
    <row r="1916" spans="1:23" x14ac:dyDescent="0.25">
      <c r="A1916" t="s">
        <v>5803</v>
      </c>
      <c r="B1916">
        <v>28</v>
      </c>
      <c r="C1916">
        <v>107</v>
      </c>
      <c r="D1916">
        <v>21</v>
      </c>
      <c r="E1916">
        <v>418</v>
      </c>
      <c r="F1916" t="s">
        <v>3247</v>
      </c>
      <c r="G1916">
        <v>967</v>
      </c>
      <c r="H1916">
        <v>16118077</v>
      </c>
      <c r="I1916" t="s">
        <v>2164</v>
      </c>
      <c r="J1916" t="s">
        <v>2631</v>
      </c>
      <c r="K1916" t="s">
        <v>5804</v>
      </c>
      <c r="L1916">
        <v>5817</v>
      </c>
      <c r="M1916">
        <v>3067</v>
      </c>
      <c r="N1916" t="s">
        <v>3487</v>
      </c>
      <c r="O1916">
        <v>0</v>
      </c>
      <c r="P1916">
        <v>37</v>
      </c>
      <c r="Q1916" t="s">
        <v>30</v>
      </c>
      <c r="R1916" t="s">
        <v>31</v>
      </c>
      <c r="S1916">
        <v>0</v>
      </c>
      <c r="T1916">
        <v>1988</v>
      </c>
      <c r="U1916">
        <v>767</v>
      </c>
      <c r="V1916">
        <v>5.6</v>
      </c>
      <c r="W1916">
        <v>377</v>
      </c>
    </row>
    <row r="1917" spans="1:23" x14ac:dyDescent="0.25">
      <c r="A1917" t="s">
        <v>5805</v>
      </c>
      <c r="B1917">
        <v>19</v>
      </c>
      <c r="C1917">
        <v>90</v>
      </c>
      <c r="D1917">
        <v>48</v>
      </c>
      <c r="E1917">
        <v>376</v>
      </c>
      <c r="F1917" t="s">
        <v>1193</v>
      </c>
      <c r="G1917">
        <v>940</v>
      </c>
      <c r="H1917">
        <v>15091542</v>
      </c>
      <c r="I1917" t="s">
        <v>5806</v>
      </c>
      <c r="J1917" t="s">
        <v>2078</v>
      </c>
      <c r="K1917" t="s">
        <v>5807</v>
      </c>
      <c r="L1917">
        <v>4086</v>
      </c>
      <c r="M1917">
        <v>2465</v>
      </c>
      <c r="N1917" t="s">
        <v>5808</v>
      </c>
      <c r="O1917">
        <v>2</v>
      </c>
      <c r="P1917">
        <v>22</v>
      </c>
      <c r="Q1917" t="s">
        <v>5809</v>
      </c>
      <c r="R1917" t="s">
        <v>44</v>
      </c>
      <c r="S1917">
        <v>0</v>
      </c>
      <c r="T1917">
        <v>1996</v>
      </c>
      <c r="U1917">
        <v>595</v>
      </c>
      <c r="V1917">
        <v>5.3</v>
      </c>
      <c r="W1917">
        <v>246</v>
      </c>
    </row>
    <row r="1918" spans="1:23" x14ac:dyDescent="0.25">
      <c r="A1918" t="s">
        <v>5810</v>
      </c>
      <c r="B1918">
        <v>86</v>
      </c>
      <c r="C1918">
        <v>120</v>
      </c>
      <c r="D1918">
        <v>0</v>
      </c>
      <c r="E1918">
        <v>58</v>
      </c>
      <c r="F1918" t="s">
        <v>5811</v>
      </c>
      <c r="G1918">
        <v>577</v>
      </c>
      <c r="H1918">
        <v>15331289</v>
      </c>
      <c r="I1918" t="s">
        <v>1497</v>
      </c>
      <c r="J1918" t="s">
        <v>1460</v>
      </c>
      <c r="K1918" t="s">
        <v>5812</v>
      </c>
      <c r="L1918">
        <v>22289</v>
      </c>
      <c r="M1918">
        <v>1217</v>
      </c>
      <c r="N1918" t="s">
        <v>5813</v>
      </c>
      <c r="O1918">
        <v>1</v>
      </c>
      <c r="P1918">
        <v>106</v>
      </c>
      <c r="Q1918" t="s">
        <v>30</v>
      </c>
      <c r="R1918" t="s">
        <v>31</v>
      </c>
      <c r="S1918">
        <v>0</v>
      </c>
      <c r="T1918">
        <v>2005</v>
      </c>
      <c r="U1918">
        <v>464</v>
      </c>
      <c r="V1918">
        <v>7.5</v>
      </c>
      <c r="W1918">
        <v>0</v>
      </c>
    </row>
    <row r="1919" spans="1:23" x14ac:dyDescent="0.25">
      <c r="A1919" t="s">
        <v>5814</v>
      </c>
      <c r="B1919">
        <v>287</v>
      </c>
      <c r="C1919">
        <v>115</v>
      </c>
      <c r="D1919">
        <v>219</v>
      </c>
      <c r="E1919">
        <v>258</v>
      </c>
      <c r="F1919" t="s">
        <v>5815</v>
      </c>
      <c r="G1919">
        <v>902</v>
      </c>
      <c r="H1919">
        <v>15045676</v>
      </c>
      <c r="I1919" t="s">
        <v>2132</v>
      </c>
      <c r="J1919" t="s">
        <v>90</v>
      </c>
      <c r="K1919" t="s">
        <v>5816</v>
      </c>
      <c r="L1919">
        <v>76303</v>
      </c>
      <c r="M1919">
        <v>2466</v>
      </c>
      <c r="N1919" t="s">
        <v>723</v>
      </c>
      <c r="O1919">
        <v>1</v>
      </c>
      <c r="P1919">
        <v>376</v>
      </c>
      <c r="Q1919" t="s">
        <v>30</v>
      </c>
      <c r="R1919" t="s">
        <v>31</v>
      </c>
      <c r="S1919">
        <v>0</v>
      </c>
      <c r="T1919">
        <v>2009</v>
      </c>
      <c r="U1919">
        <v>837</v>
      </c>
      <c r="V1919">
        <v>5.6</v>
      </c>
      <c r="W1919">
        <v>0</v>
      </c>
    </row>
    <row r="1920" spans="1:23" x14ac:dyDescent="0.25">
      <c r="A1920" t="s">
        <v>5817</v>
      </c>
      <c r="B1920">
        <v>233</v>
      </c>
      <c r="C1920">
        <v>93</v>
      </c>
      <c r="D1920">
        <v>27</v>
      </c>
      <c r="E1920">
        <v>49</v>
      </c>
      <c r="F1920" t="s">
        <v>5818</v>
      </c>
      <c r="G1920">
        <v>960</v>
      </c>
      <c r="H1920">
        <v>17427926</v>
      </c>
      <c r="I1920" t="s">
        <v>3905</v>
      </c>
      <c r="J1920" t="s">
        <v>5712</v>
      </c>
      <c r="K1920" t="s">
        <v>5819</v>
      </c>
      <c r="L1920">
        <v>60062</v>
      </c>
      <c r="M1920">
        <v>1749</v>
      </c>
      <c r="N1920" t="s">
        <v>5820</v>
      </c>
      <c r="O1920">
        <v>0</v>
      </c>
      <c r="P1920">
        <v>351</v>
      </c>
      <c r="Q1920" t="s">
        <v>30</v>
      </c>
      <c r="R1920" t="s">
        <v>31</v>
      </c>
      <c r="S1920">
        <v>0</v>
      </c>
      <c r="T1920">
        <v>2008</v>
      </c>
      <c r="U1920">
        <v>664</v>
      </c>
      <c r="V1920">
        <v>5.9</v>
      </c>
      <c r="W1920">
        <v>0</v>
      </c>
    </row>
    <row r="1921" spans="1:23" x14ac:dyDescent="0.25">
      <c r="A1921" t="s">
        <v>5821</v>
      </c>
      <c r="B1921">
        <v>86</v>
      </c>
      <c r="C1921">
        <v>99</v>
      </c>
      <c r="D1921">
        <v>154</v>
      </c>
      <c r="E1921">
        <v>347</v>
      </c>
      <c r="F1921" t="s">
        <v>499</v>
      </c>
      <c r="G1921">
        <v>774</v>
      </c>
      <c r="H1921">
        <v>14983572</v>
      </c>
      <c r="I1921" t="s">
        <v>936</v>
      </c>
      <c r="J1921" t="s">
        <v>2173</v>
      </c>
      <c r="K1921" t="s">
        <v>5822</v>
      </c>
      <c r="L1921">
        <v>9361</v>
      </c>
      <c r="M1921">
        <v>2498</v>
      </c>
      <c r="N1921" t="s">
        <v>4784</v>
      </c>
      <c r="O1921">
        <v>1</v>
      </c>
      <c r="P1921">
        <v>162</v>
      </c>
      <c r="Q1921" t="s">
        <v>30</v>
      </c>
      <c r="R1921" t="s">
        <v>31</v>
      </c>
      <c r="S1921">
        <v>0</v>
      </c>
      <c r="T1921">
        <v>2000</v>
      </c>
      <c r="U1921">
        <v>692</v>
      </c>
      <c r="V1921">
        <v>4.7</v>
      </c>
      <c r="W1921">
        <v>378</v>
      </c>
    </row>
    <row r="1922" spans="1:23" x14ac:dyDescent="0.25">
      <c r="A1922" t="s">
        <v>3854</v>
      </c>
      <c r="B1922">
        <v>160</v>
      </c>
      <c r="C1922">
        <v>107</v>
      </c>
      <c r="D1922">
        <v>0</v>
      </c>
      <c r="E1922">
        <v>255</v>
      </c>
      <c r="F1922" t="s">
        <v>5823</v>
      </c>
      <c r="G1922">
        <v>798</v>
      </c>
      <c r="H1922">
        <v>14637490</v>
      </c>
      <c r="I1922" t="s">
        <v>1942</v>
      </c>
      <c r="J1922" t="s">
        <v>1110</v>
      </c>
      <c r="K1922" t="s">
        <v>5824</v>
      </c>
      <c r="L1922">
        <v>16411</v>
      </c>
      <c r="M1922">
        <v>2537</v>
      </c>
      <c r="N1922" t="s">
        <v>5825</v>
      </c>
      <c r="O1922">
        <v>2</v>
      </c>
      <c r="P1922">
        <v>136</v>
      </c>
      <c r="Q1922" t="s">
        <v>30</v>
      </c>
      <c r="R1922" t="s">
        <v>31</v>
      </c>
      <c r="S1922">
        <v>0</v>
      </c>
      <c r="T1922">
        <v>2010</v>
      </c>
      <c r="U1922">
        <v>374</v>
      </c>
      <c r="V1922">
        <v>4.8</v>
      </c>
      <c r="W1922">
        <v>0</v>
      </c>
    </row>
    <row r="1923" spans="1:23" x14ac:dyDescent="0.25">
      <c r="A1923" t="s">
        <v>4486</v>
      </c>
      <c r="B1923">
        <v>126</v>
      </c>
      <c r="C1923">
        <v>110</v>
      </c>
      <c r="D1923">
        <v>42</v>
      </c>
      <c r="E1923">
        <v>111</v>
      </c>
      <c r="F1923" t="s">
        <v>5826</v>
      </c>
      <c r="G1923">
        <v>355</v>
      </c>
      <c r="H1923">
        <v>14589444</v>
      </c>
      <c r="I1923" t="s">
        <v>936</v>
      </c>
      <c r="J1923" t="s">
        <v>5827</v>
      </c>
      <c r="K1923" t="s">
        <v>5828</v>
      </c>
      <c r="L1923">
        <v>171151</v>
      </c>
      <c r="M1923">
        <v>911</v>
      </c>
      <c r="N1923" t="s">
        <v>5829</v>
      </c>
      <c r="O1923">
        <v>2</v>
      </c>
      <c r="P1923">
        <v>513</v>
      </c>
      <c r="Q1923" t="s">
        <v>30</v>
      </c>
      <c r="R1923" t="s">
        <v>31</v>
      </c>
      <c r="S1923">
        <v>0</v>
      </c>
      <c r="T1923">
        <v>2004</v>
      </c>
      <c r="U1923">
        <v>155</v>
      </c>
      <c r="V1923">
        <v>6.8</v>
      </c>
      <c r="W1923">
        <v>0</v>
      </c>
    </row>
    <row r="1924" spans="1:23" x14ac:dyDescent="0.25">
      <c r="A1924" t="s">
        <v>5830</v>
      </c>
      <c r="B1924">
        <v>50</v>
      </c>
      <c r="C1924">
        <v>101</v>
      </c>
      <c r="D1924">
        <v>17</v>
      </c>
      <c r="E1924">
        <v>218</v>
      </c>
      <c r="F1924" t="s">
        <v>5831</v>
      </c>
      <c r="G1924">
        <v>900</v>
      </c>
      <c r="H1924">
        <v>14095303</v>
      </c>
      <c r="I1924" t="s">
        <v>1730</v>
      </c>
      <c r="J1924" t="s">
        <v>4432</v>
      </c>
      <c r="K1924" t="s">
        <v>5832</v>
      </c>
      <c r="L1924">
        <v>15814</v>
      </c>
      <c r="M1924">
        <v>1634</v>
      </c>
      <c r="N1924" t="s">
        <v>5833</v>
      </c>
      <c r="O1924">
        <v>1</v>
      </c>
      <c r="P1924">
        <v>68</v>
      </c>
      <c r="Q1924" t="s">
        <v>30</v>
      </c>
      <c r="R1924" t="s">
        <v>31</v>
      </c>
      <c r="S1924">
        <v>0</v>
      </c>
      <c r="T1924">
        <v>1996</v>
      </c>
      <c r="U1924">
        <v>246</v>
      </c>
      <c r="V1924">
        <v>5.4</v>
      </c>
      <c r="W1924">
        <v>503</v>
      </c>
    </row>
    <row r="1925" spans="1:23" x14ac:dyDescent="0.25">
      <c r="A1925" t="s">
        <v>5834</v>
      </c>
      <c r="B1925">
        <v>52</v>
      </c>
      <c r="C1925">
        <v>85</v>
      </c>
      <c r="D1925">
        <v>54</v>
      </c>
      <c r="E1925">
        <v>455</v>
      </c>
      <c r="F1925" t="s">
        <v>2030</v>
      </c>
      <c r="G1925">
        <v>985</v>
      </c>
      <c r="H1925">
        <v>13973532</v>
      </c>
      <c r="I1925" t="s">
        <v>684</v>
      </c>
      <c r="J1925" t="s">
        <v>5400</v>
      </c>
      <c r="K1925" t="s">
        <v>5835</v>
      </c>
      <c r="L1925">
        <v>11211</v>
      </c>
      <c r="M1925">
        <v>3065</v>
      </c>
      <c r="N1925" t="s">
        <v>2833</v>
      </c>
      <c r="O1925">
        <v>1</v>
      </c>
      <c r="P1925">
        <v>92</v>
      </c>
      <c r="Q1925" t="s">
        <v>30</v>
      </c>
      <c r="R1925" t="s">
        <v>31</v>
      </c>
      <c r="S1925">
        <v>0</v>
      </c>
      <c r="T1925">
        <v>2002</v>
      </c>
      <c r="U1925">
        <v>637</v>
      </c>
      <c r="V1925">
        <v>5.0999999999999996</v>
      </c>
      <c r="W1925">
        <v>215</v>
      </c>
    </row>
    <row r="1926" spans="1:23" x14ac:dyDescent="0.25">
      <c r="A1926" t="s">
        <v>3147</v>
      </c>
      <c r="B1926">
        <v>260</v>
      </c>
      <c r="C1926">
        <v>132</v>
      </c>
      <c r="D1926">
        <v>241</v>
      </c>
      <c r="E1926">
        <v>151</v>
      </c>
      <c r="F1926" t="s">
        <v>860</v>
      </c>
      <c r="G1926">
        <v>27000</v>
      </c>
      <c r="H1926">
        <v>1865774</v>
      </c>
      <c r="I1926" t="s">
        <v>5836</v>
      </c>
      <c r="J1926" t="s">
        <v>48</v>
      </c>
      <c r="K1926" t="s">
        <v>5837</v>
      </c>
      <c r="L1926">
        <v>87682</v>
      </c>
      <c r="M1926">
        <v>27659</v>
      </c>
      <c r="N1926" t="s">
        <v>5838</v>
      </c>
      <c r="O1926">
        <v>2</v>
      </c>
      <c r="P1926">
        <v>174</v>
      </c>
      <c r="Q1926" t="s">
        <v>30</v>
      </c>
      <c r="R1926" t="s">
        <v>44</v>
      </c>
      <c r="S1926">
        <v>0</v>
      </c>
      <c r="T1926">
        <v>2015</v>
      </c>
      <c r="U1926">
        <v>154</v>
      </c>
      <c r="V1926">
        <v>7</v>
      </c>
      <c r="W1926">
        <v>43000</v>
      </c>
    </row>
    <row r="1927" spans="1:23" x14ac:dyDescent="0.25">
      <c r="A1927" t="s">
        <v>2947</v>
      </c>
      <c r="B1927">
        <v>111</v>
      </c>
      <c r="C1927">
        <v>88</v>
      </c>
      <c r="D1927">
        <v>82</v>
      </c>
      <c r="E1927">
        <v>432</v>
      </c>
      <c r="F1927" t="s">
        <v>5839</v>
      </c>
      <c r="G1927">
        <v>874</v>
      </c>
      <c r="H1927">
        <v>13920741</v>
      </c>
      <c r="I1927" t="s">
        <v>1094</v>
      </c>
      <c r="J1927" t="s">
        <v>3161</v>
      </c>
      <c r="K1927" t="s">
        <v>5840</v>
      </c>
      <c r="L1927">
        <v>59900</v>
      </c>
      <c r="M1927">
        <v>2062</v>
      </c>
      <c r="N1927" t="s">
        <v>5841</v>
      </c>
      <c r="O1927">
        <v>5</v>
      </c>
      <c r="P1927">
        <v>149</v>
      </c>
      <c r="Q1927" t="s">
        <v>30</v>
      </c>
      <c r="R1927" t="s">
        <v>31</v>
      </c>
      <c r="S1927">
        <v>0</v>
      </c>
      <c r="T1927">
        <v>2007</v>
      </c>
      <c r="U1927">
        <v>434</v>
      </c>
      <c r="V1927">
        <v>6.7</v>
      </c>
      <c r="W1927">
        <v>0</v>
      </c>
    </row>
    <row r="1928" spans="1:23" x14ac:dyDescent="0.25">
      <c r="A1928" t="s">
        <v>3593</v>
      </c>
      <c r="B1928">
        <v>231</v>
      </c>
      <c r="C1928">
        <v>90</v>
      </c>
      <c r="D1928">
        <v>160</v>
      </c>
      <c r="E1928">
        <v>852</v>
      </c>
      <c r="F1928" t="s">
        <v>25</v>
      </c>
      <c r="G1928">
        <v>963</v>
      </c>
      <c r="H1928">
        <v>18860403</v>
      </c>
      <c r="I1928" t="s">
        <v>3406</v>
      </c>
      <c r="J1928" t="s">
        <v>132</v>
      </c>
      <c r="K1928" t="s">
        <v>5842</v>
      </c>
      <c r="L1928">
        <v>20823</v>
      </c>
      <c r="M1928">
        <v>4952</v>
      </c>
      <c r="N1928" t="s">
        <v>5690</v>
      </c>
      <c r="O1928">
        <v>0</v>
      </c>
      <c r="P1928">
        <v>130</v>
      </c>
      <c r="Q1928" t="s">
        <v>30</v>
      </c>
      <c r="R1928" t="s">
        <v>31</v>
      </c>
      <c r="S1928">
        <v>0</v>
      </c>
      <c r="T1928">
        <v>2011</v>
      </c>
      <c r="U1928">
        <v>936</v>
      </c>
      <c r="V1928">
        <v>4</v>
      </c>
      <c r="W1928">
        <v>0</v>
      </c>
    </row>
    <row r="1929" spans="1:23" x14ac:dyDescent="0.25">
      <c r="A1929" t="s">
        <v>2931</v>
      </c>
      <c r="B1929">
        <v>99</v>
      </c>
      <c r="C1929">
        <v>145</v>
      </c>
      <c r="D1929">
        <v>317</v>
      </c>
      <c r="E1929">
        <v>70</v>
      </c>
      <c r="F1929" t="s">
        <v>5843</v>
      </c>
      <c r="G1929">
        <v>876</v>
      </c>
      <c r="H1929">
        <v>13038660</v>
      </c>
      <c r="I1929" t="s">
        <v>2164</v>
      </c>
      <c r="J1929" t="s">
        <v>1885</v>
      </c>
      <c r="K1929" t="s">
        <v>5844</v>
      </c>
      <c r="L1929">
        <v>16995</v>
      </c>
      <c r="M1929">
        <v>1282</v>
      </c>
      <c r="N1929" t="s">
        <v>5845</v>
      </c>
      <c r="O1929">
        <v>1</v>
      </c>
      <c r="P1929">
        <v>163</v>
      </c>
      <c r="Q1929" t="s">
        <v>30</v>
      </c>
      <c r="R1929" t="s">
        <v>31</v>
      </c>
      <c r="S1929">
        <v>0</v>
      </c>
      <c r="T1929">
        <v>1999</v>
      </c>
      <c r="U1929">
        <v>219</v>
      </c>
      <c r="V1929">
        <v>7.3</v>
      </c>
      <c r="W1929">
        <v>0</v>
      </c>
    </row>
    <row r="1930" spans="1:23" x14ac:dyDescent="0.25">
      <c r="A1930" t="s">
        <v>1735</v>
      </c>
      <c r="B1930">
        <v>159</v>
      </c>
      <c r="C1930">
        <v>110</v>
      </c>
      <c r="D1930">
        <v>425</v>
      </c>
      <c r="E1930">
        <v>148</v>
      </c>
      <c r="F1930" t="s">
        <v>1080</v>
      </c>
      <c r="G1930">
        <v>3000</v>
      </c>
      <c r="H1930">
        <v>28831145</v>
      </c>
      <c r="I1930" t="s">
        <v>2396</v>
      </c>
      <c r="J1930" t="s">
        <v>515</v>
      </c>
      <c r="K1930" t="s">
        <v>5846</v>
      </c>
      <c r="L1930">
        <v>39357</v>
      </c>
      <c r="M1930">
        <v>3757</v>
      </c>
      <c r="N1930" t="s">
        <v>5847</v>
      </c>
      <c r="O1930">
        <v>1</v>
      </c>
      <c r="P1930">
        <v>113</v>
      </c>
      <c r="Q1930" t="s">
        <v>30</v>
      </c>
      <c r="R1930" t="s">
        <v>31</v>
      </c>
      <c r="S1930">
        <v>0</v>
      </c>
      <c r="T1930">
        <v>2014</v>
      </c>
      <c r="U1930">
        <v>466</v>
      </c>
      <c r="V1930">
        <v>6.8</v>
      </c>
      <c r="W1930">
        <v>14000</v>
      </c>
    </row>
    <row r="1931" spans="1:23" x14ac:dyDescent="0.25">
      <c r="A1931" t="s">
        <v>4473</v>
      </c>
      <c r="B1931">
        <v>159</v>
      </c>
      <c r="C1931">
        <v>101</v>
      </c>
      <c r="D1931">
        <v>365</v>
      </c>
      <c r="E1931">
        <v>141</v>
      </c>
      <c r="F1931" t="s">
        <v>5848</v>
      </c>
      <c r="G1931">
        <v>338</v>
      </c>
      <c r="H1931">
        <v>0</v>
      </c>
      <c r="I1931" t="s">
        <v>1439</v>
      </c>
      <c r="J1931" t="s">
        <v>4504</v>
      </c>
      <c r="K1931" t="s">
        <v>5849</v>
      </c>
      <c r="L1931">
        <v>15531</v>
      </c>
      <c r="M1931">
        <v>1008</v>
      </c>
      <c r="N1931" t="s">
        <v>5850</v>
      </c>
      <c r="O1931">
        <v>0</v>
      </c>
      <c r="P1931">
        <v>189</v>
      </c>
      <c r="Q1931" t="s">
        <v>30</v>
      </c>
      <c r="R1931" t="s">
        <v>44</v>
      </c>
      <c r="S1931">
        <v>0</v>
      </c>
      <c r="T1931">
        <v>1985</v>
      </c>
      <c r="U1931">
        <v>246</v>
      </c>
      <c r="V1931">
        <v>6.1</v>
      </c>
      <c r="W1931">
        <v>0</v>
      </c>
    </row>
    <row r="1932" spans="1:23" x14ac:dyDescent="0.25">
      <c r="A1932" t="s">
        <v>2540</v>
      </c>
      <c r="B1932">
        <v>199</v>
      </c>
      <c r="C1932">
        <v>122</v>
      </c>
      <c r="D1932">
        <v>0</v>
      </c>
      <c r="E1932">
        <v>939</v>
      </c>
      <c r="F1932" t="s">
        <v>100</v>
      </c>
      <c r="G1932">
        <v>18000</v>
      </c>
      <c r="H1932">
        <v>11538204</v>
      </c>
      <c r="I1932" t="s">
        <v>5852</v>
      </c>
      <c r="J1932" t="s">
        <v>305</v>
      </c>
      <c r="K1932" t="s">
        <v>5853</v>
      </c>
      <c r="L1932">
        <v>23696</v>
      </c>
      <c r="M1932">
        <v>21163</v>
      </c>
      <c r="N1932" t="s">
        <v>770</v>
      </c>
      <c r="O1932">
        <v>0</v>
      </c>
      <c r="P1932">
        <v>135</v>
      </c>
      <c r="Q1932" t="s">
        <v>30</v>
      </c>
      <c r="R1932" t="s">
        <v>31</v>
      </c>
      <c r="S1932">
        <v>0</v>
      </c>
      <c r="T1932">
        <v>2010</v>
      </c>
      <c r="U1932">
        <v>1000</v>
      </c>
      <c r="V1932">
        <v>7</v>
      </c>
      <c r="W1932">
        <v>0</v>
      </c>
    </row>
    <row r="1933" spans="1:23" x14ac:dyDescent="0.25">
      <c r="A1933" t="s">
        <v>3762</v>
      </c>
      <c r="B1933">
        <v>119</v>
      </c>
      <c r="C1933">
        <v>107</v>
      </c>
      <c r="D1933">
        <v>308</v>
      </c>
      <c r="E1933">
        <v>872</v>
      </c>
      <c r="F1933" t="s">
        <v>1496</v>
      </c>
      <c r="G1933">
        <v>13000</v>
      </c>
      <c r="H1933">
        <v>11008432</v>
      </c>
      <c r="I1933" t="s">
        <v>1072</v>
      </c>
      <c r="J1933" t="s">
        <v>320</v>
      </c>
      <c r="K1933" t="s">
        <v>5854</v>
      </c>
      <c r="L1933">
        <v>43903</v>
      </c>
      <c r="M1933">
        <v>16651</v>
      </c>
      <c r="N1933" t="s">
        <v>5308</v>
      </c>
      <c r="O1933">
        <v>0</v>
      </c>
      <c r="P1933">
        <v>194</v>
      </c>
      <c r="Q1933" t="s">
        <v>30</v>
      </c>
      <c r="R1933" t="s">
        <v>31</v>
      </c>
      <c r="S1933">
        <v>0</v>
      </c>
      <c r="T1933">
        <v>2005</v>
      </c>
      <c r="U1933">
        <v>947</v>
      </c>
      <c r="V1933">
        <v>7.1</v>
      </c>
      <c r="W1933">
        <v>5000</v>
      </c>
    </row>
    <row r="1934" spans="1:23" x14ac:dyDescent="0.25">
      <c r="A1934" t="s">
        <v>5855</v>
      </c>
      <c r="B1934">
        <v>120</v>
      </c>
      <c r="C1934">
        <v>127</v>
      </c>
      <c r="D1934">
        <v>36</v>
      </c>
      <c r="E1934">
        <v>399</v>
      </c>
      <c r="F1934" t="s">
        <v>4173</v>
      </c>
      <c r="G1934">
        <v>562</v>
      </c>
      <c r="H1934">
        <v>12188642</v>
      </c>
      <c r="I1934" t="s">
        <v>3642</v>
      </c>
      <c r="J1934" t="s">
        <v>5856</v>
      </c>
      <c r="K1934" t="s">
        <v>5857</v>
      </c>
      <c r="L1934">
        <v>21098</v>
      </c>
      <c r="M1934">
        <v>2230</v>
      </c>
      <c r="N1934" t="s">
        <v>3389</v>
      </c>
      <c r="O1934">
        <v>7</v>
      </c>
      <c r="P1934">
        <v>56</v>
      </c>
      <c r="Q1934" t="s">
        <v>30</v>
      </c>
      <c r="R1934" t="s">
        <v>5858</v>
      </c>
      <c r="S1934">
        <v>0</v>
      </c>
      <c r="T1934">
        <v>2015</v>
      </c>
      <c r="U1934">
        <v>499</v>
      </c>
      <c r="V1934">
        <v>6.9</v>
      </c>
      <c r="W1934">
        <v>0</v>
      </c>
    </row>
    <row r="1935" spans="1:23" x14ac:dyDescent="0.25">
      <c r="A1935" t="s">
        <v>3309</v>
      </c>
      <c r="B1935">
        <v>180</v>
      </c>
      <c r="C1935">
        <v>99</v>
      </c>
      <c r="D1935">
        <v>0</v>
      </c>
      <c r="E1935">
        <v>52</v>
      </c>
      <c r="F1935" t="s">
        <v>5859</v>
      </c>
      <c r="G1935">
        <v>400</v>
      </c>
      <c r="H1935">
        <v>11100000</v>
      </c>
      <c r="I1935" t="s">
        <v>1559</v>
      </c>
      <c r="J1935" t="s">
        <v>2179</v>
      </c>
      <c r="K1935" t="s">
        <v>5860</v>
      </c>
      <c r="L1935">
        <v>92464</v>
      </c>
      <c r="M1935">
        <v>896</v>
      </c>
      <c r="N1935" t="s">
        <v>5861</v>
      </c>
      <c r="O1935">
        <v>1</v>
      </c>
      <c r="P1935">
        <v>331</v>
      </c>
      <c r="Q1935" t="s">
        <v>30</v>
      </c>
      <c r="R1935" t="s">
        <v>31</v>
      </c>
      <c r="S1935">
        <v>0</v>
      </c>
      <c r="T1935">
        <v>1986</v>
      </c>
      <c r="U1935">
        <v>223</v>
      </c>
      <c r="V1935">
        <v>7.3</v>
      </c>
      <c r="W1935">
        <v>19000</v>
      </c>
    </row>
    <row r="1936" spans="1:23" x14ac:dyDescent="0.25">
      <c r="A1936" t="s">
        <v>5862</v>
      </c>
      <c r="B1936">
        <v>58</v>
      </c>
      <c r="C1936">
        <v>104</v>
      </c>
      <c r="D1936">
        <v>8</v>
      </c>
      <c r="E1936">
        <v>8</v>
      </c>
      <c r="F1936" t="s">
        <v>5863</v>
      </c>
      <c r="G1936">
        <v>172</v>
      </c>
      <c r="H1936">
        <v>0</v>
      </c>
      <c r="I1936" t="s">
        <v>1099</v>
      </c>
      <c r="J1936" t="s">
        <v>3789</v>
      </c>
      <c r="K1936" t="s">
        <v>5864</v>
      </c>
      <c r="L1936">
        <v>5525</v>
      </c>
      <c r="M1936">
        <v>210</v>
      </c>
      <c r="N1936" t="s">
        <v>5865</v>
      </c>
      <c r="O1936">
        <v>2</v>
      </c>
      <c r="P1936">
        <v>11</v>
      </c>
      <c r="Q1936" t="s">
        <v>965</v>
      </c>
      <c r="R1936" t="s">
        <v>966</v>
      </c>
      <c r="S1936">
        <v>0</v>
      </c>
      <c r="T1936">
        <v>2012</v>
      </c>
      <c r="U1936">
        <v>20</v>
      </c>
      <c r="V1936">
        <v>6.3</v>
      </c>
      <c r="W1936">
        <v>853</v>
      </c>
    </row>
    <row r="1937" spans="1:23" x14ac:dyDescent="0.25">
      <c r="A1937" t="s">
        <v>5122</v>
      </c>
      <c r="B1937">
        <v>317</v>
      </c>
      <c r="C1937">
        <v>140</v>
      </c>
      <c r="D1937">
        <v>149</v>
      </c>
      <c r="E1937">
        <v>581</v>
      </c>
      <c r="F1937" t="s">
        <v>1110</v>
      </c>
      <c r="G1937">
        <v>27000</v>
      </c>
      <c r="H1937">
        <v>13651662</v>
      </c>
      <c r="I1937" t="s">
        <v>2396</v>
      </c>
      <c r="J1937" t="s">
        <v>48</v>
      </c>
      <c r="K1937" t="s">
        <v>5866</v>
      </c>
      <c r="L1937">
        <v>332276</v>
      </c>
      <c r="M1937">
        <v>29692</v>
      </c>
      <c r="N1937" t="s">
        <v>196</v>
      </c>
      <c r="O1937">
        <v>1</v>
      </c>
      <c r="P1937">
        <v>514</v>
      </c>
      <c r="Q1937" t="s">
        <v>30</v>
      </c>
      <c r="R1937" t="s">
        <v>31</v>
      </c>
      <c r="S1937">
        <v>0</v>
      </c>
      <c r="T1937">
        <v>2011</v>
      </c>
      <c r="U1937">
        <v>798</v>
      </c>
      <c r="V1937">
        <v>8.1999999999999993</v>
      </c>
      <c r="W1937">
        <v>77000</v>
      </c>
    </row>
    <row r="1938" spans="1:23" x14ac:dyDescent="0.25">
      <c r="A1938" t="s">
        <v>3130</v>
      </c>
      <c r="B1938">
        <v>44</v>
      </c>
      <c r="C1938">
        <v>133</v>
      </c>
      <c r="D1938">
        <v>277</v>
      </c>
      <c r="E1938">
        <v>8000</v>
      </c>
      <c r="F1938" t="s">
        <v>162</v>
      </c>
      <c r="G1938">
        <v>25000</v>
      </c>
      <c r="H1938">
        <v>11030963</v>
      </c>
      <c r="I1938" t="s">
        <v>5867</v>
      </c>
      <c r="J1938" t="s">
        <v>78</v>
      </c>
      <c r="K1938" t="s">
        <v>5868</v>
      </c>
      <c r="L1938">
        <v>24145</v>
      </c>
      <c r="M1938">
        <v>48482</v>
      </c>
      <c r="N1938" t="s">
        <v>1006</v>
      </c>
      <c r="O1938">
        <v>2</v>
      </c>
      <c r="P1938">
        <v>93</v>
      </c>
      <c r="Q1938" t="s">
        <v>30</v>
      </c>
      <c r="R1938" t="s">
        <v>44</v>
      </c>
      <c r="S1938">
        <v>0</v>
      </c>
      <c r="T1938">
        <v>1996</v>
      </c>
      <c r="U1938">
        <v>14000</v>
      </c>
      <c r="V1938">
        <v>7.1</v>
      </c>
      <c r="W1938">
        <v>0</v>
      </c>
    </row>
    <row r="1939" spans="1:23" x14ac:dyDescent="0.25">
      <c r="A1939" t="s">
        <v>2977</v>
      </c>
      <c r="B1939">
        <v>22</v>
      </c>
      <c r="C1939">
        <v>271</v>
      </c>
      <c r="D1939">
        <v>33</v>
      </c>
      <c r="E1939">
        <v>251</v>
      </c>
      <c r="F1939" t="s">
        <v>5869</v>
      </c>
      <c r="G1939">
        <v>854</v>
      </c>
      <c r="H1939">
        <v>10769960</v>
      </c>
      <c r="I1939" t="s">
        <v>1283</v>
      </c>
      <c r="J1939" t="s">
        <v>3010</v>
      </c>
      <c r="K1939" t="s">
        <v>5870</v>
      </c>
      <c r="L1939">
        <v>21940</v>
      </c>
      <c r="M1939">
        <v>2107</v>
      </c>
      <c r="N1939" t="s">
        <v>5871</v>
      </c>
      <c r="O1939">
        <v>0</v>
      </c>
      <c r="P1939">
        <v>256</v>
      </c>
      <c r="Q1939" t="s">
        <v>30</v>
      </c>
      <c r="R1939" t="s">
        <v>31</v>
      </c>
      <c r="S1939">
        <v>0</v>
      </c>
      <c r="T1939">
        <v>1993</v>
      </c>
      <c r="U1939">
        <v>702</v>
      </c>
      <c r="V1939">
        <v>7.7</v>
      </c>
      <c r="W1939">
        <v>0</v>
      </c>
    </row>
    <row r="1940" spans="1:23" x14ac:dyDescent="0.25">
      <c r="A1940" t="s">
        <v>5039</v>
      </c>
      <c r="B1940">
        <v>143</v>
      </c>
      <c r="C1940">
        <v>112</v>
      </c>
      <c r="D1940">
        <v>108</v>
      </c>
      <c r="E1940">
        <v>2000</v>
      </c>
      <c r="F1940" t="s">
        <v>309</v>
      </c>
      <c r="G1940">
        <v>23000</v>
      </c>
      <c r="H1940">
        <v>10911750</v>
      </c>
      <c r="I1940" t="s">
        <v>2157</v>
      </c>
      <c r="J1940" t="s">
        <v>50</v>
      </c>
      <c r="K1940" t="s">
        <v>5872</v>
      </c>
      <c r="L1940">
        <v>17757</v>
      </c>
      <c r="M1940">
        <v>43560</v>
      </c>
      <c r="N1940" t="s">
        <v>925</v>
      </c>
      <c r="O1940">
        <v>2</v>
      </c>
      <c r="P1940">
        <v>99</v>
      </c>
      <c r="Q1940" t="s">
        <v>30</v>
      </c>
      <c r="R1940" t="s">
        <v>31</v>
      </c>
      <c r="S1940">
        <v>0</v>
      </c>
      <c r="T1940">
        <v>2008</v>
      </c>
      <c r="U1940">
        <v>17000</v>
      </c>
      <c r="V1940">
        <v>6.5</v>
      </c>
      <c r="W1940">
        <v>982</v>
      </c>
    </row>
    <row r="1941" spans="1:23" x14ac:dyDescent="0.25">
      <c r="A1941" t="s">
        <v>3208</v>
      </c>
      <c r="B1941">
        <v>72</v>
      </c>
      <c r="C1941">
        <v>99</v>
      </c>
      <c r="D1941">
        <v>79</v>
      </c>
      <c r="E1941">
        <v>956</v>
      </c>
      <c r="F1941" t="s">
        <v>1274</v>
      </c>
      <c r="G1941">
        <v>16000</v>
      </c>
      <c r="H1941">
        <v>10719367</v>
      </c>
      <c r="I1941" t="s">
        <v>5873</v>
      </c>
      <c r="J1941" t="s">
        <v>265</v>
      </c>
      <c r="K1941" t="s">
        <v>5874</v>
      </c>
      <c r="L1941">
        <v>7909</v>
      </c>
      <c r="M1941">
        <v>28987</v>
      </c>
      <c r="N1941" t="s">
        <v>689</v>
      </c>
      <c r="O1941">
        <v>3</v>
      </c>
      <c r="P1941">
        <v>157</v>
      </c>
      <c r="Q1941" t="s">
        <v>30</v>
      </c>
      <c r="R1941" t="s">
        <v>31</v>
      </c>
      <c r="S1941">
        <v>0</v>
      </c>
      <c r="T1941">
        <v>2002</v>
      </c>
      <c r="U1941">
        <v>11000</v>
      </c>
      <c r="V1941">
        <v>4.9000000000000004</v>
      </c>
      <c r="W1941">
        <v>261</v>
      </c>
    </row>
    <row r="1942" spans="1:23" x14ac:dyDescent="0.25">
      <c r="A1942" t="s">
        <v>5875</v>
      </c>
      <c r="B1942">
        <v>70</v>
      </c>
      <c r="C1942">
        <v>100</v>
      </c>
      <c r="D1942">
        <v>57</v>
      </c>
      <c r="E1942">
        <v>92</v>
      </c>
      <c r="F1942" t="s">
        <v>5876</v>
      </c>
      <c r="G1942">
        <v>181</v>
      </c>
      <c r="H1942">
        <v>10114315</v>
      </c>
      <c r="I1942" t="s">
        <v>1258</v>
      </c>
      <c r="J1942" t="s">
        <v>5877</v>
      </c>
      <c r="K1942" t="s">
        <v>5878</v>
      </c>
      <c r="L1942">
        <v>18693</v>
      </c>
      <c r="M1942">
        <v>582</v>
      </c>
      <c r="N1942" t="s">
        <v>5879</v>
      </c>
      <c r="O1942">
        <v>0</v>
      </c>
      <c r="P1942">
        <v>187</v>
      </c>
      <c r="Q1942" t="s">
        <v>30</v>
      </c>
      <c r="R1942" t="s">
        <v>31</v>
      </c>
      <c r="S1942">
        <v>0</v>
      </c>
      <c r="T1942">
        <v>1999</v>
      </c>
      <c r="U1942">
        <v>151</v>
      </c>
      <c r="V1942">
        <v>6.4</v>
      </c>
      <c r="W1942">
        <v>0</v>
      </c>
    </row>
    <row r="1943" spans="1:23" x14ac:dyDescent="0.25">
      <c r="A1943" t="s">
        <v>5880</v>
      </c>
      <c r="B1943">
        <v>264</v>
      </c>
      <c r="C1943">
        <v>92</v>
      </c>
      <c r="D1943">
        <v>30</v>
      </c>
      <c r="E1943">
        <v>309</v>
      </c>
      <c r="F1943" t="s">
        <v>5881</v>
      </c>
      <c r="G1943">
        <v>941</v>
      </c>
      <c r="H1943">
        <v>49122319</v>
      </c>
      <c r="I1943" t="s">
        <v>3406</v>
      </c>
      <c r="J1943" t="s">
        <v>4756</v>
      </c>
      <c r="K1943" t="s">
        <v>5882</v>
      </c>
      <c r="L1943">
        <v>47169</v>
      </c>
      <c r="M1943">
        <v>2348</v>
      </c>
      <c r="N1943" t="s">
        <v>5883</v>
      </c>
      <c r="O1943">
        <v>0</v>
      </c>
      <c r="P1943">
        <v>162</v>
      </c>
      <c r="Q1943" t="s">
        <v>30</v>
      </c>
      <c r="R1943" t="s">
        <v>31</v>
      </c>
      <c r="S1943">
        <v>0</v>
      </c>
      <c r="T1943">
        <v>2012</v>
      </c>
      <c r="U1943">
        <v>459</v>
      </c>
      <c r="V1943">
        <v>5.9</v>
      </c>
      <c r="W1943">
        <v>17000</v>
      </c>
    </row>
    <row r="1944" spans="1:23" x14ac:dyDescent="0.25">
      <c r="A1944" t="s">
        <v>5884</v>
      </c>
      <c r="B1944">
        <v>20</v>
      </c>
      <c r="C1944">
        <v>105</v>
      </c>
      <c r="D1944">
        <v>121</v>
      </c>
      <c r="E1944">
        <v>354</v>
      </c>
      <c r="F1944" t="s">
        <v>1549</v>
      </c>
      <c r="G1944">
        <v>3000</v>
      </c>
      <c r="H1944">
        <v>10070000</v>
      </c>
      <c r="I1944" t="s">
        <v>936</v>
      </c>
      <c r="J1944" t="s">
        <v>345</v>
      </c>
      <c r="K1944" t="s">
        <v>5885</v>
      </c>
      <c r="L1944">
        <v>5668</v>
      </c>
      <c r="M1944">
        <v>5023</v>
      </c>
      <c r="N1944" t="s">
        <v>5886</v>
      </c>
      <c r="O1944">
        <v>3</v>
      </c>
      <c r="P1944">
        <v>50</v>
      </c>
      <c r="Q1944" t="s">
        <v>30</v>
      </c>
      <c r="R1944" t="s">
        <v>31</v>
      </c>
      <c r="S1944">
        <v>0</v>
      </c>
      <c r="T1944">
        <v>1996</v>
      </c>
      <c r="U1944">
        <v>624</v>
      </c>
      <c r="V1944">
        <v>6.2</v>
      </c>
      <c r="W1944">
        <v>491</v>
      </c>
    </row>
    <row r="1945" spans="1:23" x14ac:dyDescent="0.25">
      <c r="A1945" t="s">
        <v>2725</v>
      </c>
      <c r="B1945">
        <v>190</v>
      </c>
      <c r="C1945">
        <v>110</v>
      </c>
      <c r="D1945">
        <v>37</v>
      </c>
      <c r="E1945">
        <v>268</v>
      </c>
      <c r="F1945" t="s">
        <v>3649</v>
      </c>
      <c r="G1945">
        <v>10000</v>
      </c>
      <c r="H1945">
        <v>10324441</v>
      </c>
      <c r="I1945" t="s">
        <v>628</v>
      </c>
      <c r="J1945" t="s">
        <v>160</v>
      </c>
      <c r="K1945" t="s">
        <v>5887</v>
      </c>
      <c r="L1945">
        <v>27117</v>
      </c>
      <c r="M1945">
        <v>11431</v>
      </c>
      <c r="N1945" t="s">
        <v>5888</v>
      </c>
      <c r="O1945">
        <v>1</v>
      </c>
      <c r="P1945">
        <v>140</v>
      </c>
      <c r="Q1945" t="s">
        <v>30</v>
      </c>
      <c r="R1945" t="s">
        <v>31</v>
      </c>
      <c r="S1945">
        <v>0</v>
      </c>
      <c r="T1945">
        <v>2011</v>
      </c>
      <c r="U1945">
        <v>826</v>
      </c>
      <c r="V1945">
        <v>5.8</v>
      </c>
      <c r="W1945">
        <v>7000</v>
      </c>
    </row>
    <row r="1946" spans="1:23" x14ac:dyDescent="0.25">
      <c r="A1946" t="s">
        <v>4609</v>
      </c>
      <c r="B1946">
        <v>142</v>
      </c>
      <c r="C1946">
        <v>116</v>
      </c>
      <c r="D1946">
        <v>529</v>
      </c>
      <c r="E1946">
        <v>174</v>
      </c>
      <c r="F1946" t="s">
        <v>5889</v>
      </c>
      <c r="G1946">
        <v>442</v>
      </c>
      <c r="H1946">
        <v>7156933</v>
      </c>
      <c r="I1946" t="s">
        <v>1639</v>
      </c>
      <c r="J1946" t="s">
        <v>4850</v>
      </c>
      <c r="K1946" t="s">
        <v>5890</v>
      </c>
      <c r="L1946">
        <v>14581</v>
      </c>
      <c r="M1946">
        <v>1134</v>
      </c>
      <c r="N1946" t="s">
        <v>5180</v>
      </c>
      <c r="O1946">
        <v>0</v>
      </c>
      <c r="P1946">
        <v>74</v>
      </c>
      <c r="Q1946" t="s">
        <v>30</v>
      </c>
      <c r="R1946" t="s">
        <v>31</v>
      </c>
      <c r="S1946">
        <v>0</v>
      </c>
      <c r="T1946">
        <v>2006</v>
      </c>
      <c r="U1946">
        <v>252</v>
      </c>
      <c r="V1946">
        <v>6.7</v>
      </c>
      <c r="W1946">
        <v>348</v>
      </c>
    </row>
    <row r="1947" spans="1:23" x14ac:dyDescent="0.25">
      <c r="A1947" t="s">
        <v>5891</v>
      </c>
      <c r="B1947">
        <v>27</v>
      </c>
      <c r="C1947">
        <v>88</v>
      </c>
      <c r="D1947">
        <v>22</v>
      </c>
      <c r="E1947">
        <v>120</v>
      </c>
      <c r="F1947" t="s">
        <v>5892</v>
      </c>
      <c r="G1947">
        <v>174</v>
      </c>
      <c r="H1947">
        <v>9286314</v>
      </c>
      <c r="I1947" t="s">
        <v>321</v>
      </c>
      <c r="J1947" t="s">
        <v>5893</v>
      </c>
      <c r="K1947" t="s">
        <v>5894</v>
      </c>
      <c r="L1947">
        <v>4972</v>
      </c>
      <c r="M1947">
        <v>583</v>
      </c>
      <c r="N1947" t="s">
        <v>5895</v>
      </c>
      <c r="O1947">
        <v>1</v>
      </c>
      <c r="P1947">
        <v>62</v>
      </c>
      <c r="Q1947" t="s">
        <v>30</v>
      </c>
      <c r="R1947" t="s">
        <v>31</v>
      </c>
      <c r="S1947">
        <v>0</v>
      </c>
      <c r="T1947">
        <v>1991</v>
      </c>
      <c r="U1947">
        <v>132</v>
      </c>
      <c r="V1947">
        <v>5.9</v>
      </c>
      <c r="W1947">
        <v>0</v>
      </c>
    </row>
    <row r="1948" spans="1:23" x14ac:dyDescent="0.25">
      <c r="A1948" t="s">
        <v>5896</v>
      </c>
      <c r="B1948">
        <v>355</v>
      </c>
      <c r="C1948">
        <v>111</v>
      </c>
      <c r="D1948">
        <v>214</v>
      </c>
      <c r="E1948">
        <v>3000</v>
      </c>
      <c r="F1948" t="s">
        <v>531</v>
      </c>
      <c r="G1948">
        <v>10000</v>
      </c>
      <c r="H1948">
        <v>56692</v>
      </c>
      <c r="I1948" t="s">
        <v>4273</v>
      </c>
      <c r="J1948" t="s">
        <v>1813</v>
      </c>
      <c r="K1948" t="s">
        <v>5897</v>
      </c>
      <c r="L1948">
        <v>177401</v>
      </c>
      <c r="M1948">
        <v>23566</v>
      </c>
      <c r="N1948" t="s">
        <v>1105</v>
      </c>
      <c r="O1948">
        <v>2</v>
      </c>
      <c r="P1948">
        <v>504</v>
      </c>
      <c r="Q1948" t="s">
        <v>30</v>
      </c>
      <c r="R1948" t="s">
        <v>31</v>
      </c>
      <c r="S1948">
        <v>0</v>
      </c>
      <c r="T1948">
        <v>2009</v>
      </c>
      <c r="U1948">
        <v>9000</v>
      </c>
      <c r="V1948">
        <v>7.3</v>
      </c>
      <c r="W1948">
        <v>32000</v>
      </c>
    </row>
    <row r="1949" spans="1:23" x14ac:dyDescent="0.25">
      <c r="A1949" t="s">
        <v>5898</v>
      </c>
      <c r="B1949">
        <v>21</v>
      </c>
      <c r="C1949">
        <v>117</v>
      </c>
      <c r="D1949">
        <v>71</v>
      </c>
      <c r="E1949">
        <v>42</v>
      </c>
      <c r="F1949" t="s">
        <v>5899</v>
      </c>
      <c r="G1949">
        <v>433</v>
      </c>
      <c r="H1949">
        <v>0</v>
      </c>
      <c r="I1949" t="s">
        <v>123</v>
      </c>
      <c r="J1949" t="s">
        <v>4969</v>
      </c>
      <c r="K1949" t="s">
        <v>5900</v>
      </c>
      <c r="L1949">
        <v>3334</v>
      </c>
      <c r="M1949">
        <v>611</v>
      </c>
      <c r="N1949" t="s">
        <v>5901</v>
      </c>
      <c r="O1949">
        <v>1</v>
      </c>
      <c r="P1949">
        <v>52</v>
      </c>
      <c r="Q1949" t="s">
        <v>30</v>
      </c>
      <c r="R1949" t="s">
        <v>44</v>
      </c>
      <c r="S1949">
        <v>0</v>
      </c>
      <c r="T1949">
        <v>1984</v>
      </c>
      <c r="U1949">
        <v>54</v>
      </c>
      <c r="V1949">
        <v>4.8</v>
      </c>
      <c r="W1949">
        <v>739</v>
      </c>
    </row>
    <row r="1950" spans="1:23" x14ac:dyDescent="0.25">
      <c r="A1950" t="s">
        <v>5902</v>
      </c>
      <c r="B1950">
        <v>31</v>
      </c>
      <c r="C1950">
        <v>95</v>
      </c>
      <c r="D1950">
        <v>32</v>
      </c>
      <c r="E1950">
        <v>324</v>
      </c>
      <c r="F1950" t="s">
        <v>3919</v>
      </c>
      <c r="G1950">
        <v>843</v>
      </c>
      <c r="H1950">
        <v>5654777</v>
      </c>
      <c r="I1950" t="s">
        <v>2255</v>
      </c>
      <c r="J1950" t="s">
        <v>2102</v>
      </c>
      <c r="K1950" t="s">
        <v>5903</v>
      </c>
      <c r="L1950">
        <v>4875</v>
      </c>
      <c r="M1950">
        <v>2165</v>
      </c>
      <c r="N1950" t="s">
        <v>5904</v>
      </c>
      <c r="O1950">
        <v>3</v>
      </c>
      <c r="P1950">
        <v>26</v>
      </c>
      <c r="Q1950" t="s">
        <v>30</v>
      </c>
      <c r="R1950" t="s">
        <v>31</v>
      </c>
      <c r="S1950">
        <v>0</v>
      </c>
      <c r="T1950">
        <v>2005</v>
      </c>
      <c r="U1950">
        <v>593</v>
      </c>
      <c r="V1950">
        <v>4.0999999999999996</v>
      </c>
      <c r="W1950">
        <v>206</v>
      </c>
    </row>
    <row r="1951" spans="1:23" x14ac:dyDescent="0.25">
      <c r="A1951" t="s">
        <v>4866</v>
      </c>
      <c r="B1951">
        <v>87</v>
      </c>
      <c r="C1951">
        <v>95</v>
      </c>
      <c r="D1951">
        <v>6</v>
      </c>
      <c r="E1951">
        <v>248</v>
      </c>
      <c r="F1951" t="s">
        <v>2142</v>
      </c>
      <c r="G1951">
        <v>849</v>
      </c>
      <c r="H1951">
        <v>5516708</v>
      </c>
      <c r="I1951" t="s">
        <v>1099</v>
      </c>
      <c r="J1951" t="s">
        <v>5126</v>
      </c>
      <c r="K1951" t="s">
        <v>5905</v>
      </c>
      <c r="L1951">
        <v>11375</v>
      </c>
      <c r="M1951">
        <v>2413</v>
      </c>
      <c r="N1951" t="s">
        <v>5906</v>
      </c>
      <c r="O1951">
        <v>2</v>
      </c>
      <c r="P1951">
        <v>91</v>
      </c>
      <c r="Q1951" t="s">
        <v>30</v>
      </c>
      <c r="R1951" t="s">
        <v>31</v>
      </c>
      <c r="S1951">
        <v>0</v>
      </c>
      <c r="T1951">
        <v>2001</v>
      </c>
      <c r="U1951">
        <v>841</v>
      </c>
      <c r="V1951">
        <v>4.9000000000000004</v>
      </c>
      <c r="W1951">
        <v>295</v>
      </c>
    </row>
    <row r="1952" spans="1:23" x14ac:dyDescent="0.25">
      <c r="A1952" t="s">
        <v>982</v>
      </c>
      <c r="B1952">
        <v>126</v>
      </c>
      <c r="C1952">
        <v>127</v>
      </c>
      <c r="D1952">
        <v>79</v>
      </c>
      <c r="E1952">
        <v>50</v>
      </c>
      <c r="F1952" t="s">
        <v>4944</v>
      </c>
      <c r="G1952">
        <v>12000</v>
      </c>
      <c r="H1952">
        <v>5128124</v>
      </c>
      <c r="I1952" t="s">
        <v>1072</v>
      </c>
      <c r="J1952" t="s">
        <v>523</v>
      </c>
      <c r="K1952" t="s">
        <v>5907</v>
      </c>
      <c r="L1952">
        <v>44198</v>
      </c>
      <c r="M1952">
        <v>12574</v>
      </c>
      <c r="N1952" t="s">
        <v>5908</v>
      </c>
      <c r="O1952">
        <v>1</v>
      </c>
      <c r="P1952">
        <v>251</v>
      </c>
      <c r="Q1952" t="s">
        <v>30</v>
      </c>
      <c r="R1952" t="s">
        <v>127</v>
      </c>
      <c r="S1952">
        <v>0</v>
      </c>
      <c r="T1952">
        <v>2005</v>
      </c>
      <c r="U1952">
        <v>506</v>
      </c>
      <c r="V1952">
        <v>7.9</v>
      </c>
      <c r="W1952">
        <v>11000</v>
      </c>
    </row>
    <row r="1953" spans="1:23" x14ac:dyDescent="0.25">
      <c r="A1953" t="s">
        <v>3593</v>
      </c>
      <c r="B1953">
        <v>285</v>
      </c>
      <c r="C1953">
        <v>105</v>
      </c>
      <c r="D1953">
        <v>160</v>
      </c>
      <c r="E1953">
        <v>490</v>
      </c>
      <c r="F1953" t="s">
        <v>4378</v>
      </c>
      <c r="G1953">
        <v>852</v>
      </c>
      <c r="H1953">
        <v>34014398</v>
      </c>
      <c r="I1953" t="s">
        <v>4728</v>
      </c>
      <c r="J1953" t="s">
        <v>4435</v>
      </c>
      <c r="K1953" t="s">
        <v>4729</v>
      </c>
      <c r="L1953">
        <v>115650</v>
      </c>
      <c r="M1953">
        <v>2603</v>
      </c>
      <c r="N1953" t="s">
        <v>4730</v>
      </c>
      <c r="O1953">
        <v>0</v>
      </c>
      <c r="P1953">
        <v>1033</v>
      </c>
      <c r="Q1953" t="s">
        <v>30</v>
      </c>
      <c r="R1953" t="s">
        <v>526</v>
      </c>
      <c r="S1953">
        <v>0</v>
      </c>
      <c r="T1953">
        <v>2006</v>
      </c>
      <c r="U1953">
        <v>521</v>
      </c>
      <c r="V1953">
        <v>5.6</v>
      </c>
      <c r="W1953">
        <v>4000</v>
      </c>
    </row>
    <row r="1954" spans="1:23" x14ac:dyDescent="0.25">
      <c r="A1954" t="s">
        <v>5909</v>
      </c>
      <c r="B1954">
        <v>60</v>
      </c>
      <c r="C1954">
        <v>104</v>
      </c>
      <c r="D1954">
        <v>54</v>
      </c>
      <c r="E1954">
        <v>919</v>
      </c>
      <c r="F1954" t="s">
        <v>3838</v>
      </c>
      <c r="G1954">
        <v>6000</v>
      </c>
      <c r="H1954">
        <v>4064333</v>
      </c>
      <c r="I1954" t="s">
        <v>1244</v>
      </c>
      <c r="J1954" t="s">
        <v>148</v>
      </c>
      <c r="K1954" t="s">
        <v>5910</v>
      </c>
      <c r="L1954">
        <v>24790</v>
      </c>
      <c r="M1954">
        <v>9662</v>
      </c>
      <c r="N1954" t="s">
        <v>4249</v>
      </c>
      <c r="O1954">
        <v>0</v>
      </c>
      <c r="P1954">
        <v>173</v>
      </c>
      <c r="Q1954" t="s">
        <v>30</v>
      </c>
      <c r="R1954" t="s">
        <v>31</v>
      </c>
      <c r="S1954">
        <v>0</v>
      </c>
      <c r="T1954">
        <v>1995</v>
      </c>
      <c r="U1954">
        <v>923</v>
      </c>
      <c r="V1954">
        <v>5.2</v>
      </c>
      <c r="W1954">
        <v>0</v>
      </c>
    </row>
    <row r="1955" spans="1:23" x14ac:dyDescent="0.25">
      <c r="A1955" t="s">
        <v>5911</v>
      </c>
      <c r="B1955">
        <v>23</v>
      </c>
      <c r="C1955">
        <v>95</v>
      </c>
      <c r="D1955">
        <v>2</v>
      </c>
      <c r="E1955">
        <v>807</v>
      </c>
      <c r="F1955" t="s">
        <v>1966</v>
      </c>
      <c r="G1955">
        <v>927</v>
      </c>
      <c r="H1955">
        <v>4006906</v>
      </c>
      <c r="I1955" t="s">
        <v>684</v>
      </c>
      <c r="J1955" t="s">
        <v>5387</v>
      </c>
      <c r="K1955" t="s">
        <v>5912</v>
      </c>
      <c r="L1955">
        <v>3229</v>
      </c>
      <c r="M1955">
        <v>4990</v>
      </c>
      <c r="N1955" t="s">
        <v>3504</v>
      </c>
      <c r="O1955">
        <v>7</v>
      </c>
      <c r="P1955">
        <v>20</v>
      </c>
      <c r="Q1955" t="s">
        <v>30</v>
      </c>
      <c r="R1955" t="s">
        <v>31</v>
      </c>
      <c r="S1955">
        <v>0</v>
      </c>
      <c r="T1955">
        <v>2005</v>
      </c>
      <c r="U1955">
        <v>912</v>
      </c>
      <c r="V1955">
        <v>4.0999999999999996</v>
      </c>
      <c r="W1955">
        <v>83</v>
      </c>
    </row>
    <row r="1956" spans="1:23" x14ac:dyDescent="0.25">
      <c r="A1956" t="s">
        <v>5566</v>
      </c>
      <c r="B1956">
        <v>229</v>
      </c>
      <c r="C1956">
        <v>121</v>
      </c>
      <c r="D1956">
        <v>353</v>
      </c>
      <c r="E1956">
        <v>18</v>
      </c>
      <c r="F1956" t="s">
        <v>5913</v>
      </c>
      <c r="G1956">
        <v>45</v>
      </c>
      <c r="H1956">
        <v>3073392</v>
      </c>
      <c r="I1956" t="s">
        <v>1435</v>
      </c>
      <c r="J1956" t="s">
        <v>5914</v>
      </c>
      <c r="K1956" t="s">
        <v>5915</v>
      </c>
      <c r="L1956">
        <v>59462</v>
      </c>
      <c r="M1956">
        <v>142</v>
      </c>
      <c r="N1956" t="s">
        <v>5916</v>
      </c>
      <c r="O1956">
        <v>0</v>
      </c>
      <c r="P1956">
        <v>300</v>
      </c>
      <c r="Q1956" t="s">
        <v>30</v>
      </c>
      <c r="R1956" t="s">
        <v>188</v>
      </c>
      <c r="S1956">
        <v>0</v>
      </c>
      <c r="T1956">
        <v>2008</v>
      </c>
      <c r="U1956">
        <v>30</v>
      </c>
      <c r="V1956">
        <v>6.6</v>
      </c>
      <c r="W1956">
        <v>0</v>
      </c>
    </row>
    <row r="1957" spans="1:23" x14ac:dyDescent="0.25">
      <c r="A1957" t="s">
        <v>2762</v>
      </c>
      <c r="B1957">
        <v>143</v>
      </c>
      <c r="C1957">
        <v>92</v>
      </c>
      <c r="D1957">
        <v>892</v>
      </c>
      <c r="E1957">
        <v>492</v>
      </c>
      <c r="F1957" t="s">
        <v>1193</v>
      </c>
      <c r="G1957">
        <v>783</v>
      </c>
      <c r="H1957">
        <v>1550000</v>
      </c>
      <c r="I1957" t="s">
        <v>5917</v>
      </c>
      <c r="J1957" t="s">
        <v>2392</v>
      </c>
      <c r="K1957" t="s">
        <v>5918</v>
      </c>
      <c r="L1957">
        <v>30628</v>
      </c>
      <c r="M1957">
        <v>2930</v>
      </c>
      <c r="N1957" t="s">
        <v>5919</v>
      </c>
      <c r="O1957">
        <v>2</v>
      </c>
      <c r="P1957">
        <v>471</v>
      </c>
      <c r="Q1957" t="s">
        <v>30</v>
      </c>
      <c r="R1957" t="s">
        <v>31</v>
      </c>
      <c r="S1957">
        <v>0</v>
      </c>
      <c r="T1957">
        <v>2005</v>
      </c>
      <c r="U1957">
        <v>595</v>
      </c>
      <c r="V1957">
        <v>2.9</v>
      </c>
      <c r="W1957">
        <v>937</v>
      </c>
    </row>
    <row r="1958" spans="1:23" x14ac:dyDescent="0.25">
      <c r="A1958" t="s">
        <v>2408</v>
      </c>
      <c r="B1958">
        <v>376</v>
      </c>
      <c r="C1958">
        <v>80</v>
      </c>
      <c r="D1958">
        <v>2000</v>
      </c>
      <c r="E1958">
        <v>132</v>
      </c>
      <c r="F1958" t="s">
        <v>41</v>
      </c>
      <c r="G1958">
        <v>14000</v>
      </c>
      <c r="H1958">
        <v>0</v>
      </c>
      <c r="I1958" t="s">
        <v>1639</v>
      </c>
      <c r="J1958" t="s">
        <v>151</v>
      </c>
      <c r="K1958" t="s">
        <v>5920</v>
      </c>
      <c r="L1958">
        <v>96480</v>
      </c>
      <c r="M1958">
        <v>25143</v>
      </c>
      <c r="N1958" t="s">
        <v>5921</v>
      </c>
      <c r="O1958">
        <v>3</v>
      </c>
      <c r="P1958">
        <v>181</v>
      </c>
      <c r="Q1958" t="s">
        <v>30</v>
      </c>
      <c r="R1958" t="s">
        <v>966</v>
      </c>
      <c r="S1958">
        <v>0</v>
      </c>
      <c r="T1958">
        <v>2011</v>
      </c>
      <c r="U1958">
        <v>11000</v>
      </c>
      <c r="V1958">
        <v>7.2</v>
      </c>
      <c r="W1958">
        <v>21000</v>
      </c>
    </row>
    <row r="1959" spans="1:23" x14ac:dyDescent="0.25">
      <c r="A1959" t="s">
        <v>5165</v>
      </c>
      <c r="B1959">
        <v>97</v>
      </c>
      <c r="C1959">
        <v>107</v>
      </c>
      <c r="D1959">
        <v>460</v>
      </c>
      <c r="E1959">
        <v>490</v>
      </c>
      <c r="F1959" t="s">
        <v>2150</v>
      </c>
      <c r="G1959">
        <v>14000</v>
      </c>
      <c r="H1959">
        <v>871527</v>
      </c>
      <c r="I1959" t="s">
        <v>1396</v>
      </c>
      <c r="J1959" t="s">
        <v>303</v>
      </c>
      <c r="K1959" t="s">
        <v>5922</v>
      </c>
      <c r="L1959">
        <v>14982</v>
      </c>
      <c r="M1959">
        <v>16090</v>
      </c>
      <c r="N1959" t="s">
        <v>4730</v>
      </c>
      <c r="O1959">
        <v>2</v>
      </c>
      <c r="P1959">
        <v>128</v>
      </c>
      <c r="Q1959" t="s">
        <v>30</v>
      </c>
      <c r="R1959" t="s">
        <v>188</v>
      </c>
      <c r="S1959">
        <v>0</v>
      </c>
      <c r="T1959">
        <v>2005</v>
      </c>
      <c r="U1959">
        <v>1000</v>
      </c>
      <c r="V1959">
        <v>6.5</v>
      </c>
      <c r="W1959">
        <v>507</v>
      </c>
    </row>
    <row r="1960" spans="1:23" x14ac:dyDescent="0.25">
      <c r="A1960" t="s">
        <v>104</v>
      </c>
      <c r="B1960">
        <v>73</v>
      </c>
      <c r="C1960">
        <v>91</v>
      </c>
      <c r="D1960">
        <v>80</v>
      </c>
      <c r="E1960">
        <v>31</v>
      </c>
      <c r="F1960" t="s">
        <v>5923</v>
      </c>
      <c r="G1960">
        <v>473</v>
      </c>
      <c r="H1960">
        <v>12495865</v>
      </c>
      <c r="I1960" t="s">
        <v>842</v>
      </c>
      <c r="J1960" t="s">
        <v>5924</v>
      </c>
      <c r="K1960" t="s">
        <v>5925</v>
      </c>
      <c r="L1960">
        <v>7100</v>
      </c>
      <c r="M1960">
        <v>539</v>
      </c>
      <c r="N1960" t="s">
        <v>5926</v>
      </c>
      <c r="O1960">
        <v>0</v>
      </c>
      <c r="P1960">
        <v>35</v>
      </c>
      <c r="Q1960" t="s">
        <v>30</v>
      </c>
      <c r="R1960" t="s">
        <v>31</v>
      </c>
      <c r="S1960">
        <v>0</v>
      </c>
      <c r="T1960">
        <v>2012</v>
      </c>
      <c r="U1960">
        <v>31</v>
      </c>
      <c r="V1960">
        <v>6.8</v>
      </c>
      <c r="W1960">
        <v>0</v>
      </c>
    </row>
    <row r="1961" spans="1:23" x14ac:dyDescent="0.25">
      <c r="A1961" t="s">
        <v>5927</v>
      </c>
      <c r="B1961">
        <v>28</v>
      </c>
      <c r="C1961">
        <v>117</v>
      </c>
      <c r="D1961">
        <v>162</v>
      </c>
      <c r="E1961">
        <v>745</v>
      </c>
      <c r="F1961" t="s">
        <v>1695</v>
      </c>
      <c r="G1961">
        <v>2000</v>
      </c>
      <c r="H1961">
        <v>777423</v>
      </c>
      <c r="I1961" t="s">
        <v>1072</v>
      </c>
      <c r="J1961" t="s">
        <v>2547</v>
      </c>
      <c r="K1961" t="s">
        <v>5928</v>
      </c>
      <c r="L1961">
        <v>5841</v>
      </c>
      <c r="M1961">
        <v>4351</v>
      </c>
      <c r="N1961" t="s">
        <v>710</v>
      </c>
      <c r="O1961">
        <v>0</v>
      </c>
      <c r="P1961">
        <v>57</v>
      </c>
      <c r="Q1961" t="s">
        <v>30</v>
      </c>
      <c r="R1961" t="s">
        <v>31</v>
      </c>
      <c r="S1961">
        <v>0</v>
      </c>
      <c r="T1961">
        <v>1998</v>
      </c>
      <c r="U1961">
        <v>878</v>
      </c>
      <c r="V1961">
        <v>7.2</v>
      </c>
      <c r="W1961">
        <v>942</v>
      </c>
    </row>
    <row r="1962" spans="1:23" x14ac:dyDescent="0.25">
      <c r="A1962" t="s">
        <v>5457</v>
      </c>
      <c r="B1962">
        <v>160</v>
      </c>
      <c r="C1962">
        <v>107</v>
      </c>
      <c r="D1962">
        <v>0</v>
      </c>
      <c r="E1962">
        <v>240</v>
      </c>
      <c r="F1962" t="s">
        <v>5929</v>
      </c>
      <c r="G1962">
        <v>962</v>
      </c>
      <c r="H1962">
        <v>1186957</v>
      </c>
      <c r="I1962" t="s">
        <v>2164</v>
      </c>
      <c r="J1962" t="s">
        <v>1543</v>
      </c>
      <c r="K1962" t="s">
        <v>5930</v>
      </c>
      <c r="L1962">
        <v>9264</v>
      </c>
      <c r="M1962">
        <v>1591</v>
      </c>
      <c r="N1962" t="s">
        <v>5931</v>
      </c>
      <c r="O1962">
        <v>3</v>
      </c>
      <c r="P1962">
        <v>69</v>
      </c>
      <c r="Q1962" t="s">
        <v>30</v>
      </c>
      <c r="R1962" t="s">
        <v>44</v>
      </c>
      <c r="S1962">
        <v>0</v>
      </c>
      <c r="T1962">
        <v>2008</v>
      </c>
      <c r="U1962">
        <v>266</v>
      </c>
      <c r="V1962">
        <v>6.8</v>
      </c>
      <c r="W1962">
        <v>0</v>
      </c>
    </row>
    <row r="1963" spans="1:23" x14ac:dyDescent="0.25">
      <c r="A1963" t="s">
        <v>5932</v>
      </c>
      <c r="B1963">
        <v>124</v>
      </c>
      <c r="C1963">
        <v>131</v>
      </c>
      <c r="D1963">
        <v>911</v>
      </c>
      <c r="E1963">
        <v>232</v>
      </c>
      <c r="F1963" t="s">
        <v>5933</v>
      </c>
      <c r="G1963">
        <v>5000</v>
      </c>
      <c r="H1963">
        <v>85433</v>
      </c>
      <c r="I1963" t="s">
        <v>5934</v>
      </c>
      <c r="J1963" t="s">
        <v>1208</v>
      </c>
      <c r="K1963" t="s">
        <v>5935</v>
      </c>
      <c r="L1963">
        <v>69676</v>
      </c>
      <c r="M1963">
        <v>5954</v>
      </c>
      <c r="N1963" t="s">
        <v>5936</v>
      </c>
      <c r="O1963">
        <v>2</v>
      </c>
      <c r="P1963">
        <v>131</v>
      </c>
      <c r="Q1963" t="s">
        <v>30</v>
      </c>
      <c r="R1963" t="s">
        <v>4304</v>
      </c>
      <c r="S1963">
        <v>0</v>
      </c>
      <c r="T1963">
        <v>2013</v>
      </c>
      <c r="U1963">
        <v>234</v>
      </c>
      <c r="V1963">
        <v>7.8</v>
      </c>
      <c r="W1963">
        <v>31000</v>
      </c>
    </row>
    <row r="1964" spans="1:23" x14ac:dyDescent="0.25">
      <c r="A1964" t="s">
        <v>5937</v>
      </c>
      <c r="B1964">
        <v>280</v>
      </c>
      <c r="C1964">
        <v>122</v>
      </c>
      <c r="D1964">
        <v>0</v>
      </c>
      <c r="E1964">
        <v>407</v>
      </c>
      <c r="F1964" t="s">
        <v>3589</v>
      </c>
      <c r="G1964">
        <v>12000</v>
      </c>
      <c r="H1964">
        <v>1697956</v>
      </c>
      <c r="I1964" t="s">
        <v>1265</v>
      </c>
      <c r="J1964" t="s">
        <v>485</v>
      </c>
      <c r="K1964" t="s">
        <v>5938</v>
      </c>
      <c r="L1964">
        <v>64944</v>
      </c>
      <c r="M1964">
        <v>13809</v>
      </c>
      <c r="N1964" t="s">
        <v>5939</v>
      </c>
      <c r="O1964">
        <v>2</v>
      </c>
      <c r="P1964">
        <v>212</v>
      </c>
      <c r="Q1964" t="s">
        <v>30</v>
      </c>
      <c r="R1964" t="s">
        <v>31</v>
      </c>
      <c r="S1964">
        <v>0</v>
      </c>
      <c r="T1964">
        <v>2009</v>
      </c>
      <c r="U1964">
        <v>463</v>
      </c>
      <c r="V1964">
        <v>6.7</v>
      </c>
      <c r="W1964">
        <v>6000</v>
      </c>
    </row>
    <row r="1965" spans="1:23" x14ac:dyDescent="0.25">
      <c r="A1965" t="s">
        <v>5940</v>
      </c>
      <c r="B1965">
        <v>56</v>
      </c>
      <c r="C1965">
        <v>88</v>
      </c>
      <c r="D1965">
        <v>4</v>
      </c>
      <c r="E1965">
        <v>602</v>
      </c>
      <c r="F1965" t="s">
        <v>3506</v>
      </c>
      <c r="G1965">
        <v>783</v>
      </c>
      <c r="H1965">
        <v>0</v>
      </c>
      <c r="I1965" t="s">
        <v>1818</v>
      </c>
      <c r="J1965" t="s">
        <v>661</v>
      </c>
      <c r="K1965" t="s">
        <v>5941</v>
      </c>
      <c r="L1965">
        <v>5385</v>
      </c>
      <c r="M1965">
        <v>3874</v>
      </c>
      <c r="N1965" t="s">
        <v>876</v>
      </c>
      <c r="O1965">
        <v>2</v>
      </c>
      <c r="P1965">
        <v>22</v>
      </c>
      <c r="Q1965" t="s">
        <v>30</v>
      </c>
      <c r="R1965" t="s">
        <v>966</v>
      </c>
      <c r="S1965">
        <v>0</v>
      </c>
      <c r="T1965">
        <v>2010</v>
      </c>
      <c r="U1965">
        <v>749</v>
      </c>
      <c r="V1965">
        <v>6.1</v>
      </c>
      <c r="W1965">
        <v>0</v>
      </c>
    </row>
    <row r="1966" spans="1:23" x14ac:dyDescent="0.25">
      <c r="A1966" t="s">
        <v>5723</v>
      </c>
      <c r="B1966">
        <v>118</v>
      </c>
      <c r="C1966">
        <v>134</v>
      </c>
      <c r="D1966">
        <v>0</v>
      </c>
      <c r="E1966">
        <v>92</v>
      </c>
      <c r="F1966" t="s">
        <v>5942</v>
      </c>
      <c r="G1966">
        <v>541</v>
      </c>
      <c r="H1966">
        <v>183662</v>
      </c>
      <c r="I1966" t="s">
        <v>1639</v>
      </c>
      <c r="J1966" t="s">
        <v>4190</v>
      </c>
      <c r="K1966" t="s">
        <v>5943</v>
      </c>
      <c r="L1966">
        <v>18395</v>
      </c>
      <c r="M1966">
        <v>890</v>
      </c>
      <c r="N1966" t="s">
        <v>5944</v>
      </c>
      <c r="O1966">
        <v>6</v>
      </c>
      <c r="P1966">
        <v>48</v>
      </c>
      <c r="Q1966" t="s">
        <v>965</v>
      </c>
      <c r="R1966" t="s">
        <v>966</v>
      </c>
      <c r="S1966">
        <v>0</v>
      </c>
      <c r="T1966">
        <v>2010</v>
      </c>
      <c r="U1966">
        <v>173</v>
      </c>
      <c r="V1966">
        <v>7.1</v>
      </c>
      <c r="W1966">
        <v>0</v>
      </c>
    </row>
    <row r="1967" spans="1:23" x14ac:dyDescent="0.25">
      <c r="A1967" t="s">
        <v>2386</v>
      </c>
      <c r="B1967">
        <v>49</v>
      </c>
      <c r="C1967">
        <v>117</v>
      </c>
      <c r="D1967">
        <v>138</v>
      </c>
      <c r="E1967">
        <v>416</v>
      </c>
      <c r="F1967" t="s">
        <v>343</v>
      </c>
      <c r="G1967">
        <v>908</v>
      </c>
      <c r="H1967">
        <v>134904</v>
      </c>
      <c r="I1967" t="s">
        <v>2805</v>
      </c>
      <c r="J1967" t="s">
        <v>5945</v>
      </c>
      <c r="K1967" t="s">
        <v>5946</v>
      </c>
      <c r="L1967">
        <v>2395</v>
      </c>
      <c r="M1967">
        <v>3204</v>
      </c>
      <c r="N1967" t="s">
        <v>5947</v>
      </c>
      <c r="O1967">
        <v>9</v>
      </c>
      <c r="P1967">
        <v>17</v>
      </c>
      <c r="Q1967" t="s">
        <v>30</v>
      </c>
      <c r="R1967" t="s">
        <v>31</v>
      </c>
      <c r="S1967">
        <v>0</v>
      </c>
      <c r="T1967">
        <v>2010</v>
      </c>
      <c r="U1967">
        <v>581</v>
      </c>
      <c r="V1967">
        <v>5.7</v>
      </c>
      <c r="W1967">
        <v>636</v>
      </c>
    </row>
    <row r="1968" spans="1:23" x14ac:dyDescent="0.25">
      <c r="A1968" t="s">
        <v>5948</v>
      </c>
      <c r="B1968">
        <v>4</v>
      </c>
      <c r="C1968">
        <v>80</v>
      </c>
      <c r="D1968">
        <v>0</v>
      </c>
      <c r="E1968">
        <v>0</v>
      </c>
      <c r="F1968" t="s">
        <v>5949</v>
      </c>
      <c r="G1968">
        <v>44</v>
      </c>
      <c r="H1968">
        <v>0</v>
      </c>
      <c r="I1968" t="s">
        <v>2074</v>
      </c>
      <c r="J1968" t="s">
        <v>5950</v>
      </c>
      <c r="K1968" t="s">
        <v>5951</v>
      </c>
      <c r="L1968">
        <v>753</v>
      </c>
      <c r="M1968">
        <v>53</v>
      </c>
      <c r="N1968" t="s">
        <v>5948</v>
      </c>
      <c r="O1968">
        <v>0</v>
      </c>
      <c r="P1968">
        <v>24</v>
      </c>
      <c r="Q1968" t="s">
        <v>30</v>
      </c>
      <c r="R1968" t="s">
        <v>966</v>
      </c>
      <c r="S1968">
        <v>0</v>
      </c>
      <c r="T1968">
        <v>2009</v>
      </c>
      <c r="U1968">
        <v>9</v>
      </c>
      <c r="V1968">
        <v>2.9</v>
      </c>
      <c r="W1968">
        <v>90</v>
      </c>
    </row>
    <row r="1969" spans="1:23" x14ac:dyDescent="0.25">
      <c r="A1969" t="s">
        <v>5952</v>
      </c>
      <c r="B1969">
        <v>16</v>
      </c>
      <c r="C1969">
        <v>85</v>
      </c>
      <c r="D1969">
        <v>0</v>
      </c>
      <c r="E1969">
        <v>7</v>
      </c>
      <c r="F1969" t="s">
        <v>5953</v>
      </c>
      <c r="G1969">
        <v>21</v>
      </c>
      <c r="H1969">
        <v>0</v>
      </c>
      <c r="I1969" t="s">
        <v>326</v>
      </c>
      <c r="J1969" t="s">
        <v>5231</v>
      </c>
      <c r="K1969" t="s">
        <v>5954</v>
      </c>
      <c r="L1969">
        <v>891</v>
      </c>
      <c r="M1969">
        <v>48</v>
      </c>
      <c r="N1969" t="s">
        <v>5955</v>
      </c>
      <c r="O1969">
        <v>0</v>
      </c>
      <c r="P1969">
        <v>8</v>
      </c>
      <c r="Q1969" t="s">
        <v>3466</v>
      </c>
      <c r="R1969" t="s">
        <v>4350</v>
      </c>
      <c r="S1969">
        <v>0</v>
      </c>
      <c r="T1969">
        <v>2010</v>
      </c>
      <c r="U1969">
        <v>15</v>
      </c>
      <c r="V1969">
        <v>5.2</v>
      </c>
      <c r="W1969">
        <v>200</v>
      </c>
    </row>
    <row r="1970" spans="1:23" x14ac:dyDescent="0.25">
      <c r="A1970" t="s">
        <v>133</v>
      </c>
      <c r="B1970">
        <v>336</v>
      </c>
      <c r="C1970">
        <v>138</v>
      </c>
      <c r="D1970">
        <v>0</v>
      </c>
      <c r="E1970">
        <v>1000</v>
      </c>
      <c r="F1970" t="s">
        <v>237</v>
      </c>
      <c r="G1970">
        <v>13000</v>
      </c>
      <c r="H1970">
        <v>16969390</v>
      </c>
      <c r="I1970" t="s">
        <v>1385</v>
      </c>
      <c r="J1970" t="s">
        <v>317</v>
      </c>
      <c r="K1970" t="s">
        <v>5956</v>
      </c>
      <c r="L1970">
        <v>80861</v>
      </c>
      <c r="M1970">
        <v>27797</v>
      </c>
      <c r="N1970" t="s">
        <v>1395</v>
      </c>
      <c r="O1970">
        <v>4</v>
      </c>
      <c r="P1970">
        <v>431</v>
      </c>
      <c r="Q1970" t="s">
        <v>30</v>
      </c>
      <c r="R1970" t="s">
        <v>31</v>
      </c>
      <c r="S1970">
        <v>0</v>
      </c>
      <c r="T1970">
        <v>2013</v>
      </c>
      <c r="U1970">
        <v>11000</v>
      </c>
      <c r="V1970">
        <v>5.3</v>
      </c>
      <c r="W1970">
        <v>24000</v>
      </c>
    </row>
    <row r="1971" spans="1:23" x14ac:dyDescent="0.25">
      <c r="A1971" t="s">
        <v>5957</v>
      </c>
      <c r="B1971">
        <v>91</v>
      </c>
      <c r="C1971">
        <v>121</v>
      </c>
      <c r="D1971">
        <v>9</v>
      </c>
      <c r="E1971">
        <v>520</v>
      </c>
      <c r="F1971" t="s">
        <v>809</v>
      </c>
      <c r="G1971">
        <v>1000</v>
      </c>
      <c r="H1971">
        <v>0</v>
      </c>
      <c r="I1971" t="s">
        <v>5958</v>
      </c>
      <c r="J1971" t="s">
        <v>472</v>
      </c>
      <c r="K1971" t="s">
        <v>5959</v>
      </c>
      <c r="L1971">
        <v>34338</v>
      </c>
      <c r="M1971">
        <v>3287</v>
      </c>
      <c r="N1971" t="s">
        <v>1305</v>
      </c>
      <c r="O1971">
        <v>2</v>
      </c>
      <c r="P1971">
        <v>103</v>
      </c>
      <c r="Q1971" t="s">
        <v>30</v>
      </c>
      <c r="R1971" t="s">
        <v>44</v>
      </c>
      <c r="S1971">
        <v>0</v>
      </c>
      <c r="T1971">
        <v>2011</v>
      </c>
      <c r="U1971">
        <v>870</v>
      </c>
      <c r="V1971">
        <v>6.2</v>
      </c>
      <c r="W1971">
        <v>0</v>
      </c>
    </row>
    <row r="1972" spans="1:23" x14ac:dyDescent="0.25">
      <c r="A1972" t="s">
        <v>5960</v>
      </c>
      <c r="B1972">
        <v>16</v>
      </c>
      <c r="C1972">
        <v>134</v>
      </c>
      <c r="D1972">
        <v>27</v>
      </c>
      <c r="E1972">
        <v>87</v>
      </c>
      <c r="F1972" t="s">
        <v>5961</v>
      </c>
      <c r="G1972">
        <v>279</v>
      </c>
      <c r="H1972">
        <v>0</v>
      </c>
      <c r="I1972" t="s">
        <v>690</v>
      </c>
      <c r="J1972" t="s">
        <v>3561</v>
      </c>
      <c r="K1972" t="s">
        <v>5962</v>
      </c>
      <c r="L1972">
        <v>5911</v>
      </c>
      <c r="M1972">
        <v>705</v>
      </c>
      <c r="N1972" t="s">
        <v>5963</v>
      </c>
      <c r="O1972">
        <v>2</v>
      </c>
      <c r="P1972">
        <v>76</v>
      </c>
      <c r="Q1972" t="s">
        <v>30</v>
      </c>
      <c r="R1972" t="s">
        <v>4304</v>
      </c>
      <c r="S1972">
        <v>0</v>
      </c>
      <c r="T1972">
        <v>1970</v>
      </c>
      <c r="U1972">
        <v>128</v>
      </c>
      <c r="V1972">
        <v>7.3</v>
      </c>
      <c r="W1972">
        <v>690</v>
      </c>
    </row>
    <row r="1973" spans="1:23" x14ac:dyDescent="0.25">
      <c r="A1973" t="s">
        <v>5964</v>
      </c>
      <c r="B1973">
        <v>65</v>
      </c>
      <c r="C1973">
        <v>100</v>
      </c>
      <c r="D1973">
        <v>3</v>
      </c>
      <c r="E1973">
        <v>55</v>
      </c>
      <c r="F1973" t="s">
        <v>3654</v>
      </c>
      <c r="G1973">
        <v>79</v>
      </c>
      <c r="H1973">
        <v>129115</v>
      </c>
      <c r="I1973" t="s">
        <v>532</v>
      </c>
      <c r="J1973" t="s">
        <v>5965</v>
      </c>
      <c r="K1973" t="s">
        <v>5966</v>
      </c>
      <c r="L1973">
        <v>5900</v>
      </c>
      <c r="M1973">
        <v>285</v>
      </c>
      <c r="N1973" t="s">
        <v>5967</v>
      </c>
      <c r="O1973">
        <v>2</v>
      </c>
      <c r="P1973">
        <v>26</v>
      </c>
      <c r="Q1973" t="s">
        <v>4389</v>
      </c>
      <c r="R1973" t="s">
        <v>607</v>
      </c>
      <c r="S1973">
        <v>0</v>
      </c>
      <c r="T1973">
        <v>2014</v>
      </c>
      <c r="U1973">
        <v>68</v>
      </c>
      <c r="V1973">
        <v>6.5</v>
      </c>
      <c r="W1973">
        <v>0</v>
      </c>
    </row>
    <row r="1974" spans="1:23" x14ac:dyDescent="0.25">
      <c r="A1974" t="s">
        <v>3470</v>
      </c>
      <c r="B1974">
        <v>51</v>
      </c>
      <c r="C1974">
        <v>119</v>
      </c>
      <c r="D1974">
        <v>350</v>
      </c>
      <c r="E1974">
        <v>418</v>
      </c>
      <c r="F1974" t="s">
        <v>239</v>
      </c>
      <c r="G1974">
        <v>18000</v>
      </c>
      <c r="H1974">
        <v>34700000</v>
      </c>
      <c r="I1974" t="s">
        <v>152</v>
      </c>
      <c r="J1974" t="s">
        <v>406</v>
      </c>
      <c r="K1974" t="s">
        <v>5968</v>
      </c>
      <c r="L1974">
        <v>52846</v>
      </c>
      <c r="M1974">
        <v>35501</v>
      </c>
      <c r="N1974" t="s">
        <v>3487</v>
      </c>
      <c r="O1974">
        <v>2</v>
      </c>
      <c r="P1974">
        <v>143</v>
      </c>
      <c r="Q1974" t="s">
        <v>30</v>
      </c>
      <c r="R1974" t="s">
        <v>31</v>
      </c>
      <c r="S1974">
        <v>0</v>
      </c>
      <c r="T1974">
        <v>1988</v>
      </c>
      <c r="U1974">
        <v>17000</v>
      </c>
      <c r="V1974">
        <v>7.7</v>
      </c>
      <c r="W1974">
        <v>0</v>
      </c>
    </row>
    <row r="1975" spans="1:23" x14ac:dyDescent="0.25">
      <c r="A1975" t="s">
        <v>2746</v>
      </c>
      <c r="B1975">
        <v>252</v>
      </c>
      <c r="C1975">
        <v>137</v>
      </c>
      <c r="D1975">
        <v>179</v>
      </c>
      <c r="E1975">
        <v>4000</v>
      </c>
      <c r="F1975" t="s">
        <v>1813</v>
      </c>
      <c r="G1975">
        <v>17000</v>
      </c>
      <c r="H1975">
        <v>717753</v>
      </c>
      <c r="I1975" t="s">
        <v>4273</v>
      </c>
      <c r="J1975" t="s">
        <v>384</v>
      </c>
      <c r="K1975" t="s">
        <v>5969</v>
      </c>
      <c r="L1975">
        <v>33107</v>
      </c>
      <c r="M1975">
        <v>33747</v>
      </c>
      <c r="N1975" t="s">
        <v>63</v>
      </c>
      <c r="O1975">
        <v>4</v>
      </c>
      <c r="P1975">
        <v>128</v>
      </c>
      <c r="Q1975" t="s">
        <v>30</v>
      </c>
      <c r="R1975" t="s">
        <v>966</v>
      </c>
      <c r="S1975">
        <v>0</v>
      </c>
      <c r="T1975">
        <v>2012</v>
      </c>
      <c r="U1975">
        <v>10000</v>
      </c>
      <c r="V1975">
        <v>6.1</v>
      </c>
      <c r="W1975">
        <v>27000</v>
      </c>
    </row>
    <row r="1976" spans="1:23" x14ac:dyDescent="0.25">
      <c r="A1976" t="s">
        <v>697</v>
      </c>
      <c r="B1976">
        <v>106</v>
      </c>
      <c r="C1976">
        <v>119</v>
      </c>
      <c r="D1976">
        <v>12000</v>
      </c>
      <c r="E1976">
        <v>643</v>
      </c>
      <c r="F1976" t="s">
        <v>4410</v>
      </c>
      <c r="G1976">
        <v>12000</v>
      </c>
      <c r="H1976">
        <v>109713132</v>
      </c>
      <c r="I1976" t="s">
        <v>1225</v>
      </c>
      <c r="J1976" t="s">
        <v>697</v>
      </c>
      <c r="K1976" t="s">
        <v>5970</v>
      </c>
      <c r="L1976">
        <v>61621</v>
      </c>
      <c r="M1976">
        <v>15449</v>
      </c>
      <c r="N1976" t="s">
        <v>4412</v>
      </c>
      <c r="O1976">
        <v>5</v>
      </c>
      <c r="P1976">
        <v>219</v>
      </c>
      <c r="Q1976" t="s">
        <v>30</v>
      </c>
      <c r="R1976" t="s">
        <v>31</v>
      </c>
      <c r="S1976">
        <v>0</v>
      </c>
      <c r="T1976">
        <v>1986</v>
      </c>
      <c r="U1976">
        <v>664</v>
      </c>
      <c r="V1976">
        <v>7.3</v>
      </c>
      <c r="W1976">
        <v>0</v>
      </c>
    </row>
    <row r="1977" spans="1:23" x14ac:dyDescent="0.25">
      <c r="A1977" t="s">
        <v>1166</v>
      </c>
      <c r="B1977">
        <v>285</v>
      </c>
      <c r="C1977">
        <v>139</v>
      </c>
      <c r="D1977">
        <v>13000</v>
      </c>
      <c r="E1977">
        <v>461</v>
      </c>
      <c r="F1977" t="s">
        <v>1246</v>
      </c>
      <c r="G1977">
        <v>13000</v>
      </c>
      <c r="H1977">
        <v>70269171</v>
      </c>
      <c r="I1977" t="s">
        <v>2396</v>
      </c>
      <c r="J1977" t="s">
        <v>1166</v>
      </c>
      <c r="K1977" t="s">
        <v>5971</v>
      </c>
      <c r="L1977">
        <v>162130</v>
      </c>
      <c r="M1977">
        <v>15111</v>
      </c>
      <c r="N1977" t="s">
        <v>1649</v>
      </c>
      <c r="O1977">
        <v>0</v>
      </c>
      <c r="P1977">
        <v>962</v>
      </c>
      <c r="Q1977" t="s">
        <v>30</v>
      </c>
      <c r="R1977" t="s">
        <v>31</v>
      </c>
      <c r="S1977">
        <v>0</v>
      </c>
      <c r="T1977">
        <v>2006</v>
      </c>
      <c r="U1977">
        <v>683</v>
      </c>
      <c r="V1977">
        <v>7.2</v>
      </c>
      <c r="W1977">
        <v>0</v>
      </c>
    </row>
    <row r="1978" spans="1:23" x14ac:dyDescent="0.25">
      <c r="A1978" t="s">
        <v>1230</v>
      </c>
      <c r="B1978">
        <v>163</v>
      </c>
      <c r="C1978">
        <v>114</v>
      </c>
      <c r="D1978">
        <v>19</v>
      </c>
      <c r="E1978">
        <v>848</v>
      </c>
      <c r="F1978" t="s">
        <v>598</v>
      </c>
      <c r="G1978">
        <v>1000</v>
      </c>
      <c r="H1978">
        <v>28772222</v>
      </c>
      <c r="I1978" t="s">
        <v>1231</v>
      </c>
      <c r="J1978" t="s">
        <v>271</v>
      </c>
      <c r="K1978" t="s">
        <v>1232</v>
      </c>
      <c r="L1978">
        <v>33958</v>
      </c>
      <c r="M1978">
        <v>3962</v>
      </c>
      <c r="N1978" t="s">
        <v>325</v>
      </c>
      <c r="O1978">
        <v>1</v>
      </c>
      <c r="P1978">
        <v>163</v>
      </c>
      <c r="Q1978" t="s">
        <v>30</v>
      </c>
      <c r="R1978" t="s">
        <v>31</v>
      </c>
      <c r="S1978">
        <v>0</v>
      </c>
      <c r="T1978">
        <v>2015</v>
      </c>
      <c r="U1978">
        <v>897</v>
      </c>
      <c r="V1978">
        <v>5.3</v>
      </c>
      <c r="W1978">
        <v>37000</v>
      </c>
    </row>
    <row r="1979" spans="1:23" x14ac:dyDescent="0.25">
      <c r="A1979" t="s">
        <v>3854</v>
      </c>
      <c r="B1979">
        <v>195</v>
      </c>
      <c r="C1979">
        <v>120</v>
      </c>
      <c r="D1979">
        <v>0</v>
      </c>
      <c r="E1979">
        <v>221</v>
      </c>
      <c r="F1979" t="s">
        <v>547</v>
      </c>
      <c r="G1979">
        <v>865</v>
      </c>
      <c r="H1979">
        <v>101334374</v>
      </c>
      <c r="I1979" t="s">
        <v>3159</v>
      </c>
      <c r="J1979" t="s">
        <v>3659</v>
      </c>
      <c r="K1979" t="s">
        <v>5972</v>
      </c>
      <c r="L1979">
        <v>124941</v>
      </c>
      <c r="M1979">
        <v>2321</v>
      </c>
      <c r="N1979" t="s">
        <v>5973</v>
      </c>
      <c r="O1979">
        <v>5</v>
      </c>
      <c r="P1979">
        <v>488</v>
      </c>
      <c r="Q1979" t="s">
        <v>30</v>
      </c>
      <c r="R1979" t="s">
        <v>31</v>
      </c>
      <c r="S1979">
        <v>0</v>
      </c>
      <c r="T1979">
        <v>1997</v>
      </c>
      <c r="U1979">
        <v>851</v>
      </c>
      <c r="V1979">
        <v>6.1</v>
      </c>
      <c r="W1979">
        <v>0</v>
      </c>
    </row>
    <row r="1980" spans="1:23" x14ac:dyDescent="0.25">
      <c r="A1980" t="s">
        <v>5122</v>
      </c>
      <c r="B1980">
        <v>123</v>
      </c>
      <c r="C1980">
        <v>98</v>
      </c>
      <c r="D1980">
        <v>149</v>
      </c>
      <c r="E1980">
        <v>439</v>
      </c>
      <c r="F1980" t="s">
        <v>970</v>
      </c>
      <c r="G1980">
        <v>20000</v>
      </c>
      <c r="H1980">
        <v>1512815</v>
      </c>
      <c r="I1980" t="s">
        <v>5974</v>
      </c>
      <c r="J1980" t="s">
        <v>574</v>
      </c>
      <c r="K1980" t="s">
        <v>5975</v>
      </c>
      <c r="L1980">
        <v>8885</v>
      </c>
      <c r="M1980">
        <v>21414</v>
      </c>
      <c r="N1980" t="s">
        <v>5494</v>
      </c>
      <c r="O1980">
        <v>0</v>
      </c>
      <c r="P1980">
        <v>56</v>
      </c>
      <c r="Q1980" t="s">
        <v>30</v>
      </c>
      <c r="R1980" t="s">
        <v>31</v>
      </c>
      <c r="S1980">
        <v>0</v>
      </c>
      <c r="T1980">
        <v>2016</v>
      </c>
      <c r="U1980">
        <v>617</v>
      </c>
      <c r="V1980">
        <v>5.8</v>
      </c>
      <c r="W1980">
        <v>0</v>
      </c>
    </row>
    <row r="1981" spans="1:23" x14ac:dyDescent="0.25">
      <c r="A1981" t="s">
        <v>894</v>
      </c>
      <c r="B1981">
        <v>52</v>
      </c>
      <c r="C1981">
        <v>106</v>
      </c>
      <c r="D1981">
        <v>167</v>
      </c>
      <c r="E1981">
        <v>676</v>
      </c>
      <c r="F1981" t="s">
        <v>3504</v>
      </c>
      <c r="G1981">
        <v>966</v>
      </c>
      <c r="H1981">
        <v>65182182</v>
      </c>
      <c r="I1981" t="s">
        <v>1099</v>
      </c>
      <c r="J1981" t="s">
        <v>2458</v>
      </c>
      <c r="K1981" t="s">
        <v>5976</v>
      </c>
      <c r="L1981">
        <v>15310</v>
      </c>
      <c r="M1981">
        <v>4830</v>
      </c>
      <c r="N1981" t="s">
        <v>2998</v>
      </c>
      <c r="O1981">
        <v>8</v>
      </c>
      <c r="P1981">
        <v>38</v>
      </c>
      <c r="Q1981" t="s">
        <v>30</v>
      </c>
      <c r="R1981" t="s">
        <v>31</v>
      </c>
      <c r="S1981">
        <v>0</v>
      </c>
      <c r="T1981">
        <v>2014</v>
      </c>
      <c r="U1981">
        <v>807</v>
      </c>
      <c r="V1981">
        <v>5.7</v>
      </c>
      <c r="W1981">
        <v>3000</v>
      </c>
    </row>
    <row r="1982" spans="1:23" x14ac:dyDescent="0.25">
      <c r="A1982" t="s">
        <v>4227</v>
      </c>
      <c r="B1982">
        <v>129</v>
      </c>
      <c r="C1982">
        <v>98</v>
      </c>
      <c r="D1982">
        <v>36</v>
      </c>
      <c r="E1982">
        <v>900</v>
      </c>
      <c r="F1982" t="s">
        <v>3898</v>
      </c>
      <c r="G1982">
        <v>13000</v>
      </c>
      <c r="H1982">
        <v>57262492</v>
      </c>
      <c r="I1982" t="s">
        <v>684</v>
      </c>
      <c r="J1982" t="s">
        <v>664</v>
      </c>
      <c r="K1982" t="s">
        <v>5977</v>
      </c>
      <c r="L1982">
        <v>90374</v>
      </c>
      <c r="M1982">
        <v>17582</v>
      </c>
      <c r="N1982" t="s">
        <v>4432</v>
      </c>
      <c r="O1982">
        <v>4</v>
      </c>
      <c r="P1982">
        <v>318</v>
      </c>
      <c r="Q1982" t="s">
        <v>30</v>
      </c>
      <c r="R1982" t="s">
        <v>31</v>
      </c>
      <c r="S1982">
        <v>0</v>
      </c>
      <c r="T1982">
        <v>2000</v>
      </c>
      <c r="U1982">
        <v>2000</v>
      </c>
      <c r="V1982">
        <v>6.7</v>
      </c>
      <c r="W1982">
        <v>0</v>
      </c>
    </row>
    <row r="1983" spans="1:23" x14ac:dyDescent="0.25">
      <c r="A1983" t="s">
        <v>5978</v>
      </c>
      <c r="B1983">
        <v>60</v>
      </c>
      <c r="C1983">
        <v>107</v>
      </c>
      <c r="D1983">
        <v>71</v>
      </c>
      <c r="E1983">
        <v>304</v>
      </c>
      <c r="F1983" t="s">
        <v>2833</v>
      </c>
      <c r="G1983">
        <v>967</v>
      </c>
      <c r="H1983">
        <v>80000000</v>
      </c>
      <c r="I1983" t="s">
        <v>4725</v>
      </c>
      <c r="J1983" t="s">
        <v>2631</v>
      </c>
      <c r="K1983" t="s">
        <v>5979</v>
      </c>
      <c r="L1983">
        <v>51459</v>
      </c>
      <c r="M1983">
        <v>1962</v>
      </c>
      <c r="N1983" t="s">
        <v>5980</v>
      </c>
      <c r="O1983">
        <v>0</v>
      </c>
      <c r="P1983">
        <v>113</v>
      </c>
      <c r="Q1983" t="s">
        <v>30</v>
      </c>
      <c r="R1983" t="s">
        <v>31</v>
      </c>
      <c r="S1983">
        <v>0</v>
      </c>
      <c r="T1983">
        <v>1984</v>
      </c>
      <c r="U1983">
        <v>455</v>
      </c>
      <c r="V1983">
        <v>6.5</v>
      </c>
      <c r="W1983">
        <v>0</v>
      </c>
    </row>
    <row r="1984" spans="1:23" x14ac:dyDescent="0.25">
      <c r="A1984" t="s">
        <v>1646</v>
      </c>
      <c r="B1984">
        <v>123</v>
      </c>
      <c r="C1984">
        <v>88</v>
      </c>
      <c r="D1984">
        <v>480</v>
      </c>
      <c r="E1984">
        <v>497</v>
      </c>
      <c r="F1984" t="s">
        <v>5981</v>
      </c>
      <c r="G1984">
        <v>8000</v>
      </c>
      <c r="H1984">
        <v>74608545</v>
      </c>
      <c r="I1984" t="s">
        <v>1094</v>
      </c>
      <c r="J1984" t="s">
        <v>833</v>
      </c>
      <c r="K1984" t="s">
        <v>5982</v>
      </c>
      <c r="L1984">
        <v>185258</v>
      </c>
      <c r="M1984">
        <v>10325</v>
      </c>
      <c r="N1984" t="s">
        <v>2509</v>
      </c>
      <c r="O1984">
        <v>4</v>
      </c>
      <c r="P1984">
        <v>404</v>
      </c>
      <c r="Q1984" t="s">
        <v>30</v>
      </c>
      <c r="R1984" t="s">
        <v>31</v>
      </c>
      <c r="S1984">
        <v>0</v>
      </c>
      <c r="T1984">
        <v>2003</v>
      </c>
      <c r="U1984">
        <v>909</v>
      </c>
      <c r="V1984">
        <v>7.2</v>
      </c>
      <c r="W1984">
        <v>0</v>
      </c>
    </row>
    <row r="1985" spans="1:23" x14ac:dyDescent="0.25">
      <c r="A1985" t="s">
        <v>1792</v>
      </c>
      <c r="B1985">
        <v>84</v>
      </c>
      <c r="C1985">
        <v>137</v>
      </c>
      <c r="D1985">
        <v>0</v>
      </c>
      <c r="E1985">
        <v>161</v>
      </c>
      <c r="F1985" t="s">
        <v>2154</v>
      </c>
      <c r="G1985">
        <v>12000</v>
      </c>
      <c r="H1985">
        <v>41895491</v>
      </c>
      <c r="I1985" t="s">
        <v>4761</v>
      </c>
      <c r="J1985" t="s">
        <v>210</v>
      </c>
      <c r="K1985" t="s">
        <v>5983</v>
      </c>
      <c r="L1985">
        <v>63274</v>
      </c>
      <c r="M1985">
        <v>12947</v>
      </c>
      <c r="N1985" t="s">
        <v>5984</v>
      </c>
      <c r="O1985">
        <v>1</v>
      </c>
      <c r="P1985">
        <v>170</v>
      </c>
      <c r="Q1985" t="s">
        <v>30</v>
      </c>
      <c r="R1985" t="s">
        <v>31</v>
      </c>
      <c r="S1985">
        <v>0</v>
      </c>
      <c r="T1985">
        <v>1991</v>
      </c>
      <c r="U1985">
        <v>443</v>
      </c>
      <c r="V1985">
        <v>7.6</v>
      </c>
      <c r="W1985">
        <v>12000</v>
      </c>
    </row>
    <row r="1986" spans="1:23" x14ac:dyDescent="0.25">
      <c r="A1986" t="s">
        <v>4738</v>
      </c>
      <c r="B1986">
        <v>125</v>
      </c>
      <c r="C1986">
        <v>100</v>
      </c>
      <c r="D1986">
        <v>41</v>
      </c>
      <c r="E1986">
        <v>970</v>
      </c>
      <c r="F1986" t="s">
        <v>1015</v>
      </c>
      <c r="G1986">
        <v>45000</v>
      </c>
      <c r="H1986">
        <v>39989008</v>
      </c>
      <c r="I1986" t="s">
        <v>3159</v>
      </c>
      <c r="J1986" t="s">
        <v>3289</v>
      </c>
      <c r="K1986" t="s">
        <v>5985</v>
      </c>
      <c r="L1986">
        <v>55398</v>
      </c>
      <c r="M1986">
        <v>49847</v>
      </c>
      <c r="N1986" t="s">
        <v>2418</v>
      </c>
      <c r="O1986">
        <v>2</v>
      </c>
      <c r="P1986">
        <v>418</v>
      </c>
      <c r="Q1986" t="s">
        <v>30</v>
      </c>
      <c r="R1986" t="s">
        <v>31</v>
      </c>
      <c r="S1986">
        <v>0</v>
      </c>
      <c r="T1986">
        <v>1998</v>
      </c>
      <c r="U1986">
        <v>1000</v>
      </c>
      <c r="V1986">
        <v>4.5999999999999996</v>
      </c>
      <c r="W1986">
        <v>891</v>
      </c>
    </row>
    <row r="1987" spans="1:23" x14ac:dyDescent="0.25">
      <c r="A1987" t="s">
        <v>3111</v>
      </c>
      <c r="B1987">
        <v>106</v>
      </c>
      <c r="C1987">
        <v>115</v>
      </c>
      <c r="D1987">
        <v>597</v>
      </c>
      <c r="E1987">
        <v>597</v>
      </c>
      <c r="F1987" t="s">
        <v>2224</v>
      </c>
      <c r="G1987">
        <v>893</v>
      </c>
      <c r="H1987">
        <v>32662299</v>
      </c>
      <c r="I1987" t="s">
        <v>936</v>
      </c>
      <c r="J1987" t="s">
        <v>2215</v>
      </c>
      <c r="K1987" t="s">
        <v>5986</v>
      </c>
      <c r="L1987">
        <v>16469</v>
      </c>
      <c r="M1987">
        <v>3946</v>
      </c>
      <c r="N1987" t="s">
        <v>3111</v>
      </c>
      <c r="O1987">
        <v>1</v>
      </c>
      <c r="P1987">
        <v>275</v>
      </c>
      <c r="Q1987" t="s">
        <v>30</v>
      </c>
      <c r="R1987" t="s">
        <v>31</v>
      </c>
      <c r="S1987">
        <v>0</v>
      </c>
      <c r="T1987">
        <v>2000</v>
      </c>
      <c r="U1987">
        <v>854</v>
      </c>
      <c r="V1987">
        <v>6.9</v>
      </c>
      <c r="W1987">
        <v>0</v>
      </c>
    </row>
    <row r="1988" spans="1:23" x14ac:dyDescent="0.25">
      <c r="A1988" t="s">
        <v>4330</v>
      </c>
      <c r="B1988">
        <v>247</v>
      </c>
      <c r="C1988">
        <v>101</v>
      </c>
      <c r="D1988">
        <v>0</v>
      </c>
      <c r="E1988">
        <v>92</v>
      </c>
      <c r="F1988" t="s">
        <v>5987</v>
      </c>
      <c r="G1988">
        <v>218</v>
      </c>
      <c r="H1988">
        <v>31452765</v>
      </c>
      <c r="I1988" t="s">
        <v>1099</v>
      </c>
      <c r="J1988" t="s">
        <v>5490</v>
      </c>
      <c r="K1988" t="s">
        <v>5988</v>
      </c>
      <c r="L1988">
        <v>149835</v>
      </c>
      <c r="M1988">
        <v>638</v>
      </c>
      <c r="N1988" t="s">
        <v>5989</v>
      </c>
      <c r="O1988">
        <v>7</v>
      </c>
      <c r="P1988">
        <v>243</v>
      </c>
      <c r="Q1988" t="s">
        <v>30</v>
      </c>
      <c r="R1988" t="s">
        <v>31</v>
      </c>
      <c r="S1988">
        <v>0</v>
      </c>
      <c r="T1988">
        <v>2008</v>
      </c>
      <c r="U1988">
        <v>216</v>
      </c>
      <c r="V1988">
        <v>6.6</v>
      </c>
      <c r="W1988">
        <v>0</v>
      </c>
    </row>
    <row r="1989" spans="1:23" x14ac:dyDescent="0.25">
      <c r="A1989" t="s">
        <v>5990</v>
      </c>
      <c r="B1989">
        <v>156</v>
      </c>
      <c r="C1989">
        <v>110</v>
      </c>
      <c r="D1989">
        <v>119</v>
      </c>
      <c r="E1989">
        <v>265</v>
      </c>
      <c r="F1989" t="s">
        <v>3363</v>
      </c>
      <c r="G1989">
        <v>11000</v>
      </c>
      <c r="H1989">
        <v>25167270</v>
      </c>
      <c r="I1989" t="s">
        <v>5474</v>
      </c>
      <c r="J1989" t="s">
        <v>323</v>
      </c>
      <c r="K1989" t="s">
        <v>5991</v>
      </c>
      <c r="L1989">
        <v>30119</v>
      </c>
      <c r="M1989">
        <v>12254</v>
      </c>
      <c r="N1989" t="s">
        <v>5992</v>
      </c>
      <c r="O1989">
        <v>4</v>
      </c>
      <c r="P1989">
        <v>263</v>
      </c>
      <c r="Q1989" t="s">
        <v>30</v>
      </c>
      <c r="R1989" t="s">
        <v>526</v>
      </c>
      <c r="S1989">
        <v>0</v>
      </c>
      <c r="T1989">
        <v>2000</v>
      </c>
      <c r="U1989">
        <v>592</v>
      </c>
      <c r="V1989">
        <v>6.3</v>
      </c>
      <c r="W1989">
        <v>455</v>
      </c>
    </row>
    <row r="1990" spans="1:23" x14ac:dyDescent="0.25">
      <c r="A1990" t="s">
        <v>983</v>
      </c>
      <c r="B1990">
        <v>271</v>
      </c>
      <c r="C1990">
        <v>94</v>
      </c>
      <c r="D1990">
        <v>293</v>
      </c>
      <c r="E1990">
        <v>939</v>
      </c>
      <c r="F1990" t="s">
        <v>210</v>
      </c>
      <c r="G1990">
        <v>18000</v>
      </c>
      <c r="H1990">
        <v>32416109</v>
      </c>
      <c r="I1990" t="s">
        <v>3788</v>
      </c>
      <c r="J1990" t="s">
        <v>88</v>
      </c>
      <c r="K1990" t="s">
        <v>5993</v>
      </c>
      <c r="L1990">
        <v>109620</v>
      </c>
      <c r="M1990">
        <v>32474</v>
      </c>
      <c r="N1990" t="s">
        <v>770</v>
      </c>
      <c r="O1990">
        <v>0</v>
      </c>
      <c r="P1990">
        <v>268</v>
      </c>
      <c r="Q1990" t="s">
        <v>30</v>
      </c>
      <c r="R1990" t="s">
        <v>31</v>
      </c>
      <c r="S1990">
        <v>0</v>
      </c>
      <c r="T1990">
        <v>2009</v>
      </c>
      <c r="U1990">
        <v>12000</v>
      </c>
      <c r="V1990">
        <v>6.2</v>
      </c>
      <c r="W1990">
        <v>15000</v>
      </c>
    </row>
    <row r="1991" spans="1:23" x14ac:dyDescent="0.25">
      <c r="A1991" t="s">
        <v>5994</v>
      </c>
      <c r="B1991">
        <v>45</v>
      </c>
      <c r="C1991">
        <v>88</v>
      </c>
      <c r="D1991">
        <v>269</v>
      </c>
      <c r="E1991">
        <v>384</v>
      </c>
      <c r="F1991" t="s">
        <v>5684</v>
      </c>
      <c r="G1991">
        <v>1000</v>
      </c>
      <c r="H1991">
        <v>20218</v>
      </c>
      <c r="I1991" t="s">
        <v>293</v>
      </c>
      <c r="J1991" t="s">
        <v>3681</v>
      </c>
      <c r="K1991" t="s">
        <v>5995</v>
      </c>
      <c r="L1991">
        <v>5431</v>
      </c>
      <c r="M1991">
        <v>2557</v>
      </c>
      <c r="N1991" t="s">
        <v>2184</v>
      </c>
      <c r="O1991">
        <v>2</v>
      </c>
      <c r="P1991">
        <v>50</v>
      </c>
      <c r="Q1991" t="s">
        <v>30</v>
      </c>
      <c r="R1991" t="s">
        <v>31</v>
      </c>
      <c r="S1991">
        <v>0</v>
      </c>
      <c r="T1991">
        <v>2001</v>
      </c>
      <c r="U1991">
        <v>489</v>
      </c>
      <c r="V1991">
        <v>5.3</v>
      </c>
      <c r="W1991">
        <v>204</v>
      </c>
    </row>
    <row r="1992" spans="1:23" x14ac:dyDescent="0.25">
      <c r="A1992" t="s">
        <v>940</v>
      </c>
      <c r="B1992">
        <v>133</v>
      </c>
      <c r="C1992">
        <v>127</v>
      </c>
      <c r="D1992">
        <v>446</v>
      </c>
      <c r="E1992">
        <v>898</v>
      </c>
      <c r="F1992" t="s">
        <v>3679</v>
      </c>
      <c r="G1992">
        <v>11000</v>
      </c>
      <c r="H1992">
        <v>28871190</v>
      </c>
      <c r="I1992" t="s">
        <v>1017</v>
      </c>
      <c r="J1992" t="s">
        <v>390</v>
      </c>
      <c r="K1992" t="s">
        <v>5996</v>
      </c>
      <c r="L1992">
        <v>125421</v>
      </c>
      <c r="M1992">
        <v>13433</v>
      </c>
      <c r="N1992" t="s">
        <v>1643</v>
      </c>
      <c r="O1992">
        <v>0</v>
      </c>
      <c r="P1992">
        <v>385</v>
      </c>
      <c r="Q1992" t="s">
        <v>30</v>
      </c>
      <c r="R1992" t="s">
        <v>31</v>
      </c>
      <c r="S1992">
        <v>0</v>
      </c>
      <c r="T1992">
        <v>1999</v>
      </c>
      <c r="U1992">
        <v>1000</v>
      </c>
      <c r="V1992">
        <v>7.3</v>
      </c>
      <c r="W1992">
        <v>0</v>
      </c>
    </row>
    <row r="1993" spans="1:23" x14ac:dyDescent="0.25">
      <c r="A1993" t="s">
        <v>1978</v>
      </c>
      <c r="B1993">
        <v>84</v>
      </c>
      <c r="C1993">
        <v>95</v>
      </c>
      <c r="D1993">
        <v>126</v>
      </c>
      <c r="E1993">
        <v>886</v>
      </c>
      <c r="F1993" t="s">
        <v>2058</v>
      </c>
      <c r="G1993">
        <v>2000</v>
      </c>
      <c r="H1993">
        <v>16964743</v>
      </c>
      <c r="I1993" t="s">
        <v>1099</v>
      </c>
      <c r="J1993" t="s">
        <v>3945</v>
      </c>
      <c r="K1993" t="s">
        <v>5997</v>
      </c>
      <c r="L1993">
        <v>22844</v>
      </c>
      <c r="M1993">
        <v>4681</v>
      </c>
      <c r="N1993" t="s">
        <v>915</v>
      </c>
      <c r="O1993">
        <v>1</v>
      </c>
      <c r="P1993">
        <v>140</v>
      </c>
      <c r="Q1993" t="s">
        <v>30</v>
      </c>
      <c r="R1993" t="s">
        <v>31</v>
      </c>
      <c r="S1993">
        <v>0</v>
      </c>
      <c r="T1993">
        <v>2004</v>
      </c>
      <c r="U1993">
        <v>989</v>
      </c>
      <c r="V1993">
        <v>5.6</v>
      </c>
      <c r="W1993">
        <v>876</v>
      </c>
    </row>
    <row r="1994" spans="1:23" x14ac:dyDescent="0.25">
      <c r="A1994" t="s">
        <v>2470</v>
      </c>
      <c r="B1994">
        <v>70</v>
      </c>
      <c r="C1994">
        <v>87</v>
      </c>
      <c r="D1994">
        <v>25</v>
      </c>
      <c r="E1994">
        <v>611</v>
      </c>
      <c r="F1994" t="s">
        <v>1560</v>
      </c>
      <c r="G1994">
        <v>1000</v>
      </c>
      <c r="H1994">
        <v>16290976</v>
      </c>
      <c r="I1994" t="s">
        <v>5998</v>
      </c>
      <c r="J1994" t="s">
        <v>2123</v>
      </c>
      <c r="K1994" t="s">
        <v>5999</v>
      </c>
      <c r="L1994">
        <v>14637</v>
      </c>
      <c r="M1994">
        <v>3243</v>
      </c>
      <c r="N1994" t="s">
        <v>6000</v>
      </c>
      <c r="O1994">
        <v>0</v>
      </c>
      <c r="P1994">
        <v>100</v>
      </c>
      <c r="Q1994" t="s">
        <v>30</v>
      </c>
      <c r="R1994" t="s">
        <v>31</v>
      </c>
      <c r="S1994">
        <v>0</v>
      </c>
      <c r="T1994">
        <v>1999</v>
      </c>
      <c r="U1994">
        <v>670</v>
      </c>
      <c r="V1994">
        <v>6.2</v>
      </c>
      <c r="W1994">
        <v>619</v>
      </c>
    </row>
    <row r="1995" spans="1:23" x14ac:dyDescent="0.25">
      <c r="A1995" t="s">
        <v>6001</v>
      </c>
      <c r="B1995">
        <v>32</v>
      </c>
      <c r="C1995">
        <v>118</v>
      </c>
      <c r="D1995">
        <v>0</v>
      </c>
      <c r="E1995">
        <v>227</v>
      </c>
      <c r="F1995" t="s">
        <v>6002</v>
      </c>
      <c r="G1995">
        <v>738</v>
      </c>
      <c r="H1995">
        <v>13000000</v>
      </c>
      <c r="I1995" t="s">
        <v>6003</v>
      </c>
      <c r="J1995" t="s">
        <v>6004</v>
      </c>
      <c r="K1995" t="s">
        <v>6005</v>
      </c>
      <c r="L1995">
        <v>10895</v>
      </c>
      <c r="M1995">
        <v>1458</v>
      </c>
      <c r="N1995" t="s">
        <v>6006</v>
      </c>
      <c r="O1995">
        <v>0</v>
      </c>
      <c r="P1995">
        <v>150</v>
      </c>
      <c r="Q1995" t="s">
        <v>30</v>
      </c>
      <c r="R1995" t="s">
        <v>31</v>
      </c>
      <c r="S1995">
        <v>0</v>
      </c>
      <c r="T1995">
        <v>1978</v>
      </c>
      <c r="U1995">
        <v>295</v>
      </c>
      <c r="V1995">
        <v>5.2</v>
      </c>
      <c r="W1995">
        <v>0</v>
      </c>
    </row>
    <row r="1996" spans="1:23" x14ac:dyDescent="0.25">
      <c r="A1996" t="s">
        <v>2574</v>
      </c>
      <c r="B1996">
        <v>51</v>
      </c>
      <c r="C1996">
        <v>107</v>
      </c>
      <c r="D1996">
        <v>48</v>
      </c>
      <c r="E1996">
        <v>940</v>
      </c>
      <c r="F1996" t="s">
        <v>6007</v>
      </c>
      <c r="G1996">
        <v>1000</v>
      </c>
      <c r="H1996">
        <v>12372410</v>
      </c>
      <c r="I1996" t="s">
        <v>2468</v>
      </c>
      <c r="J1996" t="s">
        <v>299</v>
      </c>
      <c r="K1996" t="s">
        <v>6008</v>
      </c>
      <c r="L1996">
        <v>11709</v>
      </c>
      <c r="M1996">
        <v>4971</v>
      </c>
      <c r="N1996" t="s">
        <v>2078</v>
      </c>
      <c r="O1996">
        <v>1</v>
      </c>
      <c r="P1996">
        <v>101</v>
      </c>
      <c r="Q1996" t="s">
        <v>30</v>
      </c>
      <c r="R1996" t="s">
        <v>31</v>
      </c>
      <c r="S1996">
        <v>0</v>
      </c>
      <c r="T1996">
        <v>2000</v>
      </c>
      <c r="U1996">
        <v>957</v>
      </c>
      <c r="V1996">
        <v>5.3</v>
      </c>
      <c r="W1996">
        <v>650</v>
      </c>
    </row>
    <row r="1997" spans="1:23" x14ac:dyDescent="0.25">
      <c r="A1997" t="s">
        <v>2015</v>
      </c>
      <c r="B1997">
        <v>73</v>
      </c>
      <c r="C1997">
        <v>124</v>
      </c>
      <c r="D1997">
        <v>41</v>
      </c>
      <c r="E1997">
        <v>197</v>
      </c>
      <c r="F1997" t="s">
        <v>2431</v>
      </c>
      <c r="G1997">
        <v>512</v>
      </c>
      <c r="H1997">
        <v>8427204</v>
      </c>
      <c r="I1997" t="s">
        <v>3839</v>
      </c>
      <c r="J1997" t="s">
        <v>2795</v>
      </c>
      <c r="K1997" t="s">
        <v>6009</v>
      </c>
      <c r="L1997">
        <v>10100</v>
      </c>
      <c r="M1997">
        <v>1523</v>
      </c>
      <c r="N1997" t="s">
        <v>6010</v>
      </c>
      <c r="O1997">
        <v>0</v>
      </c>
      <c r="P1997">
        <v>59</v>
      </c>
      <c r="Q1997" t="s">
        <v>30</v>
      </c>
      <c r="R1997" t="s">
        <v>31</v>
      </c>
      <c r="S1997">
        <v>0</v>
      </c>
      <c r="T1997">
        <v>1999</v>
      </c>
      <c r="U1997">
        <v>481</v>
      </c>
      <c r="V1997">
        <v>5.4</v>
      </c>
      <c r="W1997">
        <v>153</v>
      </c>
    </row>
    <row r="1998" spans="1:23" x14ac:dyDescent="0.25">
      <c r="A1998" t="s">
        <v>6011</v>
      </c>
      <c r="B1998">
        <v>169</v>
      </c>
      <c r="C1998">
        <v>89</v>
      </c>
      <c r="D1998">
        <v>41</v>
      </c>
      <c r="E1998">
        <v>847</v>
      </c>
      <c r="F1998" t="s">
        <v>3962</v>
      </c>
      <c r="G1998">
        <v>2000</v>
      </c>
      <c r="H1998">
        <v>9639242</v>
      </c>
      <c r="I1998" t="s">
        <v>1099</v>
      </c>
      <c r="J1998" t="s">
        <v>2758</v>
      </c>
      <c r="K1998" t="s">
        <v>6012</v>
      </c>
      <c r="L1998">
        <v>16437</v>
      </c>
      <c r="M1998">
        <v>5470</v>
      </c>
      <c r="N1998" t="s">
        <v>2814</v>
      </c>
      <c r="O1998">
        <v>0</v>
      </c>
      <c r="P1998">
        <v>68</v>
      </c>
      <c r="Q1998" t="s">
        <v>30</v>
      </c>
      <c r="R1998" t="s">
        <v>31</v>
      </c>
      <c r="S1998">
        <v>0</v>
      </c>
      <c r="T1998">
        <v>2011</v>
      </c>
      <c r="U1998">
        <v>1000</v>
      </c>
      <c r="V1998">
        <v>4.9000000000000004</v>
      </c>
      <c r="W1998">
        <v>0</v>
      </c>
    </row>
    <row r="1999" spans="1:23" x14ac:dyDescent="0.25">
      <c r="A1999" t="s">
        <v>4518</v>
      </c>
      <c r="B1999">
        <v>365</v>
      </c>
      <c r="C1999">
        <v>88</v>
      </c>
      <c r="D1999">
        <v>192</v>
      </c>
      <c r="E1999">
        <v>847</v>
      </c>
      <c r="F1999" t="s">
        <v>6013</v>
      </c>
      <c r="G1999">
        <v>3000</v>
      </c>
      <c r="H1999">
        <v>25003072</v>
      </c>
      <c r="I1999" t="s">
        <v>4577</v>
      </c>
      <c r="J1999" t="s">
        <v>1016</v>
      </c>
      <c r="K1999" t="s">
        <v>6014</v>
      </c>
      <c r="L1999">
        <v>72552</v>
      </c>
      <c r="M1999">
        <v>5737</v>
      </c>
      <c r="N1999" t="s">
        <v>2814</v>
      </c>
      <c r="O1999">
        <v>0</v>
      </c>
      <c r="P1999">
        <v>374</v>
      </c>
      <c r="Q1999" t="s">
        <v>30</v>
      </c>
      <c r="R1999" t="s">
        <v>31</v>
      </c>
      <c r="S1999">
        <v>0</v>
      </c>
      <c r="T1999">
        <v>2010</v>
      </c>
      <c r="U1999">
        <v>859</v>
      </c>
      <c r="V1999">
        <v>5.5</v>
      </c>
      <c r="W1999">
        <v>13000</v>
      </c>
    </row>
    <row r="2000" spans="1:23" x14ac:dyDescent="0.25">
      <c r="A2000" t="s">
        <v>88</v>
      </c>
      <c r="B2000">
        <v>113</v>
      </c>
      <c r="C2000">
        <v>118</v>
      </c>
      <c r="D2000">
        <v>18000</v>
      </c>
      <c r="E2000">
        <v>286</v>
      </c>
      <c r="F2000" t="s">
        <v>1554</v>
      </c>
      <c r="G2000">
        <v>18000</v>
      </c>
      <c r="H2000">
        <v>6144806</v>
      </c>
      <c r="I2000" t="s">
        <v>3965</v>
      </c>
      <c r="J2000" t="s">
        <v>88</v>
      </c>
      <c r="K2000" t="s">
        <v>6015</v>
      </c>
      <c r="L2000">
        <v>12821</v>
      </c>
      <c r="M2000">
        <v>23689</v>
      </c>
      <c r="N2000" t="s">
        <v>4983</v>
      </c>
      <c r="O2000">
        <v>1</v>
      </c>
      <c r="P2000">
        <v>248</v>
      </c>
      <c r="Q2000" t="s">
        <v>30</v>
      </c>
      <c r="R2000" t="s">
        <v>31</v>
      </c>
      <c r="S2000">
        <v>0</v>
      </c>
      <c r="T2000">
        <v>2004</v>
      </c>
      <c r="U2000">
        <v>5000</v>
      </c>
      <c r="V2000">
        <v>6.7</v>
      </c>
      <c r="W2000">
        <v>0</v>
      </c>
    </row>
    <row r="2001" spans="1:23" x14ac:dyDescent="0.25">
      <c r="A2001" t="s">
        <v>5186</v>
      </c>
      <c r="B2001">
        <v>18</v>
      </c>
      <c r="C2001">
        <v>93</v>
      </c>
      <c r="D2001">
        <v>9</v>
      </c>
      <c r="E2001">
        <v>254</v>
      </c>
      <c r="F2001" t="s">
        <v>69</v>
      </c>
      <c r="G2001">
        <v>23000</v>
      </c>
      <c r="H2001">
        <v>4308981</v>
      </c>
      <c r="I2001" t="s">
        <v>1954</v>
      </c>
      <c r="J2001" t="s">
        <v>232</v>
      </c>
      <c r="K2001" t="s">
        <v>6016</v>
      </c>
      <c r="L2001">
        <v>2265</v>
      </c>
      <c r="M2001">
        <v>24436</v>
      </c>
      <c r="N2001" t="s">
        <v>6017</v>
      </c>
      <c r="O2001">
        <v>2</v>
      </c>
      <c r="P2001">
        <v>37</v>
      </c>
      <c r="Q2001" t="s">
        <v>30</v>
      </c>
      <c r="R2001" t="s">
        <v>31</v>
      </c>
      <c r="S2001">
        <v>0</v>
      </c>
      <c r="T2001">
        <v>1998</v>
      </c>
      <c r="U2001">
        <v>284</v>
      </c>
      <c r="V2001">
        <v>3.9</v>
      </c>
      <c r="W2001">
        <v>839</v>
      </c>
    </row>
    <row r="2002" spans="1:23" x14ac:dyDescent="0.25">
      <c r="A2002" t="s">
        <v>6018</v>
      </c>
      <c r="B2002">
        <v>10</v>
      </c>
      <c r="C2002">
        <v>80</v>
      </c>
      <c r="D2002">
        <v>18</v>
      </c>
      <c r="E2002">
        <v>73</v>
      </c>
      <c r="F2002" t="s">
        <v>6019</v>
      </c>
      <c r="G2002">
        <v>742</v>
      </c>
      <c r="H2002">
        <v>669276</v>
      </c>
      <c r="I2002" t="s">
        <v>6020</v>
      </c>
      <c r="J2002" t="s">
        <v>6021</v>
      </c>
      <c r="K2002" t="s">
        <v>6022</v>
      </c>
      <c r="L2002">
        <v>2541</v>
      </c>
      <c r="M2002">
        <v>1088</v>
      </c>
      <c r="N2002" t="s">
        <v>6023</v>
      </c>
      <c r="O2002">
        <v>0</v>
      </c>
      <c r="P2002">
        <v>47</v>
      </c>
      <c r="Q2002" t="s">
        <v>30</v>
      </c>
      <c r="R2002" t="s">
        <v>44</v>
      </c>
      <c r="S2002">
        <v>0</v>
      </c>
      <c r="T2002">
        <v>1993</v>
      </c>
      <c r="U2002">
        <v>83</v>
      </c>
      <c r="V2002">
        <v>7.2</v>
      </c>
      <c r="W2002">
        <v>408</v>
      </c>
    </row>
    <row r="2003" spans="1:23" x14ac:dyDescent="0.25">
      <c r="A2003" t="s">
        <v>6024</v>
      </c>
      <c r="B2003">
        <v>16</v>
      </c>
      <c r="C2003">
        <v>120</v>
      </c>
      <c r="D2003">
        <v>6</v>
      </c>
      <c r="E2003">
        <v>382</v>
      </c>
      <c r="F2003" t="s">
        <v>1560</v>
      </c>
      <c r="G2003">
        <v>22000</v>
      </c>
      <c r="H2003">
        <v>42880</v>
      </c>
      <c r="I2003" t="s">
        <v>152</v>
      </c>
      <c r="J2003" t="s">
        <v>1140</v>
      </c>
      <c r="K2003" t="s">
        <v>6025</v>
      </c>
      <c r="L2003">
        <v>2919</v>
      </c>
      <c r="M2003">
        <v>23769</v>
      </c>
      <c r="N2003" t="s">
        <v>4093</v>
      </c>
      <c r="O2003">
        <v>3</v>
      </c>
      <c r="P2003">
        <v>50</v>
      </c>
      <c r="Q2003" t="s">
        <v>30</v>
      </c>
      <c r="R2003" t="s">
        <v>44</v>
      </c>
      <c r="S2003">
        <v>0</v>
      </c>
      <c r="T2003">
        <v>2004</v>
      </c>
      <c r="U2003">
        <v>670</v>
      </c>
      <c r="V2003">
        <v>5.0999999999999996</v>
      </c>
      <c r="W2003">
        <v>181</v>
      </c>
    </row>
    <row r="2004" spans="1:23" x14ac:dyDescent="0.25">
      <c r="A2004" t="s">
        <v>4694</v>
      </c>
      <c r="B2004">
        <v>196</v>
      </c>
      <c r="C2004">
        <v>98</v>
      </c>
      <c r="D2004">
        <v>88</v>
      </c>
      <c r="E2004">
        <v>706</v>
      </c>
      <c r="F2004" t="s">
        <v>3010</v>
      </c>
      <c r="G2004">
        <v>12000</v>
      </c>
      <c r="H2004">
        <v>23225911</v>
      </c>
      <c r="I2004" t="s">
        <v>321</v>
      </c>
      <c r="J2004" t="s">
        <v>725</v>
      </c>
      <c r="K2004" t="s">
        <v>6026</v>
      </c>
      <c r="L2004">
        <v>80574</v>
      </c>
      <c r="M2004">
        <v>14699</v>
      </c>
      <c r="N2004" t="s">
        <v>3253</v>
      </c>
      <c r="O2004">
        <v>1</v>
      </c>
      <c r="P2004">
        <v>157</v>
      </c>
      <c r="Q2004" t="s">
        <v>30</v>
      </c>
      <c r="R2004" t="s">
        <v>31</v>
      </c>
      <c r="S2004">
        <v>0</v>
      </c>
      <c r="T2004">
        <v>2010</v>
      </c>
      <c r="U2004">
        <v>854</v>
      </c>
      <c r="V2004">
        <v>6.5</v>
      </c>
      <c r="W2004">
        <v>12000</v>
      </c>
    </row>
    <row r="2005" spans="1:23" x14ac:dyDescent="0.25">
      <c r="A2005" t="s">
        <v>4689</v>
      </c>
      <c r="B2005">
        <v>212</v>
      </c>
      <c r="C2005">
        <v>119</v>
      </c>
      <c r="D2005">
        <v>6000</v>
      </c>
      <c r="E2005">
        <v>422</v>
      </c>
      <c r="F2005" t="s">
        <v>1139</v>
      </c>
      <c r="G2005">
        <v>23000</v>
      </c>
      <c r="H2005">
        <v>4710455</v>
      </c>
      <c r="I2005" t="s">
        <v>434</v>
      </c>
      <c r="J2005" t="s">
        <v>46</v>
      </c>
      <c r="K2005" t="s">
        <v>6027</v>
      </c>
      <c r="L2005">
        <v>214091</v>
      </c>
      <c r="M2005">
        <v>24263</v>
      </c>
      <c r="N2005" t="s">
        <v>734</v>
      </c>
      <c r="O2005">
        <v>0</v>
      </c>
      <c r="P2005">
        <v>330</v>
      </c>
      <c r="Q2005" t="s">
        <v>466</v>
      </c>
      <c r="R2005" t="s">
        <v>467</v>
      </c>
      <c r="S2005">
        <v>0</v>
      </c>
      <c r="T2005">
        <v>2004</v>
      </c>
      <c r="U2005">
        <v>713</v>
      </c>
      <c r="V2005">
        <v>8.1999999999999993</v>
      </c>
      <c r="W2005">
        <v>13000</v>
      </c>
    </row>
    <row r="2006" spans="1:23" x14ac:dyDescent="0.25">
      <c r="A2006" t="s">
        <v>2640</v>
      </c>
      <c r="B2006">
        <v>445</v>
      </c>
      <c r="C2006">
        <v>88</v>
      </c>
      <c r="D2006">
        <v>181</v>
      </c>
      <c r="E2006">
        <v>11</v>
      </c>
      <c r="F2006" t="s">
        <v>378</v>
      </c>
      <c r="G2006">
        <v>15000</v>
      </c>
      <c r="H2006">
        <v>75590286</v>
      </c>
      <c r="I2006" t="s">
        <v>6028</v>
      </c>
      <c r="J2006" t="s">
        <v>130</v>
      </c>
      <c r="K2006" t="s">
        <v>6029</v>
      </c>
      <c r="L2006">
        <v>386217</v>
      </c>
      <c r="M2006">
        <v>28011</v>
      </c>
      <c r="N2006" t="s">
        <v>6030</v>
      </c>
      <c r="O2006">
        <v>4</v>
      </c>
      <c r="P2006">
        <v>553</v>
      </c>
      <c r="Q2006" t="s">
        <v>30</v>
      </c>
      <c r="R2006" t="s">
        <v>31</v>
      </c>
      <c r="S2006">
        <v>0</v>
      </c>
      <c r="T2006">
        <v>2009</v>
      </c>
      <c r="U2006">
        <v>13000</v>
      </c>
      <c r="V2006">
        <v>7.7</v>
      </c>
      <c r="W2006">
        <v>26000</v>
      </c>
    </row>
    <row r="2007" spans="1:23" x14ac:dyDescent="0.25">
      <c r="A2007" t="s">
        <v>121</v>
      </c>
      <c r="B2007">
        <v>446</v>
      </c>
      <c r="C2007">
        <v>201</v>
      </c>
      <c r="D2007">
        <v>0</v>
      </c>
      <c r="E2007">
        <v>84</v>
      </c>
      <c r="F2007" t="s">
        <v>146</v>
      </c>
      <c r="G2007">
        <v>6000</v>
      </c>
      <c r="H2007">
        <v>218051260</v>
      </c>
      <c r="I2007" t="s">
        <v>147</v>
      </c>
      <c r="J2007" t="s">
        <v>148</v>
      </c>
      <c r="K2007" t="s">
        <v>149</v>
      </c>
      <c r="L2007">
        <v>316020</v>
      </c>
      <c r="M2007">
        <v>7122</v>
      </c>
      <c r="N2007" t="s">
        <v>150</v>
      </c>
      <c r="O2007">
        <v>0</v>
      </c>
      <c r="P2007">
        <v>2618</v>
      </c>
      <c r="Q2007" t="s">
        <v>30</v>
      </c>
      <c r="R2007" t="s">
        <v>127</v>
      </c>
      <c r="S2007">
        <v>0</v>
      </c>
      <c r="T2007">
        <v>2005</v>
      </c>
      <c r="U2007">
        <v>918</v>
      </c>
      <c r="V2007">
        <v>7.2</v>
      </c>
      <c r="W2007">
        <v>0</v>
      </c>
    </row>
    <row r="2008" spans="1:23" x14ac:dyDescent="0.25">
      <c r="A2008" t="s">
        <v>1067</v>
      </c>
      <c r="B2008">
        <v>108</v>
      </c>
      <c r="C2008">
        <v>90</v>
      </c>
      <c r="D2008">
        <v>153</v>
      </c>
      <c r="E2008">
        <v>427</v>
      </c>
      <c r="F2008" t="s">
        <v>883</v>
      </c>
      <c r="G2008">
        <v>11000</v>
      </c>
      <c r="H2008">
        <v>161487252</v>
      </c>
      <c r="I2008" t="s">
        <v>2468</v>
      </c>
      <c r="J2008" t="s">
        <v>1421</v>
      </c>
      <c r="K2008" t="s">
        <v>6031</v>
      </c>
      <c r="L2008">
        <v>119450</v>
      </c>
      <c r="M2008">
        <v>13823</v>
      </c>
      <c r="N2008" t="s">
        <v>1933</v>
      </c>
      <c r="O2008">
        <v>0</v>
      </c>
      <c r="P2008">
        <v>300</v>
      </c>
      <c r="Q2008" t="s">
        <v>30</v>
      </c>
      <c r="R2008" t="s">
        <v>31</v>
      </c>
      <c r="S2008">
        <v>0</v>
      </c>
      <c r="T2008">
        <v>1998</v>
      </c>
      <c r="U2008">
        <v>1000</v>
      </c>
      <c r="V2008">
        <v>6.1</v>
      </c>
      <c r="W2008">
        <v>0</v>
      </c>
    </row>
    <row r="2009" spans="1:23" x14ac:dyDescent="0.25">
      <c r="A2009" t="s">
        <v>4352</v>
      </c>
      <c r="B2009">
        <v>223</v>
      </c>
      <c r="C2009">
        <v>127</v>
      </c>
      <c r="D2009">
        <v>883</v>
      </c>
      <c r="E2009">
        <v>441</v>
      </c>
      <c r="F2009" t="s">
        <v>4746</v>
      </c>
      <c r="G2009">
        <v>11000</v>
      </c>
      <c r="H2009">
        <v>290158751</v>
      </c>
      <c r="I2009" t="s">
        <v>26</v>
      </c>
      <c r="J2009" t="s">
        <v>272</v>
      </c>
      <c r="K2009" t="s">
        <v>6032</v>
      </c>
      <c r="L2009">
        <v>837759</v>
      </c>
      <c r="M2009">
        <v>12643</v>
      </c>
      <c r="N2009" t="s">
        <v>6033</v>
      </c>
      <c r="O2009">
        <v>0</v>
      </c>
      <c r="P2009">
        <v>900</v>
      </c>
      <c r="Q2009" t="s">
        <v>30</v>
      </c>
      <c r="R2009" t="s">
        <v>31</v>
      </c>
      <c r="S2009">
        <v>0</v>
      </c>
      <c r="T2009">
        <v>1980</v>
      </c>
      <c r="U2009">
        <v>504</v>
      </c>
      <c r="V2009">
        <v>8.8000000000000007</v>
      </c>
      <c r="W2009">
        <v>17000</v>
      </c>
    </row>
    <row r="2010" spans="1:23" x14ac:dyDescent="0.25">
      <c r="A2010" t="s">
        <v>195</v>
      </c>
      <c r="B2010">
        <v>63</v>
      </c>
      <c r="C2010">
        <v>119</v>
      </c>
      <c r="D2010">
        <v>0</v>
      </c>
      <c r="E2010">
        <v>244</v>
      </c>
      <c r="F2010" t="s">
        <v>1596</v>
      </c>
      <c r="G2010">
        <v>10000</v>
      </c>
      <c r="H2010">
        <v>65807024</v>
      </c>
      <c r="I2010" t="s">
        <v>2255</v>
      </c>
      <c r="J2010" t="s">
        <v>118</v>
      </c>
      <c r="K2010" t="s">
        <v>6034</v>
      </c>
      <c r="L2010">
        <v>172405</v>
      </c>
      <c r="M2010">
        <v>11013</v>
      </c>
      <c r="N2010" t="s">
        <v>6035</v>
      </c>
      <c r="O2010">
        <v>0</v>
      </c>
      <c r="P2010">
        <v>203</v>
      </c>
      <c r="Q2010" t="s">
        <v>30</v>
      </c>
      <c r="R2010" t="s">
        <v>31</v>
      </c>
      <c r="S2010">
        <v>0</v>
      </c>
      <c r="T2010">
        <v>1995</v>
      </c>
      <c r="U2010">
        <v>345</v>
      </c>
      <c r="V2010">
        <v>6.8</v>
      </c>
      <c r="W2010">
        <v>0</v>
      </c>
    </row>
    <row r="2011" spans="1:23" x14ac:dyDescent="0.25">
      <c r="A2011" t="s">
        <v>3502</v>
      </c>
      <c r="B2011">
        <v>43</v>
      </c>
      <c r="C2011">
        <v>85</v>
      </c>
      <c r="D2011">
        <v>119</v>
      </c>
      <c r="E2011">
        <v>144</v>
      </c>
      <c r="F2011" t="s">
        <v>4966</v>
      </c>
      <c r="G2011">
        <v>3000</v>
      </c>
      <c r="H2011">
        <v>86930411</v>
      </c>
      <c r="I2011" t="s">
        <v>684</v>
      </c>
      <c r="J2011" t="s">
        <v>4823</v>
      </c>
      <c r="K2011" t="s">
        <v>6036</v>
      </c>
      <c r="L2011">
        <v>83269</v>
      </c>
      <c r="M2011">
        <v>3847</v>
      </c>
      <c r="N2011" t="s">
        <v>6037</v>
      </c>
      <c r="O2011">
        <v>6</v>
      </c>
      <c r="P2011">
        <v>87</v>
      </c>
      <c r="Q2011" t="s">
        <v>30</v>
      </c>
      <c r="R2011" t="s">
        <v>31</v>
      </c>
      <c r="S2011">
        <v>0</v>
      </c>
      <c r="T2011">
        <v>1991</v>
      </c>
      <c r="U2011">
        <v>348</v>
      </c>
      <c r="V2011">
        <v>6.8</v>
      </c>
      <c r="W2011">
        <v>0</v>
      </c>
    </row>
    <row r="2012" spans="1:23" x14ac:dyDescent="0.25">
      <c r="A2012" t="s">
        <v>3378</v>
      </c>
      <c r="B2012">
        <v>211</v>
      </c>
      <c r="C2012">
        <v>98</v>
      </c>
      <c r="D2012">
        <v>70</v>
      </c>
      <c r="E2012">
        <v>591</v>
      </c>
      <c r="F2012" t="s">
        <v>6038</v>
      </c>
      <c r="G2012">
        <v>1000</v>
      </c>
      <c r="H2012">
        <v>53302314</v>
      </c>
      <c r="I2012" t="s">
        <v>3406</v>
      </c>
      <c r="J2012" t="s">
        <v>3681</v>
      </c>
      <c r="K2012" t="s">
        <v>6039</v>
      </c>
      <c r="L2012">
        <v>181058</v>
      </c>
      <c r="M2012">
        <v>3345</v>
      </c>
      <c r="N2012" t="s">
        <v>6040</v>
      </c>
      <c r="O2012">
        <v>1</v>
      </c>
      <c r="P2012">
        <v>674</v>
      </c>
      <c r="Q2012" t="s">
        <v>30</v>
      </c>
      <c r="R2012" t="s">
        <v>31</v>
      </c>
      <c r="S2012">
        <v>0</v>
      </c>
      <c r="T2012">
        <v>2000</v>
      </c>
      <c r="U2012">
        <v>847</v>
      </c>
      <c r="V2012">
        <v>6.7</v>
      </c>
      <c r="W2012">
        <v>0</v>
      </c>
    </row>
    <row r="2013" spans="1:23" x14ac:dyDescent="0.25">
      <c r="A2013" t="s">
        <v>2160</v>
      </c>
      <c r="B2013">
        <v>421</v>
      </c>
      <c r="C2013">
        <v>101</v>
      </c>
      <c r="D2013">
        <v>0</v>
      </c>
      <c r="E2013">
        <v>1000</v>
      </c>
      <c r="F2013" t="s">
        <v>479</v>
      </c>
      <c r="G2013">
        <v>33000</v>
      </c>
      <c r="H2013">
        <v>40962534</v>
      </c>
      <c r="I2013" t="s">
        <v>2164</v>
      </c>
      <c r="J2013" t="s">
        <v>2641</v>
      </c>
      <c r="K2013" t="s">
        <v>6041</v>
      </c>
      <c r="L2013">
        <v>188652</v>
      </c>
      <c r="M2013">
        <v>57077</v>
      </c>
      <c r="N2013" t="s">
        <v>928</v>
      </c>
      <c r="O2013">
        <v>1</v>
      </c>
      <c r="P2013">
        <v>288</v>
      </c>
      <c r="Q2013" t="s">
        <v>30</v>
      </c>
      <c r="R2013" t="s">
        <v>31</v>
      </c>
      <c r="S2013">
        <v>0</v>
      </c>
      <c r="T2013">
        <v>2011</v>
      </c>
      <c r="U2013">
        <v>22000</v>
      </c>
      <c r="V2013">
        <v>7.1</v>
      </c>
      <c r="W2013">
        <v>22000</v>
      </c>
    </row>
    <row r="2014" spans="1:23" x14ac:dyDescent="0.25">
      <c r="A2014" t="s">
        <v>921</v>
      </c>
      <c r="B2014">
        <v>214</v>
      </c>
      <c r="C2014">
        <v>112</v>
      </c>
      <c r="D2014">
        <v>123</v>
      </c>
      <c r="E2014">
        <v>787</v>
      </c>
      <c r="F2014" t="s">
        <v>2144</v>
      </c>
      <c r="G2014">
        <v>14000</v>
      </c>
      <c r="H2014">
        <v>39235088</v>
      </c>
      <c r="I2014" t="s">
        <v>6042</v>
      </c>
      <c r="J2014" t="s">
        <v>236</v>
      </c>
      <c r="K2014" t="s">
        <v>6043</v>
      </c>
      <c r="L2014">
        <v>193962</v>
      </c>
      <c r="M2014">
        <v>16196</v>
      </c>
      <c r="N2014" t="s">
        <v>1337</v>
      </c>
      <c r="O2014">
        <v>0</v>
      </c>
      <c r="P2014">
        <v>805</v>
      </c>
      <c r="Q2014" t="s">
        <v>30</v>
      </c>
      <c r="R2014" t="s">
        <v>31</v>
      </c>
      <c r="S2014">
        <v>0</v>
      </c>
      <c r="T2014">
        <v>2000</v>
      </c>
      <c r="U2014">
        <v>991</v>
      </c>
      <c r="V2014">
        <v>7.1</v>
      </c>
      <c r="W2014">
        <v>5000</v>
      </c>
    </row>
    <row r="2015" spans="1:23" x14ac:dyDescent="0.25">
      <c r="A2015" t="s">
        <v>689</v>
      </c>
      <c r="B2015">
        <v>92</v>
      </c>
      <c r="C2015">
        <v>97</v>
      </c>
      <c r="D2015">
        <v>956</v>
      </c>
      <c r="E2015">
        <v>99</v>
      </c>
      <c r="F2015" t="s">
        <v>2968</v>
      </c>
      <c r="G2015">
        <v>20000</v>
      </c>
      <c r="H2015">
        <v>27338033</v>
      </c>
      <c r="I2015" t="s">
        <v>1099</v>
      </c>
      <c r="J2015" t="s">
        <v>185</v>
      </c>
      <c r="K2015" t="s">
        <v>6044</v>
      </c>
      <c r="L2015">
        <v>19709</v>
      </c>
      <c r="M2015">
        <v>20798</v>
      </c>
      <c r="N2015" t="s">
        <v>6045</v>
      </c>
      <c r="O2015">
        <v>3</v>
      </c>
      <c r="P2015">
        <v>167</v>
      </c>
      <c r="Q2015" t="s">
        <v>30</v>
      </c>
      <c r="R2015" t="s">
        <v>31</v>
      </c>
      <c r="S2015">
        <v>0</v>
      </c>
      <c r="T2015">
        <v>2001</v>
      </c>
      <c r="U2015">
        <v>551</v>
      </c>
      <c r="V2015">
        <v>6.1</v>
      </c>
      <c r="W2015">
        <v>0</v>
      </c>
    </row>
    <row r="2016" spans="1:23" x14ac:dyDescent="0.25">
      <c r="A2016" t="s">
        <v>1176</v>
      </c>
      <c r="B2016">
        <v>574</v>
      </c>
      <c r="C2016">
        <v>126</v>
      </c>
      <c r="D2016">
        <v>0</v>
      </c>
      <c r="E2016">
        <v>105</v>
      </c>
      <c r="F2016" t="s">
        <v>6046</v>
      </c>
      <c r="G2016">
        <v>19000</v>
      </c>
      <c r="H2016">
        <v>25556065</v>
      </c>
      <c r="I2016" t="s">
        <v>3380</v>
      </c>
      <c r="J2016" t="s">
        <v>74</v>
      </c>
      <c r="K2016" t="s">
        <v>6047</v>
      </c>
      <c r="L2016">
        <v>355126</v>
      </c>
      <c r="M2016">
        <v>19359</v>
      </c>
      <c r="N2016" t="s">
        <v>6048</v>
      </c>
      <c r="O2016">
        <v>1</v>
      </c>
      <c r="P2016">
        <v>748</v>
      </c>
      <c r="Q2016" t="s">
        <v>30</v>
      </c>
      <c r="R2016" t="s">
        <v>31</v>
      </c>
      <c r="S2016">
        <v>0</v>
      </c>
      <c r="T2016">
        <v>2013</v>
      </c>
      <c r="U2016">
        <v>128</v>
      </c>
      <c r="V2016">
        <v>8</v>
      </c>
      <c r="W2016">
        <v>148000</v>
      </c>
    </row>
    <row r="2017" spans="1:23" x14ac:dyDescent="0.25">
      <c r="A2017" t="s">
        <v>2189</v>
      </c>
      <c r="B2017">
        <v>216</v>
      </c>
      <c r="C2017">
        <v>106</v>
      </c>
      <c r="D2017">
        <v>452</v>
      </c>
      <c r="E2017">
        <v>141</v>
      </c>
      <c r="F2017" t="s">
        <v>5774</v>
      </c>
      <c r="G2017">
        <v>20000</v>
      </c>
      <c r="H2017">
        <v>15785632</v>
      </c>
      <c r="I2017" t="s">
        <v>5775</v>
      </c>
      <c r="J2017" t="s">
        <v>185</v>
      </c>
      <c r="K2017" t="s">
        <v>5776</v>
      </c>
      <c r="L2017">
        <v>32513</v>
      </c>
      <c r="M2017">
        <v>21195</v>
      </c>
      <c r="N2017" t="s">
        <v>3670</v>
      </c>
      <c r="O2017">
        <v>3</v>
      </c>
      <c r="P2017">
        <v>119</v>
      </c>
      <c r="Q2017" t="s">
        <v>30</v>
      </c>
      <c r="R2017" t="s">
        <v>44</v>
      </c>
      <c r="S2017">
        <v>0</v>
      </c>
      <c r="T2017">
        <v>2016</v>
      </c>
      <c r="U2017">
        <v>732</v>
      </c>
      <c r="V2017">
        <v>7.5</v>
      </c>
      <c r="W2017">
        <v>15000</v>
      </c>
    </row>
    <row r="2018" spans="1:23" x14ac:dyDescent="0.25">
      <c r="A2018" t="s">
        <v>2771</v>
      </c>
      <c r="B2018">
        <v>140</v>
      </c>
      <c r="C2018">
        <v>97</v>
      </c>
      <c r="D2018">
        <v>131</v>
      </c>
      <c r="E2018">
        <v>62</v>
      </c>
      <c r="F2018" t="s">
        <v>6049</v>
      </c>
      <c r="G2018">
        <v>23000</v>
      </c>
      <c r="H2018">
        <v>21973182</v>
      </c>
      <c r="I2018" t="s">
        <v>581</v>
      </c>
      <c r="J2018" t="s">
        <v>232</v>
      </c>
      <c r="K2018" t="s">
        <v>6050</v>
      </c>
      <c r="L2018">
        <v>53415</v>
      </c>
      <c r="M2018">
        <v>23242</v>
      </c>
      <c r="N2018" t="s">
        <v>6051</v>
      </c>
      <c r="O2018">
        <v>2</v>
      </c>
      <c r="P2018">
        <v>339</v>
      </c>
      <c r="Q2018" t="s">
        <v>30</v>
      </c>
      <c r="R2018" t="s">
        <v>31</v>
      </c>
      <c r="S2018">
        <v>0</v>
      </c>
      <c r="T2018">
        <v>2001</v>
      </c>
      <c r="U2018">
        <v>81</v>
      </c>
      <c r="V2018">
        <v>6.6</v>
      </c>
      <c r="W2018">
        <v>0</v>
      </c>
    </row>
    <row r="2019" spans="1:23" x14ac:dyDescent="0.25">
      <c r="A2019" t="s">
        <v>6052</v>
      </c>
      <c r="B2019">
        <v>28</v>
      </c>
      <c r="C2019">
        <v>100</v>
      </c>
      <c r="D2019">
        <v>3</v>
      </c>
      <c r="E2019">
        <v>88</v>
      </c>
      <c r="F2019" t="s">
        <v>6053</v>
      </c>
      <c r="G2019">
        <v>2000</v>
      </c>
      <c r="H2019">
        <v>4756</v>
      </c>
      <c r="I2019" t="s">
        <v>142</v>
      </c>
      <c r="J2019" t="s">
        <v>895</v>
      </c>
      <c r="K2019" t="s">
        <v>6054</v>
      </c>
      <c r="L2019">
        <v>4191</v>
      </c>
      <c r="M2019">
        <v>2450</v>
      </c>
      <c r="N2019" t="s">
        <v>6055</v>
      </c>
      <c r="O2019">
        <v>4</v>
      </c>
      <c r="P2019">
        <v>32</v>
      </c>
      <c r="Q2019" t="s">
        <v>30</v>
      </c>
      <c r="R2019" t="s">
        <v>44</v>
      </c>
      <c r="S2019">
        <v>0</v>
      </c>
      <c r="T2019">
        <v>2013</v>
      </c>
      <c r="U2019">
        <v>228</v>
      </c>
      <c r="V2019">
        <v>5.4</v>
      </c>
      <c r="W2019">
        <v>0</v>
      </c>
    </row>
    <row r="2020" spans="1:23" x14ac:dyDescent="0.25">
      <c r="A2020" t="s">
        <v>2885</v>
      </c>
      <c r="B2020">
        <v>36</v>
      </c>
      <c r="C2020">
        <v>114</v>
      </c>
      <c r="D2020">
        <v>61</v>
      </c>
      <c r="E2020">
        <v>407</v>
      </c>
      <c r="F2020" t="s">
        <v>6056</v>
      </c>
      <c r="G2020">
        <v>20000</v>
      </c>
      <c r="H2020">
        <v>18653615</v>
      </c>
      <c r="I2020" t="s">
        <v>1639</v>
      </c>
      <c r="J2020" t="s">
        <v>574</v>
      </c>
      <c r="K2020" t="s">
        <v>6057</v>
      </c>
      <c r="L2020">
        <v>14786</v>
      </c>
      <c r="M2020">
        <v>22040</v>
      </c>
      <c r="N2020" t="s">
        <v>5939</v>
      </c>
      <c r="O2020">
        <v>2</v>
      </c>
      <c r="P2020">
        <v>103</v>
      </c>
      <c r="Q2020" t="s">
        <v>30</v>
      </c>
      <c r="R2020" t="s">
        <v>31</v>
      </c>
      <c r="S2020">
        <v>0</v>
      </c>
      <c r="T2020">
        <v>1999</v>
      </c>
      <c r="U2020">
        <v>797</v>
      </c>
      <c r="V2020">
        <v>6.1</v>
      </c>
      <c r="W2020">
        <v>638</v>
      </c>
    </row>
    <row r="2021" spans="1:23" x14ac:dyDescent="0.25">
      <c r="A2021" t="s">
        <v>5153</v>
      </c>
      <c r="B2021">
        <v>65</v>
      </c>
      <c r="C2021">
        <v>101</v>
      </c>
      <c r="D2021">
        <v>3</v>
      </c>
      <c r="E2021">
        <v>120</v>
      </c>
      <c r="F2021" t="s">
        <v>5154</v>
      </c>
      <c r="G2021">
        <v>448</v>
      </c>
      <c r="H2021">
        <v>12189514</v>
      </c>
      <c r="I2021" t="s">
        <v>1099</v>
      </c>
      <c r="J2021" t="s">
        <v>1785</v>
      </c>
      <c r="K2021" t="s">
        <v>5155</v>
      </c>
      <c r="L2021">
        <v>30092</v>
      </c>
      <c r="M2021">
        <v>829</v>
      </c>
      <c r="N2021" t="s">
        <v>5156</v>
      </c>
      <c r="O2021">
        <v>0</v>
      </c>
      <c r="P2021">
        <v>129</v>
      </c>
      <c r="Q2021" t="s">
        <v>30</v>
      </c>
      <c r="R2021" t="s">
        <v>31</v>
      </c>
      <c r="S2021">
        <v>0</v>
      </c>
      <c r="T2021">
        <v>2004</v>
      </c>
      <c r="U2021">
        <v>143</v>
      </c>
      <c r="V2021">
        <v>6.1</v>
      </c>
      <c r="W2021">
        <v>0</v>
      </c>
    </row>
    <row r="2022" spans="1:23" x14ac:dyDescent="0.25">
      <c r="A2022" t="s">
        <v>6058</v>
      </c>
      <c r="B2022">
        <v>53</v>
      </c>
      <c r="C2022">
        <v>88</v>
      </c>
      <c r="D2022">
        <v>12</v>
      </c>
      <c r="E2022">
        <v>249</v>
      </c>
      <c r="F2022" t="s">
        <v>6059</v>
      </c>
      <c r="G2022">
        <v>327</v>
      </c>
      <c r="H2022">
        <v>13019253</v>
      </c>
      <c r="I2022" t="s">
        <v>684</v>
      </c>
      <c r="J2022" t="s">
        <v>2958</v>
      </c>
      <c r="K2022" t="s">
        <v>6060</v>
      </c>
      <c r="L2022">
        <v>3914</v>
      </c>
      <c r="M2022">
        <v>1509</v>
      </c>
      <c r="N2022" t="s">
        <v>6061</v>
      </c>
      <c r="O2022">
        <v>4</v>
      </c>
      <c r="P2022">
        <v>47</v>
      </c>
      <c r="Q2022" t="s">
        <v>30</v>
      </c>
      <c r="R2022" t="s">
        <v>31</v>
      </c>
      <c r="S2022">
        <v>0</v>
      </c>
      <c r="T2022">
        <v>2000</v>
      </c>
      <c r="U2022">
        <v>281</v>
      </c>
      <c r="V2022">
        <v>5.6</v>
      </c>
      <c r="W2022">
        <v>153</v>
      </c>
    </row>
    <row r="2023" spans="1:23" x14ac:dyDescent="0.25">
      <c r="A2023" t="s">
        <v>1005</v>
      </c>
      <c r="B2023">
        <v>394</v>
      </c>
      <c r="C2023">
        <v>93</v>
      </c>
      <c r="D2023">
        <v>0</v>
      </c>
      <c r="E2023">
        <v>947</v>
      </c>
      <c r="F2023" t="s">
        <v>317</v>
      </c>
      <c r="G2023">
        <v>17000</v>
      </c>
      <c r="H2023">
        <v>18934858</v>
      </c>
      <c r="I2023" t="s">
        <v>47</v>
      </c>
      <c r="J2023" t="s">
        <v>309</v>
      </c>
      <c r="K2023" t="s">
        <v>6062</v>
      </c>
      <c r="L2023">
        <v>72646</v>
      </c>
      <c r="M2023">
        <v>31187</v>
      </c>
      <c r="N2023" t="s">
        <v>1496</v>
      </c>
      <c r="O2023">
        <v>5</v>
      </c>
      <c r="P2023">
        <v>397</v>
      </c>
      <c r="Q2023" t="s">
        <v>30</v>
      </c>
      <c r="R2023" t="s">
        <v>4809</v>
      </c>
      <c r="S2023">
        <v>0</v>
      </c>
      <c r="T2023">
        <v>2011</v>
      </c>
      <c r="U2023">
        <v>13000</v>
      </c>
      <c r="V2023">
        <v>5.8</v>
      </c>
      <c r="W2023">
        <v>0</v>
      </c>
    </row>
    <row r="2024" spans="1:23" x14ac:dyDescent="0.25">
      <c r="A2024" t="s">
        <v>6063</v>
      </c>
      <c r="B2024">
        <v>80</v>
      </c>
      <c r="C2024">
        <v>92</v>
      </c>
      <c r="D2024">
        <v>114</v>
      </c>
      <c r="E2024">
        <v>434</v>
      </c>
      <c r="F2024" t="s">
        <v>5548</v>
      </c>
      <c r="G2024">
        <v>912</v>
      </c>
      <c r="H2024">
        <v>20763013</v>
      </c>
      <c r="I2024" t="s">
        <v>5125</v>
      </c>
      <c r="J2024" t="s">
        <v>6064</v>
      </c>
      <c r="K2024" t="s">
        <v>6065</v>
      </c>
      <c r="L2024">
        <v>30840</v>
      </c>
      <c r="M2024">
        <v>2355</v>
      </c>
      <c r="N2024" t="s">
        <v>6066</v>
      </c>
      <c r="O2024">
        <v>0</v>
      </c>
      <c r="P2024">
        <v>383</v>
      </c>
      <c r="Q2024" t="s">
        <v>30</v>
      </c>
      <c r="R2024" t="s">
        <v>31</v>
      </c>
      <c r="S2024">
        <v>0</v>
      </c>
      <c r="T2024">
        <v>1987</v>
      </c>
      <c r="U2024">
        <v>535</v>
      </c>
      <c r="V2024">
        <v>2.8</v>
      </c>
      <c r="W2024">
        <v>0</v>
      </c>
    </row>
    <row r="2025" spans="1:23" x14ac:dyDescent="0.25">
      <c r="A2025" t="s">
        <v>6067</v>
      </c>
      <c r="B2025">
        <v>45</v>
      </c>
      <c r="C2025">
        <v>98</v>
      </c>
      <c r="D2025">
        <v>4</v>
      </c>
      <c r="E2025">
        <v>11000</v>
      </c>
      <c r="F2025" t="s">
        <v>1140</v>
      </c>
      <c r="G2025">
        <v>29000</v>
      </c>
      <c r="H2025">
        <v>12782508</v>
      </c>
      <c r="I2025" t="s">
        <v>2164</v>
      </c>
      <c r="J2025" t="s">
        <v>153</v>
      </c>
      <c r="K2025" t="s">
        <v>6068</v>
      </c>
      <c r="L2025">
        <v>20163</v>
      </c>
      <c r="M2025">
        <v>63194</v>
      </c>
      <c r="N2025" t="s">
        <v>1541</v>
      </c>
      <c r="O2025">
        <v>2</v>
      </c>
      <c r="P2025">
        <v>71</v>
      </c>
      <c r="Q2025" t="s">
        <v>30</v>
      </c>
      <c r="R2025" t="s">
        <v>31</v>
      </c>
      <c r="S2025">
        <v>0</v>
      </c>
      <c r="T2025">
        <v>1996</v>
      </c>
      <c r="U2025">
        <v>22000</v>
      </c>
      <c r="V2025">
        <v>6.7</v>
      </c>
      <c r="W2025">
        <v>1000</v>
      </c>
    </row>
    <row r="2026" spans="1:23" x14ac:dyDescent="0.25">
      <c r="A2026" t="s">
        <v>6069</v>
      </c>
      <c r="B2026">
        <v>47</v>
      </c>
      <c r="C2026">
        <v>94</v>
      </c>
      <c r="D2026">
        <v>258</v>
      </c>
      <c r="E2026">
        <v>424</v>
      </c>
      <c r="F2026" t="s">
        <v>3073</v>
      </c>
      <c r="G2026">
        <v>721</v>
      </c>
      <c r="H2026">
        <v>11508423</v>
      </c>
      <c r="I2026" t="s">
        <v>6070</v>
      </c>
      <c r="J2026" t="s">
        <v>2525</v>
      </c>
      <c r="K2026" t="s">
        <v>6071</v>
      </c>
      <c r="L2026">
        <v>3174</v>
      </c>
      <c r="M2026">
        <v>2453</v>
      </c>
      <c r="N2026" t="s">
        <v>6072</v>
      </c>
      <c r="O2026">
        <v>2</v>
      </c>
      <c r="P2026">
        <v>19</v>
      </c>
      <c r="Q2026" t="s">
        <v>30</v>
      </c>
      <c r="R2026" t="s">
        <v>31</v>
      </c>
      <c r="S2026">
        <v>0</v>
      </c>
      <c r="T2026">
        <v>2008</v>
      </c>
      <c r="U2026">
        <v>463</v>
      </c>
      <c r="V2026">
        <v>5.0999999999999996</v>
      </c>
      <c r="W2026">
        <v>376</v>
      </c>
    </row>
    <row r="2027" spans="1:23" x14ac:dyDescent="0.25">
      <c r="A2027" t="s">
        <v>3130</v>
      </c>
      <c r="B2027">
        <v>90</v>
      </c>
      <c r="C2027">
        <v>102</v>
      </c>
      <c r="D2027">
        <v>277</v>
      </c>
      <c r="E2027">
        <v>57</v>
      </c>
      <c r="F2027" t="s">
        <v>6073</v>
      </c>
      <c r="G2027">
        <v>327</v>
      </c>
      <c r="H2027">
        <v>10660147</v>
      </c>
      <c r="I2027" t="s">
        <v>152</v>
      </c>
      <c r="J2027" t="s">
        <v>2194</v>
      </c>
      <c r="K2027" t="s">
        <v>6074</v>
      </c>
      <c r="L2027">
        <v>17740</v>
      </c>
      <c r="M2027">
        <v>672</v>
      </c>
      <c r="N2027" t="s">
        <v>6075</v>
      </c>
      <c r="O2027">
        <v>0</v>
      </c>
      <c r="P2027">
        <v>165</v>
      </c>
      <c r="Q2027" t="s">
        <v>30</v>
      </c>
      <c r="R2027" t="s">
        <v>44</v>
      </c>
      <c r="S2027">
        <v>0</v>
      </c>
      <c r="T2027">
        <v>1999</v>
      </c>
      <c r="U2027">
        <v>261</v>
      </c>
      <c r="V2027">
        <v>7.2</v>
      </c>
      <c r="W2027">
        <v>0</v>
      </c>
    </row>
    <row r="2028" spans="1:23" x14ac:dyDescent="0.25">
      <c r="A2028" t="s">
        <v>3636</v>
      </c>
      <c r="B2028">
        <v>30</v>
      </c>
      <c r="C2028">
        <v>98</v>
      </c>
      <c r="D2028">
        <v>23</v>
      </c>
      <c r="E2028">
        <v>982</v>
      </c>
      <c r="F2028" t="s">
        <v>1130</v>
      </c>
      <c r="G2028">
        <v>1000</v>
      </c>
      <c r="H2028">
        <v>7434726</v>
      </c>
      <c r="I2028" t="s">
        <v>6076</v>
      </c>
      <c r="J2028" t="s">
        <v>1149</v>
      </c>
      <c r="K2028" t="s">
        <v>6077</v>
      </c>
      <c r="L2028">
        <v>14473</v>
      </c>
      <c r="M2028">
        <v>3671</v>
      </c>
      <c r="N2028" t="s">
        <v>755</v>
      </c>
      <c r="O2028">
        <v>2</v>
      </c>
      <c r="P2028">
        <v>81</v>
      </c>
      <c r="Q2028" t="s">
        <v>30</v>
      </c>
      <c r="R2028" t="s">
        <v>31</v>
      </c>
      <c r="S2028">
        <v>0</v>
      </c>
      <c r="T2028">
        <v>1991</v>
      </c>
      <c r="U2028">
        <v>1000</v>
      </c>
      <c r="V2028">
        <v>6</v>
      </c>
      <c r="W2028">
        <v>0</v>
      </c>
    </row>
    <row r="2029" spans="1:23" x14ac:dyDescent="0.25">
      <c r="A2029" t="s">
        <v>5089</v>
      </c>
      <c r="B2029">
        <v>232</v>
      </c>
      <c r="C2029">
        <v>121</v>
      </c>
      <c r="D2029">
        <v>549</v>
      </c>
      <c r="E2029">
        <v>883</v>
      </c>
      <c r="F2029" t="s">
        <v>531</v>
      </c>
      <c r="G2029">
        <v>11000</v>
      </c>
      <c r="H2029">
        <v>6777589</v>
      </c>
      <c r="I2029" t="s">
        <v>1396</v>
      </c>
      <c r="J2029" t="s">
        <v>59</v>
      </c>
      <c r="K2029" t="s">
        <v>6078</v>
      </c>
      <c r="L2029">
        <v>60115</v>
      </c>
      <c r="M2029">
        <v>24248</v>
      </c>
      <c r="N2029" t="s">
        <v>2844</v>
      </c>
      <c r="O2029">
        <v>2</v>
      </c>
      <c r="P2029">
        <v>224</v>
      </c>
      <c r="Q2029" t="s">
        <v>30</v>
      </c>
      <c r="R2029" t="s">
        <v>31</v>
      </c>
      <c r="S2029">
        <v>0</v>
      </c>
      <c r="T2029">
        <v>2007</v>
      </c>
      <c r="U2029">
        <v>9000</v>
      </c>
      <c r="V2029">
        <v>7.2</v>
      </c>
      <c r="W2029">
        <v>0</v>
      </c>
    </row>
    <row r="2030" spans="1:23" x14ac:dyDescent="0.25">
      <c r="A2030" t="s">
        <v>6079</v>
      </c>
      <c r="B2030">
        <v>165</v>
      </c>
      <c r="C2030">
        <v>111</v>
      </c>
      <c r="D2030">
        <v>105</v>
      </c>
      <c r="E2030">
        <v>64</v>
      </c>
      <c r="F2030" t="s">
        <v>6080</v>
      </c>
      <c r="G2030">
        <v>527</v>
      </c>
      <c r="H2030">
        <v>6109075</v>
      </c>
      <c r="I2030" t="s">
        <v>1017</v>
      </c>
      <c r="J2030" t="s">
        <v>1328</v>
      </c>
      <c r="K2030" t="s">
        <v>6081</v>
      </c>
      <c r="L2030">
        <v>32003</v>
      </c>
      <c r="M2030">
        <v>735</v>
      </c>
      <c r="N2030" t="s">
        <v>6082</v>
      </c>
      <c r="O2030">
        <v>1</v>
      </c>
      <c r="P2030">
        <v>65</v>
      </c>
      <c r="Q2030" t="s">
        <v>965</v>
      </c>
      <c r="R2030" t="s">
        <v>966</v>
      </c>
      <c r="S2030">
        <v>0</v>
      </c>
      <c r="T2030">
        <v>2009</v>
      </c>
      <c r="U2030">
        <v>86</v>
      </c>
      <c r="V2030">
        <v>6.7</v>
      </c>
      <c r="W2030">
        <v>0</v>
      </c>
    </row>
    <row r="2031" spans="1:23" x14ac:dyDescent="0.25">
      <c r="A2031" t="s">
        <v>6083</v>
      </c>
      <c r="B2031">
        <v>45</v>
      </c>
      <c r="C2031">
        <v>90</v>
      </c>
      <c r="D2031">
        <v>78</v>
      </c>
      <c r="E2031">
        <v>720</v>
      </c>
      <c r="F2031" t="s">
        <v>6084</v>
      </c>
      <c r="G2031">
        <v>2000</v>
      </c>
      <c r="H2031">
        <v>0</v>
      </c>
      <c r="I2031" t="s">
        <v>1153</v>
      </c>
      <c r="J2031" t="s">
        <v>910</v>
      </c>
      <c r="K2031" t="s">
        <v>6085</v>
      </c>
      <c r="L2031">
        <v>4693</v>
      </c>
      <c r="M2031">
        <v>4142</v>
      </c>
      <c r="N2031" t="s">
        <v>1222</v>
      </c>
      <c r="O2031">
        <v>1</v>
      </c>
      <c r="P2031">
        <v>49</v>
      </c>
      <c r="Q2031" t="s">
        <v>30</v>
      </c>
      <c r="R2031" t="s">
        <v>188</v>
      </c>
      <c r="S2031">
        <v>0</v>
      </c>
      <c r="T2031">
        <v>2015</v>
      </c>
      <c r="U2031">
        <v>1000</v>
      </c>
      <c r="V2031">
        <v>6.3</v>
      </c>
      <c r="W2031">
        <v>0</v>
      </c>
    </row>
    <row r="2032" spans="1:23" x14ac:dyDescent="0.25">
      <c r="A2032" t="s">
        <v>3470</v>
      </c>
      <c r="B2032">
        <v>155</v>
      </c>
      <c r="C2032">
        <v>100</v>
      </c>
      <c r="D2032">
        <v>350</v>
      </c>
      <c r="E2032">
        <v>30</v>
      </c>
      <c r="F2032" t="s">
        <v>6086</v>
      </c>
      <c r="G2032">
        <v>201</v>
      </c>
      <c r="H2032">
        <v>2708188</v>
      </c>
      <c r="I2032" t="s">
        <v>936</v>
      </c>
      <c r="J2032" t="s">
        <v>6087</v>
      </c>
      <c r="K2032" t="s">
        <v>6088</v>
      </c>
      <c r="L2032">
        <v>8924</v>
      </c>
      <c r="M2032">
        <v>365</v>
      </c>
      <c r="N2032" t="s">
        <v>6089</v>
      </c>
      <c r="O2032">
        <v>1</v>
      </c>
      <c r="P2032">
        <v>43</v>
      </c>
      <c r="Q2032" t="s">
        <v>30</v>
      </c>
      <c r="R2032" t="s">
        <v>44</v>
      </c>
      <c r="S2032">
        <v>0</v>
      </c>
      <c r="T2032">
        <v>2009</v>
      </c>
      <c r="U2032">
        <v>123</v>
      </c>
      <c r="V2032">
        <v>6.2</v>
      </c>
      <c r="W2032">
        <v>0</v>
      </c>
    </row>
    <row r="2033" spans="1:23" x14ac:dyDescent="0.25">
      <c r="A2033" t="s">
        <v>6090</v>
      </c>
      <c r="B2033">
        <v>118</v>
      </c>
      <c r="C2033">
        <v>141</v>
      </c>
      <c r="D2033">
        <v>300</v>
      </c>
      <c r="E2033">
        <v>73</v>
      </c>
      <c r="F2033" t="s">
        <v>6091</v>
      </c>
      <c r="G2033">
        <v>805</v>
      </c>
      <c r="H2033">
        <v>16123851</v>
      </c>
      <c r="I2033" t="s">
        <v>2164</v>
      </c>
      <c r="J2033" t="s">
        <v>6092</v>
      </c>
      <c r="K2033" t="s">
        <v>6093</v>
      </c>
      <c r="L2033">
        <v>17373</v>
      </c>
      <c r="M2033">
        <v>1618</v>
      </c>
      <c r="N2033" t="s">
        <v>6094</v>
      </c>
      <c r="O2033">
        <v>2</v>
      </c>
      <c r="P2033">
        <v>148</v>
      </c>
      <c r="Q2033" t="s">
        <v>30</v>
      </c>
      <c r="R2033" t="s">
        <v>31</v>
      </c>
      <c r="S2033">
        <v>0</v>
      </c>
      <c r="T2033">
        <v>2004</v>
      </c>
      <c r="U2033">
        <v>539</v>
      </c>
      <c r="V2033">
        <v>6.2</v>
      </c>
      <c r="W2033">
        <v>767</v>
      </c>
    </row>
    <row r="2034" spans="1:23" x14ac:dyDescent="0.25">
      <c r="A2034" t="s">
        <v>5964</v>
      </c>
      <c r="B2034">
        <v>55</v>
      </c>
      <c r="C2034">
        <v>139</v>
      </c>
      <c r="D2034">
        <v>3</v>
      </c>
      <c r="E2034">
        <v>107</v>
      </c>
      <c r="F2034" t="s">
        <v>6095</v>
      </c>
      <c r="G2034">
        <v>556</v>
      </c>
      <c r="H2034">
        <v>0</v>
      </c>
      <c r="I2034" t="s">
        <v>6096</v>
      </c>
      <c r="J2034" t="s">
        <v>6097</v>
      </c>
      <c r="K2034" t="s">
        <v>6098</v>
      </c>
      <c r="L2034">
        <v>6263</v>
      </c>
      <c r="M2034">
        <v>1059</v>
      </c>
      <c r="N2034" t="s">
        <v>5195</v>
      </c>
      <c r="O2034">
        <v>0</v>
      </c>
      <c r="P2034">
        <v>33</v>
      </c>
      <c r="Q2034" t="s">
        <v>1272</v>
      </c>
      <c r="R2034" t="s">
        <v>607</v>
      </c>
      <c r="S2034">
        <v>0</v>
      </c>
      <c r="T2034">
        <v>2009</v>
      </c>
      <c r="U2034">
        <v>155</v>
      </c>
      <c r="V2034">
        <v>6.9</v>
      </c>
      <c r="W2034">
        <v>765</v>
      </c>
    </row>
    <row r="2035" spans="1:23" x14ac:dyDescent="0.25">
      <c r="A2035" t="s">
        <v>2236</v>
      </c>
      <c r="B2035">
        <v>314</v>
      </c>
      <c r="C2035">
        <v>114</v>
      </c>
      <c r="D2035">
        <v>101</v>
      </c>
      <c r="E2035">
        <v>23</v>
      </c>
      <c r="F2035" t="s">
        <v>6099</v>
      </c>
      <c r="G2035">
        <v>129</v>
      </c>
      <c r="H2035">
        <v>71975611</v>
      </c>
      <c r="I2035" t="s">
        <v>4475</v>
      </c>
      <c r="J2035" t="s">
        <v>6100</v>
      </c>
      <c r="K2035" t="s">
        <v>6101</v>
      </c>
      <c r="L2035">
        <v>209396</v>
      </c>
      <c r="M2035">
        <v>214</v>
      </c>
      <c r="N2035" t="s">
        <v>6102</v>
      </c>
      <c r="O2035">
        <v>0</v>
      </c>
      <c r="P2035">
        <v>580</v>
      </c>
      <c r="Q2035" t="s">
        <v>30</v>
      </c>
      <c r="R2035" t="s">
        <v>31</v>
      </c>
      <c r="S2035">
        <v>0</v>
      </c>
      <c r="T2035">
        <v>2007</v>
      </c>
      <c r="U2035">
        <v>25</v>
      </c>
      <c r="V2035">
        <v>6.8</v>
      </c>
      <c r="W2035">
        <v>11000</v>
      </c>
    </row>
    <row r="2036" spans="1:23" x14ac:dyDescent="0.25">
      <c r="A2036" t="s">
        <v>6103</v>
      </c>
      <c r="B2036">
        <v>103</v>
      </c>
      <c r="C2036">
        <v>96</v>
      </c>
      <c r="D2036">
        <v>0</v>
      </c>
      <c r="E2036">
        <v>542</v>
      </c>
      <c r="F2036" t="s">
        <v>6104</v>
      </c>
      <c r="G2036">
        <v>1000</v>
      </c>
      <c r="H2036">
        <v>38119483</v>
      </c>
      <c r="I2036" t="s">
        <v>1225</v>
      </c>
      <c r="J2036" t="s">
        <v>6105</v>
      </c>
      <c r="K2036" t="s">
        <v>6106</v>
      </c>
      <c r="L2036">
        <v>136667</v>
      </c>
      <c r="M2036">
        <v>2936</v>
      </c>
      <c r="N2036" t="s">
        <v>6107</v>
      </c>
      <c r="O2036">
        <v>2</v>
      </c>
      <c r="P2036">
        <v>273</v>
      </c>
      <c r="Q2036" t="s">
        <v>30</v>
      </c>
      <c r="R2036" t="s">
        <v>31</v>
      </c>
      <c r="S2036">
        <v>0</v>
      </c>
      <c r="T2036">
        <v>1987</v>
      </c>
      <c r="U2036">
        <v>605</v>
      </c>
      <c r="V2036">
        <v>7.1</v>
      </c>
      <c r="W2036">
        <v>13000</v>
      </c>
    </row>
    <row r="2037" spans="1:23" x14ac:dyDescent="0.25">
      <c r="A2037" t="s">
        <v>6108</v>
      </c>
      <c r="B2037">
        <v>183</v>
      </c>
      <c r="C2037">
        <v>111</v>
      </c>
      <c r="D2037">
        <v>0</v>
      </c>
      <c r="E2037">
        <v>234</v>
      </c>
      <c r="F2037" t="s">
        <v>1177</v>
      </c>
      <c r="G2037">
        <v>523</v>
      </c>
      <c r="H2037">
        <v>4190530</v>
      </c>
      <c r="I2037" t="s">
        <v>2157</v>
      </c>
      <c r="J2037" t="s">
        <v>6109</v>
      </c>
      <c r="K2037" t="s">
        <v>6110</v>
      </c>
      <c r="L2037">
        <v>53341</v>
      </c>
      <c r="M2037">
        <v>1795</v>
      </c>
      <c r="N2037" t="s">
        <v>571</v>
      </c>
      <c r="O2037">
        <v>0</v>
      </c>
      <c r="P2037">
        <v>185</v>
      </c>
      <c r="Q2037" t="s">
        <v>30</v>
      </c>
      <c r="R2037" t="s">
        <v>257</v>
      </c>
      <c r="S2037">
        <v>0</v>
      </c>
      <c r="T2037">
        <v>2014</v>
      </c>
      <c r="U2037">
        <v>468</v>
      </c>
      <c r="V2037">
        <v>7.1</v>
      </c>
      <c r="W2037">
        <v>18000</v>
      </c>
    </row>
    <row r="2038" spans="1:23" x14ac:dyDescent="0.25">
      <c r="A2038" t="s">
        <v>1995</v>
      </c>
      <c r="B2038">
        <v>77</v>
      </c>
      <c r="C2038">
        <v>127</v>
      </c>
      <c r="D2038">
        <v>109</v>
      </c>
      <c r="E2038">
        <v>71</v>
      </c>
      <c r="F2038" t="s">
        <v>689</v>
      </c>
      <c r="G2038">
        <v>2000</v>
      </c>
      <c r="H2038">
        <v>217631306</v>
      </c>
      <c r="I2038" t="s">
        <v>6111</v>
      </c>
      <c r="J2038" t="s">
        <v>910</v>
      </c>
      <c r="K2038" t="s">
        <v>6112</v>
      </c>
      <c r="L2038">
        <v>154199</v>
      </c>
      <c r="M2038">
        <v>3100</v>
      </c>
      <c r="N2038" t="s">
        <v>6113</v>
      </c>
      <c r="O2038">
        <v>0</v>
      </c>
      <c r="P2038">
        <v>252</v>
      </c>
      <c r="Q2038" t="s">
        <v>30</v>
      </c>
      <c r="R2038" t="s">
        <v>31</v>
      </c>
      <c r="S2038">
        <v>0</v>
      </c>
      <c r="T2038">
        <v>1990</v>
      </c>
      <c r="U2038">
        <v>956</v>
      </c>
      <c r="V2038">
        <v>7</v>
      </c>
      <c r="W2038">
        <v>0</v>
      </c>
    </row>
    <row r="2039" spans="1:23" x14ac:dyDescent="0.25">
      <c r="A2039" t="s">
        <v>2217</v>
      </c>
      <c r="B2039">
        <v>171</v>
      </c>
      <c r="C2039">
        <v>107</v>
      </c>
      <c r="D2039">
        <v>101</v>
      </c>
      <c r="E2039">
        <v>743</v>
      </c>
      <c r="F2039" t="s">
        <v>4435</v>
      </c>
      <c r="G2039">
        <v>931</v>
      </c>
      <c r="H2039">
        <v>176483808</v>
      </c>
      <c r="I2039" t="s">
        <v>1099</v>
      </c>
      <c r="J2039" t="s">
        <v>428</v>
      </c>
      <c r="K2039" t="s">
        <v>6114</v>
      </c>
      <c r="L2039">
        <v>247289</v>
      </c>
      <c r="M2039">
        <v>4664</v>
      </c>
      <c r="N2039" t="s">
        <v>1823</v>
      </c>
      <c r="O2039">
        <v>1</v>
      </c>
      <c r="P2039">
        <v>611</v>
      </c>
      <c r="Q2039" t="s">
        <v>30</v>
      </c>
      <c r="R2039" t="s">
        <v>31</v>
      </c>
      <c r="S2039">
        <v>0</v>
      </c>
      <c r="T2039">
        <v>1998</v>
      </c>
      <c r="U2039">
        <v>852</v>
      </c>
      <c r="V2039">
        <v>7.1</v>
      </c>
      <c r="W2039">
        <v>0</v>
      </c>
    </row>
    <row r="2040" spans="1:23" x14ac:dyDescent="0.25">
      <c r="A2040" t="s">
        <v>2635</v>
      </c>
      <c r="B2040">
        <v>64</v>
      </c>
      <c r="C2040">
        <v>97</v>
      </c>
      <c r="D2040">
        <v>11</v>
      </c>
      <c r="E2040">
        <v>595</v>
      </c>
      <c r="F2040" t="s">
        <v>2317</v>
      </c>
      <c r="G2040">
        <v>901</v>
      </c>
      <c r="H2040">
        <v>144833357</v>
      </c>
      <c r="I2040" t="s">
        <v>2986</v>
      </c>
      <c r="J2040" t="s">
        <v>2315</v>
      </c>
      <c r="K2040" t="s">
        <v>6115</v>
      </c>
      <c r="L2040">
        <v>64742</v>
      </c>
      <c r="M2040">
        <v>2790</v>
      </c>
      <c r="N2040" t="s">
        <v>2093</v>
      </c>
      <c r="O2040">
        <v>0</v>
      </c>
      <c r="P2040">
        <v>111</v>
      </c>
      <c r="Q2040" t="s">
        <v>30</v>
      </c>
      <c r="R2040" t="s">
        <v>31</v>
      </c>
      <c r="S2040">
        <v>0</v>
      </c>
      <c r="T2040">
        <v>1994</v>
      </c>
      <c r="U2040">
        <v>775</v>
      </c>
      <c r="V2040">
        <v>6.4</v>
      </c>
      <c r="W2040">
        <v>0</v>
      </c>
    </row>
    <row r="2041" spans="1:23" x14ac:dyDescent="0.25">
      <c r="A2041" t="s">
        <v>1340</v>
      </c>
      <c r="B2041">
        <v>92</v>
      </c>
      <c r="C2041">
        <v>127</v>
      </c>
      <c r="D2041">
        <v>102</v>
      </c>
      <c r="E2041">
        <v>1000</v>
      </c>
      <c r="F2041" t="s">
        <v>2348</v>
      </c>
      <c r="G2041">
        <v>2000</v>
      </c>
      <c r="H2041">
        <v>75597042</v>
      </c>
      <c r="I2041" t="s">
        <v>4795</v>
      </c>
      <c r="J2041" t="s">
        <v>371</v>
      </c>
      <c r="K2041" t="s">
        <v>6116</v>
      </c>
      <c r="L2041">
        <v>26434</v>
      </c>
      <c r="M2041">
        <v>6657</v>
      </c>
      <c r="N2041" t="s">
        <v>6117</v>
      </c>
      <c r="O2041">
        <v>0</v>
      </c>
      <c r="P2041">
        <v>174</v>
      </c>
      <c r="Q2041" t="s">
        <v>30</v>
      </c>
      <c r="R2041" t="s">
        <v>31</v>
      </c>
      <c r="S2041">
        <v>0</v>
      </c>
      <c r="T2041">
        <v>2002</v>
      </c>
      <c r="U2041">
        <v>1000</v>
      </c>
      <c r="V2041">
        <v>7</v>
      </c>
      <c r="W2041">
        <v>0</v>
      </c>
    </row>
    <row r="2042" spans="1:23" x14ac:dyDescent="0.25">
      <c r="A2042" t="s">
        <v>3175</v>
      </c>
      <c r="B2042">
        <v>112</v>
      </c>
      <c r="C2042">
        <v>110</v>
      </c>
      <c r="D2042">
        <v>99</v>
      </c>
      <c r="E2042">
        <v>835</v>
      </c>
      <c r="F2042" t="s">
        <v>4756</v>
      </c>
      <c r="G2042">
        <v>12000</v>
      </c>
      <c r="H2042">
        <v>90636983</v>
      </c>
      <c r="I2042" t="s">
        <v>4764</v>
      </c>
      <c r="J2042" t="s">
        <v>725</v>
      </c>
      <c r="K2042" t="s">
        <v>6118</v>
      </c>
      <c r="L2042">
        <v>44021</v>
      </c>
      <c r="M2042">
        <v>15170</v>
      </c>
      <c r="N2042" t="s">
        <v>3016</v>
      </c>
      <c r="O2042">
        <v>0</v>
      </c>
      <c r="P2042">
        <v>83</v>
      </c>
      <c r="Q2042" t="s">
        <v>30</v>
      </c>
      <c r="R2042" t="s">
        <v>31</v>
      </c>
      <c r="S2042">
        <v>0</v>
      </c>
      <c r="T2042">
        <v>2007</v>
      </c>
      <c r="U2042">
        <v>941</v>
      </c>
      <c r="V2042">
        <v>6.2</v>
      </c>
      <c r="W2042">
        <v>0</v>
      </c>
    </row>
    <row r="2043" spans="1:23" x14ac:dyDescent="0.25">
      <c r="A2043" t="s">
        <v>2336</v>
      </c>
      <c r="B2043">
        <v>69</v>
      </c>
      <c r="C2043">
        <v>135</v>
      </c>
      <c r="D2043">
        <v>16000</v>
      </c>
      <c r="E2043">
        <v>86</v>
      </c>
      <c r="F2043" t="s">
        <v>1541</v>
      </c>
      <c r="G2043">
        <v>16000</v>
      </c>
      <c r="H2043">
        <v>70960517</v>
      </c>
      <c r="I2043" t="s">
        <v>152</v>
      </c>
      <c r="J2043" t="s">
        <v>2336</v>
      </c>
      <c r="K2043" t="s">
        <v>6119</v>
      </c>
      <c r="L2043">
        <v>54631</v>
      </c>
      <c r="M2043">
        <v>27237</v>
      </c>
      <c r="N2043" t="s">
        <v>6120</v>
      </c>
      <c r="O2043">
        <v>0</v>
      </c>
      <c r="P2043">
        <v>192</v>
      </c>
      <c r="Q2043" t="s">
        <v>30</v>
      </c>
      <c r="R2043" t="s">
        <v>31</v>
      </c>
      <c r="S2043">
        <v>0</v>
      </c>
      <c r="T2043">
        <v>1995</v>
      </c>
      <c r="U2043">
        <v>11000</v>
      </c>
      <c r="V2043">
        <v>7.5</v>
      </c>
      <c r="W2043">
        <v>0</v>
      </c>
    </row>
    <row r="2044" spans="1:23" x14ac:dyDescent="0.25">
      <c r="A2044" t="s">
        <v>4486</v>
      </c>
      <c r="B2044">
        <v>75</v>
      </c>
      <c r="C2044">
        <v>84</v>
      </c>
      <c r="D2044">
        <v>42</v>
      </c>
      <c r="E2044">
        <v>182</v>
      </c>
      <c r="F2044" t="s">
        <v>6121</v>
      </c>
      <c r="G2044">
        <v>436</v>
      </c>
      <c r="H2044">
        <v>55762229</v>
      </c>
      <c r="I2044" t="s">
        <v>3371</v>
      </c>
      <c r="J2044" t="s">
        <v>2756</v>
      </c>
      <c r="K2044" t="s">
        <v>6122</v>
      </c>
      <c r="L2044">
        <v>47383</v>
      </c>
      <c r="M2044">
        <v>1203</v>
      </c>
      <c r="N2044" t="s">
        <v>6123</v>
      </c>
      <c r="O2044">
        <v>1</v>
      </c>
      <c r="P2044">
        <v>132</v>
      </c>
      <c r="Q2044" t="s">
        <v>30</v>
      </c>
      <c r="R2044" t="s">
        <v>31</v>
      </c>
      <c r="S2044">
        <v>0</v>
      </c>
      <c r="T2044">
        <v>2001</v>
      </c>
      <c r="U2044">
        <v>241</v>
      </c>
      <c r="V2044">
        <v>4.8</v>
      </c>
      <c r="W2044">
        <v>1000</v>
      </c>
    </row>
    <row r="2045" spans="1:23" x14ac:dyDescent="0.25">
      <c r="A2045" t="s">
        <v>5260</v>
      </c>
      <c r="B2045">
        <v>95</v>
      </c>
      <c r="C2045">
        <v>240</v>
      </c>
      <c r="D2045">
        <v>0</v>
      </c>
      <c r="E2045">
        <v>249</v>
      </c>
      <c r="F2045" t="s">
        <v>5277</v>
      </c>
      <c r="G2045">
        <v>545</v>
      </c>
      <c r="H2045">
        <v>0</v>
      </c>
      <c r="I2045" t="s">
        <v>3642</v>
      </c>
      <c r="J2045" t="s">
        <v>3509</v>
      </c>
      <c r="K2045" t="s">
        <v>6124</v>
      </c>
      <c r="L2045">
        <v>171726</v>
      </c>
      <c r="M2045">
        <v>1943</v>
      </c>
      <c r="N2045" t="s">
        <v>1999</v>
      </c>
      <c r="O2045">
        <v>0</v>
      </c>
      <c r="P2045">
        <v>256</v>
      </c>
      <c r="Q2045" t="s">
        <v>30</v>
      </c>
      <c r="R2045" t="s">
        <v>44</v>
      </c>
      <c r="S2045">
        <v>0</v>
      </c>
      <c r="T2045">
        <v>1982</v>
      </c>
      <c r="U2045">
        <v>429</v>
      </c>
      <c r="V2045">
        <v>8.1</v>
      </c>
      <c r="W2045">
        <v>12000</v>
      </c>
    </row>
    <row r="2046" spans="1:23" x14ac:dyDescent="0.25">
      <c r="A2046" t="s">
        <v>4609</v>
      </c>
      <c r="B2046">
        <v>180</v>
      </c>
      <c r="C2046">
        <v>122</v>
      </c>
      <c r="D2046">
        <v>529</v>
      </c>
      <c r="E2046">
        <v>171</v>
      </c>
      <c r="F2046" t="s">
        <v>6125</v>
      </c>
      <c r="G2046">
        <v>820</v>
      </c>
      <c r="H2046">
        <v>54235441</v>
      </c>
      <c r="I2046" t="s">
        <v>1639</v>
      </c>
      <c r="J2046" t="s">
        <v>6126</v>
      </c>
      <c r="K2046" t="s">
        <v>6127</v>
      </c>
      <c r="L2046">
        <v>52894</v>
      </c>
      <c r="M2046">
        <v>1484</v>
      </c>
      <c r="N2046" t="s">
        <v>6128</v>
      </c>
      <c r="O2046">
        <v>3</v>
      </c>
      <c r="P2046">
        <v>185</v>
      </c>
      <c r="Q2046" t="s">
        <v>30</v>
      </c>
      <c r="R2046" t="s">
        <v>31</v>
      </c>
      <c r="S2046">
        <v>0</v>
      </c>
      <c r="T2046">
        <v>2014</v>
      </c>
      <c r="U2046">
        <v>201</v>
      </c>
      <c r="V2046">
        <v>7.3</v>
      </c>
      <c r="W2046">
        <v>55000</v>
      </c>
    </row>
    <row r="2047" spans="1:23" x14ac:dyDescent="0.25">
      <c r="A2047" t="s">
        <v>4075</v>
      </c>
      <c r="B2047">
        <v>53</v>
      </c>
      <c r="C2047">
        <v>114</v>
      </c>
      <c r="D2047">
        <v>34</v>
      </c>
      <c r="E2047">
        <v>287</v>
      </c>
      <c r="F2047" t="s">
        <v>1898</v>
      </c>
      <c r="G2047">
        <v>649</v>
      </c>
      <c r="H2047">
        <v>50728000</v>
      </c>
      <c r="I2047" t="s">
        <v>754</v>
      </c>
      <c r="J2047" t="s">
        <v>4796</v>
      </c>
      <c r="K2047" t="s">
        <v>6129</v>
      </c>
      <c r="L2047">
        <v>48909</v>
      </c>
      <c r="M2047">
        <v>1725</v>
      </c>
      <c r="N2047" t="s">
        <v>6130</v>
      </c>
      <c r="O2047">
        <v>0</v>
      </c>
      <c r="P2047">
        <v>166</v>
      </c>
      <c r="Q2047" t="s">
        <v>30</v>
      </c>
      <c r="R2047" t="s">
        <v>31</v>
      </c>
      <c r="S2047">
        <v>0</v>
      </c>
      <c r="T2047">
        <v>1995</v>
      </c>
      <c r="U2047">
        <v>327</v>
      </c>
      <c r="V2047">
        <v>5.8</v>
      </c>
      <c r="W2047">
        <v>0</v>
      </c>
    </row>
    <row r="2048" spans="1:23" x14ac:dyDescent="0.25">
      <c r="A2048" t="s">
        <v>6131</v>
      </c>
      <c r="B2048">
        <v>129</v>
      </c>
      <c r="C2048">
        <v>132</v>
      </c>
      <c r="D2048">
        <v>24</v>
      </c>
      <c r="E2048">
        <v>506</v>
      </c>
      <c r="F2048" t="s">
        <v>1966</v>
      </c>
      <c r="G2048">
        <v>967</v>
      </c>
      <c r="H2048">
        <v>40270895</v>
      </c>
      <c r="I2048" t="s">
        <v>2164</v>
      </c>
      <c r="J2048" t="s">
        <v>2631</v>
      </c>
      <c r="K2048" t="s">
        <v>6132</v>
      </c>
      <c r="L2048">
        <v>121937</v>
      </c>
      <c r="M2048">
        <v>3152</v>
      </c>
      <c r="N2048" t="s">
        <v>1915</v>
      </c>
      <c r="O2048">
        <v>0</v>
      </c>
      <c r="P2048">
        <v>431</v>
      </c>
      <c r="Q2048" t="s">
        <v>30</v>
      </c>
      <c r="R2048" t="s">
        <v>31</v>
      </c>
      <c r="S2048">
        <v>0</v>
      </c>
      <c r="T2048">
        <v>2001</v>
      </c>
      <c r="U2048">
        <v>912</v>
      </c>
      <c r="V2048">
        <v>7.6</v>
      </c>
      <c r="W2048">
        <v>15000</v>
      </c>
    </row>
    <row r="2049" spans="1:23" x14ac:dyDescent="0.25">
      <c r="A2049" t="s">
        <v>6133</v>
      </c>
      <c r="B2049">
        <v>61</v>
      </c>
      <c r="C2049">
        <v>170</v>
      </c>
      <c r="D2049">
        <v>25</v>
      </c>
      <c r="E2049">
        <v>55</v>
      </c>
      <c r="F2049" t="s">
        <v>3084</v>
      </c>
      <c r="G2049">
        <v>329</v>
      </c>
      <c r="H2049">
        <v>59696176</v>
      </c>
      <c r="I2049" t="s">
        <v>3642</v>
      </c>
      <c r="J2049" t="s">
        <v>6134</v>
      </c>
      <c r="K2049" t="s">
        <v>6135</v>
      </c>
      <c r="L2049">
        <v>15448</v>
      </c>
      <c r="M2049">
        <v>775</v>
      </c>
      <c r="N2049" t="s">
        <v>6136</v>
      </c>
      <c r="O2049">
        <v>1</v>
      </c>
      <c r="P2049">
        <v>174</v>
      </c>
      <c r="Q2049" t="s">
        <v>30</v>
      </c>
      <c r="R2049" t="s">
        <v>31</v>
      </c>
      <c r="S2049">
        <v>0</v>
      </c>
      <c r="T2049">
        <v>2014</v>
      </c>
      <c r="U2049">
        <v>134</v>
      </c>
      <c r="V2049">
        <v>5.6</v>
      </c>
      <c r="W2049">
        <v>15000</v>
      </c>
    </row>
    <row r="2050" spans="1:23" x14ac:dyDescent="0.25">
      <c r="A2050" t="s">
        <v>1061</v>
      </c>
      <c r="B2050">
        <v>226</v>
      </c>
      <c r="C2050">
        <v>133</v>
      </c>
      <c r="D2050">
        <v>235</v>
      </c>
      <c r="E2050">
        <v>105</v>
      </c>
      <c r="F2050" t="s">
        <v>2404</v>
      </c>
      <c r="G2050">
        <v>955</v>
      </c>
      <c r="H2050">
        <v>51483949</v>
      </c>
      <c r="I2050" t="s">
        <v>903</v>
      </c>
      <c r="J2050" t="s">
        <v>200</v>
      </c>
      <c r="K2050" t="s">
        <v>6137</v>
      </c>
      <c r="L2050">
        <v>208092</v>
      </c>
      <c r="M2050">
        <v>1777</v>
      </c>
      <c r="N2050" t="s">
        <v>6138</v>
      </c>
      <c r="O2050">
        <v>0</v>
      </c>
      <c r="P2050">
        <v>806</v>
      </c>
      <c r="Q2050" t="s">
        <v>30</v>
      </c>
      <c r="R2050" t="s">
        <v>44</v>
      </c>
      <c r="S2050">
        <v>0</v>
      </c>
      <c r="T2050">
        <v>2003</v>
      </c>
      <c r="U2050">
        <v>593</v>
      </c>
      <c r="V2050">
        <v>7</v>
      </c>
      <c r="W2050">
        <v>0</v>
      </c>
    </row>
    <row r="2051" spans="1:23" x14ac:dyDescent="0.25">
      <c r="A2051" t="s">
        <v>2236</v>
      </c>
      <c r="B2051">
        <v>116</v>
      </c>
      <c r="C2051">
        <v>112</v>
      </c>
      <c r="D2051">
        <v>101</v>
      </c>
      <c r="E2051">
        <v>218</v>
      </c>
      <c r="F2051" t="s">
        <v>1129</v>
      </c>
      <c r="G2051">
        <v>896</v>
      </c>
      <c r="H2051">
        <v>36020063</v>
      </c>
      <c r="I2051" t="s">
        <v>2560</v>
      </c>
      <c r="J2051" t="s">
        <v>2656</v>
      </c>
      <c r="K2051" t="s">
        <v>6139</v>
      </c>
      <c r="L2051">
        <v>62584</v>
      </c>
      <c r="M2051">
        <v>2019</v>
      </c>
      <c r="N2051" t="s">
        <v>2702</v>
      </c>
      <c r="O2051">
        <v>2</v>
      </c>
      <c r="P2051">
        <v>375</v>
      </c>
      <c r="Q2051" t="s">
        <v>30</v>
      </c>
      <c r="R2051" t="s">
        <v>31</v>
      </c>
      <c r="S2051">
        <v>0</v>
      </c>
      <c r="T2051">
        <v>2005</v>
      </c>
      <c r="U2051">
        <v>561</v>
      </c>
      <c r="V2051">
        <v>6.6</v>
      </c>
      <c r="W2051">
        <v>0</v>
      </c>
    </row>
    <row r="2052" spans="1:23" x14ac:dyDescent="0.25">
      <c r="A2052" t="s">
        <v>1005</v>
      </c>
      <c r="B2052">
        <v>248</v>
      </c>
      <c r="C2052">
        <v>108</v>
      </c>
      <c r="D2052">
        <v>0</v>
      </c>
      <c r="E2052">
        <v>690</v>
      </c>
      <c r="F2052" t="s">
        <v>3582</v>
      </c>
      <c r="G2052">
        <v>13000</v>
      </c>
      <c r="H2052">
        <v>33313582</v>
      </c>
      <c r="I2052" t="s">
        <v>3280</v>
      </c>
      <c r="J2052" t="s">
        <v>776</v>
      </c>
      <c r="K2052" t="s">
        <v>6140</v>
      </c>
      <c r="L2052">
        <v>52888</v>
      </c>
      <c r="M2052">
        <v>16031</v>
      </c>
      <c r="N2052" t="s">
        <v>3826</v>
      </c>
      <c r="O2052">
        <v>1</v>
      </c>
      <c r="P2052">
        <v>175</v>
      </c>
      <c r="Q2052" t="s">
        <v>30</v>
      </c>
      <c r="R2052" t="s">
        <v>31</v>
      </c>
      <c r="S2052">
        <v>0</v>
      </c>
      <c r="T2052">
        <v>2009</v>
      </c>
      <c r="U2052">
        <v>734</v>
      </c>
      <c r="V2052">
        <v>6.5</v>
      </c>
      <c r="W2052">
        <v>0</v>
      </c>
    </row>
    <row r="2053" spans="1:23" x14ac:dyDescent="0.25">
      <c r="A2053" t="s">
        <v>5260</v>
      </c>
      <c r="B2053">
        <v>23</v>
      </c>
      <c r="C2053">
        <v>115</v>
      </c>
      <c r="D2053">
        <v>0</v>
      </c>
      <c r="E2053">
        <v>266</v>
      </c>
      <c r="F2053" t="s">
        <v>212</v>
      </c>
      <c r="G2053">
        <v>12000</v>
      </c>
      <c r="H2053">
        <v>25842000</v>
      </c>
      <c r="I2053" t="s">
        <v>3864</v>
      </c>
      <c r="J2053" t="s">
        <v>523</v>
      </c>
      <c r="K2053" t="s">
        <v>6141</v>
      </c>
      <c r="L2053">
        <v>13455</v>
      </c>
      <c r="M2053">
        <v>13619</v>
      </c>
      <c r="N2053" t="s">
        <v>6142</v>
      </c>
      <c r="O2053">
        <v>0</v>
      </c>
      <c r="P2053">
        <v>87</v>
      </c>
      <c r="Q2053" t="s">
        <v>30</v>
      </c>
      <c r="R2053" t="s">
        <v>44</v>
      </c>
      <c r="S2053">
        <v>0</v>
      </c>
      <c r="T2053">
        <v>1993</v>
      </c>
      <c r="U2053">
        <v>1000</v>
      </c>
      <c r="V2053">
        <v>7.4</v>
      </c>
      <c r="W2053">
        <v>2000</v>
      </c>
    </row>
    <row r="2054" spans="1:23" x14ac:dyDescent="0.25">
      <c r="A2054" t="s">
        <v>6143</v>
      </c>
      <c r="B2054">
        <v>98</v>
      </c>
      <c r="C2054">
        <v>83</v>
      </c>
      <c r="D2054">
        <v>2</v>
      </c>
      <c r="E2054">
        <v>137</v>
      </c>
      <c r="F2054" t="s">
        <v>5684</v>
      </c>
      <c r="G2054">
        <v>591</v>
      </c>
      <c r="H2054">
        <v>22264487</v>
      </c>
      <c r="I2054" t="s">
        <v>1094</v>
      </c>
      <c r="J2054" t="s">
        <v>2925</v>
      </c>
      <c r="K2054" t="s">
        <v>6144</v>
      </c>
      <c r="L2054">
        <v>41239</v>
      </c>
      <c r="M2054">
        <v>1729</v>
      </c>
      <c r="N2054" t="s">
        <v>6145</v>
      </c>
      <c r="O2054">
        <v>0</v>
      </c>
      <c r="P2054">
        <v>166</v>
      </c>
      <c r="Q2054" t="s">
        <v>30</v>
      </c>
      <c r="R2054" t="s">
        <v>31</v>
      </c>
      <c r="S2054">
        <v>0</v>
      </c>
      <c r="T2054">
        <v>2005</v>
      </c>
      <c r="U2054">
        <v>489</v>
      </c>
      <c r="V2054">
        <v>4.5999999999999996</v>
      </c>
      <c r="W2054">
        <v>887</v>
      </c>
    </row>
    <row r="2055" spans="1:23" x14ac:dyDescent="0.25">
      <c r="A2055" t="s">
        <v>4675</v>
      </c>
      <c r="B2055">
        <v>168</v>
      </c>
      <c r="C2055">
        <v>105</v>
      </c>
      <c r="D2055">
        <v>31</v>
      </c>
      <c r="E2055">
        <v>110</v>
      </c>
      <c r="F2055" t="s">
        <v>6146</v>
      </c>
      <c r="G2055">
        <v>390</v>
      </c>
      <c r="H2055">
        <v>30659817</v>
      </c>
      <c r="I2055" t="s">
        <v>1639</v>
      </c>
      <c r="J2055" t="s">
        <v>6147</v>
      </c>
      <c r="K2055" t="s">
        <v>6148</v>
      </c>
      <c r="L2055">
        <v>59805</v>
      </c>
      <c r="M2055">
        <v>1006</v>
      </c>
      <c r="N2055" t="s">
        <v>6149</v>
      </c>
      <c r="O2055">
        <v>10</v>
      </c>
      <c r="P2055">
        <v>95</v>
      </c>
      <c r="Q2055" t="s">
        <v>30</v>
      </c>
      <c r="R2055" t="s">
        <v>31</v>
      </c>
      <c r="S2055">
        <v>0</v>
      </c>
      <c r="T2055">
        <v>2013</v>
      </c>
      <c r="U2055">
        <v>311</v>
      </c>
      <c r="V2055">
        <v>6.4</v>
      </c>
      <c r="W2055">
        <v>0</v>
      </c>
    </row>
    <row r="2056" spans="1:23" x14ac:dyDescent="0.25">
      <c r="A2056" t="s">
        <v>3702</v>
      </c>
      <c r="B2056">
        <v>159</v>
      </c>
      <c r="C2056">
        <v>110</v>
      </c>
      <c r="D2056">
        <v>118</v>
      </c>
      <c r="E2056">
        <v>287</v>
      </c>
      <c r="F2056" t="s">
        <v>2835</v>
      </c>
      <c r="G2056">
        <v>11000</v>
      </c>
      <c r="H2056">
        <v>5773519</v>
      </c>
      <c r="I2056" t="s">
        <v>2023</v>
      </c>
      <c r="J2056" t="s">
        <v>76</v>
      </c>
      <c r="K2056" t="s">
        <v>3703</v>
      </c>
      <c r="L2056">
        <v>28621</v>
      </c>
      <c r="M2056">
        <v>12876</v>
      </c>
      <c r="N2056" t="s">
        <v>3704</v>
      </c>
      <c r="O2056">
        <v>2</v>
      </c>
      <c r="P2056">
        <v>91</v>
      </c>
      <c r="Q2056" t="s">
        <v>30</v>
      </c>
      <c r="R2056" t="s">
        <v>31</v>
      </c>
      <c r="S2056">
        <v>0</v>
      </c>
      <c r="T2056">
        <v>2015</v>
      </c>
      <c r="U2056">
        <v>1000</v>
      </c>
      <c r="V2056">
        <v>6</v>
      </c>
      <c r="W2056">
        <v>11000</v>
      </c>
    </row>
    <row r="2057" spans="1:23" x14ac:dyDescent="0.25">
      <c r="A2057" t="s">
        <v>4543</v>
      </c>
      <c r="B2057">
        <v>134</v>
      </c>
      <c r="C2057">
        <v>108</v>
      </c>
      <c r="D2057">
        <v>24</v>
      </c>
      <c r="E2057">
        <v>100</v>
      </c>
      <c r="F2057" t="s">
        <v>6150</v>
      </c>
      <c r="G2057">
        <v>150</v>
      </c>
      <c r="H2057">
        <v>3108216</v>
      </c>
      <c r="I2057" t="s">
        <v>6151</v>
      </c>
      <c r="J2057" t="s">
        <v>6152</v>
      </c>
      <c r="K2057" t="s">
        <v>6153</v>
      </c>
      <c r="L2057">
        <v>2587</v>
      </c>
      <c r="M2057">
        <v>540</v>
      </c>
      <c r="N2057" t="s">
        <v>6154</v>
      </c>
      <c r="O2057">
        <v>2</v>
      </c>
      <c r="P2057">
        <v>21</v>
      </c>
      <c r="Q2057" t="s">
        <v>30</v>
      </c>
      <c r="R2057" t="s">
        <v>44</v>
      </c>
      <c r="S2057">
        <v>0</v>
      </c>
      <c r="T2057">
        <v>2016</v>
      </c>
      <c r="U2057">
        <v>104</v>
      </c>
      <c r="V2057">
        <v>6.4</v>
      </c>
      <c r="W2057">
        <v>0</v>
      </c>
    </row>
    <row r="2058" spans="1:23" x14ac:dyDescent="0.25">
      <c r="A2058" t="s">
        <v>1419</v>
      </c>
      <c r="B2058">
        <v>97</v>
      </c>
      <c r="C2058">
        <v>96</v>
      </c>
      <c r="D2058">
        <v>221</v>
      </c>
      <c r="E2058">
        <v>110</v>
      </c>
      <c r="F2058" t="s">
        <v>6155</v>
      </c>
      <c r="G2058">
        <v>240</v>
      </c>
      <c r="H2058">
        <v>19351569</v>
      </c>
      <c r="I2058" t="s">
        <v>2672</v>
      </c>
      <c r="J2058" t="s">
        <v>3026</v>
      </c>
      <c r="K2058" t="s">
        <v>6156</v>
      </c>
      <c r="L2058">
        <v>33287</v>
      </c>
      <c r="M2058">
        <v>664</v>
      </c>
      <c r="N2058" t="s">
        <v>6157</v>
      </c>
      <c r="O2058">
        <v>1</v>
      </c>
      <c r="P2058">
        <v>201</v>
      </c>
      <c r="Q2058" t="s">
        <v>30</v>
      </c>
      <c r="R2058" t="s">
        <v>31</v>
      </c>
      <c r="S2058">
        <v>0</v>
      </c>
      <c r="T2058">
        <v>2001</v>
      </c>
      <c r="U2058">
        <v>226</v>
      </c>
      <c r="V2058">
        <v>5.9</v>
      </c>
      <c r="W2058">
        <v>739</v>
      </c>
    </row>
    <row r="2059" spans="1:23" x14ac:dyDescent="0.25">
      <c r="A2059" t="s">
        <v>636</v>
      </c>
      <c r="B2059">
        <v>88</v>
      </c>
      <c r="C2059">
        <v>94</v>
      </c>
      <c r="D2059">
        <v>42</v>
      </c>
      <c r="E2059">
        <v>517</v>
      </c>
      <c r="F2059" t="s">
        <v>1429</v>
      </c>
      <c r="G2059">
        <v>975</v>
      </c>
      <c r="H2059">
        <v>49002815</v>
      </c>
      <c r="I2059" t="s">
        <v>1954</v>
      </c>
      <c r="J2059" t="s">
        <v>6158</v>
      </c>
      <c r="K2059" t="s">
        <v>6159</v>
      </c>
      <c r="L2059">
        <v>15665</v>
      </c>
      <c r="M2059">
        <v>3153</v>
      </c>
      <c r="N2059" t="s">
        <v>647</v>
      </c>
      <c r="O2059">
        <v>2</v>
      </c>
      <c r="P2059">
        <v>35</v>
      </c>
      <c r="Q2059" t="s">
        <v>30</v>
      </c>
      <c r="R2059" t="s">
        <v>31</v>
      </c>
      <c r="S2059">
        <v>0</v>
      </c>
      <c r="T2059">
        <v>2012</v>
      </c>
      <c r="U2059">
        <v>569</v>
      </c>
      <c r="V2059">
        <v>6.4</v>
      </c>
      <c r="W2059">
        <v>0</v>
      </c>
    </row>
    <row r="2060" spans="1:23" x14ac:dyDescent="0.25">
      <c r="A2060" t="s">
        <v>3144</v>
      </c>
      <c r="B2060">
        <v>85</v>
      </c>
      <c r="C2060">
        <v>142</v>
      </c>
      <c r="D2060">
        <v>0</v>
      </c>
      <c r="E2060">
        <v>854</v>
      </c>
      <c r="F2060" t="s">
        <v>3193</v>
      </c>
      <c r="G2060">
        <v>978</v>
      </c>
      <c r="H2060">
        <v>19283782</v>
      </c>
      <c r="I2060" t="s">
        <v>3258</v>
      </c>
      <c r="J2060" t="s">
        <v>4076</v>
      </c>
      <c r="K2060" t="s">
        <v>6160</v>
      </c>
      <c r="L2060">
        <v>31227</v>
      </c>
      <c r="M2060">
        <v>5386</v>
      </c>
      <c r="N2060" t="s">
        <v>2036</v>
      </c>
      <c r="O2060">
        <v>0</v>
      </c>
      <c r="P2060">
        <v>354</v>
      </c>
      <c r="Q2060" t="s">
        <v>30</v>
      </c>
      <c r="R2060" t="s">
        <v>31</v>
      </c>
      <c r="S2060">
        <v>0</v>
      </c>
      <c r="T2060">
        <v>1999</v>
      </c>
      <c r="U2060">
        <v>911</v>
      </c>
      <c r="V2060">
        <v>6.6</v>
      </c>
      <c r="W2060">
        <v>0</v>
      </c>
    </row>
    <row r="2061" spans="1:23" x14ac:dyDescent="0.25">
      <c r="A2061" t="s">
        <v>4330</v>
      </c>
      <c r="B2061">
        <v>181</v>
      </c>
      <c r="C2061">
        <v>104</v>
      </c>
      <c r="D2061">
        <v>0</v>
      </c>
      <c r="E2061">
        <v>898</v>
      </c>
      <c r="F2061" t="s">
        <v>4578</v>
      </c>
      <c r="G2061">
        <v>8000</v>
      </c>
      <c r="H2061">
        <v>30059386</v>
      </c>
      <c r="I2061" t="s">
        <v>1094</v>
      </c>
      <c r="J2061" t="s">
        <v>833</v>
      </c>
      <c r="K2061" t="s">
        <v>6161</v>
      </c>
      <c r="L2061">
        <v>128593</v>
      </c>
      <c r="M2061">
        <v>11632</v>
      </c>
      <c r="N2061" t="s">
        <v>6162</v>
      </c>
      <c r="O2061">
        <v>5</v>
      </c>
      <c r="P2061">
        <v>867</v>
      </c>
      <c r="Q2061" t="s">
        <v>30</v>
      </c>
      <c r="R2061" t="s">
        <v>31</v>
      </c>
      <c r="S2061">
        <v>0</v>
      </c>
      <c r="T2061">
        <v>2001</v>
      </c>
      <c r="U2061">
        <v>1000</v>
      </c>
      <c r="V2061">
        <v>6.9</v>
      </c>
      <c r="W2061">
        <v>0</v>
      </c>
    </row>
    <row r="2062" spans="1:23" x14ac:dyDescent="0.25">
      <c r="A2062" t="s">
        <v>195</v>
      </c>
      <c r="B2062">
        <v>257</v>
      </c>
      <c r="C2062">
        <v>136</v>
      </c>
      <c r="D2062">
        <v>0</v>
      </c>
      <c r="E2062">
        <v>3000</v>
      </c>
      <c r="F2062" t="s">
        <v>192</v>
      </c>
      <c r="G2062">
        <v>19000</v>
      </c>
      <c r="H2062">
        <v>35799026</v>
      </c>
      <c r="I2062" t="s">
        <v>1095</v>
      </c>
      <c r="J2062" t="s">
        <v>74</v>
      </c>
      <c r="K2062" t="s">
        <v>1096</v>
      </c>
      <c r="L2062">
        <v>263336</v>
      </c>
      <c r="M2062">
        <v>34838</v>
      </c>
      <c r="N2062" t="s">
        <v>454</v>
      </c>
      <c r="O2062">
        <v>1</v>
      </c>
      <c r="P2062">
        <v>899</v>
      </c>
      <c r="Q2062" t="s">
        <v>30</v>
      </c>
      <c r="R2062" t="s">
        <v>31</v>
      </c>
      <c r="S2062">
        <v>0</v>
      </c>
      <c r="T2062">
        <v>2005</v>
      </c>
      <c r="U2062">
        <v>12000</v>
      </c>
      <c r="V2062">
        <v>6.9</v>
      </c>
      <c r="W2062">
        <v>0</v>
      </c>
    </row>
    <row r="2063" spans="1:23" x14ac:dyDescent="0.25">
      <c r="A2063" t="s">
        <v>6163</v>
      </c>
      <c r="B2063">
        <v>95</v>
      </c>
      <c r="C2063">
        <v>106</v>
      </c>
      <c r="D2063">
        <v>12</v>
      </c>
      <c r="E2063">
        <v>595</v>
      </c>
      <c r="F2063" t="s">
        <v>6164</v>
      </c>
      <c r="G2063">
        <v>962</v>
      </c>
      <c r="H2063">
        <v>17951431</v>
      </c>
      <c r="I2063" t="s">
        <v>1396</v>
      </c>
      <c r="J2063" t="s">
        <v>1294</v>
      </c>
      <c r="K2063" t="s">
        <v>6165</v>
      </c>
      <c r="L2063">
        <v>25462</v>
      </c>
      <c r="M2063">
        <v>4239</v>
      </c>
      <c r="N2063" t="s">
        <v>1325</v>
      </c>
      <c r="O2063">
        <v>1</v>
      </c>
      <c r="P2063">
        <v>200</v>
      </c>
      <c r="Q2063" t="s">
        <v>30</v>
      </c>
      <c r="R2063" t="s">
        <v>31</v>
      </c>
      <c r="S2063">
        <v>0</v>
      </c>
      <c r="T2063">
        <v>2001</v>
      </c>
      <c r="U2063">
        <v>844</v>
      </c>
      <c r="V2063">
        <v>5.8</v>
      </c>
      <c r="W2063">
        <v>804</v>
      </c>
    </row>
    <row r="2064" spans="1:23" x14ac:dyDescent="0.25">
      <c r="A2064" t="s">
        <v>4317</v>
      </c>
      <c r="B2064">
        <v>423</v>
      </c>
      <c r="C2064">
        <v>106</v>
      </c>
      <c r="D2064">
        <v>1000</v>
      </c>
      <c r="E2064">
        <v>1000</v>
      </c>
      <c r="F2064" t="s">
        <v>309</v>
      </c>
      <c r="G2064">
        <v>19000</v>
      </c>
      <c r="H2064">
        <v>29997095</v>
      </c>
      <c r="I2064" t="s">
        <v>6166</v>
      </c>
      <c r="J2064" t="s">
        <v>74</v>
      </c>
      <c r="K2064" t="s">
        <v>6167</v>
      </c>
      <c r="L2064">
        <v>60926</v>
      </c>
      <c r="M2064">
        <v>38494</v>
      </c>
      <c r="N2064" t="s">
        <v>3361</v>
      </c>
      <c r="O2064">
        <v>5</v>
      </c>
      <c r="P2064">
        <v>302</v>
      </c>
      <c r="Q2064" t="s">
        <v>30</v>
      </c>
      <c r="R2064" t="s">
        <v>44</v>
      </c>
      <c r="S2064">
        <v>0</v>
      </c>
      <c r="T2064">
        <v>2016</v>
      </c>
      <c r="U2064">
        <v>17000</v>
      </c>
      <c r="V2064">
        <v>6.4</v>
      </c>
      <c r="W2064">
        <v>23000</v>
      </c>
    </row>
    <row r="2065" spans="1:23" x14ac:dyDescent="0.25">
      <c r="A2065" t="s">
        <v>6168</v>
      </c>
      <c r="B2065">
        <v>93</v>
      </c>
      <c r="C2065">
        <v>98</v>
      </c>
      <c r="D2065">
        <v>4</v>
      </c>
      <c r="E2065">
        <v>83</v>
      </c>
      <c r="F2065" t="s">
        <v>6169</v>
      </c>
      <c r="G2065">
        <v>3000</v>
      </c>
      <c r="H2065">
        <v>14252830</v>
      </c>
      <c r="I2065" t="s">
        <v>3915</v>
      </c>
      <c r="J2065" t="s">
        <v>667</v>
      </c>
      <c r="K2065" t="s">
        <v>6170</v>
      </c>
      <c r="L2065">
        <v>18900</v>
      </c>
      <c r="M2065">
        <v>3769</v>
      </c>
      <c r="N2065" t="s">
        <v>6171</v>
      </c>
      <c r="O2065">
        <v>0</v>
      </c>
      <c r="P2065">
        <v>242</v>
      </c>
      <c r="Q2065" t="s">
        <v>30</v>
      </c>
      <c r="R2065" t="s">
        <v>188</v>
      </c>
      <c r="S2065">
        <v>0</v>
      </c>
      <c r="T2065">
        <v>2001</v>
      </c>
      <c r="U2065">
        <v>486</v>
      </c>
      <c r="V2065">
        <v>5.3</v>
      </c>
      <c r="W2065">
        <v>0</v>
      </c>
    </row>
    <row r="2066" spans="1:23" x14ac:dyDescent="0.25">
      <c r="A2066" t="s">
        <v>3192</v>
      </c>
      <c r="B2066">
        <v>203</v>
      </c>
      <c r="C2066">
        <v>100</v>
      </c>
      <c r="D2066">
        <v>39</v>
      </c>
      <c r="E2066">
        <v>798</v>
      </c>
      <c r="F2066" t="s">
        <v>59</v>
      </c>
      <c r="G2066">
        <v>26000</v>
      </c>
      <c r="H2066">
        <v>19783777</v>
      </c>
      <c r="I2066" t="s">
        <v>321</v>
      </c>
      <c r="J2066" t="s">
        <v>234</v>
      </c>
      <c r="K2066" t="s">
        <v>6172</v>
      </c>
      <c r="L2066">
        <v>82804</v>
      </c>
      <c r="M2066">
        <v>39989</v>
      </c>
      <c r="N2066" t="s">
        <v>1110</v>
      </c>
      <c r="O2066">
        <v>1</v>
      </c>
      <c r="P2066">
        <v>154</v>
      </c>
      <c r="Q2066" t="s">
        <v>30</v>
      </c>
      <c r="R2066" t="s">
        <v>31</v>
      </c>
      <c r="S2066">
        <v>0</v>
      </c>
      <c r="T2066">
        <v>2013</v>
      </c>
      <c r="U2066">
        <v>11000</v>
      </c>
      <c r="V2066">
        <v>6.5</v>
      </c>
      <c r="W2066">
        <v>15000</v>
      </c>
    </row>
    <row r="2067" spans="1:23" x14ac:dyDescent="0.25">
      <c r="A2067" t="s">
        <v>6173</v>
      </c>
      <c r="B2067">
        <v>38</v>
      </c>
      <c r="C2067">
        <v>95</v>
      </c>
      <c r="D2067">
        <v>34</v>
      </c>
      <c r="E2067">
        <v>368</v>
      </c>
      <c r="F2067" t="s">
        <v>1532</v>
      </c>
      <c r="G2067">
        <v>554</v>
      </c>
      <c r="H2067">
        <v>13555988</v>
      </c>
      <c r="I2067" t="s">
        <v>538</v>
      </c>
      <c r="J2067" t="s">
        <v>1494</v>
      </c>
      <c r="K2067" t="s">
        <v>6174</v>
      </c>
      <c r="L2067">
        <v>7242</v>
      </c>
      <c r="M2067">
        <v>2216</v>
      </c>
      <c r="N2067" t="s">
        <v>3228</v>
      </c>
      <c r="O2067">
        <v>1</v>
      </c>
      <c r="P2067">
        <v>38</v>
      </c>
      <c r="Q2067" t="s">
        <v>30</v>
      </c>
      <c r="R2067" t="s">
        <v>526</v>
      </c>
      <c r="S2067">
        <v>0</v>
      </c>
      <c r="T2067">
        <v>2000</v>
      </c>
      <c r="U2067">
        <v>439</v>
      </c>
      <c r="V2067">
        <v>5.7</v>
      </c>
      <c r="W2067">
        <v>0</v>
      </c>
    </row>
    <row r="2068" spans="1:23" x14ac:dyDescent="0.25">
      <c r="A2068" t="s">
        <v>2612</v>
      </c>
      <c r="B2068">
        <v>183</v>
      </c>
      <c r="C2068">
        <v>107</v>
      </c>
      <c r="D2068">
        <v>737</v>
      </c>
      <c r="E2068">
        <v>678</v>
      </c>
      <c r="F2068" t="s">
        <v>2345</v>
      </c>
      <c r="G2068">
        <v>6000</v>
      </c>
      <c r="H2068">
        <v>12784713</v>
      </c>
      <c r="I2068" t="s">
        <v>1094</v>
      </c>
      <c r="J2068" t="s">
        <v>148</v>
      </c>
      <c r="K2068" t="s">
        <v>6175</v>
      </c>
      <c r="L2068">
        <v>56813</v>
      </c>
      <c r="M2068">
        <v>8094</v>
      </c>
      <c r="N2068" t="s">
        <v>3700</v>
      </c>
      <c r="O2068">
        <v>11</v>
      </c>
      <c r="P2068">
        <v>381</v>
      </c>
      <c r="Q2068" t="s">
        <v>30</v>
      </c>
      <c r="R2068" t="s">
        <v>31</v>
      </c>
      <c r="S2068">
        <v>0</v>
      </c>
      <c r="T2068">
        <v>2004</v>
      </c>
      <c r="U2068">
        <v>718</v>
      </c>
      <c r="V2068">
        <v>6.7</v>
      </c>
      <c r="W2068">
        <v>0</v>
      </c>
    </row>
    <row r="2069" spans="1:23" x14ac:dyDescent="0.25">
      <c r="A2069" t="s">
        <v>6176</v>
      </c>
      <c r="B2069">
        <v>75</v>
      </c>
      <c r="C2069">
        <v>104</v>
      </c>
      <c r="D2069">
        <v>87</v>
      </c>
      <c r="E2069">
        <v>691</v>
      </c>
      <c r="F2069" t="s">
        <v>617</v>
      </c>
      <c r="G2069">
        <v>1000</v>
      </c>
      <c r="H2069">
        <v>10696210</v>
      </c>
      <c r="I2069" t="s">
        <v>926</v>
      </c>
      <c r="J2069" t="s">
        <v>27</v>
      </c>
      <c r="K2069" t="s">
        <v>6177</v>
      </c>
      <c r="L2069">
        <v>35018</v>
      </c>
      <c r="M2069">
        <v>3148</v>
      </c>
      <c r="N2069" t="s">
        <v>517</v>
      </c>
      <c r="O2069">
        <v>0</v>
      </c>
      <c r="P2069">
        <v>180</v>
      </c>
      <c r="Q2069" t="s">
        <v>30</v>
      </c>
      <c r="R2069" t="s">
        <v>31</v>
      </c>
      <c r="S2069">
        <v>0</v>
      </c>
      <c r="T2069">
        <v>1993</v>
      </c>
      <c r="U2069">
        <v>826</v>
      </c>
      <c r="V2069">
        <v>3.9</v>
      </c>
      <c r="W2069">
        <v>716</v>
      </c>
    </row>
    <row r="2070" spans="1:23" x14ac:dyDescent="0.25">
      <c r="A2070" t="s">
        <v>6178</v>
      </c>
      <c r="B2070">
        <v>18</v>
      </c>
      <c r="C2070">
        <v>104</v>
      </c>
      <c r="D2070">
        <v>53</v>
      </c>
      <c r="E2070">
        <v>576</v>
      </c>
      <c r="F2070" t="s">
        <v>1193</v>
      </c>
      <c r="G2070">
        <v>2000</v>
      </c>
      <c r="H2070">
        <v>5974653</v>
      </c>
      <c r="I2070" t="s">
        <v>184</v>
      </c>
      <c r="J2070" t="s">
        <v>1927</v>
      </c>
      <c r="K2070" t="s">
        <v>6179</v>
      </c>
      <c r="L2070">
        <v>2253</v>
      </c>
      <c r="M2070">
        <v>4221</v>
      </c>
      <c r="N2070" t="s">
        <v>2121</v>
      </c>
      <c r="O2070">
        <v>0</v>
      </c>
      <c r="P2070">
        <v>111</v>
      </c>
      <c r="Q2070" t="s">
        <v>30</v>
      </c>
      <c r="R2070" t="s">
        <v>31</v>
      </c>
      <c r="S2070">
        <v>0</v>
      </c>
      <c r="T2070">
        <v>2001</v>
      </c>
      <c r="U2070">
        <v>595</v>
      </c>
      <c r="V2070">
        <v>4.0999999999999996</v>
      </c>
      <c r="W2070">
        <v>158</v>
      </c>
    </row>
    <row r="2071" spans="1:23" x14ac:dyDescent="0.25">
      <c r="A2071" t="s">
        <v>6180</v>
      </c>
      <c r="B2071">
        <v>22</v>
      </c>
      <c r="C2071">
        <v>143</v>
      </c>
      <c r="D2071">
        <v>688</v>
      </c>
      <c r="E2071">
        <v>42</v>
      </c>
      <c r="F2071" t="s">
        <v>6181</v>
      </c>
      <c r="G2071">
        <v>638</v>
      </c>
      <c r="H2071">
        <v>5000000</v>
      </c>
      <c r="I2071" t="s">
        <v>6182</v>
      </c>
      <c r="J2071" t="s">
        <v>6183</v>
      </c>
      <c r="K2071" t="s">
        <v>6184</v>
      </c>
      <c r="L2071">
        <v>1547</v>
      </c>
      <c r="M2071">
        <v>788</v>
      </c>
      <c r="N2071" t="s">
        <v>6185</v>
      </c>
      <c r="O2071">
        <v>2</v>
      </c>
      <c r="P2071">
        <v>50</v>
      </c>
      <c r="Q2071" t="s">
        <v>30</v>
      </c>
      <c r="R2071" t="s">
        <v>31</v>
      </c>
      <c r="S2071">
        <v>0</v>
      </c>
      <c r="T2071">
        <v>1970</v>
      </c>
      <c r="U2071">
        <v>50</v>
      </c>
      <c r="V2071">
        <v>6.2</v>
      </c>
      <c r="W2071">
        <v>104</v>
      </c>
    </row>
    <row r="2072" spans="1:23" x14ac:dyDescent="0.25">
      <c r="A2072" t="s">
        <v>4528</v>
      </c>
      <c r="B2072">
        <v>41</v>
      </c>
      <c r="C2072">
        <v>77</v>
      </c>
      <c r="D2072">
        <v>37</v>
      </c>
      <c r="E2072">
        <v>795</v>
      </c>
      <c r="F2072" t="s">
        <v>5300</v>
      </c>
      <c r="G2072">
        <v>3000</v>
      </c>
      <c r="H2072">
        <v>9694105</v>
      </c>
      <c r="I2072" t="s">
        <v>1748</v>
      </c>
      <c r="J2072" t="s">
        <v>345</v>
      </c>
      <c r="K2072" t="s">
        <v>6186</v>
      </c>
      <c r="L2072">
        <v>8176</v>
      </c>
      <c r="M2072">
        <v>5568</v>
      </c>
      <c r="N2072" t="s">
        <v>496</v>
      </c>
      <c r="O2072">
        <v>0</v>
      </c>
      <c r="P2072">
        <v>77</v>
      </c>
      <c r="Q2072" t="s">
        <v>30</v>
      </c>
      <c r="R2072" t="s">
        <v>31</v>
      </c>
      <c r="S2072">
        <v>0</v>
      </c>
      <c r="T2072">
        <v>1999</v>
      </c>
      <c r="U2072">
        <v>968</v>
      </c>
      <c r="V2072">
        <v>3.8</v>
      </c>
      <c r="W2072">
        <v>272</v>
      </c>
    </row>
    <row r="2073" spans="1:23" x14ac:dyDescent="0.25">
      <c r="A2073" t="s">
        <v>5394</v>
      </c>
      <c r="B2073">
        <v>148</v>
      </c>
      <c r="C2073">
        <v>96</v>
      </c>
      <c r="D2073">
        <v>11</v>
      </c>
      <c r="E2073">
        <v>150</v>
      </c>
      <c r="F2073" t="s">
        <v>296</v>
      </c>
      <c r="G2073">
        <v>805</v>
      </c>
      <c r="H2073">
        <v>16027866</v>
      </c>
      <c r="I2073" t="s">
        <v>233</v>
      </c>
      <c r="J2073" t="s">
        <v>2777</v>
      </c>
      <c r="K2073" t="s">
        <v>6187</v>
      </c>
      <c r="L2073">
        <v>26767</v>
      </c>
      <c r="M2073">
        <v>1411</v>
      </c>
      <c r="N2073" t="s">
        <v>6152</v>
      </c>
      <c r="O2073">
        <v>0</v>
      </c>
      <c r="P2073">
        <v>121</v>
      </c>
      <c r="Q2073" t="s">
        <v>30</v>
      </c>
      <c r="R2073" t="s">
        <v>966</v>
      </c>
      <c r="S2073">
        <v>0</v>
      </c>
      <c r="T2073">
        <v>2015</v>
      </c>
      <c r="U2073">
        <v>173</v>
      </c>
      <c r="V2073">
        <v>5.0999999999999996</v>
      </c>
      <c r="W2073">
        <v>0</v>
      </c>
    </row>
    <row r="2074" spans="1:23" x14ac:dyDescent="0.25">
      <c r="A2074" t="s">
        <v>6188</v>
      </c>
      <c r="B2074">
        <v>111</v>
      </c>
      <c r="C2074">
        <v>114</v>
      </c>
      <c r="D2074">
        <v>2</v>
      </c>
      <c r="E2074">
        <v>567</v>
      </c>
      <c r="F2074" t="s">
        <v>37</v>
      </c>
      <c r="G2074">
        <v>40000</v>
      </c>
      <c r="H2074">
        <v>4829497</v>
      </c>
      <c r="I2074" t="s">
        <v>152</v>
      </c>
      <c r="J2074" t="s">
        <v>35</v>
      </c>
      <c r="K2074" t="s">
        <v>6189</v>
      </c>
      <c r="L2074">
        <v>31433</v>
      </c>
      <c r="M2074">
        <v>42484</v>
      </c>
      <c r="N2074" t="s">
        <v>259</v>
      </c>
      <c r="O2074">
        <v>1</v>
      </c>
      <c r="P2074">
        <v>260</v>
      </c>
      <c r="Q2074" t="s">
        <v>30</v>
      </c>
      <c r="R2074" t="s">
        <v>44</v>
      </c>
      <c r="S2074">
        <v>0</v>
      </c>
      <c r="T2074">
        <v>2004</v>
      </c>
      <c r="U2074">
        <v>1000</v>
      </c>
      <c r="V2074">
        <v>6.4</v>
      </c>
      <c r="W2074">
        <v>0</v>
      </c>
    </row>
    <row r="2075" spans="1:23" x14ac:dyDescent="0.25">
      <c r="A2075" t="s">
        <v>863</v>
      </c>
      <c r="B2075">
        <v>231</v>
      </c>
      <c r="C2075">
        <v>145</v>
      </c>
      <c r="D2075">
        <v>719</v>
      </c>
      <c r="E2075">
        <v>104</v>
      </c>
      <c r="F2075" t="s">
        <v>6190</v>
      </c>
      <c r="G2075">
        <v>2000</v>
      </c>
      <c r="H2075">
        <v>4398392</v>
      </c>
      <c r="I2075" t="s">
        <v>4602</v>
      </c>
      <c r="J2075" t="s">
        <v>4615</v>
      </c>
      <c r="K2075" t="s">
        <v>6191</v>
      </c>
      <c r="L2075">
        <v>59507</v>
      </c>
      <c r="M2075">
        <v>2590</v>
      </c>
      <c r="N2075" t="s">
        <v>1983</v>
      </c>
      <c r="O2075">
        <v>1</v>
      </c>
      <c r="P2075">
        <v>232</v>
      </c>
      <c r="Q2075" t="s">
        <v>6192</v>
      </c>
      <c r="R2075" t="s">
        <v>6193</v>
      </c>
      <c r="S2075">
        <v>0</v>
      </c>
      <c r="T2075">
        <v>2006</v>
      </c>
      <c r="U2075">
        <v>380</v>
      </c>
      <c r="V2075">
        <v>7.8</v>
      </c>
      <c r="W2075">
        <v>0</v>
      </c>
    </row>
    <row r="2076" spans="1:23" x14ac:dyDescent="0.25">
      <c r="A2076" t="s">
        <v>6194</v>
      </c>
      <c r="B2076">
        <v>115</v>
      </c>
      <c r="C2076">
        <v>116</v>
      </c>
      <c r="D2076">
        <v>13</v>
      </c>
      <c r="E2076">
        <v>140</v>
      </c>
      <c r="F2076" t="s">
        <v>3789</v>
      </c>
      <c r="G2076">
        <v>203</v>
      </c>
      <c r="H2076">
        <v>1050445</v>
      </c>
      <c r="I2076" t="s">
        <v>6195</v>
      </c>
      <c r="J2076" t="s">
        <v>1175</v>
      </c>
      <c r="K2076" t="s">
        <v>6196</v>
      </c>
      <c r="L2076">
        <v>21394</v>
      </c>
      <c r="M2076">
        <v>773</v>
      </c>
      <c r="N2076" t="s">
        <v>3560</v>
      </c>
      <c r="O2076">
        <v>0</v>
      </c>
      <c r="P2076">
        <v>147</v>
      </c>
      <c r="Q2076" t="s">
        <v>965</v>
      </c>
      <c r="R2076" t="s">
        <v>966</v>
      </c>
      <c r="S2076">
        <v>0</v>
      </c>
      <c r="T2076">
        <v>2005</v>
      </c>
      <c r="U2076">
        <v>172</v>
      </c>
      <c r="V2076">
        <v>7.8</v>
      </c>
      <c r="W2076">
        <v>11000</v>
      </c>
    </row>
    <row r="2077" spans="1:23" x14ac:dyDescent="0.25">
      <c r="A2077" t="s">
        <v>6197</v>
      </c>
      <c r="B2077">
        <v>176</v>
      </c>
      <c r="C2077">
        <v>100</v>
      </c>
      <c r="D2077">
        <v>21</v>
      </c>
      <c r="E2077">
        <v>552</v>
      </c>
      <c r="F2077" t="s">
        <v>1134</v>
      </c>
      <c r="G2077">
        <v>14000</v>
      </c>
      <c r="H2077">
        <v>13746550</v>
      </c>
      <c r="I2077" t="s">
        <v>942</v>
      </c>
      <c r="J2077" t="s">
        <v>452</v>
      </c>
      <c r="K2077" t="s">
        <v>6198</v>
      </c>
      <c r="L2077">
        <v>29322</v>
      </c>
      <c r="M2077">
        <v>15922</v>
      </c>
      <c r="N2077" t="s">
        <v>4479</v>
      </c>
      <c r="O2077">
        <v>5</v>
      </c>
      <c r="P2077">
        <v>104</v>
      </c>
      <c r="Q2077" t="s">
        <v>30</v>
      </c>
      <c r="R2077" t="s">
        <v>31</v>
      </c>
      <c r="S2077">
        <v>0</v>
      </c>
      <c r="T2077">
        <v>2012</v>
      </c>
      <c r="U2077">
        <v>618</v>
      </c>
      <c r="V2077">
        <v>6.1</v>
      </c>
      <c r="W2077">
        <v>0</v>
      </c>
    </row>
    <row r="2078" spans="1:23" x14ac:dyDescent="0.25">
      <c r="A2078" t="s">
        <v>5417</v>
      </c>
      <c r="B2078">
        <v>98</v>
      </c>
      <c r="C2078">
        <v>104</v>
      </c>
      <c r="D2078">
        <v>144</v>
      </c>
      <c r="E2078">
        <v>290</v>
      </c>
      <c r="F2078" t="s">
        <v>1621</v>
      </c>
      <c r="G2078">
        <v>939</v>
      </c>
      <c r="H2078">
        <v>20668843</v>
      </c>
      <c r="I2078" t="s">
        <v>3657</v>
      </c>
      <c r="J2078" t="s">
        <v>770</v>
      </c>
      <c r="K2078" t="s">
        <v>6199</v>
      </c>
      <c r="L2078">
        <v>16831</v>
      </c>
      <c r="M2078">
        <v>2453</v>
      </c>
      <c r="N2078" t="s">
        <v>6200</v>
      </c>
      <c r="O2078">
        <v>3</v>
      </c>
      <c r="P2078">
        <v>54</v>
      </c>
      <c r="Q2078" t="s">
        <v>30</v>
      </c>
      <c r="R2078" t="s">
        <v>31</v>
      </c>
      <c r="S2078">
        <v>0</v>
      </c>
      <c r="T2078">
        <v>2008</v>
      </c>
      <c r="U2078">
        <v>875</v>
      </c>
      <c r="V2078">
        <v>5.8</v>
      </c>
      <c r="W2078">
        <v>687</v>
      </c>
    </row>
    <row r="2079" spans="1:23" x14ac:dyDescent="0.25">
      <c r="A2079" t="s">
        <v>6201</v>
      </c>
      <c r="B2079">
        <v>149</v>
      </c>
      <c r="C2079">
        <v>92</v>
      </c>
      <c r="D2079">
        <v>17</v>
      </c>
      <c r="E2079">
        <v>231</v>
      </c>
      <c r="F2079" t="s">
        <v>6202</v>
      </c>
      <c r="G2079">
        <v>14000</v>
      </c>
      <c r="H2079">
        <v>2963012</v>
      </c>
      <c r="I2079" t="s">
        <v>1258</v>
      </c>
      <c r="J2079" t="s">
        <v>303</v>
      </c>
      <c r="K2079" t="s">
        <v>6203</v>
      </c>
      <c r="L2079">
        <v>48873</v>
      </c>
      <c r="M2079">
        <v>14617</v>
      </c>
      <c r="N2079" t="s">
        <v>6204</v>
      </c>
      <c r="O2079">
        <v>1</v>
      </c>
      <c r="P2079">
        <v>105</v>
      </c>
      <c r="Q2079" t="s">
        <v>30</v>
      </c>
      <c r="R2079" t="s">
        <v>44</v>
      </c>
      <c r="S2079">
        <v>0</v>
      </c>
      <c r="T2079">
        <v>2014</v>
      </c>
      <c r="U2079">
        <v>257</v>
      </c>
      <c r="V2079">
        <v>6.3</v>
      </c>
      <c r="W2079">
        <v>11000</v>
      </c>
    </row>
    <row r="2080" spans="1:23" x14ac:dyDescent="0.25">
      <c r="A2080" t="s">
        <v>2950</v>
      </c>
      <c r="B2080">
        <v>84</v>
      </c>
      <c r="C2080">
        <v>92</v>
      </c>
      <c r="D2080">
        <v>607</v>
      </c>
      <c r="E2080">
        <v>35</v>
      </c>
      <c r="F2080" t="s">
        <v>6205</v>
      </c>
      <c r="G2080">
        <v>813</v>
      </c>
      <c r="H2080">
        <v>0</v>
      </c>
      <c r="I2080" t="s">
        <v>1194</v>
      </c>
      <c r="J2080" t="s">
        <v>1583</v>
      </c>
      <c r="K2080" t="s">
        <v>6206</v>
      </c>
      <c r="L2080">
        <v>9513</v>
      </c>
      <c r="M2080">
        <v>1011</v>
      </c>
      <c r="N2080" t="s">
        <v>6207</v>
      </c>
      <c r="O2080">
        <v>0</v>
      </c>
      <c r="P2080">
        <v>116</v>
      </c>
      <c r="Q2080" t="s">
        <v>30</v>
      </c>
      <c r="R2080" t="s">
        <v>31</v>
      </c>
      <c r="S2080">
        <v>0</v>
      </c>
      <c r="T2080">
        <v>1977</v>
      </c>
      <c r="U2080">
        <v>85</v>
      </c>
      <c r="V2080">
        <v>7.7</v>
      </c>
      <c r="W2080">
        <v>0</v>
      </c>
    </row>
    <row r="2081" spans="1:23" x14ac:dyDescent="0.25">
      <c r="A2081" t="s">
        <v>6208</v>
      </c>
      <c r="B2081">
        <v>138</v>
      </c>
      <c r="C2081">
        <v>105</v>
      </c>
      <c r="D2081">
        <v>43</v>
      </c>
      <c r="E2081">
        <v>827</v>
      </c>
      <c r="F2081" t="s">
        <v>1290</v>
      </c>
      <c r="G2081">
        <v>22000</v>
      </c>
      <c r="H2081">
        <v>1796024</v>
      </c>
      <c r="I2081" t="s">
        <v>2560</v>
      </c>
      <c r="J2081" t="s">
        <v>1140</v>
      </c>
      <c r="K2081" t="s">
        <v>6209</v>
      </c>
      <c r="L2081">
        <v>34985</v>
      </c>
      <c r="M2081">
        <v>37766</v>
      </c>
      <c r="N2081" t="s">
        <v>1019</v>
      </c>
      <c r="O2081">
        <v>1</v>
      </c>
      <c r="P2081">
        <v>135</v>
      </c>
      <c r="Q2081" t="s">
        <v>30</v>
      </c>
      <c r="R2081" t="s">
        <v>31</v>
      </c>
      <c r="S2081">
        <v>0</v>
      </c>
      <c r="T2081">
        <v>2010</v>
      </c>
      <c r="U2081">
        <v>14000</v>
      </c>
      <c r="V2081">
        <v>5.4</v>
      </c>
      <c r="W2081">
        <v>0</v>
      </c>
    </row>
    <row r="2082" spans="1:23" x14ac:dyDescent="0.25">
      <c r="A2082" t="s">
        <v>5206</v>
      </c>
      <c r="B2082">
        <v>78</v>
      </c>
      <c r="C2082">
        <v>120</v>
      </c>
      <c r="D2082">
        <v>2</v>
      </c>
      <c r="E2082">
        <v>80</v>
      </c>
      <c r="F2082" t="s">
        <v>6210</v>
      </c>
      <c r="G2082">
        <v>809</v>
      </c>
      <c r="H2082">
        <v>634277</v>
      </c>
      <c r="I2082" t="s">
        <v>6211</v>
      </c>
      <c r="J2082" t="s">
        <v>6212</v>
      </c>
      <c r="K2082" t="s">
        <v>6213</v>
      </c>
      <c r="L2082">
        <v>5166</v>
      </c>
      <c r="M2082">
        <v>1651</v>
      </c>
      <c r="N2082" t="s">
        <v>6214</v>
      </c>
      <c r="O2082">
        <v>1</v>
      </c>
      <c r="P2082">
        <v>27</v>
      </c>
      <c r="Q2082" t="s">
        <v>965</v>
      </c>
      <c r="R2082" t="s">
        <v>966</v>
      </c>
      <c r="S2082">
        <v>0</v>
      </c>
      <c r="T2082">
        <v>2007</v>
      </c>
      <c r="U2082">
        <v>521</v>
      </c>
      <c r="V2082">
        <v>7.3</v>
      </c>
      <c r="W2082">
        <v>815</v>
      </c>
    </row>
    <row r="2083" spans="1:23" x14ac:dyDescent="0.25">
      <c r="A2083" t="s">
        <v>3043</v>
      </c>
      <c r="B2083">
        <v>288</v>
      </c>
      <c r="C2083">
        <v>116</v>
      </c>
      <c r="D2083">
        <v>108</v>
      </c>
      <c r="E2083">
        <v>120</v>
      </c>
      <c r="F2083" t="s">
        <v>707</v>
      </c>
      <c r="G2083">
        <v>23000</v>
      </c>
      <c r="H2083">
        <v>11326836</v>
      </c>
      <c r="I2083" t="s">
        <v>1385</v>
      </c>
      <c r="J2083" t="s">
        <v>46</v>
      </c>
      <c r="K2083" t="s">
        <v>6215</v>
      </c>
      <c r="L2083">
        <v>83171</v>
      </c>
      <c r="M2083">
        <v>24134</v>
      </c>
      <c r="N2083" t="s">
        <v>6216</v>
      </c>
      <c r="O2083">
        <v>0</v>
      </c>
      <c r="P2083">
        <v>231</v>
      </c>
      <c r="Q2083" t="s">
        <v>30</v>
      </c>
      <c r="R2083" t="s">
        <v>31</v>
      </c>
      <c r="S2083">
        <v>0</v>
      </c>
      <c r="T2083">
        <v>2013</v>
      </c>
      <c r="U2083">
        <v>820</v>
      </c>
      <c r="V2083">
        <v>6.8</v>
      </c>
      <c r="W2083">
        <v>17000</v>
      </c>
    </row>
    <row r="2084" spans="1:23" x14ac:dyDescent="0.25">
      <c r="A2084" t="s">
        <v>873</v>
      </c>
      <c r="B2084">
        <v>299</v>
      </c>
      <c r="C2084">
        <v>119</v>
      </c>
      <c r="D2084">
        <v>209</v>
      </c>
      <c r="E2084">
        <v>521</v>
      </c>
      <c r="F2084" t="s">
        <v>2656</v>
      </c>
      <c r="G2084">
        <v>1000</v>
      </c>
      <c r="H2084">
        <v>49024969</v>
      </c>
      <c r="I2084" t="s">
        <v>1396</v>
      </c>
      <c r="J2084" t="s">
        <v>100</v>
      </c>
      <c r="K2084" t="s">
        <v>6217</v>
      </c>
      <c r="L2084">
        <v>133367</v>
      </c>
      <c r="M2084">
        <v>3284</v>
      </c>
      <c r="N2084" t="s">
        <v>1442</v>
      </c>
      <c r="O2084">
        <v>0</v>
      </c>
      <c r="P2084">
        <v>363</v>
      </c>
      <c r="Q2084" t="s">
        <v>30</v>
      </c>
      <c r="R2084" t="s">
        <v>31</v>
      </c>
      <c r="S2084">
        <v>0</v>
      </c>
      <c r="T2084">
        <v>2007</v>
      </c>
      <c r="U2084">
        <v>896</v>
      </c>
      <c r="V2084">
        <v>7.3</v>
      </c>
      <c r="W2084">
        <v>0</v>
      </c>
    </row>
    <row r="2085" spans="1:23" x14ac:dyDescent="0.25">
      <c r="A2085" t="s">
        <v>1599</v>
      </c>
      <c r="B2085">
        <v>27</v>
      </c>
      <c r="C2085">
        <v>101</v>
      </c>
      <c r="D2085">
        <v>88</v>
      </c>
      <c r="E2085">
        <v>812</v>
      </c>
      <c r="F2085" t="s">
        <v>3424</v>
      </c>
      <c r="G2085">
        <v>957</v>
      </c>
      <c r="H2085">
        <v>22294341</v>
      </c>
      <c r="I2085" t="s">
        <v>2645</v>
      </c>
      <c r="J2085" t="s">
        <v>3717</v>
      </c>
      <c r="K2085" t="s">
        <v>6218</v>
      </c>
      <c r="L2085">
        <v>12278</v>
      </c>
      <c r="M2085">
        <v>4629</v>
      </c>
      <c r="N2085" t="s">
        <v>437</v>
      </c>
      <c r="O2085">
        <v>3</v>
      </c>
      <c r="P2085">
        <v>71</v>
      </c>
      <c r="Q2085" t="s">
        <v>30</v>
      </c>
      <c r="R2085" t="s">
        <v>31</v>
      </c>
      <c r="S2085">
        <v>0</v>
      </c>
      <c r="T2085">
        <v>1996</v>
      </c>
      <c r="U2085">
        <v>821</v>
      </c>
      <c r="V2085">
        <v>6.5</v>
      </c>
      <c r="W2085">
        <v>758</v>
      </c>
    </row>
    <row r="2086" spans="1:23" x14ac:dyDescent="0.25">
      <c r="A2086" t="s">
        <v>3751</v>
      </c>
      <c r="B2086">
        <v>155</v>
      </c>
      <c r="C2086">
        <v>117</v>
      </c>
      <c r="D2086">
        <v>89</v>
      </c>
      <c r="E2086">
        <v>442</v>
      </c>
      <c r="F2086" t="s">
        <v>4892</v>
      </c>
      <c r="G2086">
        <v>12000</v>
      </c>
      <c r="H2086">
        <v>24362501</v>
      </c>
      <c r="I2086" t="s">
        <v>1385</v>
      </c>
      <c r="J2086" t="s">
        <v>210</v>
      </c>
      <c r="K2086" t="s">
        <v>6219</v>
      </c>
      <c r="L2086">
        <v>69980</v>
      </c>
      <c r="M2086">
        <v>13576</v>
      </c>
      <c r="N2086" t="s">
        <v>4850</v>
      </c>
      <c r="O2086">
        <v>1</v>
      </c>
      <c r="P2086">
        <v>591</v>
      </c>
      <c r="Q2086" t="s">
        <v>30</v>
      </c>
      <c r="R2086" t="s">
        <v>31</v>
      </c>
      <c r="S2086">
        <v>0</v>
      </c>
      <c r="T2086">
        <v>1999</v>
      </c>
      <c r="U2086">
        <v>541</v>
      </c>
      <c r="V2086">
        <v>7.2</v>
      </c>
      <c r="W2086">
        <v>0</v>
      </c>
    </row>
    <row r="2087" spans="1:23" x14ac:dyDescent="0.25">
      <c r="A2087" t="s">
        <v>6220</v>
      </c>
      <c r="B2087">
        <v>82</v>
      </c>
      <c r="C2087">
        <v>106</v>
      </c>
      <c r="D2087">
        <v>195</v>
      </c>
      <c r="E2087">
        <v>0</v>
      </c>
      <c r="F2087" t="s">
        <v>6221</v>
      </c>
      <c r="G2087">
        <v>20</v>
      </c>
      <c r="H2087">
        <v>0</v>
      </c>
      <c r="I2087" t="s">
        <v>6222</v>
      </c>
      <c r="J2087" t="s">
        <v>6223</v>
      </c>
      <c r="K2087" t="s">
        <v>6224</v>
      </c>
      <c r="L2087">
        <v>6920</v>
      </c>
      <c r="M2087">
        <v>30</v>
      </c>
      <c r="N2087" t="s">
        <v>6225</v>
      </c>
      <c r="O2087">
        <v>4</v>
      </c>
      <c r="P2087">
        <v>22</v>
      </c>
      <c r="Q2087" t="s">
        <v>1783</v>
      </c>
      <c r="R2087" t="s">
        <v>2266</v>
      </c>
      <c r="S2087">
        <v>0</v>
      </c>
      <c r="T2087">
        <v>2013</v>
      </c>
      <c r="U2087">
        <v>10</v>
      </c>
      <c r="V2087">
        <v>6.7</v>
      </c>
      <c r="W2087">
        <v>0</v>
      </c>
    </row>
    <row r="2088" spans="1:23" x14ac:dyDescent="0.25">
      <c r="A2088" t="s">
        <v>2520</v>
      </c>
      <c r="B2088">
        <v>275</v>
      </c>
      <c r="C2088">
        <v>112</v>
      </c>
      <c r="D2088">
        <v>11000</v>
      </c>
      <c r="E2088">
        <v>159</v>
      </c>
      <c r="F2088" t="s">
        <v>4791</v>
      </c>
      <c r="G2088">
        <v>385</v>
      </c>
      <c r="H2088">
        <v>16684352</v>
      </c>
      <c r="I2088" t="s">
        <v>1099</v>
      </c>
      <c r="J2088" t="s">
        <v>6226</v>
      </c>
      <c r="K2088" t="s">
        <v>6227</v>
      </c>
      <c r="L2088">
        <v>67893</v>
      </c>
      <c r="M2088">
        <v>1205</v>
      </c>
      <c r="N2088" t="s">
        <v>6228</v>
      </c>
      <c r="O2088">
        <v>0</v>
      </c>
      <c r="P2088">
        <v>163</v>
      </c>
      <c r="Q2088" t="s">
        <v>30</v>
      </c>
      <c r="R2088" t="s">
        <v>31</v>
      </c>
      <c r="S2088">
        <v>0</v>
      </c>
      <c r="T2088">
        <v>2012</v>
      </c>
      <c r="U2088">
        <v>223</v>
      </c>
      <c r="V2088">
        <v>6.3</v>
      </c>
      <c r="W2088">
        <v>18000</v>
      </c>
    </row>
    <row r="2089" spans="1:23" x14ac:dyDescent="0.25">
      <c r="A2089" t="s">
        <v>2336</v>
      </c>
      <c r="B2089">
        <v>43</v>
      </c>
      <c r="C2089">
        <v>136</v>
      </c>
      <c r="D2089">
        <v>16000</v>
      </c>
      <c r="E2089">
        <v>216</v>
      </c>
      <c r="F2089" t="s">
        <v>6229</v>
      </c>
      <c r="G2089">
        <v>16000</v>
      </c>
      <c r="H2089">
        <v>46700000</v>
      </c>
      <c r="I2089" t="s">
        <v>40</v>
      </c>
      <c r="J2089" t="s">
        <v>2336</v>
      </c>
      <c r="K2089" t="s">
        <v>6230</v>
      </c>
      <c r="L2089">
        <v>19832</v>
      </c>
      <c r="M2089">
        <v>16805</v>
      </c>
      <c r="N2089" t="s">
        <v>6231</v>
      </c>
      <c r="O2089">
        <v>1</v>
      </c>
      <c r="P2089">
        <v>98</v>
      </c>
      <c r="Q2089" t="s">
        <v>30</v>
      </c>
      <c r="R2089" t="s">
        <v>31</v>
      </c>
      <c r="S2089">
        <v>0</v>
      </c>
      <c r="T2089">
        <v>1982</v>
      </c>
      <c r="U2089">
        <v>281</v>
      </c>
      <c r="V2089">
        <v>5.9</v>
      </c>
      <c r="W2089">
        <v>0</v>
      </c>
    </row>
    <row r="2090" spans="1:23" x14ac:dyDescent="0.25">
      <c r="A2090" t="s">
        <v>6232</v>
      </c>
      <c r="B2090">
        <v>163</v>
      </c>
      <c r="C2090">
        <v>81</v>
      </c>
      <c r="D2090">
        <v>406</v>
      </c>
      <c r="E2090">
        <v>406</v>
      </c>
      <c r="F2090" t="s">
        <v>496</v>
      </c>
      <c r="G2090">
        <v>893</v>
      </c>
      <c r="H2090">
        <v>52008288</v>
      </c>
      <c r="I2090" t="s">
        <v>6233</v>
      </c>
      <c r="J2090" t="s">
        <v>2215</v>
      </c>
      <c r="K2090" t="s">
        <v>6234</v>
      </c>
      <c r="L2090">
        <v>162037</v>
      </c>
      <c r="M2090">
        <v>3003</v>
      </c>
      <c r="N2090" t="s">
        <v>6232</v>
      </c>
      <c r="O2090">
        <v>1</v>
      </c>
      <c r="P2090">
        <v>928</v>
      </c>
      <c r="Q2090" t="s">
        <v>30</v>
      </c>
      <c r="R2090" t="s">
        <v>31</v>
      </c>
      <c r="S2090">
        <v>0</v>
      </c>
      <c r="T2090">
        <v>1999</v>
      </c>
      <c r="U2090">
        <v>795</v>
      </c>
      <c r="V2090">
        <v>7.8</v>
      </c>
      <c r="W2090">
        <v>0</v>
      </c>
    </row>
    <row r="2091" spans="1:23" x14ac:dyDescent="0.25">
      <c r="A2091" t="s">
        <v>1278</v>
      </c>
      <c r="B2091">
        <v>168</v>
      </c>
      <c r="C2091">
        <v>87</v>
      </c>
      <c r="D2091">
        <v>0</v>
      </c>
      <c r="E2091">
        <v>548</v>
      </c>
      <c r="F2091" t="s">
        <v>249</v>
      </c>
      <c r="G2091">
        <v>22000</v>
      </c>
      <c r="H2091">
        <v>8579684</v>
      </c>
      <c r="I2091" t="s">
        <v>1094</v>
      </c>
      <c r="J2091" t="s">
        <v>107</v>
      </c>
      <c r="K2091" t="s">
        <v>6235</v>
      </c>
      <c r="L2091">
        <v>89547</v>
      </c>
      <c r="M2091">
        <v>24324</v>
      </c>
      <c r="N2091" t="s">
        <v>3556</v>
      </c>
      <c r="O2091">
        <v>0</v>
      </c>
      <c r="P2091">
        <v>199</v>
      </c>
      <c r="Q2091" t="s">
        <v>30</v>
      </c>
      <c r="R2091" t="s">
        <v>31</v>
      </c>
      <c r="S2091">
        <v>0</v>
      </c>
      <c r="T2091">
        <v>2007</v>
      </c>
      <c r="U2091">
        <v>557</v>
      </c>
      <c r="V2091">
        <v>7.4</v>
      </c>
      <c r="W2091">
        <v>0</v>
      </c>
    </row>
    <row r="2092" spans="1:23" x14ac:dyDescent="0.25">
      <c r="A2092" t="s">
        <v>6236</v>
      </c>
      <c r="B2092">
        <v>60</v>
      </c>
      <c r="C2092">
        <v>96</v>
      </c>
      <c r="D2092">
        <v>8</v>
      </c>
      <c r="E2092">
        <v>199</v>
      </c>
      <c r="F2092" t="s">
        <v>4149</v>
      </c>
      <c r="G2092">
        <v>533</v>
      </c>
      <c r="H2092">
        <v>42660000</v>
      </c>
      <c r="I2092" t="s">
        <v>117</v>
      </c>
      <c r="J2092" t="s">
        <v>5613</v>
      </c>
      <c r="K2092" t="s">
        <v>6237</v>
      </c>
      <c r="L2092">
        <v>25086</v>
      </c>
      <c r="M2092">
        <v>1254</v>
      </c>
      <c r="N2092" t="s">
        <v>6238</v>
      </c>
      <c r="O2092">
        <v>0</v>
      </c>
      <c r="P2092">
        <v>87</v>
      </c>
      <c r="Q2092" t="s">
        <v>30</v>
      </c>
      <c r="R2092" t="s">
        <v>31</v>
      </c>
      <c r="S2092">
        <v>0</v>
      </c>
      <c r="T2092">
        <v>1993</v>
      </c>
      <c r="U2092">
        <v>219</v>
      </c>
      <c r="V2092">
        <v>4.8</v>
      </c>
      <c r="W2092">
        <v>1000</v>
      </c>
    </row>
    <row r="2093" spans="1:23" x14ac:dyDescent="0.25">
      <c r="A2093" t="s">
        <v>2574</v>
      </c>
      <c r="B2093">
        <v>85</v>
      </c>
      <c r="C2093">
        <v>106</v>
      </c>
      <c r="D2093">
        <v>48</v>
      </c>
      <c r="E2093">
        <v>39</v>
      </c>
      <c r="F2093" t="s">
        <v>821</v>
      </c>
      <c r="G2093">
        <v>18000</v>
      </c>
      <c r="H2093">
        <v>40219708</v>
      </c>
      <c r="I2093" t="s">
        <v>2396</v>
      </c>
      <c r="J2093" t="s">
        <v>406</v>
      </c>
      <c r="K2093" t="s">
        <v>6239</v>
      </c>
      <c r="L2093">
        <v>22649</v>
      </c>
      <c r="M2093">
        <v>18630</v>
      </c>
      <c r="N2093" t="s">
        <v>6240</v>
      </c>
      <c r="O2093">
        <v>3</v>
      </c>
      <c r="P2093">
        <v>131</v>
      </c>
      <c r="Q2093" t="s">
        <v>30</v>
      </c>
      <c r="R2093" t="s">
        <v>31</v>
      </c>
      <c r="S2093">
        <v>0</v>
      </c>
      <c r="T2093">
        <v>2001</v>
      </c>
      <c r="U2093">
        <v>558</v>
      </c>
      <c r="V2093">
        <v>6.3</v>
      </c>
      <c r="W2093">
        <v>0</v>
      </c>
    </row>
    <row r="2094" spans="1:23" x14ac:dyDescent="0.25">
      <c r="A2094" t="s">
        <v>2612</v>
      </c>
      <c r="B2094">
        <v>539</v>
      </c>
      <c r="C2094">
        <v>122</v>
      </c>
      <c r="D2094">
        <v>737</v>
      </c>
      <c r="E2094">
        <v>14000</v>
      </c>
      <c r="F2094" t="s">
        <v>1140</v>
      </c>
      <c r="G2094">
        <v>34000</v>
      </c>
      <c r="H2094">
        <v>132088910</v>
      </c>
      <c r="I2094" t="s">
        <v>936</v>
      </c>
      <c r="J2094" t="s">
        <v>242</v>
      </c>
      <c r="K2094" t="s">
        <v>6241</v>
      </c>
      <c r="L2094">
        <v>533607</v>
      </c>
      <c r="M2094">
        <v>72115</v>
      </c>
      <c r="N2094" t="s">
        <v>452</v>
      </c>
      <c r="O2094">
        <v>0</v>
      </c>
      <c r="P2094">
        <v>692</v>
      </c>
      <c r="Q2094" t="s">
        <v>30</v>
      </c>
      <c r="R2094" t="s">
        <v>31</v>
      </c>
      <c r="S2094">
        <v>0</v>
      </c>
      <c r="T2094">
        <v>2012</v>
      </c>
      <c r="U2094">
        <v>22000</v>
      </c>
      <c r="V2094">
        <v>7.8</v>
      </c>
      <c r="W2094">
        <v>117000</v>
      </c>
    </row>
    <row r="2095" spans="1:23" x14ac:dyDescent="0.25">
      <c r="A2095" t="s">
        <v>3359</v>
      </c>
      <c r="B2095">
        <v>84</v>
      </c>
      <c r="C2095">
        <v>123</v>
      </c>
      <c r="D2095">
        <v>98</v>
      </c>
      <c r="E2095">
        <v>579</v>
      </c>
      <c r="F2095" t="s">
        <v>874</v>
      </c>
      <c r="G2095">
        <v>2000</v>
      </c>
      <c r="H2095">
        <v>36581633</v>
      </c>
      <c r="I2095" t="s">
        <v>1126</v>
      </c>
      <c r="J2095" t="s">
        <v>1540</v>
      </c>
      <c r="K2095" t="s">
        <v>6242</v>
      </c>
      <c r="L2095">
        <v>52533</v>
      </c>
      <c r="M2095">
        <v>3994</v>
      </c>
      <c r="N2095" t="s">
        <v>1570</v>
      </c>
      <c r="O2095">
        <v>1</v>
      </c>
      <c r="P2095">
        <v>235</v>
      </c>
      <c r="Q2095" t="s">
        <v>30</v>
      </c>
      <c r="R2095" t="s">
        <v>526</v>
      </c>
      <c r="S2095">
        <v>0</v>
      </c>
      <c r="T2095">
        <v>2007</v>
      </c>
      <c r="U2095">
        <v>826</v>
      </c>
      <c r="V2095">
        <v>7.5</v>
      </c>
      <c r="W2095">
        <v>10000</v>
      </c>
    </row>
    <row r="2096" spans="1:23" x14ac:dyDescent="0.25">
      <c r="A2096" t="s">
        <v>5653</v>
      </c>
      <c r="B2096">
        <v>75</v>
      </c>
      <c r="C2096">
        <v>133</v>
      </c>
      <c r="D2096">
        <v>0</v>
      </c>
      <c r="E2096">
        <v>637</v>
      </c>
      <c r="F2096" t="s">
        <v>1966</v>
      </c>
      <c r="G2096">
        <v>1000</v>
      </c>
      <c r="H2096">
        <v>37721949</v>
      </c>
      <c r="I2096" t="s">
        <v>2164</v>
      </c>
      <c r="J2096" t="s">
        <v>3646</v>
      </c>
      <c r="K2096" t="s">
        <v>6243</v>
      </c>
      <c r="L2096">
        <v>6067</v>
      </c>
      <c r="M2096">
        <v>6035</v>
      </c>
      <c r="N2096" t="s">
        <v>3050</v>
      </c>
      <c r="O2096">
        <v>0</v>
      </c>
      <c r="P2096">
        <v>73</v>
      </c>
      <c r="Q2096" t="s">
        <v>30</v>
      </c>
      <c r="R2096" t="s">
        <v>31</v>
      </c>
      <c r="S2096">
        <v>0</v>
      </c>
      <c r="T2096">
        <v>2010</v>
      </c>
      <c r="U2096">
        <v>912</v>
      </c>
      <c r="V2096">
        <v>6</v>
      </c>
      <c r="W2096">
        <v>0</v>
      </c>
    </row>
    <row r="2097" spans="1:23" x14ac:dyDescent="0.25">
      <c r="A2097" t="s">
        <v>751</v>
      </c>
      <c r="B2097">
        <v>171</v>
      </c>
      <c r="C2097">
        <v>92</v>
      </c>
      <c r="D2097">
        <v>255</v>
      </c>
      <c r="E2097">
        <v>447</v>
      </c>
      <c r="F2097" t="s">
        <v>6244</v>
      </c>
      <c r="G2097">
        <v>26000</v>
      </c>
      <c r="H2097">
        <v>25296447</v>
      </c>
      <c r="I2097" t="s">
        <v>233</v>
      </c>
      <c r="J2097" t="s">
        <v>234</v>
      </c>
      <c r="K2097" t="s">
        <v>6245</v>
      </c>
      <c r="L2097">
        <v>237248</v>
      </c>
      <c r="M2097">
        <v>27572</v>
      </c>
      <c r="N2097" t="s">
        <v>6246</v>
      </c>
      <c r="O2097">
        <v>0</v>
      </c>
      <c r="P2097">
        <v>460</v>
      </c>
      <c r="Q2097" t="s">
        <v>30</v>
      </c>
      <c r="R2097" t="s">
        <v>966</v>
      </c>
      <c r="S2097">
        <v>0</v>
      </c>
      <c r="T2097">
        <v>2002</v>
      </c>
      <c r="U2097">
        <v>1000</v>
      </c>
      <c r="V2097">
        <v>6.8</v>
      </c>
      <c r="W2097">
        <v>0</v>
      </c>
    </row>
    <row r="2098" spans="1:23" x14ac:dyDescent="0.25">
      <c r="A2098" t="s">
        <v>5386</v>
      </c>
      <c r="B2098">
        <v>140</v>
      </c>
      <c r="C2098">
        <v>110</v>
      </c>
      <c r="D2098">
        <v>65</v>
      </c>
      <c r="E2098">
        <v>149</v>
      </c>
      <c r="F2098" t="s">
        <v>5273</v>
      </c>
      <c r="G2098">
        <v>3000</v>
      </c>
      <c r="H2098">
        <v>24848292</v>
      </c>
      <c r="I2098" t="s">
        <v>2081</v>
      </c>
      <c r="J2098" t="s">
        <v>454</v>
      </c>
      <c r="K2098" t="s">
        <v>6247</v>
      </c>
      <c r="L2098">
        <v>80556</v>
      </c>
      <c r="M2098">
        <v>4089</v>
      </c>
      <c r="N2098" t="s">
        <v>6248</v>
      </c>
      <c r="O2098">
        <v>1</v>
      </c>
      <c r="P2098">
        <v>184</v>
      </c>
      <c r="Q2098" t="s">
        <v>30</v>
      </c>
      <c r="R2098" t="s">
        <v>31</v>
      </c>
      <c r="S2098">
        <v>0</v>
      </c>
      <c r="T2098">
        <v>2008</v>
      </c>
      <c r="U2098">
        <v>427</v>
      </c>
      <c r="V2098">
        <v>6.6</v>
      </c>
      <c r="W2098">
        <v>0</v>
      </c>
    </row>
    <row r="2099" spans="1:23" x14ac:dyDescent="0.25">
      <c r="A2099" t="s">
        <v>6249</v>
      </c>
      <c r="B2099">
        <v>85</v>
      </c>
      <c r="C2099">
        <v>104</v>
      </c>
      <c r="D2099">
        <v>52</v>
      </c>
      <c r="E2099">
        <v>484</v>
      </c>
      <c r="F2099" t="s">
        <v>4730</v>
      </c>
      <c r="G2099">
        <v>711</v>
      </c>
      <c r="H2099">
        <v>17757087</v>
      </c>
      <c r="I2099" t="s">
        <v>2714</v>
      </c>
      <c r="J2099" t="s">
        <v>6250</v>
      </c>
      <c r="K2099" t="s">
        <v>6251</v>
      </c>
      <c r="L2099">
        <v>13065</v>
      </c>
      <c r="M2099">
        <v>3162</v>
      </c>
      <c r="N2099" t="s">
        <v>6252</v>
      </c>
      <c r="O2099">
        <v>1</v>
      </c>
      <c r="P2099">
        <v>253</v>
      </c>
      <c r="Q2099" t="s">
        <v>30</v>
      </c>
      <c r="R2099" t="s">
        <v>31</v>
      </c>
      <c r="S2099">
        <v>0</v>
      </c>
      <c r="T2099">
        <v>1999</v>
      </c>
      <c r="U2099">
        <v>490</v>
      </c>
      <c r="V2099">
        <v>4.5999999999999996</v>
      </c>
      <c r="W2099">
        <v>897</v>
      </c>
    </row>
    <row r="2100" spans="1:23" x14ac:dyDescent="0.25">
      <c r="A2100" t="s">
        <v>38</v>
      </c>
      <c r="B2100">
        <v>217</v>
      </c>
      <c r="C2100">
        <v>98</v>
      </c>
      <c r="D2100">
        <v>0</v>
      </c>
      <c r="E2100">
        <v>374</v>
      </c>
      <c r="F2100" t="s">
        <v>4582</v>
      </c>
      <c r="G2100">
        <v>925</v>
      </c>
      <c r="H2100">
        <v>9430988</v>
      </c>
      <c r="I2100" t="s">
        <v>936</v>
      </c>
      <c r="J2100" t="s">
        <v>1178</v>
      </c>
      <c r="K2100" t="s">
        <v>6253</v>
      </c>
      <c r="L2100">
        <v>45992</v>
      </c>
      <c r="M2100">
        <v>1997</v>
      </c>
      <c r="N2100" t="s">
        <v>4538</v>
      </c>
      <c r="O2100">
        <v>2</v>
      </c>
      <c r="P2100">
        <v>115</v>
      </c>
      <c r="Q2100" t="s">
        <v>30</v>
      </c>
      <c r="R2100" t="s">
        <v>31</v>
      </c>
      <c r="S2100">
        <v>0</v>
      </c>
      <c r="T2100">
        <v>2009</v>
      </c>
      <c r="U2100">
        <v>472</v>
      </c>
      <c r="V2100">
        <v>7.1</v>
      </c>
      <c r="W2100">
        <v>7000</v>
      </c>
    </row>
    <row r="2101" spans="1:23" x14ac:dyDescent="0.25">
      <c r="A2101" t="s">
        <v>6254</v>
      </c>
      <c r="B2101">
        <v>131</v>
      </c>
      <c r="C2101">
        <v>120</v>
      </c>
      <c r="D2101">
        <v>0</v>
      </c>
      <c r="E2101">
        <v>886</v>
      </c>
      <c r="F2101" t="s">
        <v>2315</v>
      </c>
      <c r="G2101">
        <v>1000</v>
      </c>
      <c r="H2101">
        <v>16284360</v>
      </c>
      <c r="I2101" t="s">
        <v>1639</v>
      </c>
      <c r="J2101" t="s">
        <v>2920</v>
      </c>
      <c r="K2101" t="s">
        <v>6255</v>
      </c>
      <c r="L2101">
        <v>15079</v>
      </c>
      <c r="M2101">
        <v>6212</v>
      </c>
      <c r="N2101" t="s">
        <v>915</v>
      </c>
      <c r="O2101">
        <v>1</v>
      </c>
      <c r="P2101">
        <v>79</v>
      </c>
      <c r="Q2101" t="s">
        <v>30</v>
      </c>
      <c r="R2101" t="s">
        <v>31</v>
      </c>
      <c r="S2101">
        <v>0</v>
      </c>
      <c r="T2101">
        <v>2008</v>
      </c>
      <c r="U2101">
        <v>901</v>
      </c>
      <c r="V2101">
        <v>6.1</v>
      </c>
      <c r="W2101">
        <v>1000</v>
      </c>
    </row>
    <row r="2102" spans="1:23" x14ac:dyDescent="0.25">
      <c r="A2102" t="s">
        <v>1223</v>
      </c>
      <c r="B2102">
        <v>111</v>
      </c>
      <c r="C2102">
        <v>112</v>
      </c>
      <c r="D2102">
        <v>52</v>
      </c>
      <c r="E2102">
        <v>347</v>
      </c>
      <c r="F2102" t="s">
        <v>1345</v>
      </c>
      <c r="G2102">
        <v>15000</v>
      </c>
      <c r="H2102">
        <v>6830957</v>
      </c>
      <c r="I2102" t="s">
        <v>152</v>
      </c>
      <c r="J2102" t="s">
        <v>260</v>
      </c>
      <c r="K2102" t="s">
        <v>6256</v>
      </c>
      <c r="L2102">
        <v>11983</v>
      </c>
      <c r="M2102">
        <v>16692</v>
      </c>
      <c r="N2102" t="s">
        <v>5356</v>
      </c>
      <c r="O2102">
        <v>3</v>
      </c>
      <c r="P2102">
        <v>147</v>
      </c>
      <c r="Q2102" t="s">
        <v>30</v>
      </c>
      <c r="R2102" t="s">
        <v>31</v>
      </c>
      <c r="S2102">
        <v>0</v>
      </c>
      <c r="T2102">
        <v>2002</v>
      </c>
      <c r="U2102">
        <v>1000</v>
      </c>
      <c r="V2102">
        <v>6.7</v>
      </c>
      <c r="W2102">
        <v>365</v>
      </c>
    </row>
    <row r="2103" spans="1:23" x14ac:dyDescent="0.25">
      <c r="A2103" t="s">
        <v>6257</v>
      </c>
      <c r="B2103">
        <v>466</v>
      </c>
      <c r="C2103">
        <v>127</v>
      </c>
      <c r="D2103">
        <v>140</v>
      </c>
      <c r="E2103">
        <v>10000</v>
      </c>
      <c r="F2103" t="s">
        <v>303</v>
      </c>
      <c r="G2103">
        <v>19000</v>
      </c>
      <c r="H2103">
        <v>24104113</v>
      </c>
      <c r="I2103" t="s">
        <v>1258</v>
      </c>
      <c r="J2103" t="s">
        <v>246</v>
      </c>
      <c r="K2103" t="s">
        <v>6258</v>
      </c>
      <c r="L2103">
        <v>149066</v>
      </c>
      <c r="M2103">
        <v>46241</v>
      </c>
      <c r="N2103" t="s">
        <v>307</v>
      </c>
      <c r="O2103">
        <v>1</v>
      </c>
      <c r="P2103">
        <v>517</v>
      </c>
      <c r="Q2103" t="s">
        <v>30</v>
      </c>
      <c r="R2103" t="s">
        <v>966</v>
      </c>
      <c r="S2103">
        <v>0</v>
      </c>
      <c r="T2103">
        <v>2011</v>
      </c>
      <c r="U2103">
        <v>14000</v>
      </c>
      <c r="V2103">
        <v>7.1</v>
      </c>
      <c r="W2103">
        <v>24000</v>
      </c>
    </row>
    <row r="2104" spans="1:23" x14ac:dyDescent="0.25">
      <c r="A2104" t="s">
        <v>6259</v>
      </c>
      <c r="B2104">
        <v>16</v>
      </c>
      <c r="C2104">
        <v>102</v>
      </c>
      <c r="D2104">
        <v>18</v>
      </c>
      <c r="E2104">
        <v>186</v>
      </c>
      <c r="F2104" t="s">
        <v>2486</v>
      </c>
      <c r="G2104">
        <v>670</v>
      </c>
      <c r="H2104">
        <v>15593</v>
      </c>
      <c r="I2104" t="s">
        <v>936</v>
      </c>
      <c r="J2104" t="s">
        <v>6260</v>
      </c>
      <c r="K2104" t="s">
        <v>6261</v>
      </c>
      <c r="L2104">
        <v>2295</v>
      </c>
      <c r="M2104">
        <v>1562</v>
      </c>
      <c r="N2104" t="s">
        <v>6262</v>
      </c>
      <c r="O2104">
        <v>1</v>
      </c>
      <c r="P2104">
        <v>40</v>
      </c>
      <c r="Q2104" t="s">
        <v>30</v>
      </c>
      <c r="R2104" t="s">
        <v>31</v>
      </c>
      <c r="S2104">
        <v>0</v>
      </c>
      <c r="T2104">
        <v>1999</v>
      </c>
      <c r="U2104">
        <v>419</v>
      </c>
      <c r="V2104">
        <v>5.8</v>
      </c>
      <c r="W2104">
        <v>284</v>
      </c>
    </row>
    <row r="2105" spans="1:23" x14ac:dyDescent="0.25">
      <c r="A2105" t="s">
        <v>5469</v>
      </c>
      <c r="B2105">
        <v>276</v>
      </c>
      <c r="C2105">
        <v>91</v>
      </c>
      <c r="D2105">
        <v>0</v>
      </c>
      <c r="E2105">
        <v>220</v>
      </c>
      <c r="F2105" t="s">
        <v>2097</v>
      </c>
      <c r="G2105">
        <v>34000</v>
      </c>
      <c r="H2105">
        <v>958319</v>
      </c>
      <c r="I2105" t="s">
        <v>2164</v>
      </c>
      <c r="J2105" t="s">
        <v>242</v>
      </c>
      <c r="K2105" t="s">
        <v>6263</v>
      </c>
      <c r="L2105">
        <v>39764</v>
      </c>
      <c r="M2105">
        <v>34705</v>
      </c>
      <c r="N2105" t="s">
        <v>5646</v>
      </c>
      <c r="O2105">
        <v>0</v>
      </c>
      <c r="P2105">
        <v>148</v>
      </c>
      <c r="Q2105" t="s">
        <v>30</v>
      </c>
      <c r="R2105" t="s">
        <v>31</v>
      </c>
      <c r="S2105">
        <v>0</v>
      </c>
      <c r="T2105">
        <v>2011</v>
      </c>
      <c r="U2105">
        <v>242</v>
      </c>
      <c r="V2105">
        <v>6.7</v>
      </c>
      <c r="W2105">
        <v>17000</v>
      </c>
    </row>
    <row r="2106" spans="1:23" x14ac:dyDescent="0.25">
      <c r="A2106" t="s">
        <v>6264</v>
      </c>
      <c r="B2106">
        <v>11</v>
      </c>
      <c r="C2106">
        <v>114</v>
      </c>
      <c r="D2106">
        <v>19</v>
      </c>
      <c r="E2106">
        <v>842</v>
      </c>
      <c r="F2106" t="s">
        <v>2844</v>
      </c>
      <c r="G2106">
        <v>1000</v>
      </c>
      <c r="H2106">
        <v>69700000</v>
      </c>
      <c r="I2106" t="s">
        <v>3634</v>
      </c>
      <c r="J2106" t="s">
        <v>5431</v>
      </c>
      <c r="K2106" t="s">
        <v>6265</v>
      </c>
      <c r="L2106">
        <v>7748</v>
      </c>
      <c r="M2106">
        <v>3688</v>
      </c>
      <c r="N2106" t="s">
        <v>6266</v>
      </c>
      <c r="O2106">
        <v>2</v>
      </c>
      <c r="P2106">
        <v>48</v>
      </c>
      <c r="Q2106" t="s">
        <v>30</v>
      </c>
      <c r="R2106" t="s">
        <v>31</v>
      </c>
      <c r="S2106">
        <v>0</v>
      </c>
      <c r="T2106">
        <v>1982</v>
      </c>
      <c r="U2106">
        <v>883</v>
      </c>
      <c r="V2106">
        <v>5.8</v>
      </c>
      <c r="W2106">
        <v>0</v>
      </c>
    </row>
    <row r="2107" spans="1:23" x14ac:dyDescent="0.25">
      <c r="A2107" t="s">
        <v>3327</v>
      </c>
      <c r="B2107">
        <v>196</v>
      </c>
      <c r="C2107">
        <v>115</v>
      </c>
      <c r="D2107">
        <v>0</v>
      </c>
      <c r="E2107">
        <v>716</v>
      </c>
      <c r="F2107" t="s">
        <v>5116</v>
      </c>
      <c r="G2107">
        <v>1000</v>
      </c>
      <c r="H2107">
        <v>2840417</v>
      </c>
      <c r="I2107" t="s">
        <v>2714</v>
      </c>
      <c r="J2107" t="s">
        <v>1689</v>
      </c>
      <c r="K2107" t="s">
        <v>6267</v>
      </c>
      <c r="L2107">
        <v>77493</v>
      </c>
      <c r="M2107">
        <v>2990</v>
      </c>
      <c r="N2107" t="s">
        <v>501</v>
      </c>
      <c r="O2107">
        <v>0</v>
      </c>
      <c r="P2107">
        <v>527</v>
      </c>
      <c r="Q2107" t="s">
        <v>30</v>
      </c>
      <c r="R2107" t="s">
        <v>188</v>
      </c>
      <c r="S2107">
        <v>0</v>
      </c>
      <c r="T2107">
        <v>1999</v>
      </c>
      <c r="U2107">
        <v>900</v>
      </c>
      <c r="V2107">
        <v>6.8</v>
      </c>
      <c r="W2107">
        <v>6000</v>
      </c>
    </row>
    <row r="2108" spans="1:23" x14ac:dyDescent="0.25">
      <c r="A2108" t="s">
        <v>270</v>
      </c>
      <c r="B2108">
        <v>234</v>
      </c>
      <c r="C2108">
        <v>115</v>
      </c>
      <c r="D2108">
        <v>14000</v>
      </c>
      <c r="E2108">
        <v>488</v>
      </c>
      <c r="F2108" t="s">
        <v>891</v>
      </c>
      <c r="G2108">
        <v>11000</v>
      </c>
      <c r="H2108">
        <v>242374454</v>
      </c>
      <c r="I2108" t="s">
        <v>93</v>
      </c>
      <c r="J2108" t="s">
        <v>272</v>
      </c>
      <c r="K2108" t="s">
        <v>6268</v>
      </c>
      <c r="L2108">
        <v>661017</v>
      </c>
      <c r="M2108">
        <v>12906</v>
      </c>
      <c r="N2108" t="s">
        <v>4392</v>
      </c>
      <c r="O2108">
        <v>1</v>
      </c>
      <c r="P2108">
        <v>771</v>
      </c>
      <c r="Q2108" t="s">
        <v>30</v>
      </c>
      <c r="R2108" t="s">
        <v>31</v>
      </c>
      <c r="S2108">
        <v>0</v>
      </c>
      <c r="T2108">
        <v>1981</v>
      </c>
      <c r="U2108">
        <v>783</v>
      </c>
      <c r="V2108">
        <v>8.5</v>
      </c>
      <c r="W2108">
        <v>16000</v>
      </c>
    </row>
    <row r="2109" spans="1:23" x14ac:dyDescent="0.25">
      <c r="A2109" t="s">
        <v>834</v>
      </c>
      <c r="B2109">
        <v>37</v>
      </c>
      <c r="C2109">
        <v>120</v>
      </c>
      <c r="D2109">
        <v>0</v>
      </c>
      <c r="E2109">
        <v>1000</v>
      </c>
      <c r="F2109" t="s">
        <v>1590</v>
      </c>
      <c r="G2109">
        <v>3000</v>
      </c>
      <c r="H2109">
        <v>173585516</v>
      </c>
      <c r="I2109" t="s">
        <v>1530</v>
      </c>
      <c r="J2109" t="s">
        <v>3983</v>
      </c>
      <c r="K2109" t="s">
        <v>6269</v>
      </c>
      <c r="L2109">
        <v>200077</v>
      </c>
      <c r="M2109">
        <v>7860</v>
      </c>
      <c r="N2109" t="s">
        <v>1805</v>
      </c>
      <c r="O2109">
        <v>2</v>
      </c>
      <c r="P2109">
        <v>189</v>
      </c>
      <c r="Q2109" t="s">
        <v>30</v>
      </c>
      <c r="R2109" t="s">
        <v>31</v>
      </c>
      <c r="S2109">
        <v>0</v>
      </c>
      <c r="T2109">
        <v>1992</v>
      </c>
      <c r="U2109">
        <v>1000</v>
      </c>
      <c r="V2109">
        <v>6.6</v>
      </c>
      <c r="W2109">
        <v>0</v>
      </c>
    </row>
    <row r="2110" spans="1:23" x14ac:dyDescent="0.25">
      <c r="A2110" t="s">
        <v>270</v>
      </c>
      <c r="B2110">
        <v>171</v>
      </c>
      <c r="C2110">
        <v>135</v>
      </c>
      <c r="D2110">
        <v>14000</v>
      </c>
      <c r="E2110">
        <v>252</v>
      </c>
      <c r="F2110" t="s">
        <v>6270</v>
      </c>
      <c r="G2110">
        <v>559</v>
      </c>
      <c r="H2110">
        <v>128300000</v>
      </c>
      <c r="I2110" t="s">
        <v>1209</v>
      </c>
      <c r="J2110" t="s">
        <v>2134</v>
      </c>
      <c r="K2110" t="s">
        <v>6271</v>
      </c>
      <c r="L2110">
        <v>139288</v>
      </c>
      <c r="M2110">
        <v>1591</v>
      </c>
      <c r="N2110" t="s">
        <v>4908</v>
      </c>
      <c r="O2110">
        <v>0</v>
      </c>
      <c r="P2110">
        <v>339</v>
      </c>
      <c r="Q2110" t="s">
        <v>30</v>
      </c>
      <c r="R2110" t="s">
        <v>31</v>
      </c>
      <c r="S2110">
        <v>0</v>
      </c>
      <c r="T2110">
        <v>1977</v>
      </c>
      <c r="U2110">
        <v>481</v>
      </c>
      <c r="V2110">
        <v>7.7</v>
      </c>
      <c r="W2110">
        <v>0</v>
      </c>
    </row>
    <row r="2111" spans="1:23" x14ac:dyDescent="0.25">
      <c r="A2111" t="s">
        <v>6272</v>
      </c>
      <c r="B2111">
        <v>148</v>
      </c>
      <c r="C2111">
        <v>90</v>
      </c>
      <c r="D2111">
        <v>2</v>
      </c>
      <c r="E2111">
        <v>807</v>
      </c>
      <c r="F2111" t="s">
        <v>1971</v>
      </c>
      <c r="G2111">
        <v>16000</v>
      </c>
      <c r="H2111">
        <v>20259297</v>
      </c>
      <c r="I2111" t="s">
        <v>2023</v>
      </c>
      <c r="J2111" t="s">
        <v>6273</v>
      </c>
      <c r="K2111" t="s">
        <v>6274</v>
      </c>
      <c r="L2111">
        <v>24969</v>
      </c>
      <c r="M2111">
        <v>19952</v>
      </c>
      <c r="N2111" t="s">
        <v>794</v>
      </c>
      <c r="O2111">
        <v>0</v>
      </c>
      <c r="P2111">
        <v>258</v>
      </c>
      <c r="Q2111" t="s">
        <v>30</v>
      </c>
      <c r="R2111" t="s">
        <v>31</v>
      </c>
      <c r="S2111">
        <v>0</v>
      </c>
      <c r="T2111">
        <v>2006</v>
      </c>
      <c r="U2111">
        <v>1000</v>
      </c>
      <c r="V2111">
        <v>4.7</v>
      </c>
      <c r="W2111">
        <v>0</v>
      </c>
    </row>
    <row r="2112" spans="1:23" x14ac:dyDescent="0.25">
      <c r="A2112" t="s">
        <v>1135</v>
      </c>
      <c r="B2112">
        <v>50</v>
      </c>
      <c r="C2112">
        <v>100</v>
      </c>
      <c r="D2112">
        <v>12000</v>
      </c>
      <c r="E2112">
        <v>605</v>
      </c>
      <c r="F2112" t="s">
        <v>2315</v>
      </c>
      <c r="G2112">
        <v>936</v>
      </c>
      <c r="H2112">
        <v>153665036</v>
      </c>
      <c r="I2112" t="s">
        <v>293</v>
      </c>
      <c r="J2112" t="s">
        <v>1513</v>
      </c>
      <c r="K2112" t="s">
        <v>6275</v>
      </c>
      <c r="L2112">
        <v>84824</v>
      </c>
      <c r="M2112">
        <v>4121</v>
      </c>
      <c r="N2112" t="s">
        <v>865</v>
      </c>
      <c r="O2112">
        <v>1</v>
      </c>
      <c r="P2112">
        <v>95</v>
      </c>
      <c r="Q2112" t="s">
        <v>30</v>
      </c>
      <c r="R2112" t="s">
        <v>31</v>
      </c>
      <c r="S2112">
        <v>0</v>
      </c>
      <c r="T2112">
        <v>1987</v>
      </c>
      <c r="U2112">
        <v>901</v>
      </c>
      <c r="V2112">
        <v>6.4</v>
      </c>
      <c r="W2112">
        <v>0</v>
      </c>
    </row>
    <row r="2113" spans="1:23" x14ac:dyDescent="0.25">
      <c r="A2113" t="s">
        <v>1684</v>
      </c>
      <c r="B2113">
        <v>121</v>
      </c>
      <c r="C2113">
        <v>105</v>
      </c>
      <c r="D2113">
        <v>163</v>
      </c>
      <c r="E2113">
        <v>338</v>
      </c>
      <c r="F2113" t="s">
        <v>6276</v>
      </c>
      <c r="G2113">
        <v>1000</v>
      </c>
      <c r="H2113">
        <v>132541238</v>
      </c>
      <c r="I2113" t="s">
        <v>1094</v>
      </c>
      <c r="J2113" t="s">
        <v>6117</v>
      </c>
      <c r="K2113" t="s">
        <v>6277</v>
      </c>
      <c r="L2113">
        <v>30058</v>
      </c>
      <c r="M2113">
        <v>2505</v>
      </c>
      <c r="N2113" t="s">
        <v>6278</v>
      </c>
      <c r="O2113">
        <v>2</v>
      </c>
      <c r="P2113">
        <v>236</v>
      </c>
      <c r="Q2113" t="s">
        <v>30</v>
      </c>
      <c r="R2113" t="s">
        <v>31</v>
      </c>
      <c r="S2113">
        <v>0</v>
      </c>
      <c r="T2113">
        <v>2003</v>
      </c>
      <c r="U2113">
        <v>409</v>
      </c>
      <c r="V2113">
        <v>5.5</v>
      </c>
      <c r="W2113">
        <v>800</v>
      </c>
    </row>
    <row r="2114" spans="1:23" x14ac:dyDescent="0.25">
      <c r="A2114" t="s">
        <v>1755</v>
      </c>
      <c r="B2114">
        <v>185</v>
      </c>
      <c r="C2114">
        <v>138</v>
      </c>
      <c r="D2114">
        <v>438</v>
      </c>
      <c r="E2114">
        <v>173</v>
      </c>
      <c r="F2114" t="s">
        <v>874</v>
      </c>
      <c r="G2114">
        <v>12000</v>
      </c>
      <c r="H2114">
        <v>130727000</v>
      </c>
      <c r="I2114" t="s">
        <v>4043</v>
      </c>
      <c r="J2114" t="s">
        <v>523</v>
      </c>
      <c r="K2114" t="s">
        <v>6279</v>
      </c>
      <c r="L2114">
        <v>887467</v>
      </c>
      <c r="M2114">
        <v>13184</v>
      </c>
      <c r="N2114" t="s">
        <v>4001</v>
      </c>
      <c r="O2114">
        <v>0</v>
      </c>
      <c r="P2114">
        <v>916</v>
      </c>
      <c r="Q2114" t="s">
        <v>30</v>
      </c>
      <c r="R2114" t="s">
        <v>31</v>
      </c>
      <c r="S2114">
        <v>0</v>
      </c>
      <c r="T2114">
        <v>1991</v>
      </c>
      <c r="U2114">
        <v>826</v>
      </c>
      <c r="V2114">
        <v>8.6</v>
      </c>
      <c r="W2114">
        <v>40000</v>
      </c>
    </row>
    <row r="2115" spans="1:23" x14ac:dyDescent="0.25">
      <c r="A2115" t="s">
        <v>6280</v>
      </c>
      <c r="B2115">
        <v>61</v>
      </c>
      <c r="C2115">
        <v>94</v>
      </c>
      <c r="D2115">
        <v>122</v>
      </c>
      <c r="E2115">
        <v>617</v>
      </c>
      <c r="F2115" t="s">
        <v>3346</v>
      </c>
      <c r="G2115">
        <v>1000</v>
      </c>
      <c r="H2115">
        <v>121697350</v>
      </c>
      <c r="I2115" t="s">
        <v>3915</v>
      </c>
      <c r="J2115" t="s">
        <v>1130</v>
      </c>
      <c r="K2115" t="s">
        <v>6281</v>
      </c>
      <c r="L2115">
        <v>114610</v>
      </c>
      <c r="M2115">
        <v>4263</v>
      </c>
      <c r="N2115" t="s">
        <v>2891</v>
      </c>
      <c r="O2115">
        <v>2</v>
      </c>
      <c r="P2115">
        <v>176</v>
      </c>
      <c r="Q2115" t="s">
        <v>30</v>
      </c>
      <c r="R2115" t="s">
        <v>31</v>
      </c>
      <c r="S2115">
        <v>0</v>
      </c>
      <c r="T2115">
        <v>1992</v>
      </c>
      <c r="U2115">
        <v>619</v>
      </c>
      <c r="V2115">
        <v>7</v>
      </c>
      <c r="W2115">
        <v>0</v>
      </c>
    </row>
    <row r="2116" spans="1:23" x14ac:dyDescent="0.25">
      <c r="A2116" t="s">
        <v>6282</v>
      </c>
      <c r="B2116">
        <v>156</v>
      </c>
      <c r="C2116">
        <v>101</v>
      </c>
      <c r="D2116">
        <v>79</v>
      </c>
      <c r="E2116">
        <v>218</v>
      </c>
      <c r="F2116" t="s">
        <v>6283</v>
      </c>
      <c r="G2116">
        <v>608</v>
      </c>
      <c r="H2116">
        <v>117224271</v>
      </c>
      <c r="I2116" t="s">
        <v>6284</v>
      </c>
      <c r="J2116" t="s">
        <v>6285</v>
      </c>
      <c r="K2116" t="s">
        <v>6286</v>
      </c>
      <c r="L2116">
        <v>47794</v>
      </c>
      <c r="M2116">
        <v>1787</v>
      </c>
      <c r="N2116" t="s">
        <v>6287</v>
      </c>
      <c r="O2116">
        <v>1</v>
      </c>
      <c r="P2116">
        <v>81</v>
      </c>
      <c r="Q2116" t="s">
        <v>30</v>
      </c>
      <c r="R2116" t="s">
        <v>31</v>
      </c>
      <c r="S2116">
        <v>0</v>
      </c>
      <c r="T2116">
        <v>2010</v>
      </c>
      <c r="U2116">
        <v>362</v>
      </c>
      <c r="V2116">
        <v>7.1</v>
      </c>
      <c r="W2116">
        <v>0</v>
      </c>
    </row>
    <row r="2117" spans="1:23" x14ac:dyDescent="0.25">
      <c r="A2117" t="s">
        <v>6288</v>
      </c>
      <c r="B2117">
        <v>75</v>
      </c>
      <c r="C2117">
        <v>131</v>
      </c>
      <c r="D2117">
        <v>82</v>
      </c>
      <c r="E2117">
        <v>85</v>
      </c>
      <c r="F2117" t="s">
        <v>6289</v>
      </c>
      <c r="G2117">
        <v>813</v>
      </c>
      <c r="H2117">
        <v>102922376</v>
      </c>
      <c r="I2117" t="s">
        <v>5125</v>
      </c>
      <c r="J2117" t="s">
        <v>1583</v>
      </c>
      <c r="K2117" t="s">
        <v>6290</v>
      </c>
      <c r="L2117">
        <v>51314</v>
      </c>
      <c r="M2117">
        <v>1520</v>
      </c>
      <c r="N2117" t="s">
        <v>6291</v>
      </c>
      <c r="O2117">
        <v>0</v>
      </c>
      <c r="P2117">
        <v>265</v>
      </c>
      <c r="Q2117" t="s">
        <v>30</v>
      </c>
      <c r="R2117" t="s">
        <v>31</v>
      </c>
      <c r="S2117">
        <v>0</v>
      </c>
      <c r="T2117">
        <v>1978</v>
      </c>
      <c r="U2117">
        <v>366</v>
      </c>
      <c r="V2117">
        <v>5.7</v>
      </c>
      <c r="W2117">
        <v>0</v>
      </c>
    </row>
    <row r="2118" spans="1:23" x14ac:dyDescent="0.25">
      <c r="A2118" t="s">
        <v>1033</v>
      </c>
      <c r="B2118">
        <v>100</v>
      </c>
      <c r="C2118">
        <v>91</v>
      </c>
      <c r="D2118">
        <v>67</v>
      </c>
      <c r="E2118">
        <v>597</v>
      </c>
      <c r="F2118" t="s">
        <v>3576</v>
      </c>
      <c r="G2118">
        <v>2000</v>
      </c>
      <c r="H2118">
        <v>94497271</v>
      </c>
      <c r="I2118" t="s">
        <v>6292</v>
      </c>
      <c r="J2118" t="s">
        <v>1132</v>
      </c>
      <c r="K2118" t="s">
        <v>6293</v>
      </c>
      <c r="L2118">
        <v>17829</v>
      </c>
      <c r="M2118">
        <v>4729</v>
      </c>
      <c r="N2118" t="s">
        <v>6294</v>
      </c>
      <c r="O2118">
        <v>1</v>
      </c>
      <c r="P2118">
        <v>99</v>
      </c>
      <c r="Q2118" t="s">
        <v>30</v>
      </c>
      <c r="R2118" t="s">
        <v>31</v>
      </c>
      <c r="S2118">
        <v>0</v>
      </c>
      <c r="T2118">
        <v>2008</v>
      </c>
      <c r="U2118">
        <v>641</v>
      </c>
      <c r="V2118">
        <v>3.7</v>
      </c>
      <c r="W2118">
        <v>0</v>
      </c>
    </row>
    <row r="2119" spans="1:23" x14ac:dyDescent="0.25">
      <c r="A2119" t="s">
        <v>231</v>
      </c>
      <c r="B2119">
        <v>511</v>
      </c>
      <c r="C2119">
        <v>112</v>
      </c>
      <c r="D2119">
        <v>0</v>
      </c>
      <c r="E2119">
        <v>697</v>
      </c>
      <c r="F2119" t="s">
        <v>1712</v>
      </c>
      <c r="G2119">
        <v>6000</v>
      </c>
      <c r="H2119">
        <v>137387272</v>
      </c>
      <c r="I2119" t="s">
        <v>1942</v>
      </c>
      <c r="J2119" t="s">
        <v>458</v>
      </c>
      <c r="K2119" t="s">
        <v>6295</v>
      </c>
      <c r="L2119">
        <v>300110</v>
      </c>
      <c r="M2119">
        <v>9049</v>
      </c>
      <c r="N2119" t="s">
        <v>6296</v>
      </c>
      <c r="O2119">
        <v>0</v>
      </c>
      <c r="P2119">
        <v>807</v>
      </c>
      <c r="Q2119" t="s">
        <v>30</v>
      </c>
      <c r="R2119" t="s">
        <v>31</v>
      </c>
      <c r="S2119">
        <v>0</v>
      </c>
      <c r="T2119">
        <v>2013</v>
      </c>
      <c r="U2119">
        <v>960</v>
      </c>
      <c r="V2119">
        <v>7.5</v>
      </c>
      <c r="W2119">
        <v>131000</v>
      </c>
    </row>
    <row r="2120" spans="1:23" x14ac:dyDescent="0.25">
      <c r="A2120" t="s">
        <v>2578</v>
      </c>
      <c r="B2120">
        <v>75</v>
      </c>
      <c r="C2120">
        <v>95</v>
      </c>
      <c r="D2120">
        <v>32</v>
      </c>
      <c r="E2120">
        <v>563</v>
      </c>
      <c r="F2120" t="s">
        <v>2629</v>
      </c>
      <c r="G2120">
        <v>826</v>
      </c>
      <c r="H2120">
        <v>82301521</v>
      </c>
      <c r="I2120" t="s">
        <v>5800</v>
      </c>
      <c r="J2120" t="s">
        <v>3892</v>
      </c>
      <c r="K2120" t="s">
        <v>6297</v>
      </c>
      <c r="L2120">
        <v>22679</v>
      </c>
      <c r="M2120">
        <v>3558</v>
      </c>
      <c r="N2120" t="s">
        <v>3283</v>
      </c>
      <c r="O2120">
        <v>2</v>
      </c>
      <c r="P2120">
        <v>149</v>
      </c>
      <c r="Q2120" t="s">
        <v>30</v>
      </c>
      <c r="R2120" t="s">
        <v>31</v>
      </c>
      <c r="S2120">
        <v>0</v>
      </c>
      <c r="T2120">
        <v>2005</v>
      </c>
      <c r="U2120">
        <v>642</v>
      </c>
      <c r="V2120">
        <v>4.5999999999999996</v>
      </c>
      <c r="W2120">
        <v>773</v>
      </c>
    </row>
    <row r="2121" spans="1:23" x14ac:dyDescent="0.25">
      <c r="A2121" t="s">
        <v>2699</v>
      </c>
      <c r="B2121">
        <v>148</v>
      </c>
      <c r="C2121">
        <v>100</v>
      </c>
      <c r="D2121">
        <v>265</v>
      </c>
      <c r="E2121">
        <v>265</v>
      </c>
      <c r="F2121" t="s">
        <v>6298</v>
      </c>
      <c r="G2121">
        <v>989</v>
      </c>
      <c r="H2121">
        <v>84518155</v>
      </c>
      <c r="I2121" t="s">
        <v>1094</v>
      </c>
      <c r="J2121" t="s">
        <v>2058</v>
      </c>
      <c r="K2121" t="s">
        <v>6299</v>
      </c>
      <c r="L2121">
        <v>35965</v>
      </c>
      <c r="M2121">
        <v>2654</v>
      </c>
      <c r="N2121" t="s">
        <v>2699</v>
      </c>
      <c r="O2121">
        <v>0</v>
      </c>
      <c r="P2121">
        <v>144</v>
      </c>
      <c r="Q2121" t="s">
        <v>30</v>
      </c>
      <c r="R2121" t="s">
        <v>31</v>
      </c>
      <c r="S2121">
        <v>0</v>
      </c>
      <c r="T2121">
        <v>2014</v>
      </c>
      <c r="U2121">
        <v>830</v>
      </c>
      <c r="V2121">
        <v>4.9000000000000004</v>
      </c>
      <c r="W2121">
        <v>11000</v>
      </c>
    </row>
    <row r="2122" spans="1:23" x14ac:dyDescent="0.25">
      <c r="A2122" t="s">
        <v>1698</v>
      </c>
      <c r="B2122">
        <v>253</v>
      </c>
      <c r="C2122">
        <v>105</v>
      </c>
      <c r="D2122">
        <v>154</v>
      </c>
      <c r="E2122">
        <v>501</v>
      </c>
      <c r="F2122" t="s">
        <v>4166</v>
      </c>
      <c r="G2122">
        <v>884</v>
      </c>
      <c r="H2122">
        <v>80050171</v>
      </c>
      <c r="I2122" t="s">
        <v>1258</v>
      </c>
      <c r="J2122" t="s">
        <v>4167</v>
      </c>
      <c r="K2122" t="s">
        <v>4168</v>
      </c>
      <c r="L2122">
        <v>186984</v>
      </c>
      <c r="M2122">
        <v>2287</v>
      </c>
      <c r="N2122" t="s">
        <v>1758</v>
      </c>
      <c r="O2122">
        <v>0</v>
      </c>
      <c r="P2122">
        <v>491</v>
      </c>
      <c r="Q2122" t="s">
        <v>30</v>
      </c>
      <c r="R2122" t="s">
        <v>31</v>
      </c>
      <c r="S2122">
        <v>0</v>
      </c>
      <c r="T2122">
        <v>2007</v>
      </c>
      <c r="U2122">
        <v>617</v>
      </c>
      <c r="V2122">
        <v>6.9</v>
      </c>
      <c r="W2122">
        <v>0</v>
      </c>
    </row>
    <row r="2123" spans="1:23" x14ac:dyDescent="0.25">
      <c r="A2123" t="s">
        <v>5457</v>
      </c>
      <c r="B2123">
        <v>204</v>
      </c>
      <c r="C2123">
        <v>108</v>
      </c>
      <c r="D2123">
        <v>0</v>
      </c>
      <c r="E2123">
        <v>487</v>
      </c>
      <c r="F2123" t="s">
        <v>428</v>
      </c>
      <c r="G2123">
        <v>2000</v>
      </c>
      <c r="H2123">
        <v>81257845</v>
      </c>
      <c r="I2123" t="s">
        <v>3915</v>
      </c>
      <c r="J2123" t="s">
        <v>1911</v>
      </c>
      <c r="K2123" t="s">
        <v>6300</v>
      </c>
      <c r="L2123">
        <v>210680</v>
      </c>
      <c r="M2123">
        <v>4403</v>
      </c>
      <c r="N2123" t="s">
        <v>6301</v>
      </c>
      <c r="O2123">
        <v>1</v>
      </c>
      <c r="P2123">
        <v>479</v>
      </c>
      <c r="Q2123" t="s">
        <v>30</v>
      </c>
      <c r="R2123" t="s">
        <v>31</v>
      </c>
      <c r="S2123">
        <v>0</v>
      </c>
      <c r="T2123">
        <v>2003</v>
      </c>
      <c r="U2123">
        <v>931</v>
      </c>
      <c r="V2123">
        <v>7.1</v>
      </c>
      <c r="W2123">
        <v>0</v>
      </c>
    </row>
    <row r="2124" spans="1:23" x14ac:dyDescent="0.25">
      <c r="A2124" t="s">
        <v>1516</v>
      </c>
      <c r="B2124">
        <v>72</v>
      </c>
      <c r="C2124">
        <v>101</v>
      </c>
      <c r="D2124">
        <v>545</v>
      </c>
      <c r="E2124">
        <v>545</v>
      </c>
      <c r="F2124" t="s">
        <v>405</v>
      </c>
      <c r="G2124">
        <v>1000</v>
      </c>
      <c r="H2124">
        <v>70360285</v>
      </c>
      <c r="I2124" t="s">
        <v>184</v>
      </c>
      <c r="J2124" t="s">
        <v>2837</v>
      </c>
      <c r="K2124" t="s">
        <v>6302</v>
      </c>
      <c r="L2124">
        <v>81783</v>
      </c>
      <c r="M2124">
        <v>3816</v>
      </c>
      <c r="N2124" t="s">
        <v>4143</v>
      </c>
      <c r="O2124">
        <v>0</v>
      </c>
      <c r="P2124">
        <v>283</v>
      </c>
      <c r="Q2124" t="s">
        <v>30</v>
      </c>
      <c r="R2124" t="s">
        <v>31</v>
      </c>
      <c r="S2124">
        <v>0</v>
      </c>
      <c r="T2124">
        <v>1995</v>
      </c>
      <c r="U2124">
        <v>1000</v>
      </c>
      <c r="V2124">
        <v>5.8</v>
      </c>
      <c r="W2124">
        <v>0</v>
      </c>
    </row>
    <row r="2125" spans="1:23" x14ac:dyDescent="0.25">
      <c r="A2125" t="s">
        <v>3702</v>
      </c>
      <c r="B2125">
        <v>98</v>
      </c>
      <c r="C2125">
        <v>114</v>
      </c>
      <c r="D2125">
        <v>118</v>
      </c>
      <c r="E2125">
        <v>40</v>
      </c>
      <c r="F2125" t="s">
        <v>5131</v>
      </c>
      <c r="G2125">
        <v>489</v>
      </c>
      <c r="H2125">
        <v>12831121</v>
      </c>
      <c r="I2125" t="s">
        <v>2089</v>
      </c>
      <c r="J2125" t="s">
        <v>5132</v>
      </c>
      <c r="K2125" t="s">
        <v>5133</v>
      </c>
      <c r="L2125">
        <v>44979</v>
      </c>
      <c r="M2125">
        <v>679</v>
      </c>
      <c r="N2125" t="s">
        <v>5134</v>
      </c>
      <c r="O2125">
        <v>0</v>
      </c>
      <c r="P2125">
        <v>298</v>
      </c>
      <c r="Q2125" t="s">
        <v>30</v>
      </c>
      <c r="R2125" t="s">
        <v>31</v>
      </c>
      <c r="S2125">
        <v>0</v>
      </c>
      <c r="T2125">
        <v>2004</v>
      </c>
      <c r="U2125">
        <v>93</v>
      </c>
      <c r="V2125">
        <v>7</v>
      </c>
      <c r="W2125">
        <v>0</v>
      </c>
    </row>
    <row r="2126" spans="1:23" x14ac:dyDescent="0.25">
      <c r="A2126" t="s">
        <v>2447</v>
      </c>
      <c r="B2126">
        <v>62</v>
      </c>
      <c r="C2126">
        <v>109</v>
      </c>
      <c r="D2126">
        <v>322</v>
      </c>
      <c r="E2126">
        <v>861</v>
      </c>
      <c r="F2126" t="s">
        <v>513</v>
      </c>
      <c r="G2126">
        <v>1000</v>
      </c>
      <c r="H2126">
        <v>69148997</v>
      </c>
      <c r="I2126" t="s">
        <v>684</v>
      </c>
      <c r="J2126" t="s">
        <v>3962</v>
      </c>
      <c r="K2126" t="s">
        <v>6303</v>
      </c>
      <c r="L2126">
        <v>98794</v>
      </c>
      <c r="M2126">
        <v>6313</v>
      </c>
      <c r="N2126" t="s">
        <v>2448</v>
      </c>
      <c r="O2126">
        <v>4</v>
      </c>
      <c r="P2126">
        <v>251</v>
      </c>
      <c r="Q2126" t="s">
        <v>30</v>
      </c>
      <c r="R2126" t="s">
        <v>31</v>
      </c>
      <c r="S2126">
        <v>0</v>
      </c>
      <c r="T2126">
        <v>2004</v>
      </c>
      <c r="U2126">
        <v>960</v>
      </c>
      <c r="V2126">
        <v>5.4</v>
      </c>
      <c r="W2126">
        <v>0</v>
      </c>
    </row>
    <row r="2127" spans="1:23" x14ac:dyDescent="0.25">
      <c r="A2127" t="s">
        <v>4913</v>
      </c>
      <c r="B2127">
        <v>549</v>
      </c>
      <c r="C2127">
        <v>115</v>
      </c>
      <c r="D2127">
        <v>729</v>
      </c>
      <c r="E2127">
        <v>552</v>
      </c>
      <c r="F2127" t="s">
        <v>6304</v>
      </c>
      <c r="G2127">
        <v>8000</v>
      </c>
      <c r="H2127">
        <v>82624961</v>
      </c>
      <c r="I2127" t="s">
        <v>1639</v>
      </c>
      <c r="J2127" t="s">
        <v>6305</v>
      </c>
      <c r="K2127" t="s">
        <v>6306</v>
      </c>
      <c r="L2127">
        <v>205284</v>
      </c>
      <c r="M2127">
        <v>9578</v>
      </c>
      <c r="N2127" t="s">
        <v>4479</v>
      </c>
      <c r="O2127">
        <v>0</v>
      </c>
      <c r="P2127">
        <v>439</v>
      </c>
      <c r="Q2127" t="s">
        <v>30</v>
      </c>
      <c r="R2127" t="s">
        <v>31</v>
      </c>
      <c r="S2127">
        <v>0</v>
      </c>
      <c r="T2127">
        <v>2011</v>
      </c>
      <c r="U2127">
        <v>727</v>
      </c>
      <c r="V2127">
        <v>7.3</v>
      </c>
      <c r="W2127">
        <v>22000</v>
      </c>
    </row>
    <row r="2128" spans="1:23" x14ac:dyDescent="0.25">
      <c r="A2128" t="s">
        <v>1575</v>
      </c>
      <c r="B2128">
        <v>106</v>
      </c>
      <c r="C2128">
        <v>117</v>
      </c>
      <c r="D2128">
        <v>99</v>
      </c>
      <c r="E2128">
        <v>165</v>
      </c>
      <c r="F2128" t="s">
        <v>6307</v>
      </c>
      <c r="G2128">
        <v>596</v>
      </c>
      <c r="H2128">
        <v>67325559</v>
      </c>
      <c r="I2128" t="s">
        <v>6308</v>
      </c>
      <c r="J2128" t="s">
        <v>991</v>
      </c>
      <c r="K2128" t="s">
        <v>6309</v>
      </c>
      <c r="L2128">
        <v>58222</v>
      </c>
      <c r="M2128">
        <v>1293</v>
      </c>
      <c r="N2128" t="s">
        <v>6310</v>
      </c>
      <c r="O2128">
        <v>0</v>
      </c>
      <c r="P2128">
        <v>331</v>
      </c>
      <c r="Q2128" t="s">
        <v>30</v>
      </c>
      <c r="R2128" t="s">
        <v>31</v>
      </c>
      <c r="S2128">
        <v>0</v>
      </c>
      <c r="T2128">
        <v>2003</v>
      </c>
      <c r="U2128">
        <v>265</v>
      </c>
      <c r="V2128">
        <v>7.1</v>
      </c>
      <c r="W2128">
        <v>0</v>
      </c>
    </row>
    <row r="2129" spans="1:23" x14ac:dyDescent="0.25">
      <c r="A2129" t="s">
        <v>3775</v>
      </c>
      <c r="B2129">
        <v>123</v>
      </c>
      <c r="C2129">
        <v>107</v>
      </c>
      <c r="D2129">
        <v>30</v>
      </c>
      <c r="E2129">
        <v>318</v>
      </c>
      <c r="F2129" t="s">
        <v>6311</v>
      </c>
      <c r="G2129">
        <v>742</v>
      </c>
      <c r="H2129">
        <v>62933793</v>
      </c>
      <c r="I2129" t="s">
        <v>6312</v>
      </c>
      <c r="J2129" t="s">
        <v>1075</v>
      </c>
      <c r="K2129" t="s">
        <v>6313</v>
      </c>
      <c r="L2129">
        <v>62421</v>
      </c>
      <c r="M2129">
        <v>2341</v>
      </c>
      <c r="N2129" t="s">
        <v>6314</v>
      </c>
      <c r="O2129">
        <v>1</v>
      </c>
      <c r="P2129">
        <v>185</v>
      </c>
      <c r="Q2129" t="s">
        <v>30</v>
      </c>
      <c r="R2129" t="s">
        <v>31</v>
      </c>
      <c r="S2129">
        <v>0</v>
      </c>
      <c r="T2129">
        <v>2010</v>
      </c>
      <c r="U2129">
        <v>360</v>
      </c>
      <c r="V2129">
        <v>5.8</v>
      </c>
      <c r="W2129">
        <v>10000</v>
      </c>
    </row>
    <row r="2130" spans="1:23" x14ac:dyDescent="0.25">
      <c r="A2130" t="s">
        <v>6315</v>
      </c>
      <c r="B2130">
        <v>597</v>
      </c>
      <c r="C2130">
        <v>134</v>
      </c>
      <c r="D2130">
        <v>0</v>
      </c>
      <c r="E2130">
        <v>500</v>
      </c>
      <c r="F2130" t="s">
        <v>3174</v>
      </c>
      <c r="G2130">
        <v>2000</v>
      </c>
      <c r="H2130">
        <v>56667870</v>
      </c>
      <c r="I2130" t="s">
        <v>3642</v>
      </c>
      <c r="J2130" t="s">
        <v>2360</v>
      </c>
      <c r="K2130" t="s">
        <v>6316</v>
      </c>
      <c r="L2130">
        <v>439176</v>
      </c>
      <c r="M2130">
        <v>4251</v>
      </c>
      <c r="N2130" t="s">
        <v>6317</v>
      </c>
      <c r="O2130">
        <v>0</v>
      </c>
      <c r="P2130">
        <v>695</v>
      </c>
      <c r="Q2130" t="s">
        <v>30</v>
      </c>
      <c r="R2130" t="s">
        <v>31</v>
      </c>
      <c r="S2130">
        <v>0</v>
      </c>
      <c r="T2130">
        <v>2013</v>
      </c>
      <c r="U2130">
        <v>660</v>
      </c>
      <c r="V2130">
        <v>8.1</v>
      </c>
      <c r="W2130">
        <v>83000</v>
      </c>
    </row>
    <row r="2131" spans="1:23" x14ac:dyDescent="0.25">
      <c r="A2131" t="s">
        <v>5087</v>
      </c>
      <c r="B2131">
        <v>64</v>
      </c>
      <c r="C2131">
        <v>118</v>
      </c>
      <c r="D2131">
        <v>30</v>
      </c>
      <c r="E2131">
        <v>284</v>
      </c>
      <c r="F2131" t="s">
        <v>3919</v>
      </c>
      <c r="G2131">
        <v>962</v>
      </c>
      <c r="H2131">
        <v>56398162</v>
      </c>
      <c r="I2131" t="s">
        <v>3552</v>
      </c>
      <c r="J2131" t="s">
        <v>2785</v>
      </c>
      <c r="K2131" t="s">
        <v>6318</v>
      </c>
      <c r="L2131">
        <v>28649</v>
      </c>
      <c r="M2131">
        <v>2390</v>
      </c>
      <c r="N2131" t="s">
        <v>6319</v>
      </c>
      <c r="O2131">
        <v>0</v>
      </c>
      <c r="P2131">
        <v>185</v>
      </c>
      <c r="Q2131" t="s">
        <v>30</v>
      </c>
      <c r="R2131" t="s">
        <v>31</v>
      </c>
      <c r="S2131">
        <v>0</v>
      </c>
      <c r="T2131">
        <v>2002</v>
      </c>
      <c r="U2131">
        <v>593</v>
      </c>
      <c r="V2131">
        <v>5.7</v>
      </c>
      <c r="W2131">
        <v>2000</v>
      </c>
    </row>
    <row r="2132" spans="1:23" x14ac:dyDescent="0.25">
      <c r="A2132" t="s">
        <v>5653</v>
      </c>
      <c r="B2132">
        <v>40</v>
      </c>
      <c r="C2132">
        <v>121</v>
      </c>
      <c r="D2132">
        <v>0</v>
      </c>
      <c r="E2132">
        <v>721</v>
      </c>
      <c r="F2132" t="s">
        <v>4536</v>
      </c>
      <c r="G2132">
        <v>2000</v>
      </c>
      <c r="H2132">
        <v>60072596</v>
      </c>
      <c r="I2132" t="s">
        <v>936</v>
      </c>
      <c r="J2132" t="s">
        <v>3923</v>
      </c>
      <c r="K2132" t="s">
        <v>6320</v>
      </c>
      <c r="L2132">
        <v>7664</v>
      </c>
      <c r="M2132">
        <v>6657</v>
      </c>
      <c r="N2132" t="s">
        <v>2525</v>
      </c>
      <c r="O2132">
        <v>8</v>
      </c>
      <c r="P2132">
        <v>68</v>
      </c>
      <c r="Q2132" t="s">
        <v>30</v>
      </c>
      <c r="R2132" t="s">
        <v>31</v>
      </c>
      <c r="S2132">
        <v>0</v>
      </c>
      <c r="T2132">
        <v>2010</v>
      </c>
      <c r="U2132">
        <v>907</v>
      </c>
      <c r="V2132">
        <v>4.4000000000000004</v>
      </c>
      <c r="W2132">
        <v>0</v>
      </c>
    </row>
    <row r="2133" spans="1:23" x14ac:dyDescent="0.25">
      <c r="A2133" t="s">
        <v>179</v>
      </c>
      <c r="B2133">
        <v>111</v>
      </c>
      <c r="C2133">
        <v>105</v>
      </c>
      <c r="D2133">
        <v>13000</v>
      </c>
      <c r="E2133">
        <v>658</v>
      </c>
      <c r="F2133" t="s">
        <v>2631</v>
      </c>
      <c r="G2133">
        <v>40000</v>
      </c>
      <c r="H2133">
        <v>56362352</v>
      </c>
      <c r="I2133" t="s">
        <v>6321</v>
      </c>
      <c r="J2133" t="s">
        <v>35</v>
      </c>
      <c r="K2133" t="s">
        <v>6322</v>
      </c>
      <c r="L2133">
        <v>357581</v>
      </c>
      <c r="M2133">
        <v>42330</v>
      </c>
      <c r="N2133" t="s">
        <v>3125</v>
      </c>
      <c r="O2133">
        <v>0</v>
      </c>
      <c r="P2133">
        <v>588</v>
      </c>
      <c r="Q2133" t="s">
        <v>30</v>
      </c>
      <c r="R2133" t="s">
        <v>31</v>
      </c>
      <c r="S2133">
        <v>0</v>
      </c>
      <c r="T2133">
        <v>1990</v>
      </c>
      <c r="U2133">
        <v>967</v>
      </c>
      <c r="V2133">
        <v>7.9</v>
      </c>
      <c r="W2133">
        <v>16000</v>
      </c>
    </row>
    <row r="2134" spans="1:23" x14ac:dyDescent="0.25">
      <c r="A2134" t="s">
        <v>6323</v>
      </c>
      <c r="B2134">
        <v>151</v>
      </c>
      <c r="C2134">
        <v>110</v>
      </c>
      <c r="D2134">
        <v>17</v>
      </c>
      <c r="E2134">
        <v>418</v>
      </c>
      <c r="F2134" t="s">
        <v>506</v>
      </c>
      <c r="G2134">
        <v>11000</v>
      </c>
      <c r="H2134">
        <v>56154094</v>
      </c>
      <c r="I2134" t="s">
        <v>152</v>
      </c>
      <c r="J2134" t="s">
        <v>112</v>
      </c>
      <c r="K2134" t="s">
        <v>6324</v>
      </c>
      <c r="L2134">
        <v>44723</v>
      </c>
      <c r="M2134">
        <v>21852</v>
      </c>
      <c r="N2134" t="s">
        <v>6325</v>
      </c>
      <c r="O2134">
        <v>0</v>
      </c>
      <c r="P2134">
        <v>130</v>
      </c>
      <c r="Q2134" t="s">
        <v>30</v>
      </c>
      <c r="R2134" t="s">
        <v>44</v>
      </c>
      <c r="S2134">
        <v>0</v>
      </c>
      <c r="T2134">
        <v>2016</v>
      </c>
      <c r="U2134">
        <v>10000</v>
      </c>
      <c r="V2134">
        <v>7.6</v>
      </c>
      <c r="W2134">
        <v>51000</v>
      </c>
    </row>
    <row r="2135" spans="1:23" x14ac:dyDescent="0.25">
      <c r="A2135" t="s">
        <v>5653</v>
      </c>
      <c r="B2135">
        <v>31</v>
      </c>
      <c r="C2135">
        <v>114</v>
      </c>
      <c r="D2135">
        <v>0</v>
      </c>
      <c r="E2135">
        <v>582</v>
      </c>
      <c r="F2135" t="s">
        <v>1134</v>
      </c>
      <c r="G2135">
        <v>982</v>
      </c>
      <c r="H2135">
        <v>65623128</v>
      </c>
      <c r="I2135" t="s">
        <v>5474</v>
      </c>
      <c r="J2135" t="s">
        <v>2119</v>
      </c>
      <c r="K2135" t="s">
        <v>6326</v>
      </c>
      <c r="L2135">
        <v>7354</v>
      </c>
      <c r="M2135">
        <v>2753</v>
      </c>
      <c r="N2135" t="s">
        <v>6327</v>
      </c>
      <c r="O2135">
        <v>5</v>
      </c>
      <c r="P2135">
        <v>50</v>
      </c>
      <c r="Q2135" t="s">
        <v>30</v>
      </c>
      <c r="R2135" t="s">
        <v>31</v>
      </c>
      <c r="S2135">
        <v>0</v>
      </c>
      <c r="T2135">
        <v>2012</v>
      </c>
      <c r="U2135">
        <v>618</v>
      </c>
      <c r="V2135">
        <v>4.8</v>
      </c>
      <c r="W2135">
        <v>0</v>
      </c>
    </row>
    <row r="2136" spans="1:23" x14ac:dyDescent="0.25">
      <c r="A2136" t="s">
        <v>2950</v>
      </c>
      <c r="B2136">
        <v>138</v>
      </c>
      <c r="C2136">
        <v>104</v>
      </c>
      <c r="D2136">
        <v>607</v>
      </c>
      <c r="E2136">
        <v>109</v>
      </c>
      <c r="F2136" t="s">
        <v>6328</v>
      </c>
      <c r="G2136">
        <v>813</v>
      </c>
      <c r="H2136">
        <v>0</v>
      </c>
      <c r="I2136" t="s">
        <v>321</v>
      </c>
      <c r="J2136" t="s">
        <v>1583</v>
      </c>
      <c r="K2136" t="s">
        <v>6329</v>
      </c>
      <c r="L2136">
        <v>82476</v>
      </c>
      <c r="M2136">
        <v>1196</v>
      </c>
      <c r="N2136" t="s">
        <v>6330</v>
      </c>
      <c r="O2136">
        <v>0</v>
      </c>
      <c r="P2136">
        <v>280</v>
      </c>
      <c r="Q2136" t="s">
        <v>30</v>
      </c>
      <c r="R2136" t="s">
        <v>31</v>
      </c>
      <c r="S2136">
        <v>0</v>
      </c>
      <c r="T2136">
        <v>1971</v>
      </c>
      <c r="U2136">
        <v>165</v>
      </c>
      <c r="V2136">
        <v>7.8</v>
      </c>
      <c r="W2136">
        <v>0</v>
      </c>
    </row>
    <row r="2137" spans="1:23" x14ac:dyDescent="0.25">
      <c r="A2137" t="s">
        <v>6331</v>
      </c>
      <c r="B2137">
        <v>81</v>
      </c>
      <c r="C2137">
        <v>100</v>
      </c>
      <c r="D2137">
        <v>24</v>
      </c>
      <c r="E2137">
        <v>851</v>
      </c>
      <c r="F2137" t="s">
        <v>2348</v>
      </c>
      <c r="G2137">
        <v>15000</v>
      </c>
      <c r="H2137">
        <v>55461307</v>
      </c>
      <c r="I2137" t="s">
        <v>1094</v>
      </c>
      <c r="J2137" t="s">
        <v>203</v>
      </c>
      <c r="K2137" t="s">
        <v>6332</v>
      </c>
      <c r="L2137">
        <v>4654</v>
      </c>
      <c r="M2137">
        <v>18786</v>
      </c>
      <c r="N2137" t="s">
        <v>547</v>
      </c>
      <c r="O2137">
        <v>9</v>
      </c>
      <c r="P2137">
        <v>46</v>
      </c>
      <c r="Q2137" t="s">
        <v>30</v>
      </c>
      <c r="R2137" t="s">
        <v>31</v>
      </c>
      <c r="S2137">
        <v>0</v>
      </c>
      <c r="T2137">
        <v>2016</v>
      </c>
      <c r="U2137">
        <v>1000</v>
      </c>
      <c r="V2137">
        <v>6.7</v>
      </c>
      <c r="W2137">
        <v>18000</v>
      </c>
    </row>
    <row r="2138" spans="1:23" x14ac:dyDescent="0.25">
      <c r="A2138" t="s">
        <v>6333</v>
      </c>
      <c r="B2138">
        <v>99</v>
      </c>
      <c r="C2138">
        <v>85</v>
      </c>
      <c r="D2138">
        <v>64</v>
      </c>
      <c r="E2138">
        <v>729</v>
      </c>
      <c r="F2138" t="s">
        <v>1685</v>
      </c>
      <c r="G2138">
        <v>3000</v>
      </c>
      <c r="H2138">
        <v>48546578</v>
      </c>
      <c r="I2138" t="s">
        <v>1099</v>
      </c>
      <c r="J2138" t="s">
        <v>2875</v>
      </c>
      <c r="K2138" t="s">
        <v>6334</v>
      </c>
      <c r="L2138">
        <v>50415</v>
      </c>
      <c r="M2138">
        <v>6539</v>
      </c>
      <c r="N2138" t="s">
        <v>288</v>
      </c>
      <c r="O2138">
        <v>0</v>
      </c>
      <c r="P2138">
        <v>613</v>
      </c>
      <c r="Q2138" t="s">
        <v>30</v>
      </c>
      <c r="R2138" t="s">
        <v>31</v>
      </c>
      <c r="S2138">
        <v>0</v>
      </c>
      <c r="T2138">
        <v>2006</v>
      </c>
      <c r="U2138">
        <v>869</v>
      </c>
      <c r="V2138">
        <v>2.7</v>
      </c>
      <c r="W2138">
        <v>806</v>
      </c>
    </row>
    <row r="2139" spans="1:23" x14ac:dyDescent="0.25">
      <c r="A2139" t="s">
        <v>6335</v>
      </c>
      <c r="B2139">
        <v>80</v>
      </c>
      <c r="C2139">
        <v>72</v>
      </c>
      <c r="D2139">
        <v>2</v>
      </c>
      <c r="E2139">
        <v>434</v>
      </c>
      <c r="F2139" t="s">
        <v>3095</v>
      </c>
      <c r="G2139">
        <v>1000</v>
      </c>
      <c r="H2139">
        <v>48423368</v>
      </c>
      <c r="I2139" t="s">
        <v>434</v>
      </c>
      <c r="J2139" t="s">
        <v>1722</v>
      </c>
      <c r="K2139" t="s">
        <v>6336</v>
      </c>
      <c r="L2139">
        <v>13324</v>
      </c>
      <c r="M2139">
        <v>3402</v>
      </c>
      <c r="N2139" t="s">
        <v>1077</v>
      </c>
      <c r="O2139">
        <v>1</v>
      </c>
      <c r="P2139">
        <v>79</v>
      </c>
      <c r="Q2139" t="s">
        <v>30</v>
      </c>
      <c r="R2139" t="s">
        <v>31</v>
      </c>
      <c r="S2139">
        <v>0</v>
      </c>
      <c r="T2139">
        <v>2002</v>
      </c>
      <c r="U2139">
        <v>677</v>
      </c>
      <c r="V2139">
        <v>5.8</v>
      </c>
      <c r="W2139">
        <v>302</v>
      </c>
    </row>
    <row r="2140" spans="1:23" x14ac:dyDescent="0.25">
      <c r="A2140" t="s">
        <v>6337</v>
      </c>
      <c r="B2140">
        <v>364</v>
      </c>
      <c r="C2140">
        <v>128</v>
      </c>
      <c r="D2140">
        <v>151</v>
      </c>
      <c r="E2140">
        <v>852</v>
      </c>
      <c r="F2140" t="s">
        <v>100</v>
      </c>
      <c r="G2140">
        <v>1000</v>
      </c>
      <c r="H2140">
        <v>52066000</v>
      </c>
      <c r="I2140" t="s">
        <v>3642</v>
      </c>
      <c r="J2140" t="s">
        <v>1330</v>
      </c>
      <c r="K2140" t="s">
        <v>6338</v>
      </c>
      <c r="L2140">
        <v>61114</v>
      </c>
      <c r="M2140">
        <v>3869</v>
      </c>
      <c r="N2140" t="s">
        <v>614</v>
      </c>
      <c r="O2140">
        <v>0</v>
      </c>
      <c r="P2140">
        <v>212</v>
      </c>
      <c r="Q2140" t="s">
        <v>30</v>
      </c>
      <c r="R2140" t="s">
        <v>44</v>
      </c>
      <c r="S2140">
        <v>0</v>
      </c>
      <c r="T2140">
        <v>2014</v>
      </c>
      <c r="U2140">
        <v>1000</v>
      </c>
      <c r="V2140">
        <v>7.5</v>
      </c>
      <c r="W2140">
        <v>22000</v>
      </c>
    </row>
    <row r="2141" spans="1:23" x14ac:dyDescent="0.25">
      <c r="A2141" t="s">
        <v>6339</v>
      </c>
      <c r="B2141">
        <v>85</v>
      </c>
      <c r="C2141">
        <v>72</v>
      </c>
      <c r="D2141">
        <v>0</v>
      </c>
      <c r="E2141">
        <v>384</v>
      </c>
      <c r="F2141" t="s">
        <v>6340</v>
      </c>
      <c r="G2141">
        <v>3000</v>
      </c>
      <c r="H2141">
        <v>47887943</v>
      </c>
      <c r="I2141" t="s">
        <v>6341</v>
      </c>
      <c r="J2141" t="s">
        <v>1426</v>
      </c>
      <c r="K2141" t="s">
        <v>6342</v>
      </c>
      <c r="L2141">
        <v>11634</v>
      </c>
      <c r="M2141">
        <v>4480</v>
      </c>
      <c r="N2141" t="s">
        <v>6343</v>
      </c>
      <c r="O2141">
        <v>0</v>
      </c>
      <c r="P2141">
        <v>58</v>
      </c>
      <c r="Q2141" t="s">
        <v>30</v>
      </c>
      <c r="R2141" t="s">
        <v>31</v>
      </c>
      <c r="S2141">
        <v>0</v>
      </c>
      <c r="T2141">
        <v>2003</v>
      </c>
      <c r="U2141">
        <v>455</v>
      </c>
      <c r="V2141">
        <v>5.4</v>
      </c>
      <c r="W2141">
        <v>227</v>
      </c>
    </row>
    <row r="2142" spans="1:23" x14ac:dyDescent="0.25">
      <c r="A2142" t="s">
        <v>4089</v>
      </c>
      <c r="B2142">
        <v>140</v>
      </c>
      <c r="C2142">
        <v>89</v>
      </c>
      <c r="D2142">
        <v>19</v>
      </c>
      <c r="E2142">
        <v>349</v>
      </c>
      <c r="F2142" t="s">
        <v>6344</v>
      </c>
      <c r="G2142">
        <v>526</v>
      </c>
      <c r="H2142">
        <v>46363118</v>
      </c>
      <c r="I2142" t="s">
        <v>3752</v>
      </c>
      <c r="J2142" t="s">
        <v>6345</v>
      </c>
      <c r="K2142" t="s">
        <v>6346</v>
      </c>
      <c r="L2142">
        <v>25960</v>
      </c>
      <c r="M2142">
        <v>1383</v>
      </c>
      <c r="N2142" t="s">
        <v>6347</v>
      </c>
      <c r="O2142">
        <v>0</v>
      </c>
      <c r="P2142">
        <v>389</v>
      </c>
      <c r="Q2142" t="s">
        <v>30</v>
      </c>
      <c r="R2142" t="s">
        <v>31</v>
      </c>
      <c r="S2142">
        <v>0</v>
      </c>
      <c r="T2142">
        <v>2005</v>
      </c>
      <c r="U2142">
        <v>392</v>
      </c>
      <c r="V2142">
        <v>4.0999999999999996</v>
      </c>
      <c r="W2142">
        <v>1000</v>
      </c>
    </row>
    <row r="2143" spans="1:23" x14ac:dyDescent="0.25">
      <c r="A2143" t="s">
        <v>6348</v>
      </c>
      <c r="B2143">
        <v>184</v>
      </c>
      <c r="C2143">
        <v>96</v>
      </c>
      <c r="D2143">
        <v>9</v>
      </c>
      <c r="E2143">
        <v>107</v>
      </c>
      <c r="F2143" t="s">
        <v>1363</v>
      </c>
      <c r="G2143">
        <v>826</v>
      </c>
      <c r="H2143">
        <v>47852604</v>
      </c>
      <c r="I2143" t="s">
        <v>1258</v>
      </c>
      <c r="J2143" t="s">
        <v>3892</v>
      </c>
      <c r="K2143" t="s">
        <v>6349</v>
      </c>
      <c r="L2143">
        <v>62364</v>
      </c>
      <c r="M2143">
        <v>1825</v>
      </c>
      <c r="N2143" t="s">
        <v>6350</v>
      </c>
      <c r="O2143">
        <v>0</v>
      </c>
      <c r="P2143">
        <v>337</v>
      </c>
      <c r="Q2143" t="s">
        <v>30</v>
      </c>
      <c r="R2143" t="s">
        <v>31</v>
      </c>
      <c r="S2143">
        <v>0</v>
      </c>
      <c r="T2143">
        <v>2007</v>
      </c>
      <c r="U2143">
        <v>626</v>
      </c>
      <c r="V2143">
        <v>5.9</v>
      </c>
      <c r="W2143">
        <v>0</v>
      </c>
    </row>
    <row r="2144" spans="1:23" x14ac:dyDescent="0.25">
      <c r="A2144" t="s">
        <v>6351</v>
      </c>
      <c r="B2144">
        <v>89</v>
      </c>
      <c r="C2144">
        <v>77</v>
      </c>
      <c r="D2144">
        <v>25</v>
      </c>
      <c r="E2144">
        <v>16</v>
      </c>
      <c r="F2144" t="s">
        <v>1164</v>
      </c>
      <c r="G2144">
        <v>304</v>
      </c>
      <c r="H2144">
        <v>45542421</v>
      </c>
      <c r="I2144" t="s">
        <v>6352</v>
      </c>
      <c r="J2144" t="s">
        <v>6353</v>
      </c>
      <c r="K2144" t="s">
        <v>6354</v>
      </c>
      <c r="L2144">
        <v>13319</v>
      </c>
      <c r="M2144">
        <v>575</v>
      </c>
      <c r="N2144" t="s">
        <v>6355</v>
      </c>
      <c r="O2144">
        <v>0</v>
      </c>
      <c r="P2144">
        <v>53</v>
      </c>
      <c r="Q2144" t="s">
        <v>30</v>
      </c>
      <c r="R2144" t="s">
        <v>31</v>
      </c>
      <c r="S2144">
        <v>0</v>
      </c>
      <c r="T2144">
        <v>2000</v>
      </c>
      <c r="U2144">
        <v>253</v>
      </c>
      <c r="V2144">
        <v>6.3</v>
      </c>
      <c r="W2144">
        <v>347</v>
      </c>
    </row>
    <row r="2145" spans="1:23" x14ac:dyDescent="0.25">
      <c r="A2145" t="s">
        <v>3172</v>
      </c>
      <c r="B2145">
        <v>265</v>
      </c>
      <c r="C2145">
        <v>123</v>
      </c>
      <c r="D2145">
        <v>174</v>
      </c>
      <c r="E2145">
        <v>602</v>
      </c>
      <c r="F2145" t="s">
        <v>27</v>
      </c>
      <c r="G2145">
        <v>87000</v>
      </c>
      <c r="H2145">
        <v>41573740</v>
      </c>
      <c r="I2145" t="s">
        <v>1942</v>
      </c>
      <c r="J2145" t="s">
        <v>357</v>
      </c>
      <c r="K2145" t="s">
        <v>6356</v>
      </c>
      <c r="L2145">
        <v>141663</v>
      </c>
      <c r="M2145">
        <v>88953</v>
      </c>
      <c r="N2145" t="s">
        <v>6357</v>
      </c>
      <c r="O2145">
        <v>1</v>
      </c>
      <c r="P2145">
        <v>383</v>
      </c>
      <c r="Q2145" t="s">
        <v>30</v>
      </c>
      <c r="R2145" t="s">
        <v>31</v>
      </c>
      <c r="S2145">
        <v>0</v>
      </c>
      <c r="T2145">
        <v>2009</v>
      </c>
      <c r="U2145">
        <v>1000</v>
      </c>
      <c r="V2145">
        <v>7</v>
      </c>
      <c r="W2145">
        <v>20000</v>
      </c>
    </row>
    <row r="2146" spans="1:23" x14ac:dyDescent="0.25">
      <c r="A2146" t="s">
        <v>4740</v>
      </c>
      <c r="B2146">
        <v>61</v>
      </c>
      <c r="C2146">
        <v>111</v>
      </c>
      <c r="D2146">
        <v>132</v>
      </c>
      <c r="E2146">
        <v>455</v>
      </c>
      <c r="F2146" t="s">
        <v>6358</v>
      </c>
      <c r="G2146">
        <v>1000</v>
      </c>
      <c r="H2146">
        <v>42652003</v>
      </c>
      <c r="I2146" t="s">
        <v>5561</v>
      </c>
      <c r="J2146" t="s">
        <v>2348</v>
      </c>
      <c r="K2146" t="s">
        <v>6359</v>
      </c>
      <c r="L2146">
        <v>18915</v>
      </c>
      <c r="M2146">
        <v>2851</v>
      </c>
      <c r="N2146" t="s">
        <v>4999</v>
      </c>
      <c r="O2146">
        <v>0</v>
      </c>
      <c r="P2146">
        <v>87</v>
      </c>
      <c r="Q2146" t="s">
        <v>30</v>
      </c>
      <c r="R2146" t="s">
        <v>31</v>
      </c>
      <c r="S2146">
        <v>0</v>
      </c>
      <c r="T2146">
        <v>2015</v>
      </c>
      <c r="U2146">
        <v>465</v>
      </c>
      <c r="V2146">
        <v>6.8</v>
      </c>
      <c r="W2146">
        <v>33000</v>
      </c>
    </row>
    <row r="2147" spans="1:23" x14ac:dyDescent="0.25">
      <c r="A2147" t="s">
        <v>5021</v>
      </c>
      <c r="B2147">
        <v>112</v>
      </c>
      <c r="C2147">
        <v>93</v>
      </c>
      <c r="D2147">
        <v>82</v>
      </c>
      <c r="E2147">
        <v>729</v>
      </c>
      <c r="F2147" t="s">
        <v>1685</v>
      </c>
      <c r="G2147">
        <v>926</v>
      </c>
      <c r="H2147">
        <v>39737645</v>
      </c>
      <c r="I2147" t="s">
        <v>2645</v>
      </c>
      <c r="J2147" t="s">
        <v>2900</v>
      </c>
      <c r="K2147" t="s">
        <v>6362</v>
      </c>
      <c r="L2147">
        <v>89687</v>
      </c>
      <c r="M2147">
        <v>4293</v>
      </c>
      <c r="N2147" t="s">
        <v>288</v>
      </c>
      <c r="O2147">
        <v>11</v>
      </c>
      <c r="P2147">
        <v>666</v>
      </c>
      <c r="Q2147" t="s">
        <v>30</v>
      </c>
      <c r="R2147" t="s">
        <v>31</v>
      </c>
      <c r="S2147">
        <v>0</v>
      </c>
      <c r="T2147">
        <v>2007</v>
      </c>
      <c r="U2147">
        <v>869</v>
      </c>
      <c r="V2147">
        <v>2.2999999999999998</v>
      </c>
      <c r="W2147">
        <v>0</v>
      </c>
    </row>
    <row r="2148" spans="1:23" x14ac:dyDescent="0.25">
      <c r="A2148" t="s">
        <v>1482</v>
      </c>
      <c r="B2148">
        <v>166</v>
      </c>
      <c r="C2148">
        <v>129</v>
      </c>
      <c r="D2148">
        <v>468</v>
      </c>
      <c r="E2148">
        <v>183</v>
      </c>
      <c r="F2148" t="s">
        <v>517</v>
      </c>
      <c r="G2148">
        <v>919</v>
      </c>
      <c r="H2148">
        <v>37567440</v>
      </c>
      <c r="I2148" t="s">
        <v>123</v>
      </c>
      <c r="J2148" t="s">
        <v>1483</v>
      </c>
      <c r="K2148" t="s">
        <v>1484</v>
      </c>
      <c r="L2148">
        <v>113068</v>
      </c>
      <c r="M2148">
        <v>2024</v>
      </c>
      <c r="N2148" t="s">
        <v>1485</v>
      </c>
      <c r="O2148">
        <v>0</v>
      </c>
      <c r="P2148">
        <v>337</v>
      </c>
      <c r="Q2148" t="s">
        <v>30</v>
      </c>
      <c r="R2148" t="s">
        <v>31</v>
      </c>
      <c r="S2148">
        <v>0</v>
      </c>
      <c r="T2148">
        <v>1982</v>
      </c>
      <c r="U2148">
        <v>691</v>
      </c>
      <c r="V2148">
        <v>6.9</v>
      </c>
      <c r="W2148">
        <v>0</v>
      </c>
    </row>
    <row r="2149" spans="1:23" x14ac:dyDescent="0.25">
      <c r="A2149" t="s">
        <v>301</v>
      </c>
      <c r="B2149">
        <v>474</v>
      </c>
      <c r="C2149">
        <v>128</v>
      </c>
      <c r="D2149">
        <v>310</v>
      </c>
      <c r="E2149">
        <v>77</v>
      </c>
      <c r="F2149" t="s">
        <v>6363</v>
      </c>
      <c r="G2149">
        <v>745</v>
      </c>
      <c r="H2149">
        <v>44988180</v>
      </c>
      <c r="I2149" t="s">
        <v>6364</v>
      </c>
      <c r="J2149" t="s">
        <v>710</v>
      </c>
      <c r="K2149" t="s">
        <v>6365</v>
      </c>
      <c r="L2149">
        <v>195333</v>
      </c>
      <c r="M2149">
        <v>1058</v>
      </c>
      <c r="N2149" t="s">
        <v>6366</v>
      </c>
      <c r="O2149">
        <v>2</v>
      </c>
      <c r="P2149">
        <v>409</v>
      </c>
      <c r="Q2149" t="s">
        <v>30</v>
      </c>
      <c r="R2149" t="s">
        <v>31</v>
      </c>
      <c r="S2149">
        <v>0</v>
      </c>
      <c r="T2149">
        <v>2015</v>
      </c>
      <c r="U2149">
        <v>168</v>
      </c>
      <c r="V2149">
        <v>8.1</v>
      </c>
      <c r="W2149">
        <v>80000</v>
      </c>
    </row>
    <row r="2150" spans="1:23" x14ac:dyDescent="0.25">
      <c r="A2150" t="s">
        <v>5990</v>
      </c>
      <c r="B2150">
        <v>165</v>
      </c>
      <c r="C2150">
        <v>110</v>
      </c>
      <c r="D2150">
        <v>119</v>
      </c>
      <c r="E2150">
        <v>332</v>
      </c>
      <c r="F2150" t="s">
        <v>4051</v>
      </c>
      <c r="G2150">
        <v>1000</v>
      </c>
      <c r="H2150">
        <v>39263506</v>
      </c>
      <c r="I2150" t="s">
        <v>1385</v>
      </c>
      <c r="J2150" t="s">
        <v>2348</v>
      </c>
      <c r="K2150" t="s">
        <v>6367</v>
      </c>
      <c r="L2150">
        <v>40469</v>
      </c>
      <c r="M2150">
        <v>2382</v>
      </c>
      <c r="N2150" t="s">
        <v>5511</v>
      </c>
      <c r="O2150">
        <v>1</v>
      </c>
      <c r="P2150">
        <v>135</v>
      </c>
      <c r="Q2150" t="s">
        <v>30</v>
      </c>
      <c r="R2150" t="s">
        <v>31</v>
      </c>
      <c r="S2150">
        <v>0</v>
      </c>
      <c r="T2150">
        <v>2008</v>
      </c>
      <c r="U2150">
        <v>931</v>
      </c>
      <c r="V2150">
        <v>6.1</v>
      </c>
      <c r="W2150">
        <v>0</v>
      </c>
    </row>
    <row r="2151" spans="1:23" x14ac:dyDescent="0.25">
      <c r="A2151" t="s">
        <v>6368</v>
      </c>
      <c r="B2151">
        <v>131</v>
      </c>
      <c r="C2151">
        <v>137</v>
      </c>
      <c r="D2151">
        <v>70</v>
      </c>
      <c r="E2151">
        <v>464</v>
      </c>
      <c r="F2151" t="s">
        <v>4167</v>
      </c>
      <c r="G2151">
        <v>4000</v>
      </c>
      <c r="H2151">
        <v>39143839</v>
      </c>
      <c r="I2151" t="s">
        <v>3406</v>
      </c>
      <c r="J2151" t="s">
        <v>1607</v>
      </c>
      <c r="K2151" t="s">
        <v>6369</v>
      </c>
      <c r="L2151">
        <v>38658</v>
      </c>
      <c r="M2151">
        <v>5746</v>
      </c>
      <c r="N2151" t="s">
        <v>5811</v>
      </c>
      <c r="O2151">
        <v>0</v>
      </c>
      <c r="P2151">
        <v>284</v>
      </c>
      <c r="Q2151" t="s">
        <v>30</v>
      </c>
      <c r="R2151" t="s">
        <v>31</v>
      </c>
      <c r="S2151">
        <v>0</v>
      </c>
      <c r="T2151">
        <v>2006</v>
      </c>
      <c r="U2151">
        <v>884</v>
      </c>
      <c r="V2151">
        <v>5</v>
      </c>
      <c r="W2151">
        <v>930</v>
      </c>
    </row>
    <row r="2152" spans="1:23" x14ac:dyDescent="0.25">
      <c r="A2152" t="s">
        <v>4420</v>
      </c>
      <c r="B2152">
        <v>29</v>
      </c>
      <c r="C2152">
        <v>124</v>
      </c>
      <c r="D2152">
        <v>8</v>
      </c>
      <c r="E2152">
        <v>232</v>
      </c>
      <c r="F2152" t="s">
        <v>2039</v>
      </c>
      <c r="G2152">
        <v>508</v>
      </c>
      <c r="H2152">
        <v>37672350</v>
      </c>
      <c r="I2152" t="s">
        <v>936</v>
      </c>
      <c r="J2152" t="s">
        <v>6370</v>
      </c>
      <c r="K2152" t="s">
        <v>6371</v>
      </c>
      <c r="L2152">
        <v>5427</v>
      </c>
      <c r="M2152">
        <v>1660</v>
      </c>
      <c r="N2152" t="s">
        <v>1952</v>
      </c>
      <c r="O2152">
        <v>1</v>
      </c>
      <c r="P2152">
        <v>51</v>
      </c>
      <c r="Q2152" t="s">
        <v>30</v>
      </c>
      <c r="R2152" t="s">
        <v>31</v>
      </c>
      <c r="S2152">
        <v>0</v>
      </c>
      <c r="T2152">
        <v>1998</v>
      </c>
      <c r="U2152">
        <v>270</v>
      </c>
      <c r="V2152">
        <v>5.5</v>
      </c>
      <c r="W2152">
        <v>0</v>
      </c>
    </row>
    <row r="2153" spans="1:23" x14ac:dyDescent="0.25">
      <c r="A2153" t="s">
        <v>3163</v>
      </c>
      <c r="B2153">
        <v>43</v>
      </c>
      <c r="C2153">
        <v>93</v>
      </c>
      <c r="D2153">
        <v>12</v>
      </c>
      <c r="E2153">
        <v>636</v>
      </c>
      <c r="F2153" t="s">
        <v>2104</v>
      </c>
      <c r="G2153">
        <v>18000</v>
      </c>
      <c r="H2153">
        <v>38037513</v>
      </c>
      <c r="I2153" t="s">
        <v>6372</v>
      </c>
      <c r="J2153" t="s">
        <v>406</v>
      </c>
      <c r="K2153" t="s">
        <v>6373</v>
      </c>
      <c r="L2153">
        <v>49680</v>
      </c>
      <c r="M2153">
        <v>20188</v>
      </c>
      <c r="N2153" t="s">
        <v>6374</v>
      </c>
      <c r="O2153">
        <v>2</v>
      </c>
      <c r="P2153">
        <v>117</v>
      </c>
      <c r="Q2153" t="s">
        <v>30</v>
      </c>
      <c r="R2153" t="s">
        <v>31</v>
      </c>
      <c r="S2153">
        <v>0</v>
      </c>
      <c r="T2153">
        <v>1991</v>
      </c>
      <c r="U2153">
        <v>769</v>
      </c>
      <c r="V2153">
        <v>6.2</v>
      </c>
      <c r="W2153">
        <v>0</v>
      </c>
    </row>
    <row r="2154" spans="1:23" x14ac:dyDescent="0.25">
      <c r="A2154" t="s">
        <v>1990</v>
      </c>
      <c r="B2154">
        <v>111</v>
      </c>
      <c r="C2154">
        <v>115</v>
      </c>
      <c r="D2154">
        <v>272</v>
      </c>
      <c r="E2154">
        <v>1000</v>
      </c>
      <c r="F2154" t="s">
        <v>2988</v>
      </c>
      <c r="G2154">
        <v>49000</v>
      </c>
      <c r="H2154">
        <v>37442180</v>
      </c>
      <c r="I2154" t="s">
        <v>5788</v>
      </c>
      <c r="J2154" t="s">
        <v>554</v>
      </c>
      <c r="K2154" t="s">
        <v>6375</v>
      </c>
      <c r="L2154">
        <v>28005</v>
      </c>
      <c r="M2154">
        <v>52571</v>
      </c>
      <c r="N2154" t="s">
        <v>332</v>
      </c>
      <c r="O2154">
        <v>1</v>
      </c>
      <c r="P2154">
        <v>236</v>
      </c>
      <c r="Q2154" t="s">
        <v>30</v>
      </c>
      <c r="R2154" t="s">
        <v>31</v>
      </c>
      <c r="S2154">
        <v>0</v>
      </c>
      <c r="T2154">
        <v>2006</v>
      </c>
      <c r="U2154">
        <v>2000</v>
      </c>
      <c r="V2154">
        <v>6.2</v>
      </c>
      <c r="W2154">
        <v>0</v>
      </c>
    </row>
    <row r="2155" spans="1:23" x14ac:dyDescent="0.25">
      <c r="A2155" t="s">
        <v>6376</v>
      </c>
      <c r="B2155">
        <v>90</v>
      </c>
      <c r="C2155">
        <v>98</v>
      </c>
      <c r="D2155">
        <v>20</v>
      </c>
      <c r="E2155">
        <v>160</v>
      </c>
      <c r="F2155" t="s">
        <v>6377</v>
      </c>
      <c r="G2155">
        <v>889</v>
      </c>
      <c r="H2155">
        <v>0</v>
      </c>
      <c r="I2155" t="s">
        <v>447</v>
      </c>
      <c r="J2155" t="s">
        <v>2730</v>
      </c>
      <c r="K2155" t="s">
        <v>6378</v>
      </c>
      <c r="L2155">
        <v>18481</v>
      </c>
      <c r="M2155">
        <v>2110</v>
      </c>
      <c r="N2155" t="s">
        <v>6379</v>
      </c>
      <c r="O2155">
        <v>0</v>
      </c>
      <c r="P2155">
        <v>230</v>
      </c>
      <c r="Q2155" t="s">
        <v>30</v>
      </c>
      <c r="R2155" t="s">
        <v>31</v>
      </c>
      <c r="S2155">
        <v>0</v>
      </c>
      <c r="T2155">
        <v>1979</v>
      </c>
      <c r="U2155">
        <v>877</v>
      </c>
      <c r="V2155">
        <v>5.9</v>
      </c>
      <c r="W2155">
        <v>4000</v>
      </c>
    </row>
    <row r="2156" spans="1:23" x14ac:dyDescent="0.25">
      <c r="A2156" t="s">
        <v>6380</v>
      </c>
      <c r="B2156">
        <v>333</v>
      </c>
      <c r="C2156">
        <v>105</v>
      </c>
      <c r="D2156">
        <v>210</v>
      </c>
      <c r="E2156">
        <v>101</v>
      </c>
      <c r="F2156" t="s">
        <v>6381</v>
      </c>
      <c r="G2156">
        <v>978</v>
      </c>
      <c r="H2156">
        <v>35596227</v>
      </c>
      <c r="I2156" t="s">
        <v>1385</v>
      </c>
      <c r="J2156" t="s">
        <v>6382</v>
      </c>
      <c r="K2156" t="s">
        <v>6383</v>
      </c>
      <c r="L2156">
        <v>79461</v>
      </c>
      <c r="M2156">
        <v>1454</v>
      </c>
      <c r="N2156" t="s">
        <v>6384</v>
      </c>
      <c r="O2156">
        <v>1</v>
      </c>
      <c r="P2156">
        <v>463</v>
      </c>
      <c r="Q2156" t="s">
        <v>30</v>
      </c>
      <c r="R2156" t="s">
        <v>31</v>
      </c>
      <c r="S2156">
        <v>0</v>
      </c>
      <c r="T2156">
        <v>2010</v>
      </c>
      <c r="U2156">
        <v>191</v>
      </c>
      <c r="V2156">
        <v>6.3</v>
      </c>
      <c r="W2156">
        <v>10000</v>
      </c>
    </row>
    <row r="2157" spans="1:23" x14ac:dyDescent="0.25">
      <c r="A2157" t="s">
        <v>6385</v>
      </c>
      <c r="B2157">
        <v>37</v>
      </c>
      <c r="C2157">
        <v>127</v>
      </c>
      <c r="D2157">
        <v>16</v>
      </c>
      <c r="E2157">
        <v>399</v>
      </c>
      <c r="F2157" t="s">
        <v>798</v>
      </c>
      <c r="G2157">
        <v>565</v>
      </c>
      <c r="H2157">
        <v>35422828</v>
      </c>
      <c r="I2157" t="s">
        <v>2692</v>
      </c>
      <c r="J2157" t="s">
        <v>3019</v>
      </c>
      <c r="K2157" t="s">
        <v>6386</v>
      </c>
      <c r="L2157">
        <v>19126</v>
      </c>
      <c r="M2157">
        <v>1735</v>
      </c>
      <c r="N2157" t="s">
        <v>3389</v>
      </c>
      <c r="O2157">
        <v>1</v>
      </c>
      <c r="P2157">
        <v>155</v>
      </c>
      <c r="Q2157" t="s">
        <v>30</v>
      </c>
      <c r="R2157" t="s">
        <v>31</v>
      </c>
      <c r="S2157">
        <v>0</v>
      </c>
      <c r="T2157">
        <v>1997</v>
      </c>
      <c r="U2157">
        <v>441</v>
      </c>
      <c r="V2157">
        <v>6.7</v>
      </c>
      <c r="W2157">
        <v>0</v>
      </c>
    </row>
    <row r="2158" spans="1:23" x14ac:dyDescent="0.25">
      <c r="A2158" t="s">
        <v>5021</v>
      </c>
      <c r="B2158">
        <v>122</v>
      </c>
      <c r="C2158">
        <v>82</v>
      </c>
      <c r="D2158">
        <v>82</v>
      </c>
      <c r="E2158">
        <v>354</v>
      </c>
      <c r="F2158" t="s">
        <v>6387</v>
      </c>
      <c r="G2158">
        <v>759</v>
      </c>
      <c r="H2158">
        <v>36658108</v>
      </c>
      <c r="I2158" t="s">
        <v>1094</v>
      </c>
      <c r="J2158" t="s">
        <v>587</v>
      </c>
      <c r="K2158" t="s">
        <v>6388</v>
      </c>
      <c r="L2158">
        <v>39095</v>
      </c>
      <c r="M2158">
        <v>2898</v>
      </c>
      <c r="N2158" t="s">
        <v>6389</v>
      </c>
      <c r="O2158">
        <v>7</v>
      </c>
      <c r="P2158">
        <v>187</v>
      </c>
      <c r="Q2158" t="s">
        <v>30</v>
      </c>
      <c r="R2158" t="s">
        <v>31</v>
      </c>
      <c r="S2158">
        <v>0</v>
      </c>
      <c r="T2158">
        <v>2010</v>
      </c>
      <c r="U2158">
        <v>401</v>
      </c>
      <c r="V2158">
        <v>3.5</v>
      </c>
      <c r="W2158">
        <v>16000</v>
      </c>
    </row>
    <row r="2159" spans="1:23" x14ac:dyDescent="0.25">
      <c r="A2159" t="s">
        <v>760</v>
      </c>
      <c r="B2159">
        <v>285</v>
      </c>
      <c r="C2159">
        <v>143</v>
      </c>
      <c r="D2159">
        <v>0</v>
      </c>
      <c r="E2159">
        <v>51</v>
      </c>
      <c r="F2159" t="s">
        <v>6390</v>
      </c>
      <c r="G2159">
        <v>11000</v>
      </c>
      <c r="H2159">
        <v>34300771</v>
      </c>
      <c r="I2159" t="s">
        <v>2164</v>
      </c>
      <c r="J2159" t="s">
        <v>237</v>
      </c>
      <c r="K2159" t="s">
        <v>6391</v>
      </c>
      <c r="L2159">
        <v>243799</v>
      </c>
      <c r="M2159">
        <v>11248</v>
      </c>
      <c r="N2159" t="s">
        <v>6392</v>
      </c>
      <c r="O2159">
        <v>3</v>
      </c>
      <c r="P2159">
        <v>908</v>
      </c>
      <c r="Q2159" t="s">
        <v>30</v>
      </c>
      <c r="R2159" t="s">
        <v>966</v>
      </c>
      <c r="S2159">
        <v>0</v>
      </c>
      <c r="T2159">
        <v>2006</v>
      </c>
      <c r="U2159">
        <v>119</v>
      </c>
      <c r="V2159">
        <v>7.5</v>
      </c>
      <c r="W2159">
        <v>0</v>
      </c>
    </row>
    <row r="2160" spans="1:23" x14ac:dyDescent="0.25">
      <c r="A2160" t="s">
        <v>552</v>
      </c>
      <c r="B2160">
        <v>156</v>
      </c>
      <c r="C2160">
        <v>103</v>
      </c>
      <c r="D2160">
        <v>189</v>
      </c>
      <c r="E2160">
        <v>949</v>
      </c>
      <c r="F2160" t="s">
        <v>2366</v>
      </c>
      <c r="G2160">
        <v>2000</v>
      </c>
      <c r="H2160">
        <v>34290142</v>
      </c>
      <c r="I2160" t="s">
        <v>1639</v>
      </c>
      <c r="J2160" t="s">
        <v>2988</v>
      </c>
      <c r="K2160" t="s">
        <v>6393</v>
      </c>
      <c r="L2160">
        <v>54242</v>
      </c>
      <c r="M2160">
        <v>4662</v>
      </c>
      <c r="N2160" t="s">
        <v>3523</v>
      </c>
      <c r="O2160">
        <v>8</v>
      </c>
      <c r="P2160">
        <v>145</v>
      </c>
      <c r="Q2160" t="s">
        <v>30</v>
      </c>
      <c r="R2160" t="s">
        <v>31</v>
      </c>
      <c r="S2160">
        <v>0</v>
      </c>
      <c r="T2160">
        <v>2014</v>
      </c>
      <c r="U2160">
        <v>1000</v>
      </c>
      <c r="V2160">
        <v>6.6</v>
      </c>
      <c r="W2160">
        <v>14000</v>
      </c>
    </row>
    <row r="2161" spans="1:23" x14ac:dyDescent="0.25">
      <c r="A2161" t="s">
        <v>6394</v>
      </c>
      <c r="B2161">
        <v>293</v>
      </c>
      <c r="C2161">
        <v>104</v>
      </c>
      <c r="D2161">
        <v>53</v>
      </c>
      <c r="E2161">
        <v>652</v>
      </c>
      <c r="F2161" t="s">
        <v>1541</v>
      </c>
      <c r="G2161">
        <v>22000</v>
      </c>
      <c r="H2161">
        <v>33422556</v>
      </c>
      <c r="I2161" t="s">
        <v>4848</v>
      </c>
      <c r="J2161" t="s">
        <v>479</v>
      </c>
      <c r="K2161" t="s">
        <v>6395</v>
      </c>
      <c r="L2161">
        <v>99236</v>
      </c>
      <c r="M2161">
        <v>33903</v>
      </c>
      <c r="N2161" t="s">
        <v>2691</v>
      </c>
      <c r="O2161">
        <v>0</v>
      </c>
      <c r="P2161">
        <v>321</v>
      </c>
      <c r="Q2161" t="s">
        <v>30</v>
      </c>
      <c r="R2161" t="s">
        <v>31</v>
      </c>
      <c r="S2161">
        <v>0</v>
      </c>
      <c r="T2161">
        <v>2008</v>
      </c>
      <c r="U2161">
        <v>11000</v>
      </c>
      <c r="V2161">
        <v>7.5</v>
      </c>
      <c r="W2161">
        <v>0</v>
      </c>
    </row>
    <row r="2162" spans="1:23" x14ac:dyDescent="0.25">
      <c r="A2162" t="s">
        <v>6232</v>
      </c>
      <c r="B2162">
        <v>233</v>
      </c>
      <c r="C2162">
        <v>98</v>
      </c>
      <c r="D2162">
        <v>406</v>
      </c>
      <c r="E2162">
        <v>406</v>
      </c>
      <c r="F2162" t="s">
        <v>565</v>
      </c>
      <c r="G2162">
        <v>860</v>
      </c>
      <c r="H2162">
        <v>32774834</v>
      </c>
      <c r="I2162" t="s">
        <v>1392</v>
      </c>
      <c r="J2162" t="s">
        <v>6396</v>
      </c>
      <c r="K2162" t="s">
        <v>6397</v>
      </c>
      <c r="L2162">
        <v>136048</v>
      </c>
      <c r="M2162">
        <v>2609</v>
      </c>
      <c r="N2162" t="s">
        <v>6232</v>
      </c>
      <c r="O2162">
        <v>5</v>
      </c>
      <c r="P2162">
        <v>700</v>
      </c>
      <c r="Q2162" t="s">
        <v>30</v>
      </c>
      <c r="R2162" t="s">
        <v>31</v>
      </c>
      <c r="S2162">
        <v>0</v>
      </c>
      <c r="T2162">
        <v>2004</v>
      </c>
      <c r="U2162">
        <v>523</v>
      </c>
      <c r="V2162">
        <v>7.2</v>
      </c>
      <c r="W2162">
        <v>0</v>
      </c>
    </row>
    <row r="2163" spans="1:23" x14ac:dyDescent="0.25">
      <c r="A2163" t="s">
        <v>4774</v>
      </c>
      <c r="B2163">
        <v>282</v>
      </c>
      <c r="C2163">
        <v>92</v>
      </c>
      <c r="D2163">
        <v>34</v>
      </c>
      <c r="E2163">
        <v>322</v>
      </c>
      <c r="F2163" t="s">
        <v>6398</v>
      </c>
      <c r="G2163">
        <v>383</v>
      </c>
      <c r="H2163">
        <v>34334256</v>
      </c>
      <c r="I2163" t="s">
        <v>3406</v>
      </c>
      <c r="J2163" t="s">
        <v>6399</v>
      </c>
      <c r="K2163" t="s">
        <v>6400</v>
      </c>
      <c r="L2163">
        <v>35131</v>
      </c>
      <c r="M2163">
        <v>1945</v>
      </c>
      <c r="N2163" t="s">
        <v>6401</v>
      </c>
      <c r="O2163">
        <v>0</v>
      </c>
      <c r="P2163">
        <v>255</v>
      </c>
      <c r="Q2163" t="s">
        <v>30</v>
      </c>
      <c r="R2163" t="s">
        <v>31</v>
      </c>
      <c r="S2163">
        <v>0</v>
      </c>
      <c r="T2163">
        <v>2013</v>
      </c>
      <c r="U2163">
        <v>333</v>
      </c>
      <c r="V2163">
        <v>4.8</v>
      </c>
      <c r="W2163">
        <v>16000</v>
      </c>
    </row>
    <row r="2164" spans="1:23" x14ac:dyDescent="0.25">
      <c r="A2164" t="s">
        <v>1595</v>
      </c>
      <c r="B2164">
        <v>57</v>
      </c>
      <c r="C2164">
        <v>123</v>
      </c>
      <c r="D2164">
        <v>36</v>
      </c>
      <c r="E2164">
        <v>631</v>
      </c>
      <c r="F2164" t="s">
        <v>1345</v>
      </c>
      <c r="G2164">
        <v>10000</v>
      </c>
      <c r="H2164">
        <v>32051917</v>
      </c>
      <c r="I2164" t="s">
        <v>1396</v>
      </c>
      <c r="J2164" t="s">
        <v>6402</v>
      </c>
      <c r="K2164" t="s">
        <v>6403</v>
      </c>
      <c r="L2164">
        <v>42315</v>
      </c>
      <c r="M2164">
        <v>12338</v>
      </c>
      <c r="N2164" t="s">
        <v>3303</v>
      </c>
      <c r="O2164">
        <v>0</v>
      </c>
      <c r="P2164">
        <v>140</v>
      </c>
      <c r="Q2164" t="s">
        <v>30</v>
      </c>
      <c r="R2164" t="s">
        <v>31</v>
      </c>
      <c r="S2164">
        <v>0</v>
      </c>
      <c r="T2164">
        <v>1995</v>
      </c>
      <c r="U2164">
        <v>1000</v>
      </c>
      <c r="V2164">
        <v>6.6</v>
      </c>
      <c r="W2164">
        <v>0</v>
      </c>
    </row>
    <row r="2165" spans="1:23" x14ac:dyDescent="0.25">
      <c r="A2165" t="s">
        <v>4130</v>
      </c>
      <c r="B2165">
        <v>153</v>
      </c>
      <c r="C2165">
        <v>88</v>
      </c>
      <c r="D2165">
        <v>92</v>
      </c>
      <c r="E2165">
        <v>636</v>
      </c>
      <c r="F2165" t="s">
        <v>765</v>
      </c>
      <c r="G2165">
        <v>31000</v>
      </c>
      <c r="H2165">
        <v>32014289</v>
      </c>
      <c r="I2165" t="s">
        <v>1094</v>
      </c>
      <c r="J2165" t="s">
        <v>6404</v>
      </c>
      <c r="K2165" t="s">
        <v>6405</v>
      </c>
      <c r="L2165">
        <v>50337</v>
      </c>
      <c r="M2165">
        <v>34319</v>
      </c>
      <c r="N2165" t="s">
        <v>885</v>
      </c>
      <c r="O2165">
        <v>8</v>
      </c>
      <c r="P2165">
        <v>177</v>
      </c>
      <c r="Q2165" t="s">
        <v>30</v>
      </c>
      <c r="R2165" t="s">
        <v>31</v>
      </c>
      <c r="S2165">
        <v>0</v>
      </c>
      <c r="T2165">
        <v>2013</v>
      </c>
      <c r="U2165">
        <v>881</v>
      </c>
      <c r="V2165">
        <v>3.5</v>
      </c>
      <c r="W2165">
        <v>13000</v>
      </c>
    </row>
    <row r="2166" spans="1:23" x14ac:dyDescent="0.25">
      <c r="A2166" t="s">
        <v>6406</v>
      </c>
      <c r="B2166">
        <v>20</v>
      </c>
      <c r="C2166">
        <v>158</v>
      </c>
      <c r="D2166">
        <v>32</v>
      </c>
      <c r="E2166">
        <v>417</v>
      </c>
      <c r="F2166" t="s">
        <v>6407</v>
      </c>
      <c r="G2166">
        <v>16000</v>
      </c>
      <c r="H2166">
        <v>0</v>
      </c>
      <c r="I2166" t="s">
        <v>6408</v>
      </c>
      <c r="J2166" t="s">
        <v>2336</v>
      </c>
      <c r="K2166" t="s">
        <v>6409</v>
      </c>
      <c r="L2166">
        <v>9352</v>
      </c>
      <c r="M2166">
        <v>17775</v>
      </c>
      <c r="N2166" t="s">
        <v>2658</v>
      </c>
      <c r="O2166">
        <v>3</v>
      </c>
      <c r="P2166">
        <v>106</v>
      </c>
      <c r="Q2166" t="s">
        <v>30</v>
      </c>
      <c r="R2166" t="s">
        <v>31</v>
      </c>
      <c r="S2166">
        <v>0</v>
      </c>
      <c r="T2166">
        <v>1969</v>
      </c>
      <c r="U2166">
        <v>756</v>
      </c>
      <c r="V2166">
        <v>6.7</v>
      </c>
      <c r="W2166">
        <v>0</v>
      </c>
    </row>
    <row r="2167" spans="1:23" x14ac:dyDescent="0.25">
      <c r="A2167" t="s">
        <v>3705</v>
      </c>
      <c r="B2167">
        <v>324</v>
      </c>
      <c r="C2167">
        <v>128</v>
      </c>
      <c r="D2167">
        <v>835</v>
      </c>
      <c r="E2167">
        <v>755</v>
      </c>
      <c r="F2167" t="s">
        <v>2656</v>
      </c>
      <c r="G2167">
        <v>11000</v>
      </c>
      <c r="H2167">
        <v>31838002</v>
      </c>
      <c r="I2167" t="s">
        <v>3642</v>
      </c>
      <c r="J2167" t="s">
        <v>59</v>
      </c>
      <c r="K2167" t="s">
        <v>6410</v>
      </c>
      <c r="L2167">
        <v>136673</v>
      </c>
      <c r="M2167">
        <v>13189</v>
      </c>
      <c r="N2167" t="s">
        <v>6411</v>
      </c>
      <c r="O2167">
        <v>1</v>
      </c>
      <c r="P2167">
        <v>281</v>
      </c>
      <c r="Q2167" t="s">
        <v>30</v>
      </c>
      <c r="R2167" t="s">
        <v>31</v>
      </c>
      <c r="S2167">
        <v>0</v>
      </c>
      <c r="T2167">
        <v>2008</v>
      </c>
      <c r="U2167">
        <v>896</v>
      </c>
      <c r="V2167">
        <v>7.6</v>
      </c>
      <c r="W2167">
        <v>10000</v>
      </c>
    </row>
    <row r="2168" spans="1:23" x14ac:dyDescent="0.25">
      <c r="A2168" t="s">
        <v>365</v>
      </c>
      <c r="B2168">
        <v>122</v>
      </c>
      <c r="C2168">
        <v>107</v>
      </c>
      <c r="D2168">
        <v>58</v>
      </c>
      <c r="E2168">
        <v>47</v>
      </c>
      <c r="F2168" t="s">
        <v>6412</v>
      </c>
      <c r="G2168">
        <v>141</v>
      </c>
      <c r="H2168">
        <v>36874745</v>
      </c>
      <c r="I2168" t="s">
        <v>6413</v>
      </c>
      <c r="J2168" t="s">
        <v>5850</v>
      </c>
      <c r="K2168" t="s">
        <v>6414</v>
      </c>
      <c r="L2168">
        <v>12276</v>
      </c>
      <c r="M2168">
        <v>389</v>
      </c>
      <c r="N2168" t="s">
        <v>6415</v>
      </c>
      <c r="O2168">
        <v>2</v>
      </c>
      <c r="P2168">
        <v>117</v>
      </c>
      <c r="Q2168" t="s">
        <v>30</v>
      </c>
      <c r="R2168" t="s">
        <v>31</v>
      </c>
      <c r="S2168">
        <v>0</v>
      </c>
      <c r="T2168">
        <v>2016</v>
      </c>
      <c r="U2168">
        <v>76</v>
      </c>
      <c r="V2168">
        <v>6.3</v>
      </c>
      <c r="W2168">
        <v>21000</v>
      </c>
    </row>
    <row r="2169" spans="1:23" x14ac:dyDescent="0.25">
      <c r="A2169" t="s">
        <v>6416</v>
      </c>
      <c r="B2169">
        <v>156</v>
      </c>
      <c r="C2169">
        <v>91</v>
      </c>
      <c r="D2169">
        <v>17</v>
      </c>
      <c r="E2169">
        <v>78</v>
      </c>
      <c r="F2169" t="s">
        <v>5365</v>
      </c>
      <c r="G2169">
        <v>534</v>
      </c>
      <c r="H2169">
        <v>30079316</v>
      </c>
      <c r="I2169" t="s">
        <v>3905</v>
      </c>
      <c r="J2169" t="s">
        <v>6417</v>
      </c>
      <c r="K2169" t="s">
        <v>6418</v>
      </c>
      <c r="L2169">
        <v>75920</v>
      </c>
      <c r="M2169">
        <v>1083</v>
      </c>
      <c r="N2169" t="s">
        <v>6419</v>
      </c>
      <c r="O2169">
        <v>0</v>
      </c>
      <c r="P2169">
        <v>474</v>
      </c>
      <c r="Q2169" t="s">
        <v>30</v>
      </c>
      <c r="R2169" t="s">
        <v>31</v>
      </c>
      <c r="S2169">
        <v>0</v>
      </c>
      <c r="T2169">
        <v>2002</v>
      </c>
      <c r="U2169">
        <v>385</v>
      </c>
      <c r="V2169">
        <v>5.5</v>
      </c>
      <c r="W2169">
        <v>0</v>
      </c>
    </row>
    <row r="2170" spans="1:23" x14ac:dyDescent="0.25">
      <c r="A2170" t="s">
        <v>6420</v>
      </c>
      <c r="B2170">
        <v>161</v>
      </c>
      <c r="C2170">
        <v>90</v>
      </c>
      <c r="D2170">
        <v>12</v>
      </c>
      <c r="E2170">
        <v>587</v>
      </c>
      <c r="F2170" t="s">
        <v>3127</v>
      </c>
      <c r="G2170">
        <v>786</v>
      </c>
      <c r="H2170">
        <v>35033759</v>
      </c>
      <c r="I2170" t="s">
        <v>2645</v>
      </c>
      <c r="J2170" t="s">
        <v>4327</v>
      </c>
      <c r="K2170" t="s">
        <v>6421</v>
      </c>
      <c r="L2170">
        <v>55008</v>
      </c>
      <c r="M2170">
        <v>2462</v>
      </c>
      <c r="N2170" t="s">
        <v>5524</v>
      </c>
      <c r="O2170">
        <v>4</v>
      </c>
      <c r="P2170">
        <v>93</v>
      </c>
      <c r="Q2170" t="s">
        <v>30</v>
      </c>
      <c r="R2170" t="s">
        <v>31</v>
      </c>
      <c r="S2170">
        <v>0</v>
      </c>
      <c r="T2170">
        <v>2011</v>
      </c>
      <c r="U2170">
        <v>651</v>
      </c>
      <c r="V2170">
        <v>6.3</v>
      </c>
      <c r="W2170">
        <v>21000</v>
      </c>
    </row>
    <row r="2171" spans="1:23" x14ac:dyDescent="0.25">
      <c r="A2171" t="s">
        <v>6422</v>
      </c>
      <c r="B2171">
        <v>69</v>
      </c>
      <c r="C2171">
        <v>115</v>
      </c>
      <c r="D2171">
        <v>39</v>
      </c>
      <c r="E2171">
        <v>254</v>
      </c>
      <c r="F2171" t="s">
        <v>2431</v>
      </c>
      <c r="G2171">
        <v>13000</v>
      </c>
      <c r="H2171">
        <v>29753944</v>
      </c>
      <c r="I2171" t="s">
        <v>1396</v>
      </c>
      <c r="J2171" t="s">
        <v>378</v>
      </c>
      <c r="K2171" t="s">
        <v>6423</v>
      </c>
      <c r="L2171">
        <v>90677</v>
      </c>
      <c r="M2171">
        <v>14275</v>
      </c>
      <c r="N2171" t="s">
        <v>6424</v>
      </c>
      <c r="O2171">
        <v>3</v>
      </c>
      <c r="P2171">
        <v>389</v>
      </c>
      <c r="Q2171" t="s">
        <v>30</v>
      </c>
      <c r="R2171" t="s">
        <v>31</v>
      </c>
      <c r="S2171">
        <v>0</v>
      </c>
      <c r="T2171">
        <v>1998</v>
      </c>
      <c r="U2171">
        <v>481</v>
      </c>
      <c r="V2171">
        <v>6.5</v>
      </c>
      <c r="W2171">
        <v>0</v>
      </c>
    </row>
    <row r="2172" spans="1:23" x14ac:dyDescent="0.25">
      <c r="A2172" t="s">
        <v>6425</v>
      </c>
      <c r="B2172">
        <v>121</v>
      </c>
      <c r="C2172">
        <v>101</v>
      </c>
      <c r="D2172">
        <v>29</v>
      </c>
      <c r="E2172">
        <v>429</v>
      </c>
      <c r="F2172" t="s">
        <v>5613</v>
      </c>
      <c r="G2172">
        <v>812</v>
      </c>
      <c r="H2172">
        <v>29062561</v>
      </c>
      <c r="I2172" t="s">
        <v>1007</v>
      </c>
      <c r="J2172" t="s">
        <v>437</v>
      </c>
      <c r="K2172" t="s">
        <v>6426</v>
      </c>
      <c r="L2172">
        <v>23424</v>
      </c>
      <c r="M2172">
        <v>3292</v>
      </c>
      <c r="N2172" t="s">
        <v>6427</v>
      </c>
      <c r="O2172">
        <v>0</v>
      </c>
      <c r="P2172">
        <v>119</v>
      </c>
      <c r="Q2172" t="s">
        <v>30</v>
      </c>
      <c r="R2172" t="s">
        <v>31</v>
      </c>
      <c r="S2172">
        <v>0</v>
      </c>
      <c r="T2172">
        <v>2009</v>
      </c>
      <c r="U2172">
        <v>533</v>
      </c>
      <c r="V2172">
        <v>5.6</v>
      </c>
      <c r="W2172">
        <v>0</v>
      </c>
    </row>
    <row r="2173" spans="1:23" x14ac:dyDescent="0.25">
      <c r="A2173" t="s">
        <v>2838</v>
      </c>
      <c r="B2173">
        <v>258</v>
      </c>
      <c r="C2173">
        <v>113</v>
      </c>
      <c r="D2173">
        <v>108</v>
      </c>
      <c r="E2173">
        <v>22</v>
      </c>
      <c r="F2173" t="s">
        <v>6428</v>
      </c>
      <c r="G2173">
        <v>1000</v>
      </c>
      <c r="H2173">
        <v>31146570</v>
      </c>
      <c r="I2173" t="s">
        <v>2560</v>
      </c>
      <c r="J2173" t="s">
        <v>100</v>
      </c>
      <c r="K2173" t="s">
        <v>6429</v>
      </c>
      <c r="L2173">
        <v>55441</v>
      </c>
      <c r="M2173">
        <v>1136</v>
      </c>
      <c r="N2173" t="s">
        <v>6430</v>
      </c>
      <c r="O2173">
        <v>3</v>
      </c>
      <c r="P2173">
        <v>165</v>
      </c>
      <c r="Q2173" t="s">
        <v>30</v>
      </c>
      <c r="R2173" t="s">
        <v>31</v>
      </c>
      <c r="S2173">
        <v>0</v>
      </c>
      <c r="T2173">
        <v>2010</v>
      </c>
      <c r="U2173">
        <v>100</v>
      </c>
      <c r="V2173">
        <v>6.9</v>
      </c>
      <c r="W2173">
        <v>0</v>
      </c>
    </row>
    <row r="2174" spans="1:23" x14ac:dyDescent="0.25">
      <c r="A2174" t="s">
        <v>3470</v>
      </c>
      <c r="B2174">
        <v>174</v>
      </c>
      <c r="C2174">
        <v>113</v>
      </c>
      <c r="D2174">
        <v>350</v>
      </c>
      <c r="E2174">
        <v>619</v>
      </c>
      <c r="F2174" t="s">
        <v>1712</v>
      </c>
      <c r="G2174">
        <v>1000</v>
      </c>
      <c r="H2174">
        <v>27277055</v>
      </c>
      <c r="I2174" t="s">
        <v>3552</v>
      </c>
      <c r="J2174" t="s">
        <v>4569</v>
      </c>
      <c r="K2174" t="s">
        <v>6431</v>
      </c>
      <c r="L2174">
        <v>143137</v>
      </c>
      <c r="M2174">
        <v>3141</v>
      </c>
      <c r="N2174" t="s">
        <v>1539</v>
      </c>
      <c r="O2174">
        <v>0</v>
      </c>
      <c r="P2174">
        <v>602</v>
      </c>
      <c r="Q2174" t="s">
        <v>30</v>
      </c>
      <c r="R2174" t="s">
        <v>44</v>
      </c>
      <c r="S2174">
        <v>0</v>
      </c>
      <c r="T2174">
        <v>2000</v>
      </c>
      <c r="U2174">
        <v>960</v>
      </c>
      <c r="V2174">
        <v>7.6</v>
      </c>
      <c r="W2174">
        <v>10000</v>
      </c>
    </row>
    <row r="2175" spans="1:23" x14ac:dyDescent="0.25">
      <c r="A2175" t="s">
        <v>6432</v>
      </c>
      <c r="B2175">
        <v>141</v>
      </c>
      <c r="C2175">
        <v>87</v>
      </c>
      <c r="D2175">
        <v>2</v>
      </c>
      <c r="E2175">
        <v>270</v>
      </c>
      <c r="F2175" t="s">
        <v>6433</v>
      </c>
      <c r="G2175">
        <v>741</v>
      </c>
      <c r="H2175">
        <v>26876529</v>
      </c>
      <c r="I2175" t="s">
        <v>3159</v>
      </c>
      <c r="J2175" t="s">
        <v>3978</v>
      </c>
      <c r="K2175" t="s">
        <v>6434</v>
      </c>
      <c r="L2175">
        <v>26624</v>
      </c>
      <c r="M2175">
        <v>1834</v>
      </c>
      <c r="N2175" t="s">
        <v>6435</v>
      </c>
      <c r="O2175">
        <v>1</v>
      </c>
      <c r="P2175">
        <v>189</v>
      </c>
      <c r="Q2175" t="s">
        <v>30</v>
      </c>
      <c r="R2175" t="s">
        <v>467</v>
      </c>
      <c r="S2175">
        <v>0</v>
      </c>
      <c r="T2175">
        <v>2008</v>
      </c>
      <c r="U2175">
        <v>297</v>
      </c>
      <c r="V2175">
        <v>3.9</v>
      </c>
      <c r="W2175">
        <v>0</v>
      </c>
    </row>
    <row r="2176" spans="1:23" x14ac:dyDescent="0.25">
      <c r="A2176" t="s">
        <v>5821</v>
      </c>
      <c r="B2176">
        <v>31</v>
      </c>
      <c r="C2176">
        <v>101</v>
      </c>
      <c r="D2176">
        <v>154</v>
      </c>
      <c r="E2176">
        <v>497</v>
      </c>
      <c r="F2176" t="s">
        <v>4671</v>
      </c>
      <c r="G2176">
        <v>1000</v>
      </c>
      <c r="H2176">
        <v>53146000</v>
      </c>
      <c r="I2176" t="s">
        <v>1385</v>
      </c>
      <c r="J2176" t="s">
        <v>215</v>
      </c>
      <c r="K2176" t="s">
        <v>6436</v>
      </c>
      <c r="L2176">
        <v>9845</v>
      </c>
      <c r="M2176">
        <v>3174</v>
      </c>
      <c r="N2176" t="s">
        <v>2247</v>
      </c>
      <c r="O2176">
        <v>1</v>
      </c>
      <c r="P2176">
        <v>77</v>
      </c>
      <c r="Q2176" t="s">
        <v>30</v>
      </c>
      <c r="R2176" t="s">
        <v>31</v>
      </c>
      <c r="S2176">
        <v>0</v>
      </c>
      <c r="T2176">
        <v>1996</v>
      </c>
      <c r="U2176">
        <v>816</v>
      </c>
      <c r="V2176">
        <v>6.1</v>
      </c>
      <c r="W2176">
        <v>613</v>
      </c>
    </row>
    <row r="2177" spans="1:23" x14ac:dyDescent="0.25">
      <c r="A2177" t="s">
        <v>982</v>
      </c>
      <c r="B2177">
        <v>222</v>
      </c>
      <c r="C2177">
        <v>111</v>
      </c>
      <c r="D2177">
        <v>79</v>
      </c>
      <c r="E2177">
        <v>287</v>
      </c>
      <c r="F2177" t="s">
        <v>2552</v>
      </c>
      <c r="G2177">
        <v>26000</v>
      </c>
      <c r="H2177">
        <v>30028592</v>
      </c>
      <c r="I2177" t="s">
        <v>3258</v>
      </c>
      <c r="J2177" t="s">
        <v>234</v>
      </c>
      <c r="K2177" t="s">
        <v>6437</v>
      </c>
      <c r="L2177">
        <v>152247</v>
      </c>
      <c r="M2177">
        <v>27755</v>
      </c>
      <c r="N2177" t="s">
        <v>3704</v>
      </c>
      <c r="O2177">
        <v>0</v>
      </c>
      <c r="P2177">
        <v>189</v>
      </c>
      <c r="Q2177" t="s">
        <v>30</v>
      </c>
      <c r="R2177" t="s">
        <v>44</v>
      </c>
      <c r="S2177">
        <v>0</v>
      </c>
      <c r="T2177">
        <v>2008</v>
      </c>
      <c r="U2177">
        <v>811</v>
      </c>
      <c r="V2177">
        <v>7.3</v>
      </c>
      <c r="W2177">
        <v>0</v>
      </c>
    </row>
    <row r="2178" spans="1:23" x14ac:dyDescent="0.25">
      <c r="A2178" t="s">
        <v>1024</v>
      </c>
      <c r="B2178">
        <v>273</v>
      </c>
      <c r="C2178">
        <v>108</v>
      </c>
      <c r="D2178">
        <v>1000</v>
      </c>
      <c r="E2178">
        <v>1000</v>
      </c>
      <c r="F2178" t="s">
        <v>63</v>
      </c>
      <c r="G2178">
        <v>14000</v>
      </c>
      <c r="H2178">
        <v>34126138</v>
      </c>
      <c r="I2178" t="s">
        <v>4203</v>
      </c>
      <c r="J2178" t="s">
        <v>151</v>
      </c>
      <c r="K2178" t="s">
        <v>6438</v>
      </c>
      <c r="L2178">
        <v>666937</v>
      </c>
      <c r="M2178">
        <v>19364</v>
      </c>
      <c r="N2178" t="s">
        <v>100</v>
      </c>
      <c r="O2178">
        <v>1</v>
      </c>
      <c r="P2178">
        <v>1514</v>
      </c>
      <c r="Q2178" t="s">
        <v>30</v>
      </c>
      <c r="R2178" t="s">
        <v>31</v>
      </c>
      <c r="S2178">
        <v>0</v>
      </c>
      <c r="T2178">
        <v>2004</v>
      </c>
      <c r="U2178">
        <v>4000</v>
      </c>
      <c r="V2178">
        <v>8.3000000000000007</v>
      </c>
      <c r="W2178">
        <v>52000</v>
      </c>
    </row>
    <row r="2179" spans="1:23" x14ac:dyDescent="0.25">
      <c r="A2179" t="s">
        <v>3175</v>
      </c>
      <c r="B2179">
        <v>91</v>
      </c>
      <c r="C2179">
        <v>105</v>
      </c>
      <c r="D2179">
        <v>99</v>
      </c>
      <c r="E2179">
        <v>518</v>
      </c>
      <c r="F2179" t="s">
        <v>6439</v>
      </c>
      <c r="G2179">
        <v>2000</v>
      </c>
      <c r="H2179">
        <v>25677801</v>
      </c>
      <c r="I2179" t="s">
        <v>1748</v>
      </c>
      <c r="J2179" t="s">
        <v>1132</v>
      </c>
      <c r="K2179" t="s">
        <v>6440</v>
      </c>
      <c r="L2179">
        <v>41273</v>
      </c>
      <c r="M2179">
        <v>4813</v>
      </c>
      <c r="N2179" t="s">
        <v>6441</v>
      </c>
      <c r="O2179">
        <v>6</v>
      </c>
      <c r="P2179">
        <v>136</v>
      </c>
      <c r="Q2179" t="s">
        <v>30</v>
      </c>
      <c r="R2179" t="s">
        <v>31</v>
      </c>
      <c r="S2179">
        <v>0</v>
      </c>
      <c r="T2179">
        <v>2010</v>
      </c>
      <c r="U2179">
        <v>938</v>
      </c>
      <c r="V2179">
        <v>5.8</v>
      </c>
      <c r="W2179">
        <v>0</v>
      </c>
    </row>
    <row r="2180" spans="1:23" x14ac:dyDescent="0.25">
      <c r="A2180" t="s">
        <v>350</v>
      </c>
      <c r="B2180">
        <v>190</v>
      </c>
      <c r="C2180">
        <v>109</v>
      </c>
      <c r="D2180">
        <v>453</v>
      </c>
      <c r="E2180">
        <v>2000</v>
      </c>
      <c r="F2180" t="s">
        <v>158</v>
      </c>
      <c r="G2180">
        <v>18000</v>
      </c>
      <c r="H2180">
        <v>26415649</v>
      </c>
      <c r="I2180" t="s">
        <v>321</v>
      </c>
      <c r="J2180" t="s">
        <v>406</v>
      </c>
      <c r="K2180" t="s">
        <v>6442</v>
      </c>
      <c r="L2180">
        <v>94892</v>
      </c>
      <c r="M2180">
        <v>33878</v>
      </c>
      <c r="N2180" t="s">
        <v>3519</v>
      </c>
      <c r="O2180">
        <v>4</v>
      </c>
      <c r="P2180">
        <v>189</v>
      </c>
      <c r="Q2180" t="s">
        <v>30</v>
      </c>
      <c r="R2180" t="s">
        <v>31</v>
      </c>
      <c r="S2180">
        <v>0</v>
      </c>
      <c r="T2180">
        <v>2008</v>
      </c>
      <c r="U2180">
        <v>11000</v>
      </c>
      <c r="V2180">
        <v>6.8</v>
      </c>
      <c r="W2180">
        <v>0</v>
      </c>
    </row>
    <row r="2181" spans="1:23" x14ac:dyDescent="0.25">
      <c r="A2181" t="s">
        <v>1589</v>
      </c>
      <c r="B2181">
        <v>427</v>
      </c>
      <c r="C2181">
        <v>109</v>
      </c>
      <c r="D2181">
        <v>1000</v>
      </c>
      <c r="E2181">
        <v>24</v>
      </c>
      <c r="F2181" t="s">
        <v>6443</v>
      </c>
      <c r="G2181">
        <v>177</v>
      </c>
      <c r="H2181">
        <v>26003149</v>
      </c>
      <c r="I2181" t="s">
        <v>1244</v>
      </c>
      <c r="J2181" t="s">
        <v>2426</v>
      </c>
      <c r="K2181" t="s">
        <v>6444</v>
      </c>
      <c r="L2181">
        <v>185587</v>
      </c>
      <c r="M2181">
        <v>278</v>
      </c>
      <c r="N2181" t="s">
        <v>6445</v>
      </c>
      <c r="O2181">
        <v>6</v>
      </c>
      <c r="P2181">
        <v>401</v>
      </c>
      <c r="Q2181" t="s">
        <v>30</v>
      </c>
      <c r="R2181" t="s">
        <v>44</v>
      </c>
      <c r="S2181">
        <v>0</v>
      </c>
      <c r="T2181">
        <v>2013</v>
      </c>
      <c r="U2181">
        <v>55</v>
      </c>
      <c r="V2181">
        <v>7</v>
      </c>
      <c r="W2181">
        <v>49000</v>
      </c>
    </row>
    <row r="2182" spans="1:23" x14ac:dyDescent="0.25">
      <c r="A2182" t="s">
        <v>6446</v>
      </c>
      <c r="B2182">
        <v>93</v>
      </c>
      <c r="C2182">
        <v>99</v>
      </c>
      <c r="D2182">
        <v>26</v>
      </c>
      <c r="E2182">
        <v>650</v>
      </c>
      <c r="F2182" t="s">
        <v>4339</v>
      </c>
      <c r="G2182">
        <v>720</v>
      </c>
      <c r="H2182">
        <v>25584685</v>
      </c>
      <c r="I2182" t="s">
        <v>6447</v>
      </c>
      <c r="J2182" t="s">
        <v>6448</v>
      </c>
      <c r="K2182" t="s">
        <v>6449</v>
      </c>
      <c r="L2182">
        <v>15877</v>
      </c>
      <c r="M2182">
        <v>3327</v>
      </c>
      <c r="N2182" t="s">
        <v>2623</v>
      </c>
      <c r="O2182">
        <v>5</v>
      </c>
      <c r="P2182">
        <v>102</v>
      </c>
      <c r="Q2182" t="s">
        <v>30</v>
      </c>
      <c r="R2182" t="s">
        <v>31</v>
      </c>
      <c r="S2182">
        <v>0</v>
      </c>
      <c r="T2182">
        <v>2007</v>
      </c>
      <c r="U2182">
        <v>669</v>
      </c>
      <c r="V2182">
        <v>5.9</v>
      </c>
      <c r="W2182">
        <v>590</v>
      </c>
    </row>
    <row r="2183" spans="1:23" x14ac:dyDescent="0.25">
      <c r="A2183" t="s">
        <v>6450</v>
      </c>
      <c r="B2183">
        <v>292</v>
      </c>
      <c r="C2183">
        <v>98</v>
      </c>
      <c r="D2183">
        <v>35</v>
      </c>
      <c r="E2183">
        <v>16</v>
      </c>
      <c r="F2183" t="s">
        <v>6451</v>
      </c>
      <c r="G2183">
        <v>125</v>
      </c>
      <c r="H2183">
        <v>29975979</v>
      </c>
      <c r="I2183" t="s">
        <v>1439</v>
      </c>
      <c r="J2183" t="s">
        <v>6452</v>
      </c>
      <c r="K2183" t="s">
        <v>6453</v>
      </c>
      <c r="L2183">
        <v>105797</v>
      </c>
      <c r="M2183">
        <v>189</v>
      </c>
      <c r="N2183" t="s">
        <v>6454</v>
      </c>
      <c r="O2183">
        <v>0</v>
      </c>
      <c r="P2183">
        <v>281</v>
      </c>
      <c r="Q2183" t="s">
        <v>30</v>
      </c>
      <c r="R2183" t="s">
        <v>257</v>
      </c>
      <c r="S2183">
        <v>0</v>
      </c>
      <c r="T2183">
        <v>2009</v>
      </c>
      <c r="U2183">
        <v>37</v>
      </c>
      <c r="V2183">
        <v>6.5</v>
      </c>
      <c r="W2183">
        <v>0</v>
      </c>
    </row>
    <row r="2184" spans="1:23" x14ac:dyDescent="0.25">
      <c r="A2184" t="s">
        <v>6455</v>
      </c>
      <c r="B2184">
        <v>180</v>
      </c>
      <c r="C2184">
        <v>104</v>
      </c>
      <c r="D2184">
        <v>14</v>
      </c>
      <c r="E2184">
        <v>756</v>
      </c>
      <c r="F2184" t="s">
        <v>2811</v>
      </c>
      <c r="G2184">
        <v>2000</v>
      </c>
      <c r="H2184">
        <v>31584722</v>
      </c>
      <c r="I2184" t="s">
        <v>1099</v>
      </c>
      <c r="J2184" t="s">
        <v>489</v>
      </c>
      <c r="K2184" t="s">
        <v>6456</v>
      </c>
      <c r="L2184">
        <v>101730</v>
      </c>
      <c r="M2184">
        <v>5707</v>
      </c>
      <c r="N2184" t="s">
        <v>6457</v>
      </c>
      <c r="O2184">
        <v>1</v>
      </c>
      <c r="P2184">
        <v>131</v>
      </c>
      <c r="Q2184" t="s">
        <v>30</v>
      </c>
      <c r="R2184" t="s">
        <v>31</v>
      </c>
      <c r="S2184">
        <v>0</v>
      </c>
      <c r="T2184">
        <v>2010</v>
      </c>
      <c r="U2184">
        <v>934</v>
      </c>
      <c r="V2184">
        <v>6.4</v>
      </c>
      <c r="W2184">
        <v>0</v>
      </c>
    </row>
    <row r="2185" spans="1:23" x14ac:dyDescent="0.25">
      <c r="A2185" t="s">
        <v>6458</v>
      </c>
      <c r="B2185">
        <v>94</v>
      </c>
      <c r="C2185">
        <v>109</v>
      </c>
      <c r="D2185">
        <v>15</v>
      </c>
      <c r="E2185">
        <v>350</v>
      </c>
      <c r="F2185" t="s">
        <v>5583</v>
      </c>
      <c r="G2185">
        <v>3000</v>
      </c>
      <c r="H2185">
        <v>23179303</v>
      </c>
      <c r="I2185" t="s">
        <v>5800</v>
      </c>
      <c r="J2185" t="s">
        <v>2826</v>
      </c>
      <c r="K2185" t="s">
        <v>6459</v>
      </c>
      <c r="L2185">
        <v>32951</v>
      </c>
      <c r="M2185">
        <v>4257</v>
      </c>
      <c r="N2185" t="s">
        <v>6460</v>
      </c>
      <c r="O2185">
        <v>3</v>
      </c>
      <c r="P2185">
        <v>44</v>
      </c>
      <c r="Q2185" t="s">
        <v>30</v>
      </c>
      <c r="R2185" t="s">
        <v>6461</v>
      </c>
      <c r="S2185">
        <v>0</v>
      </c>
      <c r="T2185">
        <v>2011</v>
      </c>
      <c r="U2185">
        <v>775</v>
      </c>
      <c r="V2185">
        <v>5.8</v>
      </c>
      <c r="W2185">
        <v>6000</v>
      </c>
    </row>
    <row r="2186" spans="1:23" x14ac:dyDescent="0.25">
      <c r="A2186" t="s">
        <v>6462</v>
      </c>
      <c r="B2186">
        <v>112</v>
      </c>
      <c r="C2186">
        <v>75</v>
      </c>
      <c r="D2186">
        <v>19</v>
      </c>
      <c r="E2186">
        <v>806</v>
      </c>
      <c r="F2186" t="s">
        <v>4978</v>
      </c>
      <c r="G2186">
        <v>1000</v>
      </c>
      <c r="H2186">
        <v>23078294</v>
      </c>
      <c r="I2186" t="s">
        <v>3406</v>
      </c>
      <c r="J2186" t="s">
        <v>1840</v>
      </c>
      <c r="K2186" t="s">
        <v>6463</v>
      </c>
      <c r="L2186">
        <v>25870</v>
      </c>
      <c r="M2186">
        <v>3590</v>
      </c>
      <c r="N2186" t="s">
        <v>5361</v>
      </c>
      <c r="O2186">
        <v>0</v>
      </c>
      <c r="P2186">
        <v>281</v>
      </c>
      <c r="Q2186" t="s">
        <v>30</v>
      </c>
      <c r="R2186" t="s">
        <v>31</v>
      </c>
      <c r="S2186">
        <v>0</v>
      </c>
      <c r="T2186">
        <v>2006</v>
      </c>
      <c r="U2186">
        <v>934</v>
      </c>
      <c r="V2186">
        <v>5.0999999999999996</v>
      </c>
      <c r="W2186">
        <v>0</v>
      </c>
    </row>
    <row r="2187" spans="1:23" x14ac:dyDescent="0.25">
      <c r="A2187" t="s">
        <v>3636</v>
      </c>
      <c r="B2187">
        <v>20</v>
      </c>
      <c r="C2187">
        <v>119</v>
      </c>
      <c r="D2187">
        <v>23</v>
      </c>
      <c r="E2187">
        <v>748</v>
      </c>
      <c r="F2187" t="s">
        <v>1980</v>
      </c>
      <c r="G2187">
        <v>25000</v>
      </c>
      <c r="H2187">
        <v>21413105</v>
      </c>
      <c r="I2187" t="s">
        <v>6464</v>
      </c>
      <c r="J2187" t="s">
        <v>78</v>
      </c>
      <c r="K2187" t="s">
        <v>6465</v>
      </c>
      <c r="L2187">
        <v>15230</v>
      </c>
      <c r="M2187">
        <v>45841</v>
      </c>
      <c r="N2187" t="s">
        <v>696</v>
      </c>
      <c r="O2187">
        <v>1</v>
      </c>
      <c r="P2187">
        <v>97</v>
      </c>
      <c r="Q2187" t="s">
        <v>30</v>
      </c>
      <c r="R2187" t="s">
        <v>257</v>
      </c>
      <c r="S2187">
        <v>0</v>
      </c>
      <c r="T2187">
        <v>1990</v>
      </c>
      <c r="U2187">
        <v>19000</v>
      </c>
      <c r="V2187">
        <v>6.8</v>
      </c>
      <c r="W2187">
        <v>0</v>
      </c>
    </row>
    <row r="2188" spans="1:23" x14ac:dyDescent="0.25">
      <c r="A2188" t="s">
        <v>6466</v>
      </c>
      <c r="B2188">
        <v>84</v>
      </c>
      <c r="C2188">
        <v>90</v>
      </c>
      <c r="D2188">
        <v>0</v>
      </c>
      <c r="E2188">
        <v>518</v>
      </c>
      <c r="F2188" t="s">
        <v>1602</v>
      </c>
      <c r="G2188">
        <v>681</v>
      </c>
      <c r="H2188">
        <v>25077977</v>
      </c>
      <c r="I2188" t="s">
        <v>1299</v>
      </c>
      <c r="J2188" t="s">
        <v>1428</v>
      </c>
      <c r="K2188" t="s">
        <v>6467</v>
      </c>
      <c r="L2188">
        <v>10986</v>
      </c>
      <c r="M2188">
        <v>2486</v>
      </c>
      <c r="N2188" t="s">
        <v>6441</v>
      </c>
      <c r="O2188">
        <v>0</v>
      </c>
      <c r="P2188">
        <v>84</v>
      </c>
      <c r="Q2188" t="s">
        <v>30</v>
      </c>
      <c r="R2188" t="s">
        <v>31</v>
      </c>
      <c r="S2188">
        <v>0</v>
      </c>
      <c r="T2188">
        <v>2010</v>
      </c>
      <c r="U2188">
        <v>611</v>
      </c>
      <c r="V2188">
        <v>5.3</v>
      </c>
      <c r="W2188">
        <v>0</v>
      </c>
    </row>
    <row r="2189" spans="1:23" x14ac:dyDescent="0.25">
      <c r="A2189" t="s">
        <v>1348</v>
      </c>
      <c r="B2189">
        <v>120</v>
      </c>
      <c r="C2189">
        <v>97</v>
      </c>
      <c r="D2189">
        <v>212</v>
      </c>
      <c r="E2189">
        <v>637</v>
      </c>
      <c r="F2189" t="s">
        <v>4799</v>
      </c>
      <c r="G2189">
        <v>960</v>
      </c>
      <c r="H2189">
        <v>23292105</v>
      </c>
      <c r="I2189" t="s">
        <v>5336</v>
      </c>
      <c r="J2189" t="s">
        <v>5712</v>
      </c>
      <c r="K2189" t="s">
        <v>6468</v>
      </c>
      <c r="L2189">
        <v>39541</v>
      </c>
      <c r="M2189">
        <v>3261</v>
      </c>
      <c r="N2189" t="s">
        <v>6469</v>
      </c>
      <c r="O2189">
        <v>0</v>
      </c>
      <c r="P2189">
        <v>334</v>
      </c>
      <c r="Q2189" t="s">
        <v>30</v>
      </c>
      <c r="R2189" t="s">
        <v>31</v>
      </c>
      <c r="S2189">
        <v>0</v>
      </c>
      <c r="T2189">
        <v>2006</v>
      </c>
      <c r="U2189">
        <v>917</v>
      </c>
      <c r="V2189">
        <v>5.3</v>
      </c>
      <c r="W2189">
        <v>3000</v>
      </c>
    </row>
    <row r="2190" spans="1:23" x14ac:dyDescent="0.25">
      <c r="A2190" t="s">
        <v>6470</v>
      </c>
      <c r="B2190">
        <v>90</v>
      </c>
      <c r="C2190">
        <v>103</v>
      </c>
      <c r="D2190">
        <v>31</v>
      </c>
      <c r="E2190">
        <v>733</v>
      </c>
      <c r="F2190" t="s">
        <v>6471</v>
      </c>
      <c r="G2190">
        <v>12000</v>
      </c>
      <c r="H2190">
        <v>26870825</v>
      </c>
      <c r="I2190" t="s">
        <v>3839</v>
      </c>
      <c r="J2190" t="s">
        <v>210</v>
      </c>
      <c r="K2190" t="s">
        <v>6472</v>
      </c>
      <c r="L2190">
        <v>22604</v>
      </c>
      <c r="M2190">
        <v>14903</v>
      </c>
      <c r="N2190" t="s">
        <v>6473</v>
      </c>
      <c r="O2190">
        <v>3</v>
      </c>
      <c r="P2190">
        <v>124</v>
      </c>
      <c r="Q2190" t="s">
        <v>30</v>
      </c>
      <c r="R2190" t="s">
        <v>526</v>
      </c>
      <c r="S2190">
        <v>0</v>
      </c>
      <c r="T2190">
        <v>2006</v>
      </c>
      <c r="U2190">
        <v>804</v>
      </c>
      <c r="V2190">
        <v>6.4</v>
      </c>
      <c r="W2190">
        <v>0</v>
      </c>
    </row>
    <row r="2191" spans="1:23" x14ac:dyDescent="0.25">
      <c r="A2191" t="s">
        <v>3047</v>
      </c>
      <c r="B2191">
        <v>103</v>
      </c>
      <c r="C2191">
        <v>89</v>
      </c>
      <c r="D2191">
        <v>0</v>
      </c>
      <c r="E2191">
        <v>470</v>
      </c>
      <c r="F2191" t="s">
        <v>373</v>
      </c>
      <c r="G2191">
        <v>87000</v>
      </c>
      <c r="H2191">
        <v>20916309</v>
      </c>
      <c r="I2191" t="s">
        <v>356</v>
      </c>
      <c r="J2191" t="s">
        <v>357</v>
      </c>
      <c r="K2191" t="s">
        <v>6474</v>
      </c>
      <c r="L2191">
        <v>5332</v>
      </c>
      <c r="M2191">
        <v>88422</v>
      </c>
      <c r="N2191" t="s">
        <v>6475</v>
      </c>
      <c r="O2191">
        <v>4</v>
      </c>
      <c r="P2191">
        <v>37</v>
      </c>
      <c r="Q2191" t="s">
        <v>30</v>
      </c>
      <c r="R2191" t="s">
        <v>31</v>
      </c>
      <c r="S2191">
        <v>0</v>
      </c>
      <c r="T2191">
        <v>2009</v>
      </c>
      <c r="U2191">
        <v>570</v>
      </c>
      <c r="V2191">
        <v>4.9000000000000004</v>
      </c>
      <c r="W2191">
        <v>431</v>
      </c>
    </row>
    <row r="2192" spans="1:23" x14ac:dyDescent="0.25">
      <c r="A2192" t="s">
        <v>3705</v>
      </c>
      <c r="B2192">
        <v>59</v>
      </c>
      <c r="C2192">
        <v>106</v>
      </c>
      <c r="D2192">
        <v>835</v>
      </c>
      <c r="E2192">
        <v>458</v>
      </c>
      <c r="F2192" t="s">
        <v>675</v>
      </c>
      <c r="G2192">
        <v>1000</v>
      </c>
      <c r="H2192">
        <v>21200000</v>
      </c>
      <c r="I2192" t="s">
        <v>5474</v>
      </c>
      <c r="J2192" t="s">
        <v>2800</v>
      </c>
      <c r="K2192" t="s">
        <v>6476</v>
      </c>
      <c r="L2192">
        <v>34774</v>
      </c>
      <c r="M2192">
        <v>3598</v>
      </c>
      <c r="N2192" t="s">
        <v>2872</v>
      </c>
      <c r="O2192">
        <v>0</v>
      </c>
      <c r="P2192">
        <v>162</v>
      </c>
      <c r="Q2192" t="s">
        <v>30</v>
      </c>
      <c r="R2192" t="s">
        <v>31</v>
      </c>
      <c r="S2192">
        <v>0</v>
      </c>
      <c r="T2192">
        <v>1995</v>
      </c>
      <c r="U2192">
        <v>967</v>
      </c>
      <c r="V2192">
        <v>6.8</v>
      </c>
      <c r="W2192">
        <v>1000</v>
      </c>
    </row>
    <row r="2193" spans="1:23" x14ac:dyDescent="0.25">
      <c r="A2193" t="s">
        <v>6477</v>
      </c>
      <c r="B2193">
        <v>86</v>
      </c>
      <c r="C2193">
        <v>96</v>
      </c>
      <c r="D2193">
        <v>24</v>
      </c>
      <c r="E2193">
        <v>374</v>
      </c>
      <c r="F2193" t="s">
        <v>1433</v>
      </c>
      <c r="G2193">
        <v>646</v>
      </c>
      <c r="H2193">
        <v>28876924</v>
      </c>
      <c r="I2193" t="s">
        <v>6478</v>
      </c>
      <c r="J2193" t="s">
        <v>6479</v>
      </c>
      <c r="K2193" t="s">
        <v>6480</v>
      </c>
      <c r="L2193">
        <v>4303</v>
      </c>
      <c r="M2193">
        <v>1780</v>
      </c>
      <c r="N2193" t="s">
        <v>5823</v>
      </c>
      <c r="O2193">
        <v>0</v>
      </c>
      <c r="P2193">
        <v>35</v>
      </c>
      <c r="Q2193" t="s">
        <v>30</v>
      </c>
      <c r="R2193" t="s">
        <v>31</v>
      </c>
      <c r="S2193">
        <v>0</v>
      </c>
      <c r="T2193">
        <v>2016</v>
      </c>
      <c r="U2193">
        <v>441</v>
      </c>
      <c r="V2193">
        <v>7.1</v>
      </c>
      <c r="W2193">
        <v>0</v>
      </c>
    </row>
    <row r="2194" spans="1:23" x14ac:dyDescent="0.25">
      <c r="A2194" t="s">
        <v>6481</v>
      </c>
      <c r="B2194">
        <v>190</v>
      </c>
      <c r="C2194">
        <v>115</v>
      </c>
      <c r="D2194">
        <v>0</v>
      </c>
      <c r="E2194">
        <v>107</v>
      </c>
      <c r="F2194" t="s">
        <v>4104</v>
      </c>
      <c r="G2194">
        <v>10000</v>
      </c>
      <c r="H2194">
        <v>20207003</v>
      </c>
      <c r="I2194" t="s">
        <v>6482</v>
      </c>
      <c r="J2194" t="s">
        <v>1813</v>
      </c>
      <c r="K2194" t="s">
        <v>6483</v>
      </c>
      <c r="L2194">
        <v>50198</v>
      </c>
      <c r="M2194">
        <v>10507</v>
      </c>
      <c r="N2194" t="s">
        <v>6484</v>
      </c>
      <c r="O2194">
        <v>0</v>
      </c>
      <c r="P2194">
        <v>202</v>
      </c>
      <c r="Q2194" t="s">
        <v>30</v>
      </c>
      <c r="R2194" t="s">
        <v>31</v>
      </c>
      <c r="S2194">
        <v>0</v>
      </c>
      <c r="T2194">
        <v>2008</v>
      </c>
      <c r="U2194">
        <v>311</v>
      </c>
      <c r="V2194">
        <v>6.8</v>
      </c>
      <c r="W2194">
        <v>0</v>
      </c>
    </row>
    <row r="2195" spans="1:23" x14ac:dyDescent="0.25">
      <c r="A2195" t="s">
        <v>3309</v>
      </c>
      <c r="B2195">
        <v>114</v>
      </c>
      <c r="C2195">
        <v>104</v>
      </c>
      <c r="D2195">
        <v>0</v>
      </c>
      <c r="E2195">
        <v>877</v>
      </c>
      <c r="F2195" t="s">
        <v>405</v>
      </c>
      <c r="G2195">
        <v>2000</v>
      </c>
      <c r="H2195">
        <v>20241395</v>
      </c>
      <c r="I2195" t="s">
        <v>3048</v>
      </c>
      <c r="J2195" t="s">
        <v>6485</v>
      </c>
      <c r="K2195" t="s">
        <v>6486</v>
      </c>
      <c r="L2195">
        <v>42664</v>
      </c>
      <c r="M2195">
        <v>5123</v>
      </c>
      <c r="N2195" t="s">
        <v>6377</v>
      </c>
      <c r="O2195">
        <v>0</v>
      </c>
      <c r="P2195">
        <v>403</v>
      </c>
      <c r="Q2195" t="s">
        <v>30</v>
      </c>
      <c r="R2195" t="s">
        <v>31</v>
      </c>
      <c r="S2195">
        <v>0</v>
      </c>
      <c r="T2195">
        <v>1998</v>
      </c>
      <c r="U2195">
        <v>1000</v>
      </c>
      <c r="V2195">
        <v>6.1</v>
      </c>
      <c r="W2195">
        <v>0</v>
      </c>
    </row>
    <row r="2196" spans="1:23" x14ac:dyDescent="0.25">
      <c r="A2196" t="s">
        <v>6487</v>
      </c>
      <c r="B2196">
        <v>290</v>
      </c>
      <c r="C2196">
        <v>108</v>
      </c>
      <c r="D2196">
        <v>13000</v>
      </c>
      <c r="E2196">
        <v>285</v>
      </c>
      <c r="F2196" t="s">
        <v>6488</v>
      </c>
      <c r="G2196">
        <v>606</v>
      </c>
      <c r="H2196">
        <v>32000000</v>
      </c>
      <c r="I2196" t="s">
        <v>1942</v>
      </c>
      <c r="J2196" t="s">
        <v>6489</v>
      </c>
      <c r="K2196" t="s">
        <v>6490</v>
      </c>
      <c r="L2196">
        <v>422432</v>
      </c>
      <c r="M2196">
        <v>1885</v>
      </c>
      <c r="N2196" t="s">
        <v>6491</v>
      </c>
      <c r="O2196">
        <v>2</v>
      </c>
      <c r="P2196">
        <v>1040</v>
      </c>
      <c r="Q2196" t="s">
        <v>30</v>
      </c>
      <c r="R2196" t="s">
        <v>31</v>
      </c>
      <c r="S2196">
        <v>0</v>
      </c>
      <c r="T2196">
        <v>1960</v>
      </c>
      <c r="U2196">
        <v>332</v>
      </c>
      <c r="V2196">
        <v>8.5</v>
      </c>
      <c r="W2196">
        <v>18000</v>
      </c>
    </row>
    <row r="2197" spans="1:23" x14ac:dyDescent="0.25">
      <c r="A2197" t="s">
        <v>3229</v>
      </c>
      <c r="B2197">
        <v>80</v>
      </c>
      <c r="C2197">
        <v>112</v>
      </c>
      <c r="D2197">
        <v>41</v>
      </c>
      <c r="E2197">
        <v>490</v>
      </c>
      <c r="F2197" t="s">
        <v>6317</v>
      </c>
      <c r="G2197">
        <v>1000</v>
      </c>
      <c r="H2197">
        <v>19151864</v>
      </c>
      <c r="I2197" t="s">
        <v>1099</v>
      </c>
      <c r="J2197" t="s">
        <v>4080</v>
      </c>
      <c r="K2197" t="s">
        <v>6492</v>
      </c>
      <c r="L2197">
        <v>36983</v>
      </c>
      <c r="M2197">
        <v>3301</v>
      </c>
      <c r="N2197" t="s">
        <v>6493</v>
      </c>
      <c r="O2197">
        <v>3</v>
      </c>
      <c r="P2197">
        <v>100</v>
      </c>
      <c r="Q2197" t="s">
        <v>30</v>
      </c>
      <c r="R2197" t="s">
        <v>31</v>
      </c>
      <c r="S2197">
        <v>0</v>
      </c>
      <c r="T2197">
        <v>2008</v>
      </c>
      <c r="U2197">
        <v>500</v>
      </c>
      <c r="V2197">
        <v>5.9</v>
      </c>
      <c r="W2197">
        <v>0</v>
      </c>
    </row>
    <row r="2198" spans="1:23" x14ac:dyDescent="0.25">
      <c r="A2198" t="s">
        <v>6494</v>
      </c>
      <c r="B2198">
        <v>98</v>
      </c>
      <c r="C2198">
        <v>104</v>
      </c>
      <c r="D2198">
        <v>19</v>
      </c>
      <c r="E2198">
        <v>942</v>
      </c>
      <c r="F2198" t="s">
        <v>245</v>
      </c>
      <c r="G2198">
        <v>15000</v>
      </c>
      <c r="H2198">
        <v>23393765</v>
      </c>
      <c r="I2198" t="s">
        <v>152</v>
      </c>
      <c r="J2198" t="s">
        <v>3205</v>
      </c>
      <c r="K2198" t="s">
        <v>6495</v>
      </c>
      <c r="L2198">
        <v>31323</v>
      </c>
      <c r="M2198">
        <v>18760</v>
      </c>
      <c r="N2198" t="s">
        <v>5080</v>
      </c>
      <c r="O2198">
        <v>0</v>
      </c>
      <c r="P2198">
        <v>76</v>
      </c>
      <c r="Q2198" t="s">
        <v>30</v>
      </c>
      <c r="R2198" t="s">
        <v>31</v>
      </c>
      <c r="S2198">
        <v>0</v>
      </c>
      <c r="T2198">
        <v>2014</v>
      </c>
      <c r="U2198">
        <v>989</v>
      </c>
      <c r="V2198">
        <v>6.3</v>
      </c>
      <c r="W2198">
        <v>0</v>
      </c>
    </row>
    <row r="2199" spans="1:23" x14ac:dyDescent="0.25">
      <c r="A2199" t="s">
        <v>2105</v>
      </c>
      <c r="B2199">
        <v>88</v>
      </c>
      <c r="C2199">
        <v>113</v>
      </c>
      <c r="D2199">
        <v>0</v>
      </c>
      <c r="E2199">
        <v>949</v>
      </c>
      <c r="F2199" t="s">
        <v>6158</v>
      </c>
      <c r="G2199">
        <v>995</v>
      </c>
      <c r="H2199">
        <v>18882880</v>
      </c>
      <c r="I2199" t="s">
        <v>1639</v>
      </c>
      <c r="J2199" t="s">
        <v>2107</v>
      </c>
      <c r="K2199" t="s">
        <v>6496</v>
      </c>
      <c r="L2199">
        <v>20539</v>
      </c>
      <c r="M2199">
        <v>4039</v>
      </c>
      <c r="N2199" t="s">
        <v>3523</v>
      </c>
      <c r="O2199">
        <v>3</v>
      </c>
      <c r="P2199">
        <v>125</v>
      </c>
      <c r="Q2199" t="s">
        <v>30</v>
      </c>
      <c r="R2199" t="s">
        <v>31</v>
      </c>
      <c r="S2199">
        <v>0</v>
      </c>
      <c r="T2199">
        <v>2007</v>
      </c>
      <c r="U2199">
        <v>975</v>
      </c>
      <c r="V2199">
        <v>5.9</v>
      </c>
      <c r="W2199">
        <v>681</v>
      </c>
    </row>
    <row r="2200" spans="1:23" x14ac:dyDescent="0.25">
      <c r="A2200" t="s">
        <v>6497</v>
      </c>
      <c r="B2200">
        <v>13</v>
      </c>
      <c r="C2200">
        <v>98</v>
      </c>
      <c r="D2200">
        <v>15</v>
      </c>
      <c r="E2200">
        <v>281</v>
      </c>
      <c r="F2200" t="s">
        <v>1969</v>
      </c>
      <c r="G2200">
        <v>691</v>
      </c>
      <c r="H2200">
        <v>8500000</v>
      </c>
      <c r="I2200" t="s">
        <v>1094</v>
      </c>
      <c r="J2200" t="s">
        <v>517</v>
      </c>
      <c r="K2200" t="s">
        <v>6498</v>
      </c>
      <c r="L2200">
        <v>2061</v>
      </c>
      <c r="M2200">
        <v>1761</v>
      </c>
      <c r="N2200" t="s">
        <v>6499</v>
      </c>
      <c r="O2200">
        <v>0</v>
      </c>
      <c r="P2200">
        <v>34</v>
      </c>
      <c r="Q2200" t="s">
        <v>30</v>
      </c>
      <c r="R2200" t="s">
        <v>31</v>
      </c>
      <c r="S2200">
        <v>0</v>
      </c>
      <c r="T2200">
        <v>1981</v>
      </c>
      <c r="U2200">
        <v>374</v>
      </c>
      <c r="V2200">
        <v>5.4</v>
      </c>
      <c r="W2200">
        <v>501</v>
      </c>
    </row>
    <row r="2201" spans="1:23" x14ac:dyDescent="0.25">
      <c r="A2201" t="s">
        <v>715</v>
      </c>
      <c r="B2201">
        <v>52</v>
      </c>
      <c r="C2201">
        <v>121</v>
      </c>
      <c r="D2201">
        <v>503</v>
      </c>
      <c r="E2201">
        <v>83</v>
      </c>
      <c r="F2201" t="s">
        <v>6500</v>
      </c>
      <c r="G2201">
        <v>2000</v>
      </c>
      <c r="H2201">
        <v>0</v>
      </c>
      <c r="I2201" t="s">
        <v>6501</v>
      </c>
      <c r="J2201" t="s">
        <v>615</v>
      </c>
      <c r="K2201" t="s">
        <v>6502</v>
      </c>
      <c r="L2201">
        <v>33597</v>
      </c>
      <c r="M2201">
        <v>2251</v>
      </c>
      <c r="N2201" t="s">
        <v>6503</v>
      </c>
      <c r="O2201">
        <v>2</v>
      </c>
      <c r="P2201">
        <v>185</v>
      </c>
      <c r="Q2201" t="s">
        <v>30</v>
      </c>
      <c r="R2201" t="s">
        <v>31</v>
      </c>
      <c r="S2201">
        <v>0</v>
      </c>
      <c r="T2201">
        <v>1985</v>
      </c>
      <c r="U2201">
        <v>92</v>
      </c>
      <c r="V2201">
        <v>7</v>
      </c>
      <c r="W2201">
        <v>0</v>
      </c>
    </row>
    <row r="2202" spans="1:23" x14ac:dyDescent="0.25">
      <c r="A2202" t="s">
        <v>901</v>
      </c>
      <c r="B2202">
        <v>60</v>
      </c>
      <c r="C2202">
        <v>114</v>
      </c>
      <c r="D2202">
        <v>160</v>
      </c>
      <c r="E2202">
        <v>271</v>
      </c>
      <c r="F2202" t="s">
        <v>6504</v>
      </c>
      <c r="G2202">
        <v>1000</v>
      </c>
      <c r="H2202">
        <v>18252684</v>
      </c>
      <c r="I2202" t="s">
        <v>2479</v>
      </c>
      <c r="J2202" t="s">
        <v>299</v>
      </c>
      <c r="K2202" t="s">
        <v>6505</v>
      </c>
      <c r="L2202">
        <v>18366</v>
      </c>
      <c r="M2202">
        <v>1816</v>
      </c>
      <c r="N2202" t="s">
        <v>292</v>
      </c>
      <c r="O2202">
        <v>2</v>
      </c>
      <c r="P2202">
        <v>219</v>
      </c>
      <c r="Q2202" t="s">
        <v>30</v>
      </c>
      <c r="R2202" t="s">
        <v>31</v>
      </c>
      <c r="S2202">
        <v>0</v>
      </c>
      <c r="T2202">
        <v>1998</v>
      </c>
      <c r="U2202">
        <v>367</v>
      </c>
      <c r="V2202">
        <v>6.9</v>
      </c>
      <c r="W2202">
        <v>0</v>
      </c>
    </row>
    <row r="2203" spans="1:23" x14ac:dyDescent="0.25">
      <c r="A2203" t="s">
        <v>6506</v>
      </c>
      <c r="B2203">
        <v>154</v>
      </c>
      <c r="C2203">
        <v>124</v>
      </c>
      <c r="D2203">
        <v>57</v>
      </c>
      <c r="E2203">
        <v>905</v>
      </c>
      <c r="F2203" t="s">
        <v>178</v>
      </c>
      <c r="G2203">
        <v>11000</v>
      </c>
      <c r="H2203">
        <v>19661987</v>
      </c>
      <c r="I2203" t="s">
        <v>2164</v>
      </c>
      <c r="J2203" t="s">
        <v>1421</v>
      </c>
      <c r="K2203" t="s">
        <v>6507</v>
      </c>
      <c r="L2203">
        <v>83786</v>
      </c>
      <c r="M2203">
        <v>17050</v>
      </c>
      <c r="N2203" t="s">
        <v>3620</v>
      </c>
      <c r="O2203">
        <v>2</v>
      </c>
      <c r="P2203">
        <v>231</v>
      </c>
      <c r="Q2203" t="s">
        <v>30</v>
      </c>
      <c r="R2203" t="s">
        <v>31</v>
      </c>
      <c r="S2203">
        <v>0</v>
      </c>
      <c r="T2203">
        <v>2007</v>
      </c>
      <c r="U2203">
        <v>3000</v>
      </c>
      <c r="V2203">
        <v>7.5</v>
      </c>
      <c r="W2203">
        <v>0</v>
      </c>
    </row>
    <row r="2204" spans="1:23" x14ac:dyDescent="0.25">
      <c r="A2204" t="s">
        <v>3628</v>
      </c>
      <c r="B2204">
        <v>274</v>
      </c>
      <c r="C2204">
        <v>148</v>
      </c>
      <c r="D2204">
        <v>0</v>
      </c>
      <c r="E2204">
        <v>826</v>
      </c>
      <c r="F2204" t="s">
        <v>134</v>
      </c>
      <c r="G2204">
        <v>17000</v>
      </c>
      <c r="H2204">
        <v>18352454</v>
      </c>
      <c r="I2204" t="s">
        <v>6508</v>
      </c>
      <c r="J2204" t="s">
        <v>384</v>
      </c>
      <c r="K2204" t="s">
        <v>6509</v>
      </c>
      <c r="L2204">
        <v>426359</v>
      </c>
      <c r="M2204">
        <v>18752</v>
      </c>
      <c r="N2204" t="s">
        <v>1620</v>
      </c>
      <c r="O2204">
        <v>0</v>
      </c>
      <c r="P2204">
        <v>760</v>
      </c>
      <c r="Q2204" t="s">
        <v>30</v>
      </c>
      <c r="R2204" t="s">
        <v>31</v>
      </c>
      <c r="S2204">
        <v>0</v>
      </c>
      <c r="T2204">
        <v>2007</v>
      </c>
      <c r="U2204">
        <v>882</v>
      </c>
      <c r="V2204">
        <v>8.1999999999999993</v>
      </c>
      <c r="W2204">
        <v>76000</v>
      </c>
    </row>
    <row r="2205" spans="1:23" x14ac:dyDescent="0.25">
      <c r="A2205" t="s">
        <v>1646</v>
      </c>
      <c r="B2205">
        <v>110</v>
      </c>
      <c r="C2205">
        <v>108</v>
      </c>
      <c r="D2205">
        <v>480</v>
      </c>
      <c r="E2205">
        <v>579</v>
      </c>
      <c r="F2205" t="s">
        <v>428</v>
      </c>
      <c r="G2205">
        <v>970</v>
      </c>
      <c r="H2205">
        <v>17803796</v>
      </c>
      <c r="I2205" t="s">
        <v>1094</v>
      </c>
      <c r="J2205" t="s">
        <v>1277</v>
      </c>
      <c r="K2205" t="s">
        <v>6510</v>
      </c>
      <c r="L2205">
        <v>26100</v>
      </c>
      <c r="M2205">
        <v>4374</v>
      </c>
      <c r="N2205" t="s">
        <v>2549</v>
      </c>
      <c r="O2205">
        <v>1</v>
      </c>
      <c r="P2205">
        <v>97</v>
      </c>
      <c r="Q2205" t="s">
        <v>30</v>
      </c>
      <c r="R2205" t="s">
        <v>31</v>
      </c>
      <c r="S2205">
        <v>0</v>
      </c>
      <c r="T2205">
        <v>2006</v>
      </c>
      <c r="U2205">
        <v>931</v>
      </c>
      <c r="V2205">
        <v>5.9</v>
      </c>
      <c r="W2205">
        <v>484</v>
      </c>
    </row>
    <row r="2206" spans="1:23" x14ac:dyDescent="0.25">
      <c r="A2206" t="s">
        <v>6511</v>
      </c>
      <c r="B2206">
        <v>173</v>
      </c>
      <c r="C2206">
        <v>95</v>
      </c>
      <c r="D2206">
        <v>83</v>
      </c>
      <c r="E2206">
        <v>206</v>
      </c>
      <c r="F2206" t="s">
        <v>3148</v>
      </c>
      <c r="G2206">
        <v>991</v>
      </c>
      <c r="H2206">
        <v>17529157</v>
      </c>
      <c r="I2206" t="s">
        <v>6512</v>
      </c>
      <c r="J2206" t="s">
        <v>2144</v>
      </c>
      <c r="K2206" t="s">
        <v>6513</v>
      </c>
      <c r="L2206">
        <v>49888</v>
      </c>
      <c r="M2206">
        <v>2173</v>
      </c>
      <c r="N2206" t="s">
        <v>2665</v>
      </c>
      <c r="O2206">
        <v>0</v>
      </c>
      <c r="P2206">
        <v>220</v>
      </c>
      <c r="Q2206" t="s">
        <v>30</v>
      </c>
      <c r="R2206" t="s">
        <v>966</v>
      </c>
      <c r="S2206">
        <v>0</v>
      </c>
      <c r="T2206">
        <v>2012</v>
      </c>
      <c r="U2206">
        <v>494</v>
      </c>
      <c r="V2206">
        <v>5</v>
      </c>
      <c r="W2206">
        <v>25000</v>
      </c>
    </row>
    <row r="2207" spans="1:23" x14ac:dyDescent="0.25">
      <c r="A2207" t="s">
        <v>3047</v>
      </c>
      <c r="B2207">
        <v>165</v>
      </c>
      <c r="C2207">
        <v>108</v>
      </c>
      <c r="D2207">
        <v>0</v>
      </c>
      <c r="E2207">
        <v>844</v>
      </c>
      <c r="F2207" t="s">
        <v>340</v>
      </c>
      <c r="G2207">
        <v>16000</v>
      </c>
      <c r="H2207">
        <v>25753840</v>
      </c>
      <c r="I2207" t="s">
        <v>6514</v>
      </c>
      <c r="J2207" t="s">
        <v>1152</v>
      </c>
      <c r="K2207" t="s">
        <v>6515</v>
      </c>
      <c r="L2207">
        <v>219091</v>
      </c>
      <c r="M2207">
        <v>23296</v>
      </c>
      <c r="N2207" t="s">
        <v>2102</v>
      </c>
      <c r="O2207">
        <v>2</v>
      </c>
      <c r="P2207">
        <v>592</v>
      </c>
      <c r="Q2207" t="s">
        <v>30</v>
      </c>
      <c r="R2207" t="s">
        <v>31</v>
      </c>
      <c r="S2207">
        <v>0</v>
      </c>
      <c r="T2207">
        <v>1996</v>
      </c>
      <c r="U2207">
        <v>4000</v>
      </c>
      <c r="V2207">
        <v>7.3</v>
      </c>
      <c r="W2207">
        <v>12000</v>
      </c>
    </row>
    <row r="2208" spans="1:23" x14ac:dyDescent="0.25">
      <c r="A2208" t="s">
        <v>6516</v>
      </c>
      <c r="B2208">
        <v>45</v>
      </c>
      <c r="C2208">
        <v>68</v>
      </c>
      <c r="D2208">
        <v>0</v>
      </c>
      <c r="E2208">
        <v>253</v>
      </c>
      <c r="F2208" t="s">
        <v>4983</v>
      </c>
      <c r="G2208">
        <v>304</v>
      </c>
      <c r="H2208">
        <v>18081626</v>
      </c>
      <c r="I2208" t="s">
        <v>6517</v>
      </c>
      <c r="J2208" t="s">
        <v>6353</v>
      </c>
      <c r="K2208" t="s">
        <v>6518</v>
      </c>
      <c r="L2208">
        <v>4180</v>
      </c>
      <c r="M2208">
        <v>861</v>
      </c>
      <c r="N2208" t="s">
        <v>1164</v>
      </c>
      <c r="O2208">
        <v>0</v>
      </c>
      <c r="P2208">
        <v>32</v>
      </c>
      <c r="Q2208" t="s">
        <v>30</v>
      </c>
      <c r="R2208" t="s">
        <v>31</v>
      </c>
      <c r="S2208">
        <v>0</v>
      </c>
      <c r="T2208">
        <v>2005</v>
      </c>
      <c r="U2208">
        <v>286</v>
      </c>
      <c r="V2208">
        <v>6.4</v>
      </c>
      <c r="W2208">
        <v>264</v>
      </c>
    </row>
    <row r="2209" spans="1:23" x14ac:dyDescent="0.25">
      <c r="A2209" t="s">
        <v>5469</v>
      </c>
      <c r="B2209">
        <v>45</v>
      </c>
      <c r="C2209">
        <v>103</v>
      </c>
      <c r="D2209">
        <v>0</v>
      </c>
      <c r="E2209">
        <v>801</v>
      </c>
      <c r="F2209" t="s">
        <v>1345</v>
      </c>
      <c r="G2209">
        <v>21000</v>
      </c>
      <c r="H2209">
        <v>17518220</v>
      </c>
      <c r="I2209" t="s">
        <v>936</v>
      </c>
      <c r="J2209" t="s">
        <v>71</v>
      </c>
      <c r="K2209" t="s">
        <v>6519</v>
      </c>
      <c r="L2209">
        <v>9105</v>
      </c>
      <c r="M2209">
        <v>25263</v>
      </c>
      <c r="N2209" t="s">
        <v>6520</v>
      </c>
      <c r="O2209">
        <v>1</v>
      </c>
      <c r="P2209">
        <v>76</v>
      </c>
      <c r="Q2209" t="s">
        <v>30</v>
      </c>
      <c r="R2209" t="s">
        <v>31</v>
      </c>
      <c r="S2209">
        <v>0</v>
      </c>
      <c r="T2209">
        <v>1995</v>
      </c>
      <c r="U2209">
        <v>1000</v>
      </c>
      <c r="V2209">
        <v>6.6</v>
      </c>
      <c r="W2209">
        <v>0</v>
      </c>
    </row>
    <row r="2210" spans="1:23" x14ac:dyDescent="0.25">
      <c r="A2210" t="s">
        <v>6521</v>
      </c>
      <c r="B2210">
        <v>377</v>
      </c>
      <c r="C2210">
        <v>99</v>
      </c>
      <c r="D2210">
        <v>0</v>
      </c>
      <c r="E2210">
        <v>59</v>
      </c>
      <c r="F2210" t="s">
        <v>6522</v>
      </c>
      <c r="G2210">
        <v>264</v>
      </c>
      <c r="H2210">
        <v>17104669</v>
      </c>
      <c r="I2210" t="s">
        <v>6523</v>
      </c>
      <c r="J2210" t="s">
        <v>6524</v>
      </c>
      <c r="K2210" t="s">
        <v>6525</v>
      </c>
      <c r="L2210">
        <v>99353</v>
      </c>
      <c r="M2210">
        <v>537</v>
      </c>
      <c r="N2210" t="s">
        <v>6526</v>
      </c>
      <c r="O2210">
        <v>1</v>
      </c>
      <c r="P2210">
        <v>354</v>
      </c>
      <c r="Q2210" t="s">
        <v>4389</v>
      </c>
      <c r="R2210" t="s">
        <v>2434</v>
      </c>
      <c r="S2210">
        <v>0</v>
      </c>
      <c r="T2210">
        <v>2004</v>
      </c>
      <c r="U2210">
        <v>62</v>
      </c>
      <c r="V2210">
        <v>7.8</v>
      </c>
      <c r="W2210">
        <v>0</v>
      </c>
    </row>
    <row r="2211" spans="1:23" x14ac:dyDescent="0.25">
      <c r="A2211" t="s">
        <v>6529</v>
      </c>
      <c r="B2211">
        <v>43</v>
      </c>
      <c r="C2211">
        <v>88</v>
      </c>
      <c r="D2211">
        <v>0</v>
      </c>
      <c r="E2211">
        <v>939</v>
      </c>
      <c r="F2211" t="s">
        <v>5300</v>
      </c>
      <c r="G2211">
        <v>3000</v>
      </c>
      <c r="H2211">
        <v>16988996</v>
      </c>
      <c r="I2211" t="s">
        <v>6530</v>
      </c>
      <c r="J2211" t="s">
        <v>1426</v>
      </c>
      <c r="K2211" t="s">
        <v>6531</v>
      </c>
      <c r="L2211">
        <v>3875</v>
      </c>
      <c r="M2211">
        <v>8189</v>
      </c>
      <c r="N2211" t="s">
        <v>770</v>
      </c>
      <c r="O2211">
        <v>1</v>
      </c>
      <c r="P2211">
        <v>75</v>
      </c>
      <c r="Q2211" t="s">
        <v>30</v>
      </c>
      <c r="R2211" t="s">
        <v>31</v>
      </c>
      <c r="S2211">
        <v>0</v>
      </c>
      <c r="T2211">
        <v>2002</v>
      </c>
      <c r="U2211">
        <v>968</v>
      </c>
      <c r="V2211">
        <v>4</v>
      </c>
      <c r="W2211">
        <v>422</v>
      </c>
    </row>
    <row r="2212" spans="1:23" x14ac:dyDescent="0.25">
      <c r="A2212" t="s">
        <v>91</v>
      </c>
      <c r="B2212">
        <v>201</v>
      </c>
      <c r="C2212">
        <v>128</v>
      </c>
      <c r="D2212">
        <v>395</v>
      </c>
      <c r="E2212">
        <v>161</v>
      </c>
      <c r="F2212" t="s">
        <v>4511</v>
      </c>
      <c r="G2212">
        <v>283</v>
      </c>
      <c r="H2212">
        <v>15797907</v>
      </c>
      <c r="I2212" t="s">
        <v>2164</v>
      </c>
      <c r="J2212" t="s">
        <v>6532</v>
      </c>
      <c r="K2212" t="s">
        <v>6533</v>
      </c>
      <c r="L2212">
        <v>68119</v>
      </c>
      <c r="M2212">
        <v>904</v>
      </c>
      <c r="N2212" t="s">
        <v>6534</v>
      </c>
      <c r="O2212">
        <v>0</v>
      </c>
      <c r="P2212">
        <v>230</v>
      </c>
      <c r="Q2212" t="s">
        <v>6535</v>
      </c>
      <c r="R2212" t="s">
        <v>31</v>
      </c>
      <c r="S2212">
        <v>0</v>
      </c>
      <c r="T2212">
        <v>2007</v>
      </c>
      <c r="U2212">
        <v>206</v>
      </c>
      <c r="V2212">
        <v>7.6</v>
      </c>
      <c r="W2212">
        <v>0</v>
      </c>
    </row>
    <row r="2213" spans="1:23" x14ac:dyDescent="0.25">
      <c r="A2213" t="s">
        <v>760</v>
      </c>
      <c r="B2213">
        <v>192</v>
      </c>
      <c r="C2213">
        <v>124</v>
      </c>
      <c r="D2213">
        <v>0</v>
      </c>
      <c r="E2213">
        <v>430</v>
      </c>
      <c r="F2213" t="s">
        <v>250</v>
      </c>
      <c r="G2213">
        <v>6000</v>
      </c>
      <c r="H2213">
        <v>16248701</v>
      </c>
      <c r="I2213" t="s">
        <v>2164</v>
      </c>
      <c r="J2213" t="s">
        <v>148</v>
      </c>
      <c r="K2213" t="s">
        <v>6536</v>
      </c>
      <c r="L2213">
        <v>189683</v>
      </c>
      <c r="M2213">
        <v>7567</v>
      </c>
      <c r="N2213" t="s">
        <v>1920</v>
      </c>
      <c r="O2213">
        <v>0</v>
      </c>
      <c r="P2213">
        <v>559</v>
      </c>
      <c r="Q2213" t="s">
        <v>30</v>
      </c>
      <c r="R2213" t="s">
        <v>31</v>
      </c>
      <c r="S2213">
        <v>0</v>
      </c>
      <c r="T2213">
        <v>2003</v>
      </c>
      <c r="U2213">
        <v>979</v>
      </c>
      <c r="V2213">
        <v>7.7</v>
      </c>
      <c r="W2213">
        <v>0</v>
      </c>
    </row>
    <row r="2214" spans="1:23" x14ac:dyDescent="0.25">
      <c r="A2214" t="s">
        <v>6537</v>
      </c>
      <c r="B2214">
        <v>77</v>
      </c>
      <c r="C2214">
        <v>84</v>
      </c>
      <c r="D2214">
        <v>2</v>
      </c>
      <c r="E2214">
        <v>472</v>
      </c>
      <c r="F2214" t="s">
        <v>6538</v>
      </c>
      <c r="G2214">
        <v>787</v>
      </c>
      <c r="H2214">
        <v>15712072</v>
      </c>
      <c r="I2214" t="s">
        <v>321</v>
      </c>
      <c r="J2214" t="s">
        <v>1337</v>
      </c>
      <c r="K2214" t="s">
        <v>6539</v>
      </c>
      <c r="L2214">
        <v>13210</v>
      </c>
      <c r="M2214">
        <v>2915</v>
      </c>
      <c r="N2214" t="s">
        <v>6540</v>
      </c>
      <c r="O2214">
        <v>0</v>
      </c>
      <c r="P2214">
        <v>138</v>
      </c>
      <c r="Q2214" t="s">
        <v>30</v>
      </c>
      <c r="R2214" t="s">
        <v>31</v>
      </c>
      <c r="S2214">
        <v>0</v>
      </c>
      <c r="T2214">
        <v>2004</v>
      </c>
      <c r="U2214">
        <v>555</v>
      </c>
      <c r="V2214">
        <v>5.8</v>
      </c>
      <c r="W2214">
        <v>269</v>
      </c>
    </row>
    <row r="2215" spans="1:23" x14ac:dyDescent="0.25">
      <c r="A2215" t="s">
        <v>3762</v>
      </c>
      <c r="B2215">
        <v>350</v>
      </c>
      <c r="C2215">
        <v>122</v>
      </c>
      <c r="D2215">
        <v>308</v>
      </c>
      <c r="E2215">
        <v>10000</v>
      </c>
      <c r="F2215" t="s">
        <v>748</v>
      </c>
      <c r="G2215">
        <v>17000</v>
      </c>
      <c r="H2215">
        <v>191449475</v>
      </c>
      <c r="I2215" t="s">
        <v>473</v>
      </c>
      <c r="J2215" t="s">
        <v>384</v>
      </c>
      <c r="K2215" t="s">
        <v>4338</v>
      </c>
      <c r="L2215">
        <v>348010</v>
      </c>
      <c r="M2215">
        <v>44061</v>
      </c>
      <c r="N2215" t="s">
        <v>1592</v>
      </c>
      <c r="O2215">
        <v>1</v>
      </c>
      <c r="P2215">
        <v>1535</v>
      </c>
      <c r="Q2215" t="s">
        <v>30</v>
      </c>
      <c r="R2215" t="s">
        <v>31</v>
      </c>
      <c r="S2215">
        <v>0</v>
      </c>
      <c r="T2215">
        <v>2008</v>
      </c>
      <c r="U2215">
        <v>12000</v>
      </c>
      <c r="V2215">
        <v>5.2</v>
      </c>
      <c r="W2215">
        <v>19000</v>
      </c>
    </row>
    <row r="2216" spans="1:23" x14ac:dyDescent="0.25">
      <c r="A2216" t="s">
        <v>6541</v>
      </c>
      <c r="B2216">
        <v>81</v>
      </c>
      <c r="C2216">
        <v>101</v>
      </c>
      <c r="D2216">
        <v>13</v>
      </c>
      <c r="E2216">
        <v>499</v>
      </c>
      <c r="F2216" t="s">
        <v>3405</v>
      </c>
      <c r="G2216">
        <v>651</v>
      </c>
      <c r="H2216">
        <v>15408822</v>
      </c>
      <c r="I2216" t="s">
        <v>1099</v>
      </c>
      <c r="J2216" t="s">
        <v>3127</v>
      </c>
      <c r="K2216" t="s">
        <v>6542</v>
      </c>
      <c r="L2216">
        <v>14147</v>
      </c>
      <c r="M2216">
        <v>2698</v>
      </c>
      <c r="N2216" t="s">
        <v>4173</v>
      </c>
      <c r="O2216">
        <v>3</v>
      </c>
      <c r="P2216">
        <v>92</v>
      </c>
      <c r="Q2216" t="s">
        <v>30</v>
      </c>
      <c r="R2216" t="s">
        <v>31</v>
      </c>
      <c r="S2216">
        <v>0</v>
      </c>
      <c r="T2216">
        <v>2003</v>
      </c>
      <c r="U2216">
        <v>555</v>
      </c>
      <c r="V2216">
        <v>5.6</v>
      </c>
      <c r="W2216">
        <v>401</v>
      </c>
    </row>
    <row r="2217" spans="1:23" x14ac:dyDescent="0.25">
      <c r="A2217" t="s">
        <v>6543</v>
      </c>
      <c r="B2217">
        <v>81</v>
      </c>
      <c r="C2217">
        <v>98</v>
      </c>
      <c r="D2217">
        <v>143</v>
      </c>
      <c r="E2217">
        <v>153</v>
      </c>
      <c r="F2217" t="s">
        <v>6544</v>
      </c>
      <c r="G2217">
        <v>302</v>
      </c>
      <c r="H2217">
        <v>15464026</v>
      </c>
      <c r="I2217" t="s">
        <v>1099</v>
      </c>
      <c r="J2217" t="s">
        <v>3440</v>
      </c>
      <c r="K2217" t="s">
        <v>6545</v>
      </c>
      <c r="L2217">
        <v>23076</v>
      </c>
      <c r="M2217">
        <v>1189</v>
      </c>
      <c r="N2217" t="s">
        <v>6546</v>
      </c>
      <c r="O2217">
        <v>2</v>
      </c>
      <c r="P2217">
        <v>158</v>
      </c>
      <c r="Q2217" t="s">
        <v>30</v>
      </c>
      <c r="R2217" t="s">
        <v>31</v>
      </c>
      <c r="S2217">
        <v>0</v>
      </c>
      <c r="T2217">
        <v>2000</v>
      </c>
      <c r="U2217">
        <v>216</v>
      </c>
      <c r="V2217">
        <v>5.3</v>
      </c>
      <c r="W2217">
        <v>1000</v>
      </c>
    </row>
    <row r="2218" spans="1:23" x14ac:dyDescent="0.25">
      <c r="A2218" t="s">
        <v>2401</v>
      </c>
      <c r="B2218">
        <v>222</v>
      </c>
      <c r="C2218">
        <v>105</v>
      </c>
      <c r="D2218">
        <v>909</v>
      </c>
      <c r="E2218">
        <v>173</v>
      </c>
      <c r="F2218" t="s">
        <v>2401</v>
      </c>
      <c r="G2218">
        <v>1000</v>
      </c>
      <c r="H2218">
        <v>14359793</v>
      </c>
      <c r="I2218" t="s">
        <v>6547</v>
      </c>
      <c r="J2218" t="s">
        <v>6548</v>
      </c>
      <c r="K2218" t="s">
        <v>6549</v>
      </c>
      <c r="L2218">
        <v>35137</v>
      </c>
      <c r="M2218">
        <v>2327</v>
      </c>
      <c r="N2218" t="s">
        <v>6550</v>
      </c>
      <c r="O2218">
        <v>0</v>
      </c>
      <c r="P2218">
        <v>188</v>
      </c>
      <c r="Q2218" t="s">
        <v>30</v>
      </c>
      <c r="R2218" t="s">
        <v>31</v>
      </c>
      <c r="S2218">
        <v>0</v>
      </c>
      <c r="T2218">
        <v>2009</v>
      </c>
      <c r="U2218">
        <v>909</v>
      </c>
      <c r="V2218">
        <v>7.4</v>
      </c>
      <c r="W2218">
        <v>10000</v>
      </c>
    </row>
    <row r="2219" spans="1:23" x14ac:dyDescent="0.25">
      <c r="A2219" t="s">
        <v>6551</v>
      </c>
      <c r="B2219">
        <v>27</v>
      </c>
      <c r="C2219">
        <v>225</v>
      </c>
      <c r="D2219">
        <v>126</v>
      </c>
      <c r="E2219">
        <v>202</v>
      </c>
      <c r="F2219" t="s">
        <v>6552</v>
      </c>
      <c r="G2219">
        <v>940</v>
      </c>
      <c r="H2219">
        <v>8000000</v>
      </c>
      <c r="I2219" t="s">
        <v>3642</v>
      </c>
      <c r="J2219" t="s">
        <v>2078</v>
      </c>
      <c r="K2219" t="s">
        <v>6553</v>
      </c>
      <c r="L2219">
        <v>6484</v>
      </c>
      <c r="M2219">
        <v>1934</v>
      </c>
      <c r="N2219" t="s">
        <v>3605</v>
      </c>
      <c r="O2219">
        <v>6</v>
      </c>
      <c r="P2219">
        <v>100</v>
      </c>
      <c r="Q2219" t="s">
        <v>30</v>
      </c>
      <c r="R2219" t="s">
        <v>31</v>
      </c>
      <c r="S2219">
        <v>0</v>
      </c>
      <c r="T2219">
        <v>1965</v>
      </c>
      <c r="U2219">
        <v>208</v>
      </c>
      <c r="V2219">
        <v>6.6</v>
      </c>
      <c r="W2219">
        <v>1000</v>
      </c>
    </row>
    <row r="2220" spans="1:23" x14ac:dyDescent="0.25">
      <c r="A2220" t="s">
        <v>6554</v>
      </c>
      <c r="B2220">
        <v>155</v>
      </c>
      <c r="C2220">
        <v>111</v>
      </c>
      <c r="D2220">
        <v>53</v>
      </c>
      <c r="E2220">
        <v>233</v>
      </c>
      <c r="F2220" t="s">
        <v>1949</v>
      </c>
      <c r="G2220">
        <v>8000</v>
      </c>
      <c r="H2220">
        <v>0</v>
      </c>
      <c r="I2220" t="s">
        <v>1396</v>
      </c>
      <c r="J2220" t="s">
        <v>1006</v>
      </c>
      <c r="K2220" t="s">
        <v>6555</v>
      </c>
      <c r="L2220">
        <v>20186</v>
      </c>
      <c r="M2220">
        <v>9941</v>
      </c>
      <c r="N2220" t="s">
        <v>6556</v>
      </c>
      <c r="O2220">
        <v>0</v>
      </c>
      <c r="P2220">
        <v>81</v>
      </c>
      <c r="Q2220" t="s">
        <v>30</v>
      </c>
      <c r="R2220" t="s">
        <v>31</v>
      </c>
      <c r="S2220">
        <v>0</v>
      </c>
      <c r="T2220">
        <v>2015</v>
      </c>
      <c r="U2220">
        <v>963</v>
      </c>
      <c r="V2220">
        <v>6.2</v>
      </c>
      <c r="W2220">
        <v>0</v>
      </c>
    </row>
    <row r="2221" spans="1:23" x14ac:dyDescent="0.25">
      <c r="A2221" t="s">
        <v>5021</v>
      </c>
      <c r="B2221">
        <v>111</v>
      </c>
      <c r="C2221">
        <v>88</v>
      </c>
      <c r="D2221">
        <v>82</v>
      </c>
      <c r="E2221">
        <v>329</v>
      </c>
      <c r="F2221" t="s">
        <v>3091</v>
      </c>
      <c r="G2221">
        <v>869</v>
      </c>
      <c r="H2221">
        <v>14174654</v>
      </c>
      <c r="I2221" t="s">
        <v>1094</v>
      </c>
      <c r="J2221" t="s">
        <v>1685</v>
      </c>
      <c r="K2221" t="s">
        <v>6557</v>
      </c>
      <c r="L2221">
        <v>74945</v>
      </c>
      <c r="M2221">
        <v>2857</v>
      </c>
      <c r="N2221" t="s">
        <v>354</v>
      </c>
      <c r="O2221">
        <v>0</v>
      </c>
      <c r="P2221">
        <v>359</v>
      </c>
      <c r="Q2221" t="s">
        <v>30</v>
      </c>
      <c r="R2221" t="s">
        <v>31</v>
      </c>
      <c r="S2221">
        <v>0</v>
      </c>
      <c r="T2221">
        <v>2008</v>
      </c>
      <c r="U2221">
        <v>624</v>
      </c>
      <c r="V2221">
        <v>1.9</v>
      </c>
      <c r="W2221">
        <v>0</v>
      </c>
    </row>
    <row r="2222" spans="1:23" x14ac:dyDescent="0.25">
      <c r="A2222" t="s">
        <v>3944</v>
      </c>
      <c r="B2222">
        <v>107</v>
      </c>
      <c r="C2222">
        <v>88</v>
      </c>
      <c r="D2222">
        <v>190</v>
      </c>
      <c r="E2222">
        <v>163</v>
      </c>
      <c r="F2222" t="s">
        <v>2511</v>
      </c>
      <c r="G2222">
        <v>137000</v>
      </c>
      <c r="H2222">
        <v>15988876</v>
      </c>
      <c r="I2222" t="s">
        <v>233</v>
      </c>
      <c r="J2222" t="s">
        <v>3904</v>
      </c>
      <c r="K2222" t="s">
        <v>6558</v>
      </c>
      <c r="L2222">
        <v>26236</v>
      </c>
      <c r="M2222">
        <v>137712</v>
      </c>
      <c r="N2222" t="s">
        <v>6559</v>
      </c>
      <c r="O2222">
        <v>6</v>
      </c>
      <c r="P2222">
        <v>110</v>
      </c>
      <c r="Q2222" t="s">
        <v>30</v>
      </c>
      <c r="R2222" t="s">
        <v>31</v>
      </c>
      <c r="S2222">
        <v>0</v>
      </c>
      <c r="T2222">
        <v>2009</v>
      </c>
      <c r="U2222">
        <v>459</v>
      </c>
      <c r="V2222">
        <v>5.7</v>
      </c>
      <c r="W2222">
        <v>0</v>
      </c>
    </row>
    <row r="2223" spans="1:23" x14ac:dyDescent="0.25">
      <c r="A2223" t="s">
        <v>1595</v>
      </c>
      <c r="B2223">
        <v>34</v>
      </c>
      <c r="C2223">
        <v>94</v>
      </c>
      <c r="D2223">
        <v>36</v>
      </c>
      <c r="E2223">
        <v>507</v>
      </c>
      <c r="F2223" t="s">
        <v>2995</v>
      </c>
      <c r="G2223">
        <v>13000</v>
      </c>
      <c r="H2223">
        <v>13801755</v>
      </c>
      <c r="I2223" t="s">
        <v>293</v>
      </c>
      <c r="J2223" t="s">
        <v>378</v>
      </c>
      <c r="K2223" t="s">
        <v>6560</v>
      </c>
      <c r="L2223">
        <v>23928</v>
      </c>
      <c r="M2223">
        <v>15183</v>
      </c>
      <c r="N2223" t="s">
        <v>6561</v>
      </c>
      <c r="O2223">
        <v>1</v>
      </c>
      <c r="P2223">
        <v>100</v>
      </c>
      <c r="Q2223" t="s">
        <v>30</v>
      </c>
      <c r="R2223" t="s">
        <v>31</v>
      </c>
      <c r="S2223">
        <v>0</v>
      </c>
      <c r="T2223">
        <v>1997</v>
      </c>
      <c r="U2223">
        <v>828</v>
      </c>
      <c r="V2223">
        <v>6.6</v>
      </c>
      <c r="W2223">
        <v>0</v>
      </c>
    </row>
    <row r="2224" spans="1:23" x14ac:dyDescent="0.25">
      <c r="A2224" t="s">
        <v>6562</v>
      </c>
      <c r="B2224">
        <v>151</v>
      </c>
      <c r="C2224">
        <v>117</v>
      </c>
      <c r="D2224">
        <v>20</v>
      </c>
      <c r="E2224">
        <v>783</v>
      </c>
      <c r="F2224" t="s">
        <v>5747</v>
      </c>
      <c r="G2224">
        <v>11000</v>
      </c>
      <c r="H2224">
        <v>13987482</v>
      </c>
      <c r="I2224" t="s">
        <v>1099</v>
      </c>
      <c r="J2224" t="s">
        <v>158</v>
      </c>
      <c r="K2224" t="s">
        <v>6563</v>
      </c>
      <c r="L2224">
        <v>58957</v>
      </c>
      <c r="M2224">
        <v>15713</v>
      </c>
      <c r="N2224" t="s">
        <v>661</v>
      </c>
      <c r="O2224">
        <v>1</v>
      </c>
      <c r="P2224">
        <v>91</v>
      </c>
      <c r="Q2224" t="s">
        <v>30</v>
      </c>
      <c r="R2224" t="s">
        <v>31</v>
      </c>
      <c r="S2224">
        <v>0</v>
      </c>
      <c r="T2224">
        <v>2011</v>
      </c>
      <c r="U2224">
        <v>904</v>
      </c>
      <c r="V2224">
        <v>6</v>
      </c>
      <c r="W2224">
        <v>0</v>
      </c>
    </row>
    <row r="2225" spans="1:23" x14ac:dyDescent="0.25">
      <c r="A2225" t="s">
        <v>6564</v>
      </c>
      <c r="B2225">
        <v>289</v>
      </c>
      <c r="C2225">
        <v>95</v>
      </c>
      <c r="D2225">
        <v>4</v>
      </c>
      <c r="E2225">
        <v>80</v>
      </c>
      <c r="F2225" t="s">
        <v>2475</v>
      </c>
      <c r="G2225">
        <v>788</v>
      </c>
      <c r="H2225">
        <v>14291570</v>
      </c>
      <c r="I2225" t="s">
        <v>161</v>
      </c>
      <c r="J2225" t="s">
        <v>1843</v>
      </c>
      <c r="K2225" t="s">
        <v>6565</v>
      </c>
      <c r="L2225">
        <v>82082</v>
      </c>
      <c r="M2225">
        <v>1414</v>
      </c>
      <c r="N2225" t="s">
        <v>6566</v>
      </c>
      <c r="O2225">
        <v>2</v>
      </c>
      <c r="P2225">
        <v>236</v>
      </c>
      <c r="Q2225" t="s">
        <v>30</v>
      </c>
      <c r="R2225" t="s">
        <v>966</v>
      </c>
      <c r="S2225">
        <v>0</v>
      </c>
      <c r="T2225">
        <v>2012</v>
      </c>
      <c r="U2225">
        <v>447</v>
      </c>
      <c r="V2225">
        <v>6.1</v>
      </c>
      <c r="W2225">
        <v>10000</v>
      </c>
    </row>
    <row r="2226" spans="1:23" x14ac:dyDescent="0.25">
      <c r="A2226" t="s">
        <v>1990</v>
      </c>
      <c r="B2226">
        <v>76</v>
      </c>
      <c r="C2226">
        <v>99</v>
      </c>
      <c r="D2226">
        <v>272</v>
      </c>
      <c r="E2226">
        <v>62</v>
      </c>
      <c r="F2226" t="s">
        <v>2750</v>
      </c>
      <c r="G2226">
        <v>1000</v>
      </c>
      <c r="H2226">
        <v>12181484</v>
      </c>
      <c r="I2226" t="s">
        <v>1094</v>
      </c>
      <c r="J2226" t="s">
        <v>332</v>
      </c>
      <c r="K2226" t="s">
        <v>6567</v>
      </c>
      <c r="L2226">
        <v>26390</v>
      </c>
      <c r="M2226">
        <v>1189</v>
      </c>
      <c r="N2226" t="s">
        <v>6568</v>
      </c>
      <c r="O2226">
        <v>1</v>
      </c>
      <c r="P2226">
        <v>176</v>
      </c>
      <c r="Q2226" t="s">
        <v>30</v>
      </c>
      <c r="R2226" t="s">
        <v>31</v>
      </c>
      <c r="S2226">
        <v>0</v>
      </c>
      <c r="T2226">
        <v>2004</v>
      </c>
      <c r="U2226">
        <v>87</v>
      </c>
      <c r="V2226">
        <v>4.8</v>
      </c>
      <c r="W2226">
        <v>713</v>
      </c>
    </row>
    <row r="2227" spans="1:23" x14ac:dyDescent="0.25">
      <c r="A2227" t="s">
        <v>2834</v>
      </c>
      <c r="B2227">
        <v>150</v>
      </c>
      <c r="C2227">
        <v>96</v>
      </c>
      <c r="D2227">
        <v>83</v>
      </c>
      <c r="E2227">
        <v>926</v>
      </c>
      <c r="F2227" t="s">
        <v>264</v>
      </c>
      <c r="G2227">
        <v>26000</v>
      </c>
      <c r="H2227">
        <v>13630226</v>
      </c>
      <c r="I2227" t="s">
        <v>926</v>
      </c>
      <c r="J2227" t="s">
        <v>234</v>
      </c>
      <c r="K2227" t="s">
        <v>6569</v>
      </c>
      <c r="L2227">
        <v>112516</v>
      </c>
      <c r="M2227">
        <v>30541</v>
      </c>
      <c r="N2227" t="s">
        <v>2900</v>
      </c>
      <c r="O2227">
        <v>0</v>
      </c>
      <c r="P2227">
        <v>223</v>
      </c>
      <c r="Q2227" t="s">
        <v>30</v>
      </c>
      <c r="R2227" t="s">
        <v>31</v>
      </c>
      <c r="S2227">
        <v>0</v>
      </c>
      <c r="T2227">
        <v>2009</v>
      </c>
      <c r="U2227">
        <v>968</v>
      </c>
      <c r="V2227">
        <v>6.2</v>
      </c>
      <c r="W2227">
        <v>0</v>
      </c>
    </row>
    <row r="2228" spans="1:23" x14ac:dyDescent="0.25">
      <c r="A2228" t="s">
        <v>2520</v>
      </c>
      <c r="B2228">
        <v>67</v>
      </c>
      <c r="C2228">
        <v>98</v>
      </c>
      <c r="D2228">
        <v>11000</v>
      </c>
      <c r="E2228">
        <v>967</v>
      </c>
      <c r="F2228" t="s">
        <v>1083</v>
      </c>
      <c r="G2228">
        <v>1000</v>
      </c>
      <c r="H2228">
        <v>13383737</v>
      </c>
      <c r="I2228" t="s">
        <v>684</v>
      </c>
      <c r="J2228" t="s">
        <v>274</v>
      </c>
      <c r="K2228" t="s">
        <v>6570</v>
      </c>
      <c r="L2228">
        <v>29385</v>
      </c>
      <c r="M2228">
        <v>4302</v>
      </c>
      <c r="N2228" t="s">
        <v>2631</v>
      </c>
      <c r="O2228">
        <v>4</v>
      </c>
      <c r="P2228">
        <v>86</v>
      </c>
      <c r="Q2228" t="s">
        <v>30</v>
      </c>
      <c r="R2228" t="s">
        <v>31</v>
      </c>
      <c r="S2228">
        <v>0</v>
      </c>
      <c r="T2228">
        <v>1994</v>
      </c>
      <c r="U2228">
        <v>979</v>
      </c>
      <c r="V2228">
        <v>7.5</v>
      </c>
      <c r="W2228">
        <v>979</v>
      </c>
    </row>
    <row r="2229" spans="1:23" x14ac:dyDescent="0.25">
      <c r="A2229" t="s">
        <v>6571</v>
      </c>
      <c r="B2229">
        <v>36</v>
      </c>
      <c r="C2229">
        <v>123</v>
      </c>
      <c r="D2229">
        <v>6</v>
      </c>
      <c r="E2229">
        <v>85</v>
      </c>
      <c r="F2229" t="s">
        <v>6572</v>
      </c>
      <c r="G2229">
        <v>541</v>
      </c>
      <c r="H2229">
        <v>13391174</v>
      </c>
      <c r="I2229" t="s">
        <v>3642</v>
      </c>
      <c r="J2229" t="s">
        <v>6573</v>
      </c>
      <c r="K2229" t="s">
        <v>6574</v>
      </c>
      <c r="L2229">
        <v>5796</v>
      </c>
      <c r="M2229">
        <v>908</v>
      </c>
      <c r="N2229" t="s">
        <v>6575</v>
      </c>
      <c r="O2229">
        <v>0</v>
      </c>
      <c r="P2229">
        <v>177</v>
      </c>
      <c r="Q2229" t="s">
        <v>30</v>
      </c>
      <c r="R2229" t="s">
        <v>31</v>
      </c>
      <c r="S2229">
        <v>0</v>
      </c>
      <c r="T2229">
        <v>2006</v>
      </c>
      <c r="U2229">
        <v>249</v>
      </c>
      <c r="V2229">
        <v>6.3</v>
      </c>
      <c r="W2229">
        <v>0</v>
      </c>
    </row>
    <row r="2230" spans="1:23" x14ac:dyDescent="0.25">
      <c r="A2230" t="s">
        <v>801</v>
      </c>
      <c r="B2230">
        <v>149</v>
      </c>
      <c r="C2230">
        <v>101</v>
      </c>
      <c r="D2230">
        <v>176</v>
      </c>
      <c r="E2230">
        <v>83</v>
      </c>
      <c r="F2230" t="s">
        <v>294</v>
      </c>
      <c r="G2230">
        <v>3000</v>
      </c>
      <c r="H2230">
        <v>12987647</v>
      </c>
      <c r="I2230" t="s">
        <v>6576</v>
      </c>
      <c r="J2230" t="s">
        <v>345</v>
      </c>
      <c r="K2230" t="s">
        <v>6577</v>
      </c>
      <c r="L2230">
        <v>24019</v>
      </c>
      <c r="M2230">
        <v>3431</v>
      </c>
      <c r="N2230" t="s">
        <v>4798</v>
      </c>
      <c r="O2230">
        <v>2</v>
      </c>
      <c r="P2230">
        <v>199</v>
      </c>
      <c r="Q2230" t="s">
        <v>30</v>
      </c>
      <c r="R2230" t="s">
        <v>44</v>
      </c>
      <c r="S2230">
        <v>0</v>
      </c>
      <c r="T2230">
        <v>2002</v>
      </c>
      <c r="U2230">
        <v>268</v>
      </c>
      <c r="V2230">
        <v>7.1</v>
      </c>
      <c r="W2230">
        <v>983</v>
      </c>
    </row>
    <row r="2231" spans="1:23" x14ac:dyDescent="0.25">
      <c r="A2231" t="s">
        <v>32</v>
      </c>
      <c r="B2231">
        <v>156</v>
      </c>
      <c r="C2231">
        <v>102</v>
      </c>
      <c r="D2231">
        <v>563</v>
      </c>
      <c r="E2231">
        <v>385</v>
      </c>
      <c r="F2231" t="s">
        <v>4850</v>
      </c>
      <c r="G2231">
        <v>12000</v>
      </c>
      <c r="H2231">
        <v>12469811</v>
      </c>
      <c r="I2231" t="s">
        <v>1639</v>
      </c>
      <c r="J2231" t="s">
        <v>485</v>
      </c>
      <c r="K2231" t="s">
        <v>6578</v>
      </c>
      <c r="L2231">
        <v>69172</v>
      </c>
      <c r="M2231">
        <v>13156</v>
      </c>
      <c r="N2231" t="s">
        <v>1137</v>
      </c>
      <c r="O2231">
        <v>1</v>
      </c>
      <c r="P2231">
        <v>316</v>
      </c>
      <c r="Q2231" t="s">
        <v>30</v>
      </c>
      <c r="R2231" t="s">
        <v>31</v>
      </c>
      <c r="S2231">
        <v>0</v>
      </c>
      <c r="T2231">
        <v>2005</v>
      </c>
      <c r="U2231">
        <v>442</v>
      </c>
      <c r="V2231">
        <v>6.6</v>
      </c>
      <c r="W2231">
        <v>0</v>
      </c>
    </row>
    <row r="2232" spans="1:23" x14ac:dyDescent="0.25">
      <c r="A2232" t="s">
        <v>2728</v>
      </c>
      <c r="B2232">
        <v>64</v>
      </c>
      <c r="C2232">
        <v>94</v>
      </c>
      <c r="D2232">
        <v>394</v>
      </c>
      <c r="E2232">
        <v>565</v>
      </c>
      <c r="F2232" t="s">
        <v>29</v>
      </c>
      <c r="G2232">
        <v>922</v>
      </c>
      <c r="H2232">
        <v>12398628</v>
      </c>
      <c r="I2232" t="s">
        <v>6579</v>
      </c>
      <c r="J2232" t="s">
        <v>3767</v>
      </c>
      <c r="K2232" t="s">
        <v>6580</v>
      </c>
      <c r="L2232">
        <v>21542</v>
      </c>
      <c r="M2232">
        <v>2880</v>
      </c>
      <c r="N2232" t="s">
        <v>3019</v>
      </c>
      <c r="O2232">
        <v>2</v>
      </c>
      <c r="P2232">
        <v>88</v>
      </c>
      <c r="Q2232" t="s">
        <v>30</v>
      </c>
      <c r="R2232" t="s">
        <v>31</v>
      </c>
      <c r="S2232">
        <v>0</v>
      </c>
      <c r="T2232">
        <v>2002</v>
      </c>
      <c r="U2232">
        <v>855</v>
      </c>
      <c r="V2232">
        <v>6.1</v>
      </c>
      <c r="W2232">
        <v>977</v>
      </c>
    </row>
    <row r="2233" spans="1:23" x14ac:dyDescent="0.25">
      <c r="A2233" t="s">
        <v>2757</v>
      </c>
      <c r="B2233">
        <v>210</v>
      </c>
      <c r="C2233">
        <v>102</v>
      </c>
      <c r="D2233">
        <v>192</v>
      </c>
      <c r="E2233">
        <v>31</v>
      </c>
      <c r="F2233" t="s">
        <v>6581</v>
      </c>
      <c r="G2233">
        <v>346</v>
      </c>
      <c r="H2233">
        <v>13214030</v>
      </c>
      <c r="I2233" t="s">
        <v>1616</v>
      </c>
      <c r="J2233" t="s">
        <v>625</v>
      </c>
      <c r="K2233" t="s">
        <v>6582</v>
      </c>
      <c r="L2233">
        <v>60516</v>
      </c>
      <c r="M2233">
        <v>500</v>
      </c>
      <c r="N2233" t="s">
        <v>6583</v>
      </c>
      <c r="O2233">
        <v>3</v>
      </c>
      <c r="P2233">
        <v>147</v>
      </c>
      <c r="Q2233" t="s">
        <v>30</v>
      </c>
      <c r="R2233" t="s">
        <v>31</v>
      </c>
      <c r="S2233">
        <v>0</v>
      </c>
      <c r="T2233">
        <v>2008</v>
      </c>
      <c r="U2233">
        <v>41</v>
      </c>
      <c r="V2233">
        <v>6.7</v>
      </c>
      <c r="W2233">
        <v>0</v>
      </c>
    </row>
    <row r="2234" spans="1:23" x14ac:dyDescent="0.25">
      <c r="A2234" t="s">
        <v>1348</v>
      </c>
      <c r="B2234">
        <v>113</v>
      </c>
      <c r="C2234">
        <v>108</v>
      </c>
      <c r="D2234">
        <v>212</v>
      </c>
      <c r="E2234">
        <v>347</v>
      </c>
      <c r="F2234" t="s">
        <v>2849</v>
      </c>
      <c r="G2234">
        <v>969</v>
      </c>
      <c r="H2234">
        <v>12232937</v>
      </c>
      <c r="I2234" t="s">
        <v>233</v>
      </c>
      <c r="J2234" t="s">
        <v>6584</v>
      </c>
      <c r="K2234" t="s">
        <v>6585</v>
      </c>
      <c r="L2234">
        <v>22823</v>
      </c>
      <c r="M2234">
        <v>2799</v>
      </c>
      <c r="N2234" t="s">
        <v>6586</v>
      </c>
      <c r="O2234">
        <v>1</v>
      </c>
      <c r="P2234">
        <v>113</v>
      </c>
      <c r="Q2234" t="s">
        <v>30</v>
      </c>
      <c r="R2234" t="s">
        <v>31</v>
      </c>
      <c r="S2234">
        <v>0</v>
      </c>
      <c r="T2234">
        <v>2009</v>
      </c>
      <c r="U2234">
        <v>794</v>
      </c>
      <c r="V2234">
        <v>5.6</v>
      </c>
      <c r="W2234">
        <v>0</v>
      </c>
    </row>
    <row r="2235" spans="1:23" x14ac:dyDescent="0.25">
      <c r="A2235" t="s">
        <v>393</v>
      </c>
      <c r="B2235">
        <v>390</v>
      </c>
      <c r="C2235">
        <v>116</v>
      </c>
      <c r="D2235">
        <v>198</v>
      </c>
      <c r="E2235">
        <v>884</v>
      </c>
      <c r="F2235" t="s">
        <v>2789</v>
      </c>
      <c r="G2235">
        <v>17000</v>
      </c>
      <c r="H2235">
        <v>12134420</v>
      </c>
      <c r="I2235" t="s">
        <v>3664</v>
      </c>
      <c r="J2235" t="s">
        <v>338</v>
      </c>
      <c r="K2235" t="s">
        <v>6587</v>
      </c>
      <c r="L2235">
        <v>92237</v>
      </c>
      <c r="M2235">
        <v>20258</v>
      </c>
      <c r="N2235" t="s">
        <v>396</v>
      </c>
      <c r="O2235">
        <v>0</v>
      </c>
      <c r="P2235">
        <v>366</v>
      </c>
      <c r="Q2235" t="s">
        <v>30</v>
      </c>
      <c r="R2235" t="s">
        <v>44</v>
      </c>
      <c r="S2235">
        <v>0</v>
      </c>
      <c r="T2235">
        <v>2010</v>
      </c>
      <c r="U2235">
        <v>1000</v>
      </c>
      <c r="V2235">
        <v>7.2</v>
      </c>
      <c r="W2235">
        <v>25000</v>
      </c>
    </row>
    <row r="2236" spans="1:23" x14ac:dyDescent="0.25">
      <c r="A2236" t="s">
        <v>6588</v>
      </c>
      <c r="B2236">
        <v>5</v>
      </c>
      <c r="C2236">
        <v>93</v>
      </c>
      <c r="D2236">
        <v>18</v>
      </c>
      <c r="E2236">
        <v>181</v>
      </c>
      <c r="F2236" t="s">
        <v>6589</v>
      </c>
      <c r="G2236">
        <v>400</v>
      </c>
      <c r="H2236">
        <v>11784000</v>
      </c>
      <c r="I2236" t="s">
        <v>5366</v>
      </c>
      <c r="J2236" t="s">
        <v>2179</v>
      </c>
      <c r="K2236" t="s">
        <v>6590</v>
      </c>
      <c r="L2236">
        <v>6701</v>
      </c>
      <c r="M2236">
        <v>1151</v>
      </c>
      <c r="N2236" t="s">
        <v>6591</v>
      </c>
      <c r="O2236">
        <v>0</v>
      </c>
      <c r="P2236">
        <v>26</v>
      </c>
      <c r="Q2236" t="s">
        <v>30</v>
      </c>
      <c r="R2236" t="s">
        <v>31</v>
      </c>
      <c r="S2236">
        <v>0</v>
      </c>
      <c r="T2236">
        <v>1994</v>
      </c>
      <c r="U2236">
        <v>220</v>
      </c>
      <c r="V2236">
        <v>4.3</v>
      </c>
      <c r="W2236">
        <v>444</v>
      </c>
    </row>
    <row r="2237" spans="1:23" x14ac:dyDescent="0.25">
      <c r="A2237" t="s">
        <v>1024</v>
      </c>
      <c r="B2237">
        <v>248</v>
      </c>
      <c r="C2237">
        <v>102</v>
      </c>
      <c r="D2237">
        <v>1000</v>
      </c>
      <c r="E2237">
        <v>270</v>
      </c>
      <c r="F2237" t="s">
        <v>1852</v>
      </c>
      <c r="G2237">
        <v>734</v>
      </c>
      <c r="H2237">
        <v>11169531</v>
      </c>
      <c r="I2237" t="s">
        <v>1094</v>
      </c>
      <c r="J2237" t="s">
        <v>4397</v>
      </c>
      <c r="K2237" t="s">
        <v>6592</v>
      </c>
      <c r="L2237">
        <v>79855</v>
      </c>
      <c r="M2237">
        <v>1778</v>
      </c>
      <c r="N2237" t="s">
        <v>6593</v>
      </c>
      <c r="O2237">
        <v>2</v>
      </c>
      <c r="P2237">
        <v>235</v>
      </c>
      <c r="Q2237" t="s">
        <v>30</v>
      </c>
      <c r="R2237" t="s">
        <v>44</v>
      </c>
      <c r="S2237">
        <v>0</v>
      </c>
      <c r="T2237">
        <v>2008</v>
      </c>
      <c r="U2237">
        <v>563</v>
      </c>
      <c r="V2237">
        <v>6.4</v>
      </c>
      <c r="W2237">
        <v>0</v>
      </c>
    </row>
    <row r="2238" spans="1:23" x14ac:dyDescent="0.25">
      <c r="A2238" t="s">
        <v>3470</v>
      </c>
      <c r="B2238">
        <v>137</v>
      </c>
      <c r="C2238">
        <v>103</v>
      </c>
      <c r="D2238">
        <v>350</v>
      </c>
      <c r="E2238">
        <v>99</v>
      </c>
      <c r="F2238" t="s">
        <v>6594</v>
      </c>
      <c r="G2238">
        <v>5000</v>
      </c>
      <c r="H2238">
        <v>11034436</v>
      </c>
      <c r="I2238" t="s">
        <v>6595</v>
      </c>
      <c r="J2238" t="s">
        <v>1554</v>
      </c>
      <c r="K2238" t="s">
        <v>6596</v>
      </c>
      <c r="L2238">
        <v>13505</v>
      </c>
      <c r="M2238">
        <v>5637</v>
      </c>
      <c r="N2238" t="s">
        <v>6597</v>
      </c>
      <c r="O2238">
        <v>1</v>
      </c>
      <c r="P2238">
        <v>180</v>
      </c>
      <c r="Q2238" t="s">
        <v>30</v>
      </c>
      <c r="R2238" t="s">
        <v>44</v>
      </c>
      <c r="S2238">
        <v>0</v>
      </c>
      <c r="T2238">
        <v>2005</v>
      </c>
      <c r="U2238">
        <v>378</v>
      </c>
      <c r="V2238">
        <v>7.1</v>
      </c>
      <c r="W2238">
        <v>0</v>
      </c>
    </row>
    <row r="2239" spans="1:23" x14ac:dyDescent="0.25">
      <c r="A2239" t="s">
        <v>5896</v>
      </c>
      <c r="B2239">
        <v>214</v>
      </c>
      <c r="C2239">
        <v>115</v>
      </c>
      <c r="D2239">
        <v>214</v>
      </c>
      <c r="E2239">
        <v>968</v>
      </c>
      <c r="F2239" t="s">
        <v>3013</v>
      </c>
      <c r="G2239">
        <v>14000</v>
      </c>
      <c r="H2239">
        <v>12626905</v>
      </c>
      <c r="I2239" t="s">
        <v>321</v>
      </c>
      <c r="J2239" t="s">
        <v>151</v>
      </c>
      <c r="K2239" t="s">
        <v>6598</v>
      </c>
      <c r="L2239">
        <v>32567</v>
      </c>
      <c r="M2239">
        <v>27214</v>
      </c>
      <c r="N2239" t="s">
        <v>264</v>
      </c>
      <c r="O2239">
        <v>3</v>
      </c>
      <c r="P2239">
        <v>106</v>
      </c>
      <c r="Q2239" t="s">
        <v>30</v>
      </c>
      <c r="R2239" t="s">
        <v>31</v>
      </c>
      <c r="S2239">
        <v>0</v>
      </c>
      <c r="T2239">
        <v>2016</v>
      </c>
      <c r="U2239">
        <v>12000</v>
      </c>
      <c r="V2239">
        <v>6.3</v>
      </c>
      <c r="W2239">
        <v>0</v>
      </c>
    </row>
    <row r="2240" spans="1:23" x14ac:dyDescent="0.25">
      <c r="A2240" t="s">
        <v>2520</v>
      </c>
      <c r="B2240">
        <v>104</v>
      </c>
      <c r="C2240">
        <v>96</v>
      </c>
      <c r="D2240">
        <v>11000</v>
      </c>
      <c r="E2240">
        <v>223</v>
      </c>
      <c r="F2240" t="s">
        <v>6599</v>
      </c>
      <c r="G2240">
        <v>11000</v>
      </c>
      <c r="H2240">
        <v>10569071</v>
      </c>
      <c r="I2240" t="s">
        <v>1094</v>
      </c>
      <c r="J2240" t="s">
        <v>2520</v>
      </c>
      <c r="K2240" t="s">
        <v>6600</v>
      </c>
      <c r="L2240">
        <v>35586</v>
      </c>
      <c r="M2240">
        <v>11867</v>
      </c>
      <c r="N2240" t="s">
        <v>4791</v>
      </c>
      <c r="O2240">
        <v>2</v>
      </c>
      <c r="P2240">
        <v>131</v>
      </c>
      <c r="Q2240" t="s">
        <v>30</v>
      </c>
      <c r="R2240" t="s">
        <v>31</v>
      </c>
      <c r="S2240">
        <v>0</v>
      </c>
      <c r="T2240">
        <v>1997</v>
      </c>
      <c r="U2240">
        <v>474</v>
      </c>
      <c r="V2240">
        <v>7.4</v>
      </c>
      <c r="W2240">
        <v>0</v>
      </c>
    </row>
    <row r="2241" spans="1:23" x14ac:dyDescent="0.25">
      <c r="A2241" t="s">
        <v>6601</v>
      </c>
      <c r="B2241">
        <v>81</v>
      </c>
      <c r="C2241">
        <v>98</v>
      </c>
      <c r="D2241">
        <v>4</v>
      </c>
      <c r="E2241">
        <v>677</v>
      </c>
      <c r="F2241" t="s">
        <v>299</v>
      </c>
      <c r="G2241">
        <v>2000</v>
      </c>
      <c r="H2241">
        <v>10544143</v>
      </c>
      <c r="I2241" t="s">
        <v>1099</v>
      </c>
      <c r="J2241" t="s">
        <v>3898</v>
      </c>
      <c r="K2241" t="s">
        <v>6602</v>
      </c>
      <c r="L2241">
        <v>16372</v>
      </c>
      <c r="M2241">
        <v>4843</v>
      </c>
      <c r="N2241" t="s">
        <v>6603</v>
      </c>
      <c r="O2241">
        <v>2</v>
      </c>
      <c r="P2241">
        <v>121</v>
      </c>
      <c r="Q2241" t="s">
        <v>30</v>
      </c>
      <c r="R2241" t="s">
        <v>257</v>
      </c>
      <c r="S2241">
        <v>0</v>
      </c>
      <c r="T2241">
        <v>1999</v>
      </c>
      <c r="U2241">
        <v>1000</v>
      </c>
      <c r="V2241">
        <v>6.1</v>
      </c>
      <c r="W2241">
        <v>311</v>
      </c>
    </row>
    <row r="2242" spans="1:23" x14ac:dyDescent="0.25">
      <c r="A2242" t="s">
        <v>5763</v>
      </c>
      <c r="B2242">
        <v>175</v>
      </c>
      <c r="C2242">
        <v>101</v>
      </c>
      <c r="D2242">
        <v>53</v>
      </c>
      <c r="E2242">
        <v>580</v>
      </c>
      <c r="F2242" t="s">
        <v>169</v>
      </c>
      <c r="G2242">
        <v>14000</v>
      </c>
      <c r="H2242">
        <v>13650738</v>
      </c>
      <c r="I2242" t="s">
        <v>1639</v>
      </c>
      <c r="J2242" t="s">
        <v>452</v>
      </c>
      <c r="K2242" t="s">
        <v>6604</v>
      </c>
      <c r="L2242">
        <v>61360</v>
      </c>
      <c r="M2242">
        <v>16926</v>
      </c>
      <c r="N2242" t="s">
        <v>6605</v>
      </c>
      <c r="O2242">
        <v>1</v>
      </c>
      <c r="P2242">
        <v>129</v>
      </c>
      <c r="Q2242" t="s">
        <v>30</v>
      </c>
      <c r="R2242" t="s">
        <v>31</v>
      </c>
      <c r="S2242">
        <v>0</v>
      </c>
      <c r="T2242">
        <v>2015</v>
      </c>
      <c r="U2242">
        <v>1000</v>
      </c>
      <c r="V2242">
        <v>6.6</v>
      </c>
      <c r="W2242">
        <v>25000</v>
      </c>
    </row>
    <row r="2243" spans="1:23" x14ac:dyDescent="0.25">
      <c r="A2243" t="s">
        <v>3130</v>
      </c>
      <c r="B2243">
        <v>20</v>
      </c>
      <c r="C2243">
        <v>106</v>
      </c>
      <c r="D2243">
        <v>277</v>
      </c>
      <c r="E2243">
        <v>383</v>
      </c>
      <c r="F2243" t="s">
        <v>910</v>
      </c>
      <c r="G2243">
        <v>22000</v>
      </c>
      <c r="H2243">
        <v>10555348</v>
      </c>
      <c r="I2243" t="s">
        <v>684</v>
      </c>
      <c r="J2243" t="s">
        <v>1140</v>
      </c>
      <c r="K2243" t="s">
        <v>6606</v>
      </c>
      <c r="L2243">
        <v>17349</v>
      </c>
      <c r="M2243">
        <v>24887</v>
      </c>
      <c r="N2243" t="s">
        <v>6607</v>
      </c>
      <c r="O2243">
        <v>0</v>
      </c>
      <c r="P2243">
        <v>42</v>
      </c>
      <c r="Q2243" t="s">
        <v>30</v>
      </c>
      <c r="R2243" t="s">
        <v>31</v>
      </c>
      <c r="S2243">
        <v>0</v>
      </c>
      <c r="T2243">
        <v>1989</v>
      </c>
      <c r="U2243">
        <v>2000</v>
      </c>
      <c r="V2243">
        <v>6</v>
      </c>
      <c r="W2243">
        <v>855</v>
      </c>
    </row>
    <row r="2244" spans="1:23" x14ac:dyDescent="0.25">
      <c r="A2244" t="s">
        <v>2520</v>
      </c>
      <c r="B2244">
        <v>69</v>
      </c>
      <c r="C2244">
        <v>101</v>
      </c>
      <c r="D2244">
        <v>11000</v>
      </c>
      <c r="E2244">
        <v>2</v>
      </c>
      <c r="F2244" t="s">
        <v>1474</v>
      </c>
      <c r="G2244">
        <v>1000</v>
      </c>
      <c r="H2244">
        <v>9714482</v>
      </c>
      <c r="I2244" t="s">
        <v>6608</v>
      </c>
      <c r="J2244" t="s">
        <v>2370</v>
      </c>
      <c r="K2244" t="s">
        <v>6609</v>
      </c>
      <c r="L2244">
        <v>30083</v>
      </c>
      <c r="M2244">
        <v>1614</v>
      </c>
      <c r="N2244" t="s">
        <v>6610</v>
      </c>
      <c r="O2244">
        <v>0</v>
      </c>
      <c r="P2244">
        <v>140</v>
      </c>
      <c r="Q2244" t="s">
        <v>30</v>
      </c>
      <c r="R2244" t="s">
        <v>31</v>
      </c>
      <c r="S2244">
        <v>0</v>
      </c>
      <c r="T2244">
        <v>1996</v>
      </c>
      <c r="U2244">
        <v>612</v>
      </c>
      <c r="V2244">
        <v>6.8</v>
      </c>
      <c r="W2244">
        <v>0</v>
      </c>
    </row>
    <row r="2245" spans="1:23" x14ac:dyDescent="0.25">
      <c r="A2245" t="s">
        <v>1278</v>
      </c>
      <c r="B2245">
        <v>168</v>
      </c>
      <c r="C2245">
        <v>87</v>
      </c>
      <c r="D2245">
        <v>0</v>
      </c>
      <c r="E2245">
        <v>548</v>
      </c>
      <c r="F2245" t="s">
        <v>249</v>
      </c>
      <c r="G2245">
        <v>22000</v>
      </c>
      <c r="H2245">
        <v>8579684</v>
      </c>
      <c r="I2245" t="s">
        <v>1094</v>
      </c>
      <c r="J2245" t="s">
        <v>107</v>
      </c>
      <c r="K2245" t="s">
        <v>6235</v>
      </c>
      <c r="L2245">
        <v>89547</v>
      </c>
      <c r="M2245">
        <v>24324</v>
      </c>
      <c r="N2245" t="s">
        <v>3556</v>
      </c>
      <c r="O2245">
        <v>0</v>
      </c>
      <c r="P2245">
        <v>199</v>
      </c>
      <c r="Q2245" t="s">
        <v>30</v>
      </c>
      <c r="R2245" t="s">
        <v>31</v>
      </c>
      <c r="S2245">
        <v>0</v>
      </c>
      <c r="T2245">
        <v>2007</v>
      </c>
      <c r="U2245">
        <v>557</v>
      </c>
      <c r="V2245">
        <v>7.4</v>
      </c>
      <c r="W2245">
        <v>0</v>
      </c>
    </row>
    <row r="2246" spans="1:23" x14ac:dyDescent="0.25">
      <c r="A2246" t="s">
        <v>231</v>
      </c>
      <c r="B2246">
        <v>166</v>
      </c>
      <c r="C2246">
        <v>111</v>
      </c>
      <c r="D2246">
        <v>0</v>
      </c>
      <c r="E2246">
        <v>725</v>
      </c>
      <c r="F2246" t="s">
        <v>1075</v>
      </c>
      <c r="G2246">
        <v>856</v>
      </c>
      <c r="H2246">
        <v>9525276</v>
      </c>
      <c r="I2246" t="s">
        <v>233</v>
      </c>
      <c r="J2246" t="s">
        <v>2314</v>
      </c>
      <c r="K2246" t="s">
        <v>6611</v>
      </c>
      <c r="L2246">
        <v>60156</v>
      </c>
      <c r="M2246">
        <v>3309</v>
      </c>
      <c r="N2246" t="s">
        <v>6612</v>
      </c>
      <c r="O2246">
        <v>0</v>
      </c>
      <c r="P2246">
        <v>299</v>
      </c>
      <c r="Q2246" t="s">
        <v>30</v>
      </c>
      <c r="R2246" t="s">
        <v>31</v>
      </c>
      <c r="S2246">
        <v>0</v>
      </c>
      <c r="T2246">
        <v>2007</v>
      </c>
      <c r="U2246">
        <v>742</v>
      </c>
      <c r="V2246">
        <v>6.8</v>
      </c>
      <c r="W2246">
        <v>0</v>
      </c>
    </row>
    <row r="2247" spans="1:23" x14ac:dyDescent="0.25">
      <c r="A2247" t="s">
        <v>4315</v>
      </c>
      <c r="B2247">
        <v>160</v>
      </c>
      <c r="C2247">
        <v>99</v>
      </c>
      <c r="D2247">
        <v>52</v>
      </c>
      <c r="E2247">
        <v>148</v>
      </c>
      <c r="F2247" t="s">
        <v>212</v>
      </c>
      <c r="G2247">
        <v>22000</v>
      </c>
      <c r="H2247">
        <v>8855646</v>
      </c>
      <c r="I2247" t="s">
        <v>4273</v>
      </c>
      <c r="J2247" t="s">
        <v>1140</v>
      </c>
      <c r="K2247" t="s">
        <v>6613</v>
      </c>
      <c r="L2247">
        <v>49855</v>
      </c>
      <c r="M2247">
        <v>23409</v>
      </c>
      <c r="N2247" t="s">
        <v>6614</v>
      </c>
      <c r="O2247">
        <v>1</v>
      </c>
      <c r="P2247">
        <v>117</v>
      </c>
      <c r="Q2247" t="s">
        <v>30</v>
      </c>
      <c r="R2247" t="s">
        <v>31</v>
      </c>
      <c r="S2247">
        <v>0</v>
      </c>
      <c r="T2247">
        <v>2009</v>
      </c>
      <c r="U2247">
        <v>1000</v>
      </c>
      <c r="V2247">
        <v>7.2</v>
      </c>
      <c r="W2247">
        <v>10000</v>
      </c>
    </row>
    <row r="2248" spans="1:23" x14ac:dyDescent="0.25">
      <c r="A2248" t="s">
        <v>6615</v>
      </c>
      <c r="B2248">
        <v>32</v>
      </c>
      <c r="C2248">
        <v>88</v>
      </c>
      <c r="D2248">
        <v>84</v>
      </c>
      <c r="E2248">
        <v>177</v>
      </c>
      <c r="F2248" t="s">
        <v>6616</v>
      </c>
      <c r="G2248">
        <v>650</v>
      </c>
      <c r="H2248">
        <v>9109322</v>
      </c>
      <c r="I2248" t="s">
        <v>1709</v>
      </c>
      <c r="J2248" t="s">
        <v>6617</v>
      </c>
      <c r="K2248" t="s">
        <v>6618</v>
      </c>
      <c r="L2248">
        <v>25371</v>
      </c>
      <c r="M2248">
        <v>1343</v>
      </c>
      <c r="N2248" t="s">
        <v>6619</v>
      </c>
      <c r="O2248">
        <v>3</v>
      </c>
      <c r="P2248">
        <v>129</v>
      </c>
      <c r="Q2248" t="s">
        <v>30</v>
      </c>
      <c r="R2248" t="s">
        <v>526</v>
      </c>
      <c r="S2248">
        <v>0</v>
      </c>
      <c r="T2248">
        <v>2004</v>
      </c>
      <c r="U2248">
        <v>384</v>
      </c>
      <c r="V2248">
        <v>1.9</v>
      </c>
      <c r="W2248">
        <v>0</v>
      </c>
    </row>
    <row r="2249" spans="1:23" x14ac:dyDescent="0.25">
      <c r="A2249" t="s">
        <v>1707</v>
      </c>
      <c r="B2249">
        <v>72</v>
      </c>
      <c r="C2249">
        <v>83</v>
      </c>
      <c r="D2249">
        <v>10</v>
      </c>
      <c r="E2249">
        <v>69</v>
      </c>
      <c r="F2249" t="s">
        <v>6620</v>
      </c>
      <c r="G2249">
        <v>688</v>
      </c>
      <c r="H2249">
        <v>8326035</v>
      </c>
      <c r="I2249" t="s">
        <v>1144</v>
      </c>
      <c r="J2249" t="s">
        <v>850</v>
      </c>
      <c r="K2249" t="s">
        <v>6621</v>
      </c>
      <c r="L2249">
        <v>21933</v>
      </c>
      <c r="M2249">
        <v>1019</v>
      </c>
      <c r="N2249" t="s">
        <v>6622</v>
      </c>
      <c r="O2249">
        <v>2</v>
      </c>
      <c r="P2249">
        <v>76</v>
      </c>
      <c r="Q2249" t="s">
        <v>30</v>
      </c>
      <c r="R2249" t="s">
        <v>526</v>
      </c>
      <c r="S2249">
        <v>0</v>
      </c>
      <c r="T2249">
        <v>2005</v>
      </c>
      <c r="U2249">
        <v>99</v>
      </c>
      <c r="V2249">
        <v>5.5</v>
      </c>
      <c r="W2249">
        <v>676</v>
      </c>
    </row>
    <row r="2250" spans="1:23" x14ac:dyDescent="0.25">
      <c r="A2250" t="s">
        <v>1707</v>
      </c>
      <c r="B2250">
        <v>53</v>
      </c>
      <c r="C2250">
        <v>91</v>
      </c>
      <c r="D2250">
        <v>10</v>
      </c>
      <c r="E2250">
        <v>436</v>
      </c>
      <c r="F2250" t="s">
        <v>666</v>
      </c>
      <c r="G2250">
        <v>716</v>
      </c>
      <c r="H2250">
        <v>8104069</v>
      </c>
      <c r="I2250" t="s">
        <v>1144</v>
      </c>
      <c r="J2250" t="s">
        <v>501</v>
      </c>
      <c r="K2250" t="s">
        <v>6623</v>
      </c>
      <c r="L2250">
        <v>9785</v>
      </c>
      <c r="M2250">
        <v>2700</v>
      </c>
      <c r="N2250" t="s">
        <v>551</v>
      </c>
      <c r="O2250">
        <v>3</v>
      </c>
      <c r="P2250">
        <v>26</v>
      </c>
      <c r="Q2250" t="s">
        <v>30</v>
      </c>
      <c r="R2250" t="s">
        <v>31</v>
      </c>
      <c r="S2250">
        <v>0</v>
      </c>
      <c r="T2250">
        <v>2007</v>
      </c>
      <c r="U2250">
        <v>537</v>
      </c>
      <c r="V2250">
        <v>4.5</v>
      </c>
      <c r="W2250">
        <v>233</v>
      </c>
    </row>
    <row r="2251" spans="1:23" x14ac:dyDescent="0.25">
      <c r="A2251" t="s">
        <v>2313</v>
      </c>
      <c r="B2251">
        <v>76</v>
      </c>
      <c r="C2251">
        <v>108</v>
      </c>
      <c r="D2251">
        <v>54</v>
      </c>
      <c r="E2251">
        <v>463</v>
      </c>
      <c r="F2251" t="s">
        <v>6624</v>
      </c>
      <c r="G2251">
        <v>786</v>
      </c>
      <c r="H2251">
        <v>8054280</v>
      </c>
      <c r="I2251" t="s">
        <v>1972</v>
      </c>
      <c r="J2251" t="s">
        <v>3776</v>
      </c>
      <c r="K2251" t="s">
        <v>6625</v>
      </c>
      <c r="L2251">
        <v>6838</v>
      </c>
      <c r="M2251">
        <v>2730</v>
      </c>
      <c r="N2251" t="s">
        <v>3073</v>
      </c>
      <c r="O2251">
        <v>3</v>
      </c>
      <c r="P2251">
        <v>117</v>
      </c>
      <c r="Q2251" t="s">
        <v>30</v>
      </c>
      <c r="R2251" t="s">
        <v>31</v>
      </c>
      <c r="S2251">
        <v>0</v>
      </c>
      <c r="T2251">
        <v>2004</v>
      </c>
      <c r="U2251">
        <v>567</v>
      </c>
      <c r="V2251">
        <v>6.3</v>
      </c>
      <c r="W2251">
        <v>924</v>
      </c>
    </row>
    <row r="2252" spans="1:23" x14ac:dyDescent="0.25">
      <c r="A2252" t="s">
        <v>1580</v>
      </c>
      <c r="B2252">
        <v>15</v>
      </c>
      <c r="C2252">
        <v>154</v>
      </c>
      <c r="D2252">
        <v>189</v>
      </c>
      <c r="E2252">
        <v>388</v>
      </c>
      <c r="F2252" t="s">
        <v>6626</v>
      </c>
      <c r="G2252">
        <v>683</v>
      </c>
      <c r="H2252">
        <v>0</v>
      </c>
      <c r="I2252" t="s">
        <v>6627</v>
      </c>
      <c r="J2252" t="s">
        <v>6628</v>
      </c>
      <c r="K2252" t="s">
        <v>6629</v>
      </c>
      <c r="L2252">
        <v>3454</v>
      </c>
      <c r="M2252">
        <v>2172</v>
      </c>
      <c r="N2252" t="s">
        <v>1581</v>
      </c>
      <c r="O2252">
        <v>0</v>
      </c>
      <c r="P2252">
        <v>64</v>
      </c>
      <c r="Q2252" t="s">
        <v>30</v>
      </c>
      <c r="R2252" t="s">
        <v>31</v>
      </c>
      <c r="S2252">
        <v>0</v>
      </c>
      <c r="T2252">
        <v>1969</v>
      </c>
      <c r="U2252">
        <v>641</v>
      </c>
      <c r="V2252">
        <v>7</v>
      </c>
      <c r="W2252">
        <v>548</v>
      </c>
    </row>
    <row r="2253" spans="1:23" x14ac:dyDescent="0.25">
      <c r="A2253" t="s">
        <v>4294</v>
      </c>
      <c r="B2253">
        <v>401</v>
      </c>
      <c r="C2253">
        <v>148</v>
      </c>
      <c r="D2253">
        <v>0</v>
      </c>
      <c r="E2253">
        <v>175</v>
      </c>
      <c r="F2253" t="s">
        <v>6630</v>
      </c>
      <c r="G2253">
        <v>204</v>
      </c>
      <c r="H2253">
        <v>8093318</v>
      </c>
      <c r="I2253" t="s">
        <v>6631</v>
      </c>
      <c r="J2253" t="s">
        <v>6632</v>
      </c>
      <c r="K2253" t="s">
        <v>6633</v>
      </c>
      <c r="L2253">
        <v>61935</v>
      </c>
      <c r="M2253">
        <v>707</v>
      </c>
      <c r="N2253" t="s">
        <v>6634</v>
      </c>
      <c r="O2253">
        <v>0</v>
      </c>
      <c r="P2253">
        <v>242</v>
      </c>
      <c r="Q2253" t="s">
        <v>30</v>
      </c>
      <c r="R2253" t="s">
        <v>31</v>
      </c>
      <c r="S2253">
        <v>0</v>
      </c>
      <c r="T2253">
        <v>2014</v>
      </c>
      <c r="U2253">
        <v>178</v>
      </c>
      <c r="V2253">
        <v>6.7</v>
      </c>
      <c r="W2253">
        <v>18000</v>
      </c>
    </row>
    <row r="2254" spans="1:23" x14ac:dyDescent="0.25">
      <c r="A2254" t="s">
        <v>6635</v>
      </c>
      <c r="B2254">
        <v>31</v>
      </c>
      <c r="C2254">
        <v>77</v>
      </c>
      <c r="D2254">
        <v>3</v>
      </c>
      <c r="E2254">
        <v>593</v>
      </c>
      <c r="F2254" t="s">
        <v>3039</v>
      </c>
      <c r="G2254">
        <v>787</v>
      </c>
      <c r="H2254">
        <v>7382993</v>
      </c>
      <c r="I2254" t="s">
        <v>191</v>
      </c>
      <c r="J2254" t="s">
        <v>4017</v>
      </c>
      <c r="K2254" t="s">
        <v>6636</v>
      </c>
      <c r="L2254">
        <v>3851</v>
      </c>
      <c r="M2254">
        <v>2185</v>
      </c>
      <c r="N2254" t="s">
        <v>3108</v>
      </c>
      <c r="O2254">
        <v>0</v>
      </c>
      <c r="P2254">
        <v>114</v>
      </c>
      <c r="Q2254" t="s">
        <v>30</v>
      </c>
      <c r="R2254" t="s">
        <v>31</v>
      </c>
      <c r="S2254">
        <v>0</v>
      </c>
      <c r="T2254">
        <v>2006</v>
      </c>
      <c r="U2254">
        <v>690</v>
      </c>
      <c r="V2254">
        <v>2.8</v>
      </c>
      <c r="W2254">
        <v>346</v>
      </c>
    </row>
    <row r="2255" spans="1:23" x14ac:dyDescent="0.25">
      <c r="A2255" t="s">
        <v>6637</v>
      </c>
      <c r="B2255">
        <v>65</v>
      </c>
      <c r="C2255">
        <v>110</v>
      </c>
      <c r="D2255">
        <v>9</v>
      </c>
      <c r="E2255">
        <v>826</v>
      </c>
      <c r="F2255" t="s">
        <v>6638</v>
      </c>
      <c r="G2255">
        <v>997</v>
      </c>
      <c r="H2255">
        <v>8888355</v>
      </c>
      <c r="I2255" t="s">
        <v>3791</v>
      </c>
      <c r="J2255" t="s">
        <v>6639</v>
      </c>
      <c r="K2255" t="s">
        <v>6640</v>
      </c>
      <c r="L2255">
        <v>7894</v>
      </c>
      <c r="M2255">
        <v>3177</v>
      </c>
      <c r="N2255" t="s">
        <v>3649</v>
      </c>
      <c r="O2255">
        <v>19</v>
      </c>
      <c r="P2255">
        <v>25</v>
      </c>
      <c r="Q2255" t="s">
        <v>30</v>
      </c>
      <c r="R2255" t="s">
        <v>31</v>
      </c>
      <c r="S2255">
        <v>0</v>
      </c>
      <c r="T2255">
        <v>2013</v>
      </c>
      <c r="U2255">
        <v>941</v>
      </c>
      <c r="V2255">
        <v>5</v>
      </c>
      <c r="W2255">
        <v>0</v>
      </c>
    </row>
    <row r="2256" spans="1:23" x14ac:dyDescent="0.25">
      <c r="A2256" t="s">
        <v>3502</v>
      </c>
      <c r="B2256">
        <v>45</v>
      </c>
      <c r="C2256">
        <v>83</v>
      </c>
      <c r="D2256">
        <v>119</v>
      </c>
      <c r="E2256">
        <v>633</v>
      </c>
      <c r="F2256" t="s">
        <v>6642</v>
      </c>
      <c r="G2256">
        <v>885</v>
      </c>
      <c r="H2256">
        <v>7001720</v>
      </c>
      <c r="I2256" t="s">
        <v>1789</v>
      </c>
      <c r="J2256" t="s">
        <v>6643</v>
      </c>
      <c r="K2256" t="s">
        <v>6644</v>
      </c>
      <c r="L2256">
        <v>8560</v>
      </c>
      <c r="M2256">
        <v>2907</v>
      </c>
      <c r="N2256" t="s">
        <v>6645</v>
      </c>
      <c r="O2256">
        <v>2</v>
      </c>
      <c r="P2256">
        <v>205</v>
      </c>
      <c r="Q2256" t="s">
        <v>30</v>
      </c>
      <c r="R2256" t="s">
        <v>31</v>
      </c>
      <c r="S2256">
        <v>0</v>
      </c>
      <c r="T2256">
        <v>2008</v>
      </c>
      <c r="U2256">
        <v>816</v>
      </c>
      <c r="V2256">
        <v>4.3</v>
      </c>
      <c r="W2256">
        <v>797</v>
      </c>
    </row>
    <row r="2257" spans="1:23" x14ac:dyDescent="0.25">
      <c r="A2257" t="s">
        <v>3047</v>
      </c>
      <c r="B2257">
        <v>260</v>
      </c>
      <c r="C2257">
        <v>107</v>
      </c>
      <c r="D2257">
        <v>0</v>
      </c>
      <c r="E2257">
        <v>99</v>
      </c>
      <c r="F2257" t="s">
        <v>3590</v>
      </c>
      <c r="G2257">
        <v>2000</v>
      </c>
      <c r="H2257">
        <v>7268659</v>
      </c>
      <c r="I2257" t="s">
        <v>293</v>
      </c>
      <c r="J2257" t="s">
        <v>3618</v>
      </c>
      <c r="K2257" t="s">
        <v>6646</v>
      </c>
      <c r="L2257">
        <v>59248</v>
      </c>
      <c r="M2257">
        <v>2848</v>
      </c>
      <c r="N2257" t="s">
        <v>6647</v>
      </c>
      <c r="O2257">
        <v>7</v>
      </c>
      <c r="P2257">
        <v>164</v>
      </c>
      <c r="Q2257" t="s">
        <v>30</v>
      </c>
      <c r="R2257" t="s">
        <v>4350</v>
      </c>
      <c r="S2257">
        <v>0</v>
      </c>
      <c r="T2257">
        <v>2013</v>
      </c>
      <c r="U2257">
        <v>749</v>
      </c>
      <c r="V2257">
        <v>5.6</v>
      </c>
      <c r="W2257">
        <v>48000</v>
      </c>
    </row>
    <row r="2258" spans="1:23" x14ac:dyDescent="0.25">
      <c r="A2258" t="s">
        <v>6648</v>
      </c>
      <c r="B2258">
        <v>129</v>
      </c>
      <c r="C2258">
        <v>100</v>
      </c>
      <c r="D2258">
        <v>17</v>
      </c>
      <c r="E2258">
        <v>86</v>
      </c>
      <c r="F2258" t="s">
        <v>5438</v>
      </c>
      <c r="G2258">
        <v>669</v>
      </c>
      <c r="H2258">
        <v>6852144</v>
      </c>
      <c r="I2258" t="s">
        <v>2023</v>
      </c>
      <c r="J2258" t="s">
        <v>4339</v>
      </c>
      <c r="K2258" t="s">
        <v>6649</v>
      </c>
      <c r="L2258">
        <v>15169</v>
      </c>
      <c r="M2258">
        <v>1267</v>
      </c>
      <c r="N2258" t="s">
        <v>6650</v>
      </c>
      <c r="O2258">
        <v>0</v>
      </c>
      <c r="P2258">
        <v>213</v>
      </c>
      <c r="Q2258" t="s">
        <v>30</v>
      </c>
      <c r="R2258" t="s">
        <v>188</v>
      </c>
      <c r="S2258">
        <v>0</v>
      </c>
      <c r="T2258">
        <v>2003</v>
      </c>
      <c r="U2258">
        <v>429</v>
      </c>
      <c r="V2258">
        <v>6.2</v>
      </c>
      <c r="W2258">
        <v>0</v>
      </c>
    </row>
    <row r="2259" spans="1:23" x14ac:dyDescent="0.25">
      <c r="A2259" t="s">
        <v>5689</v>
      </c>
      <c r="B2259">
        <v>58</v>
      </c>
      <c r="C2259">
        <v>87</v>
      </c>
      <c r="D2259">
        <v>29</v>
      </c>
      <c r="E2259">
        <v>522</v>
      </c>
      <c r="F2259" t="s">
        <v>2849</v>
      </c>
      <c r="G2259">
        <v>1000</v>
      </c>
      <c r="H2259">
        <v>6563357</v>
      </c>
      <c r="I2259" t="s">
        <v>2645</v>
      </c>
      <c r="J2259" t="s">
        <v>6651</v>
      </c>
      <c r="K2259" t="s">
        <v>6652</v>
      </c>
      <c r="L2259">
        <v>18571</v>
      </c>
      <c r="M2259">
        <v>4218</v>
      </c>
      <c r="N2259" t="s">
        <v>291</v>
      </c>
      <c r="O2259">
        <v>4</v>
      </c>
      <c r="P2259">
        <v>120</v>
      </c>
      <c r="Q2259" t="s">
        <v>30</v>
      </c>
      <c r="R2259" t="s">
        <v>31</v>
      </c>
      <c r="S2259">
        <v>0</v>
      </c>
      <c r="T2259">
        <v>2008</v>
      </c>
      <c r="U2259">
        <v>794</v>
      </c>
      <c r="V2259">
        <v>5.3</v>
      </c>
      <c r="W2259">
        <v>847</v>
      </c>
    </row>
    <row r="2260" spans="1:23" x14ac:dyDescent="0.25">
      <c r="A2260" t="s">
        <v>6653</v>
      </c>
      <c r="B2260">
        <v>103</v>
      </c>
      <c r="C2260">
        <v>154</v>
      </c>
      <c r="D2260">
        <v>608</v>
      </c>
      <c r="E2260">
        <v>149</v>
      </c>
      <c r="F2260" t="s">
        <v>2189</v>
      </c>
      <c r="G2260">
        <v>1000</v>
      </c>
      <c r="H2260">
        <v>6201757</v>
      </c>
      <c r="I2260" t="s">
        <v>6654</v>
      </c>
      <c r="J2260" t="s">
        <v>274</v>
      </c>
      <c r="K2260" t="s">
        <v>6655</v>
      </c>
      <c r="L2260">
        <v>10037</v>
      </c>
      <c r="M2260">
        <v>1690</v>
      </c>
      <c r="N2260" t="s">
        <v>6656</v>
      </c>
      <c r="O2260">
        <v>1</v>
      </c>
      <c r="P2260">
        <v>202</v>
      </c>
      <c r="Q2260" t="s">
        <v>30</v>
      </c>
      <c r="R2260" t="s">
        <v>44</v>
      </c>
      <c r="S2260">
        <v>0</v>
      </c>
      <c r="T2260">
        <v>1999</v>
      </c>
      <c r="U2260">
        <v>452</v>
      </c>
      <c r="V2260">
        <v>7.4</v>
      </c>
      <c r="W2260">
        <v>608</v>
      </c>
    </row>
    <row r="2261" spans="1:23" x14ac:dyDescent="0.25">
      <c r="A2261" t="s">
        <v>6657</v>
      </c>
      <c r="B2261">
        <v>45</v>
      </c>
      <c r="C2261">
        <v>106</v>
      </c>
      <c r="D2261">
        <v>38</v>
      </c>
      <c r="E2261">
        <v>975</v>
      </c>
      <c r="F2261" t="s">
        <v>405</v>
      </c>
      <c r="G2261">
        <v>1000</v>
      </c>
      <c r="H2261">
        <v>6420319</v>
      </c>
      <c r="I2261" t="s">
        <v>2157</v>
      </c>
      <c r="J2261" t="s">
        <v>100</v>
      </c>
      <c r="K2261" t="s">
        <v>6658</v>
      </c>
      <c r="L2261">
        <v>15978</v>
      </c>
      <c r="M2261">
        <v>5705</v>
      </c>
      <c r="N2261" t="s">
        <v>1637</v>
      </c>
      <c r="O2261">
        <v>0</v>
      </c>
      <c r="P2261">
        <v>122</v>
      </c>
      <c r="Q2261" t="s">
        <v>30</v>
      </c>
      <c r="R2261" t="s">
        <v>1873</v>
      </c>
      <c r="S2261">
        <v>0</v>
      </c>
      <c r="T2261">
        <v>2015</v>
      </c>
      <c r="U2261">
        <v>1000</v>
      </c>
      <c r="V2261">
        <v>7.4</v>
      </c>
      <c r="W2261">
        <v>15000</v>
      </c>
    </row>
    <row r="2262" spans="1:23" x14ac:dyDescent="0.25">
      <c r="A2262" t="s">
        <v>3327</v>
      </c>
      <c r="B2262">
        <v>345</v>
      </c>
      <c r="C2262">
        <v>99</v>
      </c>
      <c r="D2262">
        <v>0</v>
      </c>
      <c r="E2262">
        <v>691</v>
      </c>
      <c r="F2262" t="s">
        <v>1813</v>
      </c>
      <c r="G2262">
        <v>13000</v>
      </c>
      <c r="H2262">
        <v>5702083</v>
      </c>
      <c r="I2262" t="s">
        <v>2272</v>
      </c>
      <c r="J2262" t="s">
        <v>317</v>
      </c>
      <c r="K2262" t="s">
        <v>6659</v>
      </c>
      <c r="L2262">
        <v>80617</v>
      </c>
      <c r="M2262">
        <v>23755</v>
      </c>
      <c r="N2262" t="s">
        <v>2168</v>
      </c>
      <c r="O2262">
        <v>3</v>
      </c>
      <c r="P2262">
        <v>190</v>
      </c>
      <c r="Q2262" t="s">
        <v>30</v>
      </c>
      <c r="R2262" t="s">
        <v>44</v>
      </c>
      <c r="S2262">
        <v>0</v>
      </c>
      <c r="T2262">
        <v>2011</v>
      </c>
      <c r="U2262">
        <v>10000</v>
      </c>
      <c r="V2262">
        <v>6.5</v>
      </c>
      <c r="W2262">
        <v>36000</v>
      </c>
    </row>
    <row r="2263" spans="1:23" x14ac:dyDescent="0.25">
      <c r="A2263" t="s">
        <v>5457</v>
      </c>
      <c r="B2263">
        <v>232</v>
      </c>
      <c r="C2263">
        <v>100</v>
      </c>
      <c r="D2263">
        <v>0</v>
      </c>
      <c r="E2263">
        <v>407</v>
      </c>
      <c r="F2263" t="s">
        <v>406</v>
      </c>
      <c r="G2263">
        <v>21000</v>
      </c>
      <c r="H2263">
        <v>5480996</v>
      </c>
      <c r="I2263" t="s">
        <v>6660</v>
      </c>
      <c r="J2263" t="s">
        <v>71</v>
      </c>
      <c r="K2263" t="s">
        <v>6661</v>
      </c>
      <c r="L2263">
        <v>89383</v>
      </c>
      <c r="M2263">
        <v>39507</v>
      </c>
      <c r="N2263" t="s">
        <v>2205</v>
      </c>
      <c r="O2263">
        <v>0</v>
      </c>
      <c r="P2263">
        <v>293</v>
      </c>
      <c r="Q2263" t="s">
        <v>30</v>
      </c>
      <c r="R2263" t="s">
        <v>31</v>
      </c>
      <c r="S2263">
        <v>0</v>
      </c>
      <c r="T2263">
        <v>2006</v>
      </c>
      <c r="U2263">
        <v>18000</v>
      </c>
      <c r="V2263">
        <v>7.1</v>
      </c>
      <c r="W2263">
        <v>0</v>
      </c>
    </row>
    <row r="2264" spans="1:23" x14ac:dyDescent="0.25">
      <c r="A2264" t="s">
        <v>509</v>
      </c>
      <c r="B2264">
        <v>116</v>
      </c>
      <c r="C2264">
        <v>116</v>
      </c>
      <c r="D2264">
        <v>150</v>
      </c>
      <c r="E2264">
        <v>956</v>
      </c>
      <c r="F2264" t="s">
        <v>2366</v>
      </c>
      <c r="G2264">
        <v>18000</v>
      </c>
      <c r="H2264">
        <v>6002756</v>
      </c>
      <c r="I2264" t="s">
        <v>1072</v>
      </c>
      <c r="J2264" t="s">
        <v>443</v>
      </c>
      <c r="K2264" t="s">
        <v>6662</v>
      </c>
      <c r="L2264">
        <v>24997</v>
      </c>
      <c r="M2264">
        <v>21200</v>
      </c>
      <c r="N2264" t="s">
        <v>1450</v>
      </c>
      <c r="O2264">
        <v>2</v>
      </c>
      <c r="P2264">
        <v>75</v>
      </c>
      <c r="Q2264" t="s">
        <v>30</v>
      </c>
      <c r="R2264" t="s">
        <v>31</v>
      </c>
      <c r="S2264">
        <v>0</v>
      </c>
      <c r="T2264">
        <v>2012</v>
      </c>
      <c r="U2264">
        <v>1000</v>
      </c>
      <c r="V2264">
        <v>7.2</v>
      </c>
      <c r="W2264">
        <v>13000</v>
      </c>
    </row>
    <row r="2265" spans="1:23" x14ac:dyDescent="0.25">
      <c r="A2265" t="s">
        <v>2762</v>
      </c>
      <c r="B2265">
        <v>148</v>
      </c>
      <c r="C2265">
        <v>94</v>
      </c>
      <c r="D2265">
        <v>892</v>
      </c>
      <c r="E2265">
        <v>81</v>
      </c>
      <c r="F2265" t="s">
        <v>6663</v>
      </c>
      <c r="G2265">
        <v>310</v>
      </c>
      <c r="H2265">
        <v>5132655</v>
      </c>
      <c r="I2265" t="s">
        <v>6042</v>
      </c>
      <c r="J2265" t="s">
        <v>6664</v>
      </c>
      <c r="K2265" t="s">
        <v>6665</v>
      </c>
      <c r="L2265">
        <v>37626</v>
      </c>
      <c r="M2265">
        <v>838</v>
      </c>
      <c r="N2265" t="s">
        <v>6666</v>
      </c>
      <c r="O2265">
        <v>0</v>
      </c>
      <c r="P2265">
        <v>521</v>
      </c>
      <c r="Q2265" t="s">
        <v>30</v>
      </c>
      <c r="R2265" t="s">
        <v>188</v>
      </c>
      <c r="S2265">
        <v>0</v>
      </c>
      <c r="T2265">
        <v>2005</v>
      </c>
      <c r="U2265">
        <v>294</v>
      </c>
      <c r="V2265">
        <v>2.2999999999999998</v>
      </c>
      <c r="W2265">
        <v>1000</v>
      </c>
    </row>
    <row r="2266" spans="1:23" x14ac:dyDescent="0.25">
      <c r="A2266" t="s">
        <v>2162</v>
      </c>
      <c r="B2266">
        <v>79</v>
      </c>
      <c r="C2266">
        <v>111</v>
      </c>
      <c r="D2266">
        <v>650</v>
      </c>
      <c r="E2266">
        <v>181</v>
      </c>
      <c r="F2266" t="s">
        <v>6667</v>
      </c>
      <c r="G2266">
        <v>690</v>
      </c>
      <c r="H2266">
        <v>5205343</v>
      </c>
      <c r="I2266" t="s">
        <v>4902</v>
      </c>
      <c r="J2266" t="s">
        <v>931</v>
      </c>
      <c r="K2266" t="s">
        <v>6668</v>
      </c>
      <c r="L2266">
        <v>11958</v>
      </c>
      <c r="M2266">
        <v>1573</v>
      </c>
      <c r="N2266" t="s">
        <v>6669</v>
      </c>
      <c r="O2266">
        <v>3</v>
      </c>
      <c r="P2266">
        <v>39</v>
      </c>
      <c r="Q2266" t="s">
        <v>30</v>
      </c>
      <c r="R2266" t="s">
        <v>31</v>
      </c>
      <c r="S2266">
        <v>0</v>
      </c>
      <c r="T2266">
        <v>2009</v>
      </c>
      <c r="U2266">
        <v>224</v>
      </c>
      <c r="V2266">
        <v>6.4</v>
      </c>
      <c r="W2266">
        <v>1000</v>
      </c>
    </row>
    <row r="2267" spans="1:23" x14ac:dyDescent="0.25">
      <c r="A2267" t="s">
        <v>6670</v>
      </c>
      <c r="B2267">
        <v>167</v>
      </c>
      <c r="C2267">
        <v>100</v>
      </c>
      <c r="D2267">
        <v>143</v>
      </c>
      <c r="E2267">
        <v>430</v>
      </c>
      <c r="F2267" t="s">
        <v>1472</v>
      </c>
      <c r="G2267">
        <v>829</v>
      </c>
      <c r="H2267">
        <v>5005883</v>
      </c>
      <c r="I2267" t="s">
        <v>2089</v>
      </c>
      <c r="J2267" t="s">
        <v>5094</v>
      </c>
      <c r="K2267" t="s">
        <v>6671</v>
      </c>
      <c r="L2267">
        <v>29649</v>
      </c>
      <c r="M2267">
        <v>2295</v>
      </c>
      <c r="N2267" t="s">
        <v>1920</v>
      </c>
      <c r="O2267">
        <v>1</v>
      </c>
      <c r="P2267">
        <v>361</v>
      </c>
      <c r="Q2267" t="s">
        <v>30</v>
      </c>
      <c r="R2267" t="s">
        <v>31</v>
      </c>
      <c r="S2267">
        <v>0</v>
      </c>
      <c r="T2267">
        <v>2004</v>
      </c>
      <c r="U2267">
        <v>681</v>
      </c>
      <c r="V2267">
        <v>6.1</v>
      </c>
      <c r="W2267">
        <v>0</v>
      </c>
    </row>
    <row r="2268" spans="1:23" x14ac:dyDescent="0.25">
      <c r="A2268" t="s">
        <v>6672</v>
      </c>
      <c r="B2268">
        <v>350</v>
      </c>
      <c r="C2268">
        <v>125</v>
      </c>
      <c r="D2268">
        <v>78</v>
      </c>
      <c r="E2268">
        <v>745</v>
      </c>
      <c r="F2268" t="s">
        <v>4488</v>
      </c>
      <c r="G2268">
        <v>1000</v>
      </c>
      <c r="H2268">
        <v>5749134</v>
      </c>
      <c r="I2268" t="s">
        <v>321</v>
      </c>
      <c r="J2268" t="s">
        <v>1330</v>
      </c>
      <c r="K2268" t="s">
        <v>6673</v>
      </c>
      <c r="L2268">
        <v>45799</v>
      </c>
      <c r="M2268">
        <v>3979</v>
      </c>
      <c r="N2268" t="s">
        <v>1906</v>
      </c>
      <c r="O2268">
        <v>0</v>
      </c>
      <c r="P2268">
        <v>180</v>
      </c>
      <c r="Q2268" t="s">
        <v>30</v>
      </c>
      <c r="R2268" t="s">
        <v>31</v>
      </c>
      <c r="S2268">
        <v>0</v>
      </c>
      <c r="T2268">
        <v>2014</v>
      </c>
      <c r="U2268">
        <v>969</v>
      </c>
      <c r="V2268">
        <v>7</v>
      </c>
      <c r="W2268">
        <v>0</v>
      </c>
    </row>
    <row r="2269" spans="1:23" x14ac:dyDescent="0.25">
      <c r="A2269" t="s">
        <v>5167</v>
      </c>
      <c r="B2269">
        <v>25</v>
      </c>
      <c r="C2269">
        <v>114</v>
      </c>
      <c r="D2269">
        <v>329</v>
      </c>
      <c r="E2269">
        <v>544</v>
      </c>
      <c r="F2269" t="s">
        <v>5139</v>
      </c>
      <c r="G2269">
        <v>1000</v>
      </c>
      <c r="H2269">
        <v>0</v>
      </c>
      <c r="I2269" t="s">
        <v>1269</v>
      </c>
      <c r="J2269" t="s">
        <v>6084</v>
      </c>
      <c r="K2269" t="s">
        <v>6674</v>
      </c>
      <c r="L2269">
        <v>6904</v>
      </c>
      <c r="M2269">
        <v>3493</v>
      </c>
      <c r="N2269" t="s">
        <v>1527</v>
      </c>
      <c r="O2269">
        <v>0</v>
      </c>
      <c r="P2269">
        <v>102</v>
      </c>
      <c r="Q2269" t="s">
        <v>30</v>
      </c>
      <c r="R2269" t="s">
        <v>188</v>
      </c>
      <c r="S2269">
        <v>0</v>
      </c>
      <c r="T2269">
        <v>2008</v>
      </c>
      <c r="U2269">
        <v>912</v>
      </c>
      <c r="V2269">
        <v>6.5</v>
      </c>
      <c r="W2269">
        <v>971</v>
      </c>
    </row>
    <row r="2270" spans="1:23" x14ac:dyDescent="0.25">
      <c r="A2270" t="s">
        <v>6675</v>
      </c>
      <c r="B2270">
        <v>99</v>
      </c>
      <c r="C2270">
        <v>119</v>
      </c>
      <c r="D2270">
        <v>18</v>
      </c>
      <c r="E2270">
        <v>9</v>
      </c>
      <c r="F2270" t="s">
        <v>6676</v>
      </c>
      <c r="G2270">
        <v>20</v>
      </c>
      <c r="H2270">
        <v>4234040</v>
      </c>
      <c r="I2270" t="s">
        <v>1017</v>
      </c>
      <c r="J2270" t="s">
        <v>6677</v>
      </c>
      <c r="K2270" t="s">
        <v>6678</v>
      </c>
      <c r="L2270">
        <v>14301</v>
      </c>
      <c r="M2270">
        <v>64</v>
      </c>
      <c r="N2270" t="s">
        <v>6679</v>
      </c>
      <c r="O2270">
        <v>0</v>
      </c>
      <c r="P2270">
        <v>45</v>
      </c>
      <c r="Q2270" t="s">
        <v>30</v>
      </c>
      <c r="R2270" t="s">
        <v>31</v>
      </c>
      <c r="S2270">
        <v>0</v>
      </c>
      <c r="T2270">
        <v>2008</v>
      </c>
      <c r="U2270">
        <v>18</v>
      </c>
      <c r="V2270">
        <v>7</v>
      </c>
      <c r="W2270">
        <v>0</v>
      </c>
    </row>
    <row r="2271" spans="1:23" x14ac:dyDescent="0.25">
      <c r="A2271" t="s">
        <v>6680</v>
      </c>
      <c r="B2271">
        <v>231</v>
      </c>
      <c r="C2271">
        <v>135</v>
      </c>
      <c r="D2271">
        <v>162</v>
      </c>
      <c r="E2271">
        <v>228</v>
      </c>
      <c r="F2271" t="s">
        <v>320</v>
      </c>
      <c r="G2271">
        <v>23000</v>
      </c>
      <c r="H2271">
        <v>4001121</v>
      </c>
      <c r="I2271" t="s">
        <v>2692</v>
      </c>
      <c r="J2271" t="s">
        <v>46</v>
      </c>
      <c r="K2271" t="s">
        <v>6681</v>
      </c>
      <c r="L2271">
        <v>48346</v>
      </c>
      <c r="M2271">
        <v>36398</v>
      </c>
      <c r="N2271" t="s">
        <v>6682</v>
      </c>
      <c r="O2271">
        <v>0</v>
      </c>
      <c r="P2271">
        <v>230</v>
      </c>
      <c r="Q2271" t="s">
        <v>30</v>
      </c>
      <c r="R2271" t="s">
        <v>31</v>
      </c>
      <c r="S2271">
        <v>0</v>
      </c>
      <c r="T2271">
        <v>2007</v>
      </c>
      <c r="U2271">
        <v>13000</v>
      </c>
      <c r="V2271">
        <v>7</v>
      </c>
      <c r="W2271">
        <v>0</v>
      </c>
    </row>
    <row r="2272" spans="1:23" x14ac:dyDescent="0.25">
      <c r="A2272" t="s">
        <v>6683</v>
      </c>
      <c r="B2272">
        <v>119</v>
      </c>
      <c r="C2272">
        <v>93</v>
      </c>
      <c r="D2272">
        <v>19</v>
      </c>
      <c r="E2272">
        <v>619</v>
      </c>
      <c r="F2272" t="s">
        <v>664</v>
      </c>
      <c r="G2272">
        <v>15000</v>
      </c>
      <c r="H2272">
        <v>3749061</v>
      </c>
      <c r="I2272" t="s">
        <v>47</v>
      </c>
      <c r="J2272" t="s">
        <v>83</v>
      </c>
      <c r="K2272" t="s">
        <v>6684</v>
      </c>
      <c r="L2272">
        <v>28629</v>
      </c>
      <c r="M2272">
        <v>30134</v>
      </c>
      <c r="N2272" t="s">
        <v>5782</v>
      </c>
      <c r="O2272">
        <v>3</v>
      </c>
      <c r="P2272">
        <v>113</v>
      </c>
      <c r="Q2272" t="s">
        <v>30</v>
      </c>
      <c r="R2272" t="s">
        <v>31</v>
      </c>
      <c r="S2272">
        <v>0</v>
      </c>
      <c r="T2272">
        <v>2012</v>
      </c>
      <c r="U2272">
        <v>13000</v>
      </c>
      <c r="V2272">
        <v>4.9000000000000004</v>
      </c>
      <c r="W2272">
        <v>0</v>
      </c>
    </row>
    <row r="2273" spans="1:23" x14ac:dyDescent="0.25">
      <c r="A2273" t="s">
        <v>4923</v>
      </c>
      <c r="B2273">
        <v>182</v>
      </c>
      <c r="C2273">
        <v>114</v>
      </c>
      <c r="D2273">
        <v>0</v>
      </c>
      <c r="E2273">
        <v>446</v>
      </c>
      <c r="F2273" t="s">
        <v>6377</v>
      </c>
      <c r="G2273">
        <v>975</v>
      </c>
      <c r="H2273">
        <v>3519627</v>
      </c>
      <c r="I2273" t="s">
        <v>6685</v>
      </c>
      <c r="J2273" t="s">
        <v>6158</v>
      </c>
      <c r="K2273" t="s">
        <v>6686</v>
      </c>
      <c r="L2273">
        <v>41737</v>
      </c>
      <c r="M2273">
        <v>3014</v>
      </c>
      <c r="N2273" t="s">
        <v>6687</v>
      </c>
      <c r="O2273">
        <v>4</v>
      </c>
      <c r="P2273">
        <v>105</v>
      </c>
      <c r="Q2273" t="s">
        <v>30</v>
      </c>
      <c r="R2273" t="s">
        <v>31</v>
      </c>
      <c r="S2273">
        <v>0</v>
      </c>
      <c r="T2273">
        <v>2008</v>
      </c>
      <c r="U2273">
        <v>877</v>
      </c>
      <c r="V2273">
        <v>6.9</v>
      </c>
      <c r="W2273">
        <v>0</v>
      </c>
    </row>
    <row r="2274" spans="1:23" x14ac:dyDescent="0.25">
      <c r="A2274" t="s">
        <v>6688</v>
      </c>
      <c r="B2274">
        <v>245</v>
      </c>
      <c r="C2274">
        <v>124</v>
      </c>
      <c r="D2274">
        <v>0</v>
      </c>
      <c r="E2274">
        <v>631</v>
      </c>
      <c r="F2274" t="s">
        <v>1689</v>
      </c>
      <c r="G2274">
        <v>22000</v>
      </c>
      <c r="H2274">
        <v>3081925</v>
      </c>
      <c r="I2274" t="s">
        <v>936</v>
      </c>
      <c r="J2274" t="s">
        <v>479</v>
      </c>
      <c r="K2274" t="s">
        <v>6689</v>
      </c>
      <c r="L2274">
        <v>55842</v>
      </c>
      <c r="M2274">
        <v>24732</v>
      </c>
      <c r="N2274" t="s">
        <v>53</v>
      </c>
      <c r="O2274">
        <v>0</v>
      </c>
      <c r="P2274">
        <v>274</v>
      </c>
      <c r="Q2274" t="s">
        <v>30</v>
      </c>
      <c r="R2274" t="s">
        <v>31</v>
      </c>
      <c r="S2274">
        <v>0</v>
      </c>
      <c r="T2274">
        <v>2008</v>
      </c>
      <c r="U2274">
        <v>1000</v>
      </c>
      <c r="V2274">
        <v>7.5</v>
      </c>
      <c r="W2274">
        <v>13000</v>
      </c>
    </row>
    <row r="2275" spans="1:23" x14ac:dyDescent="0.25">
      <c r="A2275" t="s">
        <v>4689</v>
      </c>
      <c r="B2275">
        <v>174</v>
      </c>
      <c r="C2275">
        <v>134</v>
      </c>
      <c r="D2275">
        <v>6000</v>
      </c>
      <c r="E2275">
        <v>745</v>
      </c>
      <c r="F2275" t="s">
        <v>547</v>
      </c>
      <c r="G2275">
        <v>893</v>
      </c>
      <c r="H2275">
        <v>2298191</v>
      </c>
      <c r="I2275" t="s">
        <v>5228</v>
      </c>
      <c r="J2275" t="s">
        <v>2215</v>
      </c>
      <c r="K2275" t="s">
        <v>6690</v>
      </c>
      <c r="L2275">
        <v>221552</v>
      </c>
      <c r="M2275">
        <v>2710</v>
      </c>
      <c r="N2275" t="s">
        <v>710</v>
      </c>
      <c r="O2275">
        <v>0</v>
      </c>
      <c r="P2275">
        <v>570</v>
      </c>
      <c r="Q2275" t="s">
        <v>466</v>
      </c>
      <c r="R2275" t="s">
        <v>467</v>
      </c>
      <c r="S2275">
        <v>0</v>
      </c>
      <c r="T2275">
        <v>1997</v>
      </c>
      <c r="U2275">
        <v>851</v>
      </c>
      <c r="V2275">
        <v>8.4</v>
      </c>
      <c r="W2275">
        <v>11000</v>
      </c>
    </row>
    <row r="2276" spans="1:23" x14ac:dyDescent="0.25">
      <c r="A2276" t="s">
        <v>4655</v>
      </c>
      <c r="B2276">
        <v>69</v>
      </c>
      <c r="C2276">
        <v>114</v>
      </c>
      <c r="D2276">
        <v>22</v>
      </c>
      <c r="E2276">
        <v>413</v>
      </c>
      <c r="F2276" t="s">
        <v>2040</v>
      </c>
      <c r="G2276">
        <v>572</v>
      </c>
      <c r="H2276">
        <v>2353728</v>
      </c>
      <c r="I2276" t="s">
        <v>6691</v>
      </c>
      <c r="J2276" t="s">
        <v>4100</v>
      </c>
      <c r="K2276" t="s">
        <v>6692</v>
      </c>
      <c r="L2276">
        <v>4293</v>
      </c>
      <c r="M2276">
        <v>1776</v>
      </c>
      <c r="N2276" t="s">
        <v>3268</v>
      </c>
      <c r="O2276">
        <v>5</v>
      </c>
      <c r="P2276">
        <v>53</v>
      </c>
      <c r="Q2276" t="s">
        <v>965</v>
      </c>
      <c r="R2276" t="s">
        <v>966</v>
      </c>
      <c r="S2276">
        <v>0</v>
      </c>
      <c r="T2276">
        <v>2003</v>
      </c>
      <c r="U2276">
        <v>548</v>
      </c>
      <c r="V2276">
        <v>6.9</v>
      </c>
      <c r="W2276">
        <v>235</v>
      </c>
    </row>
    <row r="2277" spans="1:23" x14ac:dyDescent="0.25">
      <c r="A2277" t="s">
        <v>6693</v>
      </c>
      <c r="B2277">
        <v>26</v>
      </c>
      <c r="C2277">
        <v>124</v>
      </c>
      <c r="D2277">
        <v>42</v>
      </c>
      <c r="E2277">
        <v>161</v>
      </c>
      <c r="F2277" t="s">
        <v>6694</v>
      </c>
      <c r="G2277">
        <v>801</v>
      </c>
      <c r="H2277">
        <v>2000000</v>
      </c>
      <c r="I2277" t="s">
        <v>6695</v>
      </c>
      <c r="J2277" t="s">
        <v>6520</v>
      </c>
      <c r="K2277" t="s">
        <v>6696</v>
      </c>
      <c r="L2277">
        <v>2998</v>
      </c>
      <c r="M2277">
        <v>1462</v>
      </c>
      <c r="N2277" t="s">
        <v>6697</v>
      </c>
      <c r="O2277">
        <v>0</v>
      </c>
      <c r="P2277">
        <v>74</v>
      </c>
      <c r="Q2277" t="s">
        <v>30</v>
      </c>
      <c r="R2277" t="s">
        <v>31</v>
      </c>
      <c r="S2277">
        <v>0</v>
      </c>
      <c r="T2277">
        <v>1980</v>
      </c>
      <c r="U2277">
        <v>174</v>
      </c>
      <c r="V2277">
        <v>4.5</v>
      </c>
      <c r="W2277">
        <v>1000</v>
      </c>
    </row>
    <row r="2278" spans="1:23" x14ac:dyDescent="0.25">
      <c r="A2278" t="s">
        <v>5896</v>
      </c>
      <c r="B2278">
        <v>168</v>
      </c>
      <c r="C2278">
        <v>104</v>
      </c>
      <c r="D2278">
        <v>214</v>
      </c>
      <c r="E2278">
        <v>430</v>
      </c>
      <c r="F2278" t="s">
        <v>364</v>
      </c>
      <c r="G2278">
        <v>1000</v>
      </c>
      <c r="H2278">
        <v>1900725</v>
      </c>
      <c r="I2278" t="s">
        <v>6482</v>
      </c>
      <c r="J2278" t="s">
        <v>271</v>
      </c>
      <c r="K2278" t="s">
        <v>6698</v>
      </c>
      <c r="L2278">
        <v>43205</v>
      </c>
      <c r="M2278">
        <v>2129</v>
      </c>
      <c r="N2278" t="s">
        <v>1920</v>
      </c>
      <c r="O2278">
        <v>1</v>
      </c>
      <c r="P2278">
        <v>232</v>
      </c>
      <c r="Q2278" t="s">
        <v>30</v>
      </c>
      <c r="R2278" t="s">
        <v>257</v>
      </c>
      <c r="S2278">
        <v>0</v>
      </c>
      <c r="T2278">
        <v>2005</v>
      </c>
      <c r="U2278">
        <v>509</v>
      </c>
      <c r="V2278">
        <v>7.4</v>
      </c>
      <c r="W2278">
        <v>0</v>
      </c>
    </row>
    <row r="2279" spans="1:23" x14ac:dyDescent="0.25">
      <c r="A2279" t="s">
        <v>6699</v>
      </c>
      <c r="B2279">
        <v>27</v>
      </c>
      <c r="C2279">
        <v>118</v>
      </c>
      <c r="D2279">
        <v>14</v>
      </c>
      <c r="E2279">
        <v>400</v>
      </c>
      <c r="F2279" t="s">
        <v>2333</v>
      </c>
      <c r="G2279">
        <v>2000</v>
      </c>
      <c r="H2279">
        <v>2246000</v>
      </c>
      <c r="I2279" t="s">
        <v>1072</v>
      </c>
      <c r="J2279" t="s">
        <v>6700</v>
      </c>
      <c r="K2279" t="s">
        <v>6701</v>
      </c>
      <c r="L2279">
        <v>2302</v>
      </c>
      <c r="M2279">
        <v>3384</v>
      </c>
      <c r="N2279" t="s">
        <v>6702</v>
      </c>
      <c r="O2279">
        <v>4</v>
      </c>
      <c r="P2279">
        <v>20</v>
      </c>
      <c r="Q2279" t="s">
        <v>30</v>
      </c>
      <c r="R2279" t="s">
        <v>31</v>
      </c>
      <c r="S2279">
        <v>0</v>
      </c>
      <c r="T2279">
        <v>2015</v>
      </c>
      <c r="U2279">
        <v>769</v>
      </c>
      <c r="V2279">
        <v>7</v>
      </c>
      <c r="W2279">
        <v>0</v>
      </c>
    </row>
    <row r="2280" spans="1:23" x14ac:dyDescent="0.25">
      <c r="A2280" t="s">
        <v>5884</v>
      </c>
      <c r="B2280">
        <v>28</v>
      </c>
      <c r="C2280">
        <v>80</v>
      </c>
      <c r="D2280">
        <v>121</v>
      </c>
      <c r="E2280">
        <v>587</v>
      </c>
      <c r="F2280" t="s">
        <v>1549</v>
      </c>
      <c r="G2280">
        <v>836</v>
      </c>
      <c r="H2280">
        <v>1646664</v>
      </c>
      <c r="I2280" t="s">
        <v>3915</v>
      </c>
      <c r="J2280" t="s">
        <v>6703</v>
      </c>
      <c r="K2280" t="s">
        <v>6704</v>
      </c>
      <c r="L2280">
        <v>4518</v>
      </c>
      <c r="M2280">
        <v>2467</v>
      </c>
      <c r="N2280" t="s">
        <v>5524</v>
      </c>
      <c r="O2280">
        <v>2</v>
      </c>
      <c r="P2280">
        <v>66</v>
      </c>
      <c r="Q2280" t="s">
        <v>30</v>
      </c>
      <c r="R2280" t="s">
        <v>31</v>
      </c>
      <c r="S2280">
        <v>0</v>
      </c>
      <c r="T2280">
        <v>2003</v>
      </c>
      <c r="U2280">
        <v>624</v>
      </c>
      <c r="V2280">
        <v>2.8</v>
      </c>
      <c r="W2280">
        <v>241</v>
      </c>
    </row>
    <row r="2281" spans="1:23" x14ac:dyDescent="0.25">
      <c r="A2281" t="s">
        <v>5093</v>
      </c>
      <c r="B2281">
        <v>146</v>
      </c>
      <c r="C2281">
        <v>107</v>
      </c>
      <c r="D2281">
        <v>110</v>
      </c>
      <c r="E2281">
        <v>722</v>
      </c>
      <c r="F2281" t="s">
        <v>1885</v>
      </c>
      <c r="G2281">
        <v>23000</v>
      </c>
      <c r="H2281">
        <v>1190018</v>
      </c>
      <c r="I2281" t="s">
        <v>919</v>
      </c>
      <c r="J2281" t="s">
        <v>46</v>
      </c>
      <c r="K2281" t="s">
        <v>6705</v>
      </c>
      <c r="L2281">
        <v>261317</v>
      </c>
      <c r="M2281">
        <v>25088</v>
      </c>
      <c r="N2281" t="s">
        <v>2018</v>
      </c>
      <c r="O2281">
        <v>2</v>
      </c>
      <c r="P2281">
        <v>1137</v>
      </c>
      <c r="Q2281" t="s">
        <v>30</v>
      </c>
      <c r="R2281" t="s">
        <v>31</v>
      </c>
      <c r="S2281">
        <v>0</v>
      </c>
      <c r="T2281">
        <v>2002</v>
      </c>
      <c r="U2281">
        <v>876</v>
      </c>
      <c r="V2281">
        <v>7.5</v>
      </c>
      <c r="W2281">
        <v>20000</v>
      </c>
    </row>
    <row r="2282" spans="1:23" x14ac:dyDescent="0.25">
      <c r="A2282" t="s">
        <v>999</v>
      </c>
      <c r="B2282">
        <v>67</v>
      </c>
      <c r="C2282">
        <v>125</v>
      </c>
      <c r="D2282">
        <v>55</v>
      </c>
      <c r="E2282">
        <v>2</v>
      </c>
      <c r="F2282" t="s">
        <v>6706</v>
      </c>
      <c r="G2282">
        <v>991</v>
      </c>
      <c r="H2282">
        <v>1027749</v>
      </c>
      <c r="I2282" t="s">
        <v>2157</v>
      </c>
      <c r="J2282" t="s">
        <v>2144</v>
      </c>
      <c r="K2282" t="s">
        <v>6707</v>
      </c>
      <c r="L2282">
        <v>8087</v>
      </c>
      <c r="M2282">
        <v>1003</v>
      </c>
      <c r="N2282" t="s">
        <v>6708</v>
      </c>
      <c r="O2282">
        <v>4</v>
      </c>
      <c r="P2282">
        <v>33</v>
      </c>
      <c r="Q2282" t="s">
        <v>30</v>
      </c>
      <c r="R2282" t="s">
        <v>257</v>
      </c>
      <c r="S2282">
        <v>0</v>
      </c>
      <c r="T2282">
        <v>2008</v>
      </c>
      <c r="U2282">
        <v>10</v>
      </c>
      <c r="V2282">
        <v>7.1</v>
      </c>
      <c r="W2282">
        <v>1000</v>
      </c>
    </row>
    <row r="2283" spans="1:23" x14ac:dyDescent="0.25">
      <c r="A2283" t="s">
        <v>5351</v>
      </c>
      <c r="B2283">
        <v>93</v>
      </c>
      <c r="C2283">
        <v>115</v>
      </c>
      <c r="D2283">
        <v>115</v>
      </c>
      <c r="E2283">
        <v>977</v>
      </c>
      <c r="F2283" t="s">
        <v>4680</v>
      </c>
      <c r="G2283">
        <v>9000</v>
      </c>
      <c r="H2283">
        <v>882710</v>
      </c>
      <c r="I2283" t="s">
        <v>3258</v>
      </c>
      <c r="J2283" t="s">
        <v>531</v>
      </c>
      <c r="K2283" t="s">
        <v>6709</v>
      </c>
      <c r="L2283">
        <v>16215</v>
      </c>
      <c r="M2283">
        <v>11433</v>
      </c>
      <c r="N2283" t="s">
        <v>3452</v>
      </c>
      <c r="O2283">
        <v>2</v>
      </c>
      <c r="P2283">
        <v>138</v>
      </c>
      <c r="Q2283" t="s">
        <v>30</v>
      </c>
      <c r="R2283" t="s">
        <v>31</v>
      </c>
      <c r="S2283">
        <v>0</v>
      </c>
      <c r="T2283">
        <v>2000</v>
      </c>
      <c r="U2283">
        <v>1000</v>
      </c>
      <c r="V2283">
        <v>6.4</v>
      </c>
      <c r="W2283">
        <v>401</v>
      </c>
    </row>
    <row r="2284" spans="1:23" x14ac:dyDescent="0.25">
      <c r="A2284" t="s">
        <v>6710</v>
      </c>
      <c r="B2284">
        <v>28</v>
      </c>
      <c r="C2284">
        <v>88</v>
      </c>
      <c r="D2284">
        <v>12</v>
      </c>
      <c r="E2284">
        <v>231</v>
      </c>
      <c r="F2284" t="s">
        <v>6711</v>
      </c>
      <c r="G2284">
        <v>979</v>
      </c>
      <c r="H2284">
        <v>1064277</v>
      </c>
      <c r="I2284" t="s">
        <v>5806</v>
      </c>
      <c r="J2284" t="s">
        <v>1083</v>
      </c>
      <c r="K2284" t="s">
        <v>6712</v>
      </c>
      <c r="L2284">
        <v>14015</v>
      </c>
      <c r="M2284">
        <v>1978</v>
      </c>
      <c r="N2284" t="s">
        <v>6713</v>
      </c>
      <c r="O2284">
        <v>0</v>
      </c>
      <c r="P2284">
        <v>83</v>
      </c>
      <c r="Q2284" t="s">
        <v>30</v>
      </c>
      <c r="R2284" t="s">
        <v>31</v>
      </c>
      <c r="S2284">
        <v>0</v>
      </c>
      <c r="T2284">
        <v>2012</v>
      </c>
      <c r="U2284">
        <v>532</v>
      </c>
      <c r="V2284">
        <v>6.7</v>
      </c>
      <c r="W2284">
        <v>831</v>
      </c>
    </row>
    <row r="2285" spans="1:23" x14ac:dyDescent="0.25">
      <c r="A2285" t="s">
        <v>390</v>
      </c>
      <c r="B2285">
        <v>131</v>
      </c>
      <c r="C2285">
        <v>122</v>
      </c>
      <c r="D2285">
        <v>11000</v>
      </c>
      <c r="E2285">
        <v>188</v>
      </c>
      <c r="F2285" t="s">
        <v>390</v>
      </c>
      <c r="G2285">
        <v>11000</v>
      </c>
      <c r="H2285">
        <v>531009</v>
      </c>
      <c r="I2285" t="s">
        <v>152</v>
      </c>
      <c r="J2285" t="s">
        <v>237</v>
      </c>
      <c r="K2285" t="s">
        <v>6714</v>
      </c>
      <c r="L2285">
        <v>7976</v>
      </c>
      <c r="M2285">
        <v>22319</v>
      </c>
      <c r="N2285" t="s">
        <v>6715</v>
      </c>
      <c r="O2285">
        <v>0</v>
      </c>
      <c r="P2285">
        <v>61</v>
      </c>
      <c r="Q2285" t="s">
        <v>30</v>
      </c>
      <c r="R2285" t="s">
        <v>31</v>
      </c>
      <c r="S2285">
        <v>0</v>
      </c>
      <c r="T2285">
        <v>2015</v>
      </c>
      <c r="U2285">
        <v>11000</v>
      </c>
      <c r="V2285">
        <v>5.3</v>
      </c>
      <c r="W2285">
        <v>0</v>
      </c>
    </row>
    <row r="2286" spans="1:23" x14ac:dyDescent="0.25">
      <c r="A2286" t="s">
        <v>6716</v>
      </c>
      <c r="B2286">
        <v>105</v>
      </c>
      <c r="C2286">
        <v>103</v>
      </c>
      <c r="D2286">
        <v>78</v>
      </c>
      <c r="E2286">
        <v>101</v>
      </c>
      <c r="F2286" t="s">
        <v>351</v>
      </c>
      <c r="G2286">
        <v>488</v>
      </c>
      <c r="H2286">
        <v>410388</v>
      </c>
      <c r="I2286" t="s">
        <v>6717</v>
      </c>
      <c r="J2286" t="s">
        <v>4392</v>
      </c>
      <c r="K2286" t="s">
        <v>6718</v>
      </c>
      <c r="L2286">
        <v>13727</v>
      </c>
      <c r="M2286">
        <v>991</v>
      </c>
      <c r="N2286" t="s">
        <v>6719</v>
      </c>
      <c r="O2286">
        <v>1</v>
      </c>
      <c r="P2286">
        <v>79</v>
      </c>
      <c r="Q2286" t="s">
        <v>466</v>
      </c>
      <c r="R2286" t="s">
        <v>467</v>
      </c>
      <c r="S2286">
        <v>0</v>
      </c>
      <c r="T2286">
        <v>2004</v>
      </c>
      <c r="U2286">
        <v>336</v>
      </c>
      <c r="V2286">
        <v>6.9</v>
      </c>
      <c r="W2286">
        <v>973</v>
      </c>
    </row>
    <row r="2287" spans="1:23" x14ac:dyDescent="0.25">
      <c r="A2287" t="s">
        <v>6720</v>
      </c>
      <c r="B2287">
        <v>21</v>
      </c>
      <c r="C2287">
        <v>101</v>
      </c>
      <c r="D2287">
        <v>25</v>
      </c>
      <c r="E2287">
        <v>407</v>
      </c>
      <c r="F2287" t="s">
        <v>3630</v>
      </c>
      <c r="G2287">
        <v>18000</v>
      </c>
      <c r="H2287">
        <v>375474</v>
      </c>
      <c r="I2287" t="s">
        <v>1497</v>
      </c>
      <c r="J2287" t="s">
        <v>443</v>
      </c>
      <c r="K2287" t="s">
        <v>6721</v>
      </c>
      <c r="L2287">
        <v>2613</v>
      </c>
      <c r="M2287">
        <v>20354</v>
      </c>
      <c r="N2287" t="s">
        <v>6722</v>
      </c>
      <c r="O2287">
        <v>0</v>
      </c>
      <c r="P2287">
        <v>46</v>
      </c>
      <c r="Q2287" t="s">
        <v>30</v>
      </c>
      <c r="R2287" t="s">
        <v>31</v>
      </c>
      <c r="S2287">
        <v>0</v>
      </c>
      <c r="T2287">
        <v>2005</v>
      </c>
      <c r="U2287">
        <v>723</v>
      </c>
      <c r="V2287">
        <v>6.2</v>
      </c>
      <c r="W2287">
        <v>445</v>
      </c>
    </row>
    <row r="2288" spans="1:23" x14ac:dyDescent="0.25">
      <c r="A2288" t="s">
        <v>6723</v>
      </c>
      <c r="B2288">
        <v>140</v>
      </c>
      <c r="C2288">
        <v>101</v>
      </c>
      <c r="D2288">
        <v>46</v>
      </c>
      <c r="E2288">
        <v>902</v>
      </c>
      <c r="F2288" t="s">
        <v>63</v>
      </c>
      <c r="G2288">
        <v>33000</v>
      </c>
      <c r="H2288">
        <v>578382</v>
      </c>
      <c r="I2288" t="s">
        <v>6724</v>
      </c>
      <c r="J2288" t="s">
        <v>2641</v>
      </c>
      <c r="K2288" t="s">
        <v>6725</v>
      </c>
      <c r="L2288">
        <v>41249</v>
      </c>
      <c r="M2288">
        <v>39515</v>
      </c>
      <c r="N2288" t="s">
        <v>90</v>
      </c>
      <c r="O2288">
        <v>2</v>
      </c>
      <c r="P2288">
        <v>67</v>
      </c>
      <c r="Q2288" t="s">
        <v>30</v>
      </c>
      <c r="R2288" t="s">
        <v>31</v>
      </c>
      <c r="S2288">
        <v>0</v>
      </c>
      <c r="T2288">
        <v>2010</v>
      </c>
      <c r="U2288">
        <v>4000</v>
      </c>
      <c r="V2288">
        <v>6.3</v>
      </c>
      <c r="W2288">
        <v>0</v>
      </c>
    </row>
    <row r="2289" spans="1:23" x14ac:dyDescent="0.25">
      <c r="A2289" t="s">
        <v>365</v>
      </c>
      <c r="B2289">
        <v>9</v>
      </c>
      <c r="C2289">
        <v>107</v>
      </c>
      <c r="D2289">
        <v>58</v>
      </c>
      <c r="E2289">
        <v>324</v>
      </c>
      <c r="F2289" t="s">
        <v>1653</v>
      </c>
      <c r="G2289">
        <v>699</v>
      </c>
      <c r="H2289">
        <v>305070</v>
      </c>
      <c r="I2289" t="s">
        <v>1863</v>
      </c>
      <c r="J2289" t="s">
        <v>6726</v>
      </c>
      <c r="K2289" t="s">
        <v>6727</v>
      </c>
      <c r="L2289">
        <v>3843</v>
      </c>
      <c r="M2289">
        <v>1592</v>
      </c>
      <c r="N2289" t="s">
        <v>2197</v>
      </c>
      <c r="O2289">
        <v>1</v>
      </c>
      <c r="P2289">
        <v>25</v>
      </c>
      <c r="Q2289" t="s">
        <v>30</v>
      </c>
      <c r="R2289" t="s">
        <v>31</v>
      </c>
      <c r="S2289">
        <v>0</v>
      </c>
      <c r="T2289">
        <v>1994</v>
      </c>
      <c r="U2289">
        <v>533</v>
      </c>
      <c r="V2289">
        <v>6.4</v>
      </c>
      <c r="W2289">
        <v>399</v>
      </c>
    </row>
    <row r="2290" spans="1:23" x14ac:dyDescent="0.25">
      <c r="A2290" t="s">
        <v>6521</v>
      </c>
      <c r="B2290">
        <v>83</v>
      </c>
      <c r="C2290">
        <v>86</v>
      </c>
      <c r="D2290">
        <v>0</v>
      </c>
      <c r="E2290">
        <v>3</v>
      </c>
      <c r="F2290" t="s">
        <v>6728</v>
      </c>
      <c r="G2290">
        <v>46</v>
      </c>
      <c r="H2290">
        <v>206678</v>
      </c>
      <c r="I2290" t="s">
        <v>1709</v>
      </c>
      <c r="J2290" t="s">
        <v>4246</v>
      </c>
      <c r="K2290" t="s">
        <v>6729</v>
      </c>
      <c r="L2290">
        <v>11391</v>
      </c>
      <c r="M2290">
        <v>82</v>
      </c>
      <c r="N2290" t="s">
        <v>6730</v>
      </c>
      <c r="O2290">
        <v>1</v>
      </c>
      <c r="P2290">
        <v>66</v>
      </c>
      <c r="Q2290" t="s">
        <v>4389</v>
      </c>
      <c r="R2290" t="s">
        <v>2434</v>
      </c>
      <c r="S2290">
        <v>0</v>
      </c>
      <c r="T2290">
        <v>2008</v>
      </c>
      <c r="U2290">
        <v>33</v>
      </c>
      <c r="V2290">
        <v>6.5</v>
      </c>
      <c r="W2290">
        <v>1000</v>
      </c>
    </row>
    <row r="2291" spans="1:23" x14ac:dyDescent="0.25">
      <c r="A2291" t="s">
        <v>4145</v>
      </c>
      <c r="B2291">
        <v>8</v>
      </c>
      <c r="C2291">
        <v>118</v>
      </c>
      <c r="D2291">
        <v>8</v>
      </c>
      <c r="E2291">
        <v>11</v>
      </c>
      <c r="F2291" t="s">
        <v>6731</v>
      </c>
      <c r="G2291">
        <v>106</v>
      </c>
      <c r="H2291">
        <v>146072</v>
      </c>
      <c r="I2291" t="s">
        <v>6732</v>
      </c>
      <c r="J2291" t="s">
        <v>6733</v>
      </c>
      <c r="K2291" t="s">
        <v>6734</v>
      </c>
      <c r="L2291">
        <v>7147</v>
      </c>
      <c r="M2291">
        <v>182</v>
      </c>
      <c r="N2291" t="s">
        <v>6735</v>
      </c>
      <c r="O2291">
        <v>0</v>
      </c>
      <c r="P2291">
        <v>16</v>
      </c>
      <c r="Q2291" t="s">
        <v>965</v>
      </c>
      <c r="R2291" t="s">
        <v>966</v>
      </c>
      <c r="S2291">
        <v>0</v>
      </c>
      <c r="T2291">
        <v>1998</v>
      </c>
      <c r="U2291">
        <v>56</v>
      </c>
      <c r="V2291">
        <v>6</v>
      </c>
      <c r="W2291">
        <v>136</v>
      </c>
    </row>
    <row r="2292" spans="1:23" x14ac:dyDescent="0.25">
      <c r="A2292" t="s">
        <v>4445</v>
      </c>
      <c r="B2292">
        <v>138</v>
      </c>
      <c r="C2292">
        <v>107</v>
      </c>
      <c r="D2292">
        <v>14</v>
      </c>
      <c r="E2292">
        <v>311</v>
      </c>
      <c r="F2292" t="s">
        <v>6736</v>
      </c>
      <c r="G2292">
        <v>403</v>
      </c>
      <c r="H2292">
        <v>1183354</v>
      </c>
      <c r="I2292" t="s">
        <v>6737</v>
      </c>
      <c r="J2292" t="s">
        <v>4735</v>
      </c>
      <c r="K2292" t="s">
        <v>6738</v>
      </c>
      <c r="L2292">
        <v>13026</v>
      </c>
      <c r="M2292">
        <v>1577</v>
      </c>
      <c r="N2292" t="s">
        <v>3514</v>
      </c>
      <c r="O2292">
        <v>1</v>
      </c>
      <c r="P2292">
        <v>75</v>
      </c>
      <c r="Q2292" t="s">
        <v>30</v>
      </c>
      <c r="R2292" t="s">
        <v>31</v>
      </c>
      <c r="S2292">
        <v>0</v>
      </c>
      <c r="T2292">
        <v>2010</v>
      </c>
      <c r="U2292">
        <v>368</v>
      </c>
      <c r="V2292">
        <v>5.0999999999999996</v>
      </c>
      <c r="W2292">
        <v>0</v>
      </c>
    </row>
    <row r="2293" spans="1:23" x14ac:dyDescent="0.25">
      <c r="A2293" t="s">
        <v>6739</v>
      </c>
      <c r="B2293">
        <v>42</v>
      </c>
      <c r="C2293">
        <v>100</v>
      </c>
      <c r="D2293">
        <v>3</v>
      </c>
      <c r="E2293">
        <v>442</v>
      </c>
      <c r="F2293" t="s">
        <v>1915</v>
      </c>
      <c r="G2293">
        <v>14000</v>
      </c>
      <c r="H2293">
        <v>121972</v>
      </c>
      <c r="I2293" t="s">
        <v>1968</v>
      </c>
      <c r="J2293" t="s">
        <v>1544</v>
      </c>
      <c r="K2293" t="s">
        <v>6740</v>
      </c>
      <c r="L2293">
        <v>9868</v>
      </c>
      <c r="M2293">
        <v>15612</v>
      </c>
      <c r="N2293" t="s">
        <v>6741</v>
      </c>
      <c r="O2293">
        <v>3</v>
      </c>
      <c r="P2293">
        <v>81</v>
      </c>
      <c r="Q2293" t="s">
        <v>30</v>
      </c>
      <c r="R2293" t="s">
        <v>31</v>
      </c>
      <c r="S2293">
        <v>0</v>
      </c>
      <c r="T2293">
        <v>2002</v>
      </c>
      <c r="U2293">
        <v>506</v>
      </c>
      <c r="V2293">
        <v>5.5</v>
      </c>
      <c r="W2293">
        <v>217</v>
      </c>
    </row>
    <row r="2294" spans="1:23" x14ac:dyDescent="0.25">
      <c r="A2294" t="s">
        <v>3606</v>
      </c>
      <c r="B2294">
        <v>92</v>
      </c>
      <c r="C2294">
        <v>110</v>
      </c>
      <c r="D2294">
        <v>278</v>
      </c>
      <c r="E2294">
        <v>181</v>
      </c>
      <c r="F2294" t="s">
        <v>4369</v>
      </c>
      <c r="G2294">
        <v>3000</v>
      </c>
      <c r="H2294">
        <v>263365</v>
      </c>
      <c r="I2294" t="s">
        <v>1616</v>
      </c>
      <c r="J2294" t="s">
        <v>454</v>
      </c>
      <c r="K2294" t="s">
        <v>6743</v>
      </c>
      <c r="L2294">
        <v>6147</v>
      </c>
      <c r="M2294">
        <v>3785</v>
      </c>
      <c r="N2294" t="s">
        <v>6744</v>
      </c>
      <c r="O2294">
        <v>2</v>
      </c>
      <c r="P2294">
        <v>36</v>
      </c>
      <c r="Q2294" t="s">
        <v>30</v>
      </c>
      <c r="R2294" t="s">
        <v>31</v>
      </c>
      <c r="S2294">
        <v>0</v>
      </c>
      <c r="T2294">
        <v>2010</v>
      </c>
      <c r="U2294">
        <v>602</v>
      </c>
      <c r="V2294">
        <v>5.4</v>
      </c>
      <c r="W2294">
        <v>0</v>
      </c>
    </row>
    <row r="2295" spans="1:23" x14ac:dyDescent="0.25">
      <c r="A2295" t="s">
        <v>2260</v>
      </c>
      <c r="B2295">
        <v>140</v>
      </c>
      <c r="C2295">
        <v>106</v>
      </c>
      <c r="D2295">
        <v>448</v>
      </c>
      <c r="E2295">
        <v>648</v>
      </c>
      <c r="F2295" t="s">
        <v>6745</v>
      </c>
      <c r="G2295">
        <v>9000</v>
      </c>
      <c r="H2295">
        <v>54734</v>
      </c>
      <c r="I2295" t="s">
        <v>1396</v>
      </c>
      <c r="J2295" t="s">
        <v>806</v>
      </c>
      <c r="K2295" t="s">
        <v>6746</v>
      </c>
      <c r="L2295">
        <v>20821</v>
      </c>
      <c r="M2295">
        <v>10982</v>
      </c>
      <c r="N2295" t="s">
        <v>4788</v>
      </c>
      <c r="O2295">
        <v>1</v>
      </c>
      <c r="P2295">
        <v>62</v>
      </c>
      <c r="Q2295" t="s">
        <v>30</v>
      </c>
      <c r="R2295" t="s">
        <v>2266</v>
      </c>
      <c r="S2295">
        <v>0</v>
      </c>
      <c r="T2295">
        <v>2015</v>
      </c>
      <c r="U2295">
        <v>750</v>
      </c>
      <c r="V2295">
        <v>5.7</v>
      </c>
      <c r="W2295">
        <v>0</v>
      </c>
    </row>
    <row r="2296" spans="1:23" x14ac:dyDescent="0.25">
      <c r="A2296" t="s">
        <v>6747</v>
      </c>
      <c r="B2296">
        <v>0</v>
      </c>
      <c r="C2296">
        <v>7</v>
      </c>
      <c r="D2296">
        <v>23</v>
      </c>
      <c r="E2296">
        <v>51</v>
      </c>
      <c r="F2296" t="s">
        <v>6748</v>
      </c>
      <c r="G2296">
        <v>344</v>
      </c>
      <c r="H2296">
        <v>0</v>
      </c>
      <c r="I2296" t="s">
        <v>6749</v>
      </c>
      <c r="J2296" t="s">
        <v>6750</v>
      </c>
      <c r="K2296" t="s">
        <v>6751</v>
      </c>
      <c r="L2296">
        <v>118</v>
      </c>
      <c r="M2296">
        <v>726</v>
      </c>
      <c r="N2296" t="s">
        <v>6752</v>
      </c>
      <c r="O2296">
        <v>0</v>
      </c>
      <c r="P2296">
        <v>0</v>
      </c>
      <c r="Q2296" t="s">
        <v>30</v>
      </c>
      <c r="R2296" t="s">
        <v>31</v>
      </c>
      <c r="S2296">
        <v>0</v>
      </c>
      <c r="T2296">
        <v>2007</v>
      </c>
      <c r="U2296">
        <v>281</v>
      </c>
      <c r="V2296">
        <v>5.2</v>
      </c>
      <c r="W2296">
        <v>30</v>
      </c>
    </row>
    <row r="2297" spans="1:23" x14ac:dyDescent="0.25">
      <c r="A2297" t="s">
        <v>2442</v>
      </c>
      <c r="B2297">
        <v>29</v>
      </c>
      <c r="C2297">
        <v>102</v>
      </c>
      <c r="D2297">
        <v>10</v>
      </c>
      <c r="E2297">
        <v>60</v>
      </c>
      <c r="F2297" t="s">
        <v>6753</v>
      </c>
      <c r="G2297">
        <v>483</v>
      </c>
      <c r="H2297">
        <v>0</v>
      </c>
      <c r="I2297" t="s">
        <v>690</v>
      </c>
      <c r="J2297" t="s">
        <v>4181</v>
      </c>
      <c r="K2297" t="s">
        <v>6754</v>
      </c>
      <c r="L2297">
        <v>5154</v>
      </c>
      <c r="M2297">
        <v>1113</v>
      </c>
      <c r="N2297" t="s">
        <v>6755</v>
      </c>
      <c r="O2297">
        <v>3</v>
      </c>
      <c r="P2297">
        <v>29</v>
      </c>
      <c r="Q2297" t="s">
        <v>1272</v>
      </c>
      <c r="R2297" t="s">
        <v>607</v>
      </c>
      <c r="S2297">
        <v>0</v>
      </c>
      <c r="T2297">
        <v>2008</v>
      </c>
      <c r="U2297">
        <v>472</v>
      </c>
      <c r="V2297">
        <v>6.2</v>
      </c>
      <c r="W2297">
        <v>314</v>
      </c>
    </row>
    <row r="2298" spans="1:23" x14ac:dyDescent="0.25">
      <c r="A2298" t="s">
        <v>6756</v>
      </c>
      <c r="B2298">
        <v>29</v>
      </c>
      <c r="C2298">
        <v>98</v>
      </c>
      <c r="D2298">
        <v>5</v>
      </c>
      <c r="E2298">
        <v>716</v>
      </c>
      <c r="F2298" t="s">
        <v>1957</v>
      </c>
      <c r="G2298">
        <v>18000</v>
      </c>
      <c r="H2298">
        <v>0</v>
      </c>
      <c r="I2298" t="s">
        <v>1385</v>
      </c>
      <c r="J2298" t="s">
        <v>443</v>
      </c>
      <c r="K2298" t="s">
        <v>6757</v>
      </c>
      <c r="L2298">
        <v>25450</v>
      </c>
      <c r="M2298">
        <v>20472</v>
      </c>
      <c r="N2298" t="s">
        <v>501</v>
      </c>
      <c r="O2298">
        <v>1</v>
      </c>
      <c r="P2298">
        <v>118</v>
      </c>
      <c r="Q2298" t="s">
        <v>30</v>
      </c>
      <c r="R2298" t="s">
        <v>44</v>
      </c>
      <c r="S2298">
        <v>0</v>
      </c>
      <c r="T2298">
        <v>2007</v>
      </c>
      <c r="U2298">
        <v>867</v>
      </c>
      <c r="V2298">
        <v>6.7</v>
      </c>
      <c r="W2298">
        <v>0</v>
      </c>
    </row>
    <row r="2299" spans="1:23" x14ac:dyDescent="0.25">
      <c r="A2299" t="s">
        <v>6758</v>
      </c>
      <c r="B2299">
        <v>39</v>
      </c>
      <c r="C2299">
        <v>83</v>
      </c>
      <c r="D2299">
        <v>0</v>
      </c>
      <c r="E2299">
        <v>700</v>
      </c>
      <c r="F2299" t="s">
        <v>5158</v>
      </c>
      <c r="G2299">
        <v>12000</v>
      </c>
      <c r="H2299">
        <v>0</v>
      </c>
      <c r="I2299" t="s">
        <v>326</v>
      </c>
      <c r="J2299" t="s">
        <v>697</v>
      </c>
      <c r="K2299" t="s">
        <v>6759</v>
      </c>
      <c r="L2299">
        <v>5203</v>
      </c>
      <c r="M2299">
        <v>15680</v>
      </c>
      <c r="N2299" t="s">
        <v>2843</v>
      </c>
      <c r="O2299">
        <v>0</v>
      </c>
      <c r="P2299">
        <v>11</v>
      </c>
      <c r="Q2299" t="s">
        <v>30</v>
      </c>
      <c r="R2299" t="s">
        <v>4888</v>
      </c>
      <c r="S2299">
        <v>0</v>
      </c>
      <c r="T2299">
        <v>2012</v>
      </c>
      <c r="U2299">
        <v>857</v>
      </c>
      <c r="V2299">
        <v>5.8</v>
      </c>
      <c r="W2299">
        <v>1000</v>
      </c>
    </row>
    <row r="2300" spans="1:23" x14ac:dyDescent="0.25">
      <c r="A2300" t="s">
        <v>6760</v>
      </c>
      <c r="B2300">
        <v>2</v>
      </c>
      <c r="C2300">
        <v>153</v>
      </c>
      <c r="D2300">
        <v>0</v>
      </c>
      <c r="E2300">
        <v>7</v>
      </c>
      <c r="F2300" t="s">
        <v>6761</v>
      </c>
      <c r="G2300">
        <v>109</v>
      </c>
      <c r="H2300">
        <v>0</v>
      </c>
      <c r="I2300" t="s">
        <v>3642</v>
      </c>
      <c r="J2300" t="s">
        <v>6762</v>
      </c>
      <c r="K2300" t="s">
        <v>6763</v>
      </c>
      <c r="L2300">
        <v>102</v>
      </c>
      <c r="M2300">
        <v>164</v>
      </c>
      <c r="N2300" t="s">
        <v>6764</v>
      </c>
      <c r="O2300">
        <v>0</v>
      </c>
      <c r="P2300">
        <v>1</v>
      </c>
      <c r="Q2300" t="s">
        <v>30</v>
      </c>
      <c r="R2300" t="s">
        <v>3448</v>
      </c>
      <c r="S2300">
        <v>0</v>
      </c>
      <c r="T2300">
        <v>2014</v>
      </c>
      <c r="U2300">
        <v>36</v>
      </c>
      <c r="V2300">
        <v>7</v>
      </c>
      <c r="W2300">
        <v>58</v>
      </c>
    </row>
    <row r="2301" spans="1:23" x14ac:dyDescent="0.25">
      <c r="A2301" t="s">
        <v>6765</v>
      </c>
      <c r="B2301">
        <v>2</v>
      </c>
      <c r="C2301">
        <v>98</v>
      </c>
      <c r="D2301">
        <v>2</v>
      </c>
      <c r="E2301">
        <v>53</v>
      </c>
      <c r="F2301" t="s">
        <v>6766</v>
      </c>
      <c r="G2301">
        <v>729</v>
      </c>
      <c r="H2301">
        <v>0</v>
      </c>
      <c r="I2301" t="s">
        <v>6767</v>
      </c>
      <c r="J2301" t="s">
        <v>6768</v>
      </c>
      <c r="K2301" t="s">
        <v>6769</v>
      </c>
      <c r="L2301">
        <v>50</v>
      </c>
      <c r="M2301">
        <v>1092</v>
      </c>
      <c r="N2301" t="s">
        <v>6770</v>
      </c>
      <c r="O2301">
        <v>4</v>
      </c>
      <c r="P2301">
        <v>3</v>
      </c>
      <c r="Q2301" t="s">
        <v>30</v>
      </c>
      <c r="R2301" t="s">
        <v>31</v>
      </c>
      <c r="S2301">
        <v>0</v>
      </c>
      <c r="T2301">
        <v>2014</v>
      </c>
      <c r="U2301">
        <v>282</v>
      </c>
      <c r="V2301">
        <v>4.8</v>
      </c>
      <c r="W2301">
        <v>70</v>
      </c>
    </row>
    <row r="2302" spans="1:23" x14ac:dyDescent="0.25">
      <c r="A2302" t="s">
        <v>6771</v>
      </c>
      <c r="B2302">
        <v>0</v>
      </c>
      <c r="C2302">
        <v>105</v>
      </c>
      <c r="D2302">
        <v>23</v>
      </c>
      <c r="E2302">
        <v>897</v>
      </c>
      <c r="F2302" t="s">
        <v>5046</v>
      </c>
      <c r="G2302">
        <v>22000</v>
      </c>
      <c r="H2302">
        <v>0</v>
      </c>
      <c r="I2302" t="s">
        <v>4323</v>
      </c>
      <c r="J2302" t="s">
        <v>1140</v>
      </c>
      <c r="K2302" t="s">
        <v>6772</v>
      </c>
      <c r="L2302">
        <v>178</v>
      </c>
      <c r="M2302">
        <v>27425</v>
      </c>
      <c r="N2302" t="s">
        <v>598</v>
      </c>
      <c r="O2302">
        <v>0</v>
      </c>
      <c r="P2302">
        <v>1</v>
      </c>
      <c r="Q2302" t="s">
        <v>30</v>
      </c>
      <c r="R2302" t="s">
        <v>6773</v>
      </c>
      <c r="S2302">
        <v>0</v>
      </c>
      <c r="T2302">
        <v>2016</v>
      </c>
      <c r="U2302">
        <v>2000</v>
      </c>
      <c r="V2302">
        <v>7.2</v>
      </c>
      <c r="W2302">
        <v>0</v>
      </c>
    </row>
    <row r="2303" spans="1:23" x14ac:dyDescent="0.25">
      <c r="A2303" t="s">
        <v>3179</v>
      </c>
      <c r="B2303">
        <v>64</v>
      </c>
      <c r="C2303">
        <v>96</v>
      </c>
      <c r="D2303">
        <v>160</v>
      </c>
      <c r="E2303">
        <v>889</v>
      </c>
      <c r="F2303" t="s">
        <v>1722</v>
      </c>
      <c r="G2303">
        <v>14000</v>
      </c>
      <c r="H2303">
        <v>0</v>
      </c>
      <c r="I2303" t="s">
        <v>233</v>
      </c>
      <c r="J2303" t="s">
        <v>1290</v>
      </c>
      <c r="K2303" t="s">
        <v>6774</v>
      </c>
      <c r="L2303">
        <v>21833</v>
      </c>
      <c r="M2303">
        <v>17957</v>
      </c>
      <c r="N2303" t="s">
        <v>2730</v>
      </c>
      <c r="O2303">
        <v>2</v>
      </c>
      <c r="P2303">
        <v>101</v>
      </c>
      <c r="Q2303" t="s">
        <v>30</v>
      </c>
      <c r="R2303" t="s">
        <v>31</v>
      </c>
      <c r="S2303">
        <v>0</v>
      </c>
      <c r="T2303">
        <v>2015</v>
      </c>
      <c r="U2303">
        <v>1000</v>
      </c>
      <c r="V2303">
        <v>5.6</v>
      </c>
      <c r="W2303">
        <v>0</v>
      </c>
    </row>
    <row r="2304" spans="1:23" x14ac:dyDescent="0.25">
      <c r="A2304" t="s">
        <v>6775</v>
      </c>
      <c r="B2304">
        <v>120</v>
      </c>
      <c r="C2304">
        <v>105</v>
      </c>
      <c r="D2304">
        <v>17</v>
      </c>
      <c r="E2304">
        <v>897</v>
      </c>
      <c r="F2304" t="s">
        <v>2144</v>
      </c>
      <c r="G2304">
        <v>12000</v>
      </c>
      <c r="H2304">
        <v>0</v>
      </c>
      <c r="I2304" t="s">
        <v>1396</v>
      </c>
      <c r="J2304" t="s">
        <v>485</v>
      </c>
      <c r="K2304" t="s">
        <v>6776</v>
      </c>
      <c r="L2304">
        <v>43879</v>
      </c>
      <c r="M2304">
        <v>16355</v>
      </c>
      <c r="N2304" t="s">
        <v>4491</v>
      </c>
      <c r="O2304">
        <v>3</v>
      </c>
      <c r="P2304">
        <v>133</v>
      </c>
      <c r="Q2304" t="s">
        <v>30</v>
      </c>
      <c r="R2304" t="s">
        <v>31</v>
      </c>
      <c r="S2304">
        <v>0</v>
      </c>
      <c r="T2304">
        <v>2013</v>
      </c>
      <c r="U2304">
        <v>991</v>
      </c>
      <c r="V2304">
        <v>6.4</v>
      </c>
      <c r="W2304">
        <v>11000</v>
      </c>
    </row>
    <row r="2305" spans="1:23" x14ac:dyDescent="0.25">
      <c r="A2305" t="s">
        <v>6208</v>
      </c>
      <c r="B2305">
        <v>143</v>
      </c>
      <c r="C2305">
        <v>125</v>
      </c>
      <c r="D2305">
        <v>43</v>
      </c>
      <c r="E2305">
        <v>7</v>
      </c>
      <c r="F2305" t="s">
        <v>2946</v>
      </c>
      <c r="G2305">
        <v>2000</v>
      </c>
      <c r="H2305">
        <v>8047690</v>
      </c>
      <c r="I2305" t="s">
        <v>152</v>
      </c>
      <c r="J2305" t="s">
        <v>811</v>
      </c>
      <c r="K2305" t="s">
        <v>6777</v>
      </c>
      <c r="L2305">
        <v>77656</v>
      </c>
      <c r="M2305">
        <v>2608</v>
      </c>
      <c r="N2305" t="s">
        <v>6778</v>
      </c>
      <c r="O2305">
        <v>0</v>
      </c>
      <c r="P2305">
        <v>220</v>
      </c>
      <c r="Q2305" t="s">
        <v>1272</v>
      </c>
      <c r="R2305" t="s">
        <v>607</v>
      </c>
      <c r="S2305">
        <v>0</v>
      </c>
      <c r="T2305">
        <v>2006</v>
      </c>
      <c r="U2305">
        <v>594</v>
      </c>
      <c r="V2305">
        <v>7.5</v>
      </c>
      <c r="W2305">
        <v>0</v>
      </c>
    </row>
    <row r="2306" spans="1:23" x14ac:dyDescent="0.25">
      <c r="A2306" t="s">
        <v>6173</v>
      </c>
      <c r="B2306">
        <v>160</v>
      </c>
      <c r="C2306">
        <v>184</v>
      </c>
      <c r="D2306">
        <v>34</v>
      </c>
      <c r="E2306">
        <v>155</v>
      </c>
      <c r="F2306" t="s">
        <v>4325</v>
      </c>
      <c r="G2306">
        <v>486</v>
      </c>
      <c r="H2306">
        <v>476270</v>
      </c>
      <c r="I2306" t="s">
        <v>5212</v>
      </c>
      <c r="J2306" t="s">
        <v>1974</v>
      </c>
      <c r="K2306" t="s">
        <v>6779</v>
      </c>
      <c r="L2306">
        <v>29602</v>
      </c>
      <c r="M2306">
        <v>1601</v>
      </c>
      <c r="N2306" t="s">
        <v>6780</v>
      </c>
      <c r="O2306">
        <v>2</v>
      </c>
      <c r="P2306">
        <v>110</v>
      </c>
      <c r="Q2306" t="s">
        <v>5217</v>
      </c>
      <c r="R2306" t="s">
        <v>526</v>
      </c>
      <c r="S2306">
        <v>0</v>
      </c>
      <c r="T2306">
        <v>2008</v>
      </c>
      <c r="U2306">
        <v>471</v>
      </c>
      <c r="V2306">
        <v>7.4</v>
      </c>
      <c r="W2306">
        <v>0</v>
      </c>
    </row>
    <row r="2307" spans="1:23" x14ac:dyDescent="0.25">
      <c r="A2307" t="s">
        <v>1836</v>
      </c>
      <c r="B2307">
        <v>92</v>
      </c>
      <c r="C2307">
        <v>236</v>
      </c>
      <c r="D2307">
        <v>0</v>
      </c>
      <c r="E2307">
        <v>232</v>
      </c>
      <c r="F2307" t="s">
        <v>6781</v>
      </c>
      <c r="G2307">
        <v>933</v>
      </c>
      <c r="H2307">
        <v>184208848</v>
      </c>
      <c r="I2307" t="s">
        <v>3698</v>
      </c>
      <c r="J2307" t="s">
        <v>1914</v>
      </c>
      <c r="K2307" t="s">
        <v>6782</v>
      </c>
      <c r="L2307">
        <v>186485</v>
      </c>
      <c r="M2307">
        <v>2398</v>
      </c>
      <c r="N2307" t="s">
        <v>2286</v>
      </c>
      <c r="O2307">
        <v>1</v>
      </c>
      <c r="P2307">
        <v>382</v>
      </c>
      <c r="Q2307" t="s">
        <v>30</v>
      </c>
      <c r="R2307" t="s">
        <v>31</v>
      </c>
      <c r="S2307">
        <v>0</v>
      </c>
      <c r="T2307">
        <v>1990</v>
      </c>
      <c r="U2307">
        <v>839</v>
      </c>
      <c r="V2307">
        <v>8</v>
      </c>
      <c r="W2307">
        <v>0</v>
      </c>
    </row>
    <row r="2308" spans="1:23" x14ac:dyDescent="0.25">
      <c r="A2308" t="s">
        <v>4003</v>
      </c>
      <c r="B2308">
        <v>286</v>
      </c>
      <c r="C2308">
        <v>97</v>
      </c>
      <c r="D2308">
        <v>52</v>
      </c>
      <c r="E2308">
        <v>384</v>
      </c>
      <c r="F2308" t="s">
        <v>685</v>
      </c>
      <c r="G2308">
        <v>3000</v>
      </c>
      <c r="H2308">
        <v>100292856</v>
      </c>
      <c r="I2308" t="s">
        <v>1094</v>
      </c>
      <c r="J2308" t="s">
        <v>497</v>
      </c>
      <c r="K2308" t="s">
        <v>6783</v>
      </c>
      <c r="L2308">
        <v>160418</v>
      </c>
      <c r="M2308">
        <v>5547</v>
      </c>
      <c r="N2308" t="s">
        <v>377</v>
      </c>
      <c r="O2308">
        <v>0</v>
      </c>
      <c r="P2308">
        <v>296</v>
      </c>
      <c r="Q2308" t="s">
        <v>30</v>
      </c>
      <c r="R2308" t="s">
        <v>31</v>
      </c>
      <c r="S2308">
        <v>0</v>
      </c>
      <c r="T2308">
        <v>2011</v>
      </c>
      <c r="U2308">
        <v>957</v>
      </c>
      <c r="V2308">
        <v>5.7</v>
      </c>
      <c r="W2308">
        <v>16000</v>
      </c>
    </row>
    <row r="2309" spans="1:23" x14ac:dyDescent="0.25">
      <c r="A2309" t="s">
        <v>2689</v>
      </c>
      <c r="B2309">
        <v>43</v>
      </c>
      <c r="C2309">
        <v>113</v>
      </c>
      <c r="D2309">
        <v>17</v>
      </c>
      <c r="E2309">
        <v>551</v>
      </c>
      <c r="F2309" t="s">
        <v>518</v>
      </c>
      <c r="G2309">
        <v>14000</v>
      </c>
      <c r="H2309">
        <v>58571513</v>
      </c>
      <c r="I2309" t="s">
        <v>1396</v>
      </c>
      <c r="J2309" t="s">
        <v>1544</v>
      </c>
      <c r="K2309" t="s">
        <v>6784</v>
      </c>
      <c r="L2309">
        <v>30213</v>
      </c>
      <c r="M2309">
        <v>15914</v>
      </c>
      <c r="N2309" t="s">
        <v>2968</v>
      </c>
      <c r="O2309">
        <v>1</v>
      </c>
      <c r="P2309">
        <v>112</v>
      </c>
      <c r="Q2309" t="s">
        <v>30</v>
      </c>
      <c r="R2309" t="s">
        <v>31</v>
      </c>
      <c r="S2309">
        <v>0</v>
      </c>
      <c r="T2309">
        <v>1989</v>
      </c>
      <c r="U2309">
        <v>599</v>
      </c>
      <c r="V2309">
        <v>6.8</v>
      </c>
      <c r="W2309">
        <v>0</v>
      </c>
    </row>
    <row r="2310" spans="1:23" x14ac:dyDescent="0.25">
      <c r="A2310" t="s">
        <v>6785</v>
      </c>
      <c r="B2310">
        <v>69</v>
      </c>
      <c r="C2310">
        <v>95</v>
      </c>
      <c r="D2310">
        <v>15</v>
      </c>
      <c r="E2310">
        <v>528</v>
      </c>
      <c r="F2310" t="s">
        <v>4435</v>
      </c>
      <c r="G2310">
        <v>1000</v>
      </c>
      <c r="H2310">
        <v>51431160</v>
      </c>
      <c r="I2310" t="s">
        <v>1748</v>
      </c>
      <c r="J2310" t="s">
        <v>6786</v>
      </c>
      <c r="K2310" t="s">
        <v>6787</v>
      </c>
      <c r="L2310">
        <v>62861</v>
      </c>
      <c r="M2310">
        <v>3092</v>
      </c>
      <c r="N2310" t="s">
        <v>5486</v>
      </c>
      <c r="O2310">
        <v>2</v>
      </c>
      <c r="P2310">
        <v>232</v>
      </c>
      <c r="Q2310" t="s">
        <v>30</v>
      </c>
      <c r="R2310" t="s">
        <v>31</v>
      </c>
      <c r="S2310">
        <v>0</v>
      </c>
      <c r="T2310">
        <v>2004</v>
      </c>
      <c r="U2310">
        <v>852</v>
      </c>
      <c r="V2310">
        <v>5.9</v>
      </c>
      <c r="W2310">
        <v>0</v>
      </c>
    </row>
    <row r="2311" spans="1:23" x14ac:dyDescent="0.25">
      <c r="A2311" t="s">
        <v>3854</v>
      </c>
      <c r="B2311">
        <v>242</v>
      </c>
      <c r="C2311">
        <v>103</v>
      </c>
      <c r="D2311">
        <v>0</v>
      </c>
      <c r="E2311">
        <v>157</v>
      </c>
      <c r="F2311" t="s">
        <v>6788</v>
      </c>
      <c r="G2311">
        <v>611</v>
      </c>
      <c r="H2311">
        <v>103001286</v>
      </c>
      <c r="I2311" t="s">
        <v>3159</v>
      </c>
      <c r="J2311" t="s">
        <v>6000</v>
      </c>
      <c r="K2311" t="s">
        <v>6789</v>
      </c>
      <c r="L2311">
        <v>222018</v>
      </c>
      <c r="M2311">
        <v>1212</v>
      </c>
      <c r="N2311" t="s">
        <v>3855</v>
      </c>
      <c r="O2311">
        <v>0</v>
      </c>
      <c r="P2311">
        <v>869</v>
      </c>
      <c r="Q2311" t="s">
        <v>30</v>
      </c>
      <c r="R2311" t="s">
        <v>31</v>
      </c>
      <c r="S2311">
        <v>0</v>
      </c>
      <c r="T2311">
        <v>1996</v>
      </c>
      <c r="U2311">
        <v>422</v>
      </c>
      <c r="V2311">
        <v>7.2</v>
      </c>
      <c r="W2311">
        <v>11000</v>
      </c>
    </row>
    <row r="2312" spans="1:23" x14ac:dyDescent="0.25">
      <c r="A2312" t="s">
        <v>6416</v>
      </c>
      <c r="B2312">
        <v>149</v>
      </c>
      <c r="C2312">
        <v>91</v>
      </c>
      <c r="D2312">
        <v>17</v>
      </c>
      <c r="E2312">
        <v>670</v>
      </c>
      <c r="F2312" t="s">
        <v>5588</v>
      </c>
      <c r="G2312">
        <v>1000</v>
      </c>
      <c r="H2312">
        <v>41867960</v>
      </c>
      <c r="I2312" t="s">
        <v>3905</v>
      </c>
      <c r="J2312" t="s">
        <v>4578</v>
      </c>
      <c r="K2312" t="s">
        <v>6790</v>
      </c>
      <c r="L2312">
        <v>65512</v>
      </c>
      <c r="M2312">
        <v>3023</v>
      </c>
      <c r="N2312" t="s">
        <v>1560</v>
      </c>
      <c r="O2312">
        <v>0</v>
      </c>
      <c r="P2312">
        <v>478</v>
      </c>
      <c r="Q2312" t="s">
        <v>30</v>
      </c>
      <c r="R2312" t="s">
        <v>31</v>
      </c>
      <c r="S2312">
        <v>0</v>
      </c>
      <c r="T2312">
        <v>2001</v>
      </c>
      <c r="U2312">
        <v>795</v>
      </c>
      <c r="V2312">
        <v>5.5</v>
      </c>
      <c r="W2312">
        <v>0</v>
      </c>
    </row>
    <row r="2313" spans="1:23" x14ac:dyDescent="0.25">
      <c r="A2313" t="s">
        <v>2355</v>
      </c>
      <c r="B2313">
        <v>253</v>
      </c>
      <c r="C2313">
        <v>146</v>
      </c>
      <c r="D2313">
        <v>0</v>
      </c>
      <c r="E2313">
        <v>413</v>
      </c>
      <c r="F2313" t="s">
        <v>6791</v>
      </c>
      <c r="G2313">
        <v>888</v>
      </c>
      <c r="H2313">
        <v>0</v>
      </c>
      <c r="I2313" t="s">
        <v>6792</v>
      </c>
      <c r="J2313" t="s">
        <v>6793</v>
      </c>
      <c r="K2313" t="s">
        <v>6794</v>
      </c>
      <c r="L2313">
        <v>610333</v>
      </c>
      <c r="M2313">
        <v>2560</v>
      </c>
      <c r="N2313" t="s">
        <v>6795</v>
      </c>
      <c r="O2313">
        <v>0</v>
      </c>
      <c r="P2313">
        <v>1320</v>
      </c>
      <c r="Q2313" t="s">
        <v>30</v>
      </c>
      <c r="R2313" t="s">
        <v>31</v>
      </c>
      <c r="S2313">
        <v>0</v>
      </c>
      <c r="T2313">
        <v>1980</v>
      </c>
      <c r="U2313">
        <v>629</v>
      </c>
      <c r="V2313">
        <v>8.4</v>
      </c>
      <c r="W2313">
        <v>37000</v>
      </c>
    </row>
    <row r="2314" spans="1:23" x14ac:dyDescent="0.25">
      <c r="A2314" t="s">
        <v>302</v>
      </c>
      <c r="B2314">
        <v>198</v>
      </c>
      <c r="C2314">
        <v>116</v>
      </c>
      <c r="D2314">
        <v>0</v>
      </c>
      <c r="E2314">
        <v>459</v>
      </c>
      <c r="F2314" t="s">
        <v>3826</v>
      </c>
      <c r="G2314">
        <v>1000</v>
      </c>
      <c r="H2314">
        <v>210609762</v>
      </c>
      <c r="I2314" t="s">
        <v>1225</v>
      </c>
      <c r="J2314" t="s">
        <v>2374</v>
      </c>
      <c r="K2314" t="s">
        <v>6796</v>
      </c>
      <c r="L2314">
        <v>732212</v>
      </c>
      <c r="M2314">
        <v>3230</v>
      </c>
      <c r="N2314" t="s">
        <v>6797</v>
      </c>
      <c r="O2314">
        <v>0</v>
      </c>
      <c r="P2314">
        <v>809</v>
      </c>
      <c r="Q2314" t="s">
        <v>30</v>
      </c>
      <c r="R2314" t="s">
        <v>31</v>
      </c>
      <c r="S2314">
        <v>0</v>
      </c>
      <c r="T2314">
        <v>1985</v>
      </c>
      <c r="U2314">
        <v>690</v>
      </c>
      <c r="V2314">
        <v>8.5</v>
      </c>
      <c r="W2314">
        <v>39000</v>
      </c>
    </row>
    <row r="2315" spans="1:23" x14ac:dyDescent="0.25">
      <c r="A2315" t="s">
        <v>4124</v>
      </c>
      <c r="B2315">
        <v>147</v>
      </c>
      <c r="C2315">
        <v>93</v>
      </c>
      <c r="D2315">
        <v>37</v>
      </c>
      <c r="E2315">
        <v>545</v>
      </c>
      <c r="F2315" t="s">
        <v>2995</v>
      </c>
      <c r="G2315">
        <v>885</v>
      </c>
      <c r="H2315">
        <v>40846082</v>
      </c>
      <c r="I2315" t="s">
        <v>1942</v>
      </c>
      <c r="J2315" t="s">
        <v>4125</v>
      </c>
      <c r="K2315" t="s">
        <v>6798</v>
      </c>
      <c r="L2315">
        <v>45317</v>
      </c>
      <c r="M2315">
        <v>2872</v>
      </c>
      <c r="N2315" t="s">
        <v>4143</v>
      </c>
      <c r="O2315">
        <v>0</v>
      </c>
      <c r="P2315">
        <v>536</v>
      </c>
      <c r="Q2315" t="s">
        <v>30</v>
      </c>
      <c r="R2315" t="s">
        <v>31</v>
      </c>
      <c r="S2315">
        <v>0</v>
      </c>
      <c r="T2315">
        <v>1999</v>
      </c>
      <c r="U2315">
        <v>828</v>
      </c>
      <c r="V2315">
        <v>5.6</v>
      </c>
      <c r="W2315">
        <v>0</v>
      </c>
    </row>
    <row r="2316" spans="1:23" x14ac:dyDescent="0.25">
      <c r="A2316" t="s">
        <v>5653</v>
      </c>
      <c r="B2316">
        <v>36</v>
      </c>
      <c r="C2316">
        <v>113</v>
      </c>
      <c r="D2316">
        <v>0</v>
      </c>
      <c r="E2316">
        <v>256</v>
      </c>
      <c r="F2316" t="s">
        <v>6799</v>
      </c>
      <c r="G2316">
        <v>607</v>
      </c>
      <c r="H2316">
        <v>51697449</v>
      </c>
      <c r="I2316" t="s">
        <v>1639</v>
      </c>
      <c r="J2316" t="s">
        <v>6800</v>
      </c>
      <c r="K2316" t="s">
        <v>6801</v>
      </c>
      <c r="L2316">
        <v>8346</v>
      </c>
      <c r="M2316">
        <v>1465</v>
      </c>
      <c r="N2316" t="s">
        <v>6802</v>
      </c>
      <c r="O2316">
        <v>6</v>
      </c>
      <c r="P2316">
        <v>59</v>
      </c>
      <c r="Q2316" t="s">
        <v>30</v>
      </c>
      <c r="R2316" t="s">
        <v>31</v>
      </c>
      <c r="S2316">
        <v>0</v>
      </c>
      <c r="T2316">
        <v>2009</v>
      </c>
      <c r="U2316">
        <v>269</v>
      </c>
      <c r="V2316">
        <v>4.0999999999999996</v>
      </c>
      <c r="W2316">
        <v>1000</v>
      </c>
    </row>
    <row r="2317" spans="1:23" x14ac:dyDescent="0.25">
      <c r="A2317" t="s">
        <v>6803</v>
      </c>
      <c r="B2317">
        <v>6</v>
      </c>
      <c r="C2317">
        <v>90</v>
      </c>
      <c r="D2317">
        <v>97</v>
      </c>
      <c r="E2317">
        <v>319</v>
      </c>
      <c r="F2317" t="s">
        <v>6804</v>
      </c>
      <c r="G2317">
        <v>731</v>
      </c>
      <c r="H2317">
        <v>0</v>
      </c>
      <c r="I2317" t="s">
        <v>532</v>
      </c>
      <c r="J2317" t="s">
        <v>6805</v>
      </c>
      <c r="K2317" t="s">
        <v>6806</v>
      </c>
      <c r="L2317">
        <v>60</v>
      </c>
      <c r="M2317">
        <v>2374</v>
      </c>
      <c r="N2317" t="s">
        <v>6807</v>
      </c>
      <c r="O2317">
        <v>4</v>
      </c>
      <c r="P2317">
        <v>6</v>
      </c>
      <c r="Q2317" t="s">
        <v>30</v>
      </c>
      <c r="R2317" t="s">
        <v>31</v>
      </c>
      <c r="S2317">
        <v>0</v>
      </c>
      <c r="T2317">
        <v>2016</v>
      </c>
      <c r="U2317">
        <v>634</v>
      </c>
      <c r="V2317">
        <v>5</v>
      </c>
      <c r="W2317">
        <v>1000</v>
      </c>
    </row>
    <row r="2318" spans="1:23" x14ac:dyDescent="0.25">
      <c r="A2318" t="s">
        <v>2467</v>
      </c>
      <c r="B2318">
        <v>181</v>
      </c>
      <c r="C2318">
        <v>101</v>
      </c>
      <c r="D2318">
        <v>8</v>
      </c>
      <c r="E2318">
        <v>110</v>
      </c>
      <c r="F2318" t="s">
        <v>3833</v>
      </c>
      <c r="G2318">
        <v>544</v>
      </c>
      <c r="H2318">
        <v>27758465</v>
      </c>
      <c r="I2318" t="s">
        <v>936</v>
      </c>
      <c r="J2318" t="s">
        <v>1527</v>
      </c>
      <c r="K2318" t="s">
        <v>6808</v>
      </c>
      <c r="L2318">
        <v>77987</v>
      </c>
      <c r="M2318">
        <v>1292</v>
      </c>
      <c r="N2318" t="s">
        <v>6809</v>
      </c>
      <c r="O2318">
        <v>2</v>
      </c>
      <c r="P2318">
        <v>120</v>
      </c>
      <c r="Q2318" t="s">
        <v>30</v>
      </c>
      <c r="R2318" t="s">
        <v>31</v>
      </c>
      <c r="S2318">
        <v>0</v>
      </c>
      <c r="T2318">
        <v>2010</v>
      </c>
      <c r="U2318">
        <v>449</v>
      </c>
      <c r="V2318">
        <v>6.1</v>
      </c>
      <c r="W2318">
        <v>0</v>
      </c>
    </row>
    <row r="2319" spans="1:23" x14ac:dyDescent="0.25">
      <c r="A2319" t="s">
        <v>552</v>
      </c>
      <c r="B2319">
        <v>97</v>
      </c>
      <c r="C2319">
        <v>95</v>
      </c>
      <c r="D2319">
        <v>189</v>
      </c>
      <c r="E2319">
        <v>306</v>
      </c>
      <c r="F2319" t="s">
        <v>6810</v>
      </c>
      <c r="G2319">
        <v>500</v>
      </c>
      <c r="H2319">
        <v>56127162</v>
      </c>
      <c r="I2319" t="s">
        <v>1099</v>
      </c>
      <c r="J2319" t="s">
        <v>6317</v>
      </c>
      <c r="K2319" t="s">
        <v>6811</v>
      </c>
      <c r="L2319">
        <v>57479</v>
      </c>
      <c r="M2319">
        <v>2020</v>
      </c>
      <c r="N2319" t="s">
        <v>6812</v>
      </c>
      <c r="O2319">
        <v>2</v>
      </c>
      <c r="P2319">
        <v>205</v>
      </c>
      <c r="Q2319" t="s">
        <v>30</v>
      </c>
      <c r="R2319" t="s">
        <v>31</v>
      </c>
      <c r="S2319">
        <v>0</v>
      </c>
      <c r="T2319">
        <v>2003</v>
      </c>
      <c r="U2319">
        <v>308</v>
      </c>
      <c r="V2319">
        <v>5.4</v>
      </c>
      <c r="W2319">
        <v>0</v>
      </c>
    </row>
    <row r="2320" spans="1:23" x14ac:dyDescent="0.25">
      <c r="A2320" t="s">
        <v>653</v>
      </c>
      <c r="B2320">
        <v>167</v>
      </c>
      <c r="C2320">
        <v>109</v>
      </c>
      <c r="D2320">
        <v>93</v>
      </c>
      <c r="E2320">
        <v>521</v>
      </c>
      <c r="F2320" t="s">
        <v>502</v>
      </c>
      <c r="G2320">
        <v>31000</v>
      </c>
      <c r="H2320">
        <v>1357042</v>
      </c>
      <c r="I2320" t="s">
        <v>2272</v>
      </c>
      <c r="J2320" t="s">
        <v>6813</v>
      </c>
      <c r="K2320" t="s">
        <v>6814</v>
      </c>
      <c r="L2320">
        <v>53977</v>
      </c>
      <c r="M2320">
        <v>35561</v>
      </c>
      <c r="N2320" t="s">
        <v>6210</v>
      </c>
      <c r="O2320">
        <v>1</v>
      </c>
      <c r="P2320">
        <v>125</v>
      </c>
      <c r="Q2320" t="s">
        <v>30</v>
      </c>
      <c r="R2320" t="s">
        <v>403</v>
      </c>
      <c r="S2320">
        <v>0</v>
      </c>
      <c r="T2320">
        <v>2011</v>
      </c>
      <c r="U2320">
        <v>3000</v>
      </c>
      <c r="V2320">
        <v>7.1</v>
      </c>
      <c r="W2320">
        <v>14000</v>
      </c>
    </row>
    <row r="2321" spans="1:23" x14ac:dyDescent="0.25">
      <c r="A2321" t="s">
        <v>6815</v>
      </c>
      <c r="B2321">
        <v>47</v>
      </c>
      <c r="C2321">
        <v>85</v>
      </c>
      <c r="D2321">
        <v>2</v>
      </c>
      <c r="E2321">
        <v>402</v>
      </c>
      <c r="F2321" t="s">
        <v>2609</v>
      </c>
      <c r="G2321">
        <v>1000</v>
      </c>
      <c r="H2321">
        <v>15911333</v>
      </c>
      <c r="I2321" t="s">
        <v>1587</v>
      </c>
      <c r="J2321" t="s">
        <v>5370</v>
      </c>
      <c r="K2321" t="s">
        <v>6816</v>
      </c>
      <c r="L2321">
        <v>2855</v>
      </c>
      <c r="M2321">
        <v>2429</v>
      </c>
      <c r="N2321" t="s">
        <v>905</v>
      </c>
      <c r="O2321">
        <v>1</v>
      </c>
      <c r="P2321">
        <v>119</v>
      </c>
      <c r="Q2321" t="s">
        <v>30</v>
      </c>
      <c r="R2321" t="s">
        <v>44</v>
      </c>
      <c r="S2321">
        <v>0</v>
      </c>
      <c r="T2321">
        <v>2000</v>
      </c>
      <c r="U2321">
        <v>539</v>
      </c>
      <c r="V2321">
        <v>3.6</v>
      </c>
      <c r="W2321">
        <v>663</v>
      </c>
    </row>
    <row r="2322" spans="1:23" x14ac:dyDescent="0.25">
      <c r="A2322" t="s">
        <v>727</v>
      </c>
      <c r="B2322">
        <v>308</v>
      </c>
      <c r="C2322">
        <v>101</v>
      </c>
      <c r="D2322">
        <v>42</v>
      </c>
      <c r="E2322">
        <v>219</v>
      </c>
      <c r="F2322" t="s">
        <v>197</v>
      </c>
      <c r="G2322">
        <v>991</v>
      </c>
      <c r="H2322">
        <v>39103378</v>
      </c>
      <c r="I2322" t="s">
        <v>3406</v>
      </c>
      <c r="J2322" t="s">
        <v>2144</v>
      </c>
      <c r="K2322" t="s">
        <v>6817</v>
      </c>
      <c r="L2322">
        <v>93272</v>
      </c>
      <c r="M2322">
        <v>2609</v>
      </c>
      <c r="N2322" t="s">
        <v>4149</v>
      </c>
      <c r="O2322">
        <v>0</v>
      </c>
      <c r="P2322">
        <v>251</v>
      </c>
      <c r="Q2322" t="s">
        <v>30</v>
      </c>
      <c r="R2322" t="s">
        <v>31</v>
      </c>
      <c r="S2322">
        <v>0</v>
      </c>
      <c r="T2322">
        <v>2010</v>
      </c>
      <c r="U2322">
        <v>894</v>
      </c>
      <c r="V2322">
        <v>6.5</v>
      </c>
      <c r="W2322">
        <v>0</v>
      </c>
    </row>
    <row r="2323" spans="1:23" x14ac:dyDescent="0.25">
      <c r="A2323" t="s">
        <v>4689</v>
      </c>
      <c r="B2323">
        <v>246</v>
      </c>
      <c r="C2323">
        <v>125</v>
      </c>
      <c r="D2323">
        <v>6000</v>
      </c>
      <c r="E2323">
        <v>7</v>
      </c>
      <c r="F2323" t="s">
        <v>6818</v>
      </c>
      <c r="G2323">
        <v>17</v>
      </c>
      <c r="H2323">
        <v>10049886</v>
      </c>
      <c r="I2323" t="s">
        <v>434</v>
      </c>
      <c r="J2323" t="s">
        <v>6819</v>
      </c>
      <c r="K2323" t="s">
        <v>6820</v>
      </c>
      <c r="L2323">
        <v>417971</v>
      </c>
      <c r="M2323">
        <v>44</v>
      </c>
      <c r="N2323" t="s">
        <v>6821</v>
      </c>
      <c r="O2323">
        <v>0</v>
      </c>
      <c r="P2323">
        <v>902</v>
      </c>
      <c r="Q2323" t="s">
        <v>466</v>
      </c>
      <c r="R2323" t="s">
        <v>467</v>
      </c>
      <c r="S2323">
        <v>0</v>
      </c>
      <c r="T2323">
        <v>2001</v>
      </c>
      <c r="U2323">
        <v>10</v>
      </c>
      <c r="V2323">
        <v>8.6</v>
      </c>
      <c r="W2323">
        <v>28000</v>
      </c>
    </row>
    <row r="2324" spans="1:23" x14ac:dyDescent="0.25">
      <c r="A2324" t="s">
        <v>6822</v>
      </c>
      <c r="B2324">
        <v>23</v>
      </c>
      <c r="C2324">
        <v>118</v>
      </c>
      <c r="D2324">
        <v>0</v>
      </c>
      <c r="E2324">
        <v>30</v>
      </c>
      <c r="F2324" t="s">
        <v>6823</v>
      </c>
      <c r="G2324">
        <v>483</v>
      </c>
      <c r="H2324">
        <v>0</v>
      </c>
      <c r="I2324" t="s">
        <v>233</v>
      </c>
      <c r="J2324" t="s">
        <v>4181</v>
      </c>
      <c r="K2324" t="s">
        <v>6824</v>
      </c>
      <c r="L2324">
        <v>1904</v>
      </c>
      <c r="M2324">
        <v>635</v>
      </c>
      <c r="N2324" t="s">
        <v>6825</v>
      </c>
      <c r="O2324">
        <v>1</v>
      </c>
      <c r="P2324">
        <v>12</v>
      </c>
      <c r="Q2324" t="s">
        <v>1272</v>
      </c>
      <c r="R2324" t="s">
        <v>607</v>
      </c>
      <c r="S2324">
        <v>0</v>
      </c>
      <c r="T2324">
        <v>2013</v>
      </c>
      <c r="U2324">
        <v>91</v>
      </c>
      <c r="V2324">
        <v>6.2</v>
      </c>
      <c r="W2324">
        <v>332</v>
      </c>
    </row>
    <row r="2325" spans="1:23" x14ac:dyDescent="0.25">
      <c r="A2325" t="s">
        <v>982</v>
      </c>
      <c r="B2325">
        <v>29</v>
      </c>
      <c r="C2325">
        <v>132</v>
      </c>
      <c r="D2325">
        <v>79</v>
      </c>
      <c r="E2325">
        <v>1000</v>
      </c>
      <c r="F2325" t="s">
        <v>523</v>
      </c>
      <c r="G2325">
        <v>14000</v>
      </c>
      <c r="H2325">
        <v>8600000</v>
      </c>
      <c r="I2325" t="s">
        <v>1863</v>
      </c>
      <c r="J2325" t="s">
        <v>162</v>
      </c>
      <c r="K2325" t="s">
        <v>6826</v>
      </c>
      <c r="L2325">
        <v>17982</v>
      </c>
      <c r="M2325">
        <v>28094</v>
      </c>
      <c r="N2325" t="s">
        <v>2229</v>
      </c>
      <c r="O2325">
        <v>2</v>
      </c>
      <c r="P2325">
        <v>95</v>
      </c>
      <c r="Q2325" t="s">
        <v>30</v>
      </c>
      <c r="R2325" t="s">
        <v>44</v>
      </c>
      <c r="S2325">
        <v>0</v>
      </c>
      <c r="T2325">
        <v>1984</v>
      </c>
      <c r="U2325">
        <v>12000</v>
      </c>
      <c r="V2325">
        <v>7</v>
      </c>
      <c r="W2325">
        <v>1000</v>
      </c>
    </row>
    <row r="2326" spans="1:23" x14ac:dyDescent="0.25">
      <c r="A2326" t="s">
        <v>6827</v>
      </c>
      <c r="B2326">
        <v>252</v>
      </c>
      <c r="C2326">
        <v>131</v>
      </c>
      <c r="D2326">
        <v>33</v>
      </c>
      <c r="E2326">
        <v>326</v>
      </c>
      <c r="F2326" t="s">
        <v>6828</v>
      </c>
      <c r="G2326">
        <v>876</v>
      </c>
      <c r="H2326">
        <v>21483154</v>
      </c>
      <c r="I2326" t="s">
        <v>2157</v>
      </c>
      <c r="J2326" t="s">
        <v>1885</v>
      </c>
      <c r="K2326" t="s">
        <v>6829</v>
      </c>
      <c r="L2326">
        <v>98741</v>
      </c>
      <c r="M2326">
        <v>1985</v>
      </c>
      <c r="N2326" t="s">
        <v>6830</v>
      </c>
      <c r="O2326">
        <v>1</v>
      </c>
      <c r="P2326">
        <v>236</v>
      </c>
      <c r="Q2326" t="s">
        <v>30</v>
      </c>
      <c r="R2326" t="s">
        <v>31</v>
      </c>
      <c r="S2326">
        <v>0</v>
      </c>
      <c r="T2326">
        <v>2013</v>
      </c>
      <c r="U2326">
        <v>526</v>
      </c>
      <c r="V2326">
        <v>7.6</v>
      </c>
      <c r="W2326">
        <v>53000</v>
      </c>
    </row>
    <row r="2327" spans="1:23" x14ac:dyDescent="0.25">
      <c r="A2327" t="s">
        <v>2825</v>
      </c>
      <c r="B2327">
        <v>102</v>
      </c>
      <c r="C2327">
        <v>129</v>
      </c>
      <c r="D2327">
        <v>51</v>
      </c>
      <c r="E2327">
        <v>630</v>
      </c>
      <c r="F2327" t="s">
        <v>3235</v>
      </c>
      <c r="G2327">
        <v>948</v>
      </c>
      <c r="H2327">
        <v>8396942</v>
      </c>
      <c r="I2327" t="s">
        <v>6831</v>
      </c>
      <c r="J2327" t="s">
        <v>6832</v>
      </c>
      <c r="K2327" t="s">
        <v>6833</v>
      </c>
      <c r="L2327">
        <v>72715</v>
      </c>
      <c r="M2327">
        <v>4324</v>
      </c>
      <c r="N2327" t="s">
        <v>3069</v>
      </c>
      <c r="O2327">
        <v>1</v>
      </c>
      <c r="P2327">
        <v>103</v>
      </c>
      <c r="Q2327" t="s">
        <v>30</v>
      </c>
      <c r="R2327" t="s">
        <v>31</v>
      </c>
      <c r="S2327">
        <v>0</v>
      </c>
      <c r="T2327">
        <v>2008</v>
      </c>
      <c r="U2327">
        <v>822</v>
      </c>
      <c r="V2327">
        <v>6.5</v>
      </c>
      <c r="W2327">
        <v>0</v>
      </c>
    </row>
    <row r="2328" spans="1:23" x14ac:dyDescent="0.25">
      <c r="A2328" t="s">
        <v>6834</v>
      </c>
      <c r="B2328">
        <v>134</v>
      </c>
      <c r="C2328">
        <v>100</v>
      </c>
      <c r="D2328">
        <v>14</v>
      </c>
      <c r="E2328">
        <v>356</v>
      </c>
      <c r="F2328" t="s">
        <v>5503</v>
      </c>
      <c r="G2328">
        <v>3000</v>
      </c>
      <c r="H2328">
        <v>12561</v>
      </c>
      <c r="I2328" t="s">
        <v>1099</v>
      </c>
      <c r="J2328" t="s">
        <v>1016</v>
      </c>
      <c r="K2328" t="s">
        <v>6835</v>
      </c>
      <c r="L2328">
        <v>71276</v>
      </c>
      <c r="M2328">
        <v>4094</v>
      </c>
      <c r="N2328" t="s">
        <v>6836</v>
      </c>
      <c r="O2328">
        <v>2</v>
      </c>
      <c r="P2328">
        <v>181</v>
      </c>
      <c r="Q2328" t="s">
        <v>30</v>
      </c>
      <c r="R2328" t="s">
        <v>31</v>
      </c>
      <c r="S2328">
        <v>0</v>
      </c>
      <c r="T2328">
        <v>2010</v>
      </c>
      <c r="U2328">
        <v>547</v>
      </c>
      <c r="V2328">
        <v>6.4</v>
      </c>
      <c r="W2328">
        <v>13000</v>
      </c>
    </row>
    <row r="2329" spans="1:23" x14ac:dyDescent="0.25">
      <c r="A2329" t="s">
        <v>6837</v>
      </c>
      <c r="B2329">
        <v>30</v>
      </c>
      <c r="C2329">
        <v>172</v>
      </c>
      <c r="D2329">
        <v>75</v>
      </c>
      <c r="E2329">
        <v>102</v>
      </c>
      <c r="F2329" t="s">
        <v>6838</v>
      </c>
      <c r="G2329">
        <v>617</v>
      </c>
      <c r="H2329">
        <v>0</v>
      </c>
      <c r="I2329" t="s">
        <v>1283</v>
      </c>
      <c r="J2329" t="s">
        <v>3006</v>
      </c>
      <c r="K2329" t="s">
        <v>6839</v>
      </c>
      <c r="L2329">
        <v>6156</v>
      </c>
      <c r="M2329">
        <v>1131</v>
      </c>
      <c r="N2329" t="s">
        <v>6840</v>
      </c>
      <c r="O2329">
        <v>0</v>
      </c>
      <c r="P2329">
        <v>91</v>
      </c>
      <c r="Q2329" t="s">
        <v>30</v>
      </c>
      <c r="R2329" t="s">
        <v>31</v>
      </c>
      <c r="S2329">
        <v>0</v>
      </c>
      <c r="T2329">
        <v>1964</v>
      </c>
      <c r="U2329">
        <v>134</v>
      </c>
      <c r="V2329">
        <v>6.7</v>
      </c>
      <c r="W2329">
        <v>560</v>
      </c>
    </row>
    <row r="2330" spans="1:23" x14ac:dyDescent="0.25">
      <c r="A2330" t="s">
        <v>6841</v>
      </c>
      <c r="B2330">
        <v>136</v>
      </c>
      <c r="C2330">
        <v>97</v>
      </c>
      <c r="D2330">
        <v>31</v>
      </c>
      <c r="E2330">
        <v>562</v>
      </c>
      <c r="F2330" t="s">
        <v>1927</v>
      </c>
      <c r="G2330">
        <v>2000</v>
      </c>
      <c r="H2330">
        <v>6923891</v>
      </c>
      <c r="I2330" t="s">
        <v>936</v>
      </c>
      <c r="J2330" t="s">
        <v>3945</v>
      </c>
      <c r="K2330" t="s">
        <v>6842</v>
      </c>
      <c r="L2330">
        <v>43867</v>
      </c>
      <c r="M2330">
        <v>5519</v>
      </c>
      <c r="N2330" t="s">
        <v>632</v>
      </c>
      <c r="O2330">
        <v>4</v>
      </c>
      <c r="P2330">
        <v>83</v>
      </c>
      <c r="Q2330" t="s">
        <v>30</v>
      </c>
      <c r="R2330" t="s">
        <v>31</v>
      </c>
      <c r="S2330">
        <v>0</v>
      </c>
      <c r="T2330">
        <v>2011</v>
      </c>
      <c r="U2330">
        <v>2000</v>
      </c>
      <c r="V2330">
        <v>6.3</v>
      </c>
      <c r="W2330">
        <v>0</v>
      </c>
    </row>
    <row r="2331" spans="1:23" x14ac:dyDescent="0.25">
      <c r="A2331" t="s">
        <v>6843</v>
      </c>
      <c r="B2331">
        <v>102</v>
      </c>
      <c r="C2331">
        <v>121</v>
      </c>
      <c r="D2331">
        <v>33</v>
      </c>
      <c r="E2331">
        <v>505</v>
      </c>
      <c r="F2331" t="s">
        <v>1298</v>
      </c>
      <c r="G2331">
        <v>1000</v>
      </c>
      <c r="H2331">
        <v>5308553</v>
      </c>
      <c r="I2331" t="s">
        <v>2164</v>
      </c>
      <c r="J2331" t="s">
        <v>1345</v>
      </c>
      <c r="K2331" t="s">
        <v>6844</v>
      </c>
      <c r="L2331">
        <v>5147</v>
      </c>
      <c r="M2331">
        <v>3260</v>
      </c>
      <c r="N2331" t="s">
        <v>6845</v>
      </c>
      <c r="O2331">
        <v>2</v>
      </c>
      <c r="P2331">
        <v>37</v>
      </c>
      <c r="Q2331" t="s">
        <v>30</v>
      </c>
      <c r="R2331" t="s">
        <v>31</v>
      </c>
      <c r="S2331">
        <v>0</v>
      </c>
      <c r="T2331">
        <v>2012</v>
      </c>
      <c r="U2331">
        <v>919</v>
      </c>
      <c r="V2331">
        <v>6.4</v>
      </c>
      <c r="W2331">
        <v>0</v>
      </c>
    </row>
    <row r="2332" spans="1:23" x14ac:dyDescent="0.25">
      <c r="A2332" t="s">
        <v>6846</v>
      </c>
      <c r="B2332">
        <v>10</v>
      </c>
      <c r="C2332">
        <v>92</v>
      </c>
      <c r="D2332">
        <v>22</v>
      </c>
      <c r="E2332">
        <v>0</v>
      </c>
      <c r="F2332" t="s">
        <v>6847</v>
      </c>
      <c r="G2332">
        <v>2</v>
      </c>
      <c r="H2332">
        <v>2119994</v>
      </c>
      <c r="I2332" t="s">
        <v>6848</v>
      </c>
      <c r="J2332" t="s">
        <v>6849</v>
      </c>
      <c r="K2332" t="s">
        <v>6850</v>
      </c>
      <c r="L2332">
        <v>1153</v>
      </c>
      <c r="M2332">
        <v>2</v>
      </c>
      <c r="N2332" t="s">
        <v>6851</v>
      </c>
      <c r="O2332">
        <v>0</v>
      </c>
      <c r="P2332">
        <v>15</v>
      </c>
      <c r="Q2332" t="s">
        <v>30</v>
      </c>
      <c r="R2332" t="s">
        <v>31</v>
      </c>
      <c r="S2332">
        <v>0</v>
      </c>
      <c r="T2332">
        <v>1993</v>
      </c>
      <c r="U2332">
        <v>0</v>
      </c>
      <c r="V2332">
        <v>5.7</v>
      </c>
      <c r="W2332">
        <v>238</v>
      </c>
    </row>
    <row r="2333" spans="1:23" x14ac:dyDescent="0.25">
      <c r="A2333" t="s">
        <v>6852</v>
      </c>
      <c r="B2333">
        <v>31</v>
      </c>
      <c r="C2333">
        <v>116</v>
      </c>
      <c r="D2333">
        <v>500</v>
      </c>
      <c r="E2333">
        <v>530</v>
      </c>
      <c r="F2333" t="s">
        <v>1689</v>
      </c>
      <c r="G2333">
        <v>12000</v>
      </c>
      <c r="H2333">
        <v>1292527</v>
      </c>
      <c r="I2333" t="s">
        <v>6853</v>
      </c>
      <c r="J2333" t="s">
        <v>192</v>
      </c>
      <c r="K2333" t="s">
        <v>6854</v>
      </c>
      <c r="L2333">
        <v>3536</v>
      </c>
      <c r="M2333">
        <v>14579</v>
      </c>
      <c r="N2333" t="s">
        <v>2971</v>
      </c>
      <c r="O2333">
        <v>2</v>
      </c>
      <c r="P2333">
        <v>44</v>
      </c>
      <c r="Q2333" t="s">
        <v>30</v>
      </c>
      <c r="R2333" t="s">
        <v>966</v>
      </c>
      <c r="S2333">
        <v>0</v>
      </c>
      <c r="T2333">
        <v>1996</v>
      </c>
      <c r="U2333">
        <v>1000</v>
      </c>
      <c r="V2333">
        <v>6.3</v>
      </c>
      <c r="W2333">
        <v>228</v>
      </c>
    </row>
    <row r="2334" spans="1:23" x14ac:dyDescent="0.25">
      <c r="A2334" t="s">
        <v>6855</v>
      </c>
      <c r="B2334">
        <v>63</v>
      </c>
      <c r="C2334">
        <v>110</v>
      </c>
      <c r="D2334">
        <v>44</v>
      </c>
      <c r="E2334">
        <v>85</v>
      </c>
      <c r="F2334" t="s">
        <v>2168</v>
      </c>
      <c r="G2334">
        <v>8000</v>
      </c>
      <c r="H2334">
        <v>560512</v>
      </c>
      <c r="I2334" t="s">
        <v>2164</v>
      </c>
      <c r="J2334" t="s">
        <v>808</v>
      </c>
      <c r="K2334" t="s">
        <v>6856</v>
      </c>
      <c r="L2334">
        <v>550</v>
      </c>
      <c r="M2334">
        <v>8972</v>
      </c>
      <c r="N2334" t="s">
        <v>6857</v>
      </c>
      <c r="O2334">
        <v>0</v>
      </c>
      <c r="P2334">
        <v>3</v>
      </c>
      <c r="Q2334" t="s">
        <v>6858</v>
      </c>
      <c r="R2334" t="s">
        <v>31</v>
      </c>
      <c r="S2334">
        <v>0</v>
      </c>
      <c r="T2334">
        <v>2016</v>
      </c>
      <c r="U2334">
        <v>691</v>
      </c>
      <c r="V2334">
        <v>7.8</v>
      </c>
      <c r="W2334">
        <v>599</v>
      </c>
    </row>
    <row r="2335" spans="1:23" x14ac:dyDescent="0.25">
      <c r="A2335" t="s">
        <v>6859</v>
      </c>
      <c r="B2335">
        <v>220</v>
      </c>
      <c r="C2335">
        <v>90</v>
      </c>
      <c r="D2335">
        <v>15</v>
      </c>
      <c r="E2335">
        <v>16000</v>
      </c>
      <c r="F2335" t="s">
        <v>338</v>
      </c>
      <c r="G2335">
        <v>87000</v>
      </c>
      <c r="H2335">
        <v>64255243</v>
      </c>
      <c r="I2335" t="s">
        <v>3752</v>
      </c>
      <c r="J2335" t="s">
        <v>357</v>
      </c>
      <c r="K2335" t="s">
        <v>6860</v>
      </c>
      <c r="L2335">
        <v>80903</v>
      </c>
      <c r="M2335">
        <v>120797</v>
      </c>
      <c r="N2335" t="s">
        <v>220</v>
      </c>
      <c r="O2335">
        <v>0</v>
      </c>
      <c r="P2335">
        <v>518</v>
      </c>
      <c r="Q2335" t="s">
        <v>30</v>
      </c>
      <c r="R2335" t="s">
        <v>31</v>
      </c>
      <c r="S2335">
        <v>0</v>
      </c>
      <c r="T2335">
        <v>2005</v>
      </c>
      <c r="U2335">
        <v>17000</v>
      </c>
      <c r="V2335">
        <v>6</v>
      </c>
      <c r="W2335">
        <v>0</v>
      </c>
    </row>
    <row r="2336" spans="1:23" x14ac:dyDescent="0.25">
      <c r="A2336" t="s">
        <v>1176</v>
      </c>
      <c r="B2336">
        <v>241</v>
      </c>
      <c r="C2336">
        <v>81</v>
      </c>
      <c r="D2336">
        <v>0</v>
      </c>
      <c r="E2336">
        <v>836</v>
      </c>
      <c r="F2336" t="s">
        <v>1541</v>
      </c>
      <c r="G2336">
        <v>12000</v>
      </c>
      <c r="H2336">
        <v>22245861</v>
      </c>
      <c r="I2336" t="s">
        <v>1639</v>
      </c>
      <c r="J2336" t="s">
        <v>485</v>
      </c>
      <c r="K2336" t="s">
        <v>6861</v>
      </c>
      <c r="L2336">
        <v>143251</v>
      </c>
      <c r="M2336">
        <v>25489</v>
      </c>
      <c r="N2336" t="s">
        <v>967</v>
      </c>
      <c r="O2336">
        <v>0</v>
      </c>
      <c r="P2336">
        <v>710</v>
      </c>
      <c r="Q2336" t="s">
        <v>30</v>
      </c>
      <c r="R2336" t="s">
        <v>31</v>
      </c>
      <c r="S2336">
        <v>0</v>
      </c>
      <c r="T2336">
        <v>2002</v>
      </c>
      <c r="U2336">
        <v>11000</v>
      </c>
      <c r="V2336">
        <v>7.7</v>
      </c>
      <c r="W2336">
        <v>0</v>
      </c>
    </row>
    <row r="2337" spans="1:23" x14ac:dyDescent="0.25">
      <c r="A2337" t="s">
        <v>1619</v>
      </c>
      <c r="B2337">
        <v>252</v>
      </c>
      <c r="C2337">
        <v>97</v>
      </c>
      <c r="D2337">
        <v>0</v>
      </c>
      <c r="E2337">
        <v>233</v>
      </c>
      <c r="F2337" t="s">
        <v>2818</v>
      </c>
      <c r="G2337">
        <v>654</v>
      </c>
      <c r="H2337">
        <v>20433940</v>
      </c>
      <c r="I2337" t="s">
        <v>3905</v>
      </c>
      <c r="J2337" t="s">
        <v>4935</v>
      </c>
      <c r="K2337" t="s">
        <v>6862</v>
      </c>
      <c r="L2337">
        <v>78883</v>
      </c>
      <c r="M2337">
        <v>1876</v>
      </c>
      <c r="N2337" t="s">
        <v>6863</v>
      </c>
      <c r="O2337">
        <v>8</v>
      </c>
      <c r="P2337">
        <v>662</v>
      </c>
      <c r="Q2337" t="s">
        <v>30</v>
      </c>
      <c r="R2337" t="s">
        <v>188</v>
      </c>
      <c r="S2337">
        <v>0</v>
      </c>
      <c r="T2337">
        <v>2005</v>
      </c>
      <c r="U2337">
        <v>529</v>
      </c>
      <c r="V2337">
        <v>6.2</v>
      </c>
      <c r="W2337">
        <v>0</v>
      </c>
    </row>
    <row r="2338" spans="1:23" x14ac:dyDescent="0.25">
      <c r="A2338" t="s">
        <v>3653</v>
      </c>
      <c r="B2338">
        <v>23</v>
      </c>
      <c r="C2338">
        <v>107</v>
      </c>
      <c r="D2338">
        <v>15</v>
      </c>
      <c r="E2338">
        <v>27</v>
      </c>
      <c r="F2338" t="s">
        <v>6864</v>
      </c>
      <c r="G2338">
        <v>82</v>
      </c>
      <c r="H2338">
        <v>0</v>
      </c>
      <c r="I2338" t="s">
        <v>878</v>
      </c>
      <c r="J2338" t="s">
        <v>6865</v>
      </c>
      <c r="K2338" t="s">
        <v>6866</v>
      </c>
      <c r="L2338">
        <v>625</v>
      </c>
      <c r="M2338">
        <v>151</v>
      </c>
      <c r="N2338" t="s">
        <v>6867</v>
      </c>
      <c r="O2338">
        <v>2</v>
      </c>
      <c r="P2338">
        <v>4</v>
      </c>
      <c r="Q2338" t="s">
        <v>6868</v>
      </c>
      <c r="R2338" t="s">
        <v>607</v>
      </c>
      <c r="S2338">
        <v>0</v>
      </c>
      <c r="T2338">
        <v>2013</v>
      </c>
      <c r="U2338">
        <v>39</v>
      </c>
      <c r="V2338">
        <v>5.7</v>
      </c>
      <c r="W2338">
        <v>124</v>
      </c>
    </row>
    <row r="2339" spans="1:23" x14ac:dyDescent="0.25">
      <c r="A2339" t="s">
        <v>1792</v>
      </c>
      <c r="B2339">
        <v>156</v>
      </c>
      <c r="C2339">
        <v>118</v>
      </c>
      <c r="D2339">
        <v>0</v>
      </c>
      <c r="E2339">
        <v>551</v>
      </c>
      <c r="F2339" t="s">
        <v>1326</v>
      </c>
      <c r="G2339">
        <v>40000</v>
      </c>
      <c r="H2339">
        <v>10562387</v>
      </c>
      <c r="I2339" t="s">
        <v>3317</v>
      </c>
      <c r="J2339" t="s">
        <v>35</v>
      </c>
      <c r="K2339" t="s">
        <v>6869</v>
      </c>
      <c r="L2339">
        <v>213226</v>
      </c>
      <c r="M2339">
        <v>43105</v>
      </c>
      <c r="N2339" t="s">
        <v>2968</v>
      </c>
      <c r="O2339">
        <v>0</v>
      </c>
      <c r="P2339">
        <v>648</v>
      </c>
      <c r="Q2339" t="s">
        <v>30</v>
      </c>
      <c r="R2339" t="s">
        <v>31</v>
      </c>
      <c r="S2339">
        <v>0</v>
      </c>
      <c r="T2339">
        <v>1998</v>
      </c>
      <c r="U2339">
        <v>693</v>
      </c>
      <c r="V2339">
        <v>7.7</v>
      </c>
      <c r="W2339">
        <v>15000</v>
      </c>
    </row>
    <row r="2340" spans="1:23" x14ac:dyDescent="0.25">
      <c r="A2340" t="s">
        <v>6870</v>
      </c>
      <c r="B2340">
        <v>192</v>
      </c>
      <c r="C2340">
        <v>100</v>
      </c>
      <c r="D2340">
        <v>0</v>
      </c>
      <c r="E2340">
        <v>985</v>
      </c>
      <c r="F2340" t="s">
        <v>2988</v>
      </c>
      <c r="G2340">
        <v>3000</v>
      </c>
      <c r="H2340">
        <v>18439082</v>
      </c>
      <c r="I2340" t="s">
        <v>2300</v>
      </c>
      <c r="J2340" t="s">
        <v>515</v>
      </c>
      <c r="K2340" t="s">
        <v>6871</v>
      </c>
      <c r="L2340">
        <v>94292</v>
      </c>
      <c r="M2340">
        <v>7252</v>
      </c>
      <c r="N2340" t="s">
        <v>5400</v>
      </c>
      <c r="O2340">
        <v>3</v>
      </c>
      <c r="P2340">
        <v>287</v>
      </c>
      <c r="Q2340" t="s">
        <v>30</v>
      </c>
      <c r="R2340" t="s">
        <v>31</v>
      </c>
      <c r="S2340">
        <v>0</v>
      </c>
      <c r="T2340">
        <v>2009</v>
      </c>
      <c r="U2340">
        <v>2000</v>
      </c>
      <c r="V2340">
        <v>6.4</v>
      </c>
      <c r="W2340">
        <v>13000</v>
      </c>
    </row>
    <row r="2341" spans="1:23" x14ac:dyDescent="0.25">
      <c r="A2341" t="s">
        <v>3913</v>
      </c>
      <c r="B2341">
        <v>351</v>
      </c>
      <c r="C2341">
        <v>97</v>
      </c>
      <c r="D2341">
        <v>89</v>
      </c>
      <c r="E2341">
        <v>329</v>
      </c>
      <c r="F2341" t="s">
        <v>6872</v>
      </c>
      <c r="G2341">
        <v>920</v>
      </c>
      <c r="H2341">
        <v>150056505</v>
      </c>
      <c r="I2341" t="s">
        <v>1094</v>
      </c>
      <c r="J2341" t="s">
        <v>3128</v>
      </c>
      <c r="K2341" t="s">
        <v>6873</v>
      </c>
      <c r="L2341">
        <v>216581</v>
      </c>
      <c r="M2341">
        <v>2771</v>
      </c>
      <c r="N2341" t="s">
        <v>354</v>
      </c>
      <c r="O2341">
        <v>3</v>
      </c>
      <c r="P2341">
        <v>397</v>
      </c>
      <c r="Q2341" t="s">
        <v>30</v>
      </c>
      <c r="R2341" t="s">
        <v>31</v>
      </c>
      <c r="S2341">
        <v>0</v>
      </c>
      <c r="T2341">
        <v>2014</v>
      </c>
      <c r="U2341">
        <v>798</v>
      </c>
      <c r="V2341">
        <v>6.4</v>
      </c>
      <c r="W2341">
        <v>21000</v>
      </c>
    </row>
    <row r="2342" spans="1:23" x14ac:dyDescent="0.25">
      <c r="A2342" t="s">
        <v>1147</v>
      </c>
      <c r="B2342">
        <v>57</v>
      </c>
      <c r="C2342">
        <v>114</v>
      </c>
      <c r="D2342">
        <v>55</v>
      </c>
      <c r="E2342">
        <v>360</v>
      </c>
      <c r="F2342" t="s">
        <v>6874</v>
      </c>
      <c r="G2342">
        <v>789</v>
      </c>
      <c r="H2342">
        <v>119938730</v>
      </c>
      <c r="I2342" t="s">
        <v>6523</v>
      </c>
      <c r="J2342" t="s">
        <v>2606</v>
      </c>
      <c r="K2342" t="s">
        <v>6875</v>
      </c>
      <c r="L2342">
        <v>265818</v>
      </c>
      <c r="M2342">
        <v>2085</v>
      </c>
      <c r="N2342" t="s">
        <v>990</v>
      </c>
      <c r="O2342">
        <v>0</v>
      </c>
      <c r="P2342">
        <v>213</v>
      </c>
      <c r="Q2342" t="s">
        <v>30</v>
      </c>
      <c r="R2342" t="s">
        <v>31</v>
      </c>
      <c r="S2342">
        <v>0</v>
      </c>
      <c r="T2342">
        <v>1994</v>
      </c>
      <c r="U2342">
        <v>424</v>
      </c>
      <c r="V2342">
        <v>6.9</v>
      </c>
      <c r="W2342">
        <v>0</v>
      </c>
    </row>
    <row r="2343" spans="1:23" x14ac:dyDescent="0.25">
      <c r="A2343" t="s">
        <v>3455</v>
      </c>
      <c r="B2343">
        <v>99</v>
      </c>
      <c r="C2343">
        <v>130</v>
      </c>
      <c r="D2343">
        <v>545</v>
      </c>
      <c r="E2343">
        <v>697</v>
      </c>
      <c r="F2343" t="s">
        <v>1280</v>
      </c>
      <c r="G2343">
        <v>15000</v>
      </c>
      <c r="H2343">
        <v>114968774</v>
      </c>
      <c r="I2343" t="s">
        <v>3897</v>
      </c>
      <c r="J2343" t="s">
        <v>225</v>
      </c>
      <c r="K2343" t="s">
        <v>6876</v>
      </c>
      <c r="L2343">
        <v>153468</v>
      </c>
      <c r="M2343">
        <v>28018</v>
      </c>
      <c r="N2343" t="s">
        <v>2038</v>
      </c>
      <c r="O2343">
        <v>1</v>
      </c>
      <c r="P2343">
        <v>204</v>
      </c>
      <c r="Q2343" t="s">
        <v>30</v>
      </c>
      <c r="R2343" t="s">
        <v>31</v>
      </c>
      <c r="S2343">
        <v>0</v>
      </c>
      <c r="T2343">
        <v>1988</v>
      </c>
      <c r="U2343">
        <v>11000</v>
      </c>
      <c r="V2343">
        <v>7.3</v>
      </c>
      <c r="W2343">
        <v>0</v>
      </c>
    </row>
    <row r="2344" spans="1:23" x14ac:dyDescent="0.25">
      <c r="A2344" t="s">
        <v>2352</v>
      </c>
      <c r="B2344">
        <v>343</v>
      </c>
      <c r="C2344">
        <v>82</v>
      </c>
      <c r="D2344">
        <v>119</v>
      </c>
      <c r="E2344">
        <v>6</v>
      </c>
      <c r="F2344" t="s">
        <v>6877</v>
      </c>
      <c r="G2344">
        <v>332</v>
      </c>
      <c r="H2344">
        <v>128505958</v>
      </c>
      <c r="I2344" t="s">
        <v>1094</v>
      </c>
      <c r="J2344" t="s">
        <v>6878</v>
      </c>
      <c r="K2344" t="s">
        <v>6879</v>
      </c>
      <c r="L2344">
        <v>297014</v>
      </c>
      <c r="M2344">
        <v>505</v>
      </c>
      <c r="N2344" t="s">
        <v>6880</v>
      </c>
      <c r="O2344">
        <v>1</v>
      </c>
      <c r="P2344">
        <v>1198</v>
      </c>
      <c r="Q2344" t="s">
        <v>30</v>
      </c>
      <c r="R2344" t="s">
        <v>31</v>
      </c>
      <c r="S2344">
        <v>0</v>
      </c>
      <c r="T2344">
        <v>2006</v>
      </c>
      <c r="U2344">
        <v>165</v>
      </c>
      <c r="V2344">
        <v>7.3</v>
      </c>
      <c r="W2344">
        <v>0</v>
      </c>
    </row>
    <row r="2345" spans="1:23" x14ac:dyDescent="0.25">
      <c r="A2345" t="s">
        <v>1978</v>
      </c>
      <c r="B2345">
        <v>163</v>
      </c>
      <c r="C2345">
        <v>96</v>
      </c>
      <c r="D2345">
        <v>126</v>
      </c>
      <c r="E2345">
        <v>584</v>
      </c>
      <c r="F2345" t="s">
        <v>6881</v>
      </c>
      <c r="G2345">
        <v>2000</v>
      </c>
      <c r="H2345">
        <v>95001351</v>
      </c>
      <c r="I2345" t="s">
        <v>1099</v>
      </c>
      <c r="J2345" t="s">
        <v>1605</v>
      </c>
      <c r="K2345" t="s">
        <v>6882</v>
      </c>
      <c r="L2345">
        <v>131801</v>
      </c>
      <c r="M2345">
        <v>4380</v>
      </c>
      <c r="N2345" t="s">
        <v>6883</v>
      </c>
      <c r="O2345">
        <v>1</v>
      </c>
      <c r="P2345">
        <v>548</v>
      </c>
      <c r="Q2345" t="s">
        <v>30</v>
      </c>
      <c r="R2345" t="s">
        <v>31</v>
      </c>
      <c r="S2345">
        <v>0</v>
      </c>
      <c r="T2345">
        <v>2001</v>
      </c>
      <c r="U2345">
        <v>788</v>
      </c>
      <c r="V2345">
        <v>6.2</v>
      </c>
      <c r="W2345">
        <v>0</v>
      </c>
    </row>
    <row r="2346" spans="1:23" x14ac:dyDescent="0.25">
      <c r="A2346" t="s">
        <v>697</v>
      </c>
      <c r="B2346">
        <v>110</v>
      </c>
      <c r="C2346">
        <v>105</v>
      </c>
      <c r="D2346">
        <v>12000</v>
      </c>
      <c r="E2346">
        <v>643</v>
      </c>
      <c r="F2346" t="s">
        <v>4410</v>
      </c>
      <c r="G2346">
        <v>12000</v>
      </c>
      <c r="H2346">
        <v>76400000</v>
      </c>
      <c r="I2346" t="s">
        <v>54</v>
      </c>
      <c r="J2346" t="s">
        <v>697</v>
      </c>
      <c r="K2346" t="s">
        <v>6884</v>
      </c>
      <c r="L2346">
        <v>58743</v>
      </c>
      <c r="M2346">
        <v>14762</v>
      </c>
      <c r="N2346" t="s">
        <v>4412</v>
      </c>
      <c r="O2346">
        <v>1</v>
      </c>
      <c r="P2346">
        <v>192</v>
      </c>
      <c r="Q2346" t="s">
        <v>30</v>
      </c>
      <c r="R2346" t="s">
        <v>31</v>
      </c>
      <c r="S2346">
        <v>0</v>
      </c>
      <c r="T2346">
        <v>1984</v>
      </c>
      <c r="U2346">
        <v>664</v>
      </c>
      <c r="V2346">
        <v>6.6</v>
      </c>
      <c r="W2346">
        <v>0</v>
      </c>
    </row>
    <row r="2347" spans="1:23" x14ac:dyDescent="0.25">
      <c r="A2347" t="s">
        <v>1725</v>
      </c>
      <c r="B2347">
        <v>233</v>
      </c>
      <c r="C2347">
        <v>122</v>
      </c>
      <c r="D2347">
        <v>301</v>
      </c>
      <c r="E2347">
        <v>457</v>
      </c>
      <c r="F2347" t="s">
        <v>2609</v>
      </c>
      <c r="G2347">
        <v>1000</v>
      </c>
      <c r="H2347">
        <v>75072454</v>
      </c>
      <c r="I2347" t="s">
        <v>2748</v>
      </c>
      <c r="J2347" t="s">
        <v>100</v>
      </c>
      <c r="K2347" t="s">
        <v>6885</v>
      </c>
      <c r="L2347">
        <v>96569</v>
      </c>
      <c r="M2347">
        <v>2759</v>
      </c>
      <c r="N2347" t="s">
        <v>6886</v>
      </c>
      <c r="O2347">
        <v>0</v>
      </c>
      <c r="P2347">
        <v>522</v>
      </c>
      <c r="Q2347" t="s">
        <v>30</v>
      </c>
      <c r="R2347" t="s">
        <v>31</v>
      </c>
      <c r="S2347">
        <v>0</v>
      </c>
      <c r="T2347">
        <v>2005</v>
      </c>
      <c r="U2347">
        <v>539</v>
      </c>
      <c r="V2347">
        <v>6.7</v>
      </c>
      <c r="W2347">
        <v>0</v>
      </c>
    </row>
    <row r="2348" spans="1:23" x14ac:dyDescent="0.25">
      <c r="A2348" t="s">
        <v>411</v>
      </c>
      <c r="B2348">
        <v>91</v>
      </c>
      <c r="C2348">
        <v>88</v>
      </c>
      <c r="D2348">
        <v>31</v>
      </c>
      <c r="E2348">
        <v>489</v>
      </c>
      <c r="F2348" t="s">
        <v>5684</v>
      </c>
      <c r="G2348">
        <v>1000</v>
      </c>
      <c r="H2348">
        <v>65535067</v>
      </c>
      <c r="I2348" t="s">
        <v>1099</v>
      </c>
      <c r="J2348" t="s">
        <v>332</v>
      </c>
      <c r="K2348" t="s">
        <v>6887</v>
      </c>
      <c r="L2348">
        <v>59380</v>
      </c>
      <c r="M2348">
        <v>2604</v>
      </c>
      <c r="N2348" t="s">
        <v>6888</v>
      </c>
      <c r="O2348">
        <v>1</v>
      </c>
      <c r="P2348">
        <v>202</v>
      </c>
      <c r="Q2348" t="s">
        <v>30</v>
      </c>
      <c r="R2348" t="s">
        <v>31</v>
      </c>
      <c r="S2348">
        <v>0</v>
      </c>
      <c r="T2348">
        <v>1999</v>
      </c>
      <c r="U2348">
        <v>489</v>
      </c>
      <c r="V2348">
        <v>5.7</v>
      </c>
      <c r="W2348">
        <v>0</v>
      </c>
    </row>
    <row r="2349" spans="1:23" x14ac:dyDescent="0.25">
      <c r="A2349" t="s">
        <v>6889</v>
      </c>
      <c r="B2349">
        <v>169</v>
      </c>
      <c r="C2349">
        <v>110</v>
      </c>
      <c r="D2349">
        <v>179</v>
      </c>
      <c r="E2349">
        <v>734</v>
      </c>
      <c r="F2349" t="s">
        <v>2374</v>
      </c>
      <c r="G2349">
        <v>12000</v>
      </c>
      <c r="H2349">
        <v>13998282</v>
      </c>
      <c r="I2349" t="s">
        <v>6890</v>
      </c>
      <c r="J2349" t="s">
        <v>485</v>
      </c>
      <c r="K2349" t="s">
        <v>6891</v>
      </c>
      <c r="L2349">
        <v>24854</v>
      </c>
      <c r="M2349">
        <v>15044</v>
      </c>
      <c r="N2349" t="s">
        <v>4397</v>
      </c>
      <c r="O2349">
        <v>1</v>
      </c>
      <c r="P2349">
        <v>374</v>
      </c>
      <c r="Q2349" t="s">
        <v>30</v>
      </c>
      <c r="R2349" t="s">
        <v>31</v>
      </c>
      <c r="S2349">
        <v>0</v>
      </c>
      <c r="T2349">
        <v>2014</v>
      </c>
      <c r="U2349">
        <v>1000</v>
      </c>
      <c r="V2349">
        <v>3.1</v>
      </c>
      <c r="W2349">
        <v>31000</v>
      </c>
    </row>
    <row r="2350" spans="1:23" x14ac:dyDescent="0.25">
      <c r="A2350" t="s">
        <v>6458</v>
      </c>
      <c r="B2350">
        <v>142</v>
      </c>
      <c r="C2350">
        <v>103</v>
      </c>
      <c r="D2350">
        <v>15</v>
      </c>
      <c r="E2350">
        <v>172</v>
      </c>
      <c r="F2350" t="s">
        <v>6892</v>
      </c>
      <c r="G2350">
        <v>723</v>
      </c>
      <c r="H2350">
        <v>6061759</v>
      </c>
      <c r="I2350" t="s">
        <v>936</v>
      </c>
      <c r="J2350" t="s">
        <v>1343</v>
      </c>
      <c r="K2350" t="s">
        <v>6893</v>
      </c>
      <c r="L2350">
        <v>49077</v>
      </c>
      <c r="M2350">
        <v>1615</v>
      </c>
      <c r="N2350" t="s">
        <v>5771</v>
      </c>
      <c r="O2350">
        <v>0</v>
      </c>
      <c r="P2350">
        <v>475</v>
      </c>
      <c r="Q2350" t="s">
        <v>30</v>
      </c>
      <c r="R2350" t="s">
        <v>31</v>
      </c>
      <c r="S2350">
        <v>0</v>
      </c>
      <c r="T2350">
        <v>2005</v>
      </c>
      <c r="U2350">
        <v>552</v>
      </c>
      <c r="V2350">
        <v>6.3</v>
      </c>
      <c r="W2350">
        <v>0</v>
      </c>
    </row>
    <row r="2351" spans="1:23" x14ac:dyDescent="0.25">
      <c r="A2351" t="s">
        <v>4420</v>
      </c>
      <c r="B2351">
        <v>50</v>
      </c>
      <c r="C2351">
        <v>106</v>
      </c>
      <c r="D2351">
        <v>8</v>
      </c>
      <c r="E2351">
        <v>521</v>
      </c>
      <c r="F2351" t="s">
        <v>6894</v>
      </c>
      <c r="G2351">
        <v>748</v>
      </c>
      <c r="H2351">
        <v>64955956</v>
      </c>
      <c r="I2351" t="s">
        <v>1639</v>
      </c>
      <c r="J2351" t="s">
        <v>103</v>
      </c>
      <c r="K2351" t="s">
        <v>6895</v>
      </c>
      <c r="L2351">
        <v>10104</v>
      </c>
      <c r="M2351">
        <v>3956</v>
      </c>
      <c r="N2351" t="s">
        <v>4378</v>
      </c>
      <c r="O2351">
        <v>4</v>
      </c>
      <c r="P2351">
        <v>69</v>
      </c>
      <c r="Q2351" t="s">
        <v>30</v>
      </c>
      <c r="R2351" t="s">
        <v>31</v>
      </c>
      <c r="S2351">
        <v>0</v>
      </c>
      <c r="T2351">
        <v>2004</v>
      </c>
      <c r="U2351">
        <v>656</v>
      </c>
      <c r="V2351">
        <v>5.7</v>
      </c>
      <c r="W2351">
        <v>265</v>
      </c>
    </row>
    <row r="2352" spans="1:23" x14ac:dyDescent="0.25">
      <c r="A2352" t="s">
        <v>6896</v>
      </c>
      <c r="B2352">
        <v>195</v>
      </c>
      <c r="C2352">
        <v>98</v>
      </c>
      <c r="D2352">
        <v>72</v>
      </c>
      <c r="E2352">
        <v>566</v>
      </c>
      <c r="F2352" t="s">
        <v>3091</v>
      </c>
      <c r="G2352">
        <v>1000</v>
      </c>
      <c r="H2352">
        <v>60057639</v>
      </c>
      <c r="I2352" t="s">
        <v>5474</v>
      </c>
      <c r="J2352" t="s">
        <v>549</v>
      </c>
      <c r="K2352" t="s">
        <v>6897</v>
      </c>
      <c r="L2352">
        <v>107815</v>
      </c>
      <c r="M2352">
        <v>3151</v>
      </c>
      <c r="N2352" t="s">
        <v>1218</v>
      </c>
      <c r="O2352">
        <v>2</v>
      </c>
      <c r="P2352">
        <v>485</v>
      </c>
      <c r="Q2352" t="s">
        <v>30</v>
      </c>
      <c r="R2352" t="s">
        <v>31</v>
      </c>
      <c r="S2352">
        <v>0</v>
      </c>
      <c r="T2352">
        <v>2003</v>
      </c>
      <c r="U2352">
        <v>624</v>
      </c>
      <c r="V2352">
        <v>7.1</v>
      </c>
      <c r="W2352">
        <v>10000</v>
      </c>
    </row>
    <row r="2353" spans="1:23" x14ac:dyDescent="0.25">
      <c r="A2353" t="s">
        <v>1285</v>
      </c>
      <c r="B2353">
        <v>129</v>
      </c>
      <c r="C2353">
        <v>68</v>
      </c>
      <c r="D2353">
        <v>116</v>
      </c>
      <c r="E2353">
        <v>481</v>
      </c>
      <c r="F2353" t="s">
        <v>1743</v>
      </c>
      <c r="G2353">
        <v>8000</v>
      </c>
      <c r="H2353">
        <v>53868030</v>
      </c>
      <c r="I2353" t="s">
        <v>684</v>
      </c>
      <c r="J2353" t="s">
        <v>833</v>
      </c>
      <c r="K2353" t="s">
        <v>6898</v>
      </c>
      <c r="L2353">
        <v>183425</v>
      </c>
      <c r="M2353">
        <v>10557</v>
      </c>
      <c r="N2353" t="s">
        <v>2431</v>
      </c>
      <c r="O2353">
        <v>2</v>
      </c>
      <c r="P2353">
        <v>425</v>
      </c>
      <c r="Q2353" t="s">
        <v>30</v>
      </c>
      <c r="R2353" t="s">
        <v>31</v>
      </c>
      <c r="S2353">
        <v>0</v>
      </c>
      <c r="T2353">
        <v>1997</v>
      </c>
      <c r="U2353">
        <v>503</v>
      </c>
      <c r="V2353">
        <v>7</v>
      </c>
      <c r="W2353">
        <v>0</v>
      </c>
    </row>
    <row r="2354" spans="1:23" x14ac:dyDescent="0.25">
      <c r="A2354" t="s">
        <v>4315</v>
      </c>
      <c r="B2354">
        <v>156</v>
      </c>
      <c r="C2354">
        <v>94</v>
      </c>
      <c r="D2354">
        <v>52</v>
      </c>
      <c r="E2354">
        <v>261</v>
      </c>
      <c r="F2354" t="s">
        <v>6899</v>
      </c>
      <c r="G2354">
        <v>567</v>
      </c>
      <c r="H2354">
        <v>59573085</v>
      </c>
      <c r="I2354" t="s">
        <v>1748</v>
      </c>
      <c r="J2354" t="s">
        <v>6624</v>
      </c>
      <c r="K2354" t="s">
        <v>6900</v>
      </c>
      <c r="L2354">
        <v>13562</v>
      </c>
      <c r="M2354">
        <v>2259</v>
      </c>
      <c r="N2354" t="s">
        <v>6901</v>
      </c>
      <c r="O2354">
        <v>10</v>
      </c>
      <c r="P2354">
        <v>103</v>
      </c>
      <c r="Q2354" t="s">
        <v>30</v>
      </c>
      <c r="R2354" t="s">
        <v>31</v>
      </c>
      <c r="S2354">
        <v>0</v>
      </c>
      <c r="T2354">
        <v>2016</v>
      </c>
      <c r="U2354">
        <v>312</v>
      </c>
      <c r="V2354">
        <v>6.1</v>
      </c>
      <c r="W2354">
        <v>19000</v>
      </c>
    </row>
    <row r="2355" spans="1:23" x14ac:dyDescent="0.25">
      <c r="A2355" t="s">
        <v>636</v>
      </c>
      <c r="B2355">
        <v>103</v>
      </c>
      <c r="C2355">
        <v>99</v>
      </c>
      <c r="D2355">
        <v>42</v>
      </c>
      <c r="E2355">
        <v>557</v>
      </c>
      <c r="F2355" t="s">
        <v>1429</v>
      </c>
      <c r="G2355">
        <v>975</v>
      </c>
      <c r="H2355">
        <v>52691009</v>
      </c>
      <c r="I2355" t="s">
        <v>1954</v>
      </c>
      <c r="J2355" t="s">
        <v>6158</v>
      </c>
      <c r="K2355" t="s">
        <v>6902</v>
      </c>
      <c r="L2355">
        <v>18727</v>
      </c>
      <c r="M2355">
        <v>3567</v>
      </c>
      <c r="N2355" t="s">
        <v>6903</v>
      </c>
      <c r="O2355">
        <v>2</v>
      </c>
      <c r="P2355">
        <v>45</v>
      </c>
      <c r="Q2355" t="s">
        <v>30</v>
      </c>
      <c r="R2355" t="s">
        <v>31</v>
      </c>
      <c r="S2355">
        <v>0</v>
      </c>
      <c r="T2355">
        <v>2011</v>
      </c>
      <c r="U2355">
        <v>569</v>
      </c>
      <c r="V2355">
        <v>6.6</v>
      </c>
      <c r="W2355">
        <v>0</v>
      </c>
    </row>
    <row r="2356" spans="1:23" x14ac:dyDescent="0.25">
      <c r="A2356" t="s">
        <v>868</v>
      </c>
      <c r="B2356">
        <v>217</v>
      </c>
      <c r="C2356">
        <v>107</v>
      </c>
      <c r="D2356">
        <v>323</v>
      </c>
      <c r="E2356">
        <v>794</v>
      </c>
      <c r="F2356" t="s">
        <v>3149</v>
      </c>
      <c r="G2356">
        <v>1000</v>
      </c>
      <c r="H2356">
        <v>59735548</v>
      </c>
      <c r="I2356" t="s">
        <v>2619</v>
      </c>
      <c r="J2356" t="s">
        <v>175</v>
      </c>
      <c r="K2356" t="s">
        <v>6904</v>
      </c>
      <c r="L2356">
        <v>290949</v>
      </c>
      <c r="M2356">
        <v>4223</v>
      </c>
      <c r="N2356" t="s">
        <v>6905</v>
      </c>
      <c r="O2356">
        <v>1</v>
      </c>
      <c r="P2356">
        <v>629</v>
      </c>
      <c r="Q2356" t="s">
        <v>30</v>
      </c>
      <c r="R2356" t="s">
        <v>31</v>
      </c>
      <c r="S2356">
        <v>0</v>
      </c>
      <c r="T2356">
        <v>1987</v>
      </c>
      <c r="U2356">
        <v>1000</v>
      </c>
      <c r="V2356">
        <v>7.8</v>
      </c>
      <c r="W2356">
        <v>13000</v>
      </c>
    </row>
    <row r="2357" spans="1:23" x14ac:dyDescent="0.25">
      <c r="A2357" t="s">
        <v>3077</v>
      </c>
      <c r="B2357">
        <v>134</v>
      </c>
      <c r="C2357">
        <v>180</v>
      </c>
      <c r="D2357">
        <v>869</v>
      </c>
      <c r="E2357">
        <v>521</v>
      </c>
      <c r="F2357" t="s">
        <v>1560</v>
      </c>
      <c r="G2357">
        <v>692</v>
      </c>
      <c r="H2357">
        <v>51600000</v>
      </c>
      <c r="I2357" t="s">
        <v>6906</v>
      </c>
      <c r="J2357" t="s">
        <v>1085</v>
      </c>
      <c r="K2357" t="s">
        <v>6907</v>
      </c>
      <c r="L2357">
        <v>270790</v>
      </c>
      <c r="M2357">
        <v>3076</v>
      </c>
      <c r="N2357" t="s">
        <v>1628</v>
      </c>
      <c r="O2357">
        <v>0</v>
      </c>
      <c r="P2357">
        <v>549</v>
      </c>
      <c r="Q2357" t="s">
        <v>30</v>
      </c>
      <c r="R2357" t="s">
        <v>31</v>
      </c>
      <c r="S2357">
        <v>0</v>
      </c>
      <c r="T2357">
        <v>1984</v>
      </c>
      <c r="U2357">
        <v>670</v>
      </c>
      <c r="V2357">
        <v>8.3000000000000007</v>
      </c>
      <c r="W2357">
        <v>16000</v>
      </c>
    </row>
    <row r="2358" spans="1:23" x14ac:dyDescent="0.25">
      <c r="A2358" t="s">
        <v>6425</v>
      </c>
      <c r="B2358">
        <v>146</v>
      </c>
      <c r="C2358">
        <v>89</v>
      </c>
      <c r="D2358">
        <v>29</v>
      </c>
      <c r="E2358">
        <v>458</v>
      </c>
      <c r="F2358" t="s">
        <v>931</v>
      </c>
      <c r="G2358">
        <v>2000</v>
      </c>
      <c r="H2358">
        <v>43818159</v>
      </c>
      <c r="I2358" t="s">
        <v>3159</v>
      </c>
      <c r="J2358" t="s">
        <v>731</v>
      </c>
      <c r="K2358" t="s">
        <v>6908</v>
      </c>
      <c r="L2358">
        <v>27664</v>
      </c>
      <c r="M2358">
        <v>4867</v>
      </c>
      <c r="N2358" t="s">
        <v>6909</v>
      </c>
      <c r="O2358">
        <v>0</v>
      </c>
      <c r="P2358">
        <v>260</v>
      </c>
      <c r="Q2358" t="s">
        <v>30</v>
      </c>
      <c r="R2358" t="s">
        <v>31</v>
      </c>
      <c r="S2358">
        <v>0</v>
      </c>
      <c r="T2358">
        <v>2008</v>
      </c>
      <c r="U2358">
        <v>690</v>
      </c>
      <c r="V2358">
        <v>3.9</v>
      </c>
      <c r="W2358">
        <v>1000</v>
      </c>
    </row>
    <row r="2359" spans="1:23" x14ac:dyDescent="0.25">
      <c r="A2359" t="s">
        <v>1332</v>
      </c>
      <c r="B2359">
        <v>159</v>
      </c>
      <c r="C2359">
        <v>97</v>
      </c>
      <c r="D2359">
        <v>70</v>
      </c>
      <c r="E2359">
        <v>625</v>
      </c>
      <c r="F2359" t="s">
        <v>332</v>
      </c>
      <c r="G2359">
        <v>2000</v>
      </c>
      <c r="H2359">
        <v>86049418</v>
      </c>
      <c r="I2359" t="s">
        <v>1094</v>
      </c>
      <c r="J2359" t="s">
        <v>2988</v>
      </c>
      <c r="K2359" t="s">
        <v>6910</v>
      </c>
      <c r="L2359">
        <v>245989</v>
      </c>
      <c r="M2359">
        <v>5032</v>
      </c>
      <c r="N2359" t="s">
        <v>4326</v>
      </c>
      <c r="O2359">
        <v>4</v>
      </c>
      <c r="P2359">
        <v>554</v>
      </c>
      <c r="Q2359" t="s">
        <v>30</v>
      </c>
      <c r="R2359" t="s">
        <v>31</v>
      </c>
      <c r="S2359">
        <v>0</v>
      </c>
      <c r="T2359">
        <v>2004</v>
      </c>
      <c r="U2359">
        <v>1000</v>
      </c>
      <c r="V2359">
        <v>7</v>
      </c>
      <c r="W2359">
        <v>0</v>
      </c>
    </row>
    <row r="2360" spans="1:23" x14ac:dyDescent="0.25">
      <c r="A2360" t="s">
        <v>6911</v>
      </c>
      <c r="B2360">
        <v>111</v>
      </c>
      <c r="C2360">
        <v>113</v>
      </c>
      <c r="D2360">
        <v>22</v>
      </c>
      <c r="E2360">
        <v>148</v>
      </c>
      <c r="F2360" t="s">
        <v>6912</v>
      </c>
      <c r="G2360">
        <v>727</v>
      </c>
      <c r="H2360">
        <v>43601508</v>
      </c>
      <c r="I2360" t="s">
        <v>936</v>
      </c>
      <c r="J2360" t="s">
        <v>2136</v>
      </c>
      <c r="K2360" t="s">
        <v>6913</v>
      </c>
      <c r="L2360">
        <v>35718</v>
      </c>
      <c r="M2360">
        <v>1310</v>
      </c>
      <c r="N2360" t="s">
        <v>6914</v>
      </c>
      <c r="O2360">
        <v>1</v>
      </c>
      <c r="P2360">
        <v>317</v>
      </c>
      <c r="Q2360" t="s">
        <v>30</v>
      </c>
      <c r="R2360" t="s">
        <v>31</v>
      </c>
      <c r="S2360">
        <v>0</v>
      </c>
      <c r="T2360">
        <v>2003</v>
      </c>
      <c r="U2360">
        <v>171</v>
      </c>
      <c r="V2360">
        <v>6.7</v>
      </c>
      <c r="W2360">
        <v>0</v>
      </c>
    </row>
    <row r="2361" spans="1:23" x14ac:dyDescent="0.25">
      <c r="A2361" t="s">
        <v>6852</v>
      </c>
      <c r="B2361">
        <v>187</v>
      </c>
      <c r="C2361">
        <v>131</v>
      </c>
      <c r="D2361">
        <v>500</v>
      </c>
      <c r="E2361">
        <v>555</v>
      </c>
      <c r="F2361" t="s">
        <v>2134</v>
      </c>
      <c r="G2361">
        <v>1000</v>
      </c>
      <c r="H2361">
        <v>41300105</v>
      </c>
      <c r="I2361" t="s">
        <v>4848</v>
      </c>
      <c r="J2361" t="s">
        <v>145</v>
      </c>
      <c r="K2361" t="s">
        <v>6915</v>
      </c>
      <c r="L2361">
        <v>65201</v>
      </c>
      <c r="M2361">
        <v>3261</v>
      </c>
      <c r="N2361" t="s">
        <v>6538</v>
      </c>
      <c r="O2361">
        <v>0</v>
      </c>
      <c r="P2361">
        <v>651</v>
      </c>
      <c r="Q2361" t="s">
        <v>30</v>
      </c>
      <c r="R2361" t="s">
        <v>44</v>
      </c>
      <c r="S2361">
        <v>0</v>
      </c>
      <c r="T2361">
        <v>2001</v>
      </c>
      <c r="U2361">
        <v>559</v>
      </c>
      <c r="V2361">
        <v>7.3</v>
      </c>
      <c r="W2361">
        <v>0</v>
      </c>
    </row>
    <row r="2362" spans="1:23" x14ac:dyDescent="0.25">
      <c r="A2362" t="s">
        <v>3020</v>
      </c>
      <c r="B2362">
        <v>44</v>
      </c>
      <c r="C2362">
        <v>103</v>
      </c>
      <c r="D2362">
        <v>0</v>
      </c>
      <c r="E2362">
        <v>805</v>
      </c>
      <c r="F2362" t="s">
        <v>2478</v>
      </c>
      <c r="G2362">
        <v>12000</v>
      </c>
      <c r="H2362">
        <v>41382841</v>
      </c>
      <c r="I2362" t="s">
        <v>1616</v>
      </c>
      <c r="J2362" t="s">
        <v>485</v>
      </c>
      <c r="K2362" t="s">
        <v>6917</v>
      </c>
      <c r="L2362">
        <v>27149</v>
      </c>
      <c r="M2362">
        <v>14672</v>
      </c>
      <c r="N2362" t="s">
        <v>1509</v>
      </c>
      <c r="O2362">
        <v>0</v>
      </c>
      <c r="P2362">
        <v>96</v>
      </c>
      <c r="Q2362" t="s">
        <v>30</v>
      </c>
      <c r="R2362" t="s">
        <v>31</v>
      </c>
      <c r="S2362">
        <v>0</v>
      </c>
      <c r="T2362">
        <v>1986</v>
      </c>
      <c r="U2362">
        <v>899</v>
      </c>
      <c r="V2362">
        <v>6.3</v>
      </c>
      <c r="W2362">
        <v>0</v>
      </c>
    </row>
    <row r="2363" spans="1:23" x14ac:dyDescent="0.25">
      <c r="A2363" t="s">
        <v>760</v>
      </c>
      <c r="B2363">
        <v>588</v>
      </c>
      <c r="C2363">
        <v>119</v>
      </c>
      <c r="D2363">
        <v>0</v>
      </c>
      <c r="E2363">
        <v>529</v>
      </c>
      <c r="F2363" t="s">
        <v>148</v>
      </c>
      <c r="G2363">
        <v>15000</v>
      </c>
      <c r="H2363">
        <v>42335698</v>
      </c>
      <c r="I2363" t="s">
        <v>936</v>
      </c>
      <c r="J2363" t="s">
        <v>130</v>
      </c>
      <c r="K2363" t="s">
        <v>6918</v>
      </c>
      <c r="L2363">
        <v>395087</v>
      </c>
      <c r="M2363">
        <v>21668</v>
      </c>
      <c r="N2363" t="s">
        <v>2094</v>
      </c>
      <c r="O2363">
        <v>8</v>
      </c>
      <c r="P2363">
        <v>1101</v>
      </c>
      <c r="Q2363" t="s">
        <v>30</v>
      </c>
      <c r="R2363" t="s">
        <v>31</v>
      </c>
      <c r="S2363">
        <v>0</v>
      </c>
      <c r="T2363">
        <v>2014</v>
      </c>
      <c r="U2363">
        <v>6000</v>
      </c>
      <c r="V2363">
        <v>7.8</v>
      </c>
      <c r="W2363">
        <v>114000</v>
      </c>
    </row>
    <row r="2364" spans="1:23" x14ac:dyDescent="0.25">
      <c r="A2364" t="s">
        <v>2520</v>
      </c>
      <c r="B2364">
        <v>415</v>
      </c>
      <c r="C2364">
        <v>98</v>
      </c>
      <c r="D2364">
        <v>11000</v>
      </c>
      <c r="E2364">
        <v>218</v>
      </c>
      <c r="F2364" t="s">
        <v>3719</v>
      </c>
      <c r="G2364">
        <v>594</v>
      </c>
      <c r="H2364">
        <v>33404871</v>
      </c>
      <c r="I2364" t="s">
        <v>2164</v>
      </c>
      <c r="J2364" t="s">
        <v>2946</v>
      </c>
      <c r="K2364" t="s">
        <v>6919</v>
      </c>
      <c r="L2364">
        <v>150082</v>
      </c>
      <c r="M2364">
        <v>1353</v>
      </c>
      <c r="N2364" t="s">
        <v>6920</v>
      </c>
      <c r="O2364">
        <v>1</v>
      </c>
      <c r="P2364">
        <v>384</v>
      </c>
      <c r="Q2364" t="s">
        <v>30</v>
      </c>
      <c r="R2364" t="s">
        <v>31</v>
      </c>
      <c r="S2364">
        <v>0</v>
      </c>
      <c r="T2364">
        <v>2013</v>
      </c>
      <c r="U2364">
        <v>268</v>
      </c>
      <c r="V2364">
        <v>7.3</v>
      </c>
      <c r="W2364">
        <v>36000</v>
      </c>
    </row>
    <row r="2365" spans="1:23" x14ac:dyDescent="0.25">
      <c r="A2365" t="s">
        <v>774</v>
      </c>
      <c r="B2365">
        <v>279</v>
      </c>
      <c r="C2365">
        <v>111</v>
      </c>
      <c r="D2365">
        <v>521</v>
      </c>
      <c r="E2365">
        <v>64</v>
      </c>
      <c r="F2365" t="s">
        <v>6921</v>
      </c>
      <c r="G2365">
        <v>97</v>
      </c>
      <c r="H2365">
        <v>31471430</v>
      </c>
      <c r="I2365" t="s">
        <v>1810</v>
      </c>
      <c r="J2365" t="s">
        <v>6922</v>
      </c>
      <c r="K2365" t="s">
        <v>6923</v>
      </c>
      <c r="L2365">
        <v>83374</v>
      </c>
      <c r="M2365">
        <v>313</v>
      </c>
      <c r="N2365" t="s">
        <v>6924</v>
      </c>
      <c r="O2365">
        <v>0</v>
      </c>
      <c r="P2365">
        <v>828</v>
      </c>
      <c r="Q2365" t="s">
        <v>30</v>
      </c>
      <c r="R2365" t="s">
        <v>31</v>
      </c>
      <c r="S2365">
        <v>0</v>
      </c>
      <c r="T2365">
        <v>2006</v>
      </c>
      <c r="U2365">
        <v>68</v>
      </c>
      <c r="V2365">
        <v>7.6</v>
      </c>
      <c r="W2365">
        <v>0</v>
      </c>
    </row>
    <row r="2366" spans="1:23" x14ac:dyDescent="0.25">
      <c r="A2366" t="s">
        <v>5692</v>
      </c>
      <c r="B2366">
        <v>97</v>
      </c>
      <c r="C2366">
        <v>94</v>
      </c>
      <c r="D2366">
        <v>23</v>
      </c>
      <c r="E2366">
        <v>582</v>
      </c>
      <c r="F2366" t="s">
        <v>1015</v>
      </c>
      <c r="G2366">
        <v>2000</v>
      </c>
      <c r="H2366">
        <v>30222640</v>
      </c>
      <c r="I2366" t="s">
        <v>4725</v>
      </c>
      <c r="J2366" t="s">
        <v>6925</v>
      </c>
      <c r="K2366" t="s">
        <v>6926</v>
      </c>
      <c r="L2366">
        <v>36666</v>
      </c>
      <c r="M2366">
        <v>4868</v>
      </c>
      <c r="N2366" t="s">
        <v>6327</v>
      </c>
      <c r="O2366">
        <v>2</v>
      </c>
      <c r="P2366">
        <v>144</v>
      </c>
      <c r="Q2366" t="s">
        <v>30</v>
      </c>
      <c r="R2366" t="s">
        <v>31</v>
      </c>
      <c r="S2366">
        <v>0</v>
      </c>
      <c r="T2366">
        <v>2003</v>
      </c>
      <c r="U2366">
        <v>1000</v>
      </c>
      <c r="V2366">
        <v>5.3</v>
      </c>
      <c r="W2366">
        <v>0</v>
      </c>
    </row>
    <row r="2367" spans="1:23" x14ac:dyDescent="0.25">
      <c r="A2367" t="s">
        <v>688</v>
      </c>
      <c r="B2367">
        <v>60</v>
      </c>
      <c r="C2367">
        <v>122</v>
      </c>
      <c r="D2367">
        <v>380</v>
      </c>
      <c r="E2367">
        <v>2000</v>
      </c>
      <c r="F2367" t="s">
        <v>323</v>
      </c>
      <c r="G2367">
        <v>18000</v>
      </c>
      <c r="H2367">
        <v>26830000</v>
      </c>
      <c r="I2367" t="s">
        <v>1283</v>
      </c>
      <c r="J2367" t="s">
        <v>1127</v>
      </c>
      <c r="K2367" t="s">
        <v>5175</v>
      </c>
      <c r="L2367">
        <v>101889</v>
      </c>
      <c r="M2367">
        <v>32930</v>
      </c>
      <c r="N2367" t="s">
        <v>615</v>
      </c>
      <c r="O2367">
        <v>3</v>
      </c>
      <c r="P2367">
        <v>365</v>
      </c>
      <c r="Q2367" t="s">
        <v>30</v>
      </c>
      <c r="R2367" t="s">
        <v>31</v>
      </c>
      <c r="S2367">
        <v>0</v>
      </c>
      <c r="T2367">
        <v>1989</v>
      </c>
      <c r="U2367">
        <v>11000</v>
      </c>
      <c r="V2367">
        <v>7.9</v>
      </c>
      <c r="W2367">
        <v>0</v>
      </c>
    </row>
    <row r="2368" spans="1:23" x14ac:dyDescent="0.25">
      <c r="A2368" t="s">
        <v>6927</v>
      </c>
      <c r="B2368">
        <v>27</v>
      </c>
      <c r="C2368">
        <v>81</v>
      </c>
      <c r="D2368">
        <v>8</v>
      </c>
      <c r="E2368">
        <v>341</v>
      </c>
      <c r="F2368" t="s">
        <v>6928</v>
      </c>
      <c r="G2368">
        <v>844</v>
      </c>
      <c r="H2368">
        <v>26906039</v>
      </c>
      <c r="I2368" t="s">
        <v>1392</v>
      </c>
      <c r="J2368" t="s">
        <v>6929</v>
      </c>
      <c r="K2368" t="s">
        <v>6930</v>
      </c>
      <c r="L2368">
        <v>29621</v>
      </c>
      <c r="M2368">
        <v>2653</v>
      </c>
      <c r="N2368" t="s">
        <v>6931</v>
      </c>
      <c r="O2368">
        <v>2</v>
      </c>
      <c r="P2368">
        <v>76</v>
      </c>
      <c r="Q2368" t="s">
        <v>30</v>
      </c>
      <c r="R2368" t="s">
        <v>31</v>
      </c>
      <c r="S2368">
        <v>0</v>
      </c>
      <c r="T2368">
        <v>1996</v>
      </c>
      <c r="U2368">
        <v>456</v>
      </c>
      <c r="V2368">
        <v>5.3</v>
      </c>
      <c r="W2368">
        <v>588</v>
      </c>
    </row>
    <row r="2369" spans="1:23" x14ac:dyDescent="0.25">
      <c r="A2369" t="s">
        <v>3309</v>
      </c>
      <c r="B2369">
        <v>212</v>
      </c>
      <c r="C2369">
        <v>89</v>
      </c>
      <c r="D2369">
        <v>0</v>
      </c>
      <c r="E2369">
        <v>606</v>
      </c>
      <c r="F2369" t="s">
        <v>1620</v>
      </c>
      <c r="G2369">
        <v>2000</v>
      </c>
      <c r="H2369">
        <v>21378000</v>
      </c>
      <c r="I2369" t="s">
        <v>4475</v>
      </c>
      <c r="J2369" t="s">
        <v>1132</v>
      </c>
      <c r="K2369" t="s">
        <v>6932</v>
      </c>
      <c r="L2369">
        <v>46492</v>
      </c>
      <c r="M2369">
        <v>4877</v>
      </c>
      <c r="N2369" t="s">
        <v>6489</v>
      </c>
      <c r="O2369">
        <v>0</v>
      </c>
      <c r="P2369">
        <v>335</v>
      </c>
      <c r="Q2369" t="s">
        <v>30</v>
      </c>
      <c r="R2369" t="s">
        <v>31</v>
      </c>
      <c r="S2369">
        <v>0</v>
      </c>
      <c r="T2369">
        <v>1980</v>
      </c>
      <c r="U2369">
        <v>826</v>
      </c>
      <c r="V2369">
        <v>6.8</v>
      </c>
      <c r="W2369">
        <v>7000</v>
      </c>
    </row>
    <row r="2370" spans="1:23" x14ac:dyDescent="0.25">
      <c r="A2370" t="s">
        <v>6933</v>
      </c>
      <c r="B2370">
        <v>110</v>
      </c>
      <c r="C2370">
        <v>106</v>
      </c>
      <c r="D2370">
        <v>80</v>
      </c>
      <c r="E2370">
        <v>723</v>
      </c>
      <c r="F2370" t="s">
        <v>6934</v>
      </c>
      <c r="G2370">
        <v>2000</v>
      </c>
      <c r="H2370">
        <v>43853424</v>
      </c>
      <c r="I2370" t="s">
        <v>6935</v>
      </c>
      <c r="J2370" t="s">
        <v>371</v>
      </c>
      <c r="K2370" t="s">
        <v>6936</v>
      </c>
      <c r="L2370">
        <v>35514</v>
      </c>
      <c r="M2370">
        <v>5024</v>
      </c>
      <c r="N2370" t="s">
        <v>1343</v>
      </c>
      <c r="O2370">
        <v>1</v>
      </c>
      <c r="P2370">
        <v>114</v>
      </c>
      <c r="Q2370" t="s">
        <v>30</v>
      </c>
      <c r="R2370" t="s">
        <v>31</v>
      </c>
      <c r="S2370">
        <v>0</v>
      </c>
      <c r="T2370">
        <v>2011</v>
      </c>
      <c r="U2370">
        <v>795</v>
      </c>
      <c r="V2370">
        <v>7.1</v>
      </c>
      <c r="W2370">
        <v>15000</v>
      </c>
    </row>
    <row r="2371" spans="1:23" x14ac:dyDescent="0.25">
      <c r="A2371" t="s">
        <v>1959</v>
      </c>
      <c r="B2371">
        <v>45</v>
      </c>
      <c r="C2371">
        <v>122</v>
      </c>
      <c r="D2371">
        <v>0</v>
      </c>
      <c r="E2371">
        <v>191</v>
      </c>
      <c r="F2371" t="s">
        <v>2134</v>
      </c>
      <c r="G2371">
        <v>643</v>
      </c>
      <c r="H2371">
        <v>0</v>
      </c>
      <c r="I2371" t="s">
        <v>6937</v>
      </c>
      <c r="J2371" t="s">
        <v>5629</v>
      </c>
      <c r="K2371" t="s">
        <v>6938</v>
      </c>
      <c r="L2371">
        <v>17277</v>
      </c>
      <c r="M2371">
        <v>2032</v>
      </c>
      <c r="N2371" t="s">
        <v>6939</v>
      </c>
      <c r="O2371">
        <v>0</v>
      </c>
      <c r="P2371">
        <v>124</v>
      </c>
      <c r="Q2371" t="s">
        <v>30</v>
      </c>
      <c r="R2371" t="s">
        <v>31</v>
      </c>
      <c r="S2371">
        <v>0</v>
      </c>
      <c r="T2371">
        <v>1970</v>
      </c>
      <c r="U2371">
        <v>559</v>
      </c>
      <c r="V2371">
        <v>7.2</v>
      </c>
      <c r="W2371">
        <v>0</v>
      </c>
    </row>
    <row r="2372" spans="1:23" x14ac:dyDescent="0.25">
      <c r="A2372" t="s">
        <v>6940</v>
      </c>
      <c r="B2372">
        <v>190</v>
      </c>
      <c r="C2372">
        <v>86</v>
      </c>
      <c r="D2372">
        <v>62</v>
      </c>
      <c r="E2372">
        <v>59</v>
      </c>
      <c r="F2372" t="s">
        <v>723</v>
      </c>
      <c r="G2372">
        <v>390</v>
      </c>
      <c r="H2372">
        <v>23993605</v>
      </c>
      <c r="I2372" t="s">
        <v>5474</v>
      </c>
      <c r="J2372" t="s">
        <v>4358</v>
      </c>
      <c r="K2372" t="s">
        <v>6941</v>
      </c>
      <c r="L2372">
        <v>52467</v>
      </c>
      <c r="M2372">
        <v>727</v>
      </c>
      <c r="N2372" t="s">
        <v>6942</v>
      </c>
      <c r="O2372">
        <v>1</v>
      </c>
      <c r="P2372">
        <v>248</v>
      </c>
      <c r="Q2372" t="s">
        <v>30</v>
      </c>
      <c r="R2372" t="s">
        <v>31</v>
      </c>
      <c r="S2372">
        <v>0</v>
      </c>
      <c r="T2372">
        <v>2009</v>
      </c>
      <c r="U2372">
        <v>258</v>
      </c>
      <c r="V2372">
        <v>5.8</v>
      </c>
      <c r="W2372">
        <v>0</v>
      </c>
    </row>
    <row r="2373" spans="1:23" x14ac:dyDescent="0.25">
      <c r="A2373" t="s">
        <v>5736</v>
      </c>
      <c r="B2373">
        <v>77</v>
      </c>
      <c r="C2373">
        <v>103</v>
      </c>
      <c r="D2373">
        <v>130</v>
      </c>
      <c r="E2373">
        <v>406</v>
      </c>
      <c r="F2373" t="s">
        <v>6943</v>
      </c>
      <c r="G2373">
        <v>691</v>
      </c>
      <c r="H2373">
        <v>26400000</v>
      </c>
      <c r="I2373" t="s">
        <v>34</v>
      </c>
      <c r="J2373" t="s">
        <v>517</v>
      </c>
      <c r="K2373" t="s">
        <v>6944</v>
      </c>
      <c r="L2373">
        <v>62009</v>
      </c>
      <c r="M2373">
        <v>2481</v>
      </c>
      <c r="N2373" t="s">
        <v>6945</v>
      </c>
      <c r="O2373">
        <v>1</v>
      </c>
      <c r="P2373">
        <v>109</v>
      </c>
      <c r="Q2373" t="s">
        <v>30</v>
      </c>
      <c r="R2373" t="s">
        <v>31</v>
      </c>
      <c r="S2373">
        <v>0</v>
      </c>
      <c r="T2373">
        <v>1984</v>
      </c>
      <c r="U2373">
        <v>476</v>
      </c>
      <c r="V2373">
        <v>5.8</v>
      </c>
      <c r="W2373">
        <v>2000</v>
      </c>
    </row>
    <row r="2374" spans="1:23" x14ac:dyDescent="0.25">
      <c r="A2374" t="s">
        <v>336</v>
      </c>
      <c r="B2374">
        <v>151</v>
      </c>
      <c r="C2374">
        <v>121</v>
      </c>
      <c r="D2374">
        <v>17000</v>
      </c>
      <c r="E2374">
        <v>356</v>
      </c>
      <c r="F2374" t="s">
        <v>2685</v>
      </c>
      <c r="G2374">
        <v>22000</v>
      </c>
      <c r="H2374">
        <v>45250</v>
      </c>
      <c r="I2374" t="s">
        <v>1072</v>
      </c>
      <c r="J2374" t="s">
        <v>1140</v>
      </c>
      <c r="K2374" t="s">
        <v>6946</v>
      </c>
      <c r="L2374">
        <v>235133</v>
      </c>
      <c r="M2374">
        <v>23008</v>
      </c>
      <c r="N2374" t="s">
        <v>6947</v>
      </c>
      <c r="O2374">
        <v>1</v>
      </c>
      <c r="P2374">
        <v>494</v>
      </c>
      <c r="Q2374" t="s">
        <v>30</v>
      </c>
      <c r="R2374" t="s">
        <v>31</v>
      </c>
      <c r="S2374">
        <v>0</v>
      </c>
      <c r="T2374">
        <v>1980</v>
      </c>
      <c r="U2374">
        <v>394</v>
      </c>
      <c r="V2374">
        <v>8.3000000000000007</v>
      </c>
      <c r="W2374">
        <v>0</v>
      </c>
    </row>
    <row r="2375" spans="1:23" x14ac:dyDescent="0.25">
      <c r="A2375" t="s">
        <v>6948</v>
      </c>
      <c r="B2375">
        <v>111</v>
      </c>
      <c r="C2375">
        <v>109</v>
      </c>
      <c r="D2375">
        <v>7</v>
      </c>
      <c r="E2375">
        <v>827</v>
      </c>
      <c r="F2375" t="s">
        <v>6949</v>
      </c>
      <c r="G2375">
        <v>2000</v>
      </c>
      <c r="H2375">
        <v>22927390</v>
      </c>
      <c r="I2375" t="s">
        <v>152</v>
      </c>
      <c r="J2375" t="s">
        <v>166</v>
      </c>
      <c r="K2375" t="s">
        <v>6950</v>
      </c>
      <c r="L2375">
        <v>25344</v>
      </c>
      <c r="M2375">
        <v>4947</v>
      </c>
      <c r="N2375" t="s">
        <v>1019</v>
      </c>
      <c r="O2375">
        <v>0</v>
      </c>
      <c r="P2375">
        <v>77</v>
      </c>
      <c r="Q2375" t="s">
        <v>30</v>
      </c>
      <c r="R2375" t="s">
        <v>31</v>
      </c>
      <c r="S2375">
        <v>0</v>
      </c>
      <c r="T2375">
        <v>2009</v>
      </c>
      <c r="U2375">
        <v>980</v>
      </c>
      <c r="V2375">
        <v>5.6</v>
      </c>
      <c r="W2375">
        <v>0</v>
      </c>
    </row>
    <row r="2376" spans="1:23" x14ac:dyDescent="0.25">
      <c r="A2376" t="s">
        <v>1990</v>
      </c>
      <c r="B2376">
        <v>64</v>
      </c>
      <c r="C2376">
        <v>109</v>
      </c>
      <c r="D2376">
        <v>272</v>
      </c>
      <c r="E2376">
        <v>124</v>
      </c>
      <c r="F2376" t="s">
        <v>6951</v>
      </c>
      <c r="G2376">
        <v>155</v>
      </c>
      <c r="H2376">
        <v>4250320</v>
      </c>
      <c r="I2376" t="s">
        <v>5598</v>
      </c>
      <c r="J2376" t="s">
        <v>6952</v>
      </c>
      <c r="K2376" t="s">
        <v>6953</v>
      </c>
      <c r="L2376">
        <v>14870</v>
      </c>
      <c r="M2376">
        <v>605</v>
      </c>
      <c r="N2376" t="s">
        <v>6954</v>
      </c>
      <c r="O2376">
        <v>1</v>
      </c>
      <c r="P2376">
        <v>86</v>
      </c>
      <c r="Q2376" t="s">
        <v>30</v>
      </c>
      <c r="R2376" t="s">
        <v>31</v>
      </c>
      <c r="S2376">
        <v>0</v>
      </c>
      <c r="T2376">
        <v>1985</v>
      </c>
      <c r="U2376">
        <v>144</v>
      </c>
      <c r="V2376">
        <v>6.8</v>
      </c>
      <c r="W2376">
        <v>0</v>
      </c>
    </row>
    <row r="2377" spans="1:23" x14ac:dyDescent="0.25">
      <c r="A2377" t="s">
        <v>6955</v>
      </c>
      <c r="B2377">
        <v>134</v>
      </c>
      <c r="C2377">
        <v>123</v>
      </c>
      <c r="D2377">
        <v>64</v>
      </c>
      <c r="E2377">
        <v>637</v>
      </c>
      <c r="F2377" t="s">
        <v>6448</v>
      </c>
      <c r="G2377">
        <v>808</v>
      </c>
      <c r="H2377">
        <v>22452209</v>
      </c>
      <c r="I2377" t="s">
        <v>2199</v>
      </c>
      <c r="J2377" t="s">
        <v>183</v>
      </c>
      <c r="K2377" t="s">
        <v>6956</v>
      </c>
      <c r="L2377">
        <v>14062</v>
      </c>
      <c r="M2377">
        <v>5734</v>
      </c>
      <c r="N2377" t="s">
        <v>2030</v>
      </c>
      <c r="O2377">
        <v>0</v>
      </c>
      <c r="P2377">
        <v>82</v>
      </c>
      <c r="Q2377" t="s">
        <v>30</v>
      </c>
      <c r="R2377" t="s">
        <v>31</v>
      </c>
      <c r="S2377">
        <v>0</v>
      </c>
      <c r="T2377">
        <v>2009</v>
      </c>
      <c r="U2377">
        <v>720</v>
      </c>
      <c r="V2377">
        <v>5</v>
      </c>
      <c r="W2377">
        <v>0</v>
      </c>
    </row>
    <row r="2378" spans="1:23" x14ac:dyDescent="0.25">
      <c r="A2378" t="s">
        <v>3267</v>
      </c>
      <c r="B2378">
        <v>450</v>
      </c>
      <c r="C2378">
        <v>94</v>
      </c>
      <c r="D2378">
        <v>0</v>
      </c>
      <c r="E2378">
        <v>223</v>
      </c>
      <c r="F2378" t="s">
        <v>2638</v>
      </c>
      <c r="G2378">
        <v>11000</v>
      </c>
      <c r="H2378">
        <v>18329466</v>
      </c>
      <c r="I2378" t="s">
        <v>4636</v>
      </c>
      <c r="J2378" t="s">
        <v>59</v>
      </c>
      <c r="K2378" t="s">
        <v>6957</v>
      </c>
      <c r="L2378">
        <v>279179</v>
      </c>
      <c r="M2378">
        <v>11984</v>
      </c>
      <c r="N2378" t="s">
        <v>5859</v>
      </c>
      <c r="O2378">
        <v>0</v>
      </c>
      <c r="P2378">
        <v>440</v>
      </c>
      <c r="Q2378" t="s">
        <v>30</v>
      </c>
      <c r="R2378" t="s">
        <v>31</v>
      </c>
      <c r="S2378">
        <v>0</v>
      </c>
      <c r="T2378">
        <v>2010</v>
      </c>
      <c r="U2378">
        <v>642</v>
      </c>
      <c r="V2378">
        <v>7.6</v>
      </c>
      <c r="W2378">
        <v>63000</v>
      </c>
    </row>
    <row r="2379" spans="1:23" x14ac:dyDescent="0.25">
      <c r="A2379" t="s">
        <v>2520</v>
      </c>
      <c r="B2379">
        <v>128</v>
      </c>
      <c r="C2379">
        <v>94</v>
      </c>
      <c r="D2379">
        <v>11000</v>
      </c>
      <c r="E2379">
        <v>975</v>
      </c>
      <c r="F2379" t="s">
        <v>1280</v>
      </c>
      <c r="G2379">
        <v>11000</v>
      </c>
      <c r="H2379">
        <v>17071230</v>
      </c>
      <c r="I2379" t="s">
        <v>684</v>
      </c>
      <c r="J2379" t="s">
        <v>2520</v>
      </c>
      <c r="K2379" t="s">
        <v>6958</v>
      </c>
      <c r="L2379">
        <v>31169</v>
      </c>
      <c r="M2379">
        <v>23283</v>
      </c>
      <c r="N2379" t="s">
        <v>1637</v>
      </c>
      <c r="O2379">
        <v>0</v>
      </c>
      <c r="P2379">
        <v>192</v>
      </c>
      <c r="Q2379" t="s">
        <v>30</v>
      </c>
      <c r="R2379" t="s">
        <v>31</v>
      </c>
      <c r="S2379">
        <v>0</v>
      </c>
      <c r="T2379">
        <v>2000</v>
      </c>
      <c r="U2379">
        <v>11000</v>
      </c>
      <c r="V2379">
        <v>6.7</v>
      </c>
      <c r="W2379">
        <v>812</v>
      </c>
    </row>
    <row r="2380" spans="1:23" x14ac:dyDescent="0.25">
      <c r="A2380" t="s">
        <v>6959</v>
      </c>
      <c r="B2380">
        <v>68</v>
      </c>
      <c r="C2380">
        <v>115</v>
      </c>
      <c r="D2380">
        <v>13</v>
      </c>
      <c r="E2380">
        <v>111</v>
      </c>
      <c r="F2380" t="s">
        <v>6960</v>
      </c>
      <c r="G2380">
        <v>757</v>
      </c>
      <c r="H2380">
        <v>17174870</v>
      </c>
      <c r="I2380" t="s">
        <v>4725</v>
      </c>
      <c r="J2380" t="s">
        <v>5246</v>
      </c>
      <c r="K2380" t="s">
        <v>6961</v>
      </c>
      <c r="L2380">
        <v>15817</v>
      </c>
      <c r="M2380">
        <v>1201</v>
      </c>
      <c r="N2380" t="s">
        <v>6962</v>
      </c>
      <c r="O2380">
        <v>2</v>
      </c>
      <c r="P2380">
        <v>210</v>
      </c>
      <c r="Q2380" t="s">
        <v>30</v>
      </c>
      <c r="R2380" t="s">
        <v>31</v>
      </c>
      <c r="S2380">
        <v>0</v>
      </c>
      <c r="T2380">
        <v>2000</v>
      </c>
      <c r="U2380">
        <v>220</v>
      </c>
      <c r="V2380">
        <v>6.7</v>
      </c>
      <c r="W2380">
        <v>0</v>
      </c>
    </row>
    <row r="2381" spans="1:23" x14ac:dyDescent="0.25">
      <c r="A2381" t="s">
        <v>6131</v>
      </c>
      <c r="B2381">
        <v>97</v>
      </c>
      <c r="C2381">
        <v>107</v>
      </c>
      <c r="D2381">
        <v>24</v>
      </c>
      <c r="E2381">
        <v>85</v>
      </c>
      <c r="F2381" t="s">
        <v>1218</v>
      </c>
      <c r="G2381">
        <v>10000</v>
      </c>
      <c r="H2381">
        <v>26284475</v>
      </c>
      <c r="I2381" t="s">
        <v>1094</v>
      </c>
      <c r="J2381" t="s">
        <v>209</v>
      </c>
      <c r="K2381" t="s">
        <v>6963</v>
      </c>
      <c r="L2381">
        <v>9051</v>
      </c>
      <c r="M2381">
        <v>10691</v>
      </c>
      <c r="N2381" t="s">
        <v>6964</v>
      </c>
      <c r="O2381">
        <v>13</v>
      </c>
      <c r="P2381">
        <v>68</v>
      </c>
      <c r="Q2381" t="s">
        <v>30</v>
      </c>
      <c r="R2381" t="s">
        <v>31</v>
      </c>
      <c r="S2381">
        <v>0</v>
      </c>
      <c r="T2381">
        <v>2015</v>
      </c>
      <c r="U2381">
        <v>566</v>
      </c>
      <c r="V2381">
        <v>5.7</v>
      </c>
      <c r="W2381">
        <v>0</v>
      </c>
    </row>
    <row r="2382" spans="1:23" x14ac:dyDescent="0.25">
      <c r="A2382" t="s">
        <v>6965</v>
      </c>
      <c r="B2382">
        <v>54</v>
      </c>
      <c r="C2382">
        <v>91</v>
      </c>
      <c r="D2382">
        <v>38</v>
      </c>
      <c r="E2382">
        <v>362</v>
      </c>
      <c r="F2382" t="s">
        <v>6966</v>
      </c>
      <c r="G2382">
        <v>17000</v>
      </c>
      <c r="H2382">
        <v>16702864</v>
      </c>
      <c r="I2382" t="s">
        <v>684</v>
      </c>
      <c r="J2382" t="s">
        <v>384</v>
      </c>
      <c r="K2382" t="s">
        <v>6967</v>
      </c>
      <c r="L2382">
        <v>8023</v>
      </c>
      <c r="M2382">
        <v>18711</v>
      </c>
      <c r="N2382" t="s">
        <v>6968</v>
      </c>
      <c r="O2382">
        <v>0</v>
      </c>
      <c r="P2382">
        <v>49</v>
      </c>
      <c r="Q2382" t="s">
        <v>30</v>
      </c>
      <c r="R2382" t="s">
        <v>31</v>
      </c>
      <c r="S2382">
        <v>0</v>
      </c>
      <c r="T2382">
        <v>2004</v>
      </c>
      <c r="U2382">
        <v>632</v>
      </c>
      <c r="V2382">
        <v>5.2</v>
      </c>
      <c r="W2382">
        <v>591</v>
      </c>
    </row>
    <row r="2383" spans="1:23" x14ac:dyDescent="0.25">
      <c r="A2383" t="s">
        <v>4075</v>
      </c>
      <c r="B2383">
        <v>99</v>
      </c>
      <c r="C2383">
        <v>125</v>
      </c>
      <c r="D2383">
        <v>34</v>
      </c>
      <c r="E2383">
        <v>1000</v>
      </c>
      <c r="F2383" t="s">
        <v>949</v>
      </c>
      <c r="G2383">
        <v>16000</v>
      </c>
      <c r="H2383">
        <v>15561627</v>
      </c>
      <c r="I2383" t="s">
        <v>2164</v>
      </c>
      <c r="J2383" t="s">
        <v>6273</v>
      </c>
      <c r="K2383" t="s">
        <v>6969</v>
      </c>
      <c r="L2383">
        <v>39105</v>
      </c>
      <c r="M2383">
        <v>21622</v>
      </c>
      <c r="N2383" t="s">
        <v>145</v>
      </c>
      <c r="O2383">
        <v>0</v>
      </c>
      <c r="P2383">
        <v>359</v>
      </c>
      <c r="Q2383" t="s">
        <v>30</v>
      </c>
      <c r="R2383" t="s">
        <v>31</v>
      </c>
      <c r="S2383">
        <v>0</v>
      </c>
      <c r="T2383">
        <v>2001</v>
      </c>
      <c r="U2383">
        <v>4000</v>
      </c>
      <c r="V2383">
        <v>7.5</v>
      </c>
      <c r="W2383">
        <v>0</v>
      </c>
    </row>
    <row r="2384" spans="1:23" x14ac:dyDescent="0.25">
      <c r="A2384" t="s">
        <v>3267</v>
      </c>
      <c r="B2384">
        <v>412</v>
      </c>
      <c r="C2384">
        <v>122</v>
      </c>
      <c r="D2384">
        <v>0</v>
      </c>
      <c r="E2384">
        <v>816</v>
      </c>
      <c r="F2384" t="s">
        <v>317</v>
      </c>
      <c r="G2384">
        <v>14000</v>
      </c>
      <c r="H2384">
        <v>17750583</v>
      </c>
      <c r="I2384" t="s">
        <v>1017</v>
      </c>
      <c r="J2384" t="s">
        <v>151</v>
      </c>
      <c r="K2384" t="s">
        <v>6970</v>
      </c>
      <c r="L2384">
        <v>93548</v>
      </c>
      <c r="M2384">
        <v>28933</v>
      </c>
      <c r="N2384" t="s">
        <v>116</v>
      </c>
      <c r="O2384">
        <v>0</v>
      </c>
      <c r="P2384">
        <v>307</v>
      </c>
      <c r="Q2384" t="s">
        <v>30</v>
      </c>
      <c r="R2384" t="s">
        <v>44</v>
      </c>
      <c r="S2384">
        <v>0</v>
      </c>
      <c r="T2384">
        <v>2015</v>
      </c>
      <c r="U2384">
        <v>13000</v>
      </c>
      <c r="V2384">
        <v>7.2</v>
      </c>
      <c r="W2384">
        <v>23000</v>
      </c>
    </row>
    <row r="2385" spans="1:23" x14ac:dyDescent="0.25">
      <c r="A2385" t="s">
        <v>834</v>
      </c>
      <c r="B2385">
        <v>107</v>
      </c>
      <c r="C2385">
        <v>102</v>
      </c>
      <c r="D2385">
        <v>0</v>
      </c>
      <c r="E2385">
        <v>529</v>
      </c>
      <c r="F2385" t="s">
        <v>6971</v>
      </c>
      <c r="G2385">
        <v>946</v>
      </c>
      <c r="H2385">
        <v>14793904</v>
      </c>
      <c r="I2385" t="s">
        <v>1099</v>
      </c>
      <c r="J2385" t="s">
        <v>1499</v>
      </c>
      <c r="K2385" t="s">
        <v>6972</v>
      </c>
      <c r="L2385">
        <v>28209</v>
      </c>
      <c r="M2385">
        <v>4072</v>
      </c>
      <c r="N2385" t="s">
        <v>2818</v>
      </c>
      <c r="O2385">
        <v>1</v>
      </c>
      <c r="P2385">
        <v>80</v>
      </c>
      <c r="Q2385" t="s">
        <v>30</v>
      </c>
      <c r="R2385" t="s">
        <v>188</v>
      </c>
      <c r="S2385">
        <v>0</v>
      </c>
      <c r="T2385">
        <v>2009</v>
      </c>
      <c r="U2385">
        <v>800</v>
      </c>
      <c r="V2385">
        <v>5.3</v>
      </c>
      <c r="W2385">
        <v>0</v>
      </c>
    </row>
    <row r="2386" spans="1:23" x14ac:dyDescent="0.25">
      <c r="A2386" t="s">
        <v>5339</v>
      </c>
      <c r="B2386">
        <v>192</v>
      </c>
      <c r="C2386">
        <v>90</v>
      </c>
      <c r="D2386">
        <v>44</v>
      </c>
      <c r="E2386">
        <v>729</v>
      </c>
      <c r="F2386" t="s">
        <v>5747</v>
      </c>
      <c r="G2386">
        <v>12000</v>
      </c>
      <c r="H2386">
        <v>15281286</v>
      </c>
      <c r="I2386" t="s">
        <v>936</v>
      </c>
      <c r="J2386" t="s">
        <v>192</v>
      </c>
      <c r="K2386" t="s">
        <v>6973</v>
      </c>
      <c r="L2386">
        <v>64646</v>
      </c>
      <c r="M2386">
        <v>16004</v>
      </c>
      <c r="N2386" t="s">
        <v>288</v>
      </c>
      <c r="O2386">
        <v>2</v>
      </c>
      <c r="P2386">
        <v>105</v>
      </c>
      <c r="Q2386" t="s">
        <v>30</v>
      </c>
      <c r="R2386" t="s">
        <v>31</v>
      </c>
      <c r="S2386">
        <v>0</v>
      </c>
      <c r="T2386">
        <v>2009</v>
      </c>
      <c r="U2386">
        <v>904</v>
      </c>
      <c r="V2386">
        <v>6.5</v>
      </c>
      <c r="W2386">
        <v>0</v>
      </c>
    </row>
    <row r="2387" spans="1:23" x14ac:dyDescent="0.25">
      <c r="A2387" t="s">
        <v>6974</v>
      </c>
      <c r="B2387">
        <v>25</v>
      </c>
      <c r="C2387">
        <v>98</v>
      </c>
      <c r="D2387">
        <v>28</v>
      </c>
      <c r="E2387">
        <v>102</v>
      </c>
      <c r="F2387" t="s">
        <v>6975</v>
      </c>
      <c r="G2387">
        <v>372</v>
      </c>
      <c r="H2387">
        <v>8000000</v>
      </c>
      <c r="I2387" t="s">
        <v>98</v>
      </c>
      <c r="J2387" t="s">
        <v>4133</v>
      </c>
      <c r="K2387" t="s">
        <v>6976</v>
      </c>
      <c r="L2387">
        <v>1400</v>
      </c>
      <c r="M2387">
        <v>927</v>
      </c>
      <c r="N2387" t="s">
        <v>6977</v>
      </c>
      <c r="O2387">
        <v>0</v>
      </c>
      <c r="P2387">
        <v>41</v>
      </c>
      <c r="Q2387" t="s">
        <v>30</v>
      </c>
      <c r="R2387" t="s">
        <v>31</v>
      </c>
      <c r="S2387">
        <v>0</v>
      </c>
      <c r="T2387">
        <v>1981</v>
      </c>
      <c r="U2387">
        <v>262</v>
      </c>
      <c r="V2387">
        <v>5</v>
      </c>
      <c r="W2387">
        <v>346</v>
      </c>
    </row>
    <row r="2388" spans="1:23" x14ac:dyDescent="0.25">
      <c r="A2388" t="s">
        <v>6978</v>
      </c>
      <c r="B2388">
        <v>104</v>
      </c>
      <c r="C2388">
        <v>109</v>
      </c>
      <c r="D2388">
        <v>128</v>
      </c>
      <c r="E2388">
        <v>1000</v>
      </c>
      <c r="F2388" t="s">
        <v>1132</v>
      </c>
      <c r="G2388">
        <v>11000</v>
      </c>
      <c r="H2388">
        <v>13491653</v>
      </c>
      <c r="I2388" t="s">
        <v>2560</v>
      </c>
      <c r="J2388" t="s">
        <v>76</v>
      </c>
      <c r="K2388" t="s">
        <v>6979</v>
      </c>
      <c r="L2388">
        <v>23728</v>
      </c>
      <c r="M2388">
        <v>14995</v>
      </c>
      <c r="N2388" t="s">
        <v>1190</v>
      </c>
      <c r="O2388">
        <v>0</v>
      </c>
      <c r="P2388">
        <v>213</v>
      </c>
      <c r="Q2388" t="s">
        <v>30</v>
      </c>
      <c r="R2388" t="s">
        <v>31</v>
      </c>
      <c r="S2388">
        <v>0</v>
      </c>
      <c r="T2388">
        <v>2001</v>
      </c>
      <c r="U2388">
        <v>2000</v>
      </c>
      <c r="V2388">
        <v>6.1</v>
      </c>
      <c r="W2388">
        <v>813</v>
      </c>
    </row>
    <row r="2389" spans="1:23" x14ac:dyDescent="0.25">
      <c r="A2389" t="s">
        <v>1463</v>
      </c>
      <c r="B2389">
        <v>120</v>
      </c>
      <c r="C2389">
        <v>107</v>
      </c>
      <c r="D2389">
        <v>0</v>
      </c>
      <c r="E2389">
        <v>101</v>
      </c>
      <c r="F2389" t="s">
        <v>6980</v>
      </c>
      <c r="G2389">
        <v>517</v>
      </c>
      <c r="H2389">
        <v>0</v>
      </c>
      <c r="I2389" t="s">
        <v>581</v>
      </c>
      <c r="J2389" t="s">
        <v>6981</v>
      </c>
      <c r="K2389" t="s">
        <v>6982</v>
      </c>
      <c r="L2389">
        <v>27629</v>
      </c>
      <c r="M2389">
        <v>1067</v>
      </c>
      <c r="N2389" t="s">
        <v>6983</v>
      </c>
      <c r="O2389">
        <v>0</v>
      </c>
      <c r="P2389">
        <v>149</v>
      </c>
      <c r="Q2389" t="s">
        <v>30</v>
      </c>
      <c r="R2389" t="s">
        <v>31</v>
      </c>
      <c r="S2389">
        <v>0</v>
      </c>
      <c r="T2389">
        <v>1981</v>
      </c>
      <c r="U2389">
        <v>376</v>
      </c>
      <c r="V2389">
        <v>7.4</v>
      </c>
      <c r="W2389">
        <v>2000</v>
      </c>
    </row>
    <row r="2390" spans="1:23" x14ac:dyDescent="0.25">
      <c r="A2390" t="s">
        <v>6984</v>
      </c>
      <c r="B2390">
        <v>146</v>
      </c>
      <c r="C2390">
        <v>90</v>
      </c>
      <c r="D2390">
        <v>31</v>
      </c>
      <c r="E2390">
        <v>179</v>
      </c>
      <c r="F2390" t="s">
        <v>6985</v>
      </c>
      <c r="G2390">
        <v>210</v>
      </c>
      <c r="H2390">
        <v>10494494</v>
      </c>
      <c r="I2390" t="s">
        <v>233</v>
      </c>
      <c r="J2390" t="s">
        <v>6986</v>
      </c>
      <c r="K2390" t="s">
        <v>6987</v>
      </c>
      <c r="L2390">
        <v>19586</v>
      </c>
      <c r="M2390">
        <v>676</v>
      </c>
      <c r="N2390" t="s">
        <v>6988</v>
      </c>
      <c r="O2390">
        <v>1</v>
      </c>
      <c r="P2390">
        <v>109</v>
      </c>
      <c r="Q2390" t="s">
        <v>30</v>
      </c>
      <c r="R2390" t="s">
        <v>31</v>
      </c>
      <c r="S2390">
        <v>0</v>
      </c>
      <c r="T2390">
        <v>2013</v>
      </c>
      <c r="U2390">
        <v>193</v>
      </c>
      <c r="V2390">
        <v>4.4000000000000004</v>
      </c>
      <c r="W2390">
        <v>4000</v>
      </c>
    </row>
    <row r="2391" spans="1:23" x14ac:dyDescent="0.25">
      <c r="A2391" t="s">
        <v>719</v>
      </c>
      <c r="B2391">
        <v>124</v>
      </c>
      <c r="C2391">
        <v>112</v>
      </c>
      <c r="D2391">
        <v>0</v>
      </c>
      <c r="E2391">
        <v>177</v>
      </c>
      <c r="F2391" t="s">
        <v>5859</v>
      </c>
      <c r="G2391">
        <v>805</v>
      </c>
      <c r="H2391">
        <v>7837632</v>
      </c>
      <c r="I2391" t="s">
        <v>2164</v>
      </c>
      <c r="J2391" t="s">
        <v>1509</v>
      </c>
      <c r="K2391" t="s">
        <v>6989</v>
      </c>
      <c r="L2391">
        <v>46396</v>
      </c>
      <c r="M2391">
        <v>1466</v>
      </c>
      <c r="N2391" t="s">
        <v>1720</v>
      </c>
      <c r="O2391">
        <v>0</v>
      </c>
      <c r="P2391">
        <v>287</v>
      </c>
      <c r="Q2391" t="s">
        <v>30</v>
      </c>
      <c r="R2391" t="s">
        <v>31</v>
      </c>
      <c r="S2391">
        <v>0</v>
      </c>
      <c r="T2391">
        <v>1997</v>
      </c>
      <c r="U2391">
        <v>223</v>
      </c>
      <c r="V2391">
        <v>7.5</v>
      </c>
      <c r="W2391">
        <v>0</v>
      </c>
    </row>
    <row r="2392" spans="1:23" x14ac:dyDescent="0.25">
      <c r="A2392" t="s">
        <v>2454</v>
      </c>
      <c r="B2392">
        <v>107</v>
      </c>
      <c r="C2392">
        <v>94</v>
      </c>
      <c r="D2392">
        <v>0</v>
      </c>
      <c r="E2392">
        <v>197</v>
      </c>
      <c r="F2392" t="s">
        <v>1171</v>
      </c>
      <c r="G2392">
        <v>712</v>
      </c>
      <c r="H2392">
        <v>15155772</v>
      </c>
      <c r="I2392" t="s">
        <v>936</v>
      </c>
      <c r="J2392" t="s">
        <v>5042</v>
      </c>
      <c r="K2392" t="s">
        <v>6990</v>
      </c>
      <c r="L2392">
        <v>8895</v>
      </c>
      <c r="M2392">
        <v>1673</v>
      </c>
      <c r="N2392" t="s">
        <v>6991</v>
      </c>
      <c r="O2392">
        <v>2</v>
      </c>
      <c r="P2392">
        <v>48</v>
      </c>
      <c r="Q2392" t="s">
        <v>30</v>
      </c>
      <c r="R2392" t="s">
        <v>31</v>
      </c>
      <c r="S2392">
        <v>0</v>
      </c>
      <c r="T2392">
        <v>2014</v>
      </c>
      <c r="U2392">
        <v>341</v>
      </c>
      <c r="V2392">
        <v>5.7</v>
      </c>
      <c r="W2392">
        <v>3000</v>
      </c>
    </row>
    <row r="2393" spans="1:23" x14ac:dyDescent="0.25">
      <c r="A2393" t="s">
        <v>6992</v>
      </c>
      <c r="B2393">
        <v>11</v>
      </c>
      <c r="C2393">
        <v>105</v>
      </c>
      <c r="D2393">
        <v>6</v>
      </c>
      <c r="E2393">
        <v>371</v>
      </c>
      <c r="F2393" t="s">
        <v>6993</v>
      </c>
      <c r="G2393">
        <v>723</v>
      </c>
      <c r="H2393">
        <v>8508843</v>
      </c>
      <c r="I2393" t="s">
        <v>2645</v>
      </c>
      <c r="J2393" t="s">
        <v>1343</v>
      </c>
      <c r="K2393" t="s">
        <v>6994</v>
      </c>
      <c r="L2393">
        <v>7470</v>
      </c>
      <c r="M2393">
        <v>2368</v>
      </c>
      <c r="N2393" t="s">
        <v>6995</v>
      </c>
      <c r="O2393">
        <v>1</v>
      </c>
      <c r="P2393">
        <v>35</v>
      </c>
      <c r="Q2393" t="s">
        <v>30</v>
      </c>
      <c r="R2393" t="s">
        <v>31</v>
      </c>
      <c r="S2393">
        <v>0</v>
      </c>
      <c r="T2393">
        <v>1989</v>
      </c>
      <c r="U2393">
        <v>422</v>
      </c>
      <c r="V2393">
        <v>5.5</v>
      </c>
      <c r="W2393">
        <v>0</v>
      </c>
    </row>
    <row r="2394" spans="1:23" x14ac:dyDescent="0.25">
      <c r="A2394" t="s">
        <v>6996</v>
      </c>
      <c r="B2394">
        <v>93</v>
      </c>
      <c r="C2394">
        <v>104</v>
      </c>
      <c r="D2394">
        <v>109</v>
      </c>
      <c r="E2394">
        <v>202</v>
      </c>
      <c r="F2394" t="s">
        <v>6997</v>
      </c>
      <c r="G2394">
        <v>405</v>
      </c>
      <c r="H2394">
        <v>7739049</v>
      </c>
      <c r="I2394" t="s">
        <v>936</v>
      </c>
      <c r="J2394" t="s">
        <v>2514</v>
      </c>
      <c r="K2394" t="s">
        <v>6998</v>
      </c>
      <c r="L2394">
        <v>10680</v>
      </c>
      <c r="M2394">
        <v>847</v>
      </c>
      <c r="N2394" t="s">
        <v>6999</v>
      </c>
      <c r="O2394">
        <v>2</v>
      </c>
      <c r="P2394">
        <v>112</v>
      </c>
      <c r="Q2394" t="s">
        <v>30</v>
      </c>
      <c r="R2394" t="s">
        <v>188</v>
      </c>
      <c r="S2394">
        <v>0</v>
      </c>
      <c r="T2394">
        <v>2004</v>
      </c>
      <c r="U2394">
        <v>204</v>
      </c>
      <c r="V2394">
        <v>7.1</v>
      </c>
      <c r="W2394">
        <v>562</v>
      </c>
    </row>
    <row r="2395" spans="1:23" x14ac:dyDescent="0.25">
      <c r="A2395" t="s">
        <v>3199</v>
      </c>
      <c r="B2395">
        <v>38</v>
      </c>
      <c r="C2395">
        <v>112</v>
      </c>
      <c r="D2395">
        <v>213</v>
      </c>
      <c r="E2395">
        <v>45</v>
      </c>
      <c r="F2395" t="s">
        <v>7000</v>
      </c>
      <c r="G2395">
        <v>567</v>
      </c>
      <c r="H2395">
        <v>6734844</v>
      </c>
      <c r="I2395" t="s">
        <v>152</v>
      </c>
      <c r="J2395" t="s">
        <v>7001</v>
      </c>
      <c r="K2395" t="s">
        <v>7002</v>
      </c>
      <c r="L2395">
        <v>29591</v>
      </c>
      <c r="M2395">
        <v>711</v>
      </c>
      <c r="N2395" t="s">
        <v>7003</v>
      </c>
      <c r="O2395">
        <v>0</v>
      </c>
      <c r="P2395">
        <v>118</v>
      </c>
      <c r="Q2395" t="s">
        <v>30</v>
      </c>
      <c r="R2395" t="s">
        <v>31</v>
      </c>
      <c r="S2395">
        <v>0</v>
      </c>
      <c r="T2395">
        <v>1986</v>
      </c>
      <c r="U2395">
        <v>67</v>
      </c>
      <c r="V2395">
        <v>5.9</v>
      </c>
      <c r="W2395">
        <v>0</v>
      </c>
    </row>
    <row r="2396" spans="1:23" x14ac:dyDescent="0.25">
      <c r="A2396" t="s">
        <v>7004</v>
      </c>
      <c r="B2396">
        <v>60</v>
      </c>
      <c r="C2396">
        <v>108</v>
      </c>
      <c r="D2396">
        <v>25</v>
      </c>
      <c r="E2396">
        <v>94</v>
      </c>
      <c r="F2396" t="s">
        <v>7005</v>
      </c>
      <c r="G2396">
        <v>1000</v>
      </c>
      <c r="H2396">
        <v>6000000</v>
      </c>
      <c r="I2396" t="s">
        <v>34</v>
      </c>
      <c r="J2396" t="s">
        <v>957</v>
      </c>
      <c r="K2396" t="s">
        <v>7006</v>
      </c>
      <c r="L2396">
        <v>10832</v>
      </c>
      <c r="M2396">
        <v>1263</v>
      </c>
      <c r="N2396" t="s">
        <v>7007</v>
      </c>
      <c r="O2396">
        <v>0</v>
      </c>
      <c r="P2396">
        <v>102</v>
      </c>
      <c r="Q2396" t="s">
        <v>30</v>
      </c>
      <c r="R2396" t="s">
        <v>31</v>
      </c>
      <c r="S2396">
        <v>0</v>
      </c>
      <c r="T2396">
        <v>1981</v>
      </c>
      <c r="U2396">
        <v>115</v>
      </c>
      <c r="V2396">
        <v>6.7</v>
      </c>
      <c r="W2396">
        <v>0</v>
      </c>
    </row>
    <row r="2397" spans="1:23" x14ac:dyDescent="0.25">
      <c r="A2397" t="s">
        <v>5582</v>
      </c>
      <c r="B2397">
        <v>184</v>
      </c>
      <c r="C2397">
        <v>112</v>
      </c>
      <c r="D2397">
        <v>97</v>
      </c>
      <c r="E2397">
        <v>231</v>
      </c>
      <c r="F2397" t="s">
        <v>7008</v>
      </c>
      <c r="G2397">
        <v>577</v>
      </c>
      <c r="H2397">
        <v>6615578</v>
      </c>
      <c r="I2397" t="s">
        <v>3864</v>
      </c>
      <c r="J2397" t="s">
        <v>7009</v>
      </c>
      <c r="K2397" t="s">
        <v>7010</v>
      </c>
      <c r="L2397">
        <v>15352</v>
      </c>
      <c r="M2397">
        <v>1341</v>
      </c>
      <c r="N2397" t="s">
        <v>6204</v>
      </c>
      <c r="O2397">
        <v>2</v>
      </c>
      <c r="P2397">
        <v>82</v>
      </c>
      <c r="Q2397" t="s">
        <v>30</v>
      </c>
      <c r="R2397" t="s">
        <v>526</v>
      </c>
      <c r="S2397">
        <v>0</v>
      </c>
      <c r="T2397">
        <v>2009</v>
      </c>
      <c r="U2397">
        <v>416</v>
      </c>
      <c r="V2397">
        <v>7</v>
      </c>
      <c r="W2397">
        <v>0</v>
      </c>
    </row>
    <row r="2398" spans="1:23" x14ac:dyDescent="0.25">
      <c r="A2398" t="s">
        <v>179</v>
      </c>
      <c r="B2398">
        <v>148</v>
      </c>
      <c r="C2398">
        <v>127</v>
      </c>
      <c r="D2398">
        <v>13000</v>
      </c>
      <c r="E2398">
        <v>940</v>
      </c>
      <c r="F2398" t="s">
        <v>378</v>
      </c>
      <c r="G2398">
        <v>40000</v>
      </c>
      <c r="H2398">
        <v>5887457</v>
      </c>
      <c r="I2398" t="s">
        <v>2613</v>
      </c>
      <c r="J2398" t="s">
        <v>35</v>
      </c>
      <c r="K2398" t="s">
        <v>7011</v>
      </c>
      <c r="L2398">
        <v>142416</v>
      </c>
      <c r="M2398">
        <v>56585</v>
      </c>
      <c r="N2398" t="s">
        <v>2078</v>
      </c>
      <c r="O2398">
        <v>1</v>
      </c>
      <c r="P2398">
        <v>420</v>
      </c>
      <c r="Q2398" t="s">
        <v>30</v>
      </c>
      <c r="R2398" t="s">
        <v>31</v>
      </c>
      <c r="S2398">
        <v>0</v>
      </c>
      <c r="T2398">
        <v>1994</v>
      </c>
      <c r="U2398">
        <v>13000</v>
      </c>
      <c r="V2398">
        <v>7.9</v>
      </c>
      <c r="W2398">
        <v>0</v>
      </c>
    </row>
    <row r="2399" spans="1:23" x14ac:dyDescent="0.25">
      <c r="A2399" t="s">
        <v>4910</v>
      </c>
      <c r="B2399">
        <v>217</v>
      </c>
      <c r="C2399">
        <v>111</v>
      </c>
      <c r="D2399">
        <v>655</v>
      </c>
      <c r="E2399">
        <v>405</v>
      </c>
      <c r="F2399" t="s">
        <v>151</v>
      </c>
      <c r="G2399">
        <v>24000</v>
      </c>
      <c r="H2399">
        <v>13362308</v>
      </c>
      <c r="I2399" t="s">
        <v>2164</v>
      </c>
      <c r="J2399" t="s">
        <v>61</v>
      </c>
      <c r="K2399" t="s">
        <v>7012</v>
      </c>
      <c r="L2399">
        <v>31898</v>
      </c>
      <c r="M2399">
        <v>39307</v>
      </c>
      <c r="N2399" t="s">
        <v>2182</v>
      </c>
      <c r="O2399">
        <v>1</v>
      </c>
      <c r="P2399">
        <v>111</v>
      </c>
      <c r="Q2399" t="s">
        <v>30</v>
      </c>
      <c r="R2399" t="s">
        <v>31</v>
      </c>
      <c r="S2399">
        <v>0</v>
      </c>
      <c r="T2399">
        <v>2013</v>
      </c>
      <c r="U2399">
        <v>14000</v>
      </c>
      <c r="V2399">
        <v>6.9</v>
      </c>
      <c r="W2399">
        <v>0</v>
      </c>
    </row>
    <row r="2400" spans="1:23" x14ac:dyDescent="0.25">
      <c r="A2400" t="s">
        <v>1317</v>
      </c>
      <c r="B2400">
        <v>160</v>
      </c>
      <c r="C2400">
        <v>126</v>
      </c>
      <c r="D2400">
        <v>44</v>
      </c>
      <c r="E2400">
        <v>9</v>
      </c>
      <c r="F2400" t="s">
        <v>7013</v>
      </c>
      <c r="G2400">
        <v>627</v>
      </c>
      <c r="H2400">
        <v>5701643</v>
      </c>
      <c r="I2400" t="s">
        <v>2177</v>
      </c>
      <c r="J2400" t="s">
        <v>164</v>
      </c>
      <c r="K2400" t="s">
        <v>7014</v>
      </c>
      <c r="L2400">
        <v>37635</v>
      </c>
      <c r="M2400">
        <v>653</v>
      </c>
      <c r="N2400" t="s">
        <v>7015</v>
      </c>
      <c r="O2400">
        <v>0</v>
      </c>
      <c r="P2400">
        <v>165</v>
      </c>
      <c r="Q2400" t="s">
        <v>7016</v>
      </c>
      <c r="R2400" t="s">
        <v>4350</v>
      </c>
      <c r="S2400">
        <v>0</v>
      </c>
      <c r="T2400">
        <v>2007</v>
      </c>
      <c r="U2400">
        <v>12</v>
      </c>
      <c r="V2400">
        <v>7.3</v>
      </c>
      <c r="W2400">
        <v>0</v>
      </c>
    </row>
    <row r="2401" spans="1:23" x14ac:dyDescent="0.25">
      <c r="A2401" t="s">
        <v>857</v>
      </c>
      <c r="B2401">
        <v>209</v>
      </c>
      <c r="C2401">
        <v>114</v>
      </c>
      <c r="D2401">
        <v>0</v>
      </c>
      <c r="E2401">
        <v>1000</v>
      </c>
      <c r="F2401" t="s">
        <v>443</v>
      </c>
      <c r="G2401">
        <v>27000</v>
      </c>
      <c r="H2401">
        <v>5694401</v>
      </c>
      <c r="I2401" t="s">
        <v>233</v>
      </c>
      <c r="J2401" t="s">
        <v>48</v>
      </c>
      <c r="K2401" t="s">
        <v>7017</v>
      </c>
      <c r="L2401">
        <v>194489</v>
      </c>
      <c r="M2401">
        <v>46944</v>
      </c>
      <c r="N2401" t="s">
        <v>100</v>
      </c>
      <c r="O2401">
        <v>4</v>
      </c>
      <c r="P2401">
        <v>192</v>
      </c>
      <c r="Q2401" t="s">
        <v>30</v>
      </c>
      <c r="R2401" t="s">
        <v>44</v>
      </c>
      <c r="S2401">
        <v>0</v>
      </c>
      <c r="T2401">
        <v>2008</v>
      </c>
      <c r="U2401">
        <v>18000</v>
      </c>
      <c r="V2401">
        <v>7.3</v>
      </c>
      <c r="W2401">
        <v>12000</v>
      </c>
    </row>
    <row r="2402" spans="1:23" x14ac:dyDescent="0.25">
      <c r="A2402" t="s">
        <v>7018</v>
      </c>
      <c r="B2402">
        <v>40</v>
      </c>
      <c r="C2402">
        <v>99</v>
      </c>
      <c r="D2402">
        <v>379</v>
      </c>
      <c r="E2402">
        <v>251</v>
      </c>
      <c r="F2402" t="s">
        <v>7019</v>
      </c>
      <c r="G2402">
        <v>456</v>
      </c>
      <c r="H2402">
        <v>5333658</v>
      </c>
      <c r="I2402" t="s">
        <v>447</v>
      </c>
      <c r="J2402" t="s">
        <v>6928</v>
      </c>
      <c r="K2402" t="s">
        <v>7020</v>
      </c>
      <c r="L2402">
        <v>2541</v>
      </c>
      <c r="M2402">
        <v>1356</v>
      </c>
      <c r="N2402" t="s">
        <v>7021</v>
      </c>
      <c r="O2402">
        <v>2</v>
      </c>
      <c r="P2402">
        <v>54</v>
      </c>
      <c r="Q2402" t="s">
        <v>30</v>
      </c>
      <c r="R2402" t="s">
        <v>31</v>
      </c>
      <c r="S2402">
        <v>0</v>
      </c>
      <c r="T2402">
        <v>1982</v>
      </c>
      <c r="U2402">
        <v>278</v>
      </c>
      <c r="V2402">
        <v>3.5</v>
      </c>
      <c r="W2402">
        <v>0</v>
      </c>
    </row>
    <row r="2403" spans="1:23" x14ac:dyDescent="0.25">
      <c r="A2403" t="s">
        <v>584</v>
      </c>
      <c r="B2403">
        <v>85</v>
      </c>
      <c r="C2403">
        <v>150</v>
      </c>
      <c r="D2403">
        <v>0</v>
      </c>
      <c r="E2403">
        <v>401</v>
      </c>
      <c r="F2403" t="s">
        <v>525</v>
      </c>
      <c r="G2403">
        <v>597</v>
      </c>
      <c r="H2403">
        <v>4414535</v>
      </c>
      <c r="I2403" t="s">
        <v>2164</v>
      </c>
      <c r="J2403" t="s">
        <v>7022</v>
      </c>
      <c r="K2403" t="s">
        <v>7023</v>
      </c>
      <c r="L2403">
        <v>30618</v>
      </c>
      <c r="M2403">
        <v>1645</v>
      </c>
      <c r="N2403" t="s">
        <v>5742</v>
      </c>
      <c r="O2403">
        <v>0</v>
      </c>
      <c r="P2403">
        <v>224</v>
      </c>
      <c r="Q2403" t="s">
        <v>30</v>
      </c>
      <c r="R2403" t="s">
        <v>44</v>
      </c>
      <c r="S2403">
        <v>0</v>
      </c>
      <c r="T2403">
        <v>1996</v>
      </c>
      <c r="U2403">
        <v>591</v>
      </c>
      <c r="V2403">
        <v>7.8</v>
      </c>
      <c r="W2403">
        <v>0</v>
      </c>
    </row>
    <row r="2404" spans="1:23" x14ac:dyDescent="0.25">
      <c r="A2404" t="s">
        <v>3820</v>
      </c>
      <c r="B2404">
        <v>83</v>
      </c>
      <c r="C2404">
        <v>117</v>
      </c>
      <c r="D2404">
        <v>78</v>
      </c>
      <c r="E2404">
        <v>238</v>
      </c>
      <c r="F2404" t="s">
        <v>7024</v>
      </c>
      <c r="G2404">
        <v>989</v>
      </c>
      <c r="H2404">
        <v>4806750</v>
      </c>
      <c r="I2404" t="s">
        <v>5243</v>
      </c>
      <c r="J2404" t="s">
        <v>245</v>
      </c>
      <c r="K2404" t="s">
        <v>7025</v>
      </c>
      <c r="L2404">
        <v>6091</v>
      </c>
      <c r="M2404">
        <v>1598</v>
      </c>
      <c r="N2404" t="s">
        <v>7026</v>
      </c>
      <c r="O2404">
        <v>0</v>
      </c>
      <c r="P2404">
        <v>53</v>
      </c>
      <c r="Q2404" t="s">
        <v>30</v>
      </c>
      <c r="R2404" t="s">
        <v>257</v>
      </c>
      <c r="S2404">
        <v>0</v>
      </c>
      <c r="T2404">
        <v>2009</v>
      </c>
      <c r="U2404">
        <v>258</v>
      </c>
      <c r="V2404">
        <v>7.4</v>
      </c>
      <c r="W2404">
        <v>0</v>
      </c>
    </row>
    <row r="2405" spans="1:23" x14ac:dyDescent="0.25">
      <c r="A2405" t="s">
        <v>7027</v>
      </c>
      <c r="B2405">
        <v>263</v>
      </c>
      <c r="C2405">
        <v>112</v>
      </c>
      <c r="D2405">
        <v>337</v>
      </c>
      <c r="E2405">
        <v>201</v>
      </c>
      <c r="F2405" t="s">
        <v>707</v>
      </c>
      <c r="G2405">
        <v>4000</v>
      </c>
      <c r="H2405">
        <v>3707794</v>
      </c>
      <c r="I2405" t="s">
        <v>978</v>
      </c>
      <c r="J2405" t="s">
        <v>63</v>
      </c>
      <c r="K2405" t="s">
        <v>7028</v>
      </c>
      <c r="L2405">
        <v>31359</v>
      </c>
      <c r="M2405">
        <v>5671</v>
      </c>
      <c r="N2405" t="s">
        <v>7029</v>
      </c>
      <c r="O2405">
        <v>0</v>
      </c>
      <c r="P2405">
        <v>156</v>
      </c>
      <c r="Q2405" t="s">
        <v>30</v>
      </c>
      <c r="R2405" t="s">
        <v>7030</v>
      </c>
      <c r="S2405">
        <v>0</v>
      </c>
      <c r="T2405">
        <v>2016</v>
      </c>
      <c r="U2405">
        <v>820</v>
      </c>
      <c r="V2405">
        <v>6.7</v>
      </c>
      <c r="W2405">
        <v>0</v>
      </c>
    </row>
    <row r="2406" spans="1:23" x14ac:dyDescent="0.25">
      <c r="A2406" t="s">
        <v>2520</v>
      </c>
      <c r="B2406">
        <v>128</v>
      </c>
      <c r="C2406">
        <v>108</v>
      </c>
      <c r="D2406">
        <v>11000</v>
      </c>
      <c r="E2406">
        <v>922</v>
      </c>
      <c r="F2406" t="s">
        <v>2594</v>
      </c>
      <c r="G2406">
        <v>11000</v>
      </c>
      <c r="H2406">
        <v>3203044</v>
      </c>
      <c r="I2406" t="s">
        <v>1099</v>
      </c>
      <c r="J2406" t="s">
        <v>2520</v>
      </c>
      <c r="K2406" t="s">
        <v>7031</v>
      </c>
      <c r="L2406">
        <v>25165</v>
      </c>
      <c r="M2406">
        <v>14843</v>
      </c>
      <c r="N2406" t="s">
        <v>3767</v>
      </c>
      <c r="O2406">
        <v>2</v>
      </c>
      <c r="P2406">
        <v>155</v>
      </c>
      <c r="Q2406" t="s">
        <v>30</v>
      </c>
      <c r="R2406" t="s">
        <v>31</v>
      </c>
      <c r="S2406">
        <v>0</v>
      </c>
      <c r="T2406">
        <v>2003</v>
      </c>
      <c r="U2406">
        <v>944</v>
      </c>
      <c r="V2406">
        <v>6.4</v>
      </c>
      <c r="W2406">
        <v>827</v>
      </c>
    </row>
    <row r="2407" spans="1:23" x14ac:dyDescent="0.25">
      <c r="A2407" t="s">
        <v>7032</v>
      </c>
      <c r="B2407">
        <v>186</v>
      </c>
      <c r="C2407">
        <v>116</v>
      </c>
      <c r="D2407">
        <v>6</v>
      </c>
      <c r="E2407">
        <v>212</v>
      </c>
      <c r="F2407" t="s">
        <v>303</v>
      </c>
      <c r="G2407">
        <v>25000</v>
      </c>
      <c r="H2407">
        <v>4435083</v>
      </c>
      <c r="I2407" t="s">
        <v>7033</v>
      </c>
      <c r="J2407" t="s">
        <v>2158</v>
      </c>
      <c r="K2407" t="s">
        <v>7034</v>
      </c>
      <c r="L2407">
        <v>27882</v>
      </c>
      <c r="M2407">
        <v>39463</v>
      </c>
      <c r="N2407" t="s">
        <v>7035</v>
      </c>
      <c r="O2407">
        <v>2</v>
      </c>
      <c r="P2407">
        <v>119</v>
      </c>
      <c r="Q2407" t="s">
        <v>30</v>
      </c>
      <c r="R2407" t="s">
        <v>257</v>
      </c>
      <c r="S2407">
        <v>0</v>
      </c>
      <c r="T2407">
        <v>2013</v>
      </c>
      <c r="U2407">
        <v>14000</v>
      </c>
      <c r="V2407">
        <v>7.1</v>
      </c>
      <c r="W2407">
        <v>18000</v>
      </c>
    </row>
    <row r="2408" spans="1:23" x14ac:dyDescent="0.25">
      <c r="A2408" t="s">
        <v>7037</v>
      </c>
      <c r="B2408">
        <v>292</v>
      </c>
      <c r="C2408">
        <v>144</v>
      </c>
      <c r="D2408">
        <v>0</v>
      </c>
      <c r="E2408">
        <v>16</v>
      </c>
      <c r="F2408" t="s">
        <v>7038</v>
      </c>
      <c r="G2408">
        <v>63</v>
      </c>
      <c r="H2408">
        <v>2222647</v>
      </c>
      <c r="I2408" t="s">
        <v>4848</v>
      </c>
      <c r="J2408" t="s">
        <v>7039</v>
      </c>
      <c r="K2408" t="s">
        <v>7040</v>
      </c>
      <c r="L2408">
        <v>52958</v>
      </c>
      <c r="M2408">
        <v>167</v>
      </c>
      <c r="N2408" t="s">
        <v>7041</v>
      </c>
      <c r="O2408">
        <v>0</v>
      </c>
      <c r="P2408">
        <v>193</v>
      </c>
      <c r="Q2408" t="s">
        <v>5217</v>
      </c>
      <c r="R2408" t="s">
        <v>526</v>
      </c>
      <c r="S2408">
        <v>0</v>
      </c>
      <c r="T2408">
        <v>2009</v>
      </c>
      <c r="U2408">
        <v>43</v>
      </c>
      <c r="V2408">
        <v>7.8</v>
      </c>
      <c r="W2408">
        <v>0</v>
      </c>
    </row>
    <row r="2409" spans="1:23" x14ac:dyDescent="0.25">
      <c r="A2409" t="s">
        <v>519</v>
      </c>
      <c r="B2409">
        <v>15</v>
      </c>
      <c r="C2409">
        <v>92</v>
      </c>
      <c r="D2409">
        <v>662</v>
      </c>
      <c r="E2409">
        <v>161</v>
      </c>
      <c r="F2409" t="s">
        <v>7042</v>
      </c>
      <c r="G2409">
        <v>662</v>
      </c>
      <c r="H2409">
        <v>0</v>
      </c>
      <c r="I2409" t="s">
        <v>3905</v>
      </c>
      <c r="J2409" t="s">
        <v>519</v>
      </c>
      <c r="K2409" t="s">
        <v>7043</v>
      </c>
      <c r="L2409">
        <v>436</v>
      </c>
      <c r="M2409">
        <v>1498</v>
      </c>
      <c r="N2409" t="s">
        <v>7044</v>
      </c>
      <c r="O2409">
        <v>0</v>
      </c>
      <c r="P2409">
        <v>6</v>
      </c>
      <c r="Q2409" t="s">
        <v>30</v>
      </c>
      <c r="R2409" t="s">
        <v>31</v>
      </c>
      <c r="S2409">
        <v>0</v>
      </c>
      <c r="T2409">
        <v>2016</v>
      </c>
      <c r="U2409">
        <v>290</v>
      </c>
      <c r="V2409">
        <v>4</v>
      </c>
      <c r="W2409">
        <v>378</v>
      </c>
    </row>
    <row r="2410" spans="1:23" x14ac:dyDescent="0.25">
      <c r="A2410" t="s">
        <v>7045</v>
      </c>
      <c r="B2410">
        <v>70</v>
      </c>
      <c r="C2410">
        <v>93</v>
      </c>
      <c r="D2410">
        <v>28</v>
      </c>
      <c r="E2410">
        <v>415</v>
      </c>
      <c r="F2410" t="s">
        <v>1243</v>
      </c>
      <c r="G2410">
        <v>1000</v>
      </c>
      <c r="H2410">
        <v>3500000</v>
      </c>
      <c r="I2410" t="s">
        <v>7046</v>
      </c>
      <c r="J2410" t="s">
        <v>883</v>
      </c>
      <c r="K2410" t="s">
        <v>7047</v>
      </c>
      <c r="L2410">
        <v>10082</v>
      </c>
      <c r="M2410">
        <v>2319</v>
      </c>
      <c r="N2410" t="s">
        <v>3900</v>
      </c>
      <c r="O2410">
        <v>2</v>
      </c>
      <c r="P2410">
        <v>100</v>
      </c>
      <c r="Q2410" t="s">
        <v>30</v>
      </c>
      <c r="R2410" t="s">
        <v>31</v>
      </c>
      <c r="S2410">
        <v>0</v>
      </c>
      <c r="T2410">
        <v>1986</v>
      </c>
      <c r="U2410">
        <v>695</v>
      </c>
      <c r="V2410">
        <v>5.9</v>
      </c>
      <c r="W2410">
        <v>0</v>
      </c>
    </row>
    <row r="2411" spans="1:23" x14ac:dyDescent="0.25">
      <c r="A2411" t="s">
        <v>1698</v>
      </c>
      <c r="B2411">
        <v>79</v>
      </c>
      <c r="C2411">
        <v>103</v>
      </c>
      <c r="D2411">
        <v>154</v>
      </c>
      <c r="E2411">
        <v>576</v>
      </c>
      <c r="F2411" t="s">
        <v>2392</v>
      </c>
      <c r="G2411">
        <v>1000</v>
      </c>
      <c r="H2411">
        <v>676698</v>
      </c>
      <c r="I2411" t="s">
        <v>1396</v>
      </c>
      <c r="J2411" t="s">
        <v>1840</v>
      </c>
      <c r="K2411" t="s">
        <v>7048</v>
      </c>
      <c r="L2411">
        <v>26730</v>
      </c>
      <c r="M2411">
        <v>4094</v>
      </c>
      <c r="N2411" t="s">
        <v>1213</v>
      </c>
      <c r="O2411">
        <v>0</v>
      </c>
      <c r="P2411">
        <v>180</v>
      </c>
      <c r="Q2411" t="s">
        <v>30</v>
      </c>
      <c r="R2411" t="s">
        <v>31</v>
      </c>
      <c r="S2411">
        <v>0</v>
      </c>
      <c r="T2411">
        <v>2002</v>
      </c>
      <c r="U2411">
        <v>783</v>
      </c>
      <c r="V2411">
        <v>7.2</v>
      </c>
      <c r="W2411">
        <v>2000</v>
      </c>
    </row>
    <row r="2412" spans="1:23" x14ac:dyDescent="0.25">
      <c r="A2412" t="s">
        <v>3944</v>
      </c>
      <c r="B2412">
        <v>103</v>
      </c>
      <c r="C2412">
        <v>93</v>
      </c>
      <c r="D2412">
        <v>190</v>
      </c>
      <c r="E2412">
        <v>151</v>
      </c>
      <c r="F2412" t="s">
        <v>7049</v>
      </c>
      <c r="G2412">
        <v>364</v>
      </c>
      <c r="H2412">
        <v>3419967</v>
      </c>
      <c r="I2412" t="s">
        <v>7050</v>
      </c>
      <c r="J2412" t="s">
        <v>7051</v>
      </c>
      <c r="K2412" t="s">
        <v>7052</v>
      </c>
      <c r="L2412">
        <v>13359</v>
      </c>
      <c r="M2412">
        <v>1083</v>
      </c>
      <c r="N2412" t="s">
        <v>7053</v>
      </c>
      <c r="O2412">
        <v>0</v>
      </c>
      <c r="P2412">
        <v>56</v>
      </c>
      <c r="Q2412" t="s">
        <v>30</v>
      </c>
      <c r="R2412" t="s">
        <v>31</v>
      </c>
      <c r="S2412">
        <v>0</v>
      </c>
      <c r="T2412">
        <v>2013</v>
      </c>
      <c r="U2412">
        <v>253</v>
      </c>
      <c r="V2412">
        <v>7.2</v>
      </c>
      <c r="W2412">
        <v>19000</v>
      </c>
    </row>
    <row r="2413" spans="1:23" x14ac:dyDescent="0.25">
      <c r="A2413" t="s">
        <v>7054</v>
      </c>
      <c r="B2413">
        <v>97</v>
      </c>
      <c r="C2413">
        <v>98</v>
      </c>
      <c r="D2413">
        <v>34</v>
      </c>
      <c r="E2413">
        <v>394</v>
      </c>
      <c r="F2413" t="s">
        <v>3518</v>
      </c>
      <c r="G2413">
        <v>663</v>
      </c>
      <c r="H2413">
        <v>0</v>
      </c>
      <c r="I2413" t="s">
        <v>1385</v>
      </c>
      <c r="J2413" t="s">
        <v>4591</v>
      </c>
      <c r="K2413" t="s">
        <v>7055</v>
      </c>
      <c r="L2413">
        <v>14324</v>
      </c>
      <c r="M2413">
        <v>2215</v>
      </c>
      <c r="N2413" t="s">
        <v>2025</v>
      </c>
      <c r="O2413">
        <v>1</v>
      </c>
      <c r="P2413">
        <v>93</v>
      </c>
      <c r="Q2413" t="s">
        <v>30</v>
      </c>
      <c r="R2413" t="s">
        <v>526</v>
      </c>
      <c r="S2413">
        <v>0</v>
      </c>
      <c r="T2413">
        <v>2008</v>
      </c>
      <c r="U2413">
        <v>551</v>
      </c>
      <c r="V2413">
        <v>5.0999999999999996</v>
      </c>
      <c r="W2413">
        <v>1000</v>
      </c>
    </row>
    <row r="2414" spans="1:23" x14ac:dyDescent="0.25">
      <c r="A2414" t="s">
        <v>7056</v>
      </c>
      <c r="B2414">
        <v>59</v>
      </c>
      <c r="C2414">
        <v>114</v>
      </c>
      <c r="D2414">
        <v>157</v>
      </c>
      <c r="E2414">
        <v>32</v>
      </c>
      <c r="F2414" t="s">
        <v>7057</v>
      </c>
      <c r="G2414">
        <v>84</v>
      </c>
      <c r="H2414">
        <v>0</v>
      </c>
      <c r="I2414" t="s">
        <v>6151</v>
      </c>
      <c r="J2414" t="s">
        <v>7058</v>
      </c>
      <c r="K2414" t="s">
        <v>7059</v>
      </c>
      <c r="L2414">
        <v>2541</v>
      </c>
      <c r="M2414">
        <v>198</v>
      </c>
      <c r="N2414" t="s">
        <v>7060</v>
      </c>
      <c r="O2414">
        <v>0</v>
      </c>
      <c r="P2414">
        <v>20</v>
      </c>
      <c r="Q2414" t="s">
        <v>30</v>
      </c>
      <c r="R2414" t="s">
        <v>966</v>
      </c>
      <c r="S2414">
        <v>0</v>
      </c>
      <c r="T2414">
        <v>2009</v>
      </c>
      <c r="U2414">
        <v>35</v>
      </c>
      <c r="V2414">
        <v>5.5</v>
      </c>
      <c r="W2414">
        <v>342</v>
      </c>
    </row>
    <row r="2415" spans="1:23" x14ac:dyDescent="0.25">
      <c r="A2415" t="s">
        <v>7061</v>
      </c>
      <c r="B2415">
        <v>10</v>
      </c>
      <c r="C2415">
        <v>121</v>
      </c>
      <c r="D2415">
        <v>0</v>
      </c>
      <c r="E2415">
        <v>353</v>
      </c>
      <c r="F2415" t="s">
        <v>3910</v>
      </c>
      <c r="G2415">
        <v>854</v>
      </c>
      <c r="H2415">
        <v>229311</v>
      </c>
      <c r="I2415" t="s">
        <v>7062</v>
      </c>
      <c r="J2415" t="s">
        <v>3010</v>
      </c>
      <c r="K2415" t="s">
        <v>7063</v>
      </c>
      <c r="L2415">
        <v>899</v>
      </c>
      <c r="M2415">
        <v>2705</v>
      </c>
      <c r="N2415" t="s">
        <v>7064</v>
      </c>
      <c r="O2415">
        <v>2</v>
      </c>
      <c r="P2415">
        <v>42</v>
      </c>
      <c r="Q2415" t="s">
        <v>30</v>
      </c>
      <c r="R2415" t="s">
        <v>2266</v>
      </c>
      <c r="S2415">
        <v>0</v>
      </c>
      <c r="T2415">
        <v>1999</v>
      </c>
      <c r="U2415">
        <v>578</v>
      </c>
      <c r="V2415">
        <v>6.2</v>
      </c>
      <c r="W2415">
        <v>271</v>
      </c>
    </row>
    <row r="2416" spans="1:23" x14ac:dyDescent="0.25">
      <c r="A2416" t="s">
        <v>1619</v>
      </c>
      <c r="B2416">
        <v>184</v>
      </c>
      <c r="C2416">
        <v>87</v>
      </c>
      <c r="D2416">
        <v>0</v>
      </c>
      <c r="E2416">
        <v>83</v>
      </c>
      <c r="F2416" t="s">
        <v>7065</v>
      </c>
      <c r="G2416">
        <v>1000</v>
      </c>
      <c r="H2416">
        <v>0</v>
      </c>
      <c r="I2416" t="s">
        <v>3905</v>
      </c>
      <c r="J2416" t="s">
        <v>7066</v>
      </c>
      <c r="K2416" t="s">
        <v>7067</v>
      </c>
      <c r="L2416">
        <v>49669</v>
      </c>
      <c r="M2416">
        <v>1592</v>
      </c>
      <c r="N2416" t="s">
        <v>7068</v>
      </c>
      <c r="O2416">
        <v>1</v>
      </c>
      <c r="P2416">
        <v>419</v>
      </c>
      <c r="Q2416" t="s">
        <v>30</v>
      </c>
      <c r="R2416" t="s">
        <v>31</v>
      </c>
      <c r="S2416">
        <v>0</v>
      </c>
      <c r="T2416">
        <v>1985</v>
      </c>
      <c r="U2416">
        <v>177</v>
      </c>
      <c r="V2416">
        <v>7.2</v>
      </c>
      <c r="W2416">
        <v>3000</v>
      </c>
    </row>
    <row r="2417" spans="1:23" x14ac:dyDescent="0.25">
      <c r="A2417" t="s">
        <v>1147</v>
      </c>
      <c r="B2417">
        <v>23</v>
      </c>
      <c r="C2417">
        <v>92</v>
      </c>
      <c r="D2417">
        <v>55</v>
      </c>
      <c r="E2417">
        <v>757</v>
      </c>
      <c r="F2417" t="s">
        <v>5308</v>
      </c>
      <c r="G2417">
        <v>1000</v>
      </c>
      <c r="H2417">
        <v>0</v>
      </c>
      <c r="I2417" t="s">
        <v>321</v>
      </c>
      <c r="J2417" t="s">
        <v>3979</v>
      </c>
      <c r="K2417" t="s">
        <v>7069</v>
      </c>
      <c r="L2417">
        <v>4510</v>
      </c>
      <c r="M2417">
        <v>3212</v>
      </c>
      <c r="N2417" t="s">
        <v>5246</v>
      </c>
      <c r="O2417">
        <v>1</v>
      </c>
      <c r="P2417">
        <v>50</v>
      </c>
      <c r="Q2417" t="s">
        <v>30</v>
      </c>
      <c r="R2417" t="s">
        <v>31</v>
      </c>
      <c r="S2417">
        <v>0</v>
      </c>
      <c r="T2417">
        <v>2016</v>
      </c>
      <c r="U2417">
        <v>872</v>
      </c>
      <c r="V2417">
        <v>5.2</v>
      </c>
      <c r="W2417">
        <v>0</v>
      </c>
    </row>
    <row r="2418" spans="1:23" x14ac:dyDescent="0.25">
      <c r="A2418" t="s">
        <v>7070</v>
      </c>
      <c r="B2418">
        <v>112</v>
      </c>
      <c r="C2418">
        <v>105</v>
      </c>
      <c r="D2418">
        <v>2</v>
      </c>
      <c r="E2418">
        <v>69</v>
      </c>
      <c r="F2418" t="s">
        <v>1462</v>
      </c>
      <c r="G2418">
        <v>805</v>
      </c>
      <c r="H2418">
        <v>63260</v>
      </c>
      <c r="I2418" t="s">
        <v>7071</v>
      </c>
      <c r="J2418" t="s">
        <v>6092</v>
      </c>
      <c r="K2418" t="s">
        <v>7072</v>
      </c>
      <c r="L2418">
        <v>14325</v>
      </c>
      <c r="M2418">
        <v>1185</v>
      </c>
      <c r="N2418" t="s">
        <v>7073</v>
      </c>
      <c r="O2418">
        <v>0</v>
      </c>
      <c r="P2418">
        <v>90</v>
      </c>
      <c r="Q2418" t="s">
        <v>30</v>
      </c>
      <c r="R2418" t="s">
        <v>966</v>
      </c>
      <c r="S2418">
        <v>0</v>
      </c>
      <c r="T2418">
        <v>2006</v>
      </c>
      <c r="U2418">
        <v>306</v>
      </c>
      <c r="V2418">
        <v>6.7</v>
      </c>
      <c r="W2418">
        <v>0</v>
      </c>
    </row>
    <row r="2419" spans="1:23" x14ac:dyDescent="0.25">
      <c r="A2419" t="s">
        <v>6083</v>
      </c>
      <c r="B2419">
        <v>45</v>
      </c>
      <c r="C2419">
        <v>90</v>
      </c>
      <c r="D2419">
        <v>78</v>
      </c>
      <c r="E2419">
        <v>720</v>
      </c>
      <c r="F2419" t="s">
        <v>6084</v>
      </c>
      <c r="G2419">
        <v>2000</v>
      </c>
      <c r="H2419">
        <v>0</v>
      </c>
      <c r="I2419" t="s">
        <v>1153</v>
      </c>
      <c r="J2419" t="s">
        <v>910</v>
      </c>
      <c r="K2419" t="s">
        <v>6085</v>
      </c>
      <c r="L2419">
        <v>4693</v>
      </c>
      <c r="M2419">
        <v>4142</v>
      </c>
      <c r="N2419" t="s">
        <v>1222</v>
      </c>
      <c r="O2419">
        <v>1</v>
      </c>
      <c r="P2419">
        <v>49</v>
      </c>
      <c r="Q2419" t="s">
        <v>30</v>
      </c>
      <c r="R2419" t="s">
        <v>188</v>
      </c>
      <c r="S2419">
        <v>0</v>
      </c>
      <c r="T2419">
        <v>2015</v>
      </c>
      <c r="U2419">
        <v>1000</v>
      </c>
      <c r="V2419">
        <v>6.3</v>
      </c>
      <c r="W2419">
        <v>0</v>
      </c>
    </row>
    <row r="2420" spans="1:23" x14ac:dyDescent="0.25">
      <c r="A2420" t="s">
        <v>5736</v>
      </c>
      <c r="B2420">
        <v>59</v>
      </c>
      <c r="C2420">
        <v>89</v>
      </c>
      <c r="D2420">
        <v>130</v>
      </c>
      <c r="E2420">
        <v>183</v>
      </c>
      <c r="F2420" t="s">
        <v>7074</v>
      </c>
      <c r="G2420">
        <v>444</v>
      </c>
      <c r="H2420">
        <v>0</v>
      </c>
      <c r="I2420" t="s">
        <v>34</v>
      </c>
      <c r="J2420" t="s">
        <v>5616</v>
      </c>
      <c r="K2420" t="s">
        <v>7075</v>
      </c>
      <c r="L2420">
        <v>30215</v>
      </c>
      <c r="M2420">
        <v>1243</v>
      </c>
      <c r="N2420" t="s">
        <v>1485</v>
      </c>
      <c r="O2420">
        <v>1</v>
      </c>
      <c r="P2420">
        <v>95</v>
      </c>
      <c r="Q2420" t="s">
        <v>30</v>
      </c>
      <c r="R2420" t="s">
        <v>6193</v>
      </c>
      <c r="S2420">
        <v>0</v>
      </c>
      <c r="T2420">
        <v>1985</v>
      </c>
      <c r="U2420">
        <v>312</v>
      </c>
      <c r="V2420">
        <v>5</v>
      </c>
      <c r="W2420">
        <v>0</v>
      </c>
    </row>
    <row r="2421" spans="1:23" x14ac:dyDescent="0.25">
      <c r="A2421" t="s">
        <v>7076</v>
      </c>
      <c r="B2421">
        <v>195</v>
      </c>
      <c r="C2421">
        <v>114</v>
      </c>
      <c r="D2421">
        <v>89</v>
      </c>
      <c r="E2421">
        <v>920</v>
      </c>
      <c r="F2421" t="s">
        <v>811</v>
      </c>
      <c r="G2421">
        <v>22000</v>
      </c>
      <c r="H2421">
        <v>0</v>
      </c>
      <c r="I2421" t="s">
        <v>3752</v>
      </c>
      <c r="J2421" t="s">
        <v>1140</v>
      </c>
      <c r="K2421" t="s">
        <v>7077</v>
      </c>
      <c r="L2421">
        <v>48162</v>
      </c>
      <c r="M2421">
        <v>25804</v>
      </c>
      <c r="N2421" t="s">
        <v>3128</v>
      </c>
      <c r="O2421">
        <v>2</v>
      </c>
      <c r="P2421">
        <v>140</v>
      </c>
      <c r="Q2421" t="s">
        <v>30</v>
      </c>
      <c r="R2421" t="s">
        <v>2266</v>
      </c>
      <c r="S2421">
        <v>0</v>
      </c>
      <c r="T2421">
        <v>2012</v>
      </c>
      <c r="U2421">
        <v>2000</v>
      </c>
      <c r="V2421">
        <v>6.2</v>
      </c>
      <c r="W2421">
        <v>10000</v>
      </c>
    </row>
    <row r="2422" spans="1:23" x14ac:dyDescent="0.25">
      <c r="A2422" t="s">
        <v>3989</v>
      </c>
      <c r="B2422">
        <v>256</v>
      </c>
      <c r="C2422">
        <v>119</v>
      </c>
      <c r="D2422">
        <v>99</v>
      </c>
      <c r="E2422">
        <v>778</v>
      </c>
      <c r="F2422" t="s">
        <v>432</v>
      </c>
      <c r="G2422">
        <v>15000</v>
      </c>
      <c r="H2422">
        <v>121463226</v>
      </c>
      <c r="I2422" t="s">
        <v>1094</v>
      </c>
      <c r="J2422" t="s">
        <v>130</v>
      </c>
      <c r="K2422" t="s">
        <v>7078</v>
      </c>
      <c r="L2422">
        <v>422606</v>
      </c>
      <c r="M2422">
        <v>17584</v>
      </c>
      <c r="N2422" t="s">
        <v>2737</v>
      </c>
      <c r="O2422">
        <v>2</v>
      </c>
      <c r="P2422">
        <v>555</v>
      </c>
      <c r="Q2422" t="s">
        <v>30</v>
      </c>
      <c r="R2422" t="s">
        <v>31</v>
      </c>
      <c r="S2422">
        <v>0</v>
      </c>
      <c r="T2422">
        <v>2007</v>
      </c>
      <c r="U2422">
        <v>833</v>
      </c>
      <c r="V2422">
        <v>7.6</v>
      </c>
      <c r="W2422">
        <v>0</v>
      </c>
    </row>
    <row r="2423" spans="1:23" x14ac:dyDescent="0.25">
      <c r="A2423" t="s">
        <v>5653</v>
      </c>
      <c r="B2423">
        <v>44</v>
      </c>
      <c r="C2423">
        <v>103</v>
      </c>
      <c r="D2423">
        <v>0</v>
      </c>
      <c r="E2423">
        <v>543</v>
      </c>
      <c r="F2423" t="s">
        <v>5693</v>
      </c>
      <c r="G2423">
        <v>923</v>
      </c>
      <c r="H2423">
        <v>90485233</v>
      </c>
      <c r="I2423" t="s">
        <v>5474</v>
      </c>
      <c r="J2423" t="s">
        <v>3324</v>
      </c>
      <c r="K2423" t="s">
        <v>7079</v>
      </c>
      <c r="L2423">
        <v>9544</v>
      </c>
      <c r="M2423">
        <v>3699</v>
      </c>
      <c r="N2423" t="s">
        <v>4997</v>
      </c>
      <c r="O2423">
        <v>0</v>
      </c>
      <c r="P2423">
        <v>45</v>
      </c>
      <c r="Q2423" t="s">
        <v>30</v>
      </c>
      <c r="R2423" t="s">
        <v>31</v>
      </c>
      <c r="S2423">
        <v>0</v>
      </c>
      <c r="T2423">
        <v>2009</v>
      </c>
      <c r="U2423">
        <v>619</v>
      </c>
      <c r="V2423">
        <v>4.0999999999999996</v>
      </c>
      <c r="W2423">
        <v>804</v>
      </c>
    </row>
    <row r="2424" spans="1:23" x14ac:dyDescent="0.25">
      <c r="A2424" t="s">
        <v>7080</v>
      </c>
      <c r="B2424">
        <v>59</v>
      </c>
      <c r="C2424">
        <v>91</v>
      </c>
      <c r="D2424">
        <v>512</v>
      </c>
      <c r="E2424">
        <v>413</v>
      </c>
      <c r="F2424" t="s">
        <v>5851</v>
      </c>
      <c r="G2424">
        <v>11000</v>
      </c>
      <c r="H2424">
        <v>0</v>
      </c>
      <c r="I2424" t="s">
        <v>3537</v>
      </c>
      <c r="J2424" t="s">
        <v>3017</v>
      </c>
      <c r="K2424" t="s">
        <v>7081</v>
      </c>
      <c r="L2424">
        <v>5693</v>
      </c>
      <c r="M2424">
        <v>13545</v>
      </c>
      <c r="N2424" t="s">
        <v>714</v>
      </c>
      <c r="O2424">
        <v>2</v>
      </c>
      <c r="P2424">
        <v>34</v>
      </c>
      <c r="Q2424" t="s">
        <v>30</v>
      </c>
      <c r="R2424" t="s">
        <v>966</v>
      </c>
      <c r="S2424">
        <v>0</v>
      </c>
      <c r="T2424">
        <v>2014</v>
      </c>
      <c r="U2424">
        <v>918</v>
      </c>
      <c r="V2424">
        <v>5.3</v>
      </c>
      <c r="W2424">
        <v>0</v>
      </c>
    </row>
    <row r="2425" spans="1:23" x14ac:dyDescent="0.25">
      <c r="A2425" t="s">
        <v>724</v>
      </c>
      <c r="B2425">
        <v>97</v>
      </c>
      <c r="C2425">
        <v>98</v>
      </c>
      <c r="D2425">
        <v>209</v>
      </c>
      <c r="E2425">
        <v>129</v>
      </c>
      <c r="F2425" t="s">
        <v>7082</v>
      </c>
      <c r="G2425">
        <v>158</v>
      </c>
      <c r="H2425">
        <v>58006147</v>
      </c>
      <c r="I2425" t="s">
        <v>2996</v>
      </c>
      <c r="J2425" t="s">
        <v>7083</v>
      </c>
      <c r="K2425" t="s">
        <v>7084</v>
      </c>
      <c r="L2425">
        <v>67653</v>
      </c>
      <c r="M2425">
        <v>816</v>
      </c>
      <c r="N2425" t="s">
        <v>7085</v>
      </c>
      <c r="O2425">
        <v>2</v>
      </c>
      <c r="P2425">
        <v>108</v>
      </c>
      <c r="Q2425" t="s">
        <v>30</v>
      </c>
      <c r="R2425" t="s">
        <v>31</v>
      </c>
      <c r="S2425">
        <v>0</v>
      </c>
      <c r="T2425">
        <v>2008</v>
      </c>
      <c r="U2425">
        <v>152</v>
      </c>
      <c r="V2425">
        <v>6.2</v>
      </c>
      <c r="W2425">
        <v>0</v>
      </c>
    </row>
    <row r="2426" spans="1:23" x14ac:dyDescent="0.25">
      <c r="A2426" t="s">
        <v>7086</v>
      </c>
      <c r="B2426">
        <v>142</v>
      </c>
      <c r="C2426">
        <v>80</v>
      </c>
      <c r="D2426">
        <v>19</v>
      </c>
      <c r="E2426">
        <v>854</v>
      </c>
      <c r="F2426" t="s">
        <v>1083</v>
      </c>
      <c r="G2426">
        <v>11000</v>
      </c>
      <c r="H2426">
        <v>51053787</v>
      </c>
      <c r="I2426" t="s">
        <v>7087</v>
      </c>
      <c r="J2426" t="s">
        <v>181</v>
      </c>
      <c r="K2426" t="s">
        <v>7088</v>
      </c>
      <c r="L2426">
        <v>45900</v>
      </c>
      <c r="M2426">
        <v>14385</v>
      </c>
      <c r="N2426" t="s">
        <v>2224</v>
      </c>
      <c r="O2426">
        <v>1</v>
      </c>
      <c r="P2426">
        <v>247</v>
      </c>
      <c r="Q2426" t="s">
        <v>30</v>
      </c>
      <c r="R2426" t="s">
        <v>31</v>
      </c>
      <c r="S2426">
        <v>0</v>
      </c>
      <c r="T2426">
        <v>2005</v>
      </c>
      <c r="U2426">
        <v>979</v>
      </c>
      <c r="V2426">
        <v>6.5</v>
      </c>
      <c r="W2426">
        <v>0</v>
      </c>
    </row>
    <row r="2427" spans="1:23" x14ac:dyDescent="0.25">
      <c r="A2427" t="s">
        <v>7089</v>
      </c>
      <c r="B2427">
        <v>187</v>
      </c>
      <c r="C2427">
        <v>121</v>
      </c>
      <c r="D2427">
        <v>83</v>
      </c>
      <c r="E2427">
        <v>242</v>
      </c>
      <c r="F2427" t="s">
        <v>2591</v>
      </c>
      <c r="G2427">
        <v>3000</v>
      </c>
      <c r="H2427">
        <v>23472900</v>
      </c>
      <c r="I2427" t="s">
        <v>1283</v>
      </c>
      <c r="J2427" t="s">
        <v>178</v>
      </c>
      <c r="K2427" t="s">
        <v>7090</v>
      </c>
      <c r="L2427">
        <v>264533</v>
      </c>
      <c r="M2427">
        <v>4142</v>
      </c>
      <c r="N2427" t="s">
        <v>7091</v>
      </c>
      <c r="O2427">
        <v>1</v>
      </c>
      <c r="P2427">
        <v>609</v>
      </c>
      <c r="Q2427" t="s">
        <v>30</v>
      </c>
      <c r="R2427" t="s">
        <v>44</v>
      </c>
      <c r="S2427">
        <v>0</v>
      </c>
      <c r="T2427">
        <v>2004</v>
      </c>
      <c r="U2427">
        <v>460</v>
      </c>
      <c r="V2427">
        <v>8.1</v>
      </c>
      <c r="W2427">
        <v>12000</v>
      </c>
    </row>
    <row r="2428" spans="1:23" x14ac:dyDescent="0.25">
      <c r="A2428" t="s">
        <v>7092</v>
      </c>
      <c r="B2428">
        <v>193</v>
      </c>
      <c r="C2428">
        <v>94</v>
      </c>
      <c r="D2428">
        <v>87</v>
      </c>
      <c r="E2428">
        <v>280</v>
      </c>
      <c r="F2428" t="s">
        <v>888</v>
      </c>
      <c r="G2428">
        <v>866</v>
      </c>
      <c r="H2428">
        <v>39687528</v>
      </c>
      <c r="I2428" t="s">
        <v>321</v>
      </c>
      <c r="J2428" t="s">
        <v>7093</v>
      </c>
      <c r="K2428" t="s">
        <v>7094</v>
      </c>
      <c r="L2428">
        <v>140780</v>
      </c>
      <c r="M2428">
        <v>2124</v>
      </c>
      <c r="N2428" t="s">
        <v>2761</v>
      </c>
      <c r="O2428">
        <v>1</v>
      </c>
      <c r="P2428">
        <v>376</v>
      </c>
      <c r="Q2428" t="s">
        <v>30</v>
      </c>
      <c r="R2428" t="s">
        <v>966</v>
      </c>
      <c r="S2428">
        <v>0</v>
      </c>
      <c r="T2428">
        <v>2007</v>
      </c>
      <c r="U2428">
        <v>794</v>
      </c>
      <c r="V2428">
        <v>6.3</v>
      </c>
      <c r="W2428">
        <v>0</v>
      </c>
    </row>
    <row r="2429" spans="1:23" x14ac:dyDescent="0.25">
      <c r="A2429" t="s">
        <v>7095</v>
      </c>
      <c r="B2429">
        <v>40</v>
      </c>
      <c r="C2429">
        <v>93</v>
      </c>
      <c r="D2429">
        <v>148</v>
      </c>
      <c r="E2429">
        <v>170</v>
      </c>
      <c r="F2429" t="s">
        <v>6799</v>
      </c>
      <c r="G2429">
        <v>549</v>
      </c>
      <c r="H2429">
        <v>7017178</v>
      </c>
      <c r="I2429" t="s">
        <v>7096</v>
      </c>
      <c r="J2429" t="s">
        <v>1964</v>
      </c>
      <c r="K2429" t="s">
        <v>7097</v>
      </c>
      <c r="L2429">
        <v>1633</v>
      </c>
      <c r="M2429">
        <v>1373</v>
      </c>
      <c r="N2429" t="s">
        <v>7098</v>
      </c>
      <c r="O2429">
        <v>5</v>
      </c>
      <c r="P2429">
        <v>17</v>
      </c>
      <c r="Q2429" t="s">
        <v>30</v>
      </c>
      <c r="R2429" t="s">
        <v>31</v>
      </c>
      <c r="S2429">
        <v>0</v>
      </c>
      <c r="T2429">
        <v>2013</v>
      </c>
      <c r="U2429">
        <v>269</v>
      </c>
      <c r="V2429">
        <v>4.4000000000000004</v>
      </c>
      <c r="W2429">
        <v>0</v>
      </c>
    </row>
    <row r="2430" spans="1:23" x14ac:dyDescent="0.25">
      <c r="A2430" t="s">
        <v>7099</v>
      </c>
      <c r="B2430">
        <v>46</v>
      </c>
      <c r="C2430">
        <v>93</v>
      </c>
      <c r="D2430">
        <v>32</v>
      </c>
      <c r="E2430">
        <v>1000</v>
      </c>
      <c r="F2430" t="s">
        <v>2237</v>
      </c>
      <c r="G2430">
        <v>13000</v>
      </c>
      <c r="H2430">
        <v>0</v>
      </c>
      <c r="I2430" t="s">
        <v>47</v>
      </c>
      <c r="J2430" t="s">
        <v>664</v>
      </c>
      <c r="K2430" t="s">
        <v>7100</v>
      </c>
      <c r="L2430">
        <v>13133</v>
      </c>
      <c r="M2430">
        <v>16735</v>
      </c>
      <c r="N2430" t="s">
        <v>7101</v>
      </c>
      <c r="O2430">
        <v>4</v>
      </c>
      <c r="P2430">
        <v>101</v>
      </c>
      <c r="Q2430" t="s">
        <v>30</v>
      </c>
      <c r="R2430" t="s">
        <v>31</v>
      </c>
      <c r="S2430">
        <v>0</v>
      </c>
      <c r="T2430">
        <v>2014</v>
      </c>
      <c r="U2430">
        <v>1000</v>
      </c>
      <c r="V2430">
        <v>4.5999999999999996</v>
      </c>
      <c r="W2430">
        <v>0</v>
      </c>
    </row>
    <row r="2431" spans="1:23" x14ac:dyDescent="0.25">
      <c r="A2431" t="s">
        <v>7102</v>
      </c>
      <c r="B2431">
        <v>38</v>
      </c>
      <c r="C2431">
        <v>116</v>
      </c>
      <c r="D2431">
        <v>0</v>
      </c>
      <c r="E2431">
        <v>50</v>
      </c>
      <c r="F2431" t="s">
        <v>7103</v>
      </c>
      <c r="G2431">
        <v>109</v>
      </c>
      <c r="H2431">
        <v>325491</v>
      </c>
      <c r="I2431" t="s">
        <v>1385</v>
      </c>
      <c r="J2431" t="s">
        <v>7104</v>
      </c>
      <c r="K2431" t="s">
        <v>7105</v>
      </c>
      <c r="L2431">
        <v>4387</v>
      </c>
      <c r="M2431">
        <v>245</v>
      </c>
      <c r="N2431" t="s">
        <v>7106</v>
      </c>
      <c r="O2431">
        <v>0</v>
      </c>
      <c r="P2431">
        <v>67</v>
      </c>
      <c r="Q2431" t="s">
        <v>30</v>
      </c>
      <c r="R2431" t="s">
        <v>31</v>
      </c>
      <c r="S2431">
        <v>0</v>
      </c>
      <c r="T2431">
        <v>2002</v>
      </c>
      <c r="U2431">
        <v>67</v>
      </c>
      <c r="V2431">
        <v>6</v>
      </c>
      <c r="W2431">
        <v>204</v>
      </c>
    </row>
    <row r="2432" spans="1:23" x14ac:dyDescent="0.25">
      <c r="A2432" t="s">
        <v>2260</v>
      </c>
      <c r="B2432">
        <v>239</v>
      </c>
      <c r="C2432">
        <v>101</v>
      </c>
      <c r="D2432">
        <v>448</v>
      </c>
      <c r="E2432">
        <v>83</v>
      </c>
      <c r="F2432" t="s">
        <v>7107</v>
      </c>
      <c r="G2432">
        <v>482</v>
      </c>
      <c r="H2432">
        <v>96471845</v>
      </c>
      <c r="I2432" t="s">
        <v>5784</v>
      </c>
      <c r="J2432" t="s">
        <v>4937</v>
      </c>
      <c r="K2432" t="s">
        <v>7108</v>
      </c>
      <c r="L2432">
        <v>268581</v>
      </c>
      <c r="M2432">
        <v>956</v>
      </c>
      <c r="N2432" t="s">
        <v>7109</v>
      </c>
      <c r="O2432">
        <v>0</v>
      </c>
      <c r="P2432">
        <v>1109</v>
      </c>
      <c r="Q2432" t="s">
        <v>30</v>
      </c>
      <c r="R2432" t="s">
        <v>31</v>
      </c>
      <c r="S2432">
        <v>0</v>
      </c>
      <c r="T2432">
        <v>2001</v>
      </c>
      <c r="U2432">
        <v>203</v>
      </c>
      <c r="V2432">
        <v>7.6</v>
      </c>
      <c r="W2432">
        <v>20000</v>
      </c>
    </row>
    <row r="2433" spans="1:23" x14ac:dyDescent="0.25">
      <c r="A2433" t="s">
        <v>24</v>
      </c>
      <c r="B2433">
        <v>250</v>
      </c>
      <c r="C2433">
        <v>154</v>
      </c>
      <c r="D2433">
        <v>0</v>
      </c>
      <c r="E2433">
        <v>604</v>
      </c>
      <c r="F2433" t="s">
        <v>7110</v>
      </c>
      <c r="G2433">
        <v>2000</v>
      </c>
      <c r="H2433">
        <v>85200000</v>
      </c>
      <c r="I2433" t="s">
        <v>54</v>
      </c>
      <c r="J2433" t="s">
        <v>1927</v>
      </c>
      <c r="K2433" t="s">
        <v>7111</v>
      </c>
      <c r="L2433">
        <v>488537</v>
      </c>
      <c r="M2433">
        <v>4228</v>
      </c>
      <c r="N2433" t="s">
        <v>1120</v>
      </c>
      <c r="O2433">
        <v>1</v>
      </c>
      <c r="P2433">
        <v>1076</v>
      </c>
      <c r="Q2433" t="s">
        <v>30</v>
      </c>
      <c r="R2433" t="s">
        <v>31</v>
      </c>
      <c r="S2433">
        <v>0</v>
      </c>
      <c r="T2433">
        <v>1986</v>
      </c>
      <c r="U2433">
        <v>626</v>
      </c>
      <c r="V2433">
        <v>8.4</v>
      </c>
      <c r="W2433">
        <v>18000</v>
      </c>
    </row>
    <row r="2434" spans="1:23" x14ac:dyDescent="0.25">
      <c r="A2434" t="s">
        <v>7112</v>
      </c>
      <c r="B2434">
        <v>82</v>
      </c>
      <c r="C2434">
        <v>170</v>
      </c>
      <c r="D2434">
        <v>165</v>
      </c>
      <c r="E2434">
        <v>244</v>
      </c>
      <c r="F2434" t="s">
        <v>7113</v>
      </c>
      <c r="G2434">
        <v>453</v>
      </c>
      <c r="H2434">
        <v>72000000</v>
      </c>
      <c r="I2434" t="s">
        <v>7114</v>
      </c>
      <c r="J2434" t="s">
        <v>7115</v>
      </c>
      <c r="K2434" t="s">
        <v>7116</v>
      </c>
      <c r="L2434">
        <v>66959</v>
      </c>
      <c r="M2434">
        <v>1164</v>
      </c>
      <c r="N2434" t="s">
        <v>7117</v>
      </c>
      <c r="O2434">
        <v>1</v>
      </c>
      <c r="P2434">
        <v>258</v>
      </c>
      <c r="Q2434" t="s">
        <v>30</v>
      </c>
      <c r="R2434" t="s">
        <v>31</v>
      </c>
      <c r="S2434">
        <v>0</v>
      </c>
      <c r="T2434">
        <v>1964</v>
      </c>
      <c r="U2434">
        <v>272</v>
      </c>
      <c r="V2434">
        <v>7.9</v>
      </c>
      <c r="W2434">
        <v>0</v>
      </c>
    </row>
    <row r="2435" spans="1:23" x14ac:dyDescent="0.25">
      <c r="A2435" t="s">
        <v>3009</v>
      </c>
      <c r="B2435">
        <v>140</v>
      </c>
      <c r="C2435">
        <v>99</v>
      </c>
      <c r="D2435">
        <v>13</v>
      </c>
      <c r="E2435">
        <v>681</v>
      </c>
      <c r="F2435" t="s">
        <v>1607</v>
      </c>
      <c r="G2435">
        <v>45000</v>
      </c>
      <c r="H2435">
        <v>72219395</v>
      </c>
      <c r="I2435" t="s">
        <v>1942</v>
      </c>
      <c r="J2435" t="s">
        <v>3289</v>
      </c>
      <c r="K2435" t="s">
        <v>7118</v>
      </c>
      <c r="L2435">
        <v>105585</v>
      </c>
      <c r="M2435">
        <v>50284</v>
      </c>
      <c r="N2435" t="s">
        <v>1472</v>
      </c>
      <c r="O2435">
        <v>1</v>
      </c>
      <c r="P2435">
        <v>419</v>
      </c>
      <c r="Q2435" t="s">
        <v>30</v>
      </c>
      <c r="R2435" t="s">
        <v>31</v>
      </c>
      <c r="S2435">
        <v>0</v>
      </c>
      <c r="T2435">
        <v>1997</v>
      </c>
      <c r="U2435">
        <v>4000</v>
      </c>
      <c r="V2435">
        <v>5.6</v>
      </c>
      <c r="W2435">
        <v>0</v>
      </c>
    </row>
    <row r="2436" spans="1:23" x14ac:dyDescent="0.25">
      <c r="A2436" t="s">
        <v>4486</v>
      </c>
      <c r="B2436">
        <v>129</v>
      </c>
      <c r="C2436">
        <v>104</v>
      </c>
      <c r="D2436">
        <v>42</v>
      </c>
      <c r="E2436">
        <v>613</v>
      </c>
      <c r="F2436" t="s">
        <v>424</v>
      </c>
      <c r="G2436">
        <v>839</v>
      </c>
      <c r="H2436">
        <v>82389560</v>
      </c>
      <c r="I2436" t="s">
        <v>1094</v>
      </c>
      <c r="J2436" t="s">
        <v>2816</v>
      </c>
      <c r="K2436" t="s">
        <v>7119</v>
      </c>
      <c r="L2436">
        <v>106820</v>
      </c>
      <c r="M2436">
        <v>3627</v>
      </c>
      <c r="N2436" t="s">
        <v>742</v>
      </c>
      <c r="O2436">
        <v>1</v>
      </c>
      <c r="P2436">
        <v>147</v>
      </c>
      <c r="Q2436" t="s">
        <v>30</v>
      </c>
      <c r="R2436" t="s">
        <v>31</v>
      </c>
      <c r="S2436">
        <v>0</v>
      </c>
      <c r="T2436">
        <v>2014</v>
      </c>
      <c r="U2436">
        <v>756</v>
      </c>
      <c r="V2436">
        <v>6.5</v>
      </c>
      <c r="W2436">
        <v>14000</v>
      </c>
    </row>
    <row r="2437" spans="1:23" x14ac:dyDescent="0.25">
      <c r="A2437" t="s">
        <v>4913</v>
      </c>
      <c r="B2437">
        <v>285</v>
      </c>
      <c r="C2437">
        <v>126</v>
      </c>
      <c r="D2437">
        <v>729</v>
      </c>
      <c r="E2437">
        <v>284</v>
      </c>
      <c r="F2437" t="s">
        <v>7120</v>
      </c>
      <c r="G2437">
        <v>912</v>
      </c>
      <c r="H2437">
        <v>71502303</v>
      </c>
      <c r="I2437" t="s">
        <v>6685</v>
      </c>
      <c r="J2437" t="s">
        <v>1715</v>
      </c>
      <c r="K2437" t="s">
        <v>7121</v>
      </c>
      <c r="L2437">
        <v>149966</v>
      </c>
      <c r="M2437">
        <v>2170</v>
      </c>
      <c r="N2437" t="s">
        <v>69</v>
      </c>
      <c r="O2437">
        <v>0</v>
      </c>
      <c r="P2437">
        <v>835</v>
      </c>
      <c r="Q2437" t="s">
        <v>30</v>
      </c>
      <c r="R2437" t="s">
        <v>31</v>
      </c>
      <c r="S2437">
        <v>0</v>
      </c>
      <c r="T2437">
        <v>2004</v>
      </c>
      <c r="U2437">
        <v>306</v>
      </c>
      <c r="V2437">
        <v>7.5</v>
      </c>
      <c r="W2437">
        <v>0</v>
      </c>
    </row>
    <row r="2438" spans="1:23" x14ac:dyDescent="0.25">
      <c r="A2438" t="s">
        <v>3067</v>
      </c>
      <c r="B2438">
        <v>91</v>
      </c>
      <c r="C2438">
        <v>110</v>
      </c>
      <c r="D2438">
        <v>422</v>
      </c>
      <c r="E2438">
        <v>422</v>
      </c>
      <c r="F2438" t="s">
        <v>7122</v>
      </c>
      <c r="G2438">
        <v>33000</v>
      </c>
      <c r="H2438">
        <v>19179969</v>
      </c>
      <c r="I2438" t="s">
        <v>1094</v>
      </c>
      <c r="J2438" t="s">
        <v>7123</v>
      </c>
      <c r="K2438" t="s">
        <v>7124</v>
      </c>
      <c r="L2438">
        <v>54710</v>
      </c>
      <c r="M2438">
        <v>35345</v>
      </c>
      <c r="N2438" t="s">
        <v>3067</v>
      </c>
      <c r="O2438">
        <v>2</v>
      </c>
      <c r="P2438">
        <v>177</v>
      </c>
      <c r="Q2438" t="s">
        <v>30</v>
      </c>
      <c r="R2438" t="s">
        <v>31</v>
      </c>
      <c r="S2438">
        <v>0</v>
      </c>
      <c r="T2438">
        <v>2006</v>
      </c>
      <c r="U2438">
        <v>459</v>
      </c>
      <c r="V2438">
        <v>6.3</v>
      </c>
      <c r="W2438">
        <v>0</v>
      </c>
    </row>
    <row r="2439" spans="1:23" x14ac:dyDescent="0.25">
      <c r="A2439" t="s">
        <v>3309</v>
      </c>
      <c r="B2439">
        <v>318</v>
      </c>
      <c r="C2439">
        <v>101</v>
      </c>
      <c r="D2439">
        <v>0</v>
      </c>
      <c r="E2439">
        <v>598</v>
      </c>
      <c r="F2439" t="s">
        <v>6021</v>
      </c>
      <c r="G2439">
        <v>2000</v>
      </c>
      <c r="H2439">
        <v>47000000</v>
      </c>
      <c r="I2439" t="s">
        <v>3406</v>
      </c>
      <c r="J2439" t="s">
        <v>1132</v>
      </c>
      <c r="K2439" t="s">
        <v>7125</v>
      </c>
      <c r="L2439">
        <v>157857</v>
      </c>
      <c r="M2439">
        <v>4400</v>
      </c>
      <c r="N2439" t="s">
        <v>3407</v>
      </c>
      <c r="O2439">
        <v>0</v>
      </c>
      <c r="P2439">
        <v>1191</v>
      </c>
      <c r="Q2439" t="s">
        <v>30</v>
      </c>
      <c r="R2439" t="s">
        <v>31</v>
      </c>
      <c r="S2439">
        <v>0</v>
      </c>
      <c r="T2439">
        <v>1978</v>
      </c>
      <c r="U2439">
        <v>742</v>
      </c>
      <c r="V2439">
        <v>7.9</v>
      </c>
      <c r="W2439">
        <v>12000</v>
      </c>
    </row>
    <row r="2440" spans="1:23" x14ac:dyDescent="0.25">
      <c r="A2440" t="s">
        <v>1267</v>
      </c>
      <c r="B2440">
        <v>283</v>
      </c>
      <c r="C2440">
        <v>80</v>
      </c>
      <c r="D2440">
        <v>611</v>
      </c>
      <c r="E2440">
        <v>576</v>
      </c>
      <c r="F2440" t="s">
        <v>3772</v>
      </c>
      <c r="G2440">
        <v>5000</v>
      </c>
      <c r="H2440">
        <v>84961</v>
      </c>
      <c r="I2440" t="s">
        <v>870</v>
      </c>
      <c r="J2440" t="s">
        <v>347</v>
      </c>
      <c r="K2440" t="s">
        <v>3773</v>
      </c>
      <c r="L2440">
        <v>149414</v>
      </c>
      <c r="M2440">
        <v>6229</v>
      </c>
      <c r="N2440" t="s">
        <v>3774</v>
      </c>
      <c r="O2440">
        <v>4</v>
      </c>
      <c r="P2440">
        <v>841</v>
      </c>
      <c r="Q2440" t="s">
        <v>1272</v>
      </c>
      <c r="R2440" t="s">
        <v>607</v>
      </c>
      <c r="S2440">
        <v>0</v>
      </c>
      <c r="T2440">
        <v>2002</v>
      </c>
      <c r="U2440">
        <v>643</v>
      </c>
      <c r="V2440">
        <v>7.9</v>
      </c>
      <c r="W2440">
        <v>0</v>
      </c>
    </row>
    <row r="2441" spans="1:23" x14ac:dyDescent="0.25">
      <c r="A2441" t="s">
        <v>7126</v>
      </c>
      <c r="B2441">
        <v>52</v>
      </c>
      <c r="C2441">
        <v>87</v>
      </c>
      <c r="D2441">
        <v>9</v>
      </c>
      <c r="E2441">
        <v>503</v>
      </c>
      <c r="F2441" t="s">
        <v>885</v>
      </c>
      <c r="G2441">
        <v>818</v>
      </c>
      <c r="H2441">
        <v>37566230</v>
      </c>
      <c r="I2441" t="s">
        <v>7127</v>
      </c>
      <c r="J2441" t="s">
        <v>1691</v>
      </c>
      <c r="K2441" t="s">
        <v>7128</v>
      </c>
      <c r="L2441">
        <v>3407</v>
      </c>
      <c r="M2441">
        <v>2164</v>
      </c>
      <c r="N2441" t="s">
        <v>1423</v>
      </c>
      <c r="O2441">
        <v>1</v>
      </c>
      <c r="P2441">
        <v>48</v>
      </c>
      <c r="Q2441" t="s">
        <v>30</v>
      </c>
      <c r="R2441" t="s">
        <v>31</v>
      </c>
      <c r="S2441">
        <v>0</v>
      </c>
      <c r="T2441">
        <v>2003</v>
      </c>
      <c r="U2441">
        <v>636</v>
      </c>
      <c r="V2441">
        <v>5.0999999999999996</v>
      </c>
      <c r="W2441">
        <v>309</v>
      </c>
    </row>
    <row r="2442" spans="1:23" x14ac:dyDescent="0.25">
      <c r="A2442" t="s">
        <v>4130</v>
      </c>
      <c r="B2442">
        <v>56</v>
      </c>
      <c r="C2442">
        <v>123</v>
      </c>
      <c r="D2442">
        <v>92</v>
      </c>
      <c r="E2442">
        <v>849</v>
      </c>
      <c r="F2442" t="s">
        <v>1455</v>
      </c>
      <c r="G2442">
        <v>1000</v>
      </c>
      <c r="H2442">
        <v>70492685</v>
      </c>
      <c r="I2442" t="s">
        <v>1639</v>
      </c>
      <c r="J2442" t="s">
        <v>1802</v>
      </c>
      <c r="K2442" t="s">
        <v>7129</v>
      </c>
      <c r="L2442">
        <v>11600</v>
      </c>
      <c r="M2442">
        <v>5306</v>
      </c>
      <c r="N2442" t="s">
        <v>5126</v>
      </c>
      <c r="O2442">
        <v>5</v>
      </c>
      <c r="P2442">
        <v>64</v>
      </c>
      <c r="Q2442" t="s">
        <v>30</v>
      </c>
      <c r="R2442" t="s">
        <v>31</v>
      </c>
      <c r="S2442">
        <v>0</v>
      </c>
      <c r="T2442">
        <v>2013</v>
      </c>
      <c r="U2442">
        <v>886</v>
      </c>
      <c r="V2442">
        <v>6.7</v>
      </c>
      <c r="W2442">
        <v>7000</v>
      </c>
    </row>
    <row r="2443" spans="1:23" x14ac:dyDescent="0.25">
      <c r="A2443" t="s">
        <v>5656</v>
      </c>
      <c r="B2443">
        <v>186</v>
      </c>
      <c r="C2443">
        <v>109</v>
      </c>
      <c r="D2443">
        <v>248</v>
      </c>
      <c r="E2443">
        <v>968</v>
      </c>
      <c r="F2443" t="s">
        <v>230</v>
      </c>
      <c r="G2443">
        <v>16000</v>
      </c>
      <c r="H2443">
        <v>35635046</v>
      </c>
      <c r="I2443" t="s">
        <v>321</v>
      </c>
      <c r="J2443" t="s">
        <v>220</v>
      </c>
      <c r="K2443" t="s">
        <v>7130</v>
      </c>
      <c r="L2443">
        <v>121058</v>
      </c>
      <c r="M2443">
        <v>19410</v>
      </c>
      <c r="N2443" t="s">
        <v>5300</v>
      </c>
      <c r="O2443">
        <v>0</v>
      </c>
      <c r="P2443">
        <v>482</v>
      </c>
      <c r="Q2443" t="s">
        <v>30</v>
      </c>
      <c r="R2443" t="s">
        <v>44</v>
      </c>
      <c r="S2443">
        <v>0</v>
      </c>
      <c r="T2443">
        <v>2006</v>
      </c>
      <c r="U2443">
        <v>988</v>
      </c>
      <c r="V2443">
        <v>6.7</v>
      </c>
      <c r="W2443">
        <v>3000</v>
      </c>
    </row>
    <row r="2444" spans="1:23" x14ac:dyDescent="0.25">
      <c r="A2444" t="s">
        <v>7131</v>
      </c>
      <c r="B2444">
        <v>178</v>
      </c>
      <c r="C2444">
        <v>90</v>
      </c>
      <c r="D2444">
        <v>52</v>
      </c>
      <c r="E2444">
        <v>298</v>
      </c>
      <c r="F2444" t="s">
        <v>5643</v>
      </c>
      <c r="G2444">
        <v>723</v>
      </c>
      <c r="H2444">
        <v>45670855</v>
      </c>
      <c r="I2444" t="s">
        <v>3159</v>
      </c>
      <c r="J2444" t="s">
        <v>3630</v>
      </c>
      <c r="K2444" t="s">
        <v>7132</v>
      </c>
      <c r="L2444">
        <v>67978</v>
      </c>
      <c r="M2444">
        <v>1978</v>
      </c>
      <c r="N2444" t="s">
        <v>7133</v>
      </c>
      <c r="O2444">
        <v>0</v>
      </c>
      <c r="P2444">
        <v>279</v>
      </c>
      <c r="Q2444" t="s">
        <v>30</v>
      </c>
      <c r="R2444" t="s">
        <v>188</v>
      </c>
      <c r="S2444">
        <v>0</v>
      </c>
      <c r="T2444">
        <v>2010</v>
      </c>
      <c r="U2444">
        <v>346</v>
      </c>
      <c r="V2444">
        <v>5.6</v>
      </c>
      <c r="W2444">
        <v>12000</v>
      </c>
    </row>
    <row r="2445" spans="1:23" x14ac:dyDescent="0.25">
      <c r="A2445" t="s">
        <v>2399</v>
      </c>
      <c r="B2445">
        <v>140</v>
      </c>
      <c r="C2445">
        <v>96</v>
      </c>
      <c r="D2445">
        <v>36</v>
      </c>
      <c r="E2445">
        <v>486</v>
      </c>
      <c r="F2445" t="s">
        <v>2356</v>
      </c>
      <c r="G2445">
        <v>1000</v>
      </c>
      <c r="H2445">
        <v>37939782</v>
      </c>
      <c r="I2445" t="s">
        <v>1099</v>
      </c>
      <c r="J2445" t="s">
        <v>5008</v>
      </c>
      <c r="K2445" t="s">
        <v>7134</v>
      </c>
      <c r="L2445">
        <v>62272</v>
      </c>
      <c r="M2445">
        <v>3294</v>
      </c>
      <c r="N2445" t="s">
        <v>6169</v>
      </c>
      <c r="O2445">
        <v>0</v>
      </c>
      <c r="P2445">
        <v>207</v>
      </c>
      <c r="Q2445" t="s">
        <v>30</v>
      </c>
      <c r="R2445" t="s">
        <v>31</v>
      </c>
      <c r="S2445">
        <v>0</v>
      </c>
      <c r="T2445">
        <v>2002</v>
      </c>
      <c r="U2445">
        <v>580</v>
      </c>
      <c r="V2445">
        <v>5.6</v>
      </c>
      <c r="W2445">
        <v>2000</v>
      </c>
    </row>
    <row r="2446" spans="1:23" x14ac:dyDescent="0.25">
      <c r="A2446" t="s">
        <v>208</v>
      </c>
      <c r="B2446">
        <v>469</v>
      </c>
      <c r="C2446">
        <v>125</v>
      </c>
      <c r="D2446">
        <v>364</v>
      </c>
      <c r="E2446">
        <v>1000</v>
      </c>
      <c r="F2446" t="s">
        <v>209</v>
      </c>
      <c r="G2446">
        <v>12000</v>
      </c>
      <c r="H2446">
        <v>172051787</v>
      </c>
      <c r="I2446" t="s">
        <v>54</v>
      </c>
      <c r="J2446" t="s">
        <v>210</v>
      </c>
      <c r="K2446" t="s">
        <v>211</v>
      </c>
      <c r="L2446">
        <v>264186</v>
      </c>
      <c r="M2446">
        <v>25549</v>
      </c>
      <c r="N2446" t="s">
        <v>212</v>
      </c>
      <c r="O2446">
        <v>0</v>
      </c>
      <c r="P2446">
        <v>665</v>
      </c>
      <c r="Q2446" t="s">
        <v>30</v>
      </c>
      <c r="R2446" t="s">
        <v>31</v>
      </c>
      <c r="S2446">
        <v>0</v>
      </c>
      <c r="T2446">
        <v>2010</v>
      </c>
      <c r="U2446">
        <v>10000</v>
      </c>
      <c r="V2446">
        <v>6.8</v>
      </c>
      <c r="W2446">
        <v>30000</v>
      </c>
    </row>
    <row r="2447" spans="1:23" x14ac:dyDescent="0.25">
      <c r="A2447" t="s">
        <v>7135</v>
      </c>
      <c r="B2447">
        <v>63</v>
      </c>
      <c r="C2447">
        <v>82</v>
      </c>
      <c r="D2447">
        <v>12</v>
      </c>
      <c r="E2447">
        <v>281</v>
      </c>
      <c r="F2447" t="s">
        <v>7136</v>
      </c>
      <c r="G2447">
        <v>8000</v>
      </c>
      <c r="H2447">
        <v>30324946</v>
      </c>
      <c r="I2447" t="s">
        <v>3987</v>
      </c>
      <c r="J2447" t="s">
        <v>833</v>
      </c>
      <c r="K2447" t="s">
        <v>7137</v>
      </c>
      <c r="L2447">
        <v>48458</v>
      </c>
      <c r="M2447">
        <v>9271</v>
      </c>
      <c r="N2447" t="s">
        <v>6059</v>
      </c>
      <c r="O2447">
        <v>2</v>
      </c>
      <c r="P2447">
        <v>239</v>
      </c>
      <c r="Q2447" t="s">
        <v>30</v>
      </c>
      <c r="R2447" t="s">
        <v>31</v>
      </c>
      <c r="S2447">
        <v>0</v>
      </c>
      <c r="T2447">
        <v>1998</v>
      </c>
      <c r="U2447">
        <v>357</v>
      </c>
      <c r="V2447">
        <v>6.2</v>
      </c>
      <c r="W2447">
        <v>0</v>
      </c>
    </row>
    <row r="2448" spans="1:23" x14ac:dyDescent="0.25">
      <c r="A2448" t="s">
        <v>6843</v>
      </c>
      <c r="B2448">
        <v>148</v>
      </c>
      <c r="C2448">
        <v>86</v>
      </c>
      <c r="D2448">
        <v>33</v>
      </c>
      <c r="E2448">
        <v>583</v>
      </c>
      <c r="F2448" t="s">
        <v>4114</v>
      </c>
      <c r="G2448">
        <v>15000</v>
      </c>
      <c r="H2448">
        <v>27854896</v>
      </c>
      <c r="I2448" t="s">
        <v>473</v>
      </c>
      <c r="J2448" t="s">
        <v>3205</v>
      </c>
      <c r="K2448" t="s">
        <v>7138</v>
      </c>
      <c r="L2448">
        <v>64190</v>
      </c>
      <c r="M2448">
        <v>17396</v>
      </c>
      <c r="N2448" t="s">
        <v>7139</v>
      </c>
      <c r="O2448">
        <v>1</v>
      </c>
      <c r="P2448">
        <v>129</v>
      </c>
      <c r="Q2448" t="s">
        <v>30</v>
      </c>
      <c r="R2448" t="s">
        <v>31</v>
      </c>
      <c r="S2448">
        <v>0</v>
      </c>
      <c r="T2448">
        <v>2011</v>
      </c>
      <c r="U2448">
        <v>976</v>
      </c>
      <c r="V2448">
        <v>5.6</v>
      </c>
      <c r="W2448">
        <v>16000</v>
      </c>
    </row>
    <row r="2449" spans="1:23" x14ac:dyDescent="0.25">
      <c r="A2449" t="s">
        <v>4518</v>
      </c>
      <c r="B2449">
        <v>265</v>
      </c>
      <c r="C2449">
        <v>108</v>
      </c>
      <c r="D2449">
        <v>192</v>
      </c>
      <c r="E2449">
        <v>580</v>
      </c>
      <c r="F2449" t="s">
        <v>7066</v>
      </c>
      <c r="G2449">
        <v>1000</v>
      </c>
      <c r="H2449">
        <v>41777564</v>
      </c>
      <c r="I2449" t="s">
        <v>3905</v>
      </c>
      <c r="J2449" t="s">
        <v>6786</v>
      </c>
      <c r="K2449" t="s">
        <v>7140</v>
      </c>
      <c r="L2449">
        <v>129719</v>
      </c>
      <c r="M2449">
        <v>4500</v>
      </c>
      <c r="N2449" t="s">
        <v>2356</v>
      </c>
      <c r="O2449">
        <v>0</v>
      </c>
      <c r="P2449">
        <v>855</v>
      </c>
      <c r="Q2449" t="s">
        <v>30</v>
      </c>
      <c r="R2449" t="s">
        <v>31</v>
      </c>
      <c r="S2449">
        <v>0</v>
      </c>
      <c r="T2449">
        <v>2006</v>
      </c>
      <c r="U2449">
        <v>1000</v>
      </c>
      <c r="V2449">
        <v>6.4</v>
      </c>
      <c r="W2449">
        <v>0</v>
      </c>
    </row>
    <row r="2450" spans="1:23" x14ac:dyDescent="0.25">
      <c r="A2450" t="s">
        <v>2869</v>
      </c>
      <c r="B2450">
        <v>75</v>
      </c>
      <c r="C2450">
        <v>98</v>
      </c>
      <c r="D2450">
        <v>39</v>
      </c>
      <c r="E2450">
        <v>428</v>
      </c>
      <c r="F2450" t="s">
        <v>2951</v>
      </c>
      <c r="G2450">
        <v>593</v>
      </c>
      <c r="H2450">
        <v>22734486</v>
      </c>
      <c r="I2450" t="s">
        <v>1094</v>
      </c>
      <c r="J2450" t="s">
        <v>2404</v>
      </c>
      <c r="K2450" t="s">
        <v>7141</v>
      </c>
      <c r="L2450">
        <v>11815</v>
      </c>
      <c r="M2450">
        <v>2713</v>
      </c>
      <c r="N2450" t="s">
        <v>5363</v>
      </c>
      <c r="O2450">
        <v>1</v>
      </c>
      <c r="P2450">
        <v>117</v>
      </c>
      <c r="Q2450" t="s">
        <v>30</v>
      </c>
      <c r="R2450" t="s">
        <v>31</v>
      </c>
      <c r="S2450">
        <v>0</v>
      </c>
      <c r="T2450">
        <v>2003</v>
      </c>
      <c r="U2450">
        <v>517</v>
      </c>
      <c r="V2450">
        <v>5.6</v>
      </c>
      <c r="W2450">
        <v>320</v>
      </c>
    </row>
    <row r="2451" spans="1:23" x14ac:dyDescent="0.25">
      <c r="A2451" t="s">
        <v>5111</v>
      </c>
      <c r="B2451">
        <v>113</v>
      </c>
      <c r="C2451">
        <v>129</v>
      </c>
      <c r="D2451">
        <v>51</v>
      </c>
      <c r="E2451">
        <v>89</v>
      </c>
      <c r="F2451" t="s">
        <v>7142</v>
      </c>
      <c r="G2451">
        <v>427</v>
      </c>
      <c r="H2451">
        <v>44469602</v>
      </c>
      <c r="I2451" t="s">
        <v>1072</v>
      </c>
      <c r="J2451" t="s">
        <v>7143</v>
      </c>
      <c r="K2451" t="s">
        <v>7144</v>
      </c>
      <c r="L2451">
        <v>23480</v>
      </c>
      <c r="M2451">
        <v>952</v>
      </c>
      <c r="N2451" t="s">
        <v>7145</v>
      </c>
      <c r="O2451">
        <v>0</v>
      </c>
      <c r="P2451">
        <v>83</v>
      </c>
      <c r="Q2451" t="s">
        <v>30</v>
      </c>
      <c r="R2451" t="s">
        <v>31</v>
      </c>
      <c r="S2451">
        <v>0</v>
      </c>
      <c r="T2451">
        <v>2015</v>
      </c>
      <c r="U2451">
        <v>234</v>
      </c>
      <c r="V2451">
        <v>7.4</v>
      </c>
      <c r="W2451">
        <v>21000</v>
      </c>
    </row>
    <row r="2452" spans="1:23" x14ac:dyDescent="0.25">
      <c r="A2452" t="s">
        <v>7146</v>
      </c>
      <c r="B2452">
        <v>62</v>
      </c>
      <c r="C2452">
        <v>99</v>
      </c>
      <c r="D2452">
        <v>17</v>
      </c>
      <c r="E2452">
        <v>826</v>
      </c>
      <c r="F2452" t="s">
        <v>1966</v>
      </c>
      <c r="G2452">
        <v>918</v>
      </c>
      <c r="H2452">
        <v>24708699</v>
      </c>
      <c r="I2452" t="s">
        <v>1094</v>
      </c>
      <c r="J2452" t="s">
        <v>1394</v>
      </c>
      <c r="K2452" t="s">
        <v>7147</v>
      </c>
      <c r="L2452">
        <v>7991</v>
      </c>
      <c r="M2452">
        <v>4797</v>
      </c>
      <c r="N2452" t="s">
        <v>7148</v>
      </c>
      <c r="O2452">
        <v>7</v>
      </c>
      <c r="P2452">
        <v>30</v>
      </c>
      <c r="Q2452" t="s">
        <v>30</v>
      </c>
      <c r="R2452" t="s">
        <v>31</v>
      </c>
      <c r="S2452">
        <v>0</v>
      </c>
      <c r="T2452">
        <v>2010</v>
      </c>
      <c r="U2452">
        <v>912</v>
      </c>
      <c r="V2452">
        <v>4.9000000000000004</v>
      </c>
      <c r="W2452">
        <v>0</v>
      </c>
    </row>
    <row r="2453" spans="1:23" x14ac:dyDescent="0.25">
      <c r="A2453" t="s">
        <v>7149</v>
      </c>
      <c r="B2453">
        <v>54</v>
      </c>
      <c r="C2453">
        <v>105</v>
      </c>
      <c r="D2453">
        <v>49</v>
      </c>
      <c r="E2453">
        <v>104</v>
      </c>
      <c r="F2453" t="s">
        <v>7150</v>
      </c>
      <c r="G2453">
        <v>680</v>
      </c>
      <c r="H2453">
        <v>21160089</v>
      </c>
      <c r="I2453" t="s">
        <v>7151</v>
      </c>
      <c r="J2453" t="s">
        <v>782</v>
      </c>
      <c r="K2453" t="s">
        <v>7152</v>
      </c>
      <c r="L2453">
        <v>8522</v>
      </c>
      <c r="M2453">
        <v>1538</v>
      </c>
      <c r="N2453" t="s">
        <v>7153</v>
      </c>
      <c r="O2453">
        <v>0</v>
      </c>
      <c r="P2453">
        <v>92</v>
      </c>
      <c r="Q2453" t="s">
        <v>30</v>
      </c>
      <c r="R2453" t="s">
        <v>31</v>
      </c>
      <c r="S2453">
        <v>0</v>
      </c>
      <c r="T2453">
        <v>2006</v>
      </c>
      <c r="U2453">
        <v>503</v>
      </c>
      <c r="V2453">
        <v>6</v>
      </c>
      <c r="W2453">
        <v>874</v>
      </c>
    </row>
    <row r="2454" spans="1:23" x14ac:dyDescent="0.25">
      <c r="A2454" t="s">
        <v>7154</v>
      </c>
      <c r="B2454">
        <v>223</v>
      </c>
      <c r="C2454">
        <v>112</v>
      </c>
      <c r="D2454">
        <v>36</v>
      </c>
      <c r="E2454">
        <v>746</v>
      </c>
      <c r="F2454" t="s">
        <v>5241</v>
      </c>
      <c r="G2454">
        <v>10000</v>
      </c>
      <c r="H2454">
        <v>64998368</v>
      </c>
      <c r="I2454" t="s">
        <v>3987</v>
      </c>
      <c r="J2454" t="s">
        <v>1592</v>
      </c>
      <c r="K2454" t="s">
        <v>7155</v>
      </c>
      <c r="L2454">
        <v>213898</v>
      </c>
      <c r="M2454">
        <v>12676</v>
      </c>
      <c r="N2454" t="s">
        <v>7156</v>
      </c>
      <c r="O2454">
        <v>4</v>
      </c>
      <c r="P2454">
        <v>250</v>
      </c>
      <c r="Q2454" t="s">
        <v>30</v>
      </c>
      <c r="R2454" t="s">
        <v>31</v>
      </c>
      <c r="S2454">
        <v>0</v>
      </c>
      <c r="T2454">
        <v>2012</v>
      </c>
      <c r="U2454">
        <v>751</v>
      </c>
      <c r="V2454">
        <v>7.2</v>
      </c>
      <c r="W2454">
        <v>36000</v>
      </c>
    </row>
    <row r="2455" spans="1:23" x14ac:dyDescent="0.25">
      <c r="A2455" t="s">
        <v>4447</v>
      </c>
      <c r="B2455">
        <v>50</v>
      </c>
      <c r="C2455">
        <v>108</v>
      </c>
      <c r="D2455">
        <v>19</v>
      </c>
      <c r="E2455">
        <v>505</v>
      </c>
      <c r="F2455" t="s">
        <v>544</v>
      </c>
      <c r="G2455">
        <v>973</v>
      </c>
      <c r="H2455">
        <v>19693891</v>
      </c>
      <c r="I2455" t="s">
        <v>2805</v>
      </c>
      <c r="J2455" t="s">
        <v>941</v>
      </c>
      <c r="K2455" t="s">
        <v>7157</v>
      </c>
      <c r="L2455">
        <v>12993</v>
      </c>
      <c r="M2455">
        <v>3344</v>
      </c>
      <c r="N2455" t="s">
        <v>853</v>
      </c>
      <c r="O2455">
        <v>2</v>
      </c>
      <c r="P2455">
        <v>107</v>
      </c>
      <c r="Q2455" t="s">
        <v>30</v>
      </c>
      <c r="R2455" t="s">
        <v>31</v>
      </c>
      <c r="S2455">
        <v>0</v>
      </c>
      <c r="T2455">
        <v>2001</v>
      </c>
      <c r="U2455">
        <v>954</v>
      </c>
      <c r="V2455">
        <v>4.9000000000000004</v>
      </c>
      <c r="W2455">
        <v>476</v>
      </c>
    </row>
    <row r="2456" spans="1:23" x14ac:dyDescent="0.25">
      <c r="A2456" t="s">
        <v>58</v>
      </c>
      <c r="B2456">
        <v>125</v>
      </c>
      <c r="C2456">
        <v>121</v>
      </c>
      <c r="D2456">
        <v>0</v>
      </c>
      <c r="E2456">
        <v>244</v>
      </c>
      <c r="F2456" t="s">
        <v>2027</v>
      </c>
      <c r="G2456">
        <v>989</v>
      </c>
      <c r="H2456">
        <v>16311763</v>
      </c>
      <c r="I2456" t="s">
        <v>1385</v>
      </c>
      <c r="J2456" t="s">
        <v>2058</v>
      </c>
      <c r="K2456" t="s">
        <v>7158</v>
      </c>
      <c r="L2456">
        <v>50656</v>
      </c>
      <c r="M2456">
        <v>2365</v>
      </c>
      <c r="N2456" t="s">
        <v>2181</v>
      </c>
      <c r="O2456">
        <v>1</v>
      </c>
      <c r="P2456">
        <v>416</v>
      </c>
      <c r="Q2456" t="s">
        <v>30</v>
      </c>
      <c r="R2456" t="s">
        <v>44</v>
      </c>
      <c r="S2456">
        <v>0</v>
      </c>
      <c r="T2456">
        <v>1998</v>
      </c>
      <c r="U2456">
        <v>888</v>
      </c>
      <c r="V2456">
        <v>7.5</v>
      </c>
      <c r="W2456">
        <v>0</v>
      </c>
    </row>
    <row r="2457" spans="1:23" x14ac:dyDescent="0.25">
      <c r="A2457" t="s">
        <v>7159</v>
      </c>
      <c r="B2457">
        <v>81</v>
      </c>
      <c r="C2457">
        <v>89</v>
      </c>
      <c r="D2457">
        <v>11</v>
      </c>
      <c r="E2457">
        <v>973</v>
      </c>
      <c r="F2457" t="s">
        <v>1699</v>
      </c>
      <c r="G2457">
        <v>1000</v>
      </c>
      <c r="H2457">
        <v>12693621</v>
      </c>
      <c r="I2457" t="s">
        <v>1942</v>
      </c>
      <c r="J2457" t="s">
        <v>1312</v>
      </c>
      <c r="K2457" t="s">
        <v>7160</v>
      </c>
      <c r="L2457">
        <v>10885</v>
      </c>
      <c r="M2457">
        <v>4060</v>
      </c>
      <c r="N2457" t="s">
        <v>941</v>
      </c>
      <c r="O2457">
        <v>0</v>
      </c>
      <c r="P2457">
        <v>271</v>
      </c>
      <c r="Q2457" t="s">
        <v>30</v>
      </c>
      <c r="R2457" t="s">
        <v>31</v>
      </c>
      <c r="S2457">
        <v>0</v>
      </c>
      <c r="T2457">
        <v>2002</v>
      </c>
      <c r="U2457">
        <v>982</v>
      </c>
      <c r="V2457">
        <v>4.8</v>
      </c>
      <c r="W2457">
        <v>814</v>
      </c>
    </row>
    <row r="2458" spans="1:23" x14ac:dyDescent="0.25">
      <c r="A2458" t="s">
        <v>7161</v>
      </c>
      <c r="B2458">
        <v>37</v>
      </c>
      <c r="C2458">
        <v>89</v>
      </c>
      <c r="D2458">
        <v>0</v>
      </c>
      <c r="E2458">
        <v>323</v>
      </c>
      <c r="F2458" t="s">
        <v>5655</v>
      </c>
      <c r="G2458">
        <v>690</v>
      </c>
      <c r="H2458">
        <v>15655665</v>
      </c>
      <c r="I2458" t="s">
        <v>1099</v>
      </c>
      <c r="J2458" t="s">
        <v>3826</v>
      </c>
      <c r="K2458" t="s">
        <v>7162</v>
      </c>
      <c r="L2458">
        <v>9104</v>
      </c>
      <c r="M2458">
        <v>2135</v>
      </c>
      <c r="N2458" t="s">
        <v>7163</v>
      </c>
      <c r="O2458">
        <v>2</v>
      </c>
      <c r="P2458">
        <v>112</v>
      </c>
      <c r="Q2458" t="s">
        <v>30</v>
      </c>
      <c r="R2458" t="s">
        <v>31</v>
      </c>
      <c r="S2458">
        <v>0</v>
      </c>
      <c r="T2458">
        <v>2006</v>
      </c>
      <c r="U2458">
        <v>400</v>
      </c>
      <c r="V2458">
        <v>3.1</v>
      </c>
      <c r="W2458">
        <v>110</v>
      </c>
    </row>
    <row r="2459" spans="1:23" x14ac:dyDescent="0.25">
      <c r="A2459" t="s">
        <v>7164</v>
      </c>
      <c r="B2459">
        <v>44</v>
      </c>
      <c r="C2459">
        <v>73</v>
      </c>
      <c r="D2459">
        <v>11</v>
      </c>
      <c r="E2459">
        <v>142</v>
      </c>
      <c r="F2459" t="s">
        <v>7165</v>
      </c>
      <c r="G2459">
        <v>1000</v>
      </c>
      <c r="H2459">
        <v>11634458</v>
      </c>
      <c r="I2459" t="s">
        <v>7166</v>
      </c>
      <c r="J2459" t="s">
        <v>1149</v>
      </c>
      <c r="K2459" t="s">
        <v>7167</v>
      </c>
      <c r="L2459">
        <v>2045</v>
      </c>
      <c r="M2459">
        <v>2020</v>
      </c>
      <c r="N2459" t="s">
        <v>7168</v>
      </c>
      <c r="O2459">
        <v>0</v>
      </c>
      <c r="P2459">
        <v>37</v>
      </c>
      <c r="Q2459" t="s">
        <v>30</v>
      </c>
      <c r="R2459" t="s">
        <v>31</v>
      </c>
      <c r="S2459">
        <v>0</v>
      </c>
      <c r="T2459">
        <v>1999</v>
      </c>
      <c r="U2459">
        <v>436</v>
      </c>
      <c r="V2459">
        <v>5.8</v>
      </c>
      <c r="W2459">
        <v>339</v>
      </c>
    </row>
    <row r="2460" spans="1:23" x14ac:dyDescent="0.25">
      <c r="A2460" t="s">
        <v>1976</v>
      </c>
      <c r="B2460">
        <v>197</v>
      </c>
      <c r="C2460">
        <v>132</v>
      </c>
      <c r="D2460">
        <v>847</v>
      </c>
      <c r="E2460">
        <v>625</v>
      </c>
      <c r="F2460" t="s">
        <v>1712</v>
      </c>
      <c r="G2460">
        <v>3000</v>
      </c>
      <c r="H2460">
        <v>27154426</v>
      </c>
      <c r="I2460" t="s">
        <v>1385</v>
      </c>
      <c r="J2460" t="s">
        <v>178</v>
      </c>
      <c r="K2460" t="s">
        <v>7169</v>
      </c>
      <c r="L2460">
        <v>52852</v>
      </c>
      <c r="M2460">
        <v>6317</v>
      </c>
      <c r="N2460" t="s">
        <v>1168</v>
      </c>
      <c r="O2460">
        <v>1</v>
      </c>
      <c r="P2460">
        <v>138</v>
      </c>
      <c r="Q2460" t="s">
        <v>30</v>
      </c>
      <c r="R2460" t="s">
        <v>31</v>
      </c>
      <c r="S2460">
        <v>0</v>
      </c>
      <c r="T2460">
        <v>2009</v>
      </c>
      <c r="U2460">
        <v>960</v>
      </c>
      <c r="V2460">
        <v>6.7</v>
      </c>
      <c r="W2460">
        <v>4000</v>
      </c>
    </row>
    <row r="2461" spans="1:23" x14ac:dyDescent="0.25">
      <c r="A2461" t="s">
        <v>7170</v>
      </c>
      <c r="B2461">
        <v>15</v>
      </c>
      <c r="C2461">
        <v>154</v>
      </c>
      <c r="D2461">
        <v>117</v>
      </c>
      <c r="E2461">
        <v>86</v>
      </c>
      <c r="F2461" t="s">
        <v>7171</v>
      </c>
      <c r="G2461">
        <v>715</v>
      </c>
      <c r="H2461">
        <v>0</v>
      </c>
      <c r="I2461" t="s">
        <v>741</v>
      </c>
      <c r="J2461" t="s">
        <v>7172</v>
      </c>
      <c r="K2461" t="s">
        <v>7173</v>
      </c>
      <c r="L2461">
        <v>4550</v>
      </c>
      <c r="M2461">
        <v>1567</v>
      </c>
      <c r="N2461" t="s">
        <v>7174</v>
      </c>
      <c r="O2461">
        <v>3</v>
      </c>
      <c r="P2461">
        <v>50</v>
      </c>
      <c r="Q2461" t="s">
        <v>30</v>
      </c>
      <c r="R2461" t="s">
        <v>31</v>
      </c>
      <c r="S2461">
        <v>0</v>
      </c>
      <c r="T2461">
        <v>1963</v>
      </c>
      <c r="U2461">
        <v>490</v>
      </c>
      <c r="V2461">
        <v>6.8</v>
      </c>
      <c r="W2461">
        <v>419</v>
      </c>
    </row>
    <row r="2462" spans="1:23" x14ac:dyDescent="0.25">
      <c r="A2462" t="s">
        <v>7175</v>
      </c>
      <c r="B2462">
        <v>543</v>
      </c>
      <c r="C2462">
        <v>96</v>
      </c>
      <c r="D2462">
        <v>201</v>
      </c>
      <c r="E2462">
        <v>58</v>
      </c>
      <c r="F2462" t="s">
        <v>7176</v>
      </c>
      <c r="G2462">
        <v>394</v>
      </c>
      <c r="H2462">
        <v>54239856</v>
      </c>
      <c r="I2462" t="s">
        <v>3905</v>
      </c>
      <c r="J2462" t="s">
        <v>2025</v>
      </c>
      <c r="K2462" t="s">
        <v>7177</v>
      </c>
      <c r="L2462">
        <v>125016</v>
      </c>
      <c r="M2462">
        <v>673</v>
      </c>
      <c r="N2462" t="s">
        <v>7178</v>
      </c>
      <c r="O2462">
        <v>0</v>
      </c>
      <c r="P2462">
        <v>789</v>
      </c>
      <c r="Q2462" t="s">
        <v>30</v>
      </c>
      <c r="R2462" t="s">
        <v>31</v>
      </c>
      <c r="S2462">
        <v>0</v>
      </c>
      <c r="T2462">
        <v>2013</v>
      </c>
      <c r="U2462">
        <v>150</v>
      </c>
      <c r="V2462">
        <v>6.5</v>
      </c>
      <c r="W2462">
        <v>70000</v>
      </c>
    </row>
    <row r="2463" spans="1:23" x14ac:dyDescent="0.25">
      <c r="A2463" t="s">
        <v>2657</v>
      </c>
      <c r="B2463">
        <v>112</v>
      </c>
      <c r="C2463">
        <v>98</v>
      </c>
      <c r="D2463">
        <v>80</v>
      </c>
      <c r="E2463">
        <v>399</v>
      </c>
      <c r="F2463" t="s">
        <v>7179</v>
      </c>
      <c r="G2463">
        <v>567</v>
      </c>
      <c r="H2463">
        <v>8662318</v>
      </c>
      <c r="I2463" t="s">
        <v>1099</v>
      </c>
      <c r="J2463" t="s">
        <v>6624</v>
      </c>
      <c r="K2463" t="s">
        <v>7180</v>
      </c>
      <c r="L2463">
        <v>15033</v>
      </c>
      <c r="M2463">
        <v>2016</v>
      </c>
      <c r="N2463" t="s">
        <v>7181</v>
      </c>
      <c r="O2463">
        <v>1</v>
      </c>
      <c r="P2463">
        <v>75</v>
      </c>
      <c r="Q2463" t="s">
        <v>30</v>
      </c>
      <c r="R2463" t="s">
        <v>31</v>
      </c>
      <c r="S2463">
        <v>0</v>
      </c>
      <c r="T2463">
        <v>2009</v>
      </c>
      <c r="U2463">
        <v>503</v>
      </c>
      <c r="V2463">
        <v>5.9</v>
      </c>
      <c r="W2463">
        <v>0</v>
      </c>
    </row>
    <row r="2464" spans="1:23" x14ac:dyDescent="0.25">
      <c r="A2464" t="s">
        <v>1138</v>
      </c>
      <c r="B2464">
        <v>153</v>
      </c>
      <c r="C2464">
        <v>107</v>
      </c>
      <c r="D2464">
        <v>80</v>
      </c>
      <c r="E2464">
        <v>841</v>
      </c>
      <c r="F2464" t="s">
        <v>371</v>
      </c>
      <c r="G2464">
        <v>2000</v>
      </c>
      <c r="H2464">
        <v>7156725</v>
      </c>
      <c r="I2464" t="s">
        <v>3915</v>
      </c>
      <c r="J2464" t="s">
        <v>166</v>
      </c>
      <c r="K2464" t="s">
        <v>7182</v>
      </c>
      <c r="L2464">
        <v>22639</v>
      </c>
      <c r="M2464">
        <v>5992</v>
      </c>
      <c r="N2464" t="s">
        <v>2142</v>
      </c>
      <c r="O2464">
        <v>6</v>
      </c>
      <c r="P2464">
        <v>217</v>
      </c>
      <c r="Q2464" t="s">
        <v>30</v>
      </c>
      <c r="R2464" t="s">
        <v>31</v>
      </c>
      <c r="S2464">
        <v>0</v>
      </c>
      <c r="T2464">
        <v>2006</v>
      </c>
      <c r="U2464">
        <v>2000</v>
      </c>
      <c r="V2464">
        <v>5.5</v>
      </c>
      <c r="W2464">
        <v>300</v>
      </c>
    </row>
    <row r="2465" spans="1:23" x14ac:dyDescent="0.25">
      <c r="A2465" t="s">
        <v>7183</v>
      </c>
      <c r="B2465">
        <v>94</v>
      </c>
      <c r="C2465">
        <v>134</v>
      </c>
      <c r="D2465">
        <v>22</v>
      </c>
      <c r="E2465">
        <v>488</v>
      </c>
      <c r="F2465" t="s">
        <v>2864</v>
      </c>
      <c r="G2465">
        <v>1000</v>
      </c>
      <c r="H2465">
        <v>15681020</v>
      </c>
      <c r="I2465" t="s">
        <v>4633</v>
      </c>
      <c r="J2465" t="s">
        <v>274</v>
      </c>
      <c r="K2465" t="s">
        <v>7184</v>
      </c>
      <c r="L2465">
        <v>33570</v>
      </c>
      <c r="M2465">
        <v>3007</v>
      </c>
      <c r="N2465" t="s">
        <v>4392</v>
      </c>
      <c r="O2465">
        <v>6</v>
      </c>
      <c r="P2465">
        <v>259</v>
      </c>
      <c r="Q2465" t="s">
        <v>30</v>
      </c>
      <c r="R2465" t="s">
        <v>44</v>
      </c>
      <c r="S2465">
        <v>0</v>
      </c>
      <c r="T2465">
        <v>1987</v>
      </c>
      <c r="U2465">
        <v>593</v>
      </c>
      <c r="V2465">
        <v>3.6</v>
      </c>
      <c r="W2465">
        <v>1000</v>
      </c>
    </row>
    <row r="2466" spans="1:23" x14ac:dyDescent="0.25">
      <c r="A2466" t="s">
        <v>7185</v>
      </c>
      <c r="B2466">
        <v>62</v>
      </c>
      <c r="C2466">
        <v>94</v>
      </c>
      <c r="D2466">
        <v>8</v>
      </c>
      <c r="E2466">
        <v>66</v>
      </c>
      <c r="F2466" t="s">
        <v>7186</v>
      </c>
      <c r="G2466">
        <v>328</v>
      </c>
      <c r="H2466">
        <v>7070459</v>
      </c>
      <c r="I2466" t="s">
        <v>2164</v>
      </c>
      <c r="J2466" t="s">
        <v>7187</v>
      </c>
      <c r="K2466" t="s">
        <v>7188</v>
      </c>
      <c r="L2466">
        <v>4600</v>
      </c>
      <c r="M2466">
        <v>760</v>
      </c>
      <c r="N2466" t="s">
        <v>7189</v>
      </c>
      <c r="O2466">
        <v>0</v>
      </c>
      <c r="P2466">
        <v>18</v>
      </c>
      <c r="Q2466" t="s">
        <v>30</v>
      </c>
      <c r="R2466" t="s">
        <v>188</v>
      </c>
      <c r="S2466">
        <v>0</v>
      </c>
      <c r="T2466">
        <v>2007</v>
      </c>
      <c r="U2466">
        <v>122</v>
      </c>
      <c r="V2466">
        <v>3.3</v>
      </c>
      <c r="W2466">
        <v>238</v>
      </c>
    </row>
    <row r="2467" spans="1:23" x14ac:dyDescent="0.25">
      <c r="A2467" t="s">
        <v>7190</v>
      </c>
      <c r="B2467">
        <v>157</v>
      </c>
      <c r="C2467">
        <v>122</v>
      </c>
      <c r="D2467">
        <v>47</v>
      </c>
      <c r="E2467">
        <v>834</v>
      </c>
      <c r="F2467" t="s">
        <v>1083</v>
      </c>
      <c r="G2467">
        <v>23000</v>
      </c>
      <c r="H2467">
        <v>6855137</v>
      </c>
      <c r="I2467" t="s">
        <v>321</v>
      </c>
      <c r="J2467" t="s">
        <v>232</v>
      </c>
      <c r="K2467" t="s">
        <v>7191</v>
      </c>
      <c r="L2467">
        <v>88590</v>
      </c>
      <c r="M2467">
        <v>27381</v>
      </c>
      <c r="N2467" t="s">
        <v>1116</v>
      </c>
      <c r="O2467">
        <v>2</v>
      </c>
      <c r="P2467">
        <v>419</v>
      </c>
      <c r="Q2467" t="s">
        <v>30</v>
      </c>
      <c r="R2467" t="s">
        <v>526</v>
      </c>
      <c r="S2467">
        <v>0</v>
      </c>
      <c r="T2467">
        <v>2006</v>
      </c>
      <c r="U2467">
        <v>979</v>
      </c>
      <c r="V2467">
        <v>7.4</v>
      </c>
      <c r="W2467">
        <v>0</v>
      </c>
    </row>
    <row r="2468" spans="1:23" x14ac:dyDescent="0.25">
      <c r="A2468" t="s">
        <v>7192</v>
      </c>
      <c r="B2468">
        <v>35</v>
      </c>
      <c r="C2468">
        <v>128</v>
      </c>
      <c r="D2468">
        <v>9</v>
      </c>
      <c r="E2468">
        <v>193</v>
      </c>
      <c r="F2468" t="s">
        <v>1898</v>
      </c>
      <c r="G2468">
        <v>767</v>
      </c>
      <c r="H2468">
        <v>2694071</v>
      </c>
      <c r="I2468" t="s">
        <v>4215</v>
      </c>
      <c r="J2468" t="s">
        <v>3930</v>
      </c>
      <c r="K2468" t="s">
        <v>7193</v>
      </c>
      <c r="L2468">
        <v>3222</v>
      </c>
      <c r="M2468">
        <v>1727</v>
      </c>
      <c r="N2468" t="s">
        <v>6985</v>
      </c>
      <c r="O2468">
        <v>3</v>
      </c>
      <c r="P2468">
        <v>64</v>
      </c>
      <c r="Q2468" t="s">
        <v>30</v>
      </c>
      <c r="R2468" t="s">
        <v>31</v>
      </c>
      <c r="S2468">
        <v>0</v>
      </c>
      <c r="T2468">
        <v>2004</v>
      </c>
      <c r="U2468">
        <v>327</v>
      </c>
      <c r="V2468">
        <v>6.7</v>
      </c>
      <c r="W2468">
        <v>352</v>
      </c>
    </row>
    <row r="2469" spans="1:23" x14ac:dyDescent="0.25">
      <c r="A2469" t="s">
        <v>7194</v>
      </c>
      <c r="B2469">
        <v>21</v>
      </c>
      <c r="C2469">
        <v>97</v>
      </c>
      <c r="D2469">
        <v>3</v>
      </c>
      <c r="E2469">
        <v>161</v>
      </c>
      <c r="F2469" t="s">
        <v>6985</v>
      </c>
      <c r="G2469">
        <v>400</v>
      </c>
      <c r="H2469">
        <v>2315683</v>
      </c>
      <c r="I2469" t="s">
        <v>7195</v>
      </c>
      <c r="J2469" t="s">
        <v>2179</v>
      </c>
      <c r="K2469" t="s">
        <v>7196</v>
      </c>
      <c r="L2469">
        <v>4081</v>
      </c>
      <c r="M2469">
        <v>805</v>
      </c>
      <c r="N2469" t="s">
        <v>7197</v>
      </c>
      <c r="O2469">
        <v>0</v>
      </c>
      <c r="P2469">
        <v>28</v>
      </c>
      <c r="Q2469" t="s">
        <v>30</v>
      </c>
      <c r="R2469" t="s">
        <v>44</v>
      </c>
      <c r="S2469">
        <v>0</v>
      </c>
      <c r="T2469">
        <v>1986</v>
      </c>
      <c r="U2469">
        <v>193</v>
      </c>
      <c r="V2469">
        <v>3</v>
      </c>
      <c r="W2469">
        <v>154</v>
      </c>
    </row>
    <row r="2470" spans="1:23" x14ac:dyDescent="0.25">
      <c r="A2470" t="s">
        <v>1550</v>
      </c>
      <c r="B2470">
        <v>236</v>
      </c>
      <c r="C2470">
        <v>110</v>
      </c>
      <c r="D2470">
        <v>168</v>
      </c>
      <c r="E2470">
        <v>96</v>
      </c>
      <c r="F2470" t="s">
        <v>250</v>
      </c>
      <c r="G2470">
        <v>3000</v>
      </c>
      <c r="H2470">
        <v>39825798</v>
      </c>
      <c r="I2470" t="s">
        <v>2089</v>
      </c>
      <c r="J2470" t="s">
        <v>1188</v>
      </c>
      <c r="K2470" t="s">
        <v>7198</v>
      </c>
      <c r="L2470">
        <v>295375</v>
      </c>
      <c r="M2470">
        <v>4210</v>
      </c>
      <c r="N2470" t="s">
        <v>7199</v>
      </c>
      <c r="O2470">
        <v>3</v>
      </c>
      <c r="P2470">
        <v>645</v>
      </c>
      <c r="Q2470" t="s">
        <v>30</v>
      </c>
      <c r="R2470" t="s">
        <v>31</v>
      </c>
      <c r="S2470">
        <v>0</v>
      </c>
      <c r="T2470">
        <v>2006</v>
      </c>
      <c r="U2470">
        <v>979</v>
      </c>
      <c r="V2470">
        <v>7.6</v>
      </c>
      <c r="W2470">
        <v>15000</v>
      </c>
    </row>
    <row r="2471" spans="1:23" x14ac:dyDescent="0.25">
      <c r="A2471" t="s">
        <v>7200</v>
      </c>
      <c r="B2471">
        <v>50</v>
      </c>
      <c r="C2471">
        <v>102</v>
      </c>
      <c r="D2471">
        <v>4</v>
      </c>
      <c r="E2471">
        <v>60</v>
      </c>
      <c r="F2471" t="s">
        <v>917</v>
      </c>
      <c r="G2471">
        <v>634</v>
      </c>
      <c r="H2471">
        <v>2000000</v>
      </c>
      <c r="I2471" t="s">
        <v>5125</v>
      </c>
      <c r="J2471" t="s">
        <v>7201</v>
      </c>
      <c r="K2471" t="s">
        <v>7202</v>
      </c>
      <c r="L2471">
        <v>1275</v>
      </c>
      <c r="M2471">
        <v>1262</v>
      </c>
      <c r="N2471" t="s">
        <v>369</v>
      </c>
      <c r="O2471">
        <v>0</v>
      </c>
      <c r="P2471">
        <v>27</v>
      </c>
      <c r="Q2471" t="s">
        <v>30</v>
      </c>
      <c r="R2471" t="s">
        <v>31</v>
      </c>
      <c r="S2471">
        <v>0</v>
      </c>
      <c r="T2471">
        <v>1981</v>
      </c>
      <c r="U2471">
        <v>537</v>
      </c>
      <c r="V2471">
        <v>6.4</v>
      </c>
      <c r="W2471">
        <v>0</v>
      </c>
    </row>
    <row r="2472" spans="1:23" x14ac:dyDescent="0.25">
      <c r="A2472" t="s">
        <v>877</v>
      </c>
      <c r="B2472">
        <v>106</v>
      </c>
      <c r="C2472">
        <v>98</v>
      </c>
      <c r="D2472">
        <v>541</v>
      </c>
      <c r="E2472">
        <v>71</v>
      </c>
      <c r="F2472" t="s">
        <v>7203</v>
      </c>
      <c r="G2472">
        <v>214</v>
      </c>
      <c r="H2472">
        <v>1569918</v>
      </c>
      <c r="I2472" t="s">
        <v>3492</v>
      </c>
      <c r="J2472" t="s">
        <v>7204</v>
      </c>
      <c r="K2472" t="s">
        <v>7205</v>
      </c>
      <c r="L2472">
        <v>16234</v>
      </c>
      <c r="M2472">
        <v>409</v>
      </c>
      <c r="N2472" t="s">
        <v>7206</v>
      </c>
      <c r="O2472">
        <v>1</v>
      </c>
      <c r="P2472">
        <v>113</v>
      </c>
      <c r="Q2472" t="s">
        <v>30</v>
      </c>
      <c r="R2472" t="s">
        <v>4809</v>
      </c>
      <c r="S2472">
        <v>0</v>
      </c>
      <c r="T2472">
        <v>2003</v>
      </c>
      <c r="U2472">
        <v>96</v>
      </c>
      <c r="V2472">
        <v>6.9</v>
      </c>
      <c r="W2472">
        <v>0</v>
      </c>
    </row>
    <row r="2473" spans="1:23" x14ac:dyDescent="0.25">
      <c r="A2473" t="s">
        <v>1834</v>
      </c>
      <c r="B2473">
        <v>106</v>
      </c>
      <c r="C2473">
        <v>120</v>
      </c>
      <c r="D2473">
        <v>30</v>
      </c>
      <c r="E2473">
        <v>55</v>
      </c>
      <c r="F2473" t="s">
        <v>2993</v>
      </c>
      <c r="G2473">
        <v>14000</v>
      </c>
      <c r="H2473">
        <v>106869</v>
      </c>
      <c r="I2473" t="s">
        <v>3258</v>
      </c>
      <c r="J2473" t="s">
        <v>482</v>
      </c>
      <c r="K2473" t="s">
        <v>7207</v>
      </c>
      <c r="L2473">
        <v>13762</v>
      </c>
      <c r="M2473">
        <v>14492</v>
      </c>
      <c r="N2473" t="s">
        <v>7208</v>
      </c>
      <c r="O2473">
        <v>1</v>
      </c>
      <c r="P2473">
        <v>39</v>
      </c>
      <c r="Q2473" t="s">
        <v>30</v>
      </c>
      <c r="R2473" t="s">
        <v>966</v>
      </c>
      <c r="S2473">
        <v>0</v>
      </c>
      <c r="T2473">
        <v>2014</v>
      </c>
      <c r="U2473">
        <v>287</v>
      </c>
      <c r="V2473">
        <v>6.6</v>
      </c>
      <c r="W2473">
        <v>0</v>
      </c>
    </row>
    <row r="2474" spans="1:23" x14ac:dyDescent="0.25">
      <c r="A2474" t="s">
        <v>5814</v>
      </c>
      <c r="B2474">
        <v>173</v>
      </c>
      <c r="C2474">
        <v>160</v>
      </c>
      <c r="D2474">
        <v>219</v>
      </c>
      <c r="E2474">
        <v>215</v>
      </c>
      <c r="F2474" t="s">
        <v>3878</v>
      </c>
      <c r="G2474">
        <v>1000</v>
      </c>
      <c r="H2474">
        <v>273420</v>
      </c>
      <c r="I2474" t="s">
        <v>7209</v>
      </c>
      <c r="J2474" t="s">
        <v>542</v>
      </c>
      <c r="K2474" t="s">
        <v>7210</v>
      </c>
      <c r="L2474">
        <v>32671</v>
      </c>
      <c r="M2474">
        <v>2340</v>
      </c>
      <c r="N2474" t="s">
        <v>7211</v>
      </c>
      <c r="O2474">
        <v>6</v>
      </c>
      <c r="P2474">
        <v>238</v>
      </c>
      <c r="Q2474" t="s">
        <v>30</v>
      </c>
      <c r="R2474" t="s">
        <v>966</v>
      </c>
      <c r="S2474">
        <v>0</v>
      </c>
      <c r="T2474">
        <v>2006</v>
      </c>
      <c r="U2474">
        <v>876</v>
      </c>
      <c r="V2474">
        <v>5.5</v>
      </c>
      <c r="W2474">
        <v>0</v>
      </c>
    </row>
    <row r="2475" spans="1:23" x14ac:dyDescent="0.25">
      <c r="A2475" t="s">
        <v>7212</v>
      </c>
      <c r="B2475">
        <v>41</v>
      </c>
      <c r="C2475">
        <v>80</v>
      </c>
      <c r="D2475">
        <v>0</v>
      </c>
      <c r="E2475">
        <v>168</v>
      </c>
      <c r="F2475" t="s">
        <v>328</v>
      </c>
      <c r="G2475">
        <v>677</v>
      </c>
      <c r="H2475">
        <v>0</v>
      </c>
      <c r="I2475" t="s">
        <v>434</v>
      </c>
      <c r="J2475" t="s">
        <v>3095</v>
      </c>
      <c r="K2475" t="s">
        <v>7213</v>
      </c>
      <c r="L2475">
        <v>10706</v>
      </c>
      <c r="M2475">
        <v>1364</v>
      </c>
      <c r="N2475" t="s">
        <v>7214</v>
      </c>
      <c r="O2475">
        <v>0</v>
      </c>
      <c r="P2475">
        <v>39</v>
      </c>
      <c r="Q2475" t="s">
        <v>965</v>
      </c>
      <c r="R2475" t="s">
        <v>966</v>
      </c>
      <c r="S2475">
        <v>0</v>
      </c>
      <c r="T2475">
        <v>2008</v>
      </c>
      <c r="U2475">
        <v>262</v>
      </c>
      <c r="V2475">
        <v>6.6</v>
      </c>
      <c r="W2475">
        <v>0</v>
      </c>
    </row>
    <row r="2476" spans="1:23" x14ac:dyDescent="0.25">
      <c r="A2476" t="s">
        <v>7215</v>
      </c>
      <c r="B2476">
        <v>41</v>
      </c>
      <c r="C2476">
        <v>91</v>
      </c>
      <c r="D2476">
        <v>22</v>
      </c>
      <c r="E2476">
        <v>255</v>
      </c>
      <c r="F2476" t="s">
        <v>7216</v>
      </c>
      <c r="G2476">
        <v>669</v>
      </c>
      <c r="H2476">
        <v>0</v>
      </c>
      <c r="I2476" t="s">
        <v>7217</v>
      </c>
      <c r="J2476" t="s">
        <v>1028</v>
      </c>
      <c r="K2476" t="s">
        <v>7218</v>
      </c>
      <c r="L2476">
        <v>3701</v>
      </c>
      <c r="M2476">
        <v>1769</v>
      </c>
      <c r="N2476" t="s">
        <v>7219</v>
      </c>
      <c r="O2476">
        <v>0</v>
      </c>
      <c r="P2476">
        <v>71</v>
      </c>
      <c r="Q2476" t="s">
        <v>30</v>
      </c>
      <c r="R2476" t="s">
        <v>31</v>
      </c>
      <c r="S2476">
        <v>0</v>
      </c>
      <c r="T2476">
        <v>1977</v>
      </c>
      <c r="U2476">
        <v>642</v>
      </c>
      <c r="V2476">
        <v>5.2</v>
      </c>
      <c r="W2476">
        <v>903</v>
      </c>
    </row>
    <row r="2477" spans="1:23" x14ac:dyDescent="0.25">
      <c r="A2477" t="s">
        <v>7220</v>
      </c>
      <c r="B2477">
        <v>145</v>
      </c>
      <c r="C2477">
        <v>83</v>
      </c>
      <c r="D2477">
        <v>57</v>
      </c>
      <c r="E2477">
        <v>62</v>
      </c>
      <c r="F2477" t="s">
        <v>7221</v>
      </c>
      <c r="G2477">
        <v>465</v>
      </c>
      <c r="H2477">
        <v>4930798</v>
      </c>
      <c r="I2477" t="s">
        <v>3406</v>
      </c>
      <c r="J2477" t="s">
        <v>7222</v>
      </c>
      <c r="K2477" t="s">
        <v>7223</v>
      </c>
      <c r="L2477">
        <v>16268</v>
      </c>
      <c r="M2477">
        <v>730</v>
      </c>
      <c r="N2477" t="s">
        <v>7224</v>
      </c>
      <c r="O2477">
        <v>1</v>
      </c>
      <c r="P2477">
        <v>108</v>
      </c>
      <c r="Q2477" t="s">
        <v>30</v>
      </c>
      <c r="R2477" t="s">
        <v>31</v>
      </c>
      <c r="S2477">
        <v>0</v>
      </c>
      <c r="T2477">
        <v>2012</v>
      </c>
      <c r="U2477">
        <v>152</v>
      </c>
      <c r="V2477">
        <v>4.0999999999999996</v>
      </c>
      <c r="W2477">
        <v>0</v>
      </c>
    </row>
    <row r="2478" spans="1:23" x14ac:dyDescent="0.25">
      <c r="A2478" t="s">
        <v>7225</v>
      </c>
      <c r="B2478">
        <v>31</v>
      </c>
      <c r="C2478">
        <v>102</v>
      </c>
      <c r="D2478">
        <v>6</v>
      </c>
      <c r="E2478">
        <v>165</v>
      </c>
      <c r="F2478" t="s">
        <v>1132</v>
      </c>
      <c r="G2478">
        <v>3000</v>
      </c>
      <c r="H2478">
        <v>59847242</v>
      </c>
      <c r="I2478" t="s">
        <v>5427</v>
      </c>
      <c r="J2478" t="s">
        <v>3983</v>
      </c>
      <c r="K2478" t="s">
        <v>7226</v>
      </c>
      <c r="L2478">
        <v>55895</v>
      </c>
      <c r="M2478">
        <v>5433</v>
      </c>
      <c r="N2478" t="s">
        <v>2630</v>
      </c>
      <c r="O2478">
        <v>1</v>
      </c>
      <c r="P2478">
        <v>115</v>
      </c>
      <c r="Q2478" t="s">
        <v>30</v>
      </c>
      <c r="R2478" t="s">
        <v>31</v>
      </c>
      <c r="S2478">
        <v>0</v>
      </c>
      <c r="T2478">
        <v>1991</v>
      </c>
      <c r="U2478">
        <v>2000</v>
      </c>
      <c r="V2478">
        <v>6.8</v>
      </c>
      <c r="W2478">
        <v>0</v>
      </c>
    </row>
    <row r="2479" spans="1:23" x14ac:dyDescent="0.25">
      <c r="A2479" t="s">
        <v>7227</v>
      </c>
      <c r="B2479">
        <v>105</v>
      </c>
      <c r="C2479">
        <v>122</v>
      </c>
      <c r="D2479">
        <v>30</v>
      </c>
      <c r="E2479">
        <v>260</v>
      </c>
      <c r="F2479" t="s">
        <v>645</v>
      </c>
      <c r="G2479">
        <v>21000</v>
      </c>
      <c r="H2479">
        <v>220914</v>
      </c>
      <c r="I2479" t="s">
        <v>3864</v>
      </c>
      <c r="J2479" t="s">
        <v>71</v>
      </c>
      <c r="K2479" t="s">
        <v>7228</v>
      </c>
      <c r="L2479">
        <v>13239</v>
      </c>
      <c r="M2479">
        <v>25173</v>
      </c>
      <c r="N2479" t="s">
        <v>7229</v>
      </c>
      <c r="O2479">
        <v>2</v>
      </c>
      <c r="P2479">
        <v>97</v>
      </c>
      <c r="Q2479" t="s">
        <v>30</v>
      </c>
      <c r="R2479" t="s">
        <v>31</v>
      </c>
      <c r="S2479">
        <v>0</v>
      </c>
      <c r="T2479">
        <v>2006</v>
      </c>
      <c r="U2479">
        <v>3000</v>
      </c>
      <c r="V2479">
        <v>6.5</v>
      </c>
      <c r="W2479">
        <v>0</v>
      </c>
    </row>
    <row r="2480" spans="1:23" x14ac:dyDescent="0.25">
      <c r="A2480" t="s">
        <v>1550</v>
      </c>
      <c r="B2480">
        <v>236</v>
      </c>
      <c r="C2480">
        <v>110</v>
      </c>
      <c r="D2480">
        <v>168</v>
      </c>
      <c r="E2480">
        <v>96</v>
      </c>
      <c r="F2480" t="s">
        <v>250</v>
      </c>
      <c r="G2480">
        <v>3000</v>
      </c>
      <c r="H2480">
        <v>39825798</v>
      </c>
      <c r="I2480" t="s">
        <v>2089</v>
      </c>
      <c r="J2480" t="s">
        <v>1188</v>
      </c>
      <c r="K2480" t="s">
        <v>7198</v>
      </c>
      <c r="L2480">
        <v>295375</v>
      </c>
      <c r="M2480">
        <v>4210</v>
      </c>
      <c r="N2480" t="s">
        <v>7199</v>
      </c>
      <c r="O2480">
        <v>3</v>
      </c>
      <c r="P2480">
        <v>645</v>
      </c>
      <c r="Q2480" t="s">
        <v>30</v>
      </c>
      <c r="R2480" t="s">
        <v>31</v>
      </c>
      <c r="S2480">
        <v>0</v>
      </c>
      <c r="T2480">
        <v>2006</v>
      </c>
      <c r="U2480">
        <v>979</v>
      </c>
      <c r="V2480">
        <v>7.6</v>
      </c>
      <c r="W2480">
        <v>15000</v>
      </c>
    </row>
    <row r="2481" spans="1:23" x14ac:dyDescent="0.25">
      <c r="A2481" t="s">
        <v>521</v>
      </c>
      <c r="B2481">
        <v>114</v>
      </c>
      <c r="C2481">
        <v>126</v>
      </c>
      <c r="D2481">
        <v>0</v>
      </c>
      <c r="E2481">
        <v>168</v>
      </c>
      <c r="F2481" t="s">
        <v>7230</v>
      </c>
      <c r="G2481">
        <v>826</v>
      </c>
      <c r="H2481">
        <v>43848100</v>
      </c>
      <c r="I2481" t="s">
        <v>1265</v>
      </c>
      <c r="J2481" t="s">
        <v>1620</v>
      </c>
      <c r="K2481" t="s">
        <v>7231</v>
      </c>
      <c r="L2481">
        <v>119150</v>
      </c>
      <c r="M2481">
        <v>1607</v>
      </c>
      <c r="N2481" t="s">
        <v>2893</v>
      </c>
      <c r="O2481">
        <v>2</v>
      </c>
      <c r="P2481">
        <v>219</v>
      </c>
      <c r="Q2481" t="s">
        <v>30</v>
      </c>
      <c r="R2481" t="s">
        <v>31</v>
      </c>
      <c r="S2481">
        <v>0</v>
      </c>
      <c r="T2481">
        <v>1987</v>
      </c>
      <c r="U2481">
        <v>508</v>
      </c>
      <c r="V2481">
        <v>7.4</v>
      </c>
      <c r="W2481">
        <v>0</v>
      </c>
    </row>
    <row r="2482" spans="1:23" x14ac:dyDescent="0.25">
      <c r="A2482" t="s">
        <v>719</v>
      </c>
      <c r="B2482">
        <v>69</v>
      </c>
      <c r="C2482">
        <v>136</v>
      </c>
      <c r="D2482">
        <v>0</v>
      </c>
      <c r="E2482">
        <v>1000</v>
      </c>
      <c r="F2482" t="s">
        <v>151</v>
      </c>
      <c r="G2482">
        <v>25000</v>
      </c>
      <c r="H2482">
        <v>42700000</v>
      </c>
      <c r="I2482" t="s">
        <v>152</v>
      </c>
      <c r="J2482" t="s">
        <v>78</v>
      </c>
      <c r="K2482" t="s">
        <v>7232</v>
      </c>
      <c r="L2482">
        <v>78392</v>
      </c>
      <c r="M2482">
        <v>41059</v>
      </c>
      <c r="N2482" t="s">
        <v>100</v>
      </c>
      <c r="O2482">
        <v>2</v>
      </c>
      <c r="P2482">
        <v>196</v>
      </c>
      <c r="Q2482" t="s">
        <v>30</v>
      </c>
      <c r="R2482" t="s">
        <v>31</v>
      </c>
      <c r="S2482">
        <v>0</v>
      </c>
      <c r="T2482">
        <v>1995</v>
      </c>
      <c r="U2482">
        <v>14000</v>
      </c>
      <c r="V2482">
        <v>7.7</v>
      </c>
      <c r="W2482">
        <v>0</v>
      </c>
    </row>
    <row r="2483" spans="1:23" x14ac:dyDescent="0.25">
      <c r="A2483" t="s">
        <v>7233</v>
      </c>
      <c r="B2483">
        <v>150</v>
      </c>
      <c r="C2483">
        <v>120</v>
      </c>
      <c r="D2483">
        <v>11</v>
      </c>
      <c r="E2483">
        <v>281</v>
      </c>
      <c r="F2483" t="s">
        <v>282</v>
      </c>
      <c r="G2483">
        <v>11000</v>
      </c>
      <c r="H2483">
        <v>18663911</v>
      </c>
      <c r="I2483" t="s">
        <v>3864</v>
      </c>
      <c r="J2483" t="s">
        <v>181</v>
      </c>
      <c r="K2483" t="s">
        <v>7234</v>
      </c>
      <c r="L2483">
        <v>46204</v>
      </c>
      <c r="M2483">
        <v>12554</v>
      </c>
      <c r="N2483" t="s">
        <v>7235</v>
      </c>
      <c r="O2483">
        <v>1</v>
      </c>
      <c r="P2483">
        <v>151</v>
      </c>
      <c r="Q2483" t="s">
        <v>30</v>
      </c>
      <c r="R2483" t="s">
        <v>44</v>
      </c>
      <c r="S2483">
        <v>0</v>
      </c>
      <c r="T2483">
        <v>2007</v>
      </c>
      <c r="U2483">
        <v>838</v>
      </c>
      <c r="V2483">
        <v>7.1</v>
      </c>
      <c r="W2483">
        <v>0</v>
      </c>
    </row>
    <row r="2484" spans="1:23" x14ac:dyDescent="0.25">
      <c r="A2484" t="s">
        <v>7236</v>
      </c>
      <c r="B2484">
        <v>72</v>
      </c>
      <c r="C2484">
        <v>108</v>
      </c>
      <c r="D2484">
        <v>18</v>
      </c>
      <c r="E2484">
        <v>433</v>
      </c>
      <c r="F2484" t="s">
        <v>902</v>
      </c>
      <c r="G2484">
        <v>714</v>
      </c>
      <c r="H2484">
        <v>11702090</v>
      </c>
      <c r="I2484" t="s">
        <v>1099</v>
      </c>
      <c r="J2484" t="s">
        <v>7237</v>
      </c>
      <c r="K2484" t="s">
        <v>7238</v>
      </c>
      <c r="L2484">
        <v>37700</v>
      </c>
      <c r="M2484">
        <v>2785</v>
      </c>
      <c r="N2484" t="s">
        <v>7239</v>
      </c>
      <c r="O2484">
        <v>2</v>
      </c>
      <c r="P2484">
        <v>50</v>
      </c>
      <c r="Q2484" t="s">
        <v>30</v>
      </c>
      <c r="R2484" t="s">
        <v>31</v>
      </c>
      <c r="S2484">
        <v>0</v>
      </c>
      <c r="T2484">
        <v>2007</v>
      </c>
      <c r="U2484">
        <v>701</v>
      </c>
      <c r="V2484">
        <v>6.3</v>
      </c>
      <c r="W2484">
        <v>0</v>
      </c>
    </row>
    <row r="2485" spans="1:23" x14ac:dyDescent="0.25">
      <c r="A2485" t="s">
        <v>7240</v>
      </c>
      <c r="B2485">
        <v>158</v>
      </c>
      <c r="C2485">
        <v>126</v>
      </c>
      <c r="D2485">
        <v>26</v>
      </c>
      <c r="E2485">
        <v>385</v>
      </c>
      <c r="F2485" t="s">
        <v>1438</v>
      </c>
      <c r="G2485">
        <v>638</v>
      </c>
      <c r="H2485">
        <v>13005485</v>
      </c>
      <c r="I2485" t="s">
        <v>2164</v>
      </c>
      <c r="J2485" t="s">
        <v>2053</v>
      </c>
      <c r="K2485" t="s">
        <v>7241</v>
      </c>
      <c r="L2485">
        <v>56665</v>
      </c>
      <c r="M2485">
        <v>2282</v>
      </c>
      <c r="N2485" t="s">
        <v>5365</v>
      </c>
      <c r="O2485">
        <v>0</v>
      </c>
      <c r="P2485">
        <v>469</v>
      </c>
      <c r="Q2485" t="s">
        <v>30</v>
      </c>
      <c r="R2485" t="s">
        <v>31</v>
      </c>
      <c r="S2485">
        <v>0</v>
      </c>
      <c r="T2485">
        <v>2003</v>
      </c>
      <c r="U2485">
        <v>624</v>
      </c>
      <c r="V2485">
        <v>7.6</v>
      </c>
      <c r="W2485">
        <v>0</v>
      </c>
    </row>
    <row r="2486" spans="1:23" x14ac:dyDescent="0.25">
      <c r="A2486" t="s">
        <v>739</v>
      </c>
      <c r="B2486">
        <v>96</v>
      </c>
      <c r="C2486">
        <v>128</v>
      </c>
      <c r="D2486">
        <v>608</v>
      </c>
      <c r="E2486">
        <v>1000</v>
      </c>
      <c r="F2486" t="s">
        <v>2123</v>
      </c>
      <c r="G2486">
        <v>49000</v>
      </c>
      <c r="H2486">
        <v>95860116</v>
      </c>
      <c r="I2486" t="s">
        <v>1639</v>
      </c>
      <c r="J2486" t="s">
        <v>554</v>
      </c>
      <c r="K2486" t="s">
        <v>7242</v>
      </c>
      <c r="L2486">
        <v>277451</v>
      </c>
      <c r="M2486">
        <v>51609</v>
      </c>
      <c r="N2486" t="s">
        <v>2800</v>
      </c>
      <c r="O2486">
        <v>0</v>
      </c>
      <c r="P2486">
        <v>491</v>
      </c>
      <c r="Q2486" t="s">
        <v>30</v>
      </c>
      <c r="R2486" t="s">
        <v>31</v>
      </c>
      <c r="S2486">
        <v>0</v>
      </c>
      <c r="T2486">
        <v>1989</v>
      </c>
      <c r="U2486">
        <v>1000</v>
      </c>
      <c r="V2486">
        <v>8</v>
      </c>
      <c r="W2486">
        <v>23000</v>
      </c>
    </row>
    <row r="2487" spans="1:23" x14ac:dyDescent="0.25">
      <c r="A2487" t="s">
        <v>7243</v>
      </c>
      <c r="B2487">
        <v>84</v>
      </c>
      <c r="C2487">
        <v>113</v>
      </c>
      <c r="D2487">
        <v>137</v>
      </c>
      <c r="E2487">
        <v>481</v>
      </c>
      <c r="F2487" t="s">
        <v>2036</v>
      </c>
      <c r="G2487">
        <v>879</v>
      </c>
      <c r="H2487">
        <v>127175354</v>
      </c>
      <c r="I2487" t="s">
        <v>1094</v>
      </c>
      <c r="J2487" t="s">
        <v>2983</v>
      </c>
      <c r="K2487" t="s">
        <v>7244</v>
      </c>
      <c r="L2487">
        <v>288451</v>
      </c>
      <c r="M2487">
        <v>2985</v>
      </c>
      <c r="N2487" t="s">
        <v>6270</v>
      </c>
      <c r="O2487">
        <v>2</v>
      </c>
      <c r="P2487">
        <v>438</v>
      </c>
      <c r="Q2487" t="s">
        <v>30</v>
      </c>
      <c r="R2487" t="s">
        <v>31</v>
      </c>
      <c r="S2487">
        <v>0</v>
      </c>
      <c r="T2487">
        <v>1994</v>
      </c>
      <c r="U2487">
        <v>854</v>
      </c>
      <c r="V2487">
        <v>7.3</v>
      </c>
      <c r="W2487">
        <v>0</v>
      </c>
    </row>
    <row r="2488" spans="1:23" x14ac:dyDescent="0.25">
      <c r="A2488" t="s">
        <v>2454</v>
      </c>
      <c r="B2488">
        <v>114</v>
      </c>
      <c r="C2488">
        <v>89</v>
      </c>
      <c r="D2488">
        <v>0</v>
      </c>
      <c r="E2488">
        <v>62</v>
      </c>
      <c r="F2488" t="s">
        <v>7245</v>
      </c>
      <c r="G2488">
        <v>227</v>
      </c>
      <c r="H2488">
        <v>92823600</v>
      </c>
      <c r="I2488" t="s">
        <v>936</v>
      </c>
      <c r="J2488" t="s">
        <v>7246</v>
      </c>
      <c r="K2488" t="s">
        <v>7247</v>
      </c>
      <c r="L2488">
        <v>149108</v>
      </c>
      <c r="M2488">
        <v>485</v>
      </c>
      <c r="N2488" t="s">
        <v>7248</v>
      </c>
      <c r="O2488">
        <v>0</v>
      </c>
      <c r="P2488">
        <v>273</v>
      </c>
      <c r="Q2488" t="s">
        <v>30</v>
      </c>
      <c r="R2488" t="s">
        <v>31</v>
      </c>
      <c r="S2488">
        <v>0</v>
      </c>
      <c r="T2488">
        <v>1989</v>
      </c>
      <c r="U2488">
        <v>73</v>
      </c>
      <c r="V2488">
        <v>7.6</v>
      </c>
      <c r="W2488">
        <v>0</v>
      </c>
    </row>
    <row r="2489" spans="1:23" x14ac:dyDescent="0.25">
      <c r="A2489" t="s">
        <v>6001</v>
      </c>
      <c r="B2489">
        <v>79</v>
      </c>
      <c r="C2489">
        <v>129</v>
      </c>
      <c r="D2489">
        <v>0</v>
      </c>
      <c r="E2489">
        <v>359</v>
      </c>
      <c r="F2489" t="s">
        <v>3006</v>
      </c>
      <c r="G2489">
        <v>844</v>
      </c>
      <c r="H2489">
        <v>54000000</v>
      </c>
      <c r="I2489" t="s">
        <v>2164</v>
      </c>
      <c r="J2489" t="s">
        <v>2233</v>
      </c>
      <c r="K2489" t="s">
        <v>7249</v>
      </c>
      <c r="L2489">
        <v>26310</v>
      </c>
      <c r="M2489">
        <v>2330</v>
      </c>
      <c r="N2489" t="s">
        <v>7250</v>
      </c>
      <c r="O2489">
        <v>0</v>
      </c>
      <c r="P2489">
        <v>154</v>
      </c>
      <c r="Q2489" t="s">
        <v>30</v>
      </c>
      <c r="R2489" t="s">
        <v>31</v>
      </c>
      <c r="S2489">
        <v>0</v>
      </c>
      <c r="T2489">
        <v>1982</v>
      </c>
      <c r="U2489">
        <v>617</v>
      </c>
      <c r="V2489">
        <v>7.8</v>
      </c>
      <c r="W2489">
        <v>0</v>
      </c>
    </row>
    <row r="2490" spans="1:23" x14ac:dyDescent="0.25">
      <c r="A2490" t="s">
        <v>1646</v>
      </c>
      <c r="B2490">
        <v>103</v>
      </c>
      <c r="C2490">
        <v>94</v>
      </c>
      <c r="D2490">
        <v>480</v>
      </c>
      <c r="E2490">
        <v>486</v>
      </c>
      <c r="F2490" t="s">
        <v>4730</v>
      </c>
      <c r="G2490">
        <v>1000</v>
      </c>
      <c r="H2490">
        <v>68525609</v>
      </c>
      <c r="I2490" t="s">
        <v>1094</v>
      </c>
      <c r="J2490" t="s">
        <v>1358</v>
      </c>
      <c r="K2490" t="s">
        <v>7251</v>
      </c>
      <c r="L2490">
        <v>132963</v>
      </c>
      <c r="M2490">
        <v>3889</v>
      </c>
      <c r="N2490" t="s">
        <v>6169</v>
      </c>
      <c r="O2490">
        <v>5</v>
      </c>
      <c r="P2490">
        <v>302</v>
      </c>
      <c r="Q2490" t="s">
        <v>30</v>
      </c>
      <c r="R2490" t="s">
        <v>31</v>
      </c>
      <c r="S2490">
        <v>0</v>
      </c>
      <c r="T2490">
        <v>2000</v>
      </c>
      <c r="U2490">
        <v>490</v>
      </c>
      <c r="V2490">
        <v>6.5</v>
      </c>
      <c r="W2490">
        <v>0</v>
      </c>
    </row>
    <row r="2491" spans="1:23" x14ac:dyDescent="0.25">
      <c r="A2491" t="s">
        <v>2574</v>
      </c>
      <c r="B2491">
        <v>67</v>
      </c>
      <c r="C2491">
        <v>106</v>
      </c>
      <c r="D2491">
        <v>48</v>
      </c>
      <c r="E2491">
        <v>35</v>
      </c>
      <c r="F2491" t="s">
        <v>7252</v>
      </c>
      <c r="G2491">
        <v>23000</v>
      </c>
      <c r="H2491">
        <v>52885587</v>
      </c>
      <c r="I2491" t="s">
        <v>2805</v>
      </c>
      <c r="J2491" t="s">
        <v>232</v>
      </c>
      <c r="K2491" t="s">
        <v>7253</v>
      </c>
      <c r="L2491">
        <v>35312</v>
      </c>
      <c r="M2491">
        <v>23369</v>
      </c>
      <c r="N2491" t="s">
        <v>7254</v>
      </c>
      <c r="O2491">
        <v>0</v>
      </c>
      <c r="P2491">
        <v>267</v>
      </c>
      <c r="Q2491" t="s">
        <v>30</v>
      </c>
      <c r="R2491" t="s">
        <v>31</v>
      </c>
      <c r="S2491">
        <v>0</v>
      </c>
      <c r="T2491">
        <v>1999</v>
      </c>
      <c r="U2491">
        <v>255</v>
      </c>
      <c r="V2491">
        <v>6.4</v>
      </c>
      <c r="W2491">
        <v>0</v>
      </c>
    </row>
    <row r="2492" spans="1:23" x14ac:dyDescent="0.25">
      <c r="A2492" t="s">
        <v>7255</v>
      </c>
      <c r="B2492">
        <v>576</v>
      </c>
      <c r="C2492">
        <v>100</v>
      </c>
      <c r="D2492">
        <v>405</v>
      </c>
      <c r="E2492">
        <v>628</v>
      </c>
      <c r="F2492" t="s">
        <v>2676</v>
      </c>
      <c r="G2492">
        <v>996</v>
      </c>
      <c r="H2492">
        <v>44667095</v>
      </c>
      <c r="I2492" t="s">
        <v>936</v>
      </c>
      <c r="J2492" t="s">
        <v>3799</v>
      </c>
      <c r="K2492" t="s">
        <v>7256</v>
      </c>
      <c r="L2492">
        <v>190030</v>
      </c>
      <c r="M2492">
        <v>4606</v>
      </c>
      <c r="N2492" t="s">
        <v>4266</v>
      </c>
      <c r="O2492">
        <v>0</v>
      </c>
      <c r="P2492">
        <v>583</v>
      </c>
      <c r="Q2492" t="s">
        <v>30</v>
      </c>
      <c r="R2492" t="s">
        <v>966</v>
      </c>
      <c r="S2492">
        <v>0</v>
      </c>
      <c r="T2492">
        <v>2011</v>
      </c>
      <c r="U2492">
        <v>897</v>
      </c>
      <c r="V2492">
        <v>8</v>
      </c>
      <c r="W2492">
        <v>30000</v>
      </c>
    </row>
    <row r="2493" spans="1:23" x14ac:dyDescent="0.25">
      <c r="A2493" t="s">
        <v>2369</v>
      </c>
      <c r="B2493">
        <v>178</v>
      </c>
      <c r="C2493">
        <v>89</v>
      </c>
      <c r="D2493">
        <v>687</v>
      </c>
      <c r="E2493">
        <v>389</v>
      </c>
      <c r="F2493" t="s">
        <v>4211</v>
      </c>
      <c r="G2493">
        <v>10000</v>
      </c>
      <c r="H2493">
        <v>42638165</v>
      </c>
      <c r="I2493" t="s">
        <v>1364</v>
      </c>
      <c r="J2493" t="s">
        <v>307</v>
      </c>
      <c r="K2493" t="s">
        <v>7257</v>
      </c>
      <c r="L2493">
        <v>42182</v>
      </c>
      <c r="M2493">
        <v>12183</v>
      </c>
      <c r="N2493" t="s">
        <v>7258</v>
      </c>
      <c r="O2493">
        <v>1</v>
      </c>
      <c r="P2493">
        <v>230</v>
      </c>
      <c r="Q2493" t="s">
        <v>30</v>
      </c>
      <c r="R2493" t="s">
        <v>31</v>
      </c>
      <c r="S2493">
        <v>0</v>
      </c>
      <c r="T2493">
        <v>2009</v>
      </c>
      <c r="U2493">
        <v>787</v>
      </c>
      <c r="V2493">
        <v>4.8</v>
      </c>
      <c r="W2493">
        <v>0</v>
      </c>
    </row>
    <row r="2494" spans="1:23" x14ac:dyDescent="0.25">
      <c r="A2494" t="s">
        <v>3316</v>
      </c>
      <c r="B2494">
        <v>487</v>
      </c>
      <c r="C2494">
        <v>94</v>
      </c>
      <c r="D2494">
        <v>0</v>
      </c>
      <c r="E2494">
        <v>559</v>
      </c>
      <c r="F2494" t="s">
        <v>378</v>
      </c>
      <c r="G2494">
        <v>13000</v>
      </c>
      <c r="H2494">
        <v>45507053</v>
      </c>
      <c r="I2494" t="s">
        <v>6685</v>
      </c>
      <c r="J2494" t="s">
        <v>664</v>
      </c>
      <c r="K2494" t="s">
        <v>7259</v>
      </c>
      <c r="L2494">
        <v>237848</v>
      </c>
      <c r="M2494">
        <v>27911</v>
      </c>
      <c r="N2494" t="s">
        <v>2134</v>
      </c>
      <c r="O2494">
        <v>2</v>
      </c>
      <c r="P2494">
        <v>377</v>
      </c>
      <c r="Q2494" t="s">
        <v>30</v>
      </c>
      <c r="R2494" t="s">
        <v>31</v>
      </c>
      <c r="S2494">
        <v>0</v>
      </c>
      <c r="T2494">
        <v>2012</v>
      </c>
      <c r="U2494">
        <v>13000</v>
      </c>
      <c r="V2494">
        <v>7.8</v>
      </c>
      <c r="W2494">
        <v>71000</v>
      </c>
    </row>
    <row r="2495" spans="1:23" x14ac:dyDescent="0.25">
      <c r="A2495" t="s">
        <v>597</v>
      </c>
      <c r="B2495">
        <v>196</v>
      </c>
      <c r="C2495">
        <v>83</v>
      </c>
      <c r="D2495">
        <v>473</v>
      </c>
      <c r="E2495">
        <v>597</v>
      </c>
      <c r="F2495" t="s">
        <v>470</v>
      </c>
      <c r="G2495">
        <v>20000</v>
      </c>
      <c r="H2495">
        <v>39511038</v>
      </c>
      <c r="I2495" t="s">
        <v>3905</v>
      </c>
      <c r="J2495" t="s">
        <v>2735</v>
      </c>
      <c r="K2495" t="s">
        <v>7260</v>
      </c>
      <c r="L2495">
        <v>56269</v>
      </c>
      <c r="M2495">
        <v>26402</v>
      </c>
      <c r="N2495" t="s">
        <v>5458</v>
      </c>
      <c r="O2495">
        <v>0</v>
      </c>
      <c r="P2495">
        <v>366</v>
      </c>
      <c r="Q2495" t="s">
        <v>30</v>
      </c>
      <c r="R2495" t="s">
        <v>31</v>
      </c>
      <c r="S2495">
        <v>0</v>
      </c>
      <c r="T2495">
        <v>2006</v>
      </c>
      <c r="U2495">
        <v>4000</v>
      </c>
      <c r="V2495">
        <v>5.9</v>
      </c>
      <c r="W2495">
        <v>0</v>
      </c>
    </row>
    <row r="2496" spans="1:23" x14ac:dyDescent="0.25">
      <c r="A2496" t="s">
        <v>7261</v>
      </c>
      <c r="B2496">
        <v>24</v>
      </c>
      <c r="C2496">
        <v>111</v>
      </c>
      <c r="D2496">
        <v>19</v>
      </c>
      <c r="E2496">
        <v>107</v>
      </c>
      <c r="F2496" t="s">
        <v>7262</v>
      </c>
      <c r="G2496">
        <v>241</v>
      </c>
      <c r="H2496">
        <v>6462576</v>
      </c>
      <c r="I2496" t="s">
        <v>2164</v>
      </c>
      <c r="J2496" t="s">
        <v>872</v>
      </c>
      <c r="K2496" t="s">
        <v>7263</v>
      </c>
      <c r="L2496">
        <v>1449</v>
      </c>
      <c r="M2496">
        <v>824</v>
      </c>
      <c r="N2496" t="s">
        <v>7264</v>
      </c>
      <c r="O2496">
        <v>0</v>
      </c>
      <c r="P2496">
        <v>30</v>
      </c>
      <c r="Q2496" t="s">
        <v>30</v>
      </c>
      <c r="R2496" t="s">
        <v>31</v>
      </c>
      <c r="S2496">
        <v>0</v>
      </c>
      <c r="T2496">
        <v>2016</v>
      </c>
      <c r="U2496">
        <v>118</v>
      </c>
      <c r="V2496">
        <v>5.4</v>
      </c>
      <c r="W2496">
        <v>0</v>
      </c>
    </row>
    <row r="2497" spans="1:23" x14ac:dyDescent="0.25">
      <c r="A2497" t="s">
        <v>7265</v>
      </c>
      <c r="B2497">
        <v>56</v>
      </c>
      <c r="C2497">
        <v>80</v>
      </c>
      <c r="D2497">
        <v>11</v>
      </c>
      <c r="E2497">
        <v>499</v>
      </c>
      <c r="F2497" t="s">
        <v>4378</v>
      </c>
      <c r="G2497">
        <v>911</v>
      </c>
      <c r="H2497">
        <v>40363530</v>
      </c>
      <c r="I2497" t="s">
        <v>1954</v>
      </c>
      <c r="J2497" t="s">
        <v>3193</v>
      </c>
      <c r="K2497" t="s">
        <v>7266</v>
      </c>
      <c r="L2497">
        <v>18254</v>
      </c>
      <c r="M2497">
        <v>3058</v>
      </c>
      <c r="N2497" t="s">
        <v>4173</v>
      </c>
      <c r="O2497">
        <v>2</v>
      </c>
      <c r="P2497">
        <v>307</v>
      </c>
      <c r="Q2497" t="s">
        <v>30</v>
      </c>
      <c r="R2497" t="s">
        <v>31</v>
      </c>
      <c r="S2497">
        <v>0</v>
      </c>
      <c r="T2497">
        <v>2002</v>
      </c>
      <c r="U2497">
        <v>521</v>
      </c>
      <c r="V2497">
        <v>3.3</v>
      </c>
      <c r="W2497">
        <v>1000</v>
      </c>
    </row>
    <row r="2498" spans="1:23" x14ac:dyDescent="0.25">
      <c r="A2498" t="s">
        <v>263</v>
      </c>
      <c r="B2498">
        <v>406</v>
      </c>
      <c r="C2498">
        <v>112</v>
      </c>
      <c r="D2498">
        <v>0</v>
      </c>
      <c r="E2498">
        <v>250</v>
      </c>
      <c r="F2498" t="s">
        <v>7267</v>
      </c>
      <c r="G2498">
        <v>634</v>
      </c>
      <c r="H2498">
        <v>37623143</v>
      </c>
      <c r="I2498" t="s">
        <v>7268</v>
      </c>
      <c r="J2498" t="s">
        <v>7269</v>
      </c>
      <c r="K2498" t="s">
        <v>7270</v>
      </c>
      <c r="L2498">
        <v>467234</v>
      </c>
      <c r="M2498">
        <v>1322</v>
      </c>
      <c r="N2498" t="s">
        <v>7271</v>
      </c>
      <c r="O2498">
        <v>0</v>
      </c>
      <c r="P2498">
        <v>1083</v>
      </c>
      <c r="Q2498" t="s">
        <v>1783</v>
      </c>
      <c r="R2498" t="s">
        <v>2266</v>
      </c>
      <c r="S2498">
        <v>0</v>
      </c>
      <c r="T2498">
        <v>2006</v>
      </c>
      <c r="U2498">
        <v>269</v>
      </c>
      <c r="V2498">
        <v>8.1999999999999993</v>
      </c>
      <c r="W2498">
        <v>27000</v>
      </c>
    </row>
    <row r="2499" spans="1:23" x14ac:dyDescent="0.25">
      <c r="A2499" t="s">
        <v>3097</v>
      </c>
      <c r="B2499">
        <v>51</v>
      </c>
      <c r="C2499">
        <v>94</v>
      </c>
      <c r="D2499">
        <v>14</v>
      </c>
      <c r="E2499">
        <v>635</v>
      </c>
      <c r="F2499" t="s">
        <v>6117</v>
      </c>
      <c r="G2499">
        <v>1000</v>
      </c>
      <c r="H2499">
        <v>33357476</v>
      </c>
      <c r="I2499" t="s">
        <v>7272</v>
      </c>
      <c r="J2499" t="s">
        <v>1747</v>
      </c>
      <c r="K2499" t="s">
        <v>7273</v>
      </c>
      <c r="L2499">
        <v>7392</v>
      </c>
      <c r="M2499">
        <v>4194</v>
      </c>
      <c r="N2499" t="s">
        <v>4623</v>
      </c>
      <c r="O2499">
        <v>0</v>
      </c>
      <c r="P2499">
        <v>53</v>
      </c>
      <c r="Q2499" t="s">
        <v>30</v>
      </c>
      <c r="R2499" t="s">
        <v>31</v>
      </c>
      <c r="S2499">
        <v>0</v>
      </c>
      <c r="T2499">
        <v>2001</v>
      </c>
      <c r="U2499">
        <v>1000</v>
      </c>
      <c r="V2499">
        <v>5.4</v>
      </c>
      <c r="W2499">
        <v>393</v>
      </c>
    </row>
    <row r="2500" spans="1:23" x14ac:dyDescent="0.25">
      <c r="A2500" t="s">
        <v>1889</v>
      </c>
      <c r="B2500">
        <v>41</v>
      </c>
      <c r="C2500">
        <v>130</v>
      </c>
      <c r="D2500">
        <v>309</v>
      </c>
      <c r="E2500">
        <v>522</v>
      </c>
      <c r="F2500" t="s">
        <v>765</v>
      </c>
      <c r="G2500">
        <v>939</v>
      </c>
      <c r="H2500">
        <v>28734552</v>
      </c>
      <c r="I2500" t="s">
        <v>3258</v>
      </c>
      <c r="J2500" t="s">
        <v>3353</v>
      </c>
      <c r="K2500" t="s">
        <v>7274</v>
      </c>
      <c r="L2500">
        <v>9566</v>
      </c>
      <c r="M2500">
        <v>3107</v>
      </c>
      <c r="N2500" t="s">
        <v>7275</v>
      </c>
      <c r="O2500">
        <v>2</v>
      </c>
      <c r="P2500">
        <v>81</v>
      </c>
      <c r="Q2500" t="s">
        <v>30</v>
      </c>
      <c r="R2500" t="s">
        <v>31</v>
      </c>
      <c r="S2500">
        <v>0</v>
      </c>
      <c r="T2500">
        <v>2001</v>
      </c>
      <c r="U2500">
        <v>881</v>
      </c>
      <c r="V2500">
        <v>6.4</v>
      </c>
      <c r="W2500">
        <v>1000</v>
      </c>
    </row>
    <row r="2501" spans="1:23" x14ac:dyDescent="0.25">
      <c r="A2501" t="s">
        <v>7276</v>
      </c>
      <c r="B2501">
        <v>138</v>
      </c>
      <c r="C2501">
        <v>91</v>
      </c>
      <c r="D2501">
        <v>26</v>
      </c>
      <c r="E2501">
        <v>638</v>
      </c>
      <c r="F2501" t="s">
        <v>4484</v>
      </c>
      <c r="G2501">
        <v>3000</v>
      </c>
      <c r="H2501">
        <v>37300107</v>
      </c>
      <c r="I2501" t="s">
        <v>2748</v>
      </c>
      <c r="J2501" t="s">
        <v>2826</v>
      </c>
      <c r="K2501" t="s">
        <v>7277</v>
      </c>
      <c r="L2501">
        <v>29147</v>
      </c>
      <c r="M2501">
        <v>5349</v>
      </c>
      <c r="N2501" t="s">
        <v>2053</v>
      </c>
      <c r="O2501">
        <v>1</v>
      </c>
      <c r="P2501">
        <v>115</v>
      </c>
      <c r="Q2501" t="s">
        <v>30</v>
      </c>
      <c r="R2501" t="s">
        <v>31</v>
      </c>
      <c r="S2501">
        <v>0</v>
      </c>
      <c r="T2501">
        <v>2011</v>
      </c>
      <c r="U2501">
        <v>1000</v>
      </c>
      <c r="V2501">
        <v>4.8</v>
      </c>
      <c r="W2501">
        <v>0</v>
      </c>
    </row>
    <row r="2502" spans="1:23" x14ac:dyDescent="0.25">
      <c r="A2502" t="s">
        <v>4111</v>
      </c>
      <c r="B2502">
        <v>78</v>
      </c>
      <c r="C2502">
        <v>91</v>
      </c>
      <c r="D2502">
        <v>29</v>
      </c>
      <c r="E2502">
        <v>459</v>
      </c>
      <c r="F2502" t="s">
        <v>3200</v>
      </c>
      <c r="G2502">
        <v>861</v>
      </c>
      <c r="H2502">
        <v>27087695</v>
      </c>
      <c r="I2502" t="s">
        <v>3317</v>
      </c>
      <c r="J2502" t="s">
        <v>2448</v>
      </c>
      <c r="K2502" t="s">
        <v>7278</v>
      </c>
      <c r="L2502">
        <v>41664</v>
      </c>
      <c r="M2502">
        <v>2543</v>
      </c>
      <c r="N2502" t="s">
        <v>2511</v>
      </c>
      <c r="O2502">
        <v>0</v>
      </c>
      <c r="P2502">
        <v>205</v>
      </c>
      <c r="Q2502" t="s">
        <v>30</v>
      </c>
      <c r="R2502" t="s">
        <v>31</v>
      </c>
      <c r="S2502">
        <v>0</v>
      </c>
      <c r="T2502">
        <v>2001</v>
      </c>
      <c r="U2502">
        <v>593</v>
      </c>
      <c r="V2502">
        <v>5.9</v>
      </c>
      <c r="W2502">
        <v>0</v>
      </c>
    </row>
    <row r="2503" spans="1:23" x14ac:dyDescent="0.25">
      <c r="A2503" t="s">
        <v>7279</v>
      </c>
      <c r="B2503">
        <v>40</v>
      </c>
      <c r="C2503">
        <v>110</v>
      </c>
      <c r="D2503">
        <v>23</v>
      </c>
      <c r="E2503">
        <v>51</v>
      </c>
      <c r="F2503" t="s">
        <v>7280</v>
      </c>
      <c r="G2503">
        <v>633</v>
      </c>
      <c r="H2503">
        <v>30102717</v>
      </c>
      <c r="I2503" t="s">
        <v>2850</v>
      </c>
      <c r="J2503" t="s">
        <v>7281</v>
      </c>
      <c r="K2503" t="s">
        <v>7282</v>
      </c>
      <c r="L2503">
        <v>28736</v>
      </c>
      <c r="M2503">
        <v>874</v>
      </c>
      <c r="N2503" t="s">
        <v>7283</v>
      </c>
      <c r="O2503">
        <v>2</v>
      </c>
      <c r="P2503">
        <v>72</v>
      </c>
      <c r="Q2503" t="s">
        <v>30</v>
      </c>
      <c r="R2503" t="s">
        <v>31</v>
      </c>
      <c r="S2503">
        <v>0</v>
      </c>
      <c r="T2503">
        <v>1991</v>
      </c>
      <c r="U2503">
        <v>67</v>
      </c>
      <c r="V2503">
        <v>5.5</v>
      </c>
      <c r="W2503">
        <v>0</v>
      </c>
    </row>
    <row r="2504" spans="1:23" x14ac:dyDescent="0.25">
      <c r="A2504" t="s">
        <v>1589</v>
      </c>
      <c r="B2504">
        <v>285</v>
      </c>
      <c r="C2504">
        <v>121</v>
      </c>
      <c r="D2504">
        <v>1000</v>
      </c>
      <c r="E2504">
        <v>108</v>
      </c>
      <c r="F2504" t="s">
        <v>7284</v>
      </c>
      <c r="G2504">
        <v>175</v>
      </c>
      <c r="H2504">
        <v>23618786</v>
      </c>
      <c r="I2504" t="s">
        <v>7285</v>
      </c>
      <c r="J2504" t="s">
        <v>4544</v>
      </c>
      <c r="K2504" t="s">
        <v>7286</v>
      </c>
      <c r="L2504">
        <v>352695</v>
      </c>
      <c r="M2504">
        <v>485</v>
      </c>
      <c r="N2504" t="s">
        <v>5642</v>
      </c>
      <c r="O2504">
        <v>1</v>
      </c>
      <c r="P2504">
        <v>687</v>
      </c>
      <c r="Q2504" t="s">
        <v>30</v>
      </c>
      <c r="R2504" t="s">
        <v>44</v>
      </c>
      <c r="S2504">
        <v>0</v>
      </c>
      <c r="T2504">
        <v>2007</v>
      </c>
      <c r="U2504">
        <v>115</v>
      </c>
      <c r="V2504">
        <v>7.9</v>
      </c>
      <c r="W2504">
        <v>17000</v>
      </c>
    </row>
    <row r="2505" spans="1:23" x14ac:dyDescent="0.25">
      <c r="A2505" t="s">
        <v>7287</v>
      </c>
      <c r="B2505">
        <v>124</v>
      </c>
      <c r="C2505">
        <v>114</v>
      </c>
      <c r="D2505">
        <v>15</v>
      </c>
      <c r="E2505">
        <v>650</v>
      </c>
      <c r="F2505" t="s">
        <v>1201</v>
      </c>
      <c r="G2505">
        <v>851</v>
      </c>
      <c r="H2505">
        <v>26896744</v>
      </c>
      <c r="I2505" t="s">
        <v>1639</v>
      </c>
      <c r="J2505" t="s">
        <v>547</v>
      </c>
      <c r="K2505" t="s">
        <v>7288</v>
      </c>
      <c r="L2505">
        <v>16582</v>
      </c>
      <c r="M2505">
        <v>3485</v>
      </c>
      <c r="N2505" t="s">
        <v>1547</v>
      </c>
      <c r="O2505">
        <v>4</v>
      </c>
      <c r="P2505">
        <v>125</v>
      </c>
      <c r="Q2505" t="s">
        <v>30</v>
      </c>
      <c r="R2505" t="s">
        <v>31</v>
      </c>
      <c r="S2505">
        <v>0</v>
      </c>
      <c r="T2505">
        <v>2008</v>
      </c>
      <c r="U2505">
        <v>680</v>
      </c>
      <c r="V2505">
        <v>4.9000000000000004</v>
      </c>
      <c r="W2505">
        <v>0</v>
      </c>
    </row>
    <row r="2506" spans="1:23" x14ac:dyDescent="0.25">
      <c r="A2506" t="s">
        <v>2520</v>
      </c>
      <c r="B2506">
        <v>275</v>
      </c>
      <c r="C2506">
        <v>96</v>
      </c>
      <c r="D2506">
        <v>11000</v>
      </c>
      <c r="E2506">
        <v>252</v>
      </c>
      <c r="F2506" t="s">
        <v>196</v>
      </c>
      <c r="G2506">
        <v>19000</v>
      </c>
      <c r="H2506">
        <v>23213577</v>
      </c>
      <c r="I2506" t="s">
        <v>152</v>
      </c>
      <c r="J2506" t="s">
        <v>74</v>
      </c>
      <c r="K2506" t="s">
        <v>7289</v>
      </c>
      <c r="L2506">
        <v>198111</v>
      </c>
      <c r="M2506">
        <v>19894</v>
      </c>
      <c r="N2506" t="s">
        <v>5889</v>
      </c>
      <c r="O2506">
        <v>0</v>
      </c>
      <c r="P2506">
        <v>365</v>
      </c>
      <c r="Q2506" t="s">
        <v>30</v>
      </c>
      <c r="R2506" t="s">
        <v>2266</v>
      </c>
      <c r="S2506">
        <v>0</v>
      </c>
      <c r="T2506">
        <v>2008</v>
      </c>
      <c r="U2506">
        <v>581</v>
      </c>
      <c r="V2506">
        <v>7.2</v>
      </c>
      <c r="W2506">
        <v>14000</v>
      </c>
    </row>
    <row r="2507" spans="1:23" x14ac:dyDescent="0.25">
      <c r="A2507" t="s">
        <v>7290</v>
      </c>
      <c r="B2507">
        <v>34</v>
      </c>
      <c r="C2507">
        <v>270</v>
      </c>
      <c r="D2507">
        <v>5</v>
      </c>
      <c r="E2507">
        <v>292</v>
      </c>
      <c r="F2507" t="s">
        <v>677</v>
      </c>
      <c r="G2507">
        <v>908</v>
      </c>
      <c r="H2507">
        <v>0</v>
      </c>
      <c r="I2507" t="s">
        <v>3875</v>
      </c>
      <c r="J2507" t="s">
        <v>7291</v>
      </c>
      <c r="K2507" t="s">
        <v>7292</v>
      </c>
      <c r="L2507">
        <v>18041</v>
      </c>
      <c r="M2507">
        <v>2762</v>
      </c>
      <c r="N2507" t="s">
        <v>4704</v>
      </c>
      <c r="O2507">
        <v>1</v>
      </c>
      <c r="P2507">
        <v>54</v>
      </c>
      <c r="Q2507" t="s">
        <v>7293</v>
      </c>
      <c r="R2507" t="s">
        <v>7294</v>
      </c>
      <c r="S2507">
        <v>0</v>
      </c>
      <c r="T2507">
        <v>2007</v>
      </c>
      <c r="U2507">
        <v>690</v>
      </c>
      <c r="V2507">
        <v>6.6</v>
      </c>
      <c r="W2507">
        <v>0</v>
      </c>
    </row>
    <row r="2508" spans="1:23" x14ac:dyDescent="0.25">
      <c r="A2508" t="s">
        <v>6331</v>
      </c>
      <c r="B2508">
        <v>81</v>
      </c>
      <c r="C2508">
        <v>100</v>
      </c>
      <c r="D2508">
        <v>24</v>
      </c>
      <c r="E2508">
        <v>851</v>
      </c>
      <c r="F2508" t="s">
        <v>2348</v>
      </c>
      <c r="G2508">
        <v>15000</v>
      </c>
      <c r="H2508">
        <v>55461307</v>
      </c>
      <c r="I2508" t="s">
        <v>1094</v>
      </c>
      <c r="J2508" t="s">
        <v>203</v>
      </c>
      <c r="K2508" t="s">
        <v>6332</v>
      </c>
      <c r="L2508">
        <v>4654</v>
      </c>
      <c r="M2508">
        <v>18786</v>
      </c>
      <c r="N2508" t="s">
        <v>547</v>
      </c>
      <c r="O2508">
        <v>9</v>
      </c>
      <c r="P2508">
        <v>46</v>
      </c>
      <c r="Q2508" t="s">
        <v>30</v>
      </c>
      <c r="R2508" t="s">
        <v>31</v>
      </c>
      <c r="S2508">
        <v>0</v>
      </c>
      <c r="T2508">
        <v>2016</v>
      </c>
      <c r="U2508">
        <v>1000</v>
      </c>
      <c r="V2508">
        <v>6.7</v>
      </c>
      <c r="W2508">
        <v>18000</v>
      </c>
    </row>
    <row r="2509" spans="1:23" x14ac:dyDescent="0.25">
      <c r="A2509" t="s">
        <v>7295</v>
      </c>
      <c r="B2509">
        <v>67</v>
      </c>
      <c r="C2509">
        <v>94</v>
      </c>
      <c r="D2509">
        <v>7</v>
      </c>
      <c r="E2509">
        <v>95</v>
      </c>
      <c r="F2509" t="s">
        <v>3026</v>
      </c>
      <c r="G2509">
        <v>3000</v>
      </c>
      <c r="H2509">
        <v>20627372</v>
      </c>
      <c r="I2509" t="s">
        <v>936</v>
      </c>
      <c r="J2509" t="s">
        <v>2875</v>
      </c>
      <c r="K2509" t="s">
        <v>7296</v>
      </c>
      <c r="L2509">
        <v>13661</v>
      </c>
      <c r="M2509">
        <v>3451</v>
      </c>
      <c r="N2509" t="s">
        <v>7297</v>
      </c>
      <c r="O2509">
        <v>3</v>
      </c>
      <c r="P2509">
        <v>134</v>
      </c>
      <c r="Q2509" t="s">
        <v>30</v>
      </c>
      <c r="R2509" t="s">
        <v>31</v>
      </c>
      <c r="S2509">
        <v>0</v>
      </c>
      <c r="T2509">
        <v>2000</v>
      </c>
      <c r="U2509">
        <v>240</v>
      </c>
      <c r="V2509">
        <v>5.3</v>
      </c>
      <c r="W2509">
        <v>487</v>
      </c>
    </row>
    <row r="2510" spans="1:23" x14ac:dyDescent="0.25">
      <c r="A2510" t="s">
        <v>7298</v>
      </c>
      <c r="B2510">
        <v>103</v>
      </c>
      <c r="C2510">
        <v>109</v>
      </c>
      <c r="D2510">
        <v>7</v>
      </c>
      <c r="E2510">
        <v>450</v>
      </c>
      <c r="F2510" t="s">
        <v>1337</v>
      </c>
      <c r="G2510">
        <v>835</v>
      </c>
      <c r="H2510">
        <v>16346122</v>
      </c>
      <c r="I2510" t="s">
        <v>2164</v>
      </c>
      <c r="J2510" t="s">
        <v>2490</v>
      </c>
      <c r="K2510" t="s">
        <v>7299</v>
      </c>
      <c r="L2510">
        <v>25549</v>
      </c>
      <c r="M2510">
        <v>2572</v>
      </c>
      <c r="N2510" t="s">
        <v>7300</v>
      </c>
      <c r="O2510">
        <v>0</v>
      </c>
      <c r="P2510">
        <v>171</v>
      </c>
      <c r="Q2510" t="s">
        <v>30</v>
      </c>
      <c r="R2510" t="s">
        <v>31</v>
      </c>
      <c r="S2510">
        <v>0</v>
      </c>
      <c r="T2510">
        <v>2002</v>
      </c>
      <c r="U2510">
        <v>787</v>
      </c>
      <c r="V2510">
        <v>7.2</v>
      </c>
      <c r="W2510">
        <v>0</v>
      </c>
    </row>
    <row r="2511" spans="1:23" x14ac:dyDescent="0.25">
      <c r="A2511" t="s">
        <v>2974</v>
      </c>
      <c r="B2511">
        <v>300</v>
      </c>
      <c r="C2511">
        <v>107</v>
      </c>
      <c r="D2511">
        <v>45</v>
      </c>
      <c r="E2511">
        <v>271</v>
      </c>
      <c r="F2511" t="s">
        <v>800</v>
      </c>
      <c r="G2511">
        <v>24000</v>
      </c>
      <c r="H2511">
        <v>16204793</v>
      </c>
      <c r="I2511" t="s">
        <v>601</v>
      </c>
      <c r="J2511" t="s">
        <v>61</v>
      </c>
      <c r="K2511" t="s">
        <v>7301</v>
      </c>
      <c r="L2511">
        <v>92712</v>
      </c>
      <c r="M2511">
        <v>24805</v>
      </c>
      <c r="N2511" t="s">
        <v>7302</v>
      </c>
      <c r="O2511">
        <v>1</v>
      </c>
      <c r="P2511">
        <v>294</v>
      </c>
      <c r="Q2511" t="s">
        <v>30</v>
      </c>
      <c r="R2511" t="s">
        <v>31</v>
      </c>
      <c r="S2511">
        <v>0</v>
      </c>
      <c r="T2511">
        <v>2009</v>
      </c>
      <c r="U2511">
        <v>396</v>
      </c>
      <c r="V2511">
        <v>5.0999999999999996</v>
      </c>
      <c r="W2511">
        <v>6000</v>
      </c>
    </row>
    <row r="2512" spans="1:23" x14ac:dyDescent="0.25">
      <c r="A2512" t="s">
        <v>6586</v>
      </c>
      <c r="B2512">
        <v>84</v>
      </c>
      <c r="C2512">
        <v>96</v>
      </c>
      <c r="D2512">
        <v>22</v>
      </c>
      <c r="E2512">
        <v>324</v>
      </c>
      <c r="F2512" t="s">
        <v>1132</v>
      </c>
      <c r="G2512">
        <v>8000</v>
      </c>
      <c r="H2512">
        <v>15427192</v>
      </c>
      <c r="I2512" t="s">
        <v>7303</v>
      </c>
      <c r="J2512" t="s">
        <v>833</v>
      </c>
      <c r="K2512" t="s">
        <v>7304</v>
      </c>
      <c r="L2512">
        <v>11768</v>
      </c>
      <c r="M2512">
        <v>11078</v>
      </c>
      <c r="N2512" t="s">
        <v>7305</v>
      </c>
      <c r="O2512">
        <v>0</v>
      </c>
      <c r="P2512">
        <v>148</v>
      </c>
      <c r="Q2512" t="s">
        <v>30</v>
      </c>
      <c r="R2512" t="s">
        <v>31</v>
      </c>
      <c r="S2512">
        <v>0</v>
      </c>
      <c r="T2512">
        <v>2000</v>
      </c>
      <c r="U2512">
        <v>2000</v>
      </c>
      <c r="V2512">
        <v>5.6</v>
      </c>
      <c r="W2512">
        <v>492</v>
      </c>
    </row>
    <row r="2513" spans="1:23" x14ac:dyDescent="0.25">
      <c r="A2513" t="s">
        <v>2520</v>
      </c>
      <c r="B2513">
        <v>64</v>
      </c>
      <c r="C2513">
        <v>88</v>
      </c>
      <c r="D2513">
        <v>11000</v>
      </c>
      <c r="E2513">
        <v>233</v>
      </c>
      <c r="F2513" t="s">
        <v>7306</v>
      </c>
      <c r="G2513">
        <v>854</v>
      </c>
      <c r="H2513">
        <v>14792779</v>
      </c>
      <c r="I2513" t="s">
        <v>1094</v>
      </c>
      <c r="J2513" t="s">
        <v>2036</v>
      </c>
      <c r="K2513" t="s">
        <v>7307</v>
      </c>
      <c r="L2513">
        <v>24256</v>
      </c>
      <c r="M2513">
        <v>1653</v>
      </c>
      <c r="N2513" t="s">
        <v>1618</v>
      </c>
      <c r="O2513">
        <v>0</v>
      </c>
      <c r="P2513">
        <v>91</v>
      </c>
      <c r="Q2513" t="s">
        <v>30</v>
      </c>
      <c r="R2513" t="s">
        <v>31</v>
      </c>
      <c r="S2513">
        <v>0</v>
      </c>
      <c r="T2513">
        <v>1987</v>
      </c>
      <c r="U2513">
        <v>410</v>
      </c>
      <c r="V2513">
        <v>7.6</v>
      </c>
      <c r="W2513">
        <v>0</v>
      </c>
    </row>
    <row r="2514" spans="1:23" x14ac:dyDescent="0.25">
      <c r="A2514" t="s">
        <v>6889</v>
      </c>
      <c r="B2514">
        <v>169</v>
      </c>
      <c r="C2514">
        <v>110</v>
      </c>
      <c r="D2514">
        <v>179</v>
      </c>
      <c r="E2514">
        <v>734</v>
      </c>
      <c r="F2514" t="s">
        <v>2374</v>
      </c>
      <c r="G2514">
        <v>12000</v>
      </c>
      <c r="H2514">
        <v>13998282</v>
      </c>
      <c r="I2514" t="s">
        <v>6890</v>
      </c>
      <c r="J2514" t="s">
        <v>485</v>
      </c>
      <c r="K2514" t="s">
        <v>6891</v>
      </c>
      <c r="L2514">
        <v>24854</v>
      </c>
      <c r="M2514">
        <v>15044</v>
      </c>
      <c r="N2514" t="s">
        <v>4397</v>
      </c>
      <c r="O2514">
        <v>1</v>
      </c>
      <c r="P2514">
        <v>374</v>
      </c>
      <c r="Q2514" t="s">
        <v>30</v>
      </c>
      <c r="R2514" t="s">
        <v>31</v>
      </c>
      <c r="S2514">
        <v>0</v>
      </c>
      <c r="T2514">
        <v>2014</v>
      </c>
      <c r="U2514">
        <v>1000</v>
      </c>
      <c r="V2514">
        <v>3.1</v>
      </c>
      <c r="W2514">
        <v>31000</v>
      </c>
    </row>
    <row r="2515" spans="1:23" x14ac:dyDescent="0.25">
      <c r="A2515" t="s">
        <v>7308</v>
      </c>
      <c r="B2515">
        <v>158</v>
      </c>
      <c r="C2515">
        <v>113</v>
      </c>
      <c r="D2515">
        <v>47</v>
      </c>
      <c r="E2515">
        <v>238</v>
      </c>
      <c r="F2515" t="s">
        <v>2017</v>
      </c>
      <c r="G2515">
        <v>21000</v>
      </c>
      <c r="H2515">
        <v>19057024</v>
      </c>
      <c r="I2515" t="s">
        <v>152</v>
      </c>
      <c r="J2515" t="s">
        <v>527</v>
      </c>
      <c r="K2515" t="s">
        <v>7309</v>
      </c>
      <c r="L2515">
        <v>113963</v>
      </c>
      <c r="M2515">
        <v>22088</v>
      </c>
      <c r="N2515" t="s">
        <v>7310</v>
      </c>
      <c r="O2515">
        <v>0</v>
      </c>
      <c r="P2515">
        <v>361</v>
      </c>
      <c r="Q2515" t="s">
        <v>30</v>
      </c>
      <c r="R2515" t="s">
        <v>31</v>
      </c>
      <c r="S2515">
        <v>0</v>
      </c>
      <c r="T2515">
        <v>2010</v>
      </c>
      <c r="U2515">
        <v>541</v>
      </c>
      <c r="V2515">
        <v>7.2</v>
      </c>
      <c r="W2515">
        <v>24000</v>
      </c>
    </row>
    <row r="2516" spans="1:23" x14ac:dyDescent="0.25">
      <c r="A2516" t="s">
        <v>7311</v>
      </c>
      <c r="B2516">
        <v>46</v>
      </c>
      <c r="C2516">
        <v>101</v>
      </c>
      <c r="D2516">
        <v>6</v>
      </c>
      <c r="E2516">
        <v>258</v>
      </c>
      <c r="F2516" t="s">
        <v>7312</v>
      </c>
      <c r="G2516">
        <v>812</v>
      </c>
      <c r="H2516">
        <v>14108518</v>
      </c>
      <c r="I2516" t="s">
        <v>936</v>
      </c>
      <c r="J2516" t="s">
        <v>2897</v>
      </c>
      <c r="K2516" t="s">
        <v>7313</v>
      </c>
      <c r="L2516">
        <v>8215</v>
      </c>
      <c r="M2516">
        <v>1882</v>
      </c>
      <c r="N2516" t="s">
        <v>7314</v>
      </c>
      <c r="O2516">
        <v>1</v>
      </c>
      <c r="P2516">
        <v>95</v>
      </c>
      <c r="Q2516" t="s">
        <v>30</v>
      </c>
      <c r="R2516" t="s">
        <v>31</v>
      </c>
      <c r="S2516">
        <v>0</v>
      </c>
      <c r="T2516">
        <v>2003</v>
      </c>
      <c r="U2516">
        <v>326</v>
      </c>
      <c r="V2516">
        <v>5.7</v>
      </c>
      <c r="W2516">
        <v>371</v>
      </c>
    </row>
    <row r="2517" spans="1:23" x14ac:dyDescent="0.25">
      <c r="A2517" t="s">
        <v>5884</v>
      </c>
      <c r="B2517">
        <v>15</v>
      </c>
      <c r="C2517">
        <v>105</v>
      </c>
      <c r="D2517">
        <v>121</v>
      </c>
      <c r="E2517">
        <v>384</v>
      </c>
      <c r="F2517" t="s">
        <v>2875</v>
      </c>
      <c r="G2517">
        <v>11000</v>
      </c>
      <c r="H2517">
        <v>13854000</v>
      </c>
      <c r="I2517" t="s">
        <v>1601</v>
      </c>
      <c r="J2517" t="s">
        <v>1280</v>
      </c>
      <c r="K2517" t="s">
        <v>7315</v>
      </c>
      <c r="L2517">
        <v>21079</v>
      </c>
      <c r="M2517">
        <v>14677</v>
      </c>
      <c r="N2517" t="s">
        <v>6343</v>
      </c>
      <c r="O2517">
        <v>0</v>
      </c>
      <c r="P2517">
        <v>55</v>
      </c>
      <c r="Q2517" t="s">
        <v>30</v>
      </c>
      <c r="R2517" t="s">
        <v>31</v>
      </c>
      <c r="S2517">
        <v>0</v>
      </c>
      <c r="T2517">
        <v>1988</v>
      </c>
      <c r="U2517">
        <v>3000</v>
      </c>
      <c r="V2517">
        <v>5.2</v>
      </c>
      <c r="W2517">
        <v>818</v>
      </c>
    </row>
    <row r="2518" spans="1:23" x14ac:dyDescent="0.25">
      <c r="A2518" t="s">
        <v>1755</v>
      </c>
      <c r="B2518">
        <v>68</v>
      </c>
      <c r="C2518">
        <v>125</v>
      </c>
      <c r="D2518">
        <v>438</v>
      </c>
      <c r="E2518">
        <v>372</v>
      </c>
      <c r="F2518" t="s">
        <v>225</v>
      </c>
      <c r="G2518">
        <v>18000</v>
      </c>
      <c r="H2518">
        <v>77324422</v>
      </c>
      <c r="I2518" t="s">
        <v>2164</v>
      </c>
      <c r="J2518" t="s">
        <v>1127</v>
      </c>
      <c r="K2518" t="s">
        <v>7316</v>
      </c>
      <c r="L2518">
        <v>178731</v>
      </c>
      <c r="M2518">
        <v>33865</v>
      </c>
      <c r="N2518" t="s">
        <v>4133</v>
      </c>
      <c r="O2518">
        <v>2</v>
      </c>
      <c r="P2518">
        <v>261</v>
      </c>
      <c r="Q2518" t="s">
        <v>30</v>
      </c>
      <c r="R2518" t="s">
        <v>31</v>
      </c>
      <c r="S2518">
        <v>0</v>
      </c>
      <c r="T2518">
        <v>1993</v>
      </c>
      <c r="U2518">
        <v>15000</v>
      </c>
      <c r="V2518">
        <v>7.7</v>
      </c>
      <c r="W2518">
        <v>0</v>
      </c>
    </row>
    <row r="2519" spans="1:23" x14ac:dyDescent="0.25">
      <c r="A2519" t="s">
        <v>7317</v>
      </c>
      <c r="B2519">
        <v>111</v>
      </c>
      <c r="C2519">
        <v>100</v>
      </c>
      <c r="D2519">
        <v>9</v>
      </c>
      <c r="E2519">
        <v>363</v>
      </c>
      <c r="F2519" t="s">
        <v>2382</v>
      </c>
      <c r="G2519">
        <v>599</v>
      </c>
      <c r="H2519">
        <v>15500000</v>
      </c>
      <c r="I2519" t="s">
        <v>3120</v>
      </c>
      <c r="J2519" t="s">
        <v>3432</v>
      </c>
      <c r="K2519" t="s">
        <v>7318</v>
      </c>
      <c r="L2519">
        <v>51996</v>
      </c>
      <c r="M2519">
        <v>2389</v>
      </c>
      <c r="N2519" t="s">
        <v>7319</v>
      </c>
      <c r="O2519">
        <v>0</v>
      </c>
      <c r="P2519">
        <v>302</v>
      </c>
      <c r="Q2519" t="s">
        <v>30</v>
      </c>
      <c r="R2519" t="s">
        <v>526</v>
      </c>
      <c r="S2519">
        <v>0</v>
      </c>
      <c r="T2519">
        <v>1999</v>
      </c>
      <c r="U2519">
        <v>380</v>
      </c>
      <c r="V2519">
        <v>7</v>
      </c>
      <c r="W2519">
        <v>0</v>
      </c>
    </row>
    <row r="2520" spans="1:23" x14ac:dyDescent="0.25">
      <c r="A2520" t="s">
        <v>7320</v>
      </c>
      <c r="B2520">
        <v>21</v>
      </c>
      <c r="C2520">
        <v>97</v>
      </c>
      <c r="D2520">
        <v>3</v>
      </c>
      <c r="E2520">
        <v>578</v>
      </c>
      <c r="F2520" t="s">
        <v>2256</v>
      </c>
      <c r="G2520">
        <v>1000</v>
      </c>
      <c r="H2520">
        <v>11540112</v>
      </c>
      <c r="I2520" t="s">
        <v>1094</v>
      </c>
      <c r="J2520" t="s">
        <v>7321</v>
      </c>
      <c r="K2520" t="s">
        <v>7322</v>
      </c>
      <c r="L2520">
        <v>2385</v>
      </c>
      <c r="M2520">
        <v>3835</v>
      </c>
      <c r="N2520" t="s">
        <v>1087</v>
      </c>
      <c r="O2520">
        <v>1</v>
      </c>
      <c r="P2520">
        <v>20</v>
      </c>
      <c r="Q2520" t="s">
        <v>30</v>
      </c>
      <c r="R2520" t="s">
        <v>31</v>
      </c>
      <c r="S2520">
        <v>0</v>
      </c>
      <c r="T2520">
        <v>2004</v>
      </c>
      <c r="U2520">
        <v>584</v>
      </c>
      <c r="V2520">
        <v>3.6</v>
      </c>
      <c r="W2520">
        <v>177</v>
      </c>
    </row>
    <row r="2521" spans="1:23" x14ac:dyDescent="0.25">
      <c r="A2521" t="s">
        <v>7323</v>
      </c>
      <c r="B2521">
        <v>42</v>
      </c>
      <c r="C2521">
        <v>108</v>
      </c>
      <c r="D2521">
        <v>38</v>
      </c>
      <c r="E2521">
        <v>316</v>
      </c>
      <c r="F2521" t="s">
        <v>7324</v>
      </c>
      <c r="G2521">
        <v>940</v>
      </c>
      <c r="H2521">
        <v>0</v>
      </c>
      <c r="I2521" t="s">
        <v>919</v>
      </c>
      <c r="J2521" t="s">
        <v>2078</v>
      </c>
      <c r="K2521" t="s">
        <v>7325</v>
      </c>
      <c r="L2521">
        <v>5237</v>
      </c>
      <c r="M2521">
        <v>1945</v>
      </c>
      <c r="N2521" t="s">
        <v>7326</v>
      </c>
      <c r="O2521">
        <v>7</v>
      </c>
      <c r="P2521">
        <v>90</v>
      </c>
      <c r="Q2521" t="s">
        <v>30</v>
      </c>
      <c r="R2521" t="s">
        <v>31</v>
      </c>
      <c r="S2521">
        <v>0</v>
      </c>
      <c r="T2521">
        <v>1979</v>
      </c>
      <c r="U2521">
        <v>416</v>
      </c>
      <c r="V2521">
        <v>4.9000000000000004</v>
      </c>
      <c r="W2521">
        <v>392</v>
      </c>
    </row>
    <row r="2522" spans="1:23" x14ac:dyDescent="0.25">
      <c r="A2522" t="s">
        <v>7327</v>
      </c>
      <c r="B2522">
        <v>65</v>
      </c>
      <c r="C2522">
        <v>112</v>
      </c>
      <c r="D2522">
        <v>28</v>
      </c>
      <c r="E2522">
        <v>215</v>
      </c>
      <c r="F2522" t="s">
        <v>2351</v>
      </c>
      <c r="G2522">
        <v>555</v>
      </c>
      <c r="H2522">
        <v>4734235</v>
      </c>
      <c r="I2522" t="s">
        <v>3386</v>
      </c>
      <c r="J2522" t="s">
        <v>3405</v>
      </c>
      <c r="K2522" t="s">
        <v>7328</v>
      </c>
      <c r="L2522">
        <v>8217</v>
      </c>
      <c r="M2522">
        <v>1227</v>
      </c>
      <c r="N2522" t="s">
        <v>2042</v>
      </c>
      <c r="O2522">
        <v>0</v>
      </c>
      <c r="P2522">
        <v>123</v>
      </c>
      <c r="Q2522" t="s">
        <v>30</v>
      </c>
      <c r="R2522" t="s">
        <v>31</v>
      </c>
      <c r="S2522">
        <v>0</v>
      </c>
      <c r="T2522">
        <v>2000</v>
      </c>
      <c r="U2522">
        <v>403</v>
      </c>
      <c r="V2522">
        <v>6</v>
      </c>
      <c r="W2522">
        <v>573</v>
      </c>
    </row>
    <row r="2523" spans="1:23" x14ac:dyDescent="0.25">
      <c r="A2523" t="s">
        <v>2520</v>
      </c>
      <c r="B2523">
        <v>109</v>
      </c>
      <c r="C2523">
        <v>112</v>
      </c>
      <c r="D2523">
        <v>11000</v>
      </c>
      <c r="E2523">
        <v>642</v>
      </c>
      <c r="F2523" t="s">
        <v>1547</v>
      </c>
      <c r="G2523">
        <v>11000</v>
      </c>
      <c r="H2523">
        <v>4839383</v>
      </c>
      <c r="I2523" t="s">
        <v>1099</v>
      </c>
      <c r="J2523" t="s">
        <v>2520</v>
      </c>
      <c r="K2523" t="s">
        <v>7329</v>
      </c>
      <c r="L2523">
        <v>21613</v>
      </c>
      <c r="M2523">
        <v>12766</v>
      </c>
      <c r="N2523" t="s">
        <v>2638</v>
      </c>
      <c r="O2523">
        <v>0</v>
      </c>
      <c r="P2523">
        <v>148</v>
      </c>
      <c r="Q2523" t="s">
        <v>30</v>
      </c>
      <c r="R2523" t="s">
        <v>31</v>
      </c>
      <c r="S2523">
        <v>0</v>
      </c>
      <c r="T2523">
        <v>2002</v>
      </c>
      <c r="U2523">
        <v>650</v>
      </c>
      <c r="V2523">
        <v>6.6</v>
      </c>
      <c r="W2523">
        <v>762</v>
      </c>
    </row>
    <row r="2524" spans="1:23" x14ac:dyDescent="0.25">
      <c r="A2524" t="s">
        <v>7330</v>
      </c>
      <c r="B2524">
        <v>42</v>
      </c>
      <c r="C2524">
        <v>95</v>
      </c>
      <c r="D2524">
        <v>89</v>
      </c>
      <c r="E2524">
        <v>322</v>
      </c>
      <c r="F2524" t="s">
        <v>4435</v>
      </c>
      <c r="G2524">
        <v>1000</v>
      </c>
      <c r="H2524">
        <v>4193025</v>
      </c>
      <c r="I2524" t="s">
        <v>3915</v>
      </c>
      <c r="J2524" t="s">
        <v>2370</v>
      </c>
      <c r="K2524" t="s">
        <v>7331</v>
      </c>
      <c r="L2524">
        <v>30682</v>
      </c>
      <c r="M2524">
        <v>2518</v>
      </c>
      <c r="N2524" t="s">
        <v>7332</v>
      </c>
      <c r="O2524">
        <v>0</v>
      </c>
      <c r="P2524">
        <v>194</v>
      </c>
      <c r="Q2524" t="s">
        <v>30</v>
      </c>
      <c r="R2524" t="s">
        <v>31</v>
      </c>
      <c r="S2524">
        <v>0</v>
      </c>
      <c r="T2524">
        <v>1999</v>
      </c>
      <c r="U2524">
        <v>852</v>
      </c>
      <c r="V2524">
        <v>6.8</v>
      </c>
      <c r="W2524">
        <v>0</v>
      </c>
    </row>
    <row r="2525" spans="1:23" x14ac:dyDescent="0.25">
      <c r="A2525" t="s">
        <v>3578</v>
      </c>
      <c r="B2525">
        <v>112</v>
      </c>
      <c r="C2525">
        <v>110</v>
      </c>
      <c r="D2525">
        <v>85</v>
      </c>
      <c r="E2525">
        <v>186</v>
      </c>
      <c r="F2525" t="s">
        <v>7333</v>
      </c>
      <c r="G2525">
        <v>1000</v>
      </c>
      <c r="H2525">
        <v>5900000</v>
      </c>
      <c r="I2525" t="s">
        <v>34</v>
      </c>
      <c r="J2525" t="s">
        <v>2837</v>
      </c>
      <c r="K2525" t="s">
        <v>7334</v>
      </c>
      <c r="L2525">
        <v>98629</v>
      </c>
      <c r="M2525">
        <v>1852</v>
      </c>
      <c r="N2525" t="s">
        <v>3256</v>
      </c>
      <c r="O2525">
        <v>1</v>
      </c>
      <c r="P2525">
        <v>316</v>
      </c>
      <c r="Q2525" t="s">
        <v>30</v>
      </c>
      <c r="R2525" t="s">
        <v>44</v>
      </c>
      <c r="S2525">
        <v>0</v>
      </c>
      <c r="T2525">
        <v>1986</v>
      </c>
      <c r="U2525">
        <v>309</v>
      </c>
      <c r="V2525">
        <v>7.2</v>
      </c>
      <c r="W2525">
        <v>0</v>
      </c>
    </row>
    <row r="2526" spans="1:23" x14ac:dyDescent="0.25">
      <c r="A2526" t="s">
        <v>7335</v>
      </c>
      <c r="B2526">
        <v>146</v>
      </c>
      <c r="C2526">
        <v>118</v>
      </c>
      <c r="D2526">
        <v>369</v>
      </c>
      <c r="E2526">
        <v>295</v>
      </c>
      <c r="F2526" t="s">
        <v>484</v>
      </c>
      <c r="G2526">
        <v>1000</v>
      </c>
      <c r="H2526">
        <v>2849142</v>
      </c>
      <c r="I2526" t="s">
        <v>2164</v>
      </c>
      <c r="J2526" t="s">
        <v>2150</v>
      </c>
      <c r="K2526" t="s">
        <v>7336</v>
      </c>
      <c r="L2526">
        <v>24104</v>
      </c>
      <c r="M2526">
        <v>1889</v>
      </c>
      <c r="N2526" t="s">
        <v>7337</v>
      </c>
      <c r="O2526">
        <v>1</v>
      </c>
      <c r="P2526">
        <v>88</v>
      </c>
      <c r="Q2526" t="s">
        <v>30</v>
      </c>
      <c r="R2526" t="s">
        <v>31</v>
      </c>
      <c r="S2526">
        <v>0</v>
      </c>
      <c r="T2526">
        <v>2007</v>
      </c>
      <c r="U2526">
        <v>418</v>
      </c>
      <c r="V2526">
        <v>7.2</v>
      </c>
      <c r="W2526">
        <v>0</v>
      </c>
    </row>
    <row r="2527" spans="1:23" x14ac:dyDescent="0.25">
      <c r="A2527" t="s">
        <v>7338</v>
      </c>
      <c r="B2527">
        <v>36</v>
      </c>
      <c r="C2527">
        <v>97</v>
      </c>
      <c r="D2527">
        <v>34</v>
      </c>
      <c r="E2527">
        <v>465</v>
      </c>
      <c r="F2527" t="s">
        <v>3821</v>
      </c>
      <c r="G2527">
        <v>503</v>
      </c>
      <c r="H2527">
        <v>1686429</v>
      </c>
      <c r="I2527" t="s">
        <v>7339</v>
      </c>
      <c r="J2527" t="s">
        <v>1743</v>
      </c>
      <c r="K2527" t="s">
        <v>7340</v>
      </c>
      <c r="L2527">
        <v>8687</v>
      </c>
      <c r="M2527">
        <v>3100</v>
      </c>
      <c r="N2527" t="s">
        <v>3053</v>
      </c>
      <c r="O2527">
        <v>1</v>
      </c>
      <c r="P2527">
        <v>62</v>
      </c>
      <c r="Q2527" t="s">
        <v>30</v>
      </c>
      <c r="R2527" t="s">
        <v>31</v>
      </c>
      <c r="S2527">
        <v>0</v>
      </c>
      <c r="T2527">
        <v>1997</v>
      </c>
      <c r="U2527">
        <v>489</v>
      </c>
      <c r="V2527">
        <v>2.8</v>
      </c>
      <c r="W2527">
        <v>0</v>
      </c>
    </row>
    <row r="2528" spans="1:23" x14ac:dyDescent="0.25">
      <c r="A2528" t="s">
        <v>5351</v>
      </c>
      <c r="B2528">
        <v>230</v>
      </c>
      <c r="C2528">
        <v>120</v>
      </c>
      <c r="D2528">
        <v>115</v>
      </c>
      <c r="E2528">
        <v>310</v>
      </c>
      <c r="F2528" t="s">
        <v>4265</v>
      </c>
      <c r="G2528">
        <v>10000</v>
      </c>
      <c r="H2528">
        <v>1984743</v>
      </c>
      <c r="I2528" t="s">
        <v>152</v>
      </c>
      <c r="J2528" t="s">
        <v>604</v>
      </c>
      <c r="K2528" t="s">
        <v>7341</v>
      </c>
      <c r="L2528">
        <v>20616</v>
      </c>
      <c r="M2528">
        <v>11019</v>
      </c>
      <c r="N2528" t="s">
        <v>7342</v>
      </c>
      <c r="O2528">
        <v>3</v>
      </c>
      <c r="P2528">
        <v>70</v>
      </c>
      <c r="Q2528" t="s">
        <v>30</v>
      </c>
      <c r="R2528" t="s">
        <v>31</v>
      </c>
      <c r="S2528">
        <v>0</v>
      </c>
      <c r="T2528">
        <v>2013</v>
      </c>
      <c r="U2528">
        <v>316</v>
      </c>
      <c r="V2528">
        <v>6.6</v>
      </c>
      <c r="W2528">
        <v>0</v>
      </c>
    </row>
    <row r="2529" spans="1:23" x14ac:dyDescent="0.25">
      <c r="A2529" t="s">
        <v>7343</v>
      </c>
      <c r="B2529">
        <v>64</v>
      </c>
      <c r="C2529">
        <v>135</v>
      </c>
      <c r="D2529">
        <v>133</v>
      </c>
      <c r="E2529">
        <v>258</v>
      </c>
      <c r="F2529" t="s">
        <v>2887</v>
      </c>
      <c r="G2529">
        <v>898</v>
      </c>
      <c r="H2529">
        <v>1666262</v>
      </c>
      <c r="I2529" t="s">
        <v>1269</v>
      </c>
      <c r="J2529" t="s">
        <v>1643</v>
      </c>
      <c r="K2529" t="s">
        <v>7344</v>
      </c>
      <c r="L2529">
        <v>5321</v>
      </c>
      <c r="M2529">
        <v>2096</v>
      </c>
      <c r="N2529" t="s">
        <v>7345</v>
      </c>
      <c r="O2529">
        <v>0</v>
      </c>
      <c r="P2529">
        <v>78</v>
      </c>
      <c r="Q2529" t="s">
        <v>30</v>
      </c>
      <c r="R2529" t="s">
        <v>44</v>
      </c>
      <c r="S2529">
        <v>0</v>
      </c>
      <c r="T2529">
        <v>2005</v>
      </c>
      <c r="U2529">
        <v>708</v>
      </c>
      <c r="V2529">
        <v>6.7</v>
      </c>
      <c r="W2529">
        <v>356</v>
      </c>
    </row>
    <row r="2530" spans="1:23" x14ac:dyDescent="0.25">
      <c r="A2530" t="s">
        <v>3267</v>
      </c>
      <c r="B2530">
        <v>393</v>
      </c>
      <c r="C2530">
        <v>101</v>
      </c>
      <c r="D2530">
        <v>0</v>
      </c>
      <c r="E2530">
        <v>888</v>
      </c>
      <c r="F2530" t="s">
        <v>2835</v>
      </c>
      <c r="G2530">
        <v>3000</v>
      </c>
      <c r="H2530">
        <v>2319187</v>
      </c>
      <c r="I2530" t="s">
        <v>1396</v>
      </c>
      <c r="J2530" t="s">
        <v>667</v>
      </c>
      <c r="K2530" t="s">
        <v>7346</v>
      </c>
      <c r="L2530">
        <v>92640</v>
      </c>
      <c r="M2530">
        <v>5056</v>
      </c>
      <c r="N2530" t="s">
        <v>7347</v>
      </c>
      <c r="O2530">
        <v>0</v>
      </c>
      <c r="P2530">
        <v>212</v>
      </c>
      <c r="Q2530" t="s">
        <v>30</v>
      </c>
      <c r="R2530" t="s">
        <v>44</v>
      </c>
      <c r="S2530">
        <v>0</v>
      </c>
      <c r="T2530">
        <v>2013</v>
      </c>
      <c r="U2530">
        <v>1000</v>
      </c>
      <c r="V2530">
        <v>7</v>
      </c>
      <c r="W2530">
        <v>23000</v>
      </c>
    </row>
    <row r="2531" spans="1:23" x14ac:dyDescent="0.25">
      <c r="A2531" t="s">
        <v>7348</v>
      </c>
      <c r="B2531">
        <v>75</v>
      </c>
      <c r="C2531">
        <v>92</v>
      </c>
      <c r="D2531">
        <v>29</v>
      </c>
      <c r="E2531">
        <v>618</v>
      </c>
      <c r="F2531" t="s">
        <v>765</v>
      </c>
      <c r="G2531">
        <v>939</v>
      </c>
      <c r="H2531">
        <v>13922211</v>
      </c>
      <c r="I2531" t="s">
        <v>1094</v>
      </c>
      <c r="J2531" t="s">
        <v>3353</v>
      </c>
      <c r="K2531" t="s">
        <v>7349</v>
      </c>
      <c r="L2531">
        <v>18271</v>
      </c>
      <c r="M2531">
        <v>3935</v>
      </c>
      <c r="N2531" t="s">
        <v>1134</v>
      </c>
      <c r="O2531">
        <v>9</v>
      </c>
      <c r="P2531">
        <v>150</v>
      </c>
      <c r="Q2531" t="s">
        <v>30</v>
      </c>
      <c r="R2531" t="s">
        <v>31</v>
      </c>
      <c r="S2531">
        <v>0</v>
      </c>
      <c r="T2531">
        <v>2004</v>
      </c>
      <c r="U2531">
        <v>881</v>
      </c>
      <c r="V2531">
        <v>4.4000000000000004</v>
      </c>
      <c r="W2531">
        <v>0</v>
      </c>
    </row>
    <row r="2532" spans="1:23" x14ac:dyDescent="0.25">
      <c r="A2532" t="s">
        <v>3789</v>
      </c>
      <c r="B2532">
        <v>78</v>
      </c>
      <c r="C2532">
        <v>106</v>
      </c>
      <c r="D2532">
        <v>172</v>
      </c>
      <c r="E2532">
        <v>27</v>
      </c>
      <c r="F2532" t="s">
        <v>5210</v>
      </c>
      <c r="G2532">
        <v>172</v>
      </c>
      <c r="H2532">
        <v>0</v>
      </c>
      <c r="I2532" t="s">
        <v>1099</v>
      </c>
      <c r="J2532" t="s">
        <v>3789</v>
      </c>
      <c r="K2532" t="s">
        <v>7350</v>
      </c>
      <c r="L2532">
        <v>30587</v>
      </c>
      <c r="M2532">
        <v>329</v>
      </c>
      <c r="N2532" t="s">
        <v>7351</v>
      </c>
      <c r="O2532">
        <v>2</v>
      </c>
      <c r="P2532">
        <v>49</v>
      </c>
      <c r="Q2532" t="s">
        <v>965</v>
      </c>
      <c r="R2532" t="s">
        <v>966</v>
      </c>
      <c r="S2532">
        <v>0</v>
      </c>
      <c r="T2532">
        <v>2008</v>
      </c>
      <c r="U2532">
        <v>55</v>
      </c>
      <c r="V2532">
        <v>7.1</v>
      </c>
      <c r="W2532">
        <v>3000</v>
      </c>
    </row>
    <row r="2533" spans="1:23" x14ac:dyDescent="0.25">
      <c r="A2533" t="s">
        <v>7352</v>
      </c>
      <c r="B2533">
        <v>67</v>
      </c>
      <c r="C2533">
        <v>92</v>
      </c>
      <c r="D2533">
        <v>6</v>
      </c>
      <c r="E2533">
        <v>227</v>
      </c>
      <c r="F2533" t="s">
        <v>7353</v>
      </c>
      <c r="G2533">
        <v>10000</v>
      </c>
      <c r="H2533">
        <v>23091</v>
      </c>
      <c r="I2533" t="s">
        <v>3443</v>
      </c>
      <c r="J2533" t="s">
        <v>1813</v>
      </c>
      <c r="K2533" t="s">
        <v>7354</v>
      </c>
      <c r="L2533">
        <v>5664</v>
      </c>
      <c r="M2533">
        <v>11091</v>
      </c>
      <c r="N2533" t="s">
        <v>4463</v>
      </c>
      <c r="O2533">
        <v>1</v>
      </c>
      <c r="P2533">
        <v>42</v>
      </c>
      <c r="Q2533" t="s">
        <v>30</v>
      </c>
      <c r="R2533" t="s">
        <v>44</v>
      </c>
      <c r="S2533">
        <v>0</v>
      </c>
      <c r="T2533">
        <v>2008</v>
      </c>
      <c r="U2533">
        <v>304</v>
      </c>
      <c r="V2533">
        <v>6.2</v>
      </c>
      <c r="W2533">
        <v>921</v>
      </c>
    </row>
    <row r="2534" spans="1:23" x14ac:dyDescent="0.25">
      <c r="A2534" t="s">
        <v>7355</v>
      </c>
      <c r="B2534">
        <v>216</v>
      </c>
      <c r="C2534">
        <v>161</v>
      </c>
      <c r="D2534">
        <v>929</v>
      </c>
      <c r="E2534">
        <v>116</v>
      </c>
      <c r="F2534" t="s">
        <v>7356</v>
      </c>
      <c r="G2534">
        <v>488</v>
      </c>
      <c r="H2534">
        <v>336467</v>
      </c>
      <c r="I2534" t="s">
        <v>3284</v>
      </c>
      <c r="J2534" t="s">
        <v>7357</v>
      </c>
      <c r="K2534" t="s">
        <v>7358</v>
      </c>
      <c r="L2534">
        <v>45449</v>
      </c>
      <c r="M2534">
        <v>943</v>
      </c>
      <c r="N2534" t="s">
        <v>1023</v>
      </c>
      <c r="O2534">
        <v>0</v>
      </c>
      <c r="P2534">
        <v>192</v>
      </c>
      <c r="Q2534" t="s">
        <v>30</v>
      </c>
      <c r="R2534" t="s">
        <v>966</v>
      </c>
      <c r="S2534">
        <v>0</v>
      </c>
      <c r="T2534">
        <v>2009</v>
      </c>
      <c r="U2534">
        <v>289</v>
      </c>
      <c r="V2534">
        <v>7.3</v>
      </c>
      <c r="W2534">
        <v>23000</v>
      </c>
    </row>
    <row r="2535" spans="1:23" x14ac:dyDescent="0.25">
      <c r="A2535" t="s">
        <v>6543</v>
      </c>
      <c r="B2535">
        <v>54</v>
      </c>
      <c r="C2535">
        <v>92</v>
      </c>
      <c r="D2535">
        <v>143</v>
      </c>
      <c r="E2535">
        <v>613</v>
      </c>
      <c r="F2535" t="s">
        <v>7359</v>
      </c>
      <c r="G2535">
        <v>1000</v>
      </c>
      <c r="H2535">
        <v>2964</v>
      </c>
      <c r="I2535" t="s">
        <v>4919</v>
      </c>
      <c r="J2535" t="s">
        <v>2797</v>
      </c>
      <c r="K2535" t="s">
        <v>7360</v>
      </c>
      <c r="L2535">
        <v>7444</v>
      </c>
      <c r="M2535">
        <v>3086</v>
      </c>
      <c r="N2535" t="s">
        <v>7361</v>
      </c>
      <c r="O2535">
        <v>2</v>
      </c>
      <c r="P2535">
        <v>42</v>
      </c>
      <c r="Q2535" t="s">
        <v>30</v>
      </c>
      <c r="R2535" t="s">
        <v>31</v>
      </c>
      <c r="S2535">
        <v>0</v>
      </c>
      <c r="T2535">
        <v>2012</v>
      </c>
      <c r="U2535">
        <v>945</v>
      </c>
      <c r="V2535">
        <v>5.0999999999999996</v>
      </c>
      <c r="W2535">
        <v>0</v>
      </c>
    </row>
    <row r="2536" spans="1:23" x14ac:dyDescent="0.25">
      <c r="A2536" t="s">
        <v>4609</v>
      </c>
      <c r="B2536">
        <v>84</v>
      </c>
      <c r="C2536">
        <v>93</v>
      </c>
      <c r="D2536">
        <v>529</v>
      </c>
      <c r="E2536">
        <v>805</v>
      </c>
      <c r="F2536" t="s">
        <v>4167</v>
      </c>
      <c r="G2536">
        <v>1000</v>
      </c>
      <c r="H2536">
        <v>0</v>
      </c>
      <c r="I2536" t="s">
        <v>4336</v>
      </c>
      <c r="J2536" t="s">
        <v>405</v>
      </c>
      <c r="K2536" t="s">
        <v>7362</v>
      </c>
      <c r="L2536">
        <v>155249</v>
      </c>
      <c r="M2536">
        <v>4453</v>
      </c>
      <c r="N2536" t="s">
        <v>1509</v>
      </c>
      <c r="O2536">
        <v>0</v>
      </c>
      <c r="P2536">
        <v>304</v>
      </c>
      <c r="Q2536" t="s">
        <v>30</v>
      </c>
      <c r="R2536" t="s">
        <v>31</v>
      </c>
      <c r="S2536">
        <v>0</v>
      </c>
      <c r="T2536">
        <v>2009</v>
      </c>
      <c r="U2536">
        <v>884</v>
      </c>
      <c r="V2536">
        <v>8.1</v>
      </c>
      <c r="W2536">
        <v>115000</v>
      </c>
    </row>
    <row r="2537" spans="1:23" x14ac:dyDescent="0.25">
      <c r="A2537" t="s">
        <v>7363</v>
      </c>
      <c r="B2537">
        <v>69</v>
      </c>
      <c r="C2537">
        <v>110</v>
      </c>
      <c r="D2537">
        <v>22</v>
      </c>
      <c r="E2537">
        <v>44</v>
      </c>
      <c r="F2537" t="s">
        <v>7364</v>
      </c>
      <c r="G2537">
        <v>5000</v>
      </c>
      <c r="H2537">
        <v>0</v>
      </c>
      <c r="I2537" t="s">
        <v>1385</v>
      </c>
      <c r="J2537" t="s">
        <v>33</v>
      </c>
      <c r="K2537" t="s">
        <v>7365</v>
      </c>
      <c r="L2537">
        <v>12817</v>
      </c>
      <c r="M2537">
        <v>5273</v>
      </c>
      <c r="N2537" t="s">
        <v>7366</v>
      </c>
      <c r="O2537">
        <v>0</v>
      </c>
      <c r="P2537">
        <v>43</v>
      </c>
      <c r="Q2537" t="s">
        <v>30</v>
      </c>
      <c r="R2537" t="s">
        <v>966</v>
      </c>
      <c r="S2537">
        <v>0</v>
      </c>
      <c r="T2537">
        <v>2013</v>
      </c>
      <c r="U2537">
        <v>170</v>
      </c>
      <c r="V2537">
        <v>6.7</v>
      </c>
      <c r="W2537">
        <v>0</v>
      </c>
    </row>
    <row r="2538" spans="1:23" x14ac:dyDescent="0.25">
      <c r="A2538" t="s">
        <v>7367</v>
      </c>
      <c r="B2538">
        <v>208</v>
      </c>
      <c r="C2538">
        <v>122</v>
      </c>
      <c r="D2538">
        <v>0</v>
      </c>
      <c r="E2538">
        <v>567</v>
      </c>
      <c r="F2538" t="s">
        <v>991</v>
      </c>
      <c r="G2538">
        <v>883</v>
      </c>
      <c r="H2538">
        <v>2428883</v>
      </c>
      <c r="I2538" t="s">
        <v>1153</v>
      </c>
      <c r="J2538" t="s">
        <v>2844</v>
      </c>
      <c r="K2538" t="s">
        <v>7368</v>
      </c>
      <c r="L2538">
        <v>21370</v>
      </c>
      <c r="M2538">
        <v>2896</v>
      </c>
      <c r="N2538" t="s">
        <v>1366</v>
      </c>
      <c r="O2538">
        <v>1</v>
      </c>
      <c r="P2538">
        <v>132</v>
      </c>
      <c r="Q2538" t="s">
        <v>30</v>
      </c>
      <c r="R2538" t="s">
        <v>31</v>
      </c>
      <c r="S2538">
        <v>0</v>
      </c>
      <c r="T2538">
        <v>2014</v>
      </c>
      <c r="U2538">
        <v>596</v>
      </c>
      <c r="V2538">
        <v>6.6</v>
      </c>
      <c r="W2538">
        <v>0</v>
      </c>
    </row>
    <row r="2539" spans="1:23" x14ac:dyDescent="0.25">
      <c r="A2539" t="s">
        <v>7369</v>
      </c>
      <c r="B2539">
        <v>32</v>
      </c>
      <c r="C2539">
        <v>91</v>
      </c>
      <c r="D2539">
        <v>10</v>
      </c>
      <c r="E2539">
        <v>574</v>
      </c>
      <c r="F2539" t="s">
        <v>1087</v>
      </c>
      <c r="G2539">
        <v>890</v>
      </c>
      <c r="H2539">
        <v>13571817</v>
      </c>
      <c r="I2539" t="s">
        <v>2805</v>
      </c>
      <c r="J2539" t="s">
        <v>438</v>
      </c>
      <c r="K2539" t="s">
        <v>7370</v>
      </c>
      <c r="L2539">
        <v>5312</v>
      </c>
      <c r="M2539">
        <v>3104</v>
      </c>
      <c r="N2539" t="s">
        <v>2062</v>
      </c>
      <c r="O2539">
        <v>3</v>
      </c>
      <c r="P2539">
        <v>40</v>
      </c>
      <c r="Q2539" t="s">
        <v>30</v>
      </c>
      <c r="R2539" t="s">
        <v>31</v>
      </c>
      <c r="S2539">
        <v>0</v>
      </c>
      <c r="T2539">
        <v>2002</v>
      </c>
      <c r="U2539">
        <v>578</v>
      </c>
      <c r="V2539">
        <v>4.5</v>
      </c>
      <c r="W2539">
        <v>939</v>
      </c>
    </row>
    <row r="2540" spans="1:23" x14ac:dyDescent="0.25">
      <c r="A2540" t="s">
        <v>5165</v>
      </c>
      <c r="B2540">
        <v>78</v>
      </c>
      <c r="C2540">
        <v>115</v>
      </c>
      <c r="D2540">
        <v>460</v>
      </c>
      <c r="E2540">
        <v>125</v>
      </c>
      <c r="F2540" t="s">
        <v>7372</v>
      </c>
      <c r="G2540">
        <v>232</v>
      </c>
      <c r="H2540">
        <v>1554566</v>
      </c>
      <c r="I2540" t="s">
        <v>2157</v>
      </c>
      <c r="J2540" t="s">
        <v>7373</v>
      </c>
      <c r="K2540" t="s">
        <v>7374</v>
      </c>
      <c r="L2540">
        <v>8624</v>
      </c>
      <c r="M2540">
        <v>699</v>
      </c>
      <c r="N2540" t="s">
        <v>7375</v>
      </c>
      <c r="O2540">
        <v>1</v>
      </c>
      <c r="P2540">
        <v>180</v>
      </c>
      <c r="Q2540" t="s">
        <v>30</v>
      </c>
      <c r="R2540" t="s">
        <v>188</v>
      </c>
      <c r="S2540">
        <v>0</v>
      </c>
      <c r="T2540">
        <v>2002</v>
      </c>
      <c r="U2540">
        <v>150</v>
      </c>
      <c r="V2540">
        <v>6.6</v>
      </c>
      <c r="W2540">
        <v>824</v>
      </c>
    </row>
    <row r="2541" spans="1:23" x14ac:dyDescent="0.25">
      <c r="A2541" t="s">
        <v>7376</v>
      </c>
      <c r="B2541">
        <v>21</v>
      </c>
      <c r="C2541">
        <v>94</v>
      </c>
      <c r="D2541">
        <v>4</v>
      </c>
      <c r="E2541">
        <v>518</v>
      </c>
      <c r="F2541" t="s">
        <v>2581</v>
      </c>
      <c r="G2541">
        <v>844</v>
      </c>
      <c r="H2541">
        <v>508867</v>
      </c>
      <c r="I2541" t="s">
        <v>2396</v>
      </c>
      <c r="J2541" t="s">
        <v>6164</v>
      </c>
      <c r="K2541" t="s">
        <v>7377</v>
      </c>
      <c r="L2541">
        <v>1033</v>
      </c>
      <c r="M2541">
        <v>3583</v>
      </c>
      <c r="N2541" t="s">
        <v>7378</v>
      </c>
      <c r="O2541">
        <v>0</v>
      </c>
      <c r="P2541">
        <v>26</v>
      </c>
      <c r="Q2541" t="s">
        <v>30</v>
      </c>
      <c r="R2541" t="s">
        <v>31</v>
      </c>
      <c r="S2541">
        <v>0</v>
      </c>
      <c r="T2541">
        <v>2001</v>
      </c>
      <c r="U2541">
        <v>626</v>
      </c>
      <c r="V2541">
        <v>6.5</v>
      </c>
      <c r="W2541">
        <v>282</v>
      </c>
    </row>
    <row r="2542" spans="1:23" x14ac:dyDescent="0.25">
      <c r="A2542" t="s">
        <v>7379</v>
      </c>
      <c r="B2542">
        <v>40</v>
      </c>
      <c r="C2542">
        <v>93</v>
      </c>
      <c r="D2542">
        <v>7</v>
      </c>
      <c r="E2542">
        <v>922</v>
      </c>
      <c r="F2542" t="s">
        <v>1381</v>
      </c>
      <c r="G2542">
        <v>1000</v>
      </c>
      <c r="H2542">
        <v>1181197</v>
      </c>
      <c r="I2542" t="s">
        <v>1258</v>
      </c>
      <c r="J2542" t="s">
        <v>1015</v>
      </c>
      <c r="K2542" t="s">
        <v>7380</v>
      </c>
      <c r="L2542">
        <v>3299</v>
      </c>
      <c r="M2542">
        <v>4329</v>
      </c>
      <c r="N2542" t="s">
        <v>3767</v>
      </c>
      <c r="O2542">
        <v>0</v>
      </c>
      <c r="P2542">
        <v>24</v>
      </c>
      <c r="Q2542" t="s">
        <v>30</v>
      </c>
      <c r="R2542" t="s">
        <v>31</v>
      </c>
      <c r="S2542">
        <v>0</v>
      </c>
      <c r="T2542">
        <v>2005</v>
      </c>
      <c r="U2542">
        <v>1000</v>
      </c>
      <c r="V2542">
        <v>5.9</v>
      </c>
      <c r="W2542">
        <v>191</v>
      </c>
    </row>
    <row r="2543" spans="1:23" x14ac:dyDescent="0.25">
      <c r="A2543" t="s">
        <v>7381</v>
      </c>
      <c r="B2543">
        <v>40</v>
      </c>
      <c r="C2543">
        <v>94</v>
      </c>
      <c r="D2543">
        <v>7</v>
      </c>
      <c r="E2543">
        <v>17</v>
      </c>
      <c r="F2543" t="s">
        <v>7382</v>
      </c>
      <c r="G2543">
        <v>235</v>
      </c>
      <c r="H2543">
        <v>81525</v>
      </c>
      <c r="I2543" t="s">
        <v>2255</v>
      </c>
      <c r="J2543" t="s">
        <v>7383</v>
      </c>
      <c r="K2543" t="s">
        <v>7384</v>
      </c>
      <c r="L2543">
        <v>29392</v>
      </c>
      <c r="M2543">
        <v>303</v>
      </c>
      <c r="N2543" t="s">
        <v>7385</v>
      </c>
      <c r="O2543">
        <v>1</v>
      </c>
      <c r="P2543">
        <v>91</v>
      </c>
      <c r="Q2543" t="s">
        <v>965</v>
      </c>
      <c r="R2543" t="s">
        <v>966</v>
      </c>
      <c r="S2543">
        <v>0</v>
      </c>
      <c r="T2543">
        <v>2001</v>
      </c>
      <c r="U2543">
        <v>46</v>
      </c>
      <c r="V2543">
        <v>6.6</v>
      </c>
      <c r="W2543">
        <v>0</v>
      </c>
    </row>
    <row r="2544" spans="1:23" x14ac:dyDescent="0.25">
      <c r="A2544" t="s">
        <v>451</v>
      </c>
      <c r="B2544">
        <v>251</v>
      </c>
      <c r="C2544">
        <v>95</v>
      </c>
      <c r="D2544">
        <v>571</v>
      </c>
      <c r="E2544">
        <v>102</v>
      </c>
      <c r="F2544" t="s">
        <v>2213</v>
      </c>
      <c r="G2544">
        <v>499</v>
      </c>
      <c r="H2544">
        <v>7774730</v>
      </c>
      <c r="I2544" t="s">
        <v>7386</v>
      </c>
      <c r="J2544" t="s">
        <v>7387</v>
      </c>
      <c r="K2544" t="s">
        <v>7388</v>
      </c>
      <c r="L2544">
        <v>61912</v>
      </c>
      <c r="M2544">
        <v>1120</v>
      </c>
      <c r="N2544" t="s">
        <v>2765</v>
      </c>
      <c r="O2544">
        <v>0</v>
      </c>
      <c r="P2544">
        <v>352</v>
      </c>
      <c r="Q2544" t="s">
        <v>30</v>
      </c>
      <c r="R2544" t="s">
        <v>188</v>
      </c>
      <c r="S2544">
        <v>0</v>
      </c>
      <c r="T2544">
        <v>2006</v>
      </c>
      <c r="U2544">
        <v>298</v>
      </c>
      <c r="V2544">
        <v>6.5</v>
      </c>
      <c r="W2544">
        <v>0</v>
      </c>
    </row>
    <row r="2545" spans="1:23" x14ac:dyDescent="0.25">
      <c r="A2545" t="s">
        <v>1573</v>
      </c>
      <c r="B2545">
        <v>94</v>
      </c>
      <c r="C2545">
        <v>105</v>
      </c>
      <c r="D2545">
        <v>102</v>
      </c>
      <c r="E2545">
        <v>383</v>
      </c>
      <c r="F2545" t="s">
        <v>865</v>
      </c>
      <c r="G2545">
        <v>901</v>
      </c>
      <c r="H2545">
        <v>234760500</v>
      </c>
      <c r="I2545" t="s">
        <v>1144</v>
      </c>
      <c r="J2545" t="s">
        <v>2315</v>
      </c>
      <c r="K2545" t="s">
        <v>7389</v>
      </c>
      <c r="L2545">
        <v>126464</v>
      </c>
      <c r="M2545">
        <v>3464</v>
      </c>
      <c r="N2545" t="s">
        <v>6607</v>
      </c>
      <c r="O2545">
        <v>1</v>
      </c>
      <c r="P2545">
        <v>175</v>
      </c>
      <c r="Q2545" t="s">
        <v>30</v>
      </c>
      <c r="R2545" t="s">
        <v>31</v>
      </c>
      <c r="S2545">
        <v>0</v>
      </c>
      <c r="T2545">
        <v>1984</v>
      </c>
      <c r="U2545">
        <v>605</v>
      </c>
      <c r="V2545">
        <v>7.3</v>
      </c>
      <c r="W2545">
        <v>0</v>
      </c>
    </row>
    <row r="2546" spans="1:23" x14ac:dyDescent="0.25">
      <c r="A2546" t="s">
        <v>834</v>
      </c>
      <c r="B2546">
        <v>102</v>
      </c>
      <c r="C2546">
        <v>103</v>
      </c>
      <c r="D2546">
        <v>0</v>
      </c>
      <c r="E2546">
        <v>925</v>
      </c>
      <c r="F2546" t="s">
        <v>1805</v>
      </c>
      <c r="G2546">
        <v>3000</v>
      </c>
      <c r="H2546">
        <v>285761243</v>
      </c>
      <c r="I2546" t="s">
        <v>1954</v>
      </c>
      <c r="J2546" t="s">
        <v>3983</v>
      </c>
      <c r="K2546" t="s">
        <v>7390</v>
      </c>
      <c r="L2546">
        <v>311075</v>
      </c>
      <c r="M2546">
        <v>7521</v>
      </c>
      <c r="N2546" t="s">
        <v>1178</v>
      </c>
      <c r="O2546">
        <v>5</v>
      </c>
      <c r="P2546">
        <v>305</v>
      </c>
      <c r="Q2546" t="s">
        <v>30</v>
      </c>
      <c r="R2546" t="s">
        <v>31</v>
      </c>
      <c r="S2546">
        <v>0</v>
      </c>
      <c r="T2546">
        <v>1990</v>
      </c>
      <c r="U2546">
        <v>1000</v>
      </c>
      <c r="V2546">
        <v>7.5</v>
      </c>
      <c r="W2546">
        <v>20000</v>
      </c>
    </row>
    <row r="2547" spans="1:23" x14ac:dyDescent="0.25">
      <c r="A2547" t="s">
        <v>697</v>
      </c>
      <c r="B2547">
        <v>21</v>
      </c>
      <c r="C2547">
        <v>102</v>
      </c>
      <c r="D2547">
        <v>12000</v>
      </c>
      <c r="E2547">
        <v>801</v>
      </c>
      <c r="F2547" t="s">
        <v>1621</v>
      </c>
      <c r="G2547">
        <v>19000</v>
      </c>
      <c r="H2547">
        <v>167780960</v>
      </c>
      <c r="I2547" t="s">
        <v>2479</v>
      </c>
      <c r="J2547" t="s">
        <v>1980</v>
      </c>
      <c r="K2547" t="s">
        <v>7391</v>
      </c>
      <c r="L2547">
        <v>36918</v>
      </c>
      <c r="M2547">
        <v>21499</v>
      </c>
      <c r="N2547" t="s">
        <v>6520</v>
      </c>
      <c r="O2547">
        <v>4</v>
      </c>
      <c r="P2547">
        <v>42</v>
      </c>
      <c r="Q2547" t="s">
        <v>30</v>
      </c>
      <c r="R2547" t="s">
        <v>31</v>
      </c>
      <c r="S2547">
        <v>0</v>
      </c>
      <c r="T2547">
        <v>1987</v>
      </c>
      <c r="U2547">
        <v>875</v>
      </c>
      <c r="V2547">
        <v>5.9</v>
      </c>
      <c r="W2547">
        <v>3000</v>
      </c>
    </row>
    <row r="2548" spans="1:23" x14ac:dyDescent="0.25">
      <c r="A2548" t="s">
        <v>1442</v>
      </c>
      <c r="B2548">
        <v>94</v>
      </c>
      <c r="C2548">
        <v>116</v>
      </c>
      <c r="D2548">
        <v>521</v>
      </c>
      <c r="E2548">
        <v>481</v>
      </c>
      <c r="F2548" t="s">
        <v>1442</v>
      </c>
      <c r="G2548">
        <v>13000</v>
      </c>
      <c r="H2548">
        <v>177200000</v>
      </c>
      <c r="I2548" t="s">
        <v>936</v>
      </c>
      <c r="J2548" t="s">
        <v>378</v>
      </c>
      <c r="K2548" t="s">
        <v>7392</v>
      </c>
      <c r="L2548">
        <v>77366</v>
      </c>
      <c r="M2548">
        <v>14701</v>
      </c>
      <c r="N2548" t="s">
        <v>6270</v>
      </c>
      <c r="O2548">
        <v>1</v>
      </c>
      <c r="P2548">
        <v>194</v>
      </c>
      <c r="Q2548" t="s">
        <v>30</v>
      </c>
      <c r="R2548" t="s">
        <v>31</v>
      </c>
      <c r="S2548">
        <v>0</v>
      </c>
      <c r="T2548">
        <v>1982</v>
      </c>
      <c r="U2548">
        <v>521</v>
      </c>
      <c r="V2548">
        <v>7.4</v>
      </c>
      <c r="W2548">
        <v>0</v>
      </c>
    </row>
    <row r="2549" spans="1:23" x14ac:dyDescent="0.25">
      <c r="A2549" t="s">
        <v>1135</v>
      </c>
      <c r="B2549">
        <v>173</v>
      </c>
      <c r="C2549">
        <v>110</v>
      </c>
      <c r="D2549">
        <v>12000</v>
      </c>
      <c r="E2549">
        <v>555</v>
      </c>
      <c r="F2549" t="s">
        <v>1434</v>
      </c>
      <c r="G2549">
        <v>10000</v>
      </c>
      <c r="H2549">
        <v>176781728</v>
      </c>
      <c r="I2549" t="s">
        <v>1107</v>
      </c>
      <c r="J2549" t="s">
        <v>362</v>
      </c>
      <c r="K2549" t="s">
        <v>7393</v>
      </c>
      <c r="L2549">
        <v>219171</v>
      </c>
      <c r="M2549">
        <v>13069</v>
      </c>
      <c r="N2549" t="s">
        <v>7394</v>
      </c>
      <c r="O2549">
        <v>2</v>
      </c>
      <c r="P2549">
        <v>388</v>
      </c>
      <c r="Q2549" t="s">
        <v>30</v>
      </c>
      <c r="R2549" t="s">
        <v>31</v>
      </c>
      <c r="S2549">
        <v>0</v>
      </c>
      <c r="T2549">
        <v>1986</v>
      </c>
      <c r="U2549">
        <v>1000</v>
      </c>
      <c r="V2549">
        <v>6.9</v>
      </c>
      <c r="W2549">
        <v>19000</v>
      </c>
    </row>
    <row r="2550" spans="1:23" x14ac:dyDescent="0.25">
      <c r="A2550" t="s">
        <v>719</v>
      </c>
      <c r="B2550">
        <v>287</v>
      </c>
      <c r="C2550">
        <v>120</v>
      </c>
      <c r="D2550">
        <v>0</v>
      </c>
      <c r="E2550">
        <v>5</v>
      </c>
      <c r="F2550" t="s">
        <v>7395</v>
      </c>
      <c r="G2550">
        <v>103</v>
      </c>
      <c r="H2550">
        <v>128067808</v>
      </c>
      <c r="I2550" t="s">
        <v>1107</v>
      </c>
      <c r="J2550" t="s">
        <v>7396</v>
      </c>
      <c r="K2550" t="s">
        <v>7397</v>
      </c>
      <c r="L2550">
        <v>217740</v>
      </c>
      <c r="M2550">
        <v>129</v>
      </c>
      <c r="N2550" t="s">
        <v>7398</v>
      </c>
      <c r="O2550">
        <v>3</v>
      </c>
      <c r="P2550">
        <v>1641</v>
      </c>
      <c r="Q2550" t="s">
        <v>1272</v>
      </c>
      <c r="R2550" t="s">
        <v>7399</v>
      </c>
      <c r="S2550">
        <v>0</v>
      </c>
      <c r="T2550">
        <v>2000</v>
      </c>
      <c r="U2550">
        <v>21</v>
      </c>
      <c r="V2550">
        <v>7.9</v>
      </c>
      <c r="W2550">
        <v>0</v>
      </c>
    </row>
    <row r="2551" spans="1:23" x14ac:dyDescent="0.25">
      <c r="A2551" t="s">
        <v>38</v>
      </c>
      <c r="B2551">
        <v>176</v>
      </c>
      <c r="C2551">
        <v>122</v>
      </c>
      <c r="D2551">
        <v>0</v>
      </c>
      <c r="E2551">
        <v>158</v>
      </c>
      <c r="F2551" t="s">
        <v>2995</v>
      </c>
      <c r="G2551">
        <v>18000</v>
      </c>
      <c r="H2551">
        <v>130058047</v>
      </c>
      <c r="I2551" t="s">
        <v>2164</v>
      </c>
      <c r="J2551" t="s">
        <v>88</v>
      </c>
      <c r="K2551" t="s">
        <v>7400</v>
      </c>
      <c r="L2551">
        <v>822500</v>
      </c>
      <c r="M2551">
        <v>19078</v>
      </c>
      <c r="N2551" t="s">
        <v>7401</v>
      </c>
      <c r="O2551">
        <v>0</v>
      </c>
      <c r="P2551">
        <v>2715</v>
      </c>
      <c r="Q2551" t="s">
        <v>30</v>
      </c>
      <c r="R2551" t="s">
        <v>31</v>
      </c>
      <c r="S2551">
        <v>0</v>
      </c>
      <c r="T2551">
        <v>1999</v>
      </c>
      <c r="U2551">
        <v>828</v>
      </c>
      <c r="V2551">
        <v>8.4</v>
      </c>
      <c r="W2551">
        <v>22000</v>
      </c>
    </row>
    <row r="2552" spans="1:23" x14ac:dyDescent="0.25">
      <c r="A2552" t="s">
        <v>2318</v>
      </c>
      <c r="B2552">
        <v>479</v>
      </c>
      <c r="C2552">
        <v>118</v>
      </c>
      <c r="D2552">
        <v>0</v>
      </c>
      <c r="E2552">
        <v>520</v>
      </c>
      <c r="F2552" t="s">
        <v>928</v>
      </c>
      <c r="G2552">
        <v>14000</v>
      </c>
      <c r="H2552">
        <v>138795342</v>
      </c>
      <c r="I2552" t="s">
        <v>3741</v>
      </c>
      <c r="J2552" t="s">
        <v>303</v>
      </c>
      <c r="K2552" t="s">
        <v>7402</v>
      </c>
      <c r="L2552">
        <v>503631</v>
      </c>
      <c r="M2552">
        <v>15732</v>
      </c>
      <c r="N2552" t="s">
        <v>1305</v>
      </c>
      <c r="O2552">
        <v>0</v>
      </c>
      <c r="P2552">
        <v>636</v>
      </c>
      <c r="Q2552" t="s">
        <v>30</v>
      </c>
      <c r="R2552" t="s">
        <v>44</v>
      </c>
      <c r="S2552">
        <v>0</v>
      </c>
      <c r="T2552">
        <v>2010</v>
      </c>
      <c r="U2552">
        <v>1000</v>
      </c>
      <c r="V2552">
        <v>8</v>
      </c>
      <c r="W2552">
        <v>64000</v>
      </c>
    </row>
    <row r="2553" spans="1:23" x14ac:dyDescent="0.25">
      <c r="A2553" t="s">
        <v>1735</v>
      </c>
      <c r="B2553">
        <v>27</v>
      </c>
      <c r="C2553">
        <v>107</v>
      </c>
      <c r="D2553">
        <v>425</v>
      </c>
      <c r="E2553">
        <v>247</v>
      </c>
      <c r="F2553" t="s">
        <v>6343</v>
      </c>
      <c r="G2553">
        <v>742</v>
      </c>
      <c r="H2553">
        <v>111936400</v>
      </c>
      <c r="I2553" t="s">
        <v>684</v>
      </c>
      <c r="J2553" t="s">
        <v>1075</v>
      </c>
      <c r="K2553" t="s">
        <v>7403</v>
      </c>
      <c r="L2553">
        <v>87538</v>
      </c>
      <c r="M2553">
        <v>2151</v>
      </c>
      <c r="N2553" t="s">
        <v>7404</v>
      </c>
      <c r="O2553">
        <v>1</v>
      </c>
      <c r="P2553">
        <v>79</v>
      </c>
      <c r="Q2553" t="s">
        <v>30</v>
      </c>
      <c r="R2553" t="s">
        <v>31</v>
      </c>
      <c r="S2553">
        <v>0</v>
      </c>
      <c r="T2553">
        <v>1988</v>
      </c>
      <c r="U2553">
        <v>384</v>
      </c>
      <c r="V2553">
        <v>6</v>
      </c>
      <c r="W2553">
        <v>0</v>
      </c>
    </row>
    <row r="2554" spans="1:23" x14ac:dyDescent="0.25">
      <c r="A2554" t="s">
        <v>7405</v>
      </c>
      <c r="B2554">
        <v>60</v>
      </c>
      <c r="C2554">
        <v>102</v>
      </c>
      <c r="D2554">
        <v>4</v>
      </c>
      <c r="E2554">
        <v>882</v>
      </c>
      <c r="F2554" t="s">
        <v>311</v>
      </c>
      <c r="G2554">
        <v>17000</v>
      </c>
      <c r="H2554">
        <v>317040</v>
      </c>
      <c r="I2554" t="s">
        <v>152</v>
      </c>
      <c r="J2554" t="s">
        <v>384</v>
      </c>
      <c r="K2554" t="s">
        <v>7406</v>
      </c>
      <c r="L2554">
        <v>6723</v>
      </c>
      <c r="M2554">
        <v>30978</v>
      </c>
      <c r="N2554" t="s">
        <v>134</v>
      </c>
      <c r="O2554">
        <v>1</v>
      </c>
      <c r="P2554">
        <v>36</v>
      </c>
      <c r="Q2554" t="s">
        <v>30</v>
      </c>
      <c r="R2554" t="s">
        <v>31</v>
      </c>
      <c r="S2554">
        <v>0</v>
      </c>
      <c r="T2554">
        <v>2008</v>
      </c>
      <c r="U2554">
        <v>13000</v>
      </c>
      <c r="V2554">
        <v>6.8</v>
      </c>
      <c r="W2554">
        <v>1000</v>
      </c>
    </row>
    <row r="2555" spans="1:23" x14ac:dyDescent="0.25">
      <c r="A2555" t="s">
        <v>270</v>
      </c>
      <c r="B2555">
        <v>70</v>
      </c>
      <c r="C2555">
        <v>154</v>
      </c>
      <c r="D2555">
        <v>14000</v>
      </c>
      <c r="E2555">
        <v>271</v>
      </c>
      <c r="F2555" t="s">
        <v>7407</v>
      </c>
      <c r="G2555">
        <v>852</v>
      </c>
      <c r="H2555">
        <v>94175854</v>
      </c>
      <c r="I2555" t="s">
        <v>2164</v>
      </c>
      <c r="J2555" t="s">
        <v>614</v>
      </c>
      <c r="K2555" t="s">
        <v>7408</v>
      </c>
      <c r="L2555">
        <v>60988</v>
      </c>
      <c r="M2555">
        <v>2592</v>
      </c>
      <c r="N2555" t="s">
        <v>292</v>
      </c>
      <c r="O2555">
        <v>0</v>
      </c>
      <c r="P2555">
        <v>199</v>
      </c>
      <c r="Q2555" t="s">
        <v>30</v>
      </c>
      <c r="R2555" t="s">
        <v>31</v>
      </c>
      <c r="S2555">
        <v>0</v>
      </c>
      <c r="T2555">
        <v>1985</v>
      </c>
      <c r="U2555">
        <v>581</v>
      </c>
      <c r="V2555">
        <v>7.8</v>
      </c>
      <c r="W2555">
        <v>6000</v>
      </c>
    </row>
    <row r="2556" spans="1:23" x14ac:dyDescent="0.25">
      <c r="A2556" t="s">
        <v>7409</v>
      </c>
      <c r="B2556">
        <v>43</v>
      </c>
      <c r="C2556">
        <v>103</v>
      </c>
      <c r="D2556">
        <v>2</v>
      </c>
      <c r="E2556">
        <v>13</v>
      </c>
      <c r="F2556" t="s">
        <v>7410</v>
      </c>
      <c r="G2556">
        <v>94</v>
      </c>
      <c r="H2556">
        <v>0</v>
      </c>
      <c r="I2556" t="s">
        <v>7411</v>
      </c>
      <c r="J2556" t="s">
        <v>7412</v>
      </c>
      <c r="K2556" t="s">
        <v>7413</v>
      </c>
      <c r="L2556">
        <v>2659</v>
      </c>
      <c r="M2556">
        <v>213</v>
      </c>
      <c r="N2556" t="s">
        <v>7414</v>
      </c>
      <c r="O2556">
        <v>2</v>
      </c>
      <c r="P2556">
        <v>25</v>
      </c>
      <c r="Q2556" t="s">
        <v>7415</v>
      </c>
      <c r="R2556" t="s">
        <v>3498</v>
      </c>
      <c r="S2556">
        <v>0</v>
      </c>
      <c r="T2556">
        <v>2009</v>
      </c>
      <c r="U2556">
        <v>80</v>
      </c>
      <c r="V2556">
        <v>5.7</v>
      </c>
      <c r="W2556">
        <v>558</v>
      </c>
    </row>
    <row r="2557" spans="1:23" x14ac:dyDescent="0.25">
      <c r="A2557" t="s">
        <v>1404</v>
      </c>
      <c r="B2557">
        <v>1</v>
      </c>
      <c r="C2557">
        <v>141</v>
      </c>
      <c r="D2557">
        <v>335</v>
      </c>
      <c r="E2557">
        <v>635</v>
      </c>
      <c r="F2557" t="s">
        <v>580</v>
      </c>
      <c r="G2557">
        <v>11000</v>
      </c>
      <c r="H2557">
        <v>0</v>
      </c>
      <c r="I2557" t="s">
        <v>1405</v>
      </c>
      <c r="J2557" t="s">
        <v>323</v>
      </c>
      <c r="K2557" t="s">
        <v>1406</v>
      </c>
      <c r="L2557">
        <v>62</v>
      </c>
      <c r="M2557">
        <v>13390</v>
      </c>
      <c r="N2557" t="s">
        <v>1058</v>
      </c>
      <c r="O2557">
        <v>2</v>
      </c>
      <c r="P2557">
        <v>1</v>
      </c>
      <c r="Q2557" t="s">
        <v>30</v>
      </c>
      <c r="R2557" t="s">
        <v>31</v>
      </c>
      <c r="S2557">
        <v>0</v>
      </c>
      <c r="T2557">
        <v>2016</v>
      </c>
      <c r="U2557">
        <v>744</v>
      </c>
      <c r="V2557">
        <v>6.1</v>
      </c>
      <c r="W2557">
        <v>0</v>
      </c>
    </row>
    <row r="2558" spans="1:23" x14ac:dyDescent="0.25">
      <c r="A2558" t="s">
        <v>7416</v>
      </c>
      <c r="B2558">
        <v>454</v>
      </c>
      <c r="C2558">
        <v>114</v>
      </c>
      <c r="D2558">
        <v>77</v>
      </c>
      <c r="E2558">
        <v>305</v>
      </c>
      <c r="F2558" t="s">
        <v>39</v>
      </c>
      <c r="G2558">
        <v>19000</v>
      </c>
      <c r="H2558">
        <v>91121452</v>
      </c>
      <c r="I2558" t="s">
        <v>5867</v>
      </c>
      <c r="J2558" t="s">
        <v>246</v>
      </c>
      <c r="K2558" t="s">
        <v>7417</v>
      </c>
      <c r="L2558">
        <v>467613</v>
      </c>
      <c r="M2558">
        <v>20295</v>
      </c>
      <c r="N2558" t="s">
        <v>7418</v>
      </c>
      <c r="O2558">
        <v>1</v>
      </c>
      <c r="P2558">
        <v>608</v>
      </c>
      <c r="Q2558" t="s">
        <v>30</v>
      </c>
      <c r="R2558" t="s">
        <v>44</v>
      </c>
      <c r="S2558">
        <v>0</v>
      </c>
      <c r="T2558">
        <v>2014</v>
      </c>
      <c r="U2558">
        <v>393</v>
      </c>
      <c r="V2558">
        <v>8.1</v>
      </c>
      <c r="W2558">
        <v>165000</v>
      </c>
    </row>
    <row r="2559" spans="1:23" x14ac:dyDescent="0.25">
      <c r="A2559" t="s">
        <v>7225</v>
      </c>
      <c r="B2559">
        <v>25</v>
      </c>
      <c r="C2559">
        <v>109</v>
      </c>
      <c r="D2559">
        <v>6</v>
      </c>
      <c r="E2559">
        <v>271</v>
      </c>
      <c r="F2559" t="s">
        <v>1906</v>
      </c>
      <c r="G2559">
        <v>1000</v>
      </c>
      <c r="H2559">
        <v>69800000</v>
      </c>
      <c r="I2559" t="s">
        <v>3788</v>
      </c>
      <c r="J2559" t="s">
        <v>2636</v>
      </c>
      <c r="K2559" t="s">
        <v>7419</v>
      </c>
      <c r="L2559">
        <v>18140</v>
      </c>
      <c r="M2559">
        <v>2419</v>
      </c>
      <c r="N2559" t="s">
        <v>5051</v>
      </c>
      <c r="O2559">
        <v>1</v>
      </c>
      <c r="P2559">
        <v>60</v>
      </c>
      <c r="Q2559" t="s">
        <v>30</v>
      </c>
      <c r="R2559" t="s">
        <v>31</v>
      </c>
      <c r="S2559">
        <v>0</v>
      </c>
      <c r="T2559">
        <v>1980</v>
      </c>
      <c r="U2559">
        <v>745</v>
      </c>
      <c r="V2559">
        <v>6.1</v>
      </c>
      <c r="W2559">
        <v>855</v>
      </c>
    </row>
    <row r="2560" spans="1:23" x14ac:dyDescent="0.25">
      <c r="A2560" t="s">
        <v>509</v>
      </c>
      <c r="B2560">
        <v>46</v>
      </c>
      <c r="C2560">
        <v>124</v>
      </c>
      <c r="D2560">
        <v>150</v>
      </c>
      <c r="E2560">
        <v>572</v>
      </c>
      <c r="F2560" t="s">
        <v>4671</v>
      </c>
      <c r="G2560">
        <v>874</v>
      </c>
      <c r="H2560">
        <v>79900000</v>
      </c>
      <c r="I2560" t="s">
        <v>3965</v>
      </c>
      <c r="J2560" t="s">
        <v>3161</v>
      </c>
      <c r="K2560" t="s">
        <v>7420</v>
      </c>
      <c r="L2560">
        <v>12974</v>
      </c>
      <c r="M2560">
        <v>2667</v>
      </c>
      <c r="N2560" t="s">
        <v>7421</v>
      </c>
      <c r="O2560">
        <v>0</v>
      </c>
      <c r="P2560">
        <v>84</v>
      </c>
      <c r="Q2560" t="s">
        <v>30</v>
      </c>
      <c r="R2560" t="s">
        <v>31</v>
      </c>
      <c r="S2560">
        <v>0</v>
      </c>
      <c r="T2560">
        <v>1980</v>
      </c>
      <c r="U2560">
        <v>816</v>
      </c>
      <c r="V2560">
        <v>7.5</v>
      </c>
      <c r="W2560">
        <v>0</v>
      </c>
    </row>
    <row r="2561" spans="1:23" x14ac:dyDescent="0.25">
      <c r="A2561" t="s">
        <v>1449</v>
      </c>
      <c r="B2561">
        <v>111</v>
      </c>
      <c r="C2561">
        <v>94</v>
      </c>
      <c r="D2561">
        <v>87</v>
      </c>
      <c r="E2561">
        <v>569</v>
      </c>
      <c r="F2561" t="s">
        <v>6158</v>
      </c>
      <c r="G2561">
        <v>17000</v>
      </c>
      <c r="H2561">
        <v>64001297</v>
      </c>
      <c r="I2561" t="s">
        <v>1954</v>
      </c>
      <c r="J2561" t="s">
        <v>338</v>
      </c>
      <c r="K2561" t="s">
        <v>7422</v>
      </c>
      <c r="L2561">
        <v>32002</v>
      </c>
      <c r="M2561">
        <v>20154</v>
      </c>
      <c r="N2561" t="s">
        <v>1429</v>
      </c>
      <c r="O2561">
        <v>1</v>
      </c>
      <c r="P2561">
        <v>103</v>
      </c>
      <c r="Q2561" t="s">
        <v>30</v>
      </c>
      <c r="R2561" t="s">
        <v>31</v>
      </c>
      <c r="S2561">
        <v>0</v>
      </c>
      <c r="T2561">
        <v>2010</v>
      </c>
      <c r="U2561">
        <v>975</v>
      </c>
      <c r="V2561">
        <v>6.2</v>
      </c>
      <c r="W2561">
        <v>0</v>
      </c>
    </row>
    <row r="2562" spans="1:23" x14ac:dyDescent="0.25">
      <c r="A2562" t="s">
        <v>7423</v>
      </c>
      <c r="B2562">
        <v>393</v>
      </c>
      <c r="C2562">
        <v>100</v>
      </c>
      <c r="D2562">
        <v>127</v>
      </c>
      <c r="E2562">
        <v>250</v>
      </c>
      <c r="F2562" t="s">
        <v>7424</v>
      </c>
      <c r="G2562">
        <v>1000</v>
      </c>
      <c r="H2562">
        <v>71588220</v>
      </c>
      <c r="I2562" t="s">
        <v>4475</v>
      </c>
      <c r="J2562" t="s">
        <v>3842</v>
      </c>
      <c r="K2562" t="s">
        <v>7425</v>
      </c>
      <c r="L2562">
        <v>134869</v>
      </c>
      <c r="M2562">
        <v>1949</v>
      </c>
      <c r="N2562" t="s">
        <v>7426</v>
      </c>
      <c r="O2562">
        <v>1</v>
      </c>
      <c r="P2562">
        <v>304</v>
      </c>
      <c r="Q2562" t="s">
        <v>30</v>
      </c>
      <c r="R2562" t="s">
        <v>188</v>
      </c>
      <c r="S2562">
        <v>0</v>
      </c>
      <c r="T2562">
        <v>2013</v>
      </c>
      <c r="U2562">
        <v>340</v>
      </c>
      <c r="V2562">
        <v>6.2</v>
      </c>
      <c r="W2562">
        <v>57000</v>
      </c>
    </row>
    <row r="2563" spans="1:23" x14ac:dyDescent="0.25">
      <c r="A2563" t="s">
        <v>3309</v>
      </c>
      <c r="B2563">
        <v>318</v>
      </c>
      <c r="C2563">
        <v>101</v>
      </c>
      <c r="D2563">
        <v>0</v>
      </c>
      <c r="E2563">
        <v>598</v>
      </c>
      <c r="F2563" t="s">
        <v>6021</v>
      </c>
      <c r="G2563">
        <v>2000</v>
      </c>
      <c r="H2563">
        <v>47000000</v>
      </c>
      <c r="I2563" t="s">
        <v>3406</v>
      </c>
      <c r="J2563" t="s">
        <v>1132</v>
      </c>
      <c r="K2563" t="s">
        <v>7125</v>
      </c>
      <c r="L2563">
        <v>157857</v>
      </c>
      <c r="M2563">
        <v>4400</v>
      </c>
      <c r="N2563" t="s">
        <v>3407</v>
      </c>
      <c r="O2563">
        <v>0</v>
      </c>
      <c r="P2563">
        <v>1191</v>
      </c>
      <c r="Q2563" t="s">
        <v>30</v>
      </c>
      <c r="R2563" t="s">
        <v>31</v>
      </c>
      <c r="S2563">
        <v>0</v>
      </c>
      <c r="T2563">
        <v>1978</v>
      </c>
      <c r="U2563">
        <v>742</v>
      </c>
      <c r="V2563">
        <v>7.9</v>
      </c>
      <c r="W2563">
        <v>12000</v>
      </c>
    </row>
    <row r="2564" spans="1:23" x14ac:dyDescent="0.25">
      <c r="A2564" t="s">
        <v>2644</v>
      </c>
      <c r="B2564">
        <v>55</v>
      </c>
      <c r="C2564">
        <v>98</v>
      </c>
      <c r="D2564">
        <v>11000</v>
      </c>
      <c r="E2564">
        <v>624</v>
      </c>
      <c r="F2564" t="s">
        <v>1243</v>
      </c>
      <c r="G2564">
        <v>816</v>
      </c>
      <c r="H2564">
        <v>61400000</v>
      </c>
      <c r="I2564" t="s">
        <v>2645</v>
      </c>
      <c r="J2564" t="s">
        <v>4671</v>
      </c>
      <c r="K2564" t="s">
        <v>7427</v>
      </c>
      <c r="L2564">
        <v>71183</v>
      </c>
      <c r="M2564">
        <v>3617</v>
      </c>
      <c r="N2564" t="s">
        <v>1549</v>
      </c>
      <c r="O2564">
        <v>1</v>
      </c>
      <c r="P2564">
        <v>183</v>
      </c>
      <c r="Q2564" t="s">
        <v>30</v>
      </c>
      <c r="R2564" t="s">
        <v>31</v>
      </c>
      <c r="S2564">
        <v>0</v>
      </c>
      <c r="T2564">
        <v>1983</v>
      </c>
      <c r="U2564">
        <v>695</v>
      </c>
      <c r="V2564">
        <v>7.4</v>
      </c>
      <c r="W2564">
        <v>0</v>
      </c>
    </row>
    <row r="2565" spans="1:23" x14ac:dyDescent="0.25">
      <c r="A2565" t="s">
        <v>6282</v>
      </c>
      <c r="B2565">
        <v>157</v>
      </c>
      <c r="C2565">
        <v>102</v>
      </c>
      <c r="D2565">
        <v>79</v>
      </c>
      <c r="E2565">
        <v>27</v>
      </c>
      <c r="F2565" t="s">
        <v>7428</v>
      </c>
      <c r="G2565">
        <v>925</v>
      </c>
      <c r="H2565">
        <v>101978840</v>
      </c>
      <c r="I2565" t="s">
        <v>1094</v>
      </c>
      <c r="J2565" t="s">
        <v>7429</v>
      </c>
      <c r="K2565" t="s">
        <v>7430</v>
      </c>
      <c r="L2565">
        <v>77724</v>
      </c>
      <c r="M2565">
        <v>1018</v>
      </c>
      <c r="N2565" t="s">
        <v>7431</v>
      </c>
      <c r="O2565">
        <v>0</v>
      </c>
      <c r="P2565">
        <v>162</v>
      </c>
      <c r="Q2565" t="s">
        <v>30</v>
      </c>
      <c r="R2565" t="s">
        <v>31</v>
      </c>
      <c r="S2565">
        <v>0</v>
      </c>
      <c r="T2565">
        <v>2013</v>
      </c>
      <c r="U2565">
        <v>38</v>
      </c>
      <c r="V2565">
        <v>6.6</v>
      </c>
      <c r="W2565">
        <v>26000</v>
      </c>
    </row>
    <row r="2566" spans="1:23" x14ac:dyDescent="0.25">
      <c r="A2566" t="s">
        <v>3470</v>
      </c>
      <c r="B2566">
        <v>280</v>
      </c>
      <c r="C2566">
        <v>94</v>
      </c>
      <c r="D2566">
        <v>350</v>
      </c>
      <c r="E2566">
        <v>39</v>
      </c>
      <c r="F2566" t="s">
        <v>7432</v>
      </c>
      <c r="G2566">
        <v>326</v>
      </c>
      <c r="H2566">
        <v>56437947</v>
      </c>
      <c r="I2566" t="s">
        <v>1017</v>
      </c>
      <c r="J2566" t="s">
        <v>6830</v>
      </c>
      <c r="K2566" t="s">
        <v>7433</v>
      </c>
      <c r="L2566">
        <v>85333</v>
      </c>
      <c r="M2566">
        <v>486</v>
      </c>
      <c r="N2566" t="s">
        <v>4587</v>
      </c>
      <c r="O2566">
        <v>0</v>
      </c>
      <c r="P2566">
        <v>421</v>
      </c>
      <c r="Q2566" t="s">
        <v>30</v>
      </c>
      <c r="R2566" t="s">
        <v>44</v>
      </c>
      <c r="S2566">
        <v>0</v>
      </c>
      <c r="T2566">
        <v>2006</v>
      </c>
      <c r="U2566">
        <v>48</v>
      </c>
      <c r="V2566">
        <v>7.3</v>
      </c>
      <c r="W2566">
        <v>0</v>
      </c>
    </row>
    <row r="2567" spans="1:23" x14ac:dyDescent="0.25">
      <c r="A2567" t="s">
        <v>179</v>
      </c>
      <c r="B2567">
        <v>109</v>
      </c>
      <c r="C2567">
        <v>92</v>
      </c>
      <c r="D2567">
        <v>13000</v>
      </c>
      <c r="E2567">
        <v>217</v>
      </c>
      <c r="F2567" t="s">
        <v>1085</v>
      </c>
      <c r="G2567">
        <v>925</v>
      </c>
      <c r="H2567">
        <v>73326666</v>
      </c>
      <c r="I2567" t="s">
        <v>1789</v>
      </c>
      <c r="J2567" t="s">
        <v>1178</v>
      </c>
      <c r="K2567" t="s">
        <v>7434</v>
      </c>
      <c r="L2567">
        <v>189413</v>
      </c>
      <c r="M2567">
        <v>1953</v>
      </c>
      <c r="N2567" t="s">
        <v>7435</v>
      </c>
      <c r="O2567">
        <v>3</v>
      </c>
      <c r="P2567">
        <v>306</v>
      </c>
      <c r="Q2567" t="s">
        <v>30</v>
      </c>
      <c r="R2567" t="s">
        <v>31</v>
      </c>
      <c r="S2567">
        <v>0</v>
      </c>
      <c r="T2567">
        <v>1988</v>
      </c>
      <c r="U2567">
        <v>692</v>
      </c>
      <c r="V2567">
        <v>7.5</v>
      </c>
      <c r="W2567">
        <v>15000</v>
      </c>
    </row>
    <row r="2568" spans="1:23" x14ac:dyDescent="0.25">
      <c r="A2568" t="s">
        <v>5653</v>
      </c>
      <c r="B2568">
        <v>41</v>
      </c>
      <c r="C2568">
        <v>113</v>
      </c>
      <c r="D2568">
        <v>0</v>
      </c>
      <c r="E2568">
        <v>607</v>
      </c>
      <c r="F2568" t="s">
        <v>2525</v>
      </c>
      <c r="G2568">
        <v>2000</v>
      </c>
      <c r="H2568">
        <v>55184721</v>
      </c>
      <c r="I2568" t="s">
        <v>1639</v>
      </c>
      <c r="J2568" t="s">
        <v>3923</v>
      </c>
      <c r="K2568" t="s">
        <v>7436</v>
      </c>
      <c r="L2568">
        <v>9811</v>
      </c>
      <c r="M2568">
        <v>6510</v>
      </c>
      <c r="N2568" t="s">
        <v>6360</v>
      </c>
      <c r="O2568">
        <v>8</v>
      </c>
      <c r="P2568">
        <v>100</v>
      </c>
      <c r="Q2568" t="s">
        <v>30</v>
      </c>
      <c r="R2568" t="s">
        <v>31</v>
      </c>
      <c r="S2568">
        <v>0</v>
      </c>
      <c r="T2568">
        <v>2007</v>
      </c>
      <c r="U2568">
        <v>721</v>
      </c>
      <c r="V2568">
        <v>5.6</v>
      </c>
      <c r="W2568">
        <v>1000</v>
      </c>
    </row>
    <row r="2569" spans="1:23" x14ac:dyDescent="0.25">
      <c r="A2569" t="s">
        <v>7437</v>
      </c>
      <c r="B2569">
        <v>27</v>
      </c>
      <c r="C2569">
        <v>115</v>
      </c>
      <c r="D2569">
        <v>44</v>
      </c>
      <c r="E2569">
        <v>902</v>
      </c>
      <c r="F2569" t="s">
        <v>63</v>
      </c>
      <c r="G2569">
        <v>23000</v>
      </c>
      <c r="H2569">
        <v>50003300</v>
      </c>
      <c r="I2569" t="s">
        <v>7438</v>
      </c>
      <c r="J2569" t="s">
        <v>46</v>
      </c>
      <c r="K2569" t="s">
        <v>7439</v>
      </c>
      <c r="L2569">
        <v>36624</v>
      </c>
      <c r="M2569">
        <v>29370</v>
      </c>
      <c r="N2569" t="s">
        <v>3547</v>
      </c>
      <c r="O2569">
        <v>4</v>
      </c>
      <c r="P2569">
        <v>132</v>
      </c>
      <c r="Q2569" t="s">
        <v>30</v>
      </c>
      <c r="R2569" t="s">
        <v>31</v>
      </c>
      <c r="S2569">
        <v>0</v>
      </c>
      <c r="T2569">
        <v>1994</v>
      </c>
      <c r="U2569">
        <v>4000</v>
      </c>
      <c r="V2569">
        <v>7.3</v>
      </c>
      <c r="W2569">
        <v>0</v>
      </c>
    </row>
    <row r="2570" spans="1:23" x14ac:dyDescent="0.25">
      <c r="A2570" t="s">
        <v>7440</v>
      </c>
      <c r="B2570">
        <v>462</v>
      </c>
      <c r="C2570">
        <v>95</v>
      </c>
      <c r="D2570">
        <v>43</v>
      </c>
      <c r="E2570">
        <v>259</v>
      </c>
      <c r="F2570" t="s">
        <v>6830</v>
      </c>
      <c r="G2570">
        <v>11000</v>
      </c>
      <c r="H2570">
        <v>54322273</v>
      </c>
      <c r="I2570" t="s">
        <v>610</v>
      </c>
      <c r="J2570" t="s">
        <v>76</v>
      </c>
      <c r="K2570" t="s">
        <v>7441</v>
      </c>
      <c r="L2570">
        <v>139749</v>
      </c>
      <c r="M2570">
        <v>11946</v>
      </c>
      <c r="N2570" t="s">
        <v>7442</v>
      </c>
      <c r="O2570">
        <v>0</v>
      </c>
      <c r="P2570">
        <v>509</v>
      </c>
      <c r="Q2570" t="s">
        <v>30</v>
      </c>
      <c r="R2570" t="s">
        <v>44</v>
      </c>
      <c r="S2570">
        <v>0</v>
      </c>
      <c r="T2570">
        <v>2012</v>
      </c>
      <c r="U2570">
        <v>326</v>
      </c>
      <c r="V2570">
        <v>6.4</v>
      </c>
      <c r="W2570">
        <v>29000</v>
      </c>
    </row>
    <row r="2571" spans="1:23" x14ac:dyDescent="0.25">
      <c r="A2571" t="s">
        <v>1165</v>
      </c>
      <c r="B2571">
        <v>152</v>
      </c>
      <c r="C2571">
        <v>87</v>
      </c>
      <c r="D2571">
        <v>165</v>
      </c>
      <c r="E2571">
        <v>383</v>
      </c>
      <c r="F2571" t="s">
        <v>7443</v>
      </c>
      <c r="G2571">
        <v>1000</v>
      </c>
      <c r="H2571">
        <v>47860214</v>
      </c>
      <c r="I2571" t="s">
        <v>3406</v>
      </c>
      <c r="J2571" t="s">
        <v>2920</v>
      </c>
      <c r="K2571" t="s">
        <v>7444</v>
      </c>
      <c r="L2571">
        <v>34711</v>
      </c>
      <c r="M2571">
        <v>2452</v>
      </c>
      <c r="N2571" t="s">
        <v>2069</v>
      </c>
      <c r="O2571">
        <v>0</v>
      </c>
      <c r="P2571">
        <v>468</v>
      </c>
      <c r="Q2571" t="s">
        <v>30</v>
      </c>
      <c r="R2571" t="s">
        <v>31</v>
      </c>
      <c r="S2571">
        <v>0</v>
      </c>
      <c r="T2571">
        <v>2006</v>
      </c>
      <c r="U2571">
        <v>431</v>
      </c>
      <c r="V2571">
        <v>5</v>
      </c>
      <c r="W2571">
        <v>0</v>
      </c>
    </row>
    <row r="2572" spans="1:23" x14ac:dyDescent="0.25">
      <c r="A2572" t="s">
        <v>552</v>
      </c>
      <c r="B2572">
        <v>69</v>
      </c>
      <c r="C2572">
        <v>88</v>
      </c>
      <c r="D2572">
        <v>189</v>
      </c>
      <c r="E2572">
        <v>799</v>
      </c>
      <c r="F2572" t="s">
        <v>5387</v>
      </c>
      <c r="G2572">
        <v>934</v>
      </c>
      <c r="H2572">
        <v>47811275</v>
      </c>
      <c r="I2572" t="s">
        <v>1530</v>
      </c>
      <c r="J2572" t="s">
        <v>4978</v>
      </c>
      <c r="K2572" t="s">
        <v>7445</v>
      </c>
      <c r="L2572">
        <v>29008</v>
      </c>
      <c r="M2572">
        <v>3707</v>
      </c>
      <c r="N2572" t="s">
        <v>7446</v>
      </c>
      <c r="O2572">
        <v>1</v>
      </c>
      <c r="P2572">
        <v>99</v>
      </c>
      <c r="Q2572" t="s">
        <v>30</v>
      </c>
      <c r="R2572" t="s">
        <v>31</v>
      </c>
      <c r="S2572">
        <v>0</v>
      </c>
      <c r="T2572">
        <v>2002</v>
      </c>
      <c r="U2572">
        <v>927</v>
      </c>
      <c r="V2572">
        <v>5.4</v>
      </c>
      <c r="W2572">
        <v>896</v>
      </c>
    </row>
    <row r="2573" spans="1:23" x14ac:dyDescent="0.25">
      <c r="A2573" t="s">
        <v>3697</v>
      </c>
      <c r="B2573">
        <v>140</v>
      </c>
      <c r="C2573">
        <v>183</v>
      </c>
      <c r="D2573">
        <v>517</v>
      </c>
      <c r="E2573">
        <v>652</v>
      </c>
      <c r="F2573" t="s">
        <v>1541</v>
      </c>
      <c r="G2573">
        <v>22000</v>
      </c>
      <c r="H2573">
        <v>0</v>
      </c>
      <c r="I2573" t="s">
        <v>2157</v>
      </c>
      <c r="J2573" t="s">
        <v>1140</v>
      </c>
      <c r="K2573" t="s">
        <v>7447</v>
      </c>
      <c r="L2573">
        <v>232577</v>
      </c>
      <c r="M2573">
        <v>34025</v>
      </c>
      <c r="N2573" t="s">
        <v>4956</v>
      </c>
      <c r="O2573">
        <v>2</v>
      </c>
      <c r="P2573">
        <v>1026</v>
      </c>
      <c r="Q2573" t="s">
        <v>30</v>
      </c>
      <c r="R2573" t="s">
        <v>44</v>
      </c>
      <c r="S2573">
        <v>0</v>
      </c>
      <c r="T2573">
        <v>1978</v>
      </c>
      <c r="U2573">
        <v>11000</v>
      </c>
      <c r="V2573">
        <v>8.1999999999999993</v>
      </c>
      <c r="W2573">
        <v>11000</v>
      </c>
    </row>
    <row r="2574" spans="1:23" x14ac:dyDescent="0.25">
      <c r="A2574" t="s">
        <v>1990</v>
      </c>
      <c r="B2574">
        <v>130</v>
      </c>
      <c r="C2574">
        <v>97</v>
      </c>
      <c r="D2574">
        <v>272</v>
      </c>
      <c r="E2574">
        <v>957</v>
      </c>
      <c r="F2574" t="s">
        <v>63</v>
      </c>
      <c r="G2574">
        <v>22000</v>
      </c>
      <c r="H2574">
        <v>43022524</v>
      </c>
      <c r="I2574" t="s">
        <v>1639</v>
      </c>
      <c r="J2574" t="s">
        <v>1140</v>
      </c>
      <c r="K2574" t="s">
        <v>7448</v>
      </c>
      <c r="L2574">
        <v>67604</v>
      </c>
      <c r="M2574">
        <v>29252</v>
      </c>
      <c r="N2574" t="s">
        <v>685</v>
      </c>
      <c r="O2574">
        <v>0</v>
      </c>
      <c r="P2574">
        <v>218</v>
      </c>
      <c r="Q2574" t="s">
        <v>30</v>
      </c>
      <c r="R2574" t="s">
        <v>31</v>
      </c>
      <c r="S2574">
        <v>0</v>
      </c>
      <c r="T2574">
        <v>1997</v>
      </c>
      <c r="U2574">
        <v>4000</v>
      </c>
      <c r="V2574">
        <v>7.1</v>
      </c>
      <c r="W2574">
        <v>12000</v>
      </c>
    </row>
    <row r="2575" spans="1:23" x14ac:dyDescent="0.25">
      <c r="A2575" t="s">
        <v>7449</v>
      </c>
      <c r="B2575">
        <v>66</v>
      </c>
      <c r="C2575">
        <v>94</v>
      </c>
      <c r="D2575">
        <v>13</v>
      </c>
      <c r="E2575">
        <v>566</v>
      </c>
      <c r="F2575" t="s">
        <v>7450</v>
      </c>
      <c r="G2575">
        <v>925</v>
      </c>
      <c r="H2575">
        <v>42672630</v>
      </c>
      <c r="I2575" t="s">
        <v>7451</v>
      </c>
      <c r="J2575" t="s">
        <v>7452</v>
      </c>
      <c r="K2575" t="s">
        <v>7453</v>
      </c>
      <c r="L2575">
        <v>27580</v>
      </c>
      <c r="M2575">
        <v>3423</v>
      </c>
      <c r="N2575" t="s">
        <v>1218</v>
      </c>
      <c r="O2575">
        <v>1</v>
      </c>
      <c r="P2575">
        <v>172</v>
      </c>
      <c r="Q2575" t="s">
        <v>30</v>
      </c>
      <c r="R2575" t="s">
        <v>31</v>
      </c>
      <c r="S2575">
        <v>0</v>
      </c>
      <c r="T2575">
        <v>2003</v>
      </c>
      <c r="U2575">
        <v>738</v>
      </c>
      <c r="V2575">
        <v>5.3</v>
      </c>
      <c r="W2575">
        <v>0</v>
      </c>
    </row>
    <row r="2576" spans="1:23" x14ac:dyDescent="0.25">
      <c r="A2576" t="s">
        <v>7454</v>
      </c>
      <c r="B2576">
        <v>238</v>
      </c>
      <c r="C2576">
        <v>112</v>
      </c>
      <c r="D2576">
        <v>29</v>
      </c>
      <c r="E2576">
        <v>874</v>
      </c>
      <c r="F2576" t="s">
        <v>1802</v>
      </c>
      <c r="G2576">
        <v>12000</v>
      </c>
      <c r="H2576">
        <v>42919096</v>
      </c>
      <c r="I2576" t="s">
        <v>628</v>
      </c>
      <c r="J2576" t="s">
        <v>725</v>
      </c>
      <c r="K2576" t="s">
        <v>7455</v>
      </c>
      <c r="L2576">
        <v>64747</v>
      </c>
      <c r="M2576">
        <v>15800</v>
      </c>
      <c r="N2576" t="s">
        <v>3872</v>
      </c>
      <c r="O2576">
        <v>1</v>
      </c>
      <c r="P2576">
        <v>122</v>
      </c>
      <c r="Q2576" t="s">
        <v>30</v>
      </c>
      <c r="R2576" t="s">
        <v>31</v>
      </c>
      <c r="S2576">
        <v>0</v>
      </c>
      <c r="T2576">
        <v>2013</v>
      </c>
      <c r="U2576">
        <v>1000</v>
      </c>
      <c r="V2576">
        <v>6.5</v>
      </c>
      <c r="W2576">
        <v>12000</v>
      </c>
    </row>
    <row r="2577" spans="1:23" x14ac:dyDescent="0.25">
      <c r="A2577" t="s">
        <v>7456</v>
      </c>
      <c r="B2577">
        <v>198</v>
      </c>
      <c r="C2577">
        <v>98</v>
      </c>
      <c r="D2577">
        <v>66</v>
      </c>
      <c r="E2577">
        <v>562</v>
      </c>
      <c r="F2577" t="s">
        <v>3125</v>
      </c>
      <c r="G2577">
        <v>3000</v>
      </c>
      <c r="H2577">
        <v>42592530</v>
      </c>
      <c r="I2577" t="s">
        <v>601</v>
      </c>
      <c r="J2577" t="s">
        <v>1016</v>
      </c>
      <c r="K2577" t="s">
        <v>7457</v>
      </c>
      <c r="L2577">
        <v>29867</v>
      </c>
      <c r="M2577">
        <v>4567</v>
      </c>
      <c r="N2577" t="s">
        <v>7458</v>
      </c>
      <c r="O2577">
        <v>0</v>
      </c>
      <c r="P2577">
        <v>181</v>
      </c>
      <c r="Q2577" t="s">
        <v>30</v>
      </c>
      <c r="R2577" t="s">
        <v>31</v>
      </c>
      <c r="S2577">
        <v>0</v>
      </c>
      <c r="T2577">
        <v>2015</v>
      </c>
      <c r="U2577">
        <v>658</v>
      </c>
      <c r="V2577">
        <v>6.2</v>
      </c>
      <c r="W2577">
        <v>27000</v>
      </c>
    </row>
    <row r="2578" spans="1:23" x14ac:dyDescent="0.25">
      <c r="A2578" t="s">
        <v>3047</v>
      </c>
      <c r="B2578">
        <v>154</v>
      </c>
      <c r="C2578">
        <v>104</v>
      </c>
      <c r="D2578">
        <v>0</v>
      </c>
      <c r="E2578">
        <v>1000</v>
      </c>
      <c r="F2578" t="s">
        <v>340</v>
      </c>
      <c r="G2578">
        <v>4000</v>
      </c>
      <c r="H2578">
        <v>40064955</v>
      </c>
      <c r="I2578" t="s">
        <v>4276</v>
      </c>
      <c r="J2578" t="s">
        <v>470</v>
      </c>
      <c r="K2578" t="s">
        <v>7459</v>
      </c>
      <c r="L2578">
        <v>92074</v>
      </c>
      <c r="M2578">
        <v>12170</v>
      </c>
      <c r="N2578" t="s">
        <v>3679</v>
      </c>
      <c r="O2578">
        <v>1</v>
      </c>
      <c r="P2578">
        <v>502</v>
      </c>
      <c r="Q2578" t="s">
        <v>30</v>
      </c>
      <c r="R2578" t="s">
        <v>31</v>
      </c>
      <c r="S2578">
        <v>0</v>
      </c>
      <c r="T2578">
        <v>1998</v>
      </c>
      <c r="U2578">
        <v>4000</v>
      </c>
      <c r="V2578">
        <v>6.4</v>
      </c>
      <c r="W2578">
        <v>0</v>
      </c>
    </row>
    <row r="2579" spans="1:23" x14ac:dyDescent="0.25">
      <c r="A2579" t="s">
        <v>3689</v>
      </c>
      <c r="B2579">
        <v>19</v>
      </c>
      <c r="C2579">
        <v>118</v>
      </c>
      <c r="D2579">
        <v>13</v>
      </c>
      <c r="E2579">
        <v>2</v>
      </c>
      <c r="F2579" t="s">
        <v>7460</v>
      </c>
      <c r="G2579">
        <v>90</v>
      </c>
      <c r="H2579">
        <v>39100956</v>
      </c>
      <c r="I2579" t="s">
        <v>2692</v>
      </c>
      <c r="J2579" t="s">
        <v>7461</v>
      </c>
      <c r="K2579" t="s">
        <v>7462</v>
      </c>
      <c r="L2579">
        <v>13442</v>
      </c>
      <c r="M2579">
        <v>114</v>
      </c>
      <c r="N2579" t="s">
        <v>7463</v>
      </c>
      <c r="O2579">
        <v>0</v>
      </c>
      <c r="P2579">
        <v>59</v>
      </c>
      <c r="Q2579" t="s">
        <v>30</v>
      </c>
      <c r="R2579" t="s">
        <v>31</v>
      </c>
      <c r="S2579">
        <v>0</v>
      </c>
      <c r="T2579">
        <v>1993</v>
      </c>
      <c r="U2579">
        <v>22</v>
      </c>
      <c r="V2579">
        <v>7.2</v>
      </c>
      <c r="W2579">
        <v>0</v>
      </c>
    </row>
    <row r="2580" spans="1:23" x14ac:dyDescent="0.25">
      <c r="A2580" t="s">
        <v>940</v>
      </c>
      <c r="B2580">
        <v>131</v>
      </c>
      <c r="C2580">
        <v>120</v>
      </c>
      <c r="D2580">
        <v>446</v>
      </c>
      <c r="E2580">
        <v>1000</v>
      </c>
      <c r="F2580" t="s">
        <v>1166</v>
      </c>
      <c r="G2580">
        <v>22000</v>
      </c>
      <c r="H2580">
        <v>44886089</v>
      </c>
      <c r="I2580" t="s">
        <v>1385</v>
      </c>
      <c r="J2580" t="s">
        <v>1140</v>
      </c>
      <c r="K2580" t="s">
        <v>7464</v>
      </c>
      <c r="L2580">
        <v>69576</v>
      </c>
      <c r="M2580">
        <v>40117</v>
      </c>
      <c r="N2580" t="s">
        <v>542</v>
      </c>
      <c r="O2580">
        <v>3</v>
      </c>
      <c r="P2580">
        <v>207</v>
      </c>
      <c r="Q2580" t="s">
        <v>30</v>
      </c>
      <c r="R2580" t="s">
        <v>31</v>
      </c>
      <c r="S2580">
        <v>0</v>
      </c>
      <c r="T2580">
        <v>1997</v>
      </c>
      <c r="U2580">
        <v>13000</v>
      </c>
      <c r="V2580">
        <v>6.9</v>
      </c>
      <c r="W2580">
        <v>2000</v>
      </c>
    </row>
    <row r="2581" spans="1:23" x14ac:dyDescent="0.25">
      <c r="A2581" t="s">
        <v>7465</v>
      </c>
      <c r="B2581">
        <v>97</v>
      </c>
      <c r="C2581">
        <v>99</v>
      </c>
      <c r="D2581">
        <v>11</v>
      </c>
      <c r="E2581">
        <v>971</v>
      </c>
      <c r="F2581" t="s">
        <v>7466</v>
      </c>
      <c r="G2581">
        <v>11000</v>
      </c>
      <c r="H2581">
        <v>37882551</v>
      </c>
      <c r="I2581" t="s">
        <v>1094</v>
      </c>
      <c r="J2581" t="s">
        <v>158</v>
      </c>
      <c r="K2581" t="s">
        <v>7467</v>
      </c>
      <c r="L2581">
        <v>80305</v>
      </c>
      <c r="M2581">
        <v>15369</v>
      </c>
      <c r="N2581" t="s">
        <v>2719</v>
      </c>
      <c r="O2581">
        <v>0</v>
      </c>
      <c r="P2581">
        <v>393</v>
      </c>
      <c r="Q2581" t="s">
        <v>30</v>
      </c>
      <c r="R2581" t="s">
        <v>31</v>
      </c>
      <c r="S2581">
        <v>0</v>
      </c>
      <c r="T2581">
        <v>2001</v>
      </c>
      <c r="U2581">
        <v>983</v>
      </c>
      <c r="V2581">
        <v>5.7</v>
      </c>
      <c r="W2581">
        <v>0</v>
      </c>
    </row>
    <row r="2582" spans="1:23" x14ac:dyDescent="0.25">
      <c r="A2582" t="s">
        <v>350</v>
      </c>
      <c r="B2582">
        <v>355</v>
      </c>
      <c r="C2582">
        <v>109</v>
      </c>
      <c r="D2582">
        <v>453</v>
      </c>
      <c r="E2582">
        <v>953</v>
      </c>
      <c r="F2582" t="s">
        <v>1592</v>
      </c>
      <c r="G2582">
        <v>15000</v>
      </c>
      <c r="H2582">
        <v>40983001</v>
      </c>
      <c r="I2582" t="s">
        <v>1385</v>
      </c>
      <c r="J2582" t="s">
        <v>260</v>
      </c>
      <c r="K2582" t="s">
        <v>7468</v>
      </c>
      <c r="L2582">
        <v>181025</v>
      </c>
      <c r="M2582">
        <v>27788</v>
      </c>
      <c r="N2582" t="s">
        <v>442</v>
      </c>
      <c r="O2582">
        <v>2</v>
      </c>
      <c r="P2582">
        <v>336</v>
      </c>
      <c r="Q2582" t="s">
        <v>30</v>
      </c>
      <c r="R2582" t="s">
        <v>31</v>
      </c>
      <c r="S2582">
        <v>0</v>
      </c>
      <c r="T2582">
        <v>2012</v>
      </c>
      <c r="U2582">
        <v>10000</v>
      </c>
      <c r="V2582">
        <v>7.7</v>
      </c>
      <c r="W2582">
        <v>38000</v>
      </c>
    </row>
    <row r="2583" spans="1:23" x14ac:dyDescent="0.25">
      <c r="A2583" t="s">
        <v>2128</v>
      </c>
      <c r="B2583">
        <v>138</v>
      </c>
      <c r="C2583">
        <v>105</v>
      </c>
      <c r="D2583">
        <v>488</v>
      </c>
      <c r="E2583">
        <v>13000</v>
      </c>
      <c r="F2583" t="s">
        <v>452</v>
      </c>
      <c r="G2583">
        <v>15000</v>
      </c>
      <c r="H2583">
        <v>20991497</v>
      </c>
      <c r="I2583" t="s">
        <v>936</v>
      </c>
      <c r="J2583" t="s">
        <v>130</v>
      </c>
      <c r="K2583" t="s">
        <v>4366</v>
      </c>
      <c r="L2583">
        <v>39782</v>
      </c>
      <c r="M2583">
        <v>44037</v>
      </c>
      <c r="N2583" t="s">
        <v>378</v>
      </c>
      <c r="O2583">
        <v>1</v>
      </c>
      <c r="P2583">
        <v>172</v>
      </c>
      <c r="Q2583" t="s">
        <v>30</v>
      </c>
      <c r="R2583" t="s">
        <v>31</v>
      </c>
      <c r="S2583">
        <v>0</v>
      </c>
      <c r="T2583">
        <v>2015</v>
      </c>
      <c r="U2583">
        <v>14000</v>
      </c>
      <c r="V2583">
        <v>5.4</v>
      </c>
      <c r="W2583">
        <v>11000</v>
      </c>
    </row>
    <row r="2584" spans="1:23" x14ac:dyDescent="0.25">
      <c r="A2584" t="s">
        <v>344</v>
      </c>
      <c r="B2584">
        <v>102</v>
      </c>
      <c r="C2584">
        <v>106</v>
      </c>
      <c r="D2584">
        <v>357</v>
      </c>
      <c r="E2584">
        <v>883</v>
      </c>
      <c r="F2584" t="s">
        <v>1747</v>
      </c>
      <c r="G2584">
        <v>23000</v>
      </c>
      <c r="H2584">
        <v>35007180</v>
      </c>
      <c r="I2584" t="s">
        <v>321</v>
      </c>
      <c r="J2584" t="s">
        <v>232</v>
      </c>
      <c r="K2584" t="s">
        <v>7469</v>
      </c>
      <c r="L2584">
        <v>26846</v>
      </c>
      <c r="M2584">
        <v>26652</v>
      </c>
      <c r="N2584" t="s">
        <v>7470</v>
      </c>
      <c r="O2584">
        <v>0</v>
      </c>
      <c r="P2584">
        <v>193</v>
      </c>
      <c r="Q2584" t="s">
        <v>30</v>
      </c>
      <c r="R2584" t="s">
        <v>31</v>
      </c>
      <c r="S2584">
        <v>0</v>
      </c>
      <c r="T2584">
        <v>2000</v>
      </c>
      <c r="U2584">
        <v>1000</v>
      </c>
      <c r="V2584">
        <v>5.6</v>
      </c>
      <c r="W2584">
        <v>0</v>
      </c>
    </row>
    <row r="2585" spans="1:23" x14ac:dyDescent="0.25">
      <c r="A2585" t="s">
        <v>7471</v>
      </c>
      <c r="B2585">
        <v>419</v>
      </c>
      <c r="C2585">
        <v>123</v>
      </c>
      <c r="D2585">
        <v>120</v>
      </c>
      <c r="E2585">
        <v>149</v>
      </c>
      <c r="F2585" t="s">
        <v>1885</v>
      </c>
      <c r="G2585">
        <v>13000</v>
      </c>
      <c r="H2585">
        <v>35887263</v>
      </c>
      <c r="I2585" t="s">
        <v>3864</v>
      </c>
      <c r="J2585" t="s">
        <v>311</v>
      </c>
      <c r="K2585" t="s">
        <v>7472</v>
      </c>
      <c r="L2585">
        <v>265507</v>
      </c>
      <c r="M2585">
        <v>14100</v>
      </c>
      <c r="N2585" t="s">
        <v>2279</v>
      </c>
      <c r="O2585">
        <v>0</v>
      </c>
      <c r="P2585">
        <v>388</v>
      </c>
      <c r="Q2585" t="s">
        <v>30</v>
      </c>
      <c r="R2585" t="s">
        <v>44</v>
      </c>
      <c r="S2585">
        <v>0</v>
      </c>
      <c r="T2585">
        <v>2014</v>
      </c>
      <c r="U2585">
        <v>876</v>
      </c>
      <c r="V2585">
        <v>7.7</v>
      </c>
      <c r="W2585">
        <v>90000</v>
      </c>
    </row>
    <row r="2586" spans="1:23" x14ac:dyDescent="0.25">
      <c r="A2586" t="s">
        <v>3097</v>
      </c>
      <c r="B2586">
        <v>37</v>
      </c>
      <c r="C2586">
        <v>86</v>
      </c>
      <c r="D2586">
        <v>14</v>
      </c>
      <c r="E2586">
        <v>685</v>
      </c>
      <c r="F2586" t="s">
        <v>3504</v>
      </c>
      <c r="G2586">
        <v>833</v>
      </c>
      <c r="H2586">
        <v>34308901</v>
      </c>
      <c r="I2586" t="s">
        <v>684</v>
      </c>
      <c r="J2586" t="s">
        <v>1440</v>
      </c>
      <c r="K2586" t="s">
        <v>7473</v>
      </c>
      <c r="L2586">
        <v>15939</v>
      </c>
      <c r="M2586">
        <v>4435</v>
      </c>
      <c r="N2586" t="s">
        <v>4373</v>
      </c>
      <c r="O2586">
        <v>3</v>
      </c>
      <c r="P2586">
        <v>87</v>
      </c>
      <c r="Q2586" t="s">
        <v>30</v>
      </c>
      <c r="R2586" t="s">
        <v>31</v>
      </c>
      <c r="S2586">
        <v>0</v>
      </c>
      <c r="T2586">
        <v>2003</v>
      </c>
      <c r="U2586">
        <v>807</v>
      </c>
      <c r="V2586">
        <v>5.0999999999999996</v>
      </c>
      <c r="W2586">
        <v>0</v>
      </c>
    </row>
    <row r="2587" spans="1:23" x14ac:dyDescent="0.25">
      <c r="A2587" t="s">
        <v>7474</v>
      </c>
      <c r="B2587">
        <v>78</v>
      </c>
      <c r="C2587">
        <v>120</v>
      </c>
      <c r="D2587">
        <v>18</v>
      </c>
      <c r="E2587">
        <v>944</v>
      </c>
      <c r="F2587" t="s">
        <v>212</v>
      </c>
      <c r="G2587">
        <v>20000</v>
      </c>
      <c r="H2587">
        <v>33771174</v>
      </c>
      <c r="I2587" t="s">
        <v>936</v>
      </c>
      <c r="J2587" t="s">
        <v>574</v>
      </c>
      <c r="K2587" t="s">
        <v>7475</v>
      </c>
      <c r="L2587">
        <v>27044</v>
      </c>
      <c r="M2587">
        <v>22383</v>
      </c>
      <c r="N2587" t="s">
        <v>2594</v>
      </c>
      <c r="O2587">
        <v>2</v>
      </c>
      <c r="P2587">
        <v>240</v>
      </c>
      <c r="Q2587" t="s">
        <v>30</v>
      </c>
      <c r="R2587" t="s">
        <v>31</v>
      </c>
      <c r="S2587">
        <v>0</v>
      </c>
      <c r="T2587">
        <v>2000</v>
      </c>
      <c r="U2587">
        <v>1000</v>
      </c>
      <c r="V2587">
        <v>6.8</v>
      </c>
      <c r="W2587">
        <v>0</v>
      </c>
    </row>
    <row r="2588" spans="1:23" x14ac:dyDescent="0.25">
      <c r="A2588" t="s">
        <v>5406</v>
      </c>
      <c r="B2588">
        <v>181</v>
      </c>
      <c r="C2588">
        <v>227</v>
      </c>
      <c r="D2588">
        <v>767</v>
      </c>
      <c r="E2588">
        <v>87</v>
      </c>
      <c r="F2588" t="s">
        <v>3605</v>
      </c>
      <c r="G2588">
        <v>607</v>
      </c>
      <c r="H2588">
        <v>6000000</v>
      </c>
      <c r="I2588" t="s">
        <v>2177</v>
      </c>
      <c r="J2588" t="s">
        <v>7476</v>
      </c>
      <c r="K2588" t="s">
        <v>7477</v>
      </c>
      <c r="L2588">
        <v>192775</v>
      </c>
      <c r="M2588">
        <v>1076</v>
      </c>
      <c r="N2588" t="s">
        <v>5963</v>
      </c>
      <c r="O2588">
        <v>8</v>
      </c>
      <c r="P2588">
        <v>559</v>
      </c>
      <c r="Q2588" t="s">
        <v>30</v>
      </c>
      <c r="R2588" t="s">
        <v>44</v>
      </c>
      <c r="S2588">
        <v>0</v>
      </c>
      <c r="T2588">
        <v>1962</v>
      </c>
      <c r="U2588">
        <v>202</v>
      </c>
      <c r="V2588">
        <v>8.4</v>
      </c>
      <c r="W2588">
        <v>11000</v>
      </c>
    </row>
    <row r="2589" spans="1:23" x14ac:dyDescent="0.25">
      <c r="A2589" t="s">
        <v>7478</v>
      </c>
      <c r="B2589">
        <v>220</v>
      </c>
      <c r="C2589">
        <v>119</v>
      </c>
      <c r="D2589">
        <v>0</v>
      </c>
      <c r="E2589">
        <v>593</v>
      </c>
      <c r="F2589" t="s">
        <v>1923</v>
      </c>
      <c r="G2589">
        <v>908</v>
      </c>
      <c r="H2589">
        <v>33386128</v>
      </c>
      <c r="I2589" t="s">
        <v>3905</v>
      </c>
      <c r="J2589" t="s">
        <v>5945</v>
      </c>
      <c r="K2589" t="s">
        <v>7479</v>
      </c>
      <c r="L2589">
        <v>36372</v>
      </c>
      <c r="M2589">
        <v>3226</v>
      </c>
      <c r="N2589" t="s">
        <v>2864</v>
      </c>
      <c r="O2589">
        <v>0</v>
      </c>
      <c r="P2589">
        <v>491</v>
      </c>
      <c r="Q2589" t="s">
        <v>30</v>
      </c>
      <c r="R2589" t="s">
        <v>31</v>
      </c>
      <c r="S2589">
        <v>0</v>
      </c>
      <c r="T2589">
        <v>2009</v>
      </c>
      <c r="U2589">
        <v>764</v>
      </c>
      <c r="V2589">
        <v>4.9000000000000004</v>
      </c>
      <c r="W2589">
        <v>3000</v>
      </c>
    </row>
    <row r="2590" spans="1:23" x14ac:dyDescent="0.25">
      <c r="A2590" t="s">
        <v>4614</v>
      </c>
      <c r="B2590">
        <v>349</v>
      </c>
      <c r="C2590">
        <v>115</v>
      </c>
      <c r="D2590">
        <v>212</v>
      </c>
      <c r="E2590">
        <v>612</v>
      </c>
      <c r="F2590" t="s">
        <v>721</v>
      </c>
      <c r="G2590">
        <v>2000</v>
      </c>
      <c r="H2590">
        <v>37877959</v>
      </c>
      <c r="I2590" t="s">
        <v>6508</v>
      </c>
      <c r="J2590" t="s">
        <v>4615</v>
      </c>
      <c r="K2590" t="s">
        <v>7480</v>
      </c>
      <c r="L2590">
        <v>86664</v>
      </c>
      <c r="M2590">
        <v>4896</v>
      </c>
      <c r="N2590" t="s">
        <v>1474</v>
      </c>
      <c r="O2590">
        <v>1</v>
      </c>
      <c r="P2590">
        <v>252</v>
      </c>
      <c r="Q2590" t="s">
        <v>30</v>
      </c>
      <c r="R2590" t="s">
        <v>31</v>
      </c>
      <c r="S2590">
        <v>0</v>
      </c>
      <c r="T2590">
        <v>2014</v>
      </c>
      <c r="U2590">
        <v>820</v>
      </c>
      <c r="V2590">
        <v>7.1</v>
      </c>
      <c r="W2590">
        <v>38000</v>
      </c>
    </row>
    <row r="2591" spans="1:23" x14ac:dyDescent="0.25">
      <c r="A2591" t="s">
        <v>7481</v>
      </c>
      <c r="B2591">
        <v>241</v>
      </c>
      <c r="C2591">
        <v>114</v>
      </c>
      <c r="D2591">
        <v>29</v>
      </c>
      <c r="E2591">
        <v>616</v>
      </c>
      <c r="F2591" t="s">
        <v>1695</v>
      </c>
      <c r="G2591">
        <v>956</v>
      </c>
      <c r="H2591">
        <v>32721635</v>
      </c>
      <c r="I2591" t="s">
        <v>4126</v>
      </c>
      <c r="J2591" t="s">
        <v>689</v>
      </c>
      <c r="K2591" t="s">
        <v>7482</v>
      </c>
      <c r="L2591">
        <v>67822</v>
      </c>
      <c r="M2591">
        <v>3861</v>
      </c>
      <c r="N2591" t="s">
        <v>7483</v>
      </c>
      <c r="O2591">
        <v>0</v>
      </c>
      <c r="P2591">
        <v>279</v>
      </c>
      <c r="Q2591" t="s">
        <v>30</v>
      </c>
      <c r="R2591" t="s">
        <v>31</v>
      </c>
      <c r="S2591">
        <v>0</v>
      </c>
      <c r="T2591">
        <v>2009</v>
      </c>
      <c r="U2591">
        <v>878</v>
      </c>
      <c r="V2591">
        <v>6.6</v>
      </c>
      <c r="W2591">
        <v>0</v>
      </c>
    </row>
    <row r="2592" spans="1:23" x14ac:dyDescent="0.25">
      <c r="A2592" t="s">
        <v>7311</v>
      </c>
      <c r="B2592">
        <v>103</v>
      </c>
      <c r="C2592">
        <v>90</v>
      </c>
      <c r="D2592">
        <v>6</v>
      </c>
      <c r="E2592">
        <v>458</v>
      </c>
      <c r="F2592" t="s">
        <v>1547</v>
      </c>
      <c r="G2592">
        <v>1000</v>
      </c>
      <c r="H2592">
        <v>31585300</v>
      </c>
      <c r="I2592" t="s">
        <v>1099</v>
      </c>
      <c r="J2592" t="s">
        <v>37</v>
      </c>
      <c r="K2592" t="s">
        <v>7484</v>
      </c>
      <c r="L2592">
        <v>38248</v>
      </c>
      <c r="M2592">
        <v>2666</v>
      </c>
      <c r="N2592" t="s">
        <v>2872</v>
      </c>
      <c r="O2592">
        <v>0</v>
      </c>
      <c r="P2592">
        <v>250</v>
      </c>
      <c r="Q2592" t="s">
        <v>30</v>
      </c>
      <c r="R2592" t="s">
        <v>31</v>
      </c>
      <c r="S2592">
        <v>0</v>
      </c>
      <c r="T2592">
        <v>2005</v>
      </c>
      <c r="U2592">
        <v>650</v>
      </c>
      <c r="V2592">
        <v>6.1</v>
      </c>
      <c r="W2592">
        <v>0</v>
      </c>
    </row>
    <row r="2593" spans="1:23" x14ac:dyDescent="0.25">
      <c r="A2593" t="s">
        <v>7485</v>
      </c>
      <c r="B2593">
        <v>151</v>
      </c>
      <c r="C2593">
        <v>94</v>
      </c>
      <c r="D2593">
        <v>28</v>
      </c>
      <c r="E2593">
        <v>731</v>
      </c>
      <c r="F2593" t="s">
        <v>2874</v>
      </c>
      <c r="G2593">
        <v>2000</v>
      </c>
      <c r="H2593">
        <v>30259652</v>
      </c>
      <c r="I2593" t="s">
        <v>7486</v>
      </c>
      <c r="J2593" t="s">
        <v>1132</v>
      </c>
      <c r="K2593" t="s">
        <v>7487</v>
      </c>
      <c r="L2593">
        <v>26905</v>
      </c>
      <c r="M2593">
        <v>5440</v>
      </c>
      <c r="N2593" t="s">
        <v>2599</v>
      </c>
      <c r="O2593">
        <v>5</v>
      </c>
      <c r="P2593">
        <v>614</v>
      </c>
      <c r="Q2593" t="s">
        <v>30</v>
      </c>
      <c r="R2593" t="s">
        <v>31</v>
      </c>
      <c r="S2593">
        <v>0</v>
      </c>
      <c r="T2593">
        <v>2002</v>
      </c>
      <c r="U2593">
        <v>864</v>
      </c>
      <c r="V2593">
        <v>4.0999999999999996</v>
      </c>
      <c r="W2593">
        <v>0</v>
      </c>
    </row>
    <row r="2594" spans="1:23" x14ac:dyDescent="0.25">
      <c r="A2594" t="s">
        <v>751</v>
      </c>
      <c r="B2594">
        <v>344</v>
      </c>
      <c r="C2594">
        <v>106</v>
      </c>
      <c r="D2594">
        <v>255</v>
      </c>
      <c r="E2594">
        <v>850</v>
      </c>
      <c r="F2594" t="s">
        <v>472</v>
      </c>
      <c r="G2594">
        <v>14000</v>
      </c>
      <c r="H2594">
        <v>163192114</v>
      </c>
      <c r="I2594" t="s">
        <v>34</v>
      </c>
      <c r="J2594" t="s">
        <v>162</v>
      </c>
      <c r="K2594" t="s">
        <v>861</v>
      </c>
      <c r="L2594">
        <v>229687</v>
      </c>
      <c r="M2594">
        <v>18003</v>
      </c>
      <c r="N2594" t="s">
        <v>862</v>
      </c>
      <c r="O2594">
        <v>0</v>
      </c>
      <c r="P2594">
        <v>637</v>
      </c>
      <c r="Q2594" t="s">
        <v>30</v>
      </c>
      <c r="R2594" t="s">
        <v>31</v>
      </c>
      <c r="S2594">
        <v>0</v>
      </c>
      <c r="T2594">
        <v>2010</v>
      </c>
      <c r="U2594">
        <v>1000</v>
      </c>
      <c r="V2594">
        <v>5.8</v>
      </c>
      <c r="W2594">
        <v>15000</v>
      </c>
    </row>
    <row r="2595" spans="1:23" x14ac:dyDescent="0.25">
      <c r="A2595" t="s">
        <v>2454</v>
      </c>
      <c r="B2595">
        <v>185</v>
      </c>
      <c r="C2595">
        <v>98</v>
      </c>
      <c r="D2595">
        <v>0</v>
      </c>
      <c r="E2595">
        <v>594</v>
      </c>
      <c r="F2595" t="s">
        <v>4098</v>
      </c>
      <c r="G2595">
        <v>18000</v>
      </c>
      <c r="H2595">
        <v>30857814</v>
      </c>
      <c r="I2595" t="s">
        <v>2174</v>
      </c>
      <c r="J2595" t="s">
        <v>305</v>
      </c>
      <c r="K2595" t="s">
        <v>7488</v>
      </c>
      <c r="L2595">
        <v>294163</v>
      </c>
      <c r="M2595">
        <v>20060</v>
      </c>
      <c r="N2595" t="s">
        <v>7489</v>
      </c>
      <c r="O2595">
        <v>0</v>
      </c>
      <c r="P2595">
        <v>718</v>
      </c>
      <c r="Q2595" t="s">
        <v>30</v>
      </c>
      <c r="R2595" t="s">
        <v>31</v>
      </c>
      <c r="S2595">
        <v>0</v>
      </c>
      <c r="T2595">
        <v>1987</v>
      </c>
      <c r="U2595">
        <v>636</v>
      </c>
      <c r="V2595">
        <v>8.1</v>
      </c>
      <c r="W2595">
        <v>33000</v>
      </c>
    </row>
    <row r="2596" spans="1:23" x14ac:dyDescent="0.25">
      <c r="A2596" t="s">
        <v>1127</v>
      </c>
      <c r="B2596">
        <v>112</v>
      </c>
      <c r="C2596">
        <v>126</v>
      </c>
      <c r="D2596">
        <v>18000</v>
      </c>
      <c r="E2596">
        <v>697</v>
      </c>
      <c r="F2596" t="s">
        <v>5046</v>
      </c>
      <c r="G2596">
        <v>18000</v>
      </c>
      <c r="H2596">
        <v>30226144</v>
      </c>
      <c r="I2596" t="s">
        <v>1017</v>
      </c>
      <c r="J2596" t="s">
        <v>1127</v>
      </c>
      <c r="K2596" t="s">
        <v>7490</v>
      </c>
      <c r="L2596">
        <v>47626</v>
      </c>
      <c r="M2596">
        <v>22745</v>
      </c>
      <c r="N2596" t="s">
        <v>2038</v>
      </c>
      <c r="O2596">
        <v>1</v>
      </c>
      <c r="P2596">
        <v>118</v>
      </c>
      <c r="Q2596" t="s">
        <v>30</v>
      </c>
      <c r="R2596" t="s">
        <v>31</v>
      </c>
      <c r="S2596">
        <v>0</v>
      </c>
      <c r="T2596">
        <v>2007</v>
      </c>
      <c r="U2596">
        <v>2000</v>
      </c>
      <c r="V2596">
        <v>7.6</v>
      </c>
      <c r="W2596">
        <v>0</v>
      </c>
    </row>
    <row r="2597" spans="1:23" x14ac:dyDescent="0.25">
      <c r="A2597" t="s">
        <v>7491</v>
      </c>
      <c r="B2597">
        <v>676</v>
      </c>
      <c r="C2597">
        <v>100</v>
      </c>
      <c r="D2597">
        <v>0</v>
      </c>
      <c r="E2597">
        <v>228</v>
      </c>
      <c r="F2597" t="s">
        <v>1906</v>
      </c>
      <c r="G2597">
        <v>33000</v>
      </c>
      <c r="H2597">
        <v>35054909</v>
      </c>
      <c r="I2597" t="s">
        <v>1265</v>
      </c>
      <c r="J2597" t="s">
        <v>2641</v>
      </c>
      <c r="K2597" t="s">
        <v>7492</v>
      </c>
      <c r="L2597">
        <v>431578</v>
      </c>
      <c r="M2597">
        <v>34337</v>
      </c>
      <c r="N2597" t="s">
        <v>7493</v>
      </c>
      <c r="O2597">
        <v>0</v>
      </c>
      <c r="P2597">
        <v>1264</v>
      </c>
      <c r="Q2597" t="s">
        <v>30</v>
      </c>
      <c r="R2597" t="s">
        <v>31</v>
      </c>
      <c r="S2597">
        <v>0</v>
      </c>
      <c r="T2597">
        <v>2011</v>
      </c>
      <c r="U2597">
        <v>745</v>
      </c>
      <c r="V2597">
        <v>7.8</v>
      </c>
      <c r="W2597">
        <v>81000</v>
      </c>
    </row>
    <row r="2598" spans="1:23" x14ac:dyDescent="0.25">
      <c r="A2598" t="s">
        <v>7494</v>
      </c>
      <c r="B2598">
        <v>74</v>
      </c>
      <c r="C2598">
        <v>89</v>
      </c>
      <c r="D2598">
        <v>10</v>
      </c>
      <c r="E2598">
        <v>231</v>
      </c>
      <c r="F2598" t="s">
        <v>4098</v>
      </c>
      <c r="G2598">
        <v>811</v>
      </c>
      <c r="H2598">
        <v>29302097</v>
      </c>
      <c r="I2598" t="s">
        <v>7495</v>
      </c>
      <c r="J2598" t="s">
        <v>3456</v>
      </c>
      <c r="K2598" t="s">
        <v>7496</v>
      </c>
      <c r="L2598">
        <v>23408</v>
      </c>
      <c r="M2598">
        <v>2167</v>
      </c>
      <c r="N2598" t="s">
        <v>1842</v>
      </c>
      <c r="O2598">
        <v>8</v>
      </c>
      <c r="P2598">
        <v>105</v>
      </c>
      <c r="Q2598" t="s">
        <v>30</v>
      </c>
      <c r="R2598" t="s">
        <v>526</v>
      </c>
      <c r="S2598">
        <v>0</v>
      </c>
      <c r="T2598">
        <v>2004</v>
      </c>
      <c r="U2598">
        <v>636</v>
      </c>
      <c r="V2598">
        <v>4.5999999999999996</v>
      </c>
      <c r="W2598">
        <v>810</v>
      </c>
    </row>
    <row r="2599" spans="1:23" x14ac:dyDescent="0.25">
      <c r="A2599" t="s">
        <v>6959</v>
      </c>
      <c r="B2599">
        <v>65</v>
      </c>
      <c r="C2599">
        <v>111</v>
      </c>
      <c r="D2599">
        <v>13</v>
      </c>
      <c r="E2599">
        <v>106</v>
      </c>
      <c r="F2599" t="s">
        <v>3305</v>
      </c>
      <c r="G2599">
        <v>818</v>
      </c>
      <c r="H2599">
        <v>29106737</v>
      </c>
      <c r="I2599" t="s">
        <v>936</v>
      </c>
      <c r="J2599" t="s">
        <v>1691</v>
      </c>
      <c r="K2599" t="s">
        <v>7497</v>
      </c>
      <c r="L2599">
        <v>15582</v>
      </c>
      <c r="M2599">
        <v>1450</v>
      </c>
      <c r="N2599" t="s">
        <v>7498</v>
      </c>
      <c r="O2599">
        <v>0</v>
      </c>
      <c r="P2599">
        <v>132</v>
      </c>
      <c r="Q2599" t="s">
        <v>30</v>
      </c>
      <c r="R2599" t="s">
        <v>31</v>
      </c>
      <c r="S2599">
        <v>0</v>
      </c>
      <c r="T2599">
        <v>1998</v>
      </c>
      <c r="U2599">
        <v>511</v>
      </c>
      <c r="V2599">
        <v>6</v>
      </c>
      <c r="W2599">
        <v>849</v>
      </c>
    </row>
    <row r="2600" spans="1:23" x14ac:dyDescent="0.25">
      <c r="A2600" t="s">
        <v>7499</v>
      </c>
      <c r="B2600">
        <v>274</v>
      </c>
      <c r="C2600">
        <v>100</v>
      </c>
      <c r="D2600">
        <v>35</v>
      </c>
      <c r="E2600">
        <v>306</v>
      </c>
      <c r="F2600" t="s">
        <v>1802</v>
      </c>
      <c r="G2600">
        <v>10000</v>
      </c>
      <c r="H2600">
        <v>28637507</v>
      </c>
      <c r="I2600" t="s">
        <v>535</v>
      </c>
      <c r="J2600" t="s">
        <v>604</v>
      </c>
      <c r="K2600" t="s">
        <v>7500</v>
      </c>
      <c r="L2600">
        <v>212167</v>
      </c>
      <c r="M2600">
        <v>11471</v>
      </c>
      <c r="N2600" t="s">
        <v>1462</v>
      </c>
      <c r="O2600">
        <v>1</v>
      </c>
      <c r="P2600">
        <v>713</v>
      </c>
      <c r="Q2600" t="s">
        <v>30</v>
      </c>
      <c r="R2600" t="s">
        <v>44</v>
      </c>
      <c r="S2600">
        <v>0</v>
      </c>
      <c r="T2600">
        <v>2007</v>
      </c>
      <c r="U2600">
        <v>1000</v>
      </c>
      <c r="V2600">
        <v>7</v>
      </c>
      <c r="W2600">
        <v>0</v>
      </c>
    </row>
    <row r="2601" spans="1:23" x14ac:dyDescent="0.25">
      <c r="A2601" t="s">
        <v>3539</v>
      </c>
      <c r="B2601">
        <v>50</v>
      </c>
      <c r="C2601">
        <v>115</v>
      </c>
      <c r="D2601">
        <v>49</v>
      </c>
      <c r="E2601">
        <v>100</v>
      </c>
      <c r="F2601" t="s">
        <v>6149</v>
      </c>
      <c r="G2601">
        <v>116</v>
      </c>
      <c r="H2601">
        <v>30127963</v>
      </c>
      <c r="I2601" t="s">
        <v>4795</v>
      </c>
      <c r="J2601" t="s">
        <v>7501</v>
      </c>
      <c r="K2601" t="s">
        <v>7502</v>
      </c>
      <c r="L2601">
        <v>12596</v>
      </c>
      <c r="M2601">
        <v>525</v>
      </c>
      <c r="N2601" t="s">
        <v>7503</v>
      </c>
      <c r="O2601">
        <v>0</v>
      </c>
      <c r="P2601">
        <v>64</v>
      </c>
      <c r="Q2601" t="s">
        <v>30</v>
      </c>
      <c r="R2601" t="s">
        <v>31</v>
      </c>
      <c r="S2601">
        <v>0</v>
      </c>
      <c r="T2601">
        <v>2014</v>
      </c>
      <c r="U2601">
        <v>110</v>
      </c>
      <c r="V2601">
        <v>6.7</v>
      </c>
      <c r="W2601">
        <v>0</v>
      </c>
    </row>
    <row r="2602" spans="1:23" x14ac:dyDescent="0.25">
      <c r="A2602" t="s">
        <v>2885</v>
      </c>
      <c r="B2602">
        <v>96</v>
      </c>
      <c r="C2602">
        <v>106</v>
      </c>
      <c r="D2602">
        <v>61</v>
      </c>
      <c r="E2602">
        <v>649</v>
      </c>
      <c r="F2602" t="s">
        <v>7504</v>
      </c>
      <c r="G2602">
        <v>907</v>
      </c>
      <c r="H2602">
        <v>32645546</v>
      </c>
      <c r="I2602" t="s">
        <v>2479</v>
      </c>
      <c r="J2602" t="s">
        <v>4536</v>
      </c>
      <c r="K2602" t="s">
        <v>7505</v>
      </c>
      <c r="L2602">
        <v>8427</v>
      </c>
      <c r="M2602">
        <v>3462</v>
      </c>
      <c r="N2602" t="s">
        <v>4702</v>
      </c>
      <c r="O2602">
        <v>5</v>
      </c>
      <c r="P2602">
        <v>88</v>
      </c>
      <c r="Q2602" t="s">
        <v>30</v>
      </c>
      <c r="R2602" t="s">
        <v>31</v>
      </c>
      <c r="S2602">
        <v>0</v>
      </c>
      <c r="T2602">
        <v>2005</v>
      </c>
      <c r="U2602">
        <v>807</v>
      </c>
      <c r="V2602">
        <v>6.4</v>
      </c>
      <c r="W2602">
        <v>1000</v>
      </c>
    </row>
    <row r="2603" spans="1:23" x14ac:dyDescent="0.25">
      <c r="A2603" t="s">
        <v>7506</v>
      </c>
      <c r="B2603">
        <v>68</v>
      </c>
      <c r="C2603">
        <v>124</v>
      </c>
      <c r="D2603">
        <v>107</v>
      </c>
      <c r="E2603">
        <v>865</v>
      </c>
      <c r="F2603" t="s">
        <v>1455</v>
      </c>
      <c r="G2603">
        <v>1000</v>
      </c>
      <c r="H2603">
        <v>27441122</v>
      </c>
      <c r="I2603" t="s">
        <v>3055</v>
      </c>
      <c r="J2603" t="s">
        <v>823</v>
      </c>
      <c r="K2603" t="s">
        <v>7507</v>
      </c>
      <c r="L2603">
        <v>14322</v>
      </c>
      <c r="M2603">
        <v>5135</v>
      </c>
      <c r="N2603" t="s">
        <v>3659</v>
      </c>
      <c r="O2603">
        <v>0</v>
      </c>
      <c r="P2603">
        <v>116</v>
      </c>
      <c r="Q2603" t="s">
        <v>30</v>
      </c>
      <c r="R2603" t="s">
        <v>31</v>
      </c>
      <c r="S2603">
        <v>0</v>
      </c>
      <c r="T2603">
        <v>2000</v>
      </c>
      <c r="U2603">
        <v>886</v>
      </c>
      <c r="V2603">
        <v>7.2</v>
      </c>
      <c r="W2603">
        <v>0</v>
      </c>
    </row>
    <row r="2604" spans="1:23" x14ac:dyDescent="0.25">
      <c r="A2604" t="s">
        <v>3367</v>
      </c>
      <c r="B2604">
        <v>111</v>
      </c>
      <c r="C2604">
        <v>107</v>
      </c>
      <c r="D2604">
        <v>5</v>
      </c>
      <c r="E2604">
        <v>141</v>
      </c>
      <c r="F2604" t="s">
        <v>3235</v>
      </c>
      <c r="G2604">
        <v>893</v>
      </c>
      <c r="H2604">
        <v>28014536</v>
      </c>
      <c r="I2604" t="s">
        <v>1010</v>
      </c>
      <c r="J2604" t="s">
        <v>2215</v>
      </c>
      <c r="K2604" t="s">
        <v>7508</v>
      </c>
      <c r="L2604">
        <v>73347</v>
      </c>
      <c r="M2604">
        <v>2044</v>
      </c>
      <c r="N2604" t="s">
        <v>7509</v>
      </c>
      <c r="O2604">
        <v>1</v>
      </c>
      <c r="P2604">
        <v>296</v>
      </c>
      <c r="Q2604" t="s">
        <v>30</v>
      </c>
      <c r="R2604" t="s">
        <v>31</v>
      </c>
      <c r="S2604">
        <v>0</v>
      </c>
      <c r="T2604">
        <v>1997</v>
      </c>
      <c r="U2604">
        <v>822</v>
      </c>
      <c r="V2604">
        <v>7.4</v>
      </c>
      <c r="W2604">
        <v>0</v>
      </c>
    </row>
    <row r="2605" spans="1:23" x14ac:dyDescent="0.25">
      <c r="A2605" t="s">
        <v>7510</v>
      </c>
      <c r="B2605">
        <v>128</v>
      </c>
      <c r="C2605">
        <v>99</v>
      </c>
      <c r="D2605">
        <v>3</v>
      </c>
      <c r="E2605">
        <v>628</v>
      </c>
      <c r="F2605" t="s">
        <v>1679</v>
      </c>
      <c r="G2605">
        <v>14000</v>
      </c>
      <c r="H2605">
        <v>33860010</v>
      </c>
      <c r="I2605" t="s">
        <v>1099</v>
      </c>
      <c r="J2605" t="s">
        <v>452</v>
      </c>
      <c r="K2605" t="s">
        <v>7511</v>
      </c>
      <c r="L2605">
        <v>33088</v>
      </c>
      <c r="M2605">
        <v>16461</v>
      </c>
      <c r="N2605" t="s">
        <v>4266</v>
      </c>
      <c r="O2605">
        <v>3</v>
      </c>
      <c r="P2605">
        <v>143</v>
      </c>
      <c r="Q2605" t="s">
        <v>30</v>
      </c>
      <c r="R2605" t="s">
        <v>31</v>
      </c>
      <c r="S2605">
        <v>0</v>
      </c>
      <c r="T2605">
        <v>2009</v>
      </c>
      <c r="U2605">
        <v>982</v>
      </c>
      <c r="V2605">
        <v>4.8</v>
      </c>
      <c r="W2605">
        <v>0</v>
      </c>
    </row>
    <row r="2606" spans="1:23" x14ac:dyDescent="0.25">
      <c r="A2606" t="s">
        <v>7512</v>
      </c>
      <c r="B2606">
        <v>160</v>
      </c>
      <c r="C2606">
        <v>90</v>
      </c>
      <c r="D2606">
        <v>31</v>
      </c>
      <c r="E2606">
        <v>162</v>
      </c>
      <c r="F2606" t="s">
        <v>7513</v>
      </c>
      <c r="G2606">
        <v>193</v>
      </c>
      <c r="H2606">
        <v>26421314</v>
      </c>
      <c r="I2606" t="s">
        <v>7514</v>
      </c>
      <c r="J2606" t="s">
        <v>7515</v>
      </c>
      <c r="K2606" t="s">
        <v>7516</v>
      </c>
      <c r="L2606">
        <v>28964</v>
      </c>
      <c r="M2606">
        <v>608</v>
      </c>
      <c r="N2606" t="s">
        <v>7517</v>
      </c>
      <c r="O2606">
        <v>0</v>
      </c>
      <c r="P2606">
        <v>457</v>
      </c>
      <c r="Q2606" t="s">
        <v>30</v>
      </c>
      <c r="R2606" t="s">
        <v>31</v>
      </c>
      <c r="S2606">
        <v>0</v>
      </c>
      <c r="T2606">
        <v>2000</v>
      </c>
      <c r="U2606">
        <v>184</v>
      </c>
      <c r="V2606">
        <v>4</v>
      </c>
      <c r="W2606">
        <v>949</v>
      </c>
    </row>
    <row r="2607" spans="1:23" x14ac:dyDescent="0.25">
      <c r="A2607" t="s">
        <v>6446</v>
      </c>
      <c r="B2607">
        <v>93</v>
      </c>
      <c r="C2607">
        <v>101</v>
      </c>
      <c r="D2607">
        <v>26</v>
      </c>
      <c r="E2607">
        <v>266</v>
      </c>
      <c r="F2607" t="s">
        <v>7518</v>
      </c>
      <c r="G2607">
        <v>838</v>
      </c>
      <c r="H2607">
        <v>24881000</v>
      </c>
      <c r="I2607" t="s">
        <v>610</v>
      </c>
      <c r="J2607" t="s">
        <v>4464</v>
      </c>
      <c r="K2607" t="s">
        <v>7519</v>
      </c>
      <c r="L2607">
        <v>57140</v>
      </c>
      <c r="M2607">
        <v>1812</v>
      </c>
      <c r="N2607" t="s">
        <v>7520</v>
      </c>
      <c r="O2607">
        <v>0</v>
      </c>
      <c r="P2607">
        <v>195</v>
      </c>
      <c r="Q2607" t="s">
        <v>30</v>
      </c>
      <c r="R2607" t="s">
        <v>31</v>
      </c>
      <c r="S2607">
        <v>0</v>
      </c>
      <c r="T2607">
        <v>1996</v>
      </c>
      <c r="U2607">
        <v>328</v>
      </c>
      <c r="V2607">
        <v>6.2</v>
      </c>
      <c r="W2607">
        <v>6000</v>
      </c>
    </row>
    <row r="2608" spans="1:23" x14ac:dyDescent="0.25">
      <c r="A2608" t="s">
        <v>2520</v>
      </c>
      <c r="B2608">
        <v>278</v>
      </c>
      <c r="C2608">
        <v>119</v>
      </c>
      <c r="D2608">
        <v>11000</v>
      </c>
      <c r="E2608">
        <v>400</v>
      </c>
      <c r="F2608" t="s">
        <v>4973</v>
      </c>
      <c r="G2608">
        <v>19000</v>
      </c>
      <c r="H2608">
        <v>23089926</v>
      </c>
      <c r="I2608" t="s">
        <v>5322</v>
      </c>
      <c r="J2608" t="s">
        <v>74</v>
      </c>
      <c r="K2608" t="s">
        <v>7521</v>
      </c>
      <c r="L2608">
        <v>166269</v>
      </c>
      <c r="M2608">
        <v>20391</v>
      </c>
      <c r="N2608" t="s">
        <v>756</v>
      </c>
      <c r="O2608">
        <v>3</v>
      </c>
      <c r="P2608">
        <v>735</v>
      </c>
      <c r="Q2608" t="s">
        <v>30</v>
      </c>
      <c r="R2608" t="s">
        <v>44</v>
      </c>
      <c r="S2608">
        <v>0</v>
      </c>
      <c r="T2608">
        <v>2005</v>
      </c>
      <c r="U2608">
        <v>567</v>
      </c>
      <c r="V2608">
        <v>7.7</v>
      </c>
      <c r="W2608">
        <v>0</v>
      </c>
    </row>
    <row r="2609" spans="1:23" x14ac:dyDescent="0.25">
      <c r="A2609" t="s">
        <v>7522</v>
      </c>
      <c r="B2609">
        <v>81</v>
      </c>
      <c r="C2609">
        <v>103</v>
      </c>
      <c r="D2609">
        <v>20</v>
      </c>
      <c r="E2609">
        <v>125</v>
      </c>
      <c r="F2609" t="s">
        <v>7523</v>
      </c>
      <c r="G2609">
        <v>512</v>
      </c>
      <c r="H2609">
        <v>26161406</v>
      </c>
      <c r="I2609" t="s">
        <v>538</v>
      </c>
      <c r="J2609" t="s">
        <v>7524</v>
      </c>
      <c r="K2609" t="s">
        <v>7525</v>
      </c>
      <c r="L2609">
        <v>13874</v>
      </c>
      <c r="M2609">
        <v>1002</v>
      </c>
      <c r="N2609" t="s">
        <v>7526</v>
      </c>
      <c r="O2609">
        <v>2</v>
      </c>
      <c r="P2609">
        <v>52</v>
      </c>
      <c r="Q2609" t="s">
        <v>30</v>
      </c>
      <c r="R2609" t="s">
        <v>31</v>
      </c>
      <c r="S2609">
        <v>0</v>
      </c>
      <c r="T2609">
        <v>2010</v>
      </c>
      <c r="U2609">
        <v>316</v>
      </c>
      <c r="V2609">
        <v>6.7</v>
      </c>
      <c r="W2609">
        <v>0</v>
      </c>
    </row>
    <row r="2610" spans="1:23" x14ac:dyDescent="0.25">
      <c r="A2610" t="s">
        <v>7343</v>
      </c>
      <c r="B2610">
        <v>58</v>
      </c>
      <c r="C2610">
        <v>134</v>
      </c>
      <c r="D2610">
        <v>133</v>
      </c>
      <c r="E2610">
        <v>258</v>
      </c>
      <c r="F2610" t="s">
        <v>6742</v>
      </c>
      <c r="G2610">
        <v>12000</v>
      </c>
      <c r="H2610">
        <v>22954968</v>
      </c>
      <c r="I2610" t="s">
        <v>152</v>
      </c>
      <c r="J2610" t="s">
        <v>523</v>
      </c>
      <c r="K2610" t="s">
        <v>7527</v>
      </c>
      <c r="L2610">
        <v>45703</v>
      </c>
      <c r="M2610">
        <v>12749</v>
      </c>
      <c r="N2610" t="s">
        <v>5358</v>
      </c>
      <c r="O2610">
        <v>1</v>
      </c>
      <c r="P2610">
        <v>156</v>
      </c>
      <c r="Q2610" t="s">
        <v>30</v>
      </c>
      <c r="R2610" t="s">
        <v>44</v>
      </c>
      <c r="S2610">
        <v>0</v>
      </c>
      <c r="T2610">
        <v>1993</v>
      </c>
      <c r="U2610">
        <v>310</v>
      </c>
      <c r="V2610">
        <v>7.9</v>
      </c>
      <c r="W2610">
        <v>0</v>
      </c>
    </row>
    <row r="2611" spans="1:23" x14ac:dyDescent="0.25">
      <c r="A2611" t="s">
        <v>4294</v>
      </c>
      <c r="B2611">
        <v>153</v>
      </c>
      <c r="C2611">
        <v>155</v>
      </c>
      <c r="D2611">
        <v>0</v>
      </c>
      <c r="E2611">
        <v>170</v>
      </c>
      <c r="F2611" t="s">
        <v>7528</v>
      </c>
      <c r="G2611">
        <v>3000</v>
      </c>
      <c r="H2611">
        <v>26384919</v>
      </c>
      <c r="I2611" t="s">
        <v>2164</v>
      </c>
      <c r="J2611" t="s">
        <v>178</v>
      </c>
      <c r="K2611" t="s">
        <v>7529</v>
      </c>
      <c r="L2611">
        <v>189032</v>
      </c>
      <c r="M2611">
        <v>3677</v>
      </c>
      <c r="N2611" t="s">
        <v>7530</v>
      </c>
      <c r="O2611">
        <v>15</v>
      </c>
      <c r="P2611">
        <v>560</v>
      </c>
      <c r="Q2611" t="s">
        <v>30</v>
      </c>
      <c r="R2611" t="s">
        <v>31</v>
      </c>
      <c r="S2611">
        <v>0</v>
      </c>
      <c r="T2611">
        <v>1997</v>
      </c>
      <c r="U2611">
        <v>360</v>
      </c>
      <c r="V2611">
        <v>7.9</v>
      </c>
      <c r="W2611">
        <v>0</v>
      </c>
    </row>
    <row r="2612" spans="1:23" x14ac:dyDescent="0.25">
      <c r="A2612" t="s">
        <v>7159</v>
      </c>
      <c r="B2612">
        <v>25</v>
      </c>
      <c r="C2612">
        <v>94</v>
      </c>
      <c r="D2612">
        <v>11</v>
      </c>
      <c r="E2612">
        <v>232</v>
      </c>
      <c r="F2612" t="s">
        <v>4605</v>
      </c>
      <c r="G2612">
        <v>1000</v>
      </c>
      <c r="H2612">
        <v>22189039</v>
      </c>
      <c r="I2612" t="s">
        <v>3562</v>
      </c>
      <c r="J2612" t="s">
        <v>1590</v>
      </c>
      <c r="K2612" t="s">
        <v>7531</v>
      </c>
      <c r="L2612">
        <v>17074</v>
      </c>
      <c r="M2612">
        <v>2210</v>
      </c>
      <c r="N2612" t="s">
        <v>7532</v>
      </c>
      <c r="O2612">
        <v>0</v>
      </c>
      <c r="P2612">
        <v>55</v>
      </c>
      <c r="Q2612" t="s">
        <v>30</v>
      </c>
      <c r="R2612" t="s">
        <v>31</v>
      </c>
      <c r="S2612">
        <v>0</v>
      </c>
      <c r="T2612">
        <v>1993</v>
      </c>
      <c r="U2612">
        <v>605</v>
      </c>
      <c r="V2612">
        <v>5.5</v>
      </c>
      <c r="W2612">
        <v>466</v>
      </c>
    </row>
    <row r="2613" spans="1:23" x14ac:dyDescent="0.25">
      <c r="A2613" t="s">
        <v>7533</v>
      </c>
      <c r="B2613">
        <v>46</v>
      </c>
      <c r="C2613">
        <v>95</v>
      </c>
      <c r="D2613">
        <v>15</v>
      </c>
      <c r="E2613">
        <v>461</v>
      </c>
      <c r="F2613" t="s">
        <v>7534</v>
      </c>
      <c r="G2613">
        <v>1000</v>
      </c>
      <c r="H2613">
        <v>20998709</v>
      </c>
      <c r="I2613" t="s">
        <v>2085</v>
      </c>
      <c r="J2613" t="s">
        <v>2150</v>
      </c>
      <c r="K2613" t="s">
        <v>7535</v>
      </c>
      <c r="L2613">
        <v>6095</v>
      </c>
      <c r="M2613">
        <v>3845</v>
      </c>
      <c r="N2613" t="s">
        <v>2055</v>
      </c>
      <c r="O2613">
        <v>0</v>
      </c>
      <c r="P2613">
        <v>76</v>
      </c>
      <c r="Q2613" t="s">
        <v>30</v>
      </c>
      <c r="R2613" t="s">
        <v>31</v>
      </c>
      <c r="S2613">
        <v>0</v>
      </c>
      <c r="T2613">
        <v>2006</v>
      </c>
      <c r="U2613">
        <v>786</v>
      </c>
      <c r="V2613">
        <v>6.2</v>
      </c>
      <c r="W2613">
        <v>1000</v>
      </c>
    </row>
    <row r="2614" spans="1:23" x14ac:dyDescent="0.25">
      <c r="A2614" t="s">
        <v>7536</v>
      </c>
      <c r="B2614">
        <v>161</v>
      </c>
      <c r="C2614">
        <v>89</v>
      </c>
      <c r="D2614">
        <v>7</v>
      </c>
      <c r="E2614">
        <v>399</v>
      </c>
      <c r="F2614" t="s">
        <v>4253</v>
      </c>
      <c r="G2614">
        <v>919</v>
      </c>
      <c r="H2614">
        <v>20801344</v>
      </c>
      <c r="I2614" t="s">
        <v>3905</v>
      </c>
      <c r="J2614" t="s">
        <v>4249</v>
      </c>
      <c r="K2614" t="s">
        <v>7537</v>
      </c>
      <c r="L2614">
        <v>49721</v>
      </c>
      <c r="M2614">
        <v>2559</v>
      </c>
      <c r="N2614" t="s">
        <v>3389</v>
      </c>
      <c r="O2614">
        <v>0</v>
      </c>
      <c r="P2614">
        <v>211</v>
      </c>
      <c r="Q2614" t="s">
        <v>30</v>
      </c>
      <c r="R2614" t="s">
        <v>31</v>
      </c>
      <c r="S2614">
        <v>0</v>
      </c>
      <c r="T2614">
        <v>2007</v>
      </c>
      <c r="U2614">
        <v>557</v>
      </c>
      <c r="V2614">
        <v>5.0999999999999996</v>
      </c>
      <c r="W2614">
        <v>0</v>
      </c>
    </row>
    <row r="2615" spans="1:23" x14ac:dyDescent="0.25">
      <c r="A2615" t="s">
        <v>7538</v>
      </c>
      <c r="B2615">
        <v>108</v>
      </c>
      <c r="C2615">
        <v>97</v>
      </c>
      <c r="D2615">
        <v>83</v>
      </c>
      <c r="E2615">
        <v>579</v>
      </c>
      <c r="F2615" t="s">
        <v>7539</v>
      </c>
      <c r="G2615">
        <v>912</v>
      </c>
      <c r="H2615">
        <v>21468807</v>
      </c>
      <c r="I2615" t="s">
        <v>1942</v>
      </c>
      <c r="J2615" t="s">
        <v>1966</v>
      </c>
      <c r="K2615" t="s">
        <v>7540</v>
      </c>
      <c r="L2615">
        <v>13048</v>
      </c>
      <c r="M2615">
        <v>2682</v>
      </c>
      <c r="N2615" t="s">
        <v>2549</v>
      </c>
      <c r="O2615">
        <v>2</v>
      </c>
      <c r="P2615">
        <v>227</v>
      </c>
      <c r="Q2615" t="s">
        <v>30</v>
      </c>
      <c r="R2615" t="s">
        <v>31</v>
      </c>
      <c r="S2615">
        <v>0</v>
      </c>
      <c r="T2615">
        <v>2000</v>
      </c>
      <c r="U2615">
        <v>786</v>
      </c>
      <c r="V2615">
        <v>4.0999999999999996</v>
      </c>
      <c r="W2615">
        <v>243</v>
      </c>
    </row>
    <row r="2616" spans="1:23" x14ac:dyDescent="0.25">
      <c r="A2616" t="s">
        <v>2546</v>
      </c>
      <c r="B2616">
        <v>69</v>
      </c>
      <c r="C2616">
        <v>90</v>
      </c>
      <c r="D2616">
        <v>13</v>
      </c>
      <c r="E2616">
        <v>613</v>
      </c>
      <c r="F2616" t="s">
        <v>3161</v>
      </c>
      <c r="G2616">
        <v>882</v>
      </c>
      <c r="H2616">
        <v>19158074</v>
      </c>
      <c r="I2616" t="s">
        <v>1306</v>
      </c>
      <c r="J2616" t="s">
        <v>134</v>
      </c>
      <c r="K2616" t="s">
        <v>7541</v>
      </c>
      <c r="L2616">
        <v>17983</v>
      </c>
      <c r="M2616">
        <v>2661</v>
      </c>
      <c r="N2616" t="s">
        <v>4123</v>
      </c>
      <c r="O2616">
        <v>2</v>
      </c>
      <c r="P2616">
        <v>127</v>
      </c>
      <c r="Q2616" t="s">
        <v>30</v>
      </c>
      <c r="R2616" t="s">
        <v>31</v>
      </c>
      <c r="S2616">
        <v>0</v>
      </c>
      <c r="T2616">
        <v>2002</v>
      </c>
      <c r="U2616">
        <v>874</v>
      </c>
      <c r="V2616">
        <v>6.7</v>
      </c>
      <c r="W2616">
        <v>0</v>
      </c>
    </row>
    <row r="2617" spans="1:23" x14ac:dyDescent="0.25">
      <c r="A2617" t="s">
        <v>7542</v>
      </c>
      <c r="B2617">
        <v>78</v>
      </c>
      <c r="C2617">
        <v>92</v>
      </c>
      <c r="D2617">
        <v>8</v>
      </c>
      <c r="E2617">
        <v>129</v>
      </c>
      <c r="F2617" t="s">
        <v>7543</v>
      </c>
      <c r="G2617">
        <v>472</v>
      </c>
      <c r="H2617">
        <v>18843314</v>
      </c>
      <c r="I2617" t="s">
        <v>628</v>
      </c>
      <c r="J2617" t="s">
        <v>6540</v>
      </c>
      <c r="K2617" t="s">
        <v>7544</v>
      </c>
      <c r="L2617">
        <v>27486</v>
      </c>
      <c r="M2617">
        <v>1045</v>
      </c>
      <c r="N2617" t="s">
        <v>6100</v>
      </c>
      <c r="O2617">
        <v>1</v>
      </c>
      <c r="P2617">
        <v>284</v>
      </c>
      <c r="Q2617" t="s">
        <v>30</v>
      </c>
      <c r="R2617" t="s">
        <v>31</v>
      </c>
      <c r="S2617">
        <v>0</v>
      </c>
      <c r="T2617">
        <v>2006</v>
      </c>
      <c r="U2617">
        <v>239</v>
      </c>
      <c r="V2617">
        <v>4.7</v>
      </c>
      <c r="W2617">
        <v>0</v>
      </c>
    </row>
    <row r="2618" spans="1:23" x14ac:dyDescent="0.25">
      <c r="A2618" t="s">
        <v>7545</v>
      </c>
      <c r="B2618">
        <v>129</v>
      </c>
      <c r="C2618">
        <v>100</v>
      </c>
      <c r="D2618">
        <v>10</v>
      </c>
      <c r="E2618">
        <v>415</v>
      </c>
      <c r="F2618" t="s">
        <v>1369</v>
      </c>
      <c r="G2618">
        <v>826</v>
      </c>
      <c r="H2618">
        <v>20566327</v>
      </c>
      <c r="I2618" t="s">
        <v>1392</v>
      </c>
      <c r="J2618" t="s">
        <v>3892</v>
      </c>
      <c r="K2618" t="s">
        <v>7546</v>
      </c>
      <c r="L2618">
        <v>15385</v>
      </c>
      <c r="M2618">
        <v>2958</v>
      </c>
      <c r="N2618" t="s">
        <v>2046</v>
      </c>
      <c r="O2618">
        <v>2</v>
      </c>
      <c r="P2618">
        <v>84</v>
      </c>
      <c r="Q2618" t="s">
        <v>30</v>
      </c>
      <c r="R2618" t="s">
        <v>31</v>
      </c>
      <c r="S2618">
        <v>0</v>
      </c>
      <c r="T2618">
        <v>2016</v>
      </c>
      <c r="U2618">
        <v>622</v>
      </c>
      <c r="V2618">
        <v>6.4</v>
      </c>
      <c r="W2618">
        <v>0</v>
      </c>
    </row>
    <row r="2619" spans="1:23" x14ac:dyDescent="0.25">
      <c r="A2619" t="s">
        <v>6494</v>
      </c>
      <c r="B2619">
        <v>135</v>
      </c>
      <c r="C2619">
        <v>117</v>
      </c>
      <c r="D2619">
        <v>19</v>
      </c>
      <c r="E2619">
        <v>461</v>
      </c>
      <c r="F2619" t="s">
        <v>7547</v>
      </c>
      <c r="G2619">
        <v>3000</v>
      </c>
      <c r="H2619">
        <v>20218921</v>
      </c>
      <c r="I2619" t="s">
        <v>3791</v>
      </c>
      <c r="J2619" t="s">
        <v>2826</v>
      </c>
      <c r="K2619" t="s">
        <v>7548</v>
      </c>
      <c r="L2619">
        <v>14814</v>
      </c>
      <c r="M2619">
        <v>4204</v>
      </c>
      <c r="N2619" t="s">
        <v>2055</v>
      </c>
      <c r="O2619">
        <v>4</v>
      </c>
      <c r="P2619">
        <v>114</v>
      </c>
      <c r="Q2619" t="s">
        <v>30</v>
      </c>
      <c r="R2619" t="s">
        <v>7549</v>
      </c>
      <c r="S2619">
        <v>0</v>
      </c>
      <c r="T2619">
        <v>2010</v>
      </c>
      <c r="U2619">
        <v>646</v>
      </c>
      <c r="V2619">
        <v>6.3</v>
      </c>
      <c r="W2619">
        <v>0</v>
      </c>
    </row>
    <row r="2620" spans="1:23" x14ac:dyDescent="0.25">
      <c r="A2620" t="s">
        <v>7550</v>
      </c>
      <c r="B2620">
        <v>96</v>
      </c>
      <c r="C2620">
        <v>84</v>
      </c>
      <c r="D2620">
        <v>119</v>
      </c>
      <c r="E2620">
        <v>918</v>
      </c>
      <c r="F2620" t="s">
        <v>1699</v>
      </c>
      <c r="G2620">
        <v>989</v>
      </c>
      <c r="H2620">
        <v>17411331</v>
      </c>
      <c r="I2620" t="s">
        <v>2681</v>
      </c>
      <c r="J2620" t="s">
        <v>245</v>
      </c>
      <c r="K2620" t="s">
        <v>7551</v>
      </c>
      <c r="L2620">
        <v>17328</v>
      </c>
      <c r="M2620">
        <v>4660</v>
      </c>
      <c r="N2620" t="s">
        <v>5602</v>
      </c>
      <c r="O2620">
        <v>3</v>
      </c>
      <c r="P2620">
        <v>237</v>
      </c>
      <c r="Q2620" t="s">
        <v>30</v>
      </c>
      <c r="R2620" t="s">
        <v>257</v>
      </c>
      <c r="S2620">
        <v>0</v>
      </c>
      <c r="T2620">
        <v>1998</v>
      </c>
      <c r="U2620">
        <v>982</v>
      </c>
      <c r="V2620">
        <v>5.5</v>
      </c>
      <c r="W2620">
        <v>673</v>
      </c>
    </row>
    <row r="2621" spans="1:23" x14ac:dyDescent="0.25">
      <c r="A2621" t="s">
        <v>7552</v>
      </c>
      <c r="B2621">
        <v>417</v>
      </c>
      <c r="C2621">
        <v>140</v>
      </c>
      <c r="D2621">
        <v>310</v>
      </c>
      <c r="E2621">
        <v>619</v>
      </c>
      <c r="F2621" t="s">
        <v>696</v>
      </c>
      <c r="G2621">
        <v>33000</v>
      </c>
      <c r="H2621">
        <v>21383298</v>
      </c>
      <c r="I2621" t="s">
        <v>1385</v>
      </c>
      <c r="J2621" t="s">
        <v>2641</v>
      </c>
      <c r="K2621" t="s">
        <v>7553</v>
      </c>
      <c r="L2621">
        <v>187170</v>
      </c>
      <c r="M2621">
        <v>34413</v>
      </c>
      <c r="N2621" t="s">
        <v>7554</v>
      </c>
      <c r="O2621">
        <v>3</v>
      </c>
      <c r="P2621">
        <v>376</v>
      </c>
      <c r="Q2621" t="s">
        <v>30</v>
      </c>
      <c r="R2621" t="s">
        <v>31</v>
      </c>
      <c r="S2621">
        <v>0</v>
      </c>
      <c r="T2621">
        <v>2012</v>
      </c>
      <c r="U2621">
        <v>748</v>
      </c>
      <c r="V2621">
        <v>7.3</v>
      </c>
      <c r="W2621">
        <v>47000</v>
      </c>
    </row>
    <row r="2622" spans="1:23" x14ac:dyDescent="0.25">
      <c r="A2622" t="s">
        <v>982</v>
      </c>
      <c r="B2622">
        <v>172</v>
      </c>
      <c r="C2622">
        <v>108</v>
      </c>
      <c r="D2622">
        <v>79</v>
      </c>
      <c r="E2622">
        <v>537</v>
      </c>
      <c r="F2622" t="s">
        <v>7555</v>
      </c>
      <c r="G2622">
        <v>775</v>
      </c>
      <c r="H2622">
        <v>24984868</v>
      </c>
      <c r="I2622" t="s">
        <v>233</v>
      </c>
      <c r="J2622" t="s">
        <v>5583</v>
      </c>
      <c r="K2622" t="s">
        <v>7556</v>
      </c>
      <c r="L2622">
        <v>50056</v>
      </c>
      <c r="M2622">
        <v>3033</v>
      </c>
      <c r="N2622" t="s">
        <v>666</v>
      </c>
      <c r="O2622">
        <v>2</v>
      </c>
      <c r="P2622">
        <v>152</v>
      </c>
      <c r="Q2622" t="s">
        <v>30</v>
      </c>
      <c r="R2622" t="s">
        <v>31</v>
      </c>
      <c r="S2622">
        <v>0</v>
      </c>
      <c r="T2622">
        <v>2014</v>
      </c>
      <c r="U2622">
        <v>614</v>
      </c>
      <c r="V2622">
        <v>6.3</v>
      </c>
      <c r="W2622">
        <v>0</v>
      </c>
    </row>
    <row r="2623" spans="1:23" x14ac:dyDescent="0.25">
      <c r="A2623" t="s">
        <v>7557</v>
      </c>
      <c r="B2623">
        <v>88</v>
      </c>
      <c r="C2623">
        <v>109</v>
      </c>
      <c r="D2623">
        <v>11</v>
      </c>
      <c r="E2623">
        <v>159</v>
      </c>
      <c r="F2623" t="s">
        <v>3522</v>
      </c>
      <c r="G2623">
        <v>471</v>
      </c>
      <c r="H2623">
        <v>16459004</v>
      </c>
      <c r="I2623" t="s">
        <v>1258</v>
      </c>
      <c r="J2623" t="s">
        <v>7558</v>
      </c>
      <c r="K2623" t="s">
        <v>7559</v>
      </c>
      <c r="L2623">
        <v>13320</v>
      </c>
      <c r="M2623">
        <v>1069</v>
      </c>
      <c r="N2623" t="s">
        <v>7560</v>
      </c>
      <c r="O2623">
        <v>1</v>
      </c>
      <c r="P2623">
        <v>415</v>
      </c>
      <c r="Q2623" t="s">
        <v>30</v>
      </c>
      <c r="R2623" t="s">
        <v>188</v>
      </c>
      <c r="S2623">
        <v>0</v>
      </c>
      <c r="T2623">
        <v>1999</v>
      </c>
      <c r="U2623">
        <v>308</v>
      </c>
      <c r="V2623">
        <v>4.9000000000000004</v>
      </c>
      <c r="W2623">
        <v>327</v>
      </c>
    </row>
    <row r="2624" spans="1:23" x14ac:dyDescent="0.25">
      <c r="A2624" t="s">
        <v>1478</v>
      </c>
      <c r="B2624">
        <v>388</v>
      </c>
      <c r="C2624">
        <v>131</v>
      </c>
      <c r="D2624">
        <v>0</v>
      </c>
      <c r="E2624">
        <v>383</v>
      </c>
      <c r="F2624" t="s">
        <v>1479</v>
      </c>
      <c r="G2624">
        <v>10000</v>
      </c>
      <c r="H2624">
        <v>15700000</v>
      </c>
      <c r="I2624" t="s">
        <v>1417</v>
      </c>
      <c r="J2624" t="s">
        <v>604</v>
      </c>
      <c r="K2624" t="s">
        <v>7561</v>
      </c>
      <c r="L2624">
        <v>332065</v>
      </c>
      <c r="M2624">
        <v>11114</v>
      </c>
      <c r="N2624" t="s">
        <v>2069</v>
      </c>
      <c r="O2624">
        <v>0</v>
      </c>
      <c r="P2624">
        <v>876</v>
      </c>
      <c r="Q2624" t="s">
        <v>30</v>
      </c>
      <c r="R2624" t="s">
        <v>31</v>
      </c>
      <c r="S2624">
        <v>0</v>
      </c>
      <c r="T2624">
        <v>2008</v>
      </c>
      <c r="U2624">
        <v>602</v>
      </c>
      <c r="V2624">
        <v>7.6</v>
      </c>
      <c r="W2624">
        <v>16000</v>
      </c>
    </row>
    <row r="2625" spans="1:23" x14ac:dyDescent="0.25">
      <c r="A2625" t="s">
        <v>7562</v>
      </c>
      <c r="B2625">
        <v>45</v>
      </c>
      <c r="C2625">
        <v>114</v>
      </c>
      <c r="D2625">
        <v>73</v>
      </c>
      <c r="E2625">
        <v>563</v>
      </c>
      <c r="F2625" t="s">
        <v>7563</v>
      </c>
      <c r="G2625">
        <v>695</v>
      </c>
      <c r="H2625">
        <v>15100000</v>
      </c>
      <c r="I2625" t="s">
        <v>1439</v>
      </c>
      <c r="J2625" t="s">
        <v>1829</v>
      </c>
      <c r="K2625" t="s">
        <v>7564</v>
      </c>
      <c r="L2625">
        <v>22797</v>
      </c>
      <c r="M2625">
        <v>3444</v>
      </c>
      <c r="N2625" t="s">
        <v>2453</v>
      </c>
      <c r="O2625">
        <v>1</v>
      </c>
      <c r="P2625">
        <v>96</v>
      </c>
      <c r="Q2625" t="s">
        <v>30</v>
      </c>
      <c r="R2625" t="s">
        <v>31</v>
      </c>
      <c r="S2625">
        <v>0</v>
      </c>
      <c r="T2625">
        <v>1984</v>
      </c>
      <c r="U2625">
        <v>654</v>
      </c>
      <c r="V2625">
        <v>6</v>
      </c>
      <c r="W2625">
        <v>0</v>
      </c>
    </row>
    <row r="2626" spans="1:23" x14ac:dyDescent="0.25">
      <c r="A2626" t="s">
        <v>5200</v>
      </c>
      <c r="B2626">
        <v>414</v>
      </c>
      <c r="C2626">
        <v>97</v>
      </c>
      <c r="D2626">
        <v>181</v>
      </c>
      <c r="E2626">
        <v>748</v>
      </c>
      <c r="F2626" t="s">
        <v>707</v>
      </c>
      <c r="G2626">
        <v>11000</v>
      </c>
      <c r="H2626">
        <v>14938570</v>
      </c>
      <c r="I2626" t="s">
        <v>1007</v>
      </c>
      <c r="J2626" t="s">
        <v>237</v>
      </c>
      <c r="K2626" t="s">
        <v>7565</v>
      </c>
      <c r="L2626">
        <v>111625</v>
      </c>
      <c r="M2626">
        <v>14025</v>
      </c>
      <c r="N2626" t="s">
        <v>696</v>
      </c>
      <c r="O2626">
        <v>1</v>
      </c>
      <c r="P2626">
        <v>369</v>
      </c>
      <c r="Q2626" t="s">
        <v>30</v>
      </c>
      <c r="R2626" t="s">
        <v>31</v>
      </c>
      <c r="S2626">
        <v>0</v>
      </c>
      <c r="T2626">
        <v>2012</v>
      </c>
      <c r="U2626">
        <v>820</v>
      </c>
      <c r="V2626">
        <v>6.2</v>
      </c>
      <c r="W2626">
        <v>20000</v>
      </c>
    </row>
    <row r="2627" spans="1:23" x14ac:dyDescent="0.25">
      <c r="A2627" t="s">
        <v>6380</v>
      </c>
      <c r="B2627">
        <v>291</v>
      </c>
      <c r="C2627">
        <v>122</v>
      </c>
      <c r="D2627">
        <v>210</v>
      </c>
      <c r="E2627">
        <v>123</v>
      </c>
      <c r="F2627" t="s">
        <v>7566</v>
      </c>
      <c r="G2627">
        <v>22000</v>
      </c>
      <c r="H2627">
        <v>17237244</v>
      </c>
      <c r="I2627" t="s">
        <v>1385</v>
      </c>
      <c r="J2627" t="s">
        <v>479</v>
      </c>
      <c r="K2627" t="s">
        <v>7567</v>
      </c>
      <c r="L2627">
        <v>57210</v>
      </c>
      <c r="M2627">
        <v>22574</v>
      </c>
      <c r="N2627" t="s">
        <v>7568</v>
      </c>
      <c r="O2627">
        <v>3</v>
      </c>
      <c r="P2627">
        <v>158</v>
      </c>
      <c r="Q2627" t="s">
        <v>30</v>
      </c>
      <c r="R2627" t="s">
        <v>44</v>
      </c>
      <c r="S2627">
        <v>0</v>
      </c>
      <c r="T2627">
        <v>2014</v>
      </c>
      <c r="U2627">
        <v>164</v>
      </c>
      <c r="V2627">
        <v>6.8</v>
      </c>
      <c r="W2627">
        <v>13000</v>
      </c>
    </row>
    <row r="2628" spans="1:23" x14ac:dyDescent="0.25">
      <c r="A2628" t="s">
        <v>7569</v>
      </c>
      <c r="B2628">
        <v>97</v>
      </c>
      <c r="C2628">
        <v>87</v>
      </c>
      <c r="D2628">
        <v>374</v>
      </c>
      <c r="E2628">
        <v>484</v>
      </c>
      <c r="F2628" t="s">
        <v>7179</v>
      </c>
      <c r="G2628">
        <v>826</v>
      </c>
      <c r="H2628">
        <v>14249005</v>
      </c>
      <c r="I2628" t="s">
        <v>1094</v>
      </c>
      <c r="J2628" t="s">
        <v>617</v>
      </c>
      <c r="K2628" t="s">
        <v>7570</v>
      </c>
      <c r="L2628">
        <v>39788</v>
      </c>
      <c r="M2628">
        <v>2689</v>
      </c>
      <c r="N2628" t="s">
        <v>6252</v>
      </c>
      <c r="O2628">
        <v>1</v>
      </c>
      <c r="P2628">
        <v>619</v>
      </c>
      <c r="Q2628" t="s">
        <v>30</v>
      </c>
      <c r="R2628" t="s">
        <v>31</v>
      </c>
      <c r="S2628">
        <v>0</v>
      </c>
      <c r="T2628">
        <v>2001</v>
      </c>
      <c r="U2628">
        <v>503</v>
      </c>
      <c r="V2628">
        <v>4.5</v>
      </c>
      <c r="W2628">
        <v>0</v>
      </c>
    </row>
    <row r="2629" spans="1:23" x14ac:dyDescent="0.25">
      <c r="A2629" t="s">
        <v>7571</v>
      </c>
      <c r="B2629">
        <v>37</v>
      </c>
      <c r="C2629">
        <v>85</v>
      </c>
      <c r="D2629">
        <v>12</v>
      </c>
      <c r="E2629">
        <v>23</v>
      </c>
      <c r="F2629" t="s">
        <v>7572</v>
      </c>
      <c r="G2629">
        <v>354</v>
      </c>
      <c r="H2629">
        <v>12701880</v>
      </c>
      <c r="I2629" t="s">
        <v>326</v>
      </c>
      <c r="J2629" t="s">
        <v>7573</v>
      </c>
      <c r="K2629" t="s">
        <v>7574</v>
      </c>
      <c r="L2629">
        <v>2037</v>
      </c>
      <c r="M2629">
        <v>568</v>
      </c>
      <c r="N2629" t="s">
        <v>7575</v>
      </c>
      <c r="O2629">
        <v>0</v>
      </c>
      <c r="P2629">
        <v>22</v>
      </c>
      <c r="Q2629" t="s">
        <v>30</v>
      </c>
      <c r="R2629" t="s">
        <v>31</v>
      </c>
      <c r="S2629">
        <v>0</v>
      </c>
      <c r="T2629">
        <v>2008</v>
      </c>
      <c r="U2629">
        <v>173</v>
      </c>
      <c r="V2629">
        <v>5.7</v>
      </c>
      <c r="W2629">
        <v>175</v>
      </c>
    </row>
    <row r="2630" spans="1:23" x14ac:dyDescent="0.25">
      <c r="A2630" t="s">
        <v>7576</v>
      </c>
      <c r="B2630">
        <v>68</v>
      </c>
      <c r="C2630">
        <v>85</v>
      </c>
      <c r="D2630">
        <v>0</v>
      </c>
      <c r="E2630">
        <v>44</v>
      </c>
      <c r="F2630" t="s">
        <v>7577</v>
      </c>
      <c r="G2630">
        <v>468</v>
      </c>
      <c r="H2630">
        <v>10353690</v>
      </c>
      <c r="I2630" t="s">
        <v>2555</v>
      </c>
      <c r="J2630" t="s">
        <v>3755</v>
      </c>
      <c r="K2630" t="s">
        <v>7578</v>
      </c>
      <c r="L2630">
        <v>2673</v>
      </c>
      <c r="M2630">
        <v>646</v>
      </c>
      <c r="N2630" t="s">
        <v>7579</v>
      </c>
      <c r="O2630">
        <v>0</v>
      </c>
      <c r="P2630">
        <v>31</v>
      </c>
      <c r="Q2630" t="s">
        <v>30</v>
      </c>
      <c r="R2630" t="s">
        <v>31</v>
      </c>
      <c r="S2630">
        <v>0</v>
      </c>
      <c r="T2630">
        <v>2007</v>
      </c>
      <c r="U2630">
        <v>67</v>
      </c>
      <c r="V2630">
        <v>8.4</v>
      </c>
      <c r="W2630">
        <v>116</v>
      </c>
    </row>
    <row r="2631" spans="1:23" x14ac:dyDescent="0.25">
      <c r="A2631" t="s">
        <v>7580</v>
      </c>
      <c r="B2631">
        <v>90</v>
      </c>
      <c r="C2631">
        <v>101</v>
      </c>
      <c r="D2631">
        <v>36</v>
      </c>
      <c r="E2631">
        <v>377</v>
      </c>
      <c r="F2631" t="s">
        <v>7581</v>
      </c>
      <c r="G2631">
        <v>1000</v>
      </c>
      <c r="H2631">
        <v>12801190</v>
      </c>
      <c r="I2631" t="s">
        <v>26</v>
      </c>
      <c r="J2631" t="s">
        <v>2837</v>
      </c>
      <c r="K2631" t="s">
        <v>7582</v>
      </c>
      <c r="L2631">
        <v>16340</v>
      </c>
      <c r="M2631">
        <v>2764</v>
      </c>
      <c r="N2631" t="s">
        <v>7583</v>
      </c>
      <c r="O2631">
        <v>1</v>
      </c>
      <c r="P2631">
        <v>355</v>
      </c>
      <c r="Q2631" t="s">
        <v>30</v>
      </c>
      <c r="R2631" t="s">
        <v>31</v>
      </c>
      <c r="S2631">
        <v>0</v>
      </c>
      <c r="T2631">
        <v>2000</v>
      </c>
      <c r="U2631">
        <v>786</v>
      </c>
      <c r="V2631">
        <v>4.5999999999999996</v>
      </c>
      <c r="W2631">
        <v>356</v>
      </c>
    </row>
    <row r="2632" spans="1:23" x14ac:dyDescent="0.25">
      <c r="A2632" t="s">
        <v>7584</v>
      </c>
      <c r="B2632">
        <v>81</v>
      </c>
      <c r="C2632">
        <v>121</v>
      </c>
      <c r="D2632">
        <v>16</v>
      </c>
      <c r="E2632">
        <v>526</v>
      </c>
      <c r="F2632" t="s">
        <v>3231</v>
      </c>
      <c r="G2632">
        <v>907</v>
      </c>
      <c r="H2632">
        <v>12549485</v>
      </c>
      <c r="I2632" t="s">
        <v>7585</v>
      </c>
      <c r="J2632" t="s">
        <v>4536</v>
      </c>
      <c r="K2632" t="s">
        <v>7586</v>
      </c>
      <c r="L2632">
        <v>4603</v>
      </c>
      <c r="M2632">
        <v>3633</v>
      </c>
      <c r="N2632" t="s">
        <v>1227</v>
      </c>
      <c r="O2632">
        <v>4</v>
      </c>
      <c r="P2632">
        <v>91</v>
      </c>
      <c r="Q2632" t="s">
        <v>30</v>
      </c>
      <c r="R2632" t="s">
        <v>31</v>
      </c>
      <c r="S2632">
        <v>0</v>
      </c>
      <c r="T2632">
        <v>2006</v>
      </c>
      <c r="U2632">
        <v>585</v>
      </c>
      <c r="V2632">
        <v>6.2</v>
      </c>
      <c r="W2632">
        <v>489</v>
      </c>
    </row>
    <row r="2633" spans="1:23" x14ac:dyDescent="0.25">
      <c r="A2633" t="s">
        <v>7587</v>
      </c>
      <c r="B2633">
        <v>221</v>
      </c>
      <c r="C2633">
        <v>107</v>
      </c>
      <c r="D2633">
        <v>92</v>
      </c>
      <c r="E2633">
        <v>358</v>
      </c>
      <c r="F2633" t="s">
        <v>1208</v>
      </c>
      <c r="G2633">
        <v>11000</v>
      </c>
      <c r="H2633">
        <v>13766014</v>
      </c>
      <c r="I2633" t="s">
        <v>152</v>
      </c>
      <c r="J2633" t="s">
        <v>181</v>
      </c>
      <c r="K2633" t="s">
        <v>7588</v>
      </c>
      <c r="L2633">
        <v>106111</v>
      </c>
      <c r="M2633">
        <v>17627</v>
      </c>
      <c r="N2633" t="s">
        <v>759</v>
      </c>
      <c r="O2633">
        <v>0</v>
      </c>
      <c r="P2633">
        <v>181</v>
      </c>
      <c r="Q2633" t="s">
        <v>30</v>
      </c>
      <c r="R2633" t="s">
        <v>31</v>
      </c>
      <c r="S2633">
        <v>0</v>
      </c>
      <c r="T2633">
        <v>2011</v>
      </c>
      <c r="U2633">
        <v>5000</v>
      </c>
      <c r="V2633">
        <v>7</v>
      </c>
      <c r="W2633">
        <v>49000</v>
      </c>
    </row>
    <row r="2634" spans="1:23" x14ac:dyDescent="0.25">
      <c r="A2634" t="s">
        <v>7589</v>
      </c>
      <c r="B2634">
        <v>230</v>
      </c>
      <c r="C2634">
        <v>111</v>
      </c>
      <c r="D2634">
        <v>0</v>
      </c>
      <c r="E2634">
        <v>727</v>
      </c>
      <c r="F2634" t="s">
        <v>4017</v>
      </c>
      <c r="G2634">
        <v>796</v>
      </c>
      <c r="H2634">
        <v>13034417</v>
      </c>
      <c r="I2634" t="s">
        <v>2396</v>
      </c>
      <c r="J2634" t="s">
        <v>5090</v>
      </c>
      <c r="K2634" t="s">
        <v>7590</v>
      </c>
      <c r="L2634">
        <v>55665</v>
      </c>
      <c r="M2634">
        <v>2633</v>
      </c>
      <c r="N2634" t="s">
        <v>3100</v>
      </c>
      <c r="O2634">
        <v>1</v>
      </c>
      <c r="P2634">
        <v>118</v>
      </c>
      <c r="Q2634" t="s">
        <v>30</v>
      </c>
      <c r="R2634" t="s">
        <v>31</v>
      </c>
      <c r="S2634">
        <v>0</v>
      </c>
      <c r="T2634">
        <v>2009</v>
      </c>
      <c r="U2634">
        <v>787</v>
      </c>
      <c r="V2634">
        <v>6.9</v>
      </c>
      <c r="W2634">
        <v>10000</v>
      </c>
    </row>
    <row r="2635" spans="1:23" x14ac:dyDescent="0.25">
      <c r="A2635" t="s">
        <v>7591</v>
      </c>
      <c r="B2635">
        <v>57</v>
      </c>
      <c r="C2635">
        <v>92</v>
      </c>
      <c r="D2635">
        <v>34</v>
      </c>
      <c r="E2635">
        <v>366</v>
      </c>
      <c r="F2635" t="s">
        <v>1558</v>
      </c>
      <c r="G2635">
        <v>14000</v>
      </c>
      <c r="H2635">
        <v>11632420</v>
      </c>
      <c r="I2635" t="s">
        <v>1385</v>
      </c>
      <c r="J2635" t="s">
        <v>236</v>
      </c>
      <c r="K2635" t="s">
        <v>7592</v>
      </c>
      <c r="L2635">
        <v>19768</v>
      </c>
      <c r="M2635">
        <v>15644</v>
      </c>
      <c r="N2635" t="s">
        <v>7593</v>
      </c>
      <c r="O2635">
        <v>1</v>
      </c>
      <c r="P2635">
        <v>135</v>
      </c>
      <c r="Q2635" t="s">
        <v>30</v>
      </c>
      <c r="R2635" t="s">
        <v>31</v>
      </c>
      <c r="S2635">
        <v>0</v>
      </c>
      <c r="T2635">
        <v>2001</v>
      </c>
      <c r="U2635">
        <v>442</v>
      </c>
      <c r="V2635">
        <v>6.1</v>
      </c>
      <c r="W2635">
        <v>566</v>
      </c>
    </row>
    <row r="2636" spans="1:23" x14ac:dyDescent="0.25">
      <c r="A2636" t="s">
        <v>7594</v>
      </c>
      <c r="B2636">
        <v>119</v>
      </c>
      <c r="C2636">
        <v>97</v>
      </c>
      <c r="D2636">
        <v>164</v>
      </c>
      <c r="E2636">
        <v>308</v>
      </c>
      <c r="F2636" t="s">
        <v>4514</v>
      </c>
      <c r="G2636">
        <v>436</v>
      </c>
      <c r="H2636">
        <v>12212417</v>
      </c>
      <c r="I2636" t="s">
        <v>1007</v>
      </c>
      <c r="J2636" t="s">
        <v>2756</v>
      </c>
      <c r="K2636" t="s">
        <v>7595</v>
      </c>
      <c r="L2636">
        <v>30643</v>
      </c>
      <c r="M2636">
        <v>1172</v>
      </c>
      <c r="N2636" t="s">
        <v>3400</v>
      </c>
      <c r="O2636">
        <v>3</v>
      </c>
      <c r="P2636">
        <v>144</v>
      </c>
      <c r="Q2636" t="s">
        <v>30</v>
      </c>
      <c r="R2636" t="s">
        <v>31</v>
      </c>
      <c r="S2636">
        <v>0</v>
      </c>
      <c r="T2636">
        <v>2003</v>
      </c>
      <c r="U2636">
        <v>324</v>
      </c>
      <c r="V2636">
        <v>6.7</v>
      </c>
      <c r="W2636">
        <v>622</v>
      </c>
    </row>
    <row r="2637" spans="1:23" x14ac:dyDescent="0.25">
      <c r="A2637" t="s">
        <v>1906</v>
      </c>
      <c r="B2637">
        <v>97</v>
      </c>
      <c r="C2637">
        <v>97</v>
      </c>
      <c r="D2637">
        <v>745</v>
      </c>
      <c r="E2637">
        <v>745</v>
      </c>
      <c r="F2637" t="s">
        <v>3424</v>
      </c>
      <c r="G2637">
        <v>12000</v>
      </c>
      <c r="H2637">
        <v>11614236</v>
      </c>
      <c r="I2637" t="s">
        <v>1094</v>
      </c>
      <c r="J2637" t="s">
        <v>210</v>
      </c>
      <c r="K2637" t="s">
        <v>7596</v>
      </c>
      <c r="L2637">
        <v>9294</v>
      </c>
      <c r="M2637">
        <v>15209</v>
      </c>
      <c r="N2637" t="s">
        <v>1906</v>
      </c>
      <c r="O2637">
        <v>2</v>
      </c>
      <c r="P2637">
        <v>140</v>
      </c>
      <c r="Q2637" t="s">
        <v>30</v>
      </c>
      <c r="R2637" t="s">
        <v>31</v>
      </c>
      <c r="S2637">
        <v>0</v>
      </c>
      <c r="T2637">
        <v>1999</v>
      </c>
      <c r="U2637">
        <v>821</v>
      </c>
      <c r="V2637">
        <v>5.6</v>
      </c>
      <c r="W2637">
        <v>251</v>
      </c>
    </row>
    <row r="2638" spans="1:23" x14ac:dyDescent="0.25">
      <c r="A2638" t="s">
        <v>4075</v>
      </c>
      <c r="B2638">
        <v>119</v>
      </c>
      <c r="C2638">
        <v>125</v>
      </c>
      <c r="D2638">
        <v>34</v>
      </c>
      <c r="E2638">
        <v>65</v>
      </c>
      <c r="F2638" t="s">
        <v>7597</v>
      </c>
      <c r="G2638">
        <v>427</v>
      </c>
      <c r="H2638">
        <v>13337299</v>
      </c>
      <c r="I2638" t="s">
        <v>3965</v>
      </c>
      <c r="J2638" t="s">
        <v>2284</v>
      </c>
      <c r="K2638" t="s">
        <v>7598</v>
      </c>
      <c r="L2638">
        <v>9649</v>
      </c>
      <c r="M2638">
        <v>729</v>
      </c>
      <c r="N2638" t="s">
        <v>7599</v>
      </c>
      <c r="O2638">
        <v>7</v>
      </c>
      <c r="P2638">
        <v>226</v>
      </c>
      <c r="Q2638" t="s">
        <v>30</v>
      </c>
      <c r="R2638" t="s">
        <v>31</v>
      </c>
      <c r="S2638">
        <v>0</v>
      </c>
      <c r="T2638">
        <v>2004</v>
      </c>
      <c r="U2638">
        <v>66</v>
      </c>
      <c r="V2638">
        <v>6.6</v>
      </c>
      <c r="W2638">
        <v>1000</v>
      </c>
    </row>
    <row r="2639" spans="1:23" x14ac:dyDescent="0.25">
      <c r="A2639" t="s">
        <v>2520</v>
      </c>
      <c r="B2639">
        <v>42</v>
      </c>
      <c r="C2639">
        <v>124</v>
      </c>
      <c r="D2639">
        <v>11000</v>
      </c>
      <c r="E2639">
        <v>563</v>
      </c>
      <c r="F2639" t="s">
        <v>4990</v>
      </c>
      <c r="G2639">
        <v>11000</v>
      </c>
      <c r="H2639">
        <v>10763469</v>
      </c>
      <c r="I2639" t="s">
        <v>936</v>
      </c>
      <c r="J2639" t="s">
        <v>2520</v>
      </c>
      <c r="K2639" t="s">
        <v>7600</v>
      </c>
      <c r="L2639">
        <v>13692</v>
      </c>
      <c r="M2639">
        <v>12685</v>
      </c>
      <c r="N2639" t="s">
        <v>1852</v>
      </c>
      <c r="O2639">
        <v>0</v>
      </c>
      <c r="P2639">
        <v>55</v>
      </c>
      <c r="Q2639" t="s">
        <v>30</v>
      </c>
      <c r="R2639" t="s">
        <v>31</v>
      </c>
      <c r="S2639">
        <v>0</v>
      </c>
      <c r="T2639">
        <v>1989</v>
      </c>
      <c r="U2639">
        <v>860</v>
      </c>
      <c r="V2639">
        <v>6.4</v>
      </c>
      <c r="W2639">
        <v>877</v>
      </c>
    </row>
    <row r="2640" spans="1:23" x14ac:dyDescent="0.25">
      <c r="A2640" t="s">
        <v>7601</v>
      </c>
      <c r="B2640">
        <v>24</v>
      </c>
      <c r="C2640">
        <v>76</v>
      </c>
      <c r="D2640">
        <v>9</v>
      </c>
      <c r="E2640">
        <v>47</v>
      </c>
      <c r="F2640" t="s">
        <v>7602</v>
      </c>
      <c r="G2640">
        <v>595</v>
      </c>
      <c r="H2640">
        <v>11144518</v>
      </c>
      <c r="I2640" t="s">
        <v>5561</v>
      </c>
      <c r="J2640" t="s">
        <v>1325</v>
      </c>
      <c r="K2640" t="s">
        <v>7603</v>
      </c>
      <c r="L2640">
        <v>2724</v>
      </c>
      <c r="M2640">
        <v>1139</v>
      </c>
      <c r="N2640" t="s">
        <v>7604</v>
      </c>
      <c r="O2640">
        <v>0</v>
      </c>
      <c r="P2640">
        <v>53</v>
      </c>
      <c r="Q2640" t="s">
        <v>30</v>
      </c>
      <c r="R2640" t="s">
        <v>188</v>
      </c>
      <c r="S2640">
        <v>0</v>
      </c>
      <c r="T2640">
        <v>1998</v>
      </c>
      <c r="U2640">
        <v>417</v>
      </c>
      <c r="V2640">
        <v>2.8</v>
      </c>
      <c r="W2640">
        <v>436</v>
      </c>
    </row>
    <row r="2641" spans="1:23" x14ac:dyDescent="0.25">
      <c r="A2641" t="s">
        <v>1129</v>
      </c>
      <c r="B2641">
        <v>208</v>
      </c>
      <c r="C2641">
        <v>107</v>
      </c>
      <c r="D2641">
        <v>561</v>
      </c>
      <c r="E2641">
        <v>353</v>
      </c>
      <c r="F2641" t="s">
        <v>1129</v>
      </c>
      <c r="G2641">
        <v>746</v>
      </c>
      <c r="H2641">
        <v>15608545</v>
      </c>
      <c r="I2641" t="s">
        <v>878</v>
      </c>
      <c r="J2641" t="s">
        <v>657</v>
      </c>
      <c r="K2641" t="s">
        <v>7605</v>
      </c>
      <c r="L2641">
        <v>53471</v>
      </c>
      <c r="M2641">
        <v>2377</v>
      </c>
      <c r="N2641" t="s">
        <v>7606</v>
      </c>
      <c r="O2641">
        <v>3</v>
      </c>
      <c r="P2641">
        <v>224</v>
      </c>
      <c r="Q2641" t="s">
        <v>30</v>
      </c>
      <c r="R2641" t="s">
        <v>31</v>
      </c>
      <c r="S2641">
        <v>0</v>
      </c>
      <c r="T2641">
        <v>2012</v>
      </c>
      <c r="U2641">
        <v>561</v>
      </c>
      <c r="V2641">
        <v>5.4</v>
      </c>
      <c r="W2641">
        <v>29000</v>
      </c>
    </row>
    <row r="2642" spans="1:23" x14ac:dyDescent="0.25">
      <c r="A2642" t="s">
        <v>682</v>
      </c>
      <c r="B2642">
        <v>42</v>
      </c>
      <c r="C2642">
        <v>91</v>
      </c>
      <c r="D2642">
        <v>23</v>
      </c>
      <c r="E2642">
        <v>629</v>
      </c>
      <c r="F2642" t="s">
        <v>1204</v>
      </c>
      <c r="G2642">
        <v>925</v>
      </c>
      <c r="H2642">
        <v>10443316</v>
      </c>
      <c r="I2642" t="s">
        <v>936</v>
      </c>
      <c r="J2642" t="s">
        <v>1178</v>
      </c>
      <c r="K2642" t="s">
        <v>7607</v>
      </c>
      <c r="L2642">
        <v>7159</v>
      </c>
      <c r="M2642">
        <v>2913</v>
      </c>
      <c r="N2642" t="s">
        <v>6791</v>
      </c>
      <c r="O2642">
        <v>2</v>
      </c>
      <c r="P2642">
        <v>88</v>
      </c>
      <c r="Q2642" t="s">
        <v>30</v>
      </c>
      <c r="R2642" t="s">
        <v>31</v>
      </c>
      <c r="S2642">
        <v>0</v>
      </c>
      <c r="T2642">
        <v>1998</v>
      </c>
      <c r="U2642">
        <v>660</v>
      </c>
      <c r="V2642">
        <v>5</v>
      </c>
      <c r="W2642">
        <v>247</v>
      </c>
    </row>
    <row r="2643" spans="1:23" x14ac:dyDescent="0.25">
      <c r="A2643" t="s">
        <v>7608</v>
      </c>
      <c r="B2643">
        <v>44</v>
      </c>
      <c r="C2643">
        <v>96</v>
      </c>
      <c r="D2643">
        <v>4</v>
      </c>
      <c r="E2643">
        <v>670</v>
      </c>
      <c r="F2643" t="s">
        <v>2142</v>
      </c>
      <c r="G2643">
        <v>989</v>
      </c>
      <c r="H2643">
        <v>10494147</v>
      </c>
      <c r="I2643" t="s">
        <v>152</v>
      </c>
      <c r="J2643" t="s">
        <v>245</v>
      </c>
      <c r="K2643" t="s">
        <v>7609</v>
      </c>
      <c r="L2643">
        <v>7403</v>
      </c>
      <c r="M2643">
        <v>3142</v>
      </c>
      <c r="N2643" t="s">
        <v>6260</v>
      </c>
      <c r="O2643">
        <v>1</v>
      </c>
      <c r="P2643">
        <v>162</v>
      </c>
      <c r="Q2643" t="s">
        <v>30</v>
      </c>
      <c r="R2643" t="s">
        <v>31</v>
      </c>
      <c r="S2643">
        <v>0</v>
      </c>
      <c r="T2643">
        <v>2000</v>
      </c>
      <c r="U2643">
        <v>841</v>
      </c>
      <c r="V2643">
        <v>5.0999999999999996</v>
      </c>
      <c r="W2643">
        <v>648</v>
      </c>
    </row>
    <row r="2644" spans="1:23" x14ac:dyDescent="0.25">
      <c r="A2644" t="s">
        <v>1792</v>
      </c>
      <c r="B2644">
        <v>230</v>
      </c>
      <c r="C2644">
        <v>142</v>
      </c>
      <c r="D2644">
        <v>0</v>
      </c>
      <c r="E2644">
        <v>1000</v>
      </c>
      <c r="F2644" t="s">
        <v>1554</v>
      </c>
      <c r="G2644">
        <v>22000</v>
      </c>
      <c r="H2644">
        <v>9929000</v>
      </c>
      <c r="I2644" t="s">
        <v>1209</v>
      </c>
      <c r="J2644" t="s">
        <v>1140</v>
      </c>
      <c r="K2644" t="s">
        <v>7610</v>
      </c>
      <c r="L2644">
        <v>152306</v>
      </c>
      <c r="M2644">
        <v>29475</v>
      </c>
      <c r="N2644" t="s">
        <v>274</v>
      </c>
      <c r="O2644">
        <v>0</v>
      </c>
      <c r="P2644">
        <v>513</v>
      </c>
      <c r="Q2644" t="s">
        <v>30</v>
      </c>
      <c r="R2644" t="s">
        <v>44</v>
      </c>
      <c r="S2644">
        <v>0</v>
      </c>
      <c r="T2644">
        <v>1985</v>
      </c>
      <c r="U2644">
        <v>5000</v>
      </c>
      <c r="V2644">
        <v>8</v>
      </c>
      <c r="W2644">
        <v>16000</v>
      </c>
    </row>
    <row r="2645" spans="1:23" x14ac:dyDescent="0.25">
      <c r="A2645" t="s">
        <v>6933</v>
      </c>
      <c r="B2645">
        <v>46</v>
      </c>
      <c r="C2645">
        <v>103</v>
      </c>
      <c r="D2645">
        <v>80</v>
      </c>
      <c r="E2645">
        <v>782</v>
      </c>
      <c r="F2645" t="s">
        <v>5308</v>
      </c>
      <c r="G2645">
        <v>1000</v>
      </c>
      <c r="H2645">
        <v>10411980</v>
      </c>
      <c r="I2645" t="s">
        <v>7611</v>
      </c>
      <c r="J2645" t="s">
        <v>5699</v>
      </c>
      <c r="K2645" t="s">
        <v>7612</v>
      </c>
      <c r="L2645">
        <v>22649</v>
      </c>
      <c r="M2645">
        <v>4676</v>
      </c>
      <c r="N2645" t="s">
        <v>5601</v>
      </c>
      <c r="O2645">
        <v>0</v>
      </c>
      <c r="P2645">
        <v>212</v>
      </c>
      <c r="Q2645" t="s">
        <v>30</v>
      </c>
      <c r="R2645" t="s">
        <v>31</v>
      </c>
      <c r="S2645">
        <v>0</v>
      </c>
      <c r="T2645">
        <v>2004</v>
      </c>
      <c r="U2645">
        <v>872</v>
      </c>
      <c r="V2645">
        <v>5.9</v>
      </c>
      <c r="W2645">
        <v>1000</v>
      </c>
    </row>
    <row r="2646" spans="1:23" x14ac:dyDescent="0.25">
      <c r="A2646" t="s">
        <v>2670</v>
      </c>
      <c r="B2646">
        <v>249</v>
      </c>
      <c r="C2646">
        <v>117</v>
      </c>
      <c r="D2646">
        <v>0</v>
      </c>
      <c r="E2646">
        <v>12000</v>
      </c>
      <c r="F2646" t="s">
        <v>210</v>
      </c>
      <c r="G2646">
        <v>22000</v>
      </c>
      <c r="H2646">
        <v>17439163</v>
      </c>
      <c r="I2646" t="s">
        <v>684</v>
      </c>
      <c r="J2646" t="s">
        <v>479</v>
      </c>
      <c r="K2646" t="s">
        <v>7614</v>
      </c>
      <c r="L2646">
        <v>537419</v>
      </c>
      <c r="M2646">
        <v>47728</v>
      </c>
      <c r="N2646" t="s">
        <v>192</v>
      </c>
      <c r="O2646">
        <v>1</v>
      </c>
      <c r="P2646">
        <v>1028</v>
      </c>
      <c r="Q2646" t="s">
        <v>30</v>
      </c>
      <c r="R2646" t="s">
        <v>31</v>
      </c>
      <c r="S2646">
        <v>0</v>
      </c>
      <c r="T2646">
        <v>1998</v>
      </c>
      <c r="U2646">
        <v>12000</v>
      </c>
      <c r="V2646">
        <v>8.1999999999999993</v>
      </c>
      <c r="W2646">
        <v>35000</v>
      </c>
    </row>
    <row r="2647" spans="1:23" x14ac:dyDescent="0.25">
      <c r="A2647" t="s">
        <v>7615</v>
      </c>
      <c r="B2647">
        <v>197</v>
      </c>
      <c r="C2647">
        <v>116</v>
      </c>
      <c r="D2647">
        <v>153</v>
      </c>
      <c r="E2647">
        <v>539</v>
      </c>
      <c r="F2647" t="s">
        <v>2276</v>
      </c>
      <c r="G2647">
        <v>3000</v>
      </c>
      <c r="H2647">
        <v>9396487</v>
      </c>
      <c r="I2647" t="s">
        <v>3791</v>
      </c>
      <c r="J2647" t="s">
        <v>497</v>
      </c>
      <c r="K2647" t="s">
        <v>7616</v>
      </c>
      <c r="L2647">
        <v>52421</v>
      </c>
      <c r="M2647">
        <v>5012</v>
      </c>
      <c r="N2647" t="s">
        <v>1122</v>
      </c>
      <c r="O2647">
        <v>0</v>
      </c>
      <c r="P2647">
        <v>200</v>
      </c>
      <c r="Q2647" t="s">
        <v>30</v>
      </c>
      <c r="R2647" t="s">
        <v>31</v>
      </c>
      <c r="S2647">
        <v>0</v>
      </c>
      <c r="T2647">
        <v>2006</v>
      </c>
      <c r="U2647">
        <v>788</v>
      </c>
      <c r="V2647">
        <v>7</v>
      </c>
      <c r="W2647">
        <v>0</v>
      </c>
    </row>
    <row r="2648" spans="1:23" x14ac:dyDescent="0.25">
      <c r="A2648" t="s">
        <v>2015</v>
      </c>
      <c r="B2648">
        <v>71</v>
      </c>
      <c r="C2648">
        <v>118</v>
      </c>
      <c r="D2648">
        <v>41</v>
      </c>
      <c r="E2648">
        <v>274</v>
      </c>
      <c r="F2648" t="s">
        <v>3073</v>
      </c>
      <c r="G2648">
        <v>556</v>
      </c>
      <c r="H2648">
        <v>9059588</v>
      </c>
      <c r="I2648" t="s">
        <v>3258</v>
      </c>
      <c r="J2648" t="s">
        <v>7617</v>
      </c>
      <c r="K2648" t="s">
        <v>7618</v>
      </c>
      <c r="L2648">
        <v>17261</v>
      </c>
      <c r="M2648">
        <v>1873</v>
      </c>
      <c r="N2648" t="s">
        <v>7619</v>
      </c>
      <c r="O2648">
        <v>1</v>
      </c>
      <c r="P2648">
        <v>125</v>
      </c>
      <c r="Q2648" t="s">
        <v>30</v>
      </c>
      <c r="R2648" t="s">
        <v>31</v>
      </c>
      <c r="S2648">
        <v>0</v>
      </c>
      <c r="T2648">
        <v>2002</v>
      </c>
      <c r="U2648">
        <v>463</v>
      </c>
      <c r="V2648">
        <v>6.6</v>
      </c>
      <c r="W2648">
        <v>455</v>
      </c>
    </row>
    <row r="2649" spans="1:23" x14ac:dyDescent="0.25">
      <c r="A2649" t="s">
        <v>5604</v>
      </c>
      <c r="B2649">
        <v>190</v>
      </c>
      <c r="C2649">
        <v>108</v>
      </c>
      <c r="D2649">
        <v>187</v>
      </c>
      <c r="E2649">
        <v>254</v>
      </c>
      <c r="F2649" t="s">
        <v>998</v>
      </c>
      <c r="G2649">
        <v>11000</v>
      </c>
      <c r="H2649">
        <v>9172810</v>
      </c>
      <c r="I2649" t="s">
        <v>7620</v>
      </c>
      <c r="J2649" t="s">
        <v>390</v>
      </c>
      <c r="K2649" t="s">
        <v>7621</v>
      </c>
      <c r="L2649">
        <v>24150</v>
      </c>
      <c r="M2649">
        <v>12178</v>
      </c>
      <c r="N2649" t="s">
        <v>7622</v>
      </c>
      <c r="O2649">
        <v>0</v>
      </c>
      <c r="P2649">
        <v>118</v>
      </c>
      <c r="Q2649" t="s">
        <v>30</v>
      </c>
      <c r="R2649" t="s">
        <v>31</v>
      </c>
      <c r="S2649">
        <v>0</v>
      </c>
      <c r="T2649">
        <v>2007</v>
      </c>
      <c r="U2649">
        <v>883</v>
      </c>
      <c r="V2649">
        <v>6.7</v>
      </c>
      <c r="W2649">
        <v>923</v>
      </c>
    </row>
    <row r="2650" spans="1:23" x14ac:dyDescent="0.25">
      <c r="A2650" t="s">
        <v>7623</v>
      </c>
      <c r="B2650">
        <v>50</v>
      </c>
      <c r="C2650">
        <v>94</v>
      </c>
      <c r="D2650">
        <v>9</v>
      </c>
      <c r="E2650">
        <v>612</v>
      </c>
      <c r="F2650" t="s">
        <v>4491</v>
      </c>
      <c r="G2650">
        <v>11000</v>
      </c>
      <c r="H2650">
        <v>8735529</v>
      </c>
      <c r="I2650" t="s">
        <v>936</v>
      </c>
      <c r="J2650" t="s">
        <v>59</v>
      </c>
      <c r="K2650" t="s">
        <v>7624</v>
      </c>
      <c r="L2650">
        <v>8055</v>
      </c>
      <c r="M2650">
        <v>13524</v>
      </c>
      <c r="N2650" t="s">
        <v>7625</v>
      </c>
      <c r="O2650">
        <v>4</v>
      </c>
      <c r="P2650">
        <v>89</v>
      </c>
      <c r="Q2650" t="s">
        <v>30</v>
      </c>
      <c r="R2650" t="s">
        <v>31</v>
      </c>
      <c r="S2650">
        <v>0</v>
      </c>
      <c r="T2650">
        <v>2000</v>
      </c>
      <c r="U2650">
        <v>897</v>
      </c>
      <c r="V2650">
        <v>5.5</v>
      </c>
      <c r="W2650">
        <v>816</v>
      </c>
    </row>
    <row r="2651" spans="1:23" x14ac:dyDescent="0.25">
      <c r="A2651" t="s">
        <v>7626</v>
      </c>
      <c r="B2651">
        <v>63</v>
      </c>
      <c r="C2651">
        <v>97</v>
      </c>
      <c r="D2651">
        <v>2</v>
      </c>
      <c r="E2651">
        <v>461</v>
      </c>
      <c r="F2651" t="s">
        <v>4435</v>
      </c>
      <c r="G2651">
        <v>890</v>
      </c>
      <c r="H2651">
        <v>8586376</v>
      </c>
      <c r="I2651" t="s">
        <v>1094</v>
      </c>
      <c r="J2651" t="s">
        <v>438</v>
      </c>
      <c r="K2651" t="s">
        <v>7627</v>
      </c>
      <c r="L2651">
        <v>26598</v>
      </c>
      <c r="M2651">
        <v>3161</v>
      </c>
      <c r="N2651" t="s">
        <v>893</v>
      </c>
      <c r="O2651">
        <v>4</v>
      </c>
      <c r="P2651">
        <v>132</v>
      </c>
      <c r="Q2651" t="s">
        <v>30</v>
      </c>
      <c r="R2651" t="s">
        <v>31</v>
      </c>
      <c r="S2651">
        <v>0</v>
      </c>
      <c r="T2651">
        <v>2002</v>
      </c>
      <c r="U2651">
        <v>852</v>
      </c>
      <c r="V2651">
        <v>4.9000000000000004</v>
      </c>
      <c r="W2651">
        <v>1000</v>
      </c>
    </row>
    <row r="2652" spans="1:23" x14ac:dyDescent="0.25">
      <c r="A2652" t="s">
        <v>3669</v>
      </c>
      <c r="B2652">
        <v>104</v>
      </c>
      <c r="C2652">
        <v>97</v>
      </c>
      <c r="D2652">
        <v>32</v>
      </c>
      <c r="E2652">
        <v>692</v>
      </c>
      <c r="F2652" t="s">
        <v>100</v>
      </c>
      <c r="G2652">
        <v>14000</v>
      </c>
      <c r="H2652">
        <v>8378141</v>
      </c>
      <c r="I2652" t="s">
        <v>936</v>
      </c>
      <c r="J2652" t="s">
        <v>303</v>
      </c>
      <c r="K2652" t="s">
        <v>7628</v>
      </c>
      <c r="L2652">
        <v>18966</v>
      </c>
      <c r="M2652">
        <v>16502</v>
      </c>
      <c r="N2652" t="s">
        <v>499</v>
      </c>
      <c r="O2652">
        <v>5</v>
      </c>
      <c r="P2652">
        <v>141</v>
      </c>
      <c r="Q2652" t="s">
        <v>30</v>
      </c>
      <c r="R2652" t="s">
        <v>44</v>
      </c>
      <c r="S2652">
        <v>0</v>
      </c>
      <c r="T2652">
        <v>2002</v>
      </c>
      <c r="U2652">
        <v>1000</v>
      </c>
      <c r="V2652">
        <v>6.9</v>
      </c>
      <c r="W2652">
        <v>0</v>
      </c>
    </row>
    <row r="2653" spans="1:23" x14ac:dyDescent="0.25">
      <c r="A2653" t="s">
        <v>7629</v>
      </c>
      <c r="B2653">
        <v>0</v>
      </c>
      <c r="C2653">
        <v>99</v>
      </c>
      <c r="D2653">
        <v>45</v>
      </c>
      <c r="E2653">
        <v>224</v>
      </c>
      <c r="F2653" t="s">
        <v>1261</v>
      </c>
      <c r="G2653">
        <v>1000</v>
      </c>
      <c r="H2653">
        <v>0</v>
      </c>
      <c r="I2653" t="s">
        <v>6321</v>
      </c>
      <c r="J2653" t="s">
        <v>1689</v>
      </c>
      <c r="K2653" t="s">
        <v>7630</v>
      </c>
      <c r="L2653">
        <v>1465</v>
      </c>
      <c r="M2653">
        <v>2166</v>
      </c>
      <c r="N2653" t="s">
        <v>7631</v>
      </c>
      <c r="O2653">
        <v>1</v>
      </c>
      <c r="P2653">
        <v>56</v>
      </c>
      <c r="Q2653" t="s">
        <v>30</v>
      </c>
      <c r="R2653" t="s">
        <v>31</v>
      </c>
      <c r="S2653">
        <v>0</v>
      </c>
      <c r="T2653">
        <v>1998</v>
      </c>
      <c r="U2653">
        <v>393</v>
      </c>
      <c r="V2653">
        <v>7.4</v>
      </c>
      <c r="W2653">
        <v>515</v>
      </c>
    </row>
    <row r="2654" spans="1:23" x14ac:dyDescent="0.25">
      <c r="A2654" t="s">
        <v>7632</v>
      </c>
      <c r="B2654">
        <v>49</v>
      </c>
      <c r="C2654">
        <v>91</v>
      </c>
      <c r="D2654">
        <v>6</v>
      </c>
      <c r="E2654">
        <v>596</v>
      </c>
      <c r="F2654" t="s">
        <v>4326</v>
      </c>
      <c r="G2654">
        <v>8000</v>
      </c>
      <c r="H2654">
        <v>8080116</v>
      </c>
      <c r="I2654" t="s">
        <v>1530</v>
      </c>
      <c r="J2654" t="s">
        <v>808</v>
      </c>
      <c r="K2654" t="s">
        <v>7633</v>
      </c>
      <c r="L2654">
        <v>6562</v>
      </c>
      <c r="M2654">
        <v>10732</v>
      </c>
      <c r="N2654" t="s">
        <v>991</v>
      </c>
      <c r="O2654">
        <v>0</v>
      </c>
      <c r="P2654">
        <v>66</v>
      </c>
      <c r="Q2654" t="s">
        <v>30</v>
      </c>
      <c r="R2654" t="s">
        <v>31</v>
      </c>
      <c r="S2654">
        <v>0</v>
      </c>
      <c r="T2654">
        <v>2006</v>
      </c>
      <c r="U2654">
        <v>625</v>
      </c>
      <c r="V2654">
        <v>5.6</v>
      </c>
      <c r="W2654">
        <v>647</v>
      </c>
    </row>
    <row r="2655" spans="1:23" x14ac:dyDescent="0.25">
      <c r="A2655" t="s">
        <v>7634</v>
      </c>
      <c r="B2655">
        <v>300</v>
      </c>
      <c r="C2655">
        <v>107</v>
      </c>
      <c r="D2655">
        <v>454</v>
      </c>
      <c r="E2655">
        <v>39</v>
      </c>
      <c r="F2655" t="s">
        <v>7635</v>
      </c>
      <c r="G2655">
        <v>65</v>
      </c>
      <c r="H2655">
        <v>7757130</v>
      </c>
      <c r="I2655" t="s">
        <v>5474</v>
      </c>
      <c r="J2655" t="s">
        <v>7636</v>
      </c>
      <c r="K2655" t="s">
        <v>7637</v>
      </c>
      <c r="L2655">
        <v>307639</v>
      </c>
      <c r="M2655">
        <v>173</v>
      </c>
      <c r="N2655" t="s">
        <v>7638</v>
      </c>
      <c r="O2655">
        <v>1</v>
      </c>
      <c r="P2655">
        <v>513</v>
      </c>
      <c r="Q2655" t="s">
        <v>30</v>
      </c>
      <c r="R2655" t="s">
        <v>44</v>
      </c>
      <c r="S2655">
        <v>0</v>
      </c>
      <c r="T2655">
        <v>2008</v>
      </c>
      <c r="U2655">
        <v>49</v>
      </c>
      <c r="V2655">
        <v>8</v>
      </c>
      <c r="W2655">
        <v>32000</v>
      </c>
    </row>
    <row r="2656" spans="1:23" x14ac:dyDescent="0.25">
      <c r="A2656" t="s">
        <v>7639</v>
      </c>
      <c r="B2656">
        <v>43</v>
      </c>
      <c r="C2656">
        <v>95</v>
      </c>
      <c r="D2656">
        <v>24</v>
      </c>
      <c r="E2656">
        <v>426</v>
      </c>
      <c r="F2656" t="s">
        <v>1122</v>
      </c>
      <c r="G2656">
        <v>931</v>
      </c>
      <c r="H2656">
        <v>9123834</v>
      </c>
      <c r="I2656" t="s">
        <v>1099</v>
      </c>
      <c r="J2656" t="s">
        <v>5801</v>
      </c>
      <c r="K2656" t="s">
        <v>7640</v>
      </c>
      <c r="L2656">
        <v>4065</v>
      </c>
      <c r="M2656">
        <v>3322</v>
      </c>
      <c r="N2656" t="s">
        <v>7641</v>
      </c>
      <c r="O2656">
        <v>6</v>
      </c>
      <c r="P2656">
        <v>33</v>
      </c>
      <c r="Q2656" t="s">
        <v>30</v>
      </c>
      <c r="R2656" t="s">
        <v>31</v>
      </c>
      <c r="S2656">
        <v>0</v>
      </c>
      <c r="T2656">
        <v>2013</v>
      </c>
      <c r="U2656">
        <v>539</v>
      </c>
      <c r="V2656">
        <v>5.3</v>
      </c>
      <c r="W2656">
        <v>0</v>
      </c>
    </row>
    <row r="2657" spans="1:23" x14ac:dyDescent="0.25">
      <c r="A2657" t="s">
        <v>7642</v>
      </c>
      <c r="B2657">
        <v>132</v>
      </c>
      <c r="C2657">
        <v>102</v>
      </c>
      <c r="D2657">
        <v>11</v>
      </c>
      <c r="E2657">
        <v>1000</v>
      </c>
      <c r="F2657" t="s">
        <v>452</v>
      </c>
      <c r="G2657">
        <v>15000</v>
      </c>
      <c r="H2657">
        <v>6409206</v>
      </c>
      <c r="I2657" t="s">
        <v>3915</v>
      </c>
      <c r="J2657" t="s">
        <v>130</v>
      </c>
      <c r="K2657" t="s">
        <v>7643</v>
      </c>
      <c r="L2657">
        <v>32311</v>
      </c>
      <c r="M2657">
        <v>33153</v>
      </c>
      <c r="N2657" t="s">
        <v>567</v>
      </c>
      <c r="O2657">
        <v>4</v>
      </c>
      <c r="P2657">
        <v>104</v>
      </c>
      <c r="Q2657" t="s">
        <v>30</v>
      </c>
      <c r="R2657" t="s">
        <v>31</v>
      </c>
      <c r="S2657">
        <v>0</v>
      </c>
      <c r="T2657">
        <v>2008</v>
      </c>
      <c r="U2657">
        <v>14000</v>
      </c>
      <c r="V2657">
        <v>6.2</v>
      </c>
      <c r="W2657">
        <v>0</v>
      </c>
    </row>
    <row r="2658" spans="1:23" x14ac:dyDescent="0.25">
      <c r="A2658" t="s">
        <v>7644</v>
      </c>
      <c r="B2658">
        <v>97</v>
      </c>
      <c r="C2658">
        <v>88</v>
      </c>
      <c r="D2658">
        <v>96</v>
      </c>
      <c r="E2658">
        <v>360</v>
      </c>
      <c r="F2658" t="s">
        <v>4934</v>
      </c>
      <c r="G2658">
        <v>24000</v>
      </c>
      <c r="H2658">
        <v>6373693</v>
      </c>
      <c r="I2658" t="s">
        <v>1099</v>
      </c>
      <c r="J2658" t="s">
        <v>61</v>
      </c>
      <c r="K2658" t="s">
        <v>7645</v>
      </c>
      <c r="L2658">
        <v>11498</v>
      </c>
      <c r="M2658">
        <v>25637</v>
      </c>
      <c r="N2658" t="s">
        <v>6311</v>
      </c>
      <c r="O2658">
        <v>1</v>
      </c>
      <c r="P2658">
        <v>53</v>
      </c>
      <c r="Q2658" t="s">
        <v>30</v>
      </c>
      <c r="R2658" t="s">
        <v>31</v>
      </c>
      <c r="S2658">
        <v>0</v>
      </c>
      <c r="T2658">
        <v>2009</v>
      </c>
      <c r="U2658">
        <v>971</v>
      </c>
      <c r="V2658">
        <v>5.3</v>
      </c>
      <c r="W2658">
        <v>0</v>
      </c>
    </row>
    <row r="2659" spans="1:23" x14ac:dyDescent="0.25">
      <c r="A2659" t="s">
        <v>3705</v>
      </c>
      <c r="B2659">
        <v>242</v>
      </c>
      <c r="C2659">
        <v>106</v>
      </c>
      <c r="D2659">
        <v>835</v>
      </c>
      <c r="E2659">
        <v>363</v>
      </c>
      <c r="F2659" t="s">
        <v>1620</v>
      </c>
      <c r="G2659">
        <v>13000</v>
      </c>
      <c r="H2659">
        <v>7556708</v>
      </c>
      <c r="I2659" t="s">
        <v>2164</v>
      </c>
      <c r="J2659" t="s">
        <v>776</v>
      </c>
      <c r="K2659" t="s">
        <v>7646</v>
      </c>
      <c r="L2659">
        <v>30284</v>
      </c>
      <c r="M2659">
        <v>14544</v>
      </c>
      <c r="N2659" t="s">
        <v>3874</v>
      </c>
      <c r="O2659">
        <v>1</v>
      </c>
      <c r="P2659">
        <v>102</v>
      </c>
      <c r="Q2659" t="s">
        <v>30</v>
      </c>
      <c r="R2659" t="s">
        <v>31</v>
      </c>
      <c r="S2659">
        <v>0</v>
      </c>
      <c r="T2659">
        <v>2012</v>
      </c>
      <c r="U2659">
        <v>826</v>
      </c>
      <c r="V2659">
        <v>6.6</v>
      </c>
      <c r="W2659">
        <v>10000</v>
      </c>
    </row>
    <row r="2660" spans="1:23" x14ac:dyDescent="0.25">
      <c r="A2660" t="s">
        <v>2520</v>
      </c>
      <c r="B2660">
        <v>218</v>
      </c>
      <c r="C2660">
        <v>92</v>
      </c>
      <c r="D2660">
        <v>11000</v>
      </c>
      <c r="E2660">
        <v>386</v>
      </c>
      <c r="F2660" t="s">
        <v>1791</v>
      </c>
      <c r="G2660">
        <v>860</v>
      </c>
      <c r="H2660">
        <v>5306447</v>
      </c>
      <c r="I2660" t="s">
        <v>1099</v>
      </c>
      <c r="J2660" t="s">
        <v>4990</v>
      </c>
      <c r="K2660" t="s">
        <v>7647</v>
      </c>
      <c r="L2660">
        <v>58967</v>
      </c>
      <c r="M2660">
        <v>2717</v>
      </c>
      <c r="N2660" t="s">
        <v>7648</v>
      </c>
      <c r="O2660">
        <v>1</v>
      </c>
      <c r="P2660">
        <v>169</v>
      </c>
      <c r="Q2660" t="s">
        <v>30</v>
      </c>
      <c r="R2660" t="s">
        <v>31</v>
      </c>
      <c r="S2660">
        <v>0</v>
      </c>
      <c r="T2660">
        <v>2009</v>
      </c>
      <c r="U2660">
        <v>658</v>
      </c>
      <c r="V2660">
        <v>7.2</v>
      </c>
      <c r="W2660">
        <v>10000</v>
      </c>
    </row>
    <row r="2661" spans="1:23" x14ac:dyDescent="0.25">
      <c r="A2661" t="s">
        <v>7649</v>
      </c>
      <c r="B2661">
        <v>49</v>
      </c>
      <c r="C2661">
        <v>105</v>
      </c>
      <c r="D2661">
        <v>52</v>
      </c>
      <c r="E2661">
        <v>275</v>
      </c>
      <c r="F2661" t="s">
        <v>3887</v>
      </c>
      <c r="G2661">
        <v>477</v>
      </c>
      <c r="H2661">
        <v>5217498</v>
      </c>
      <c r="I2661" t="s">
        <v>1258</v>
      </c>
      <c r="J2661" t="s">
        <v>5419</v>
      </c>
      <c r="K2661" t="s">
        <v>7650</v>
      </c>
      <c r="L2661">
        <v>3668</v>
      </c>
      <c r="M2661">
        <v>2312</v>
      </c>
      <c r="N2661" t="s">
        <v>277</v>
      </c>
      <c r="O2661">
        <v>4</v>
      </c>
      <c r="P2661">
        <v>85</v>
      </c>
      <c r="Q2661" t="s">
        <v>30</v>
      </c>
      <c r="R2661" t="s">
        <v>31</v>
      </c>
      <c r="S2661">
        <v>0</v>
      </c>
      <c r="T2661">
        <v>2000</v>
      </c>
      <c r="U2661">
        <v>397</v>
      </c>
      <c r="V2661">
        <v>4.5999999999999996</v>
      </c>
      <c r="W2661">
        <v>157</v>
      </c>
    </row>
    <row r="2662" spans="1:23" x14ac:dyDescent="0.25">
      <c r="A2662" t="s">
        <v>7367</v>
      </c>
      <c r="B2662">
        <v>172</v>
      </c>
      <c r="C2662">
        <v>107</v>
      </c>
      <c r="D2662">
        <v>0</v>
      </c>
      <c r="E2662">
        <v>289</v>
      </c>
      <c r="F2662" t="s">
        <v>3401</v>
      </c>
      <c r="G2662">
        <v>572</v>
      </c>
      <c r="H2662">
        <v>5023275</v>
      </c>
      <c r="I2662" t="s">
        <v>7651</v>
      </c>
      <c r="J2662" t="s">
        <v>7421</v>
      </c>
      <c r="K2662" t="s">
        <v>7652</v>
      </c>
      <c r="L2662">
        <v>34194</v>
      </c>
      <c r="M2662">
        <v>1627</v>
      </c>
      <c r="N2662" t="s">
        <v>7653</v>
      </c>
      <c r="O2662">
        <v>2</v>
      </c>
      <c r="P2662">
        <v>199</v>
      </c>
      <c r="Q2662" t="s">
        <v>30</v>
      </c>
      <c r="R2662" t="s">
        <v>966</v>
      </c>
      <c r="S2662">
        <v>0</v>
      </c>
      <c r="T2662">
        <v>2005</v>
      </c>
      <c r="U2662">
        <v>324</v>
      </c>
      <c r="V2662">
        <v>7.5</v>
      </c>
      <c r="W2662">
        <v>0</v>
      </c>
    </row>
    <row r="2663" spans="1:23" x14ac:dyDescent="0.25">
      <c r="A2663" t="s">
        <v>7654</v>
      </c>
      <c r="B2663">
        <v>68</v>
      </c>
      <c r="C2663">
        <v>120</v>
      </c>
      <c r="D2663">
        <v>0</v>
      </c>
      <c r="E2663">
        <v>693</v>
      </c>
      <c r="F2663" t="s">
        <v>1190</v>
      </c>
      <c r="G2663">
        <v>49000</v>
      </c>
      <c r="H2663">
        <v>4956401</v>
      </c>
      <c r="I2663" t="s">
        <v>2157</v>
      </c>
      <c r="J2663" t="s">
        <v>554</v>
      </c>
      <c r="K2663" t="s">
        <v>7655</v>
      </c>
      <c r="L2663">
        <v>12601</v>
      </c>
      <c r="M2663">
        <v>51657</v>
      </c>
      <c r="N2663" t="s">
        <v>1326</v>
      </c>
      <c r="O2663">
        <v>2</v>
      </c>
      <c r="P2663">
        <v>89</v>
      </c>
      <c r="Q2663" t="s">
        <v>30</v>
      </c>
      <c r="R2663" t="s">
        <v>966</v>
      </c>
      <c r="S2663">
        <v>0</v>
      </c>
      <c r="T2663">
        <v>1999</v>
      </c>
      <c r="U2663">
        <v>1000</v>
      </c>
      <c r="V2663">
        <v>6.5</v>
      </c>
      <c r="W2663">
        <v>0</v>
      </c>
    </row>
    <row r="2664" spans="1:23" x14ac:dyDescent="0.25">
      <c r="A2664" t="s">
        <v>175</v>
      </c>
      <c r="B2664">
        <v>223</v>
      </c>
      <c r="C2664">
        <v>103</v>
      </c>
      <c r="D2664">
        <v>1000</v>
      </c>
      <c r="E2664">
        <v>611</v>
      </c>
      <c r="F2664" t="s">
        <v>7656</v>
      </c>
      <c r="G2664">
        <v>21000</v>
      </c>
      <c r="H2664">
        <v>4235837</v>
      </c>
      <c r="I2664" t="s">
        <v>7303</v>
      </c>
      <c r="J2664" t="s">
        <v>71</v>
      </c>
      <c r="K2664" t="s">
        <v>7657</v>
      </c>
      <c r="L2664">
        <v>175962</v>
      </c>
      <c r="M2664">
        <v>23932</v>
      </c>
      <c r="N2664" t="s">
        <v>1602</v>
      </c>
      <c r="O2664">
        <v>2</v>
      </c>
      <c r="P2664">
        <v>336</v>
      </c>
      <c r="Q2664" t="s">
        <v>30</v>
      </c>
      <c r="R2664" t="s">
        <v>31</v>
      </c>
      <c r="S2664">
        <v>0</v>
      </c>
      <c r="T2664">
        <v>2005</v>
      </c>
      <c r="U2664">
        <v>1000</v>
      </c>
      <c r="V2664">
        <v>7.6</v>
      </c>
      <c r="W2664">
        <v>0</v>
      </c>
    </row>
    <row r="2665" spans="1:23" x14ac:dyDescent="0.25">
      <c r="A2665" t="s">
        <v>7658</v>
      </c>
      <c r="B2665">
        <v>59</v>
      </c>
      <c r="C2665">
        <v>92</v>
      </c>
      <c r="D2665">
        <v>6</v>
      </c>
      <c r="E2665">
        <v>577</v>
      </c>
      <c r="F2665" t="s">
        <v>288</v>
      </c>
      <c r="G2665">
        <v>890</v>
      </c>
      <c r="H2665">
        <v>4002955</v>
      </c>
      <c r="I2665" t="s">
        <v>4852</v>
      </c>
      <c r="J2665" t="s">
        <v>438</v>
      </c>
      <c r="K2665" t="s">
        <v>7659</v>
      </c>
      <c r="L2665">
        <v>33745</v>
      </c>
      <c r="M2665">
        <v>3654</v>
      </c>
      <c r="N2665" t="s">
        <v>1694</v>
      </c>
      <c r="O2665">
        <v>0</v>
      </c>
      <c r="P2665">
        <v>198</v>
      </c>
      <c r="Q2665" t="s">
        <v>30</v>
      </c>
      <c r="R2665" t="s">
        <v>31</v>
      </c>
      <c r="S2665">
        <v>0</v>
      </c>
      <c r="T2665">
        <v>1999</v>
      </c>
      <c r="U2665">
        <v>729</v>
      </c>
      <c r="V2665">
        <v>6.2</v>
      </c>
      <c r="W2665">
        <v>0</v>
      </c>
    </row>
    <row r="2666" spans="1:23" x14ac:dyDescent="0.25">
      <c r="A2666" t="s">
        <v>3603</v>
      </c>
      <c r="B2666">
        <v>252</v>
      </c>
      <c r="C2666">
        <v>147</v>
      </c>
      <c r="D2666">
        <v>0</v>
      </c>
      <c r="E2666">
        <v>669</v>
      </c>
      <c r="F2666" t="s">
        <v>2730</v>
      </c>
      <c r="G2666">
        <v>6000</v>
      </c>
      <c r="H2666">
        <v>7219578</v>
      </c>
      <c r="I2666" t="s">
        <v>1258</v>
      </c>
      <c r="J2666" t="s">
        <v>148</v>
      </c>
      <c r="K2666" t="s">
        <v>7660</v>
      </c>
      <c r="L2666">
        <v>235992</v>
      </c>
      <c r="M2666">
        <v>8484</v>
      </c>
      <c r="N2666" t="s">
        <v>4339</v>
      </c>
      <c r="O2666">
        <v>1</v>
      </c>
      <c r="P2666">
        <v>1768</v>
      </c>
      <c r="Q2666" t="s">
        <v>30</v>
      </c>
      <c r="R2666" t="s">
        <v>966</v>
      </c>
      <c r="S2666">
        <v>0</v>
      </c>
      <c r="T2666">
        <v>2001</v>
      </c>
      <c r="U2666">
        <v>889</v>
      </c>
      <c r="V2666">
        <v>8</v>
      </c>
      <c r="W2666">
        <v>16000</v>
      </c>
    </row>
    <row r="2667" spans="1:23" x14ac:dyDescent="0.25">
      <c r="A2667" t="s">
        <v>7661</v>
      </c>
      <c r="B2667">
        <v>106</v>
      </c>
      <c r="C2667">
        <v>98</v>
      </c>
      <c r="D2667">
        <v>18</v>
      </c>
      <c r="E2667">
        <v>220</v>
      </c>
      <c r="F2667" t="s">
        <v>3288</v>
      </c>
      <c r="G2667">
        <v>837</v>
      </c>
      <c r="H2667">
        <v>3525161</v>
      </c>
      <c r="I2667" t="s">
        <v>7662</v>
      </c>
      <c r="J2667" t="s">
        <v>3201</v>
      </c>
      <c r="K2667" t="s">
        <v>7663</v>
      </c>
      <c r="L2667">
        <v>15388</v>
      </c>
      <c r="M2667">
        <v>1675</v>
      </c>
      <c r="N2667" t="s">
        <v>7664</v>
      </c>
      <c r="O2667">
        <v>0</v>
      </c>
      <c r="P2667">
        <v>190</v>
      </c>
      <c r="Q2667" t="s">
        <v>30</v>
      </c>
      <c r="R2667" t="s">
        <v>31</v>
      </c>
      <c r="S2667">
        <v>0</v>
      </c>
      <c r="T2667">
        <v>2007</v>
      </c>
      <c r="U2667">
        <v>400</v>
      </c>
      <c r="V2667">
        <v>5.5</v>
      </c>
      <c r="W2667">
        <v>0</v>
      </c>
    </row>
    <row r="2668" spans="1:23" x14ac:dyDescent="0.25">
      <c r="A2668" t="s">
        <v>2520</v>
      </c>
      <c r="B2668">
        <v>223</v>
      </c>
      <c r="C2668">
        <v>98</v>
      </c>
      <c r="D2668">
        <v>11000</v>
      </c>
      <c r="E2668">
        <v>557</v>
      </c>
      <c r="F2668" t="s">
        <v>148</v>
      </c>
      <c r="G2668">
        <v>12000</v>
      </c>
      <c r="H2668">
        <v>3247816</v>
      </c>
      <c r="I2668" t="s">
        <v>936</v>
      </c>
      <c r="J2668" t="s">
        <v>523</v>
      </c>
      <c r="K2668" t="s">
        <v>7665</v>
      </c>
      <c r="L2668">
        <v>36145</v>
      </c>
      <c r="M2668">
        <v>19310</v>
      </c>
      <c r="N2668" t="s">
        <v>249</v>
      </c>
      <c r="O2668">
        <v>0</v>
      </c>
      <c r="P2668">
        <v>108</v>
      </c>
      <c r="Q2668" t="s">
        <v>30</v>
      </c>
      <c r="R2668" t="s">
        <v>31</v>
      </c>
      <c r="S2668">
        <v>0</v>
      </c>
      <c r="T2668">
        <v>2010</v>
      </c>
      <c r="U2668">
        <v>6000</v>
      </c>
      <c r="V2668">
        <v>6.3</v>
      </c>
      <c r="W2668">
        <v>0</v>
      </c>
    </row>
    <row r="2669" spans="1:23" x14ac:dyDescent="0.25">
      <c r="A2669" t="s">
        <v>7666</v>
      </c>
      <c r="B2669">
        <v>328</v>
      </c>
      <c r="C2669">
        <v>103</v>
      </c>
      <c r="D2669">
        <v>132</v>
      </c>
      <c r="E2669">
        <v>844</v>
      </c>
      <c r="F2669" t="s">
        <v>1819</v>
      </c>
      <c r="G2669">
        <v>10000</v>
      </c>
      <c r="H2669">
        <v>2412045</v>
      </c>
      <c r="I2669" t="s">
        <v>3380</v>
      </c>
      <c r="J2669" t="s">
        <v>129</v>
      </c>
      <c r="K2669" t="s">
        <v>7667</v>
      </c>
      <c r="L2669">
        <v>109873</v>
      </c>
      <c r="M2669">
        <v>12867</v>
      </c>
      <c r="N2669" t="s">
        <v>2233</v>
      </c>
      <c r="O2669">
        <v>0</v>
      </c>
      <c r="P2669">
        <v>320</v>
      </c>
      <c r="Q2669" t="s">
        <v>30</v>
      </c>
      <c r="R2669" t="s">
        <v>44</v>
      </c>
      <c r="S2669">
        <v>0</v>
      </c>
      <c r="T2669">
        <v>2010</v>
      </c>
      <c r="U2669">
        <v>882</v>
      </c>
      <c r="V2669">
        <v>7.2</v>
      </c>
      <c r="W2669">
        <v>33000</v>
      </c>
    </row>
    <row r="2670" spans="1:23" x14ac:dyDescent="0.25">
      <c r="A2670" t="s">
        <v>7668</v>
      </c>
      <c r="B2670">
        <v>150</v>
      </c>
      <c r="C2670">
        <v>111</v>
      </c>
      <c r="D2670">
        <v>122</v>
      </c>
      <c r="E2670">
        <v>25</v>
      </c>
      <c r="F2670" t="s">
        <v>5393</v>
      </c>
      <c r="G2670">
        <v>918</v>
      </c>
      <c r="H2670">
        <v>2203641</v>
      </c>
      <c r="I2670" t="s">
        <v>1396</v>
      </c>
      <c r="J2670" t="s">
        <v>146</v>
      </c>
      <c r="K2670" t="s">
        <v>7669</v>
      </c>
      <c r="L2670">
        <v>42792</v>
      </c>
      <c r="M2670">
        <v>1252</v>
      </c>
      <c r="N2670" t="s">
        <v>7670</v>
      </c>
      <c r="O2670">
        <v>0</v>
      </c>
      <c r="P2670">
        <v>162</v>
      </c>
      <c r="Q2670" t="s">
        <v>30</v>
      </c>
      <c r="R2670" t="s">
        <v>2266</v>
      </c>
      <c r="S2670">
        <v>0</v>
      </c>
      <c r="T2670">
        <v>2008</v>
      </c>
      <c r="U2670">
        <v>278</v>
      </c>
      <c r="V2670">
        <v>6.7</v>
      </c>
      <c r="W2670">
        <v>0</v>
      </c>
    </row>
    <row r="2671" spans="1:23" x14ac:dyDescent="0.25">
      <c r="A2671" t="s">
        <v>7671</v>
      </c>
      <c r="B2671">
        <v>21</v>
      </c>
      <c r="C2671">
        <v>98</v>
      </c>
      <c r="D2671">
        <v>70</v>
      </c>
      <c r="E2671">
        <v>90</v>
      </c>
      <c r="F2671" t="s">
        <v>2387</v>
      </c>
      <c r="G2671">
        <v>876</v>
      </c>
      <c r="H2671">
        <v>1953732</v>
      </c>
      <c r="I2671" t="s">
        <v>897</v>
      </c>
      <c r="J2671" t="s">
        <v>3878</v>
      </c>
      <c r="K2671" t="s">
        <v>7672</v>
      </c>
      <c r="L2671">
        <v>4996</v>
      </c>
      <c r="M2671">
        <v>1351</v>
      </c>
      <c r="N2671" t="s">
        <v>7673</v>
      </c>
      <c r="O2671">
        <v>0</v>
      </c>
      <c r="P2671">
        <v>62</v>
      </c>
      <c r="Q2671" t="s">
        <v>30</v>
      </c>
      <c r="R2671" t="s">
        <v>31</v>
      </c>
      <c r="S2671">
        <v>0</v>
      </c>
      <c r="T2671">
        <v>1986</v>
      </c>
      <c r="U2671">
        <v>324</v>
      </c>
      <c r="V2671">
        <v>5.3</v>
      </c>
      <c r="W2671">
        <v>843</v>
      </c>
    </row>
    <row r="2672" spans="1:23" x14ac:dyDescent="0.25">
      <c r="A2672" t="s">
        <v>7674</v>
      </c>
      <c r="B2672">
        <v>28</v>
      </c>
      <c r="C2672">
        <v>111</v>
      </c>
      <c r="D2672">
        <v>0</v>
      </c>
      <c r="E2672">
        <v>617</v>
      </c>
      <c r="F2672" t="s">
        <v>2471</v>
      </c>
      <c r="G2672">
        <v>783</v>
      </c>
      <c r="H2672">
        <v>1954202</v>
      </c>
      <c r="I2672" t="s">
        <v>5474</v>
      </c>
      <c r="J2672" t="s">
        <v>2392</v>
      </c>
      <c r="K2672" t="s">
        <v>7675</v>
      </c>
      <c r="L2672">
        <v>5917</v>
      </c>
      <c r="M2672">
        <v>4834</v>
      </c>
      <c r="N2672" t="s">
        <v>970</v>
      </c>
      <c r="O2672">
        <v>0</v>
      </c>
      <c r="P2672">
        <v>71</v>
      </c>
      <c r="Q2672" t="s">
        <v>30</v>
      </c>
      <c r="R2672" t="s">
        <v>31</v>
      </c>
      <c r="S2672">
        <v>0</v>
      </c>
      <c r="T2672">
        <v>1999</v>
      </c>
      <c r="U2672">
        <v>664</v>
      </c>
      <c r="V2672">
        <v>6.3</v>
      </c>
      <c r="W2672">
        <v>391</v>
      </c>
    </row>
    <row r="2673" spans="1:23" x14ac:dyDescent="0.25">
      <c r="A2673" t="s">
        <v>7037</v>
      </c>
      <c r="B2673">
        <v>250</v>
      </c>
      <c r="C2673">
        <v>111</v>
      </c>
      <c r="D2673">
        <v>0</v>
      </c>
      <c r="E2673">
        <v>287</v>
      </c>
      <c r="F2673" t="s">
        <v>2853</v>
      </c>
      <c r="G2673">
        <v>6000</v>
      </c>
      <c r="H2673">
        <v>1294640</v>
      </c>
      <c r="I2673" t="s">
        <v>4043</v>
      </c>
      <c r="J2673" t="s">
        <v>148</v>
      </c>
      <c r="K2673" t="s">
        <v>7676</v>
      </c>
      <c r="L2673">
        <v>69569</v>
      </c>
      <c r="M2673">
        <v>6748</v>
      </c>
      <c r="N2673" t="s">
        <v>2993</v>
      </c>
      <c r="O2673">
        <v>0</v>
      </c>
      <c r="P2673">
        <v>436</v>
      </c>
      <c r="Q2673" t="s">
        <v>30</v>
      </c>
      <c r="R2673" t="s">
        <v>31</v>
      </c>
      <c r="S2673">
        <v>0</v>
      </c>
      <c r="T2673">
        <v>2007</v>
      </c>
      <c r="U2673">
        <v>294</v>
      </c>
      <c r="V2673">
        <v>6.5</v>
      </c>
      <c r="W2673">
        <v>0</v>
      </c>
    </row>
    <row r="2674" spans="1:23" x14ac:dyDescent="0.25">
      <c r="A2674" t="s">
        <v>7677</v>
      </c>
      <c r="B2674">
        <v>17</v>
      </c>
      <c r="C2674">
        <v>100</v>
      </c>
      <c r="D2674">
        <v>5</v>
      </c>
      <c r="E2674">
        <v>46</v>
      </c>
      <c r="F2674" t="s">
        <v>7678</v>
      </c>
      <c r="G2674">
        <v>192</v>
      </c>
      <c r="H2674">
        <v>0</v>
      </c>
      <c r="I2674" t="s">
        <v>1726</v>
      </c>
      <c r="J2674" t="s">
        <v>7679</v>
      </c>
      <c r="K2674" t="s">
        <v>7680</v>
      </c>
      <c r="L2674">
        <v>1933</v>
      </c>
      <c r="M2674">
        <v>527</v>
      </c>
      <c r="N2674" t="s">
        <v>7681</v>
      </c>
      <c r="O2674">
        <v>0</v>
      </c>
      <c r="P2674">
        <v>13</v>
      </c>
      <c r="Q2674" t="s">
        <v>30</v>
      </c>
      <c r="R2674" t="s">
        <v>7682</v>
      </c>
      <c r="S2674">
        <v>0</v>
      </c>
      <c r="T2674">
        <v>2014</v>
      </c>
      <c r="U2674">
        <v>134</v>
      </c>
      <c r="V2674">
        <v>5.6</v>
      </c>
      <c r="W2674">
        <v>708</v>
      </c>
    </row>
    <row r="2675" spans="1:23" x14ac:dyDescent="0.25">
      <c r="A2675" t="s">
        <v>5165</v>
      </c>
      <c r="B2675">
        <v>95</v>
      </c>
      <c r="C2675">
        <v>116</v>
      </c>
      <c r="D2675">
        <v>460</v>
      </c>
      <c r="E2675">
        <v>71</v>
      </c>
      <c r="F2675" t="s">
        <v>7107</v>
      </c>
      <c r="G2675">
        <v>5000</v>
      </c>
      <c r="H2675">
        <v>819852</v>
      </c>
      <c r="I2675" t="s">
        <v>2560</v>
      </c>
      <c r="J2675" t="s">
        <v>1554</v>
      </c>
      <c r="K2675" t="s">
        <v>7683</v>
      </c>
      <c r="L2675">
        <v>6690</v>
      </c>
      <c r="M2675">
        <v>5426</v>
      </c>
      <c r="N2675" t="s">
        <v>7206</v>
      </c>
      <c r="O2675">
        <v>0</v>
      </c>
      <c r="P2675">
        <v>83</v>
      </c>
      <c r="Q2675" t="s">
        <v>30</v>
      </c>
      <c r="R2675" t="s">
        <v>188</v>
      </c>
      <c r="S2675">
        <v>0</v>
      </c>
      <c r="T2675">
        <v>1999</v>
      </c>
      <c r="U2675">
        <v>203</v>
      </c>
      <c r="V2675">
        <v>7</v>
      </c>
      <c r="W2675">
        <v>284</v>
      </c>
    </row>
    <row r="2676" spans="1:23" x14ac:dyDescent="0.25">
      <c r="A2676" t="s">
        <v>7684</v>
      </c>
      <c r="B2676">
        <v>260</v>
      </c>
      <c r="C2676">
        <v>145</v>
      </c>
      <c r="D2676">
        <v>756</v>
      </c>
      <c r="E2676">
        <v>18</v>
      </c>
      <c r="F2676" t="s">
        <v>7685</v>
      </c>
      <c r="G2676">
        <v>136</v>
      </c>
      <c r="H2676">
        <v>26435</v>
      </c>
      <c r="I2676" t="s">
        <v>1209</v>
      </c>
      <c r="J2676" t="s">
        <v>7686</v>
      </c>
      <c r="K2676" t="s">
        <v>7687</v>
      </c>
      <c r="L2676">
        <v>111841</v>
      </c>
      <c r="M2676">
        <v>203</v>
      </c>
      <c r="N2676" t="s">
        <v>7688</v>
      </c>
      <c r="O2676">
        <v>1</v>
      </c>
      <c r="P2676">
        <v>413</v>
      </c>
      <c r="Q2676" t="s">
        <v>5217</v>
      </c>
      <c r="R2676" t="s">
        <v>526</v>
      </c>
      <c r="S2676">
        <v>0</v>
      </c>
      <c r="T2676">
        <v>1927</v>
      </c>
      <c r="U2676">
        <v>23</v>
      </c>
      <c r="V2676">
        <v>8.3000000000000007</v>
      </c>
      <c r="W2676">
        <v>12000</v>
      </c>
    </row>
    <row r="2677" spans="1:23" x14ac:dyDescent="0.25">
      <c r="A2677" t="s">
        <v>3083</v>
      </c>
      <c r="B2677">
        <v>141</v>
      </c>
      <c r="C2677">
        <v>84</v>
      </c>
      <c r="D2677">
        <v>180</v>
      </c>
      <c r="E2677">
        <v>58</v>
      </c>
      <c r="F2677" t="s">
        <v>1064</v>
      </c>
      <c r="G2677">
        <v>510</v>
      </c>
      <c r="H2677">
        <v>1197786</v>
      </c>
      <c r="I2677" t="s">
        <v>233</v>
      </c>
      <c r="J2677" t="s">
        <v>3616</v>
      </c>
      <c r="K2677" t="s">
        <v>7689</v>
      </c>
      <c r="L2677">
        <v>55928</v>
      </c>
      <c r="M2677">
        <v>962</v>
      </c>
      <c r="N2677" t="s">
        <v>7690</v>
      </c>
      <c r="O2677">
        <v>2</v>
      </c>
      <c r="P2677">
        <v>157</v>
      </c>
      <c r="Q2677" t="s">
        <v>965</v>
      </c>
      <c r="R2677" t="s">
        <v>966</v>
      </c>
      <c r="S2677">
        <v>0</v>
      </c>
      <c r="T2677">
        <v>2004</v>
      </c>
      <c r="U2677">
        <v>297</v>
      </c>
      <c r="V2677">
        <v>7.2</v>
      </c>
      <c r="W2677">
        <v>0</v>
      </c>
    </row>
    <row r="2678" spans="1:23" x14ac:dyDescent="0.25">
      <c r="A2678" t="s">
        <v>3192</v>
      </c>
      <c r="B2678">
        <v>52</v>
      </c>
      <c r="C2678">
        <v>115</v>
      </c>
      <c r="D2678">
        <v>39</v>
      </c>
      <c r="E2678">
        <v>642</v>
      </c>
      <c r="F2678" t="s">
        <v>2418</v>
      </c>
      <c r="G2678">
        <v>12000</v>
      </c>
      <c r="H2678">
        <v>529766</v>
      </c>
      <c r="I2678" t="s">
        <v>1265</v>
      </c>
      <c r="J2678" t="s">
        <v>192</v>
      </c>
      <c r="K2678" t="s">
        <v>7691</v>
      </c>
      <c r="L2678">
        <v>22345</v>
      </c>
      <c r="M2678">
        <v>14889</v>
      </c>
      <c r="N2678" t="s">
        <v>2638</v>
      </c>
      <c r="O2678">
        <v>2</v>
      </c>
      <c r="P2678">
        <v>144</v>
      </c>
      <c r="Q2678" t="s">
        <v>30</v>
      </c>
      <c r="R2678" t="s">
        <v>31</v>
      </c>
      <c r="S2678">
        <v>0</v>
      </c>
      <c r="T2678">
        <v>1995</v>
      </c>
      <c r="U2678">
        <v>970</v>
      </c>
      <c r="V2678">
        <v>6.8</v>
      </c>
      <c r="W2678">
        <v>0</v>
      </c>
    </row>
    <row r="2679" spans="1:23" x14ac:dyDescent="0.25">
      <c r="A2679" t="s">
        <v>7692</v>
      </c>
      <c r="B2679">
        <v>205</v>
      </c>
      <c r="C2679">
        <v>105</v>
      </c>
      <c r="D2679">
        <v>141</v>
      </c>
      <c r="E2679">
        <v>56</v>
      </c>
      <c r="F2679" t="s">
        <v>7396</v>
      </c>
      <c r="G2679">
        <v>1000</v>
      </c>
      <c r="H2679">
        <v>613556</v>
      </c>
      <c r="I2679" t="s">
        <v>532</v>
      </c>
      <c r="J2679" t="s">
        <v>6244</v>
      </c>
      <c r="K2679" t="s">
        <v>7693</v>
      </c>
      <c r="L2679">
        <v>9427</v>
      </c>
      <c r="M2679">
        <v>1172</v>
      </c>
      <c r="N2679" t="s">
        <v>7694</v>
      </c>
      <c r="O2679">
        <v>1</v>
      </c>
      <c r="P2679">
        <v>87</v>
      </c>
      <c r="Q2679" t="s">
        <v>1272</v>
      </c>
      <c r="R2679" t="s">
        <v>7399</v>
      </c>
      <c r="S2679">
        <v>0</v>
      </c>
      <c r="T2679">
        <v>2015</v>
      </c>
      <c r="U2679">
        <v>103</v>
      </c>
      <c r="V2679">
        <v>6.4</v>
      </c>
      <c r="W2679">
        <v>0</v>
      </c>
    </row>
    <row r="2680" spans="1:23" x14ac:dyDescent="0.25">
      <c r="A2680" t="s">
        <v>7054</v>
      </c>
      <c r="B2680">
        <v>109</v>
      </c>
      <c r="C2680">
        <v>98</v>
      </c>
      <c r="D2680">
        <v>34</v>
      </c>
      <c r="E2680">
        <v>730</v>
      </c>
      <c r="F2680" t="s">
        <v>874</v>
      </c>
      <c r="G2680">
        <v>936</v>
      </c>
      <c r="H2680">
        <v>353743</v>
      </c>
      <c r="I2680" t="s">
        <v>7695</v>
      </c>
      <c r="J2680" t="s">
        <v>1513</v>
      </c>
      <c r="K2680" t="s">
        <v>7696</v>
      </c>
      <c r="L2680">
        <v>20730</v>
      </c>
      <c r="M2680">
        <v>3578</v>
      </c>
      <c r="N2680" t="s">
        <v>2340</v>
      </c>
      <c r="O2680">
        <v>1</v>
      </c>
      <c r="P2680">
        <v>111</v>
      </c>
      <c r="Q2680" t="s">
        <v>30</v>
      </c>
      <c r="R2680" t="s">
        <v>44</v>
      </c>
      <c r="S2680">
        <v>0</v>
      </c>
      <c r="T2680">
        <v>2001</v>
      </c>
      <c r="U2680">
        <v>826</v>
      </c>
      <c r="V2680">
        <v>6.9</v>
      </c>
      <c r="W2680">
        <v>664</v>
      </c>
    </row>
    <row r="2681" spans="1:23" x14ac:dyDescent="0.25">
      <c r="A2681" t="s">
        <v>7697</v>
      </c>
      <c r="B2681">
        <v>103</v>
      </c>
      <c r="C2681">
        <v>99</v>
      </c>
      <c r="D2681">
        <v>445</v>
      </c>
      <c r="E2681">
        <v>9</v>
      </c>
      <c r="F2681" t="s">
        <v>7698</v>
      </c>
      <c r="G2681">
        <v>20</v>
      </c>
      <c r="H2681">
        <v>502028</v>
      </c>
      <c r="I2681" t="s">
        <v>1258</v>
      </c>
      <c r="J2681" t="s">
        <v>7699</v>
      </c>
      <c r="K2681" t="s">
        <v>7700</v>
      </c>
      <c r="L2681">
        <v>31589</v>
      </c>
      <c r="M2681">
        <v>48</v>
      </c>
      <c r="N2681" t="s">
        <v>7701</v>
      </c>
      <c r="O2681">
        <v>0</v>
      </c>
      <c r="P2681">
        <v>172</v>
      </c>
      <c r="Q2681" t="s">
        <v>3466</v>
      </c>
      <c r="R2681" t="s">
        <v>4350</v>
      </c>
      <c r="S2681">
        <v>0</v>
      </c>
      <c r="T2681">
        <v>2003</v>
      </c>
      <c r="U2681">
        <v>13</v>
      </c>
      <c r="V2681">
        <v>8</v>
      </c>
      <c r="W2681">
        <v>0</v>
      </c>
    </row>
    <row r="2682" spans="1:23" x14ac:dyDescent="0.25">
      <c r="A2682" t="s">
        <v>7702</v>
      </c>
      <c r="B2682">
        <v>110</v>
      </c>
      <c r="C2682">
        <v>110</v>
      </c>
      <c r="D2682">
        <v>0</v>
      </c>
      <c r="E2682">
        <v>7</v>
      </c>
      <c r="F2682" t="s">
        <v>7703</v>
      </c>
      <c r="G2682">
        <v>64</v>
      </c>
      <c r="H2682">
        <v>102055</v>
      </c>
      <c r="I2682" t="s">
        <v>878</v>
      </c>
      <c r="J2682" t="s">
        <v>7704</v>
      </c>
      <c r="K2682" t="s">
        <v>7705</v>
      </c>
      <c r="L2682">
        <v>24570</v>
      </c>
      <c r="M2682">
        <v>134</v>
      </c>
      <c r="N2682" t="s">
        <v>7706</v>
      </c>
      <c r="O2682">
        <v>0</v>
      </c>
      <c r="P2682">
        <v>72</v>
      </c>
      <c r="Q2682" t="s">
        <v>7707</v>
      </c>
      <c r="R2682" t="s">
        <v>7708</v>
      </c>
      <c r="S2682">
        <v>0</v>
      </c>
      <c r="T2682">
        <v>2008</v>
      </c>
      <c r="U2682">
        <v>45</v>
      </c>
      <c r="V2682">
        <v>6.2</v>
      </c>
      <c r="W2682">
        <v>0</v>
      </c>
    </row>
    <row r="2683" spans="1:23" x14ac:dyDescent="0.25">
      <c r="A2683" t="s">
        <v>4747</v>
      </c>
      <c r="B2683">
        <v>195</v>
      </c>
      <c r="C2683">
        <v>97</v>
      </c>
      <c r="D2683">
        <v>197</v>
      </c>
      <c r="E2683">
        <v>570</v>
      </c>
      <c r="F2683" t="s">
        <v>7709</v>
      </c>
      <c r="G2683">
        <v>13000</v>
      </c>
      <c r="H2683">
        <v>122288</v>
      </c>
      <c r="I2683" t="s">
        <v>7710</v>
      </c>
      <c r="J2683" t="s">
        <v>317</v>
      </c>
      <c r="K2683" t="s">
        <v>7711</v>
      </c>
      <c r="L2683">
        <v>64777</v>
      </c>
      <c r="M2683">
        <v>15293</v>
      </c>
      <c r="N2683" t="s">
        <v>826</v>
      </c>
      <c r="O2683">
        <v>0</v>
      </c>
      <c r="P2683">
        <v>201</v>
      </c>
      <c r="Q2683" t="s">
        <v>30</v>
      </c>
      <c r="R2683" t="s">
        <v>44</v>
      </c>
      <c r="S2683">
        <v>0</v>
      </c>
      <c r="T2683">
        <v>2010</v>
      </c>
      <c r="U2683">
        <v>794</v>
      </c>
      <c r="V2683">
        <v>6.4</v>
      </c>
      <c r="W2683">
        <v>0</v>
      </c>
    </row>
    <row r="2684" spans="1:23" x14ac:dyDescent="0.25">
      <c r="A2684" t="s">
        <v>3578</v>
      </c>
      <c r="B2684">
        <v>14</v>
      </c>
      <c r="C2684">
        <v>88</v>
      </c>
      <c r="D2684">
        <v>85</v>
      </c>
      <c r="E2684">
        <v>40</v>
      </c>
      <c r="F2684" t="s">
        <v>7712</v>
      </c>
      <c r="G2684">
        <v>825</v>
      </c>
      <c r="H2684">
        <v>0</v>
      </c>
      <c r="I2684" t="s">
        <v>628</v>
      </c>
      <c r="J2684" t="s">
        <v>1215</v>
      </c>
      <c r="K2684" t="s">
        <v>7713</v>
      </c>
      <c r="L2684">
        <v>2699</v>
      </c>
      <c r="M2684">
        <v>1432</v>
      </c>
      <c r="N2684" t="s">
        <v>7714</v>
      </c>
      <c r="O2684">
        <v>0</v>
      </c>
      <c r="P2684">
        <v>29</v>
      </c>
      <c r="Q2684" t="s">
        <v>30</v>
      </c>
      <c r="R2684" t="s">
        <v>188</v>
      </c>
      <c r="S2684">
        <v>0</v>
      </c>
      <c r="T2684">
        <v>1996</v>
      </c>
      <c r="U2684">
        <v>476</v>
      </c>
      <c r="V2684">
        <v>5.6</v>
      </c>
      <c r="W2684">
        <v>154</v>
      </c>
    </row>
    <row r="2685" spans="1:23" x14ac:dyDescent="0.25">
      <c r="A2685" t="s">
        <v>7715</v>
      </c>
      <c r="B2685">
        <v>177</v>
      </c>
      <c r="C2685">
        <v>103</v>
      </c>
      <c r="D2685">
        <v>129</v>
      </c>
      <c r="E2685">
        <v>1000</v>
      </c>
      <c r="F2685" t="s">
        <v>4592</v>
      </c>
      <c r="G2685">
        <v>14000</v>
      </c>
      <c r="H2685">
        <v>73548</v>
      </c>
      <c r="I2685" t="s">
        <v>5639</v>
      </c>
      <c r="J2685" t="s">
        <v>452</v>
      </c>
      <c r="K2685" t="s">
        <v>7716</v>
      </c>
      <c r="L2685">
        <v>47574</v>
      </c>
      <c r="M2685">
        <v>18639</v>
      </c>
      <c r="N2685" t="s">
        <v>1747</v>
      </c>
      <c r="O2685">
        <v>0</v>
      </c>
      <c r="P2685">
        <v>209</v>
      </c>
      <c r="Q2685" t="s">
        <v>30</v>
      </c>
      <c r="R2685" t="s">
        <v>31</v>
      </c>
      <c r="S2685">
        <v>0</v>
      </c>
      <c r="T2685">
        <v>2008</v>
      </c>
      <c r="U2685">
        <v>1000</v>
      </c>
      <c r="V2685">
        <v>6.1</v>
      </c>
      <c r="W2685">
        <v>0</v>
      </c>
    </row>
    <row r="2686" spans="1:23" x14ac:dyDescent="0.25">
      <c r="A2686" t="s">
        <v>7717</v>
      </c>
      <c r="B2686">
        <v>17</v>
      </c>
      <c r="C2686">
        <v>104</v>
      </c>
      <c r="D2686">
        <v>36</v>
      </c>
      <c r="E2686">
        <v>2</v>
      </c>
      <c r="F2686" t="s">
        <v>3870</v>
      </c>
      <c r="G2686">
        <v>549</v>
      </c>
      <c r="H2686">
        <v>0</v>
      </c>
      <c r="I2686" t="s">
        <v>3642</v>
      </c>
      <c r="J2686" t="s">
        <v>1964</v>
      </c>
      <c r="K2686" t="s">
        <v>7718</v>
      </c>
      <c r="L2686">
        <v>609</v>
      </c>
      <c r="M2686">
        <v>801</v>
      </c>
      <c r="N2686" t="s">
        <v>7719</v>
      </c>
      <c r="O2686">
        <v>2</v>
      </c>
      <c r="P2686">
        <v>15</v>
      </c>
      <c r="Q2686" t="s">
        <v>30</v>
      </c>
      <c r="R2686" t="s">
        <v>4888</v>
      </c>
      <c r="S2686">
        <v>0</v>
      </c>
      <c r="T2686">
        <v>2011</v>
      </c>
      <c r="U2686">
        <v>248</v>
      </c>
      <c r="V2686">
        <v>6</v>
      </c>
      <c r="W2686">
        <v>705</v>
      </c>
    </row>
    <row r="2687" spans="1:23" x14ac:dyDescent="0.25">
      <c r="A2687" t="s">
        <v>7720</v>
      </c>
      <c r="B2687">
        <v>62</v>
      </c>
      <c r="C2687">
        <v>90</v>
      </c>
      <c r="D2687">
        <v>68</v>
      </c>
      <c r="E2687">
        <v>642</v>
      </c>
      <c r="F2687" t="s">
        <v>1544</v>
      </c>
      <c r="G2687">
        <v>17000</v>
      </c>
      <c r="H2687">
        <v>28870</v>
      </c>
      <c r="I2687" t="s">
        <v>1385</v>
      </c>
      <c r="J2687" t="s">
        <v>309</v>
      </c>
      <c r="K2687" t="s">
        <v>7721</v>
      </c>
      <c r="L2687">
        <v>14280</v>
      </c>
      <c r="M2687">
        <v>32814</v>
      </c>
      <c r="N2687" t="s">
        <v>2629</v>
      </c>
      <c r="O2687">
        <v>5</v>
      </c>
      <c r="P2687">
        <v>41</v>
      </c>
      <c r="Q2687" t="s">
        <v>30</v>
      </c>
      <c r="R2687" t="s">
        <v>31</v>
      </c>
      <c r="S2687">
        <v>0</v>
      </c>
      <c r="T2687">
        <v>2011</v>
      </c>
      <c r="U2687">
        <v>14000</v>
      </c>
      <c r="V2687">
        <v>5.0999999999999996</v>
      </c>
      <c r="W2687">
        <v>0</v>
      </c>
    </row>
    <row r="2688" spans="1:23" x14ac:dyDescent="0.25">
      <c r="A2688" t="s">
        <v>7722</v>
      </c>
      <c r="B2688">
        <v>19</v>
      </c>
      <c r="C2688">
        <v>105</v>
      </c>
      <c r="D2688">
        <v>24</v>
      </c>
      <c r="E2688">
        <v>125</v>
      </c>
      <c r="F2688" t="s">
        <v>1193</v>
      </c>
      <c r="G2688">
        <v>776</v>
      </c>
      <c r="H2688">
        <v>22723</v>
      </c>
      <c r="I2688" t="s">
        <v>7723</v>
      </c>
      <c r="J2688" t="s">
        <v>217</v>
      </c>
      <c r="K2688" t="s">
        <v>7724</v>
      </c>
      <c r="L2688">
        <v>2236</v>
      </c>
      <c r="M2688">
        <v>1732</v>
      </c>
      <c r="N2688" t="s">
        <v>7725</v>
      </c>
      <c r="O2688">
        <v>1</v>
      </c>
      <c r="P2688">
        <v>40</v>
      </c>
      <c r="Q2688" t="s">
        <v>30</v>
      </c>
      <c r="R2688" t="s">
        <v>526</v>
      </c>
      <c r="S2688">
        <v>0</v>
      </c>
      <c r="T2688">
        <v>2001</v>
      </c>
      <c r="U2688">
        <v>595</v>
      </c>
      <c r="V2688">
        <v>4.5</v>
      </c>
      <c r="W2688">
        <v>193</v>
      </c>
    </row>
    <row r="2689" spans="1:23" x14ac:dyDescent="0.25">
      <c r="A2689" t="s">
        <v>7726</v>
      </c>
      <c r="B2689">
        <v>50</v>
      </c>
      <c r="C2689">
        <v>93</v>
      </c>
      <c r="D2689">
        <v>17</v>
      </c>
      <c r="E2689">
        <v>66</v>
      </c>
      <c r="F2689" t="s">
        <v>7727</v>
      </c>
      <c r="G2689">
        <v>1000</v>
      </c>
      <c r="H2689">
        <v>20380</v>
      </c>
      <c r="I2689" t="s">
        <v>7728</v>
      </c>
      <c r="J2689" t="s">
        <v>114</v>
      </c>
      <c r="K2689" t="s">
        <v>7729</v>
      </c>
      <c r="L2689">
        <v>7519</v>
      </c>
      <c r="M2689">
        <v>1245</v>
      </c>
      <c r="N2689" t="s">
        <v>7597</v>
      </c>
      <c r="O2689">
        <v>1</v>
      </c>
      <c r="P2689">
        <v>39</v>
      </c>
      <c r="Q2689" t="s">
        <v>30</v>
      </c>
      <c r="R2689" t="s">
        <v>31</v>
      </c>
      <c r="S2689">
        <v>0</v>
      </c>
      <c r="T2689">
        <v>2007</v>
      </c>
      <c r="U2689">
        <v>165</v>
      </c>
      <c r="V2689">
        <v>5.9</v>
      </c>
      <c r="W2689">
        <v>445</v>
      </c>
    </row>
    <row r="2690" spans="1:23" x14ac:dyDescent="0.25">
      <c r="A2690" t="s">
        <v>7730</v>
      </c>
      <c r="B2690">
        <v>25</v>
      </c>
      <c r="C2690">
        <v>141</v>
      </c>
      <c r="D2690">
        <v>15</v>
      </c>
      <c r="E2690">
        <v>576</v>
      </c>
      <c r="F2690" t="s">
        <v>7731</v>
      </c>
      <c r="G2690">
        <v>735</v>
      </c>
      <c r="H2690">
        <v>0</v>
      </c>
      <c r="I2690" t="s">
        <v>7732</v>
      </c>
      <c r="J2690" t="s">
        <v>1224</v>
      </c>
      <c r="K2690" t="s">
        <v>7733</v>
      </c>
      <c r="L2690">
        <v>3425</v>
      </c>
      <c r="M2690">
        <v>2528</v>
      </c>
      <c r="N2690" t="s">
        <v>2121</v>
      </c>
      <c r="O2690">
        <v>1</v>
      </c>
      <c r="P2690">
        <v>32</v>
      </c>
      <c r="Q2690" t="s">
        <v>30</v>
      </c>
      <c r="R2690" t="s">
        <v>7734</v>
      </c>
      <c r="S2690">
        <v>0</v>
      </c>
      <c r="T2690">
        <v>2008</v>
      </c>
      <c r="U2690">
        <v>627</v>
      </c>
      <c r="V2690">
        <v>6</v>
      </c>
      <c r="W2690">
        <v>0</v>
      </c>
    </row>
    <row r="2691" spans="1:23" x14ac:dyDescent="0.25">
      <c r="A2691" t="s">
        <v>7735</v>
      </c>
      <c r="B2691">
        <v>39</v>
      </c>
      <c r="C2691">
        <v>85</v>
      </c>
      <c r="D2691">
        <v>0</v>
      </c>
      <c r="E2691">
        <v>912</v>
      </c>
      <c r="F2691" t="s">
        <v>192</v>
      </c>
      <c r="G2691">
        <v>14000</v>
      </c>
      <c r="H2691">
        <v>0</v>
      </c>
      <c r="I2691" t="s">
        <v>1818</v>
      </c>
      <c r="J2691" t="s">
        <v>162</v>
      </c>
      <c r="K2691" t="s">
        <v>7736</v>
      </c>
      <c r="L2691">
        <v>4006</v>
      </c>
      <c r="M2691">
        <v>29488</v>
      </c>
      <c r="N2691" t="s">
        <v>1966</v>
      </c>
      <c r="O2691">
        <v>0</v>
      </c>
      <c r="P2691">
        <v>12</v>
      </c>
      <c r="Q2691" t="s">
        <v>30</v>
      </c>
      <c r="R2691" t="s">
        <v>4888</v>
      </c>
      <c r="S2691">
        <v>0</v>
      </c>
      <c r="T2691">
        <v>2013</v>
      </c>
      <c r="U2691">
        <v>12000</v>
      </c>
      <c r="V2691">
        <v>5.8</v>
      </c>
      <c r="W2691">
        <v>0</v>
      </c>
    </row>
    <row r="2692" spans="1:23" x14ac:dyDescent="0.25">
      <c r="A2692" t="s">
        <v>7737</v>
      </c>
      <c r="B2692">
        <v>136</v>
      </c>
      <c r="C2692">
        <v>109</v>
      </c>
      <c r="D2692">
        <v>19</v>
      </c>
      <c r="E2692">
        <v>537</v>
      </c>
      <c r="F2692" t="s">
        <v>2730</v>
      </c>
      <c r="G2692">
        <v>1000</v>
      </c>
      <c r="H2692">
        <v>0</v>
      </c>
      <c r="I2692" t="s">
        <v>1806</v>
      </c>
      <c r="J2692" t="s">
        <v>5239</v>
      </c>
      <c r="K2692" t="s">
        <v>7738</v>
      </c>
      <c r="L2692">
        <v>41638</v>
      </c>
      <c r="M2692">
        <v>2829</v>
      </c>
      <c r="N2692" t="s">
        <v>917</v>
      </c>
      <c r="O2692">
        <v>0</v>
      </c>
      <c r="P2692">
        <v>134</v>
      </c>
      <c r="Q2692" t="s">
        <v>30</v>
      </c>
      <c r="R2692" t="s">
        <v>7739</v>
      </c>
      <c r="S2692">
        <v>0</v>
      </c>
      <c r="T2692">
        <v>2014</v>
      </c>
      <c r="U2692">
        <v>889</v>
      </c>
      <c r="V2692">
        <v>6.1</v>
      </c>
      <c r="W2692">
        <v>13000</v>
      </c>
    </row>
    <row r="2693" spans="1:23" x14ac:dyDescent="0.25">
      <c r="A2693" t="s">
        <v>7740</v>
      </c>
      <c r="B2693">
        <v>26</v>
      </c>
      <c r="C2693">
        <v>105</v>
      </c>
      <c r="D2693">
        <v>93</v>
      </c>
      <c r="E2693">
        <v>51</v>
      </c>
      <c r="F2693" t="s">
        <v>7741</v>
      </c>
      <c r="G2693">
        <v>179</v>
      </c>
      <c r="H2693">
        <v>0</v>
      </c>
      <c r="I2693" t="s">
        <v>34</v>
      </c>
      <c r="J2693" t="s">
        <v>6988</v>
      </c>
      <c r="K2693" t="s">
        <v>7742</v>
      </c>
      <c r="L2693">
        <v>5018</v>
      </c>
      <c r="M2693">
        <v>363</v>
      </c>
      <c r="N2693" t="s">
        <v>7743</v>
      </c>
      <c r="O2693">
        <v>0</v>
      </c>
      <c r="P2693">
        <v>108</v>
      </c>
      <c r="Q2693" t="s">
        <v>30</v>
      </c>
      <c r="R2693" t="s">
        <v>526</v>
      </c>
      <c r="S2693">
        <v>0</v>
      </c>
      <c r="T2693">
        <v>2005</v>
      </c>
      <c r="U2693">
        <v>55</v>
      </c>
      <c r="V2693">
        <v>4.9000000000000004</v>
      </c>
      <c r="W2693">
        <v>473</v>
      </c>
    </row>
    <row r="2694" spans="1:23" x14ac:dyDescent="0.25">
      <c r="A2694" t="s">
        <v>7744</v>
      </c>
      <c r="B2694">
        <v>4</v>
      </c>
      <c r="C2694">
        <v>98</v>
      </c>
      <c r="D2694">
        <v>6</v>
      </c>
      <c r="E2694">
        <v>50</v>
      </c>
      <c r="F2694" t="s">
        <v>7745</v>
      </c>
      <c r="G2694">
        <v>61</v>
      </c>
      <c r="H2694">
        <v>0</v>
      </c>
      <c r="I2694" t="s">
        <v>7746</v>
      </c>
      <c r="J2694" t="s">
        <v>7747</v>
      </c>
      <c r="K2694" t="s">
        <v>7748</v>
      </c>
      <c r="L2694">
        <v>80</v>
      </c>
      <c r="M2694">
        <v>192</v>
      </c>
      <c r="N2694" t="s">
        <v>7749</v>
      </c>
      <c r="O2694">
        <v>0</v>
      </c>
      <c r="P2694">
        <v>4</v>
      </c>
      <c r="Q2694" t="s">
        <v>1783</v>
      </c>
      <c r="R2694" t="s">
        <v>4304</v>
      </c>
      <c r="S2694">
        <v>0</v>
      </c>
      <c r="T2694">
        <v>2015</v>
      </c>
      <c r="U2694">
        <v>57</v>
      </c>
      <c r="V2694">
        <v>5.7</v>
      </c>
      <c r="W2694">
        <v>18</v>
      </c>
    </row>
    <row r="2695" spans="1:23" x14ac:dyDescent="0.25">
      <c r="A2695" t="s">
        <v>7750</v>
      </c>
      <c r="B2695">
        <v>22</v>
      </c>
      <c r="C2695">
        <v>124</v>
      </c>
      <c r="D2695">
        <v>67</v>
      </c>
      <c r="E2695">
        <v>303</v>
      </c>
      <c r="F2695" t="s">
        <v>2189</v>
      </c>
      <c r="G2695">
        <v>631</v>
      </c>
      <c r="H2695">
        <v>0</v>
      </c>
      <c r="I2695" t="s">
        <v>1017</v>
      </c>
      <c r="J2695" t="s">
        <v>53</v>
      </c>
      <c r="K2695" t="s">
        <v>7751</v>
      </c>
      <c r="L2695">
        <v>695</v>
      </c>
      <c r="M2695">
        <v>1585</v>
      </c>
      <c r="N2695" t="s">
        <v>7752</v>
      </c>
      <c r="O2695">
        <v>1</v>
      </c>
      <c r="P2695">
        <v>32</v>
      </c>
      <c r="Q2695" t="s">
        <v>30</v>
      </c>
      <c r="R2695" t="s">
        <v>44</v>
      </c>
      <c r="S2695">
        <v>0</v>
      </c>
      <c r="T2695">
        <v>2000</v>
      </c>
      <c r="U2695">
        <v>452</v>
      </c>
      <c r="V2695">
        <v>6.6</v>
      </c>
      <c r="W2695">
        <v>277</v>
      </c>
    </row>
    <row r="2696" spans="1:23" x14ac:dyDescent="0.25">
      <c r="A2696" t="s">
        <v>2644</v>
      </c>
      <c r="B2696">
        <v>147</v>
      </c>
      <c r="C2696">
        <v>101</v>
      </c>
      <c r="D2696">
        <v>11000</v>
      </c>
      <c r="E2696">
        <v>512</v>
      </c>
      <c r="F2696" t="s">
        <v>1604</v>
      </c>
      <c r="G2696">
        <v>13000</v>
      </c>
      <c r="H2696">
        <v>70906973</v>
      </c>
      <c r="I2696" t="s">
        <v>2300</v>
      </c>
      <c r="J2696" t="s">
        <v>378</v>
      </c>
      <c r="K2696" t="s">
        <v>7753</v>
      </c>
      <c r="L2696">
        <v>437418</v>
      </c>
      <c r="M2696">
        <v>15500</v>
      </c>
      <c r="N2696" t="s">
        <v>2795</v>
      </c>
      <c r="O2696">
        <v>1</v>
      </c>
      <c r="P2696">
        <v>609</v>
      </c>
      <c r="Q2696" t="s">
        <v>30</v>
      </c>
      <c r="R2696" t="s">
        <v>31</v>
      </c>
      <c r="S2696">
        <v>0</v>
      </c>
      <c r="T2696">
        <v>1993</v>
      </c>
      <c r="U2696">
        <v>571</v>
      </c>
      <c r="V2696">
        <v>8.1</v>
      </c>
      <c r="W2696">
        <v>38000</v>
      </c>
    </row>
    <row r="2697" spans="1:23" x14ac:dyDescent="0.25">
      <c r="A2697" t="s">
        <v>7754</v>
      </c>
      <c r="B2697">
        <v>222</v>
      </c>
      <c r="C2697">
        <v>115</v>
      </c>
      <c r="D2697">
        <v>13</v>
      </c>
      <c r="E2697">
        <v>642</v>
      </c>
      <c r="F2697" t="s">
        <v>309</v>
      </c>
      <c r="G2697">
        <v>20000</v>
      </c>
      <c r="H2697">
        <v>66009973</v>
      </c>
      <c r="I2697" t="s">
        <v>3386</v>
      </c>
      <c r="J2697" t="s">
        <v>2735</v>
      </c>
      <c r="K2697" t="s">
        <v>7755</v>
      </c>
      <c r="L2697">
        <v>38202</v>
      </c>
      <c r="M2697">
        <v>38963</v>
      </c>
      <c r="N2697" t="s">
        <v>5614</v>
      </c>
      <c r="O2697">
        <v>3</v>
      </c>
      <c r="P2697">
        <v>135</v>
      </c>
      <c r="Q2697" t="s">
        <v>30</v>
      </c>
      <c r="R2697" t="s">
        <v>31</v>
      </c>
      <c r="S2697">
        <v>0</v>
      </c>
      <c r="T2697">
        <v>2015</v>
      </c>
      <c r="U2697">
        <v>17000</v>
      </c>
      <c r="V2697">
        <v>5.7</v>
      </c>
      <c r="W2697">
        <v>41000</v>
      </c>
    </row>
    <row r="2698" spans="1:23" x14ac:dyDescent="0.25">
      <c r="A2698" t="s">
        <v>253</v>
      </c>
      <c r="B2698">
        <v>106</v>
      </c>
      <c r="C2698">
        <v>120</v>
      </c>
      <c r="D2698">
        <v>1000</v>
      </c>
      <c r="E2698">
        <v>954</v>
      </c>
      <c r="F2698" t="s">
        <v>1802</v>
      </c>
      <c r="G2698">
        <v>29000</v>
      </c>
      <c r="H2698">
        <v>46338728</v>
      </c>
      <c r="I2698" t="s">
        <v>152</v>
      </c>
      <c r="J2698" t="s">
        <v>153</v>
      </c>
      <c r="K2698" t="s">
        <v>7756</v>
      </c>
      <c r="L2698">
        <v>167750</v>
      </c>
      <c r="M2698">
        <v>33791</v>
      </c>
      <c r="N2698" t="s">
        <v>544</v>
      </c>
      <c r="O2698">
        <v>2</v>
      </c>
      <c r="P2698">
        <v>506</v>
      </c>
      <c r="Q2698" t="s">
        <v>30</v>
      </c>
      <c r="R2698" t="s">
        <v>31</v>
      </c>
      <c r="S2698">
        <v>0</v>
      </c>
      <c r="T2698">
        <v>1996</v>
      </c>
      <c r="U2698">
        <v>1000</v>
      </c>
      <c r="V2698">
        <v>6.8</v>
      </c>
      <c r="W2698">
        <v>10000</v>
      </c>
    </row>
    <row r="2699" spans="1:23" x14ac:dyDescent="0.25">
      <c r="A2699" t="s">
        <v>7757</v>
      </c>
      <c r="B2699">
        <v>136</v>
      </c>
      <c r="C2699">
        <v>111</v>
      </c>
      <c r="D2699">
        <v>15</v>
      </c>
      <c r="E2699">
        <v>121</v>
      </c>
      <c r="F2699" t="s">
        <v>3930</v>
      </c>
      <c r="G2699">
        <v>1000</v>
      </c>
      <c r="H2699">
        <v>7691700</v>
      </c>
      <c r="I2699" t="s">
        <v>2157</v>
      </c>
      <c r="J2699" t="s">
        <v>145</v>
      </c>
      <c r="K2699" t="s">
        <v>7758</v>
      </c>
      <c r="L2699">
        <v>12937</v>
      </c>
      <c r="M2699">
        <v>2140</v>
      </c>
      <c r="N2699" t="s">
        <v>7759</v>
      </c>
      <c r="O2699">
        <v>2</v>
      </c>
      <c r="P2699">
        <v>73</v>
      </c>
      <c r="Q2699" t="s">
        <v>965</v>
      </c>
      <c r="R2699" t="s">
        <v>966</v>
      </c>
      <c r="S2699">
        <v>0</v>
      </c>
      <c r="T2699">
        <v>2010</v>
      </c>
      <c r="U2699">
        <v>767</v>
      </c>
      <c r="V2699">
        <v>7.5</v>
      </c>
      <c r="W2699">
        <v>0</v>
      </c>
    </row>
    <row r="2700" spans="1:23" x14ac:dyDescent="0.25">
      <c r="A2700" t="s">
        <v>7760</v>
      </c>
      <c r="B2700">
        <v>5</v>
      </c>
      <c r="C2700">
        <v>94</v>
      </c>
      <c r="D2700">
        <v>5</v>
      </c>
      <c r="E2700">
        <v>124</v>
      </c>
      <c r="F2700" t="s">
        <v>2662</v>
      </c>
      <c r="G2700">
        <v>467</v>
      </c>
      <c r="H2700">
        <v>0</v>
      </c>
      <c r="I2700" t="s">
        <v>7761</v>
      </c>
      <c r="J2700" t="s">
        <v>7762</v>
      </c>
      <c r="K2700" t="s">
        <v>7763</v>
      </c>
      <c r="L2700">
        <v>993</v>
      </c>
      <c r="M2700">
        <v>994</v>
      </c>
      <c r="N2700" t="s">
        <v>7764</v>
      </c>
      <c r="O2700">
        <v>2</v>
      </c>
      <c r="P2700">
        <v>13</v>
      </c>
      <c r="Q2700" t="s">
        <v>30</v>
      </c>
      <c r="R2700" t="s">
        <v>31</v>
      </c>
      <c r="S2700">
        <v>0</v>
      </c>
      <c r="T2700">
        <v>2014</v>
      </c>
      <c r="U2700">
        <v>220</v>
      </c>
      <c r="V2700">
        <v>6.2</v>
      </c>
      <c r="W2700">
        <v>998</v>
      </c>
    </row>
    <row r="2701" spans="1:23" x14ac:dyDescent="0.25">
      <c r="A2701" t="s">
        <v>2336</v>
      </c>
      <c r="B2701">
        <v>131</v>
      </c>
      <c r="C2701">
        <v>131</v>
      </c>
      <c r="D2701">
        <v>16000</v>
      </c>
      <c r="E2701">
        <v>638</v>
      </c>
      <c r="F2701" t="s">
        <v>323</v>
      </c>
      <c r="G2701">
        <v>16000</v>
      </c>
      <c r="H2701">
        <v>101157447</v>
      </c>
      <c r="I2701" t="s">
        <v>1153</v>
      </c>
      <c r="J2701" t="s">
        <v>2336</v>
      </c>
      <c r="K2701" t="s">
        <v>7765</v>
      </c>
      <c r="L2701">
        <v>277505</v>
      </c>
      <c r="M2701">
        <v>28544</v>
      </c>
      <c r="N2701" t="s">
        <v>2053</v>
      </c>
      <c r="O2701">
        <v>1</v>
      </c>
      <c r="P2701">
        <v>495</v>
      </c>
      <c r="Q2701" t="s">
        <v>30</v>
      </c>
      <c r="R2701" t="s">
        <v>31</v>
      </c>
      <c r="S2701">
        <v>0</v>
      </c>
      <c r="T2701">
        <v>1992</v>
      </c>
      <c r="U2701">
        <v>11000</v>
      </c>
      <c r="V2701">
        <v>8.3000000000000007</v>
      </c>
      <c r="W2701">
        <v>10000</v>
      </c>
    </row>
    <row r="2702" spans="1:23" x14ac:dyDescent="0.25">
      <c r="A2702" t="s">
        <v>7766</v>
      </c>
      <c r="B2702">
        <v>140</v>
      </c>
      <c r="C2702">
        <v>139</v>
      </c>
      <c r="D2702">
        <v>3000</v>
      </c>
      <c r="E2702">
        <v>236</v>
      </c>
      <c r="F2702" t="s">
        <v>7767</v>
      </c>
      <c r="G2702">
        <v>3000</v>
      </c>
      <c r="H2702">
        <v>74205</v>
      </c>
      <c r="I2702" t="s">
        <v>2164</v>
      </c>
      <c r="J2702" t="s">
        <v>167</v>
      </c>
      <c r="K2702" t="s">
        <v>7768</v>
      </c>
      <c r="L2702">
        <v>18646</v>
      </c>
      <c r="M2702">
        <v>4211</v>
      </c>
      <c r="N2702" t="s">
        <v>7769</v>
      </c>
      <c r="O2702">
        <v>1</v>
      </c>
      <c r="P2702">
        <v>81</v>
      </c>
      <c r="Q2702" t="s">
        <v>30</v>
      </c>
      <c r="R2702" t="s">
        <v>4649</v>
      </c>
      <c r="S2702">
        <v>0</v>
      </c>
      <c r="T2702">
        <v>2005</v>
      </c>
      <c r="U2702">
        <v>769</v>
      </c>
      <c r="V2702">
        <v>7.4</v>
      </c>
      <c r="W2702">
        <v>1000</v>
      </c>
    </row>
    <row r="2703" spans="1:23" x14ac:dyDescent="0.25">
      <c r="A2703" t="s">
        <v>3267</v>
      </c>
      <c r="B2703">
        <v>418</v>
      </c>
      <c r="C2703">
        <v>120</v>
      </c>
      <c r="D2703">
        <v>0</v>
      </c>
      <c r="E2703">
        <v>40</v>
      </c>
      <c r="F2703" t="s">
        <v>7770</v>
      </c>
      <c r="G2703">
        <v>668</v>
      </c>
      <c r="H2703">
        <v>141319195</v>
      </c>
      <c r="I2703" t="s">
        <v>152</v>
      </c>
      <c r="J2703" t="s">
        <v>7771</v>
      </c>
      <c r="K2703" t="s">
        <v>7772</v>
      </c>
      <c r="L2703">
        <v>641997</v>
      </c>
      <c r="M2703">
        <v>820</v>
      </c>
      <c r="N2703" t="s">
        <v>7773</v>
      </c>
      <c r="O2703">
        <v>0</v>
      </c>
      <c r="P2703">
        <v>1017</v>
      </c>
      <c r="Q2703" t="s">
        <v>30</v>
      </c>
      <c r="R2703" t="s">
        <v>44</v>
      </c>
      <c r="S2703">
        <v>0</v>
      </c>
      <c r="T2703">
        <v>2008</v>
      </c>
      <c r="U2703">
        <v>56</v>
      </c>
      <c r="V2703">
        <v>8</v>
      </c>
      <c r="W2703">
        <v>13000</v>
      </c>
    </row>
    <row r="2704" spans="1:23" x14ac:dyDescent="0.25">
      <c r="A2704" t="s">
        <v>3199</v>
      </c>
      <c r="B2704">
        <v>94</v>
      </c>
      <c r="C2704">
        <v>119</v>
      </c>
      <c r="D2704">
        <v>213</v>
      </c>
      <c r="E2704">
        <v>249</v>
      </c>
      <c r="F2704" t="s">
        <v>7774</v>
      </c>
      <c r="G2704">
        <v>886</v>
      </c>
      <c r="H2704">
        <v>156645693</v>
      </c>
      <c r="I2704" t="s">
        <v>5322</v>
      </c>
      <c r="J2704" t="s">
        <v>3429</v>
      </c>
      <c r="K2704" t="s">
        <v>7775</v>
      </c>
      <c r="L2704">
        <v>55101</v>
      </c>
      <c r="M2704">
        <v>1639</v>
      </c>
      <c r="N2704" t="s">
        <v>4038</v>
      </c>
      <c r="O2704">
        <v>0</v>
      </c>
      <c r="P2704">
        <v>201</v>
      </c>
      <c r="Q2704" t="s">
        <v>30</v>
      </c>
      <c r="R2704" t="s">
        <v>31</v>
      </c>
      <c r="S2704">
        <v>0</v>
      </c>
      <c r="T2704">
        <v>1987</v>
      </c>
      <c r="U2704">
        <v>276</v>
      </c>
      <c r="V2704">
        <v>6.9</v>
      </c>
      <c r="W2704">
        <v>3000</v>
      </c>
    </row>
    <row r="2705" spans="1:23" x14ac:dyDescent="0.25">
      <c r="A2705" t="s">
        <v>2105</v>
      </c>
      <c r="B2705">
        <v>82</v>
      </c>
      <c r="C2705">
        <v>125</v>
      </c>
      <c r="D2705">
        <v>0</v>
      </c>
      <c r="E2705">
        <v>700</v>
      </c>
      <c r="F2705" t="s">
        <v>2107</v>
      </c>
      <c r="G2705">
        <v>8000</v>
      </c>
      <c r="H2705">
        <v>178406268</v>
      </c>
      <c r="I2705" t="s">
        <v>1099</v>
      </c>
      <c r="J2705" t="s">
        <v>1006</v>
      </c>
      <c r="K2705" t="s">
        <v>7776</v>
      </c>
      <c r="L2705">
        <v>213476</v>
      </c>
      <c r="M2705">
        <v>11135</v>
      </c>
      <c r="N2705" t="s">
        <v>1156</v>
      </c>
      <c r="O2705">
        <v>2</v>
      </c>
      <c r="P2705">
        <v>271</v>
      </c>
      <c r="Q2705" t="s">
        <v>30</v>
      </c>
      <c r="R2705" t="s">
        <v>31</v>
      </c>
      <c r="S2705">
        <v>0</v>
      </c>
      <c r="T2705">
        <v>1990</v>
      </c>
      <c r="U2705">
        <v>995</v>
      </c>
      <c r="V2705">
        <v>6.9</v>
      </c>
      <c r="W2705">
        <v>11000</v>
      </c>
    </row>
    <row r="2706" spans="1:23" x14ac:dyDescent="0.25">
      <c r="A2706" t="s">
        <v>7778</v>
      </c>
      <c r="B2706">
        <v>32</v>
      </c>
      <c r="C2706">
        <v>108</v>
      </c>
      <c r="D2706">
        <v>5</v>
      </c>
      <c r="E2706">
        <v>57</v>
      </c>
      <c r="F2706" t="s">
        <v>5758</v>
      </c>
      <c r="G2706">
        <v>442</v>
      </c>
      <c r="H2706">
        <v>109306210</v>
      </c>
      <c r="I2706" t="s">
        <v>1068</v>
      </c>
      <c r="J2706" t="s">
        <v>5562</v>
      </c>
      <c r="K2706" t="s">
        <v>7779</v>
      </c>
      <c r="L2706">
        <v>44096</v>
      </c>
      <c r="M2706">
        <v>717</v>
      </c>
      <c r="N2706" t="s">
        <v>7780</v>
      </c>
      <c r="O2706">
        <v>1</v>
      </c>
      <c r="P2706">
        <v>62</v>
      </c>
      <c r="Q2706" t="s">
        <v>30</v>
      </c>
      <c r="R2706" t="s">
        <v>257</v>
      </c>
      <c r="S2706">
        <v>0</v>
      </c>
      <c r="T2706">
        <v>1988</v>
      </c>
      <c r="U2706">
        <v>162</v>
      </c>
      <c r="V2706">
        <v>5.5</v>
      </c>
      <c r="W2706">
        <v>489</v>
      </c>
    </row>
    <row r="2707" spans="1:23" x14ac:dyDescent="0.25">
      <c r="A2707" t="s">
        <v>7781</v>
      </c>
      <c r="B2707">
        <v>22</v>
      </c>
      <c r="C2707">
        <v>101</v>
      </c>
      <c r="D2707">
        <v>34</v>
      </c>
      <c r="E2707">
        <v>277</v>
      </c>
      <c r="F2707" t="s">
        <v>5827</v>
      </c>
      <c r="G2707">
        <v>892</v>
      </c>
      <c r="H2707">
        <v>0</v>
      </c>
      <c r="I2707" t="s">
        <v>754</v>
      </c>
      <c r="J2707" t="s">
        <v>693</v>
      </c>
      <c r="K2707" t="s">
        <v>7782</v>
      </c>
      <c r="L2707">
        <v>1554</v>
      </c>
      <c r="M2707">
        <v>2055</v>
      </c>
      <c r="N2707" t="s">
        <v>7783</v>
      </c>
      <c r="O2707">
        <v>0</v>
      </c>
      <c r="P2707">
        <v>20</v>
      </c>
      <c r="Q2707" t="s">
        <v>30</v>
      </c>
      <c r="R2707" t="s">
        <v>31</v>
      </c>
      <c r="S2707">
        <v>0</v>
      </c>
      <c r="T2707">
        <v>2015</v>
      </c>
      <c r="U2707">
        <v>355</v>
      </c>
      <c r="V2707">
        <v>5.7</v>
      </c>
      <c r="W2707">
        <v>0</v>
      </c>
    </row>
    <row r="2708" spans="1:23" x14ac:dyDescent="0.25">
      <c r="A2708" t="s">
        <v>521</v>
      </c>
      <c r="B2708">
        <v>72</v>
      </c>
      <c r="C2708">
        <v>145</v>
      </c>
      <c r="D2708">
        <v>0</v>
      </c>
      <c r="E2708">
        <v>560</v>
      </c>
      <c r="F2708" t="s">
        <v>3010</v>
      </c>
      <c r="G2708">
        <v>10000</v>
      </c>
      <c r="H2708">
        <v>70001698</v>
      </c>
      <c r="I2708" t="s">
        <v>4393</v>
      </c>
      <c r="J2708" t="s">
        <v>362</v>
      </c>
      <c r="K2708" t="s">
        <v>7784</v>
      </c>
      <c r="L2708">
        <v>76842</v>
      </c>
      <c r="M2708">
        <v>12098</v>
      </c>
      <c r="N2708" t="s">
        <v>5102</v>
      </c>
      <c r="O2708">
        <v>0</v>
      </c>
      <c r="P2708">
        <v>173</v>
      </c>
      <c r="Q2708" t="s">
        <v>30</v>
      </c>
      <c r="R2708" t="s">
        <v>31</v>
      </c>
      <c r="S2708">
        <v>0</v>
      </c>
      <c r="T2708">
        <v>1989</v>
      </c>
      <c r="U2708">
        <v>854</v>
      </c>
      <c r="V2708">
        <v>7.2</v>
      </c>
      <c r="W2708">
        <v>4000</v>
      </c>
    </row>
    <row r="2709" spans="1:23" x14ac:dyDescent="0.25">
      <c r="A2709" t="s">
        <v>483</v>
      </c>
      <c r="B2709">
        <v>39</v>
      </c>
      <c r="C2709">
        <v>98</v>
      </c>
      <c r="D2709">
        <v>226</v>
      </c>
      <c r="E2709">
        <v>496</v>
      </c>
      <c r="F2709" t="s">
        <v>2340</v>
      </c>
      <c r="G2709">
        <v>953</v>
      </c>
      <c r="H2709">
        <v>68856263</v>
      </c>
      <c r="I2709" t="s">
        <v>4759</v>
      </c>
      <c r="J2709" t="s">
        <v>5106</v>
      </c>
      <c r="K2709" t="s">
        <v>7785</v>
      </c>
      <c r="L2709">
        <v>69733</v>
      </c>
      <c r="M2709">
        <v>2496</v>
      </c>
      <c r="N2709" t="s">
        <v>7786</v>
      </c>
      <c r="O2709">
        <v>1</v>
      </c>
      <c r="P2709">
        <v>97</v>
      </c>
      <c r="Q2709" t="s">
        <v>30</v>
      </c>
      <c r="R2709" t="s">
        <v>31</v>
      </c>
      <c r="S2709">
        <v>0</v>
      </c>
      <c r="T2709">
        <v>1993</v>
      </c>
      <c r="U2709">
        <v>730</v>
      </c>
      <c r="V2709">
        <v>6.9</v>
      </c>
      <c r="W2709">
        <v>0</v>
      </c>
    </row>
    <row r="2710" spans="1:23" x14ac:dyDescent="0.25">
      <c r="A2710" t="s">
        <v>3373</v>
      </c>
      <c r="B2710">
        <v>264</v>
      </c>
      <c r="C2710">
        <v>101</v>
      </c>
      <c r="D2710">
        <v>71</v>
      </c>
      <c r="E2710">
        <v>725</v>
      </c>
      <c r="F2710" t="s">
        <v>513</v>
      </c>
      <c r="G2710">
        <v>10000</v>
      </c>
      <c r="H2710">
        <v>51527787</v>
      </c>
      <c r="I2710" t="s">
        <v>3406</v>
      </c>
      <c r="J2710" t="s">
        <v>7787</v>
      </c>
      <c r="K2710" t="s">
        <v>7788</v>
      </c>
      <c r="L2710">
        <v>45603</v>
      </c>
      <c r="M2710">
        <v>14159</v>
      </c>
      <c r="N2710" t="s">
        <v>6612</v>
      </c>
      <c r="O2710">
        <v>0</v>
      </c>
      <c r="P2710">
        <v>268</v>
      </c>
      <c r="Q2710" t="s">
        <v>30</v>
      </c>
      <c r="R2710" t="s">
        <v>31</v>
      </c>
      <c r="S2710">
        <v>0</v>
      </c>
      <c r="T2710">
        <v>2009</v>
      </c>
      <c r="U2710">
        <v>960</v>
      </c>
      <c r="V2710">
        <v>5.5</v>
      </c>
      <c r="W2710">
        <v>0</v>
      </c>
    </row>
    <row r="2711" spans="1:23" x14ac:dyDescent="0.25">
      <c r="A2711" t="s">
        <v>5880</v>
      </c>
      <c r="B2711">
        <v>264</v>
      </c>
      <c r="C2711">
        <v>92</v>
      </c>
      <c r="D2711">
        <v>30</v>
      </c>
      <c r="E2711">
        <v>309</v>
      </c>
      <c r="F2711" t="s">
        <v>5881</v>
      </c>
      <c r="G2711">
        <v>941</v>
      </c>
      <c r="H2711">
        <v>49122319</v>
      </c>
      <c r="I2711" t="s">
        <v>3406</v>
      </c>
      <c r="J2711" t="s">
        <v>4756</v>
      </c>
      <c r="K2711" t="s">
        <v>5882</v>
      </c>
      <c r="L2711">
        <v>47169</v>
      </c>
      <c r="M2711">
        <v>2348</v>
      </c>
      <c r="N2711" t="s">
        <v>5883</v>
      </c>
      <c r="O2711">
        <v>0</v>
      </c>
      <c r="P2711">
        <v>162</v>
      </c>
      <c r="Q2711" t="s">
        <v>30</v>
      </c>
      <c r="R2711" t="s">
        <v>31</v>
      </c>
      <c r="S2711">
        <v>0</v>
      </c>
      <c r="T2711">
        <v>2012</v>
      </c>
      <c r="U2711">
        <v>459</v>
      </c>
      <c r="V2711">
        <v>5.9</v>
      </c>
      <c r="W2711">
        <v>17000</v>
      </c>
    </row>
    <row r="2712" spans="1:23" x14ac:dyDescent="0.25">
      <c r="A2712" t="s">
        <v>3459</v>
      </c>
      <c r="B2712">
        <v>145</v>
      </c>
      <c r="C2712">
        <v>93</v>
      </c>
      <c r="D2712">
        <v>270</v>
      </c>
      <c r="E2712">
        <v>535</v>
      </c>
      <c r="F2712" t="s">
        <v>544</v>
      </c>
      <c r="G2712">
        <v>13000</v>
      </c>
      <c r="H2712">
        <v>0</v>
      </c>
      <c r="I2712" t="s">
        <v>694</v>
      </c>
      <c r="J2712" t="s">
        <v>1166</v>
      </c>
      <c r="K2712" t="s">
        <v>3460</v>
      </c>
      <c r="L2712">
        <v>172493</v>
      </c>
      <c r="M2712">
        <v>15192</v>
      </c>
      <c r="N2712" t="s">
        <v>2877</v>
      </c>
      <c r="O2712">
        <v>1</v>
      </c>
      <c r="P2712">
        <v>376</v>
      </c>
      <c r="Q2712" t="s">
        <v>30</v>
      </c>
      <c r="R2712" t="s">
        <v>31</v>
      </c>
      <c r="S2712">
        <v>0</v>
      </c>
      <c r="T2712">
        <v>1982</v>
      </c>
      <c r="U2712">
        <v>954</v>
      </c>
      <c r="V2712">
        <v>7.7</v>
      </c>
      <c r="W2712">
        <v>0</v>
      </c>
    </row>
    <row r="2713" spans="1:23" x14ac:dyDescent="0.25">
      <c r="A2713" t="s">
        <v>5780</v>
      </c>
      <c r="B2713">
        <v>86</v>
      </c>
      <c r="C2713">
        <v>109</v>
      </c>
      <c r="D2713">
        <v>41</v>
      </c>
      <c r="E2713">
        <v>748</v>
      </c>
      <c r="F2713" t="s">
        <v>3649</v>
      </c>
      <c r="G2713">
        <v>997</v>
      </c>
      <c r="H2713">
        <v>61356221</v>
      </c>
      <c r="I2713" t="s">
        <v>4725</v>
      </c>
      <c r="J2713" t="s">
        <v>6639</v>
      </c>
      <c r="K2713" t="s">
        <v>7789</v>
      </c>
      <c r="L2713">
        <v>19505</v>
      </c>
      <c r="M2713">
        <v>3544</v>
      </c>
      <c r="N2713" t="s">
        <v>103</v>
      </c>
      <c r="O2713">
        <v>0</v>
      </c>
      <c r="P2713">
        <v>162</v>
      </c>
      <c r="Q2713" t="s">
        <v>30</v>
      </c>
      <c r="R2713" t="s">
        <v>31</v>
      </c>
      <c r="S2713">
        <v>0</v>
      </c>
      <c r="T2713">
        <v>2007</v>
      </c>
      <c r="U2713">
        <v>826</v>
      </c>
      <c r="V2713">
        <v>5.2</v>
      </c>
      <c r="W2713">
        <v>0</v>
      </c>
    </row>
    <row r="2714" spans="1:23" x14ac:dyDescent="0.25">
      <c r="A2714" t="s">
        <v>4844</v>
      </c>
      <c r="B2714">
        <v>112</v>
      </c>
      <c r="C2714">
        <v>123</v>
      </c>
      <c r="D2714">
        <v>43</v>
      </c>
      <c r="E2714">
        <v>238</v>
      </c>
      <c r="F2714" t="s">
        <v>738</v>
      </c>
      <c r="G2714">
        <v>456</v>
      </c>
      <c r="H2714">
        <v>46800000</v>
      </c>
      <c r="I2714" t="s">
        <v>161</v>
      </c>
      <c r="J2714" t="s">
        <v>7790</v>
      </c>
      <c r="K2714" t="s">
        <v>7791</v>
      </c>
      <c r="L2714">
        <v>76477</v>
      </c>
      <c r="M2714">
        <v>1326</v>
      </c>
      <c r="N2714" t="s">
        <v>7792</v>
      </c>
      <c r="O2714">
        <v>2</v>
      </c>
      <c r="P2714">
        <v>275</v>
      </c>
      <c r="Q2714" t="s">
        <v>30</v>
      </c>
      <c r="R2714" t="s">
        <v>44</v>
      </c>
      <c r="S2714">
        <v>0</v>
      </c>
      <c r="T2714">
        <v>1977</v>
      </c>
      <c r="U2714">
        <v>244</v>
      </c>
      <c r="V2714">
        <v>7.1</v>
      </c>
      <c r="W2714">
        <v>0</v>
      </c>
    </row>
    <row r="2715" spans="1:23" x14ac:dyDescent="0.25">
      <c r="A2715" t="s">
        <v>7793</v>
      </c>
      <c r="B2715">
        <v>101</v>
      </c>
      <c r="C2715">
        <v>99</v>
      </c>
      <c r="D2715">
        <v>9</v>
      </c>
      <c r="E2715">
        <v>648</v>
      </c>
      <c r="F2715" t="s">
        <v>1966</v>
      </c>
      <c r="G2715">
        <v>975</v>
      </c>
      <c r="H2715">
        <v>38048637</v>
      </c>
      <c r="I2715" t="s">
        <v>1942</v>
      </c>
      <c r="J2715" t="s">
        <v>2518</v>
      </c>
      <c r="K2715" t="s">
        <v>7794</v>
      </c>
      <c r="L2715">
        <v>47814</v>
      </c>
      <c r="M2715">
        <v>3500</v>
      </c>
      <c r="N2715" t="s">
        <v>4788</v>
      </c>
      <c r="O2715">
        <v>4</v>
      </c>
      <c r="P2715">
        <v>426</v>
      </c>
      <c r="Q2715" t="s">
        <v>30</v>
      </c>
      <c r="R2715" t="s">
        <v>31</v>
      </c>
      <c r="S2715">
        <v>0</v>
      </c>
      <c r="T2715">
        <v>1998</v>
      </c>
      <c r="U2715">
        <v>912</v>
      </c>
      <c r="V2715">
        <v>5.5</v>
      </c>
      <c r="W2715">
        <v>0</v>
      </c>
    </row>
    <row r="2716" spans="1:23" x14ac:dyDescent="0.25">
      <c r="A2716" t="s">
        <v>3470</v>
      </c>
      <c r="B2716">
        <v>51</v>
      </c>
      <c r="C2716">
        <v>119</v>
      </c>
      <c r="D2716">
        <v>350</v>
      </c>
      <c r="E2716">
        <v>418</v>
      </c>
      <c r="F2716" t="s">
        <v>239</v>
      </c>
      <c r="G2716">
        <v>18000</v>
      </c>
      <c r="H2716">
        <v>34700000</v>
      </c>
      <c r="I2716" t="s">
        <v>152</v>
      </c>
      <c r="J2716" t="s">
        <v>406</v>
      </c>
      <c r="K2716" t="s">
        <v>5968</v>
      </c>
      <c r="L2716">
        <v>52846</v>
      </c>
      <c r="M2716">
        <v>35501</v>
      </c>
      <c r="N2716" t="s">
        <v>3487</v>
      </c>
      <c r="O2716">
        <v>2</v>
      </c>
      <c r="P2716">
        <v>143</v>
      </c>
      <c r="Q2716" t="s">
        <v>30</v>
      </c>
      <c r="R2716" t="s">
        <v>31</v>
      </c>
      <c r="S2716">
        <v>0</v>
      </c>
      <c r="T2716">
        <v>1988</v>
      </c>
      <c r="U2716">
        <v>17000</v>
      </c>
      <c r="V2716">
        <v>7.7</v>
      </c>
      <c r="W2716">
        <v>0</v>
      </c>
    </row>
    <row r="2717" spans="1:23" x14ac:dyDescent="0.25">
      <c r="A2717" t="s">
        <v>5653</v>
      </c>
      <c r="B2717">
        <v>42</v>
      </c>
      <c r="C2717">
        <v>110</v>
      </c>
      <c r="D2717">
        <v>0</v>
      </c>
      <c r="E2717">
        <v>490</v>
      </c>
      <c r="F2717" t="s">
        <v>4311</v>
      </c>
      <c r="G2717">
        <v>849</v>
      </c>
      <c r="H2717">
        <v>35010192</v>
      </c>
      <c r="I2717" t="s">
        <v>936</v>
      </c>
      <c r="J2717" t="s">
        <v>5126</v>
      </c>
      <c r="K2717" t="s">
        <v>7795</v>
      </c>
      <c r="L2717">
        <v>6352</v>
      </c>
      <c r="M2717">
        <v>2226</v>
      </c>
      <c r="N2717" t="s">
        <v>1235</v>
      </c>
      <c r="O2717">
        <v>1</v>
      </c>
      <c r="P2717">
        <v>43</v>
      </c>
      <c r="Q2717" t="s">
        <v>30</v>
      </c>
      <c r="R2717" t="s">
        <v>31</v>
      </c>
      <c r="S2717">
        <v>0</v>
      </c>
      <c r="T2717">
        <v>2012</v>
      </c>
      <c r="U2717">
        <v>597</v>
      </c>
      <c r="V2717">
        <v>5.4</v>
      </c>
      <c r="W2717">
        <v>0</v>
      </c>
    </row>
    <row r="2718" spans="1:23" x14ac:dyDescent="0.25">
      <c r="A2718" t="s">
        <v>7796</v>
      </c>
      <c r="B2718">
        <v>10</v>
      </c>
      <c r="C2718">
        <v>107</v>
      </c>
      <c r="D2718">
        <v>116</v>
      </c>
      <c r="E2718">
        <v>25</v>
      </c>
      <c r="F2718" t="s">
        <v>4353</v>
      </c>
      <c r="G2718">
        <v>327</v>
      </c>
      <c r="H2718">
        <v>34793160</v>
      </c>
      <c r="I2718" t="s">
        <v>4273</v>
      </c>
      <c r="J2718" t="s">
        <v>2958</v>
      </c>
      <c r="K2718" t="s">
        <v>7797</v>
      </c>
      <c r="L2718">
        <v>15730</v>
      </c>
      <c r="M2718">
        <v>552</v>
      </c>
      <c r="N2718" t="s">
        <v>7798</v>
      </c>
      <c r="O2718">
        <v>1</v>
      </c>
      <c r="P2718">
        <v>31</v>
      </c>
      <c r="Q2718" t="s">
        <v>30</v>
      </c>
      <c r="R2718" t="s">
        <v>31</v>
      </c>
      <c r="S2718">
        <v>0</v>
      </c>
      <c r="T2718">
        <v>1991</v>
      </c>
      <c r="U2718">
        <v>172</v>
      </c>
      <c r="V2718">
        <v>6.7</v>
      </c>
      <c r="W2718">
        <v>0</v>
      </c>
    </row>
    <row r="2719" spans="1:23" x14ac:dyDescent="0.25">
      <c r="A2719" t="s">
        <v>5834</v>
      </c>
      <c r="B2719">
        <v>43</v>
      </c>
      <c r="C2719">
        <v>81</v>
      </c>
      <c r="D2719">
        <v>54</v>
      </c>
      <c r="E2719">
        <v>636</v>
      </c>
      <c r="F2719" t="s">
        <v>6260</v>
      </c>
      <c r="G2719">
        <v>8000</v>
      </c>
      <c r="H2719">
        <v>30628981</v>
      </c>
      <c r="I2719" t="s">
        <v>1099</v>
      </c>
      <c r="J2719" t="s">
        <v>833</v>
      </c>
      <c r="K2719" t="s">
        <v>7799</v>
      </c>
      <c r="L2719">
        <v>15047</v>
      </c>
      <c r="M2719">
        <v>10792</v>
      </c>
      <c r="N2719" t="s">
        <v>885</v>
      </c>
      <c r="O2719">
        <v>1</v>
      </c>
      <c r="P2719">
        <v>160</v>
      </c>
      <c r="Q2719" t="s">
        <v>30</v>
      </c>
      <c r="R2719" t="s">
        <v>31</v>
      </c>
      <c r="S2719">
        <v>0</v>
      </c>
      <c r="T2719">
        <v>1999</v>
      </c>
      <c r="U2719">
        <v>670</v>
      </c>
      <c r="V2719">
        <v>5</v>
      </c>
      <c r="W2719">
        <v>2000</v>
      </c>
    </row>
    <row r="2720" spans="1:23" x14ac:dyDescent="0.25">
      <c r="A2720" t="s">
        <v>3063</v>
      </c>
      <c r="B2720">
        <v>331</v>
      </c>
      <c r="C2720">
        <v>105</v>
      </c>
      <c r="D2720">
        <v>58</v>
      </c>
      <c r="E2720">
        <v>583</v>
      </c>
      <c r="F2720" t="s">
        <v>274</v>
      </c>
      <c r="G2720">
        <v>11000</v>
      </c>
      <c r="H2720">
        <v>29959436</v>
      </c>
      <c r="I2720" t="s">
        <v>3642</v>
      </c>
      <c r="J2720" t="s">
        <v>1541</v>
      </c>
      <c r="K2720" t="s">
        <v>7800</v>
      </c>
      <c r="L2720">
        <v>82327</v>
      </c>
      <c r="M2720">
        <v>12894</v>
      </c>
      <c r="N2720" t="s">
        <v>7801</v>
      </c>
      <c r="O2720">
        <v>1</v>
      </c>
      <c r="P2720">
        <v>350</v>
      </c>
      <c r="Q2720" t="s">
        <v>30</v>
      </c>
      <c r="R2720" t="s">
        <v>44</v>
      </c>
      <c r="S2720">
        <v>0</v>
      </c>
      <c r="T2720">
        <v>2011</v>
      </c>
      <c r="U2720">
        <v>1000</v>
      </c>
      <c r="V2720">
        <v>6.4</v>
      </c>
      <c r="W2720">
        <v>18000</v>
      </c>
    </row>
    <row r="2721" spans="1:23" x14ac:dyDescent="0.25">
      <c r="A2721" t="s">
        <v>7571</v>
      </c>
      <c r="B2721">
        <v>38</v>
      </c>
      <c r="C2721">
        <v>82</v>
      </c>
      <c r="D2721">
        <v>12</v>
      </c>
      <c r="E2721">
        <v>8</v>
      </c>
      <c r="F2721" t="s">
        <v>7571</v>
      </c>
      <c r="G2721">
        <v>23</v>
      </c>
      <c r="H2721">
        <v>25571351</v>
      </c>
      <c r="I2721" t="s">
        <v>5280</v>
      </c>
      <c r="J2721" t="s">
        <v>7575</v>
      </c>
      <c r="K2721" t="s">
        <v>7802</v>
      </c>
      <c r="L2721">
        <v>3135</v>
      </c>
      <c r="M2721">
        <v>49</v>
      </c>
      <c r="N2721" t="s">
        <v>7803</v>
      </c>
      <c r="O2721">
        <v>0</v>
      </c>
      <c r="P2721">
        <v>78</v>
      </c>
      <c r="Q2721" t="s">
        <v>30</v>
      </c>
      <c r="R2721" t="s">
        <v>31</v>
      </c>
      <c r="S2721">
        <v>0</v>
      </c>
      <c r="T2721">
        <v>2002</v>
      </c>
      <c r="U2721">
        <v>12</v>
      </c>
      <c r="V2721">
        <v>6.6</v>
      </c>
      <c r="W2721">
        <v>184</v>
      </c>
    </row>
    <row r="2722" spans="1:23" x14ac:dyDescent="0.25">
      <c r="A2722" t="s">
        <v>1889</v>
      </c>
      <c r="B2722">
        <v>12</v>
      </c>
      <c r="C2722">
        <v>109</v>
      </c>
      <c r="D2722">
        <v>309</v>
      </c>
      <c r="E2722">
        <v>279</v>
      </c>
      <c r="F2722" t="s">
        <v>7617</v>
      </c>
      <c r="G2722">
        <v>592</v>
      </c>
      <c r="H2722">
        <v>27515786</v>
      </c>
      <c r="I2722" t="s">
        <v>152</v>
      </c>
      <c r="J2722" t="s">
        <v>1600</v>
      </c>
      <c r="K2722" t="s">
        <v>7804</v>
      </c>
      <c r="L2722">
        <v>8904</v>
      </c>
      <c r="M2722">
        <v>1620</v>
      </c>
      <c r="N2722" t="s">
        <v>7805</v>
      </c>
      <c r="O2722">
        <v>0</v>
      </c>
      <c r="P2722">
        <v>31</v>
      </c>
      <c r="Q2722" t="s">
        <v>30</v>
      </c>
      <c r="R2722" t="s">
        <v>31</v>
      </c>
      <c r="S2722">
        <v>0</v>
      </c>
      <c r="T2722">
        <v>1993</v>
      </c>
      <c r="U2722">
        <v>556</v>
      </c>
      <c r="V2722">
        <v>5.9</v>
      </c>
      <c r="W2722">
        <v>0</v>
      </c>
    </row>
    <row r="2723" spans="1:23" x14ac:dyDescent="0.25">
      <c r="A2723" t="s">
        <v>2848</v>
      </c>
      <c r="B2723">
        <v>40</v>
      </c>
      <c r="C2723">
        <v>95</v>
      </c>
      <c r="D2723">
        <v>10</v>
      </c>
      <c r="E2723">
        <v>111</v>
      </c>
      <c r="F2723" t="s">
        <v>7806</v>
      </c>
      <c r="G2723">
        <v>706</v>
      </c>
      <c r="H2723">
        <v>25482931</v>
      </c>
      <c r="I2723" t="s">
        <v>293</v>
      </c>
      <c r="J2723" t="s">
        <v>3253</v>
      </c>
      <c r="K2723" t="s">
        <v>7807</v>
      </c>
      <c r="L2723">
        <v>9693</v>
      </c>
      <c r="M2723">
        <v>1421</v>
      </c>
      <c r="N2723" t="s">
        <v>7808</v>
      </c>
      <c r="O2723">
        <v>2</v>
      </c>
      <c r="P2723">
        <v>33</v>
      </c>
      <c r="Q2723" t="s">
        <v>30</v>
      </c>
      <c r="R2723" t="s">
        <v>31</v>
      </c>
      <c r="S2723">
        <v>0</v>
      </c>
      <c r="T2723">
        <v>2002</v>
      </c>
      <c r="U2723">
        <v>266</v>
      </c>
      <c r="V2723">
        <v>5.7</v>
      </c>
      <c r="W2723">
        <v>530</v>
      </c>
    </row>
    <row r="2724" spans="1:23" x14ac:dyDescent="0.25">
      <c r="A2724" t="s">
        <v>3854</v>
      </c>
      <c r="B2724">
        <v>34</v>
      </c>
      <c r="C2724">
        <v>100</v>
      </c>
      <c r="D2724">
        <v>0</v>
      </c>
      <c r="E2724">
        <v>364</v>
      </c>
      <c r="F2724" t="s">
        <v>6788</v>
      </c>
      <c r="G2724">
        <v>723</v>
      </c>
      <c r="H2724">
        <v>19900000</v>
      </c>
      <c r="I2724" t="s">
        <v>5732</v>
      </c>
      <c r="J2724" t="s">
        <v>2450</v>
      </c>
      <c r="K2724" t="s">
        <v>7809</v>
      </c>
      <c r="L2724">
        <v>17262</v>
      </c>
      <c r="M2724">
        <v>2348</v>
      </c>
      <c r="N2724" t="s">
        <v>7810</v>
      </c>
      <c r="O2724">
        <v>1</v>
      </c>
      <c r="P2724">
        <v>53</v>
      </c>
      <c r="Q2724" t="s">
        <v>30</v>
      </c>
      <c r="R2724" t="s">
        <v>31</v>
      </c>
      <c r="S2724">
        <v>0</v>
      </c>
      <c r="T2724">
        <v>1995</v>
      </c>
      <c r="U2724">
        <v>422</v>
      </c>
      <c r="V2724">
        <v>4.5</v>
      </c>
      <c r="W2724">
        <v>1000</v>
      </c>
    </row>
    <row r="2725" spans="1:23" x14ac:dyDescent="0.25">
      <c r="A2725" t="s">
        <v>6978</v>
      </c>
      <c r="B2725">
        <v>82</v>
      </c>
      <c r="C2725">
        <v>118</v>
      </c>
      <c r="D2725">
        <v>128</v>
      </c>
      <c r="E2725">
        <v>467</v>
      </c>
      <c r="F2725" t="s">
        <v>3740</v>
      </c>
      <c r="G2725">
        <v>931</v>
      </c>
      <c r="H2725">
        <v>0</v>
      </c>
      <c r="I2725" t="s">
        <v>3905</v>
      </c>
      <c r="J2725" t="s">
        <v>7811</v>
      </c>
      <c r="K2725" t="s">
        <v>7812</v>
      </c>
      <c r="L2725">
        <v>16294</v>
      </c>
      <c r="M2725">
        <v>2704</v>
      </c>
      <c r="N2725" t="s">
        <v>2622</v>
      </c>
      <c r="O2725">
        <v>7</v>
      </c>
      <c r="P2725">
        <v>252</v>
      </c>
      <c r="Q2725" t="s">
        <v>30</v>
      </c>
      <c r="R2725" t="s">
        <v>31</v>
      </c>
      <c r="S2725">
        <v>0</v>
      </c>
      <c r="T2725">
        <v>1977</v>
      </c>
      <c r="U2725">
        <v>726</v>
      </c>
      <c r="V2725">
        <v>3.7</v>
      </c>
      <c r="W2725">
        <v>889</v>
      </c>
    </row>
    <row r="2726" spans="1:23" x14ac:dyDescent="0.25">
      <c r="A2726" t="s">
        <v>6984</v>
      </c>
      <c r="B2726">
        <v>125</v>
      </c>
      <c r="C2726">
        <v>91</v>
      </c>
      <c r="D2726">
        <v>31</v>
      </c>
      <c r="E2726">
        <v>50</v>
      </c>
      <c r="F2726" t="s">
        <v>742</v>
      </c>
      <c r="G2726">
        <v>874</v>
      </c>
      <c r="H2726">
        <v>16298046</v>
      </c>
      <c r="I2726" t="s">
        <v>1942</v>
      </c>
      <c r="J2726" t="s">
        <v>3161</v>
      </c>
      <c r="K2726" t="s">
        <v>7813</v>
      </c>
      <c r="L2726">
        <v>22207</v>
      </c>
      <c r="M2726">
        <v>1608</v>
      </c>
      <c r="N2726" t="s">
        <v>6181</v>
      </c>
      <c r="O2726">
        <v>0</v>
      </c>
      <c r="P2726">
        <v>747</v>
      </c>
      <c r="Q2726" t="s">
        <v>30</v>
      </c>
      <c r="R2726" t="s">
        <v>44</v>
      </c>
      <c r="S2726">
        <v>0</v>
      </c>
      <c r="T2726">
        <v>2005</v>
      </c>
      <c r="U2726">
        <v>613</v>
      </c>
      <c r="V2726">
        <v>5</v>
      </c>
      <c r="W2726">
        <v>0</v>
      </c>
    </row>
    <row r="2727" spans="1:23" x14ac:dyDescent="0.25">
      <c r="A2727" t="s">
        <v>3502</v>
      </c>
      <c r="B2727">
        <v>56</v>
      </c>
      <c r="C2727">
        <v>90</v>
      </c>
      <c r="D2727">
        <v>119</v>
      </c>
      <c r="E2727">
        <v>636</v>
      </c>
      <c r="F2727" t="s">
        <v>190</v>
      </c>
      <c r="G2727">
        <v>869</v>
      </c>
      <c r="H2727">
        <v>15549702</v>
      </c>
      <c r="I2727" t="s">
        <v>1099</v>
      </c>
      <c r="J2727" t="s">
        <v>1685</v>
      </c>
      <c r="K2727" t="s">
        <v>7814</v>
      </c>
      <c r="L2727">
        <v>24038</v>
      </c>
      <c r="M2727">
        <v>3007</v>
      </c>
      <c r="N2727" t="s">
        <v>885</v>
      </c>
      <c r="O2727">
        <v>2</v>
      </c>
      <c r="P2727">
        <v>123</v>
      </c>
      <c r="Q2727" t="s">
        <v>30</v>
      </c>
      <c r="R2727" t="s">
        <v>31</v>
      </c>
      <c r="S2727">
        <v>0</v>
      </c>
      <c r="T2727">
        <v>2003</v>
      </c>
      <c r="U2727">
        <v>779</v>
      </c>
      <c r="V2727">
        <v>4.5999999999999996</v>
      </c>
      <c r="W2727">
        <v>411</v>
      </c>
    </row>
    <row r="2728" spans="1:23" x14ac:dyDescent="0.25">
      <c r="A2728" t="s">
        <v>921</v>
      </c>
      <c r="B2728">
        <v>160</v>
      </c>
      <c r="C2728">
        <v>108</v>
      </c>
      <c r="D2728">
        <v>123</v>
      </c>
      <c r="E2728">
        <v>690</v>
      </c>
      <c r="F2728" t="s">
        <v>1290</v>
      </c>
      <c r="G2728">
        <v>26000</v>
      </c>
      <c r="H2728">
        <v>15483540</v>
      </c>
      <c r="I2728" t="s">
        <v>7815</v>
      </c>
      <c r="J2728" t="s">
        <v>72</v>
      </c>
      <c r="K2728" t="s">
        <v>7816</v>
      </c>
      <c r="L2728">
        <v>56338</v>
      </c>
      <c r="M2728">
        <v>41359</v>
      </c>
      <c r="N2728" t="s">
        <v>4641</v>
      </c>
      <c r="O2728">
        <v>4</v>
      </c>
      <c r="P2728">
        <v>215</v>
      </c>
      <c r="Q2728" t="s">
        <v>30</v>
      </c>
      <c r="R2728" t="s">
        <v>31</v>
      </c>
      <c r="S2728">
        <v>0</v>
      </c>
      <c r="T2728">
        <v>2009</v>
      </c>
      <c r="U2728">
        <v>14000</v>
      </c>
      <c r="V2728">
        <v>6.5</v>
      </c>
      <c r="W2728">
        <v>4000</v>
      </c>
    </row>
    <row r="2729" spans="1:23" x14ac:dyDescent="0.25">
      <c r="A2729" t="s">
        <v>7817</v>
      </c>
      <c r="B2729">
        <v>71</v>
      </c>
      <c r="C2729">
        <v>103</v>
      </c>
      <c r="D2729">
        <v>44</v>
      </c>
      <c r="E2729">
        <v>625</v>
      </c>
      <c r="F2729" t="s">
        <v>7818</v>
      </c>
      <c r="G2729">
        <v>953</v>
      </c>
      <c r="H2729">
        <v>20246959</v>
      </c>
      <c r="I2729" t="s">
        <v>1099</v>
      </c>
      <c r="J2729" t="s">
        <v>442</v>
      </c>
      <c r="K2729" t="s">
        <v>7819</v>
      </c>
      <c r="L2729">
        <v>5721</v>
      </c>
      <c r="M2729">
        <v>3299</v>
      </c>
      <c r="N2729" t="s">
        <v>3113</v>
      </c>
      <c r="O2729">
        <v>2</v>
      </c>
      <c r="P2729">
        <v>20</v>
      </c>
      <c r="Q2729" t="s">
        <v>30</v>
      </c>
      <c r="R2729" t="s">
        <v>31</v>
      </c>
      <c r="S2729">
        <v>0</v>
      </c>
      <c r="T2729">
        <v>2010</v>
      </c>
      <c r="U2729">
        <v>849</v>
      </c>
      <c r="V2729">
        <v>4.9000000000000004</v>
      </c>
      <c r="W2729">
        <v>1000</v>
      </c>
    </row>
    <row r="2730" spans="1:23" x14ac:dyDescent="0.25">
      <c r="A2730" t="s">
        <v>7820</v>
      </c>
      <c r="B2730">
        <v>37</v>
      </c>
      <c r="C2730">
        <v>96</v>
      </c>
      <c r="D2730">
        <v>0</v>
      </c>
      <c r="E2730">
        <v>654</v>
      </c>
      <c r="F2730" t="s">
        <v>1605</v>
      </c>
      <c r="G2730">
        <v>3000</v>
      </c>
      <c r="H2730">
        <v>15062898</v>
      </c>
      <c r="I2730" t="s">
        <v>1094</v>
      </c>
      <c r="J2730" t="s">
        <v>2875</v>
      </c>
      <c r="K2730" t="s">
        <v>7821</v>
      </c>
      <c r="L2730">
        <v>11729</v>
      </c>
      <c r="M2730">
        <v>6861</v>
      </c>
      <c r="N2730" t="s">
        <v>7036</v>
      </c>
      <c r="O2730">
        <v>0</v>
      </c>
      <c r="P2730">
        <v>106</v>
      </c>
      <c r="Q2730" t="s">
        <v>30</v>
      </c>
      <c r="R2730" t="s">
        <v>31</v>
      </c>
      <c r="S2730">
        <v>0</v>
      </c>
      <c r="T2730">
        <v>1998</v>
      </c>
      <c r="U2730">
        <v>2000</v>
      </c>
      <c r="V2730">
        <v>6</v>
      </c>
      <c r="W2730">
        <v>645</v>
      </c>
    </row>
    <row r="2731" spans="1:23" x14ac:dyDescent="0.25">
      <c r="A2731" t="s">
        <v>7822</v>
      </c>
      <c r="B2731">
        <v>62</v>
      </c>
      <c r="C2731">
        <v>117</v>
      </c>
      <c r="D2731">
        <v>160</v>
      </c>
      <c r="E2731">
        <v>55</v>
      </c>
      <c r="F2731" t="s">
        <v>1335</v>
      </c>
      <c r="G2731">
        <v>718</v>
      </c>
      <c r="H2731">
        <v>14348123</v>
      </c>
      <c r="I2731" t="s">
        <v>6937</v>
      </c>
      <c r="J2731" t="s">
        <v>2345</v>
      </c>
      <c r="K2731" t="s">
        <v>7823</v>
      </c>
      <c r="L2731">
        <v>9323</v>
      </c>
      <c r="M2731">
        <v>1148</v>
      </c>
      <c r="N2731" t="s">
        <v>7824</v>
      </c>
      <c r="O2731">
        <v>6</v>
      </c>
      <c r="P2731">
        <v>157</v>
      </c>
      <c r="Q2731" t="s">
        <v>30</v>
      </c>
      <c r="R2731" t="s">
        <v>4304</v>
      </c>
      <c r="S2731">
        <v>0</v>
      </c>
      <c r="T2731">
        <v>1999</v>
      </c>
      <c r="U2731">
        <v>330</v>
      </c>
      <c r="V2731">
        <v>6.9</v>
      </c>
      <c r="W2731">
        <v>970</v>
      </c>
    </row>
    <row r="2732" spans="1:23" x14ac:dyDescent="0.25">
      <c r="A2732" t="s">
        <v>7825</v>
      </c>
      <c r="B2732">
        <v>73</v>
      </c>
      <c r="C2732">
        <v>93</v>
      </c>
      <c r="D2732">
        <v>85</v>
      </c>
      <c r="E2732">
        <v>514</v>
      </c>
      <c r="F2732" t="s">
        <v>7826</v>
      </c>
      <c r="G2732">
        <v>1000</v>
      </c>
      <c r="H2732">
        <v>15171475</v>
      </c>
      <c r="I2732" t="s">
        <v>4475</v>
      </c>
      <c r="J2732" t="s">
        <v>215</v>
      </c>
      <c r="K2732" t="s">
        <v>7827</v>
      </c>
      <c r="L2732">
        <v>19805</v>
      </c>
      <c r="M2732">
        <v>2777</v>
      </c>
      <c r="N2732" t="s">
        <v>3550</v>
      </c>
      <c r="O2732">
        <v>0</v>
      </c>
      <c r="P2732">
        <v>122</v>
      </c>
      <c r="Q2732" t="s">
        <v>30</v>
      </c>
      <c r="R2732" t="s">
        <v>31</v>
      </c>
      <c r="S2732">
        <v>0</v>
      </c>
      <c r="T2732">
        <v>1996</v>
      </c>
      <c r="U2732">
        <v>855</v>
      </c>
      <c r="V2732">
        <v>5.7</v>
      </c>
      <c r="W2732">
        <v>0</v>
      </c>
    </row>
    <row r="2733" spans="1:23" x14ac:dyDescent="0.25">
      <c r="A2733" t="s">
        <v>336</v>
      </c>
      <c r="B2733">
        <v>59</v>
      </c>
      <c r="C2733">
        <v>136</v>
      </c>
      <c r="D2733">
        <v>17000</v>
      </c>
      <c r="E2733">
        <v>213</v>
      </c>
      <c r="F2733" t="s">
        <v>1293</v>
      </c>
      <c r="G2733">
        <v>22000</v>
      </c>
      <c r="H2733">
        <v>0</v>
      </c>
      <c r="I2733" t="s">
        <v>2996</v>
      </c>
      <c r="J2733" t="s">
        <v>1140</v>
      </c>
      <c r="K2733" t="s">
        <v>7828</v>
      </c>
      <c r="L2733">
        <v>13548</v>
      </c>
      <c r="M2733">
        <v>23378</v>
      </c>
      <c r="N2733" t="s">
        <v>415</v>
      </c>
      <c r="O2733">
        <v>0</v>
      </c>
      <c r="P2733">
        <v>75</v>
      </c>
      <c r="Q2733" t="s">
        <v>30</v>
      </c>
      <c r="R2733" t="s">
        <v>31</v>
      </c>
      <c r="S2733">
        <v>0</v>
      </c>
      <c r="T2733">
        <v>1977</v>
      </c>
      <c r="U2733">
        <v>740</v>
      </c>
      <c r="V2733">
        <v>6.7</v>
      </c>
      <c r="W2733">
        <v>932</v>
      </c>
    </row>
    <row r="2734" spans="1:23" x14ac:dyDescent="0.25">
      <c r="A2734" t="s">
        <v>3144</v>
      </c>
      <c r="B2734">
        <v>25</v>
      </c>
      <c r="C2734">
        <v>115</v>
      </c>
      <c r="D2734">
        <v>0</v>
      </c>
      <c r="E2734">
        <v>534</v>
      </c>
      <c r="F2734" t="s">
        <v>325</v>
      </c>
      <c r="G2734">
        <v>1000</v>
      </c>
      <c r="H2734">
        <v>13640000</v>
      </c>
      <c r="I2734" t="s">
        <v>1639</v>
      </c>
      <c r="J2734" t="s">
        <v>823</v>
      </c>
      <c r="K2734" t="s">
        <v>7829</v>
      </c>
      <c r="L2734">
        <v>6011</v>
      </c>
      <c r="M2734">
        <v>3267</v>
      </c>
      <c r="N2734" t="s">
        <v>6417</v>
      </c>
      <c r="O2734">
        <v>0</v>
      </c>
      <c r="P2734">
        <v>39</v>
      </c>
      <c r="Q2734" t="s">
        <v>30</v>
      </c>
      <c r="R2734" t="s">
        <v>31</v>
      </c>
      <c r="S2734">
        <v>0</v>
      </c>
      <c r="T2734">
        <v>1994</v>
      </c>
      <c r="U2734">
        <v>848</v>
      </c>
      <c r="V2734">
        <v>6.9</v>
      </c>
      <c r="W2734">
        <v>905</v>
      </c>
    </row>
    <row r="2735" spans="1:23" x14ac:dyDescent="0.25">
      <c r="A2735" t="s">
        <v>4381</v>
      </c>
      <c r="B2735">
        <v>97</v>
      </c>
      <c r="C2735">
        <v>94</v>
      </c>
      <c r="D2735">
        <v>0</v>
      </c>
      <c r="E2735">
        <v>458</v>
      </c>
      <c r="F2735" t="s">
        <v>7830</v>
      </c>
      <c r="G2735">
        <v>12000</v>
      </c>
      <c r="H2735">
        <v>12550242</v>
      </c>
      <c r="I2735" t="s">
        <v>936</v>
      </c>
      <c r="J2735" t="s">
        <v>192</v>
      </c>
      <c r="K2735" t="s">
        <v>7831</v>
      </c>
      <c r="L2735">
        <v>13866</v>
      </c>
      <c r="M2735">
        <v>13446</v>
      </c>
      <c r="N2735" t="s">
        <v>4589</v>
      </c>
      <c r="O2735">
        <v>3</v>
      </c>
      <c r="P2735">
        <v>55</v>
      </c>
      <c r="Q2735" t="s">
        <v>30</v>
      </c>
      <c r="R2735" t="s">
        <v>31</v>
      </c>
      <c r="S2735">
        <v>0</v>
      </c>
      <c r="T2735">
        <v>2007</v>
      </c>
      <c r="U2735">
        <v>490</v>
      </c>
      <c r="V2735">
        <v>5.5</v>
      </c>
      <c r="W2735">
        <v>488</v>
      </c>
    </row>
    <row r="2736" spans="1:23" x14ac:dyDescent="0.25">
      <c r="A2736" t="s">
        <v>7832</v>
      </c>
      <c r="B2736">
        <v>205</v>
      </c>
      <c r="C2736">
        <v>85</v>
      </c>
      <c r="D2736">
        <v>52</v>
      </c>
      <c r="E2736">
        <v>489</v>
      </c>
      <c r="F2736" t="s">
        <v>7833</v>
      </c>
      <c r="G2736">
        <v>1000</v>
      </c>
      <c r="H2736">
        <v>12610731</v>
      </c>
      <c r="I2736" t="s">
        <v>1439</v>
      </c>
      <c r="J2736" t="s">
        <v>752</v>
      </c>
      <c r="K2736" t="s">
        <v>7834</v>
      </c>
      <c r="L2736">
        <v>38985</v>
      </c>
      <c r="M2736">
        <v>3050</v>
      </c>
      <c r="N2736" t="s">
        <v>7835</v>
      </c>
      <c r="O2736">
        <v>1</v>
      </c>
      <c r="P2736">
        <v>673</v>
      </c>
      <c r="Q2736" t="s">
        <v>30</v>
      </c>
      <c r="R2736" t="s">
        <v>31</v>
      </c>
      <c r="S2736">
        <v>0</v>
      </c>
      <c r="T2736">
        <v>2001</v>
      </c>
      <c r="U2736">
        <v>935</v>
      </c>
      <c r="V2736">
        <v>4.4000000000000004</v>
      </c>
      <c r="W2736">
        <v>0</v>
      </c>
    </row>
    <row r="2737" spans="1:23" x14ac:dyDescent="0.25">
      <c r="A2737" t="s">
        <v>552</v>
      </c>
      <c r="B2737">
        <v>69</v>
      </c>
      <c r="C2737">
        <v>88</v>
      </c>
      <c r="D2737">
        <v>189</v>
      </c>
      <c r="E2737">
        <v>799</v>
      </c>
      <c r="F2737" t="s">
        <v>5387</v>
      </c>
      <c r="G2737">
        <v>934</v>
      </c>
      <c r="H2737">
        <v>47811275</v>
      </c>
      <c r="I2737" t="s">
        <v>1530</v>
      </c>
      <c r="J2737" t="s">
        <v>4978</v>
      </c>
      <c r="K2737" t="s">
        <v>7445</v>
      </c>
      <c r="L2737">
        <v>29008</v>
      </c>
      <c r="M2737">
        <v>3707</v>
      </c>
      <c r="N2737" t="s">
        <v>7446</v>
      </c>
      <c r="O2737">
        <v>1</v>
      </c>
      <c r="P2737">
        <v>99</v>
      </c>
      <c r="Q2737" t="s">
        <v>30</v>
      </c>
      <c r="R2737" t="s">
        <v>31</v>
      </c>
      <c r="S2737">
        <v>0</v>
      </c>
      <c r="T2737">
        <v>2002</v>
      </c>
      <c r="U2737">
        <v>927</v>
      </c>
      <c r="V2737">
        <v>5.4</v>
      </c>
      <c r="W2737">
        <v>896</v>
      </c>
    </row>
    <row r="2738" spans="1:23" x14ac:dyDescent="0.25">
      <c r="A2738" t="s">
        <v>7836</v>
      </c>
      <c r="B2738">
        <v>195</v>
      </c>
      <c r="C2738">
        <v>112</v>
      </c>
      <c r="D2738">
        <v>0</v>
      </c>
      <c r="E2738">
        <v>383</v>
      </c>
      <c r="F2738" t="s">
        <v>3919</v>
      </c>
      <c r="G2738">
        <v>12000</v>
      </c>
      <c r="H2738">
        <v>11204499</v>
      </c>
      <c r="I2738" t="s">
        <v>3971</v>
      </c>
      <c r="J2738" t="s">
        <v>523</v>
      </c>
      <c r="K2738" t="s">
        <v>7837</v>
      </c>
      <c r="L2738">
        <v>38142</v>
      </c>
      <c r="M2738">
        <v>13528</v>
      </c>
      <c r="N2738" t="s">
        <v>2069</v>
      </c>
      <c r="O2738">
        <v>0</v>
      </c>
      <c r="P2738">
        <v>270</v>
      </c>
      <c r="Q2738" t="s">
        <v>30</v>
      </c>
      <c r="R2738" t="s">
        <v>31</v>
      </c>
      <c r="S2738">
        <v>0</v>
      </c>
      <c r="T2738">
        <v>2006</v>
      </c>
      <c r="U2738">
        <v>593</v>
      </c>
      <c r="V2738">
        <v>7</v>
      </c>
      <c r="W2738">
        <v>0</v>
      </c>
    </row>
    <row r="2739" spans="1:23" x14ac:dyDescent="0.25">
      <c r="A2739" t="s">
        <v>1332</v>
      </c>
      <c r="B2739">
        <v>61</v>
      </c>
      <c r="C2739">
        <v>86</v>
      </c>
      <c r="D2739">
        <v>70</v>
      </c>
      <c r="E2739">
        <v>169</v>
      </c>
      <c r="F2739" t="s">
        <v>1116</v>
      </c>
      <c r="G2739">
        <v>878</v>
      </c>
      <c r="H2739">
        <v>10397365</v>
      </c>
      <c r="I2739" t="s">
        <v>7838</v>
      </c>
      <c r="J2739" t="s">
        <v>1695</v>
      </c>
      <c r="K2739" t="s">
        <v>7839</v>
      </c>
      <c r="L2739">
        <v>11693</v>
      </c>
      <c r="M2739">
        <v>2165</v>
      </c>
      <c r="N2739" t="s">
        <v>7840</v>
      </c>
      <c r="O2739">
        <v>5</v>
      </c>
      <c r="P2739">
        <v>104</v>
      </c>
      <c r="Q2739" t="s">
        <v>30</v>
      </c>
      <c r="R2739" t="s">
        <v>31</v>
      </c>
      <c r="S2739">
        <v>0</v>
      </c>
      <c r="T2739">
        <v>2001</v>
      </c>
      <c r="U2739">
        <v>834</v>
      </c>
      <c r="V2739">
        <v>5.4</v>
      </c>
      <c r="W2739">
        <v>613</v>
      </c>
    </row>
    <row r="2740" spans="1:23" x14ac:dyDescent="0.25">
      <c r="A2740" t="s">
        <v>7841</v>
      </c>
      <c r="B2740">
        <v>77</v>
      </c>
      <c r="C2740">
        <v>86</v>
      </c>
      <c r="D2740">
        <v>90</v>
      </c>
      <c r="E2740">
        <v>635</v>
      </c>
      <c r="F2740" t="s">
        <v>7429</v>
      </c>
      <c r="G2740">
        <v>962</v>
      </c>
      <c r="H2740">
        <v>9402410</v>
      </c>
      <c r="I2740" t="s">
        <v>2645</v>
      </c>
      <c r="J2740" t="s">
        <v>2922</v>
      </c>
      <c r="K2740" t="s">
        <v>7842</v>
      </c>
      <c r="L2740">
        <v>11233</v>
      </c>
      <c r="M2740">
        <v>3715</v>
      </c>
      <c r="N2740" t="s">
        <v>7843</v>
      </c>
      <c r="O2740">
        <v>1</v>
      </c>
      <c r="P2740">
        <v>32</v>
      </c>
      <c r="Q2740" t="s">
        <v>30</v>
      </c>
      <c r="R2740" t="s">
        <v>31</v>
      </c>
      <c r="S2740">
        <v>0</v>
      </c>
      <c r="T2740">
        <v>2012</v>
      </c>
      <c r="U2740">
        <v>925</v>
      </c>
      <c r="V2740">
        <v>5.4</v>
      </c>
      <c r="W2740">
        <v>0</v>
      </c>
    </row>
    <row r="2741" spans="1:23" x14ac:dyDescent="0.25">
      <c r="A2741" t="s">
        <v>7844</v>
      </c>
      <c r="B2741">
        <v>259</v>
      </c>
      <c r="C2741">
        <v>112</v>
      </c>
      <c r="D2741">
        <v>232</v>
      </c>
      <c r="E2741">
        <v>177</v>
      </c>
      <c r="F2741" t="s">
        <v>92</v>
      </c>
      <c r="G2741">
        <v>413</v>
      </c>
      <c r="H2741">
        <v>5990075</v>
      </c>
      <c r="I2741" t="s">
        <v>1017</v>
      </c>
      <c r="J2741" t="s">
        <v>7845</v>
      </c>
      <c r="K2741" t="s">
        <v>7846</v>
      </c>
      <c r="L2741">
        <v>89906</v>
      </c>
      <c r="M2741">
        <v>1372</v>
      </c>
      <c r="N2741" t="s">
        <v>7847</v>
      </c>
      <c r="O2741">
        <v>1</v>
      </c>
      <c r="P2741">
        <v>175</v>
      </c>
      <c r="Q2741" t="s">
        <v>965</v>
      </c>
      <c r="R2741" t="s">
        <v>966</v>
      </c>
      <c r="S2741">
        <v>0</v>
      </c>
      <c r="T2741">
        <v>2007</v>
      </c>
      <c r="U2741">
        <v>412</v>
      </c>
      <c r="V2741">
        <v>8</v>
      </c>
      <c r="W2741">
        <v>13000</v>
      </c>
    </row>
    <row r="2742" spans="1:23" x14ac:dyDescent="0.25">
      <c r="A2742" t="s">
        <v>7848</v>
      </c>
      <c r="B2742">
        <v>251</v>
      </c>
      <c r="C2742">
        <v>137</v>
      </c>
      <c r="D2742">
        <v>143</v>
      </c>
      <c r="E2742">
        <v>280</v>
      </c>
      <c r="F2742" t="s">
        <v>970</v>
      </c>
      <c r="G2742">
        <v>14000</v>
      </c>
      <c r="H2742">
        <v>5459824</v>
      </c>
      <c r="I2742" t="s">
        <v>152</v>
      </c>
      <c r="J2742" t="s">
        <v>151</v>
      </c>
      <c r="K2742" t="s">
        <v>7849</v>
      </c>
      <c r="L2742">
        <v>92781</v>
      </c>
      <c r="M2742">
        <v>15337</v>
      </c>
      <c r="N2742" t="s">
        <v>7850</v>
      </c>
      <c r="O2742">
        <v>0</v>
      </c>
      <c r="P2742">
        <v>320</v>
      </c>
      <c r="Q2742" t="s">
        <v>30</v>
      </c>
      <c r="R2742" t="s">
        <v>31</v>
      </c>
      <c r="S2742">
        <v>0</v>
      </c>
      <c r="T2742">
        <v>2006</v>
      </c>
      <c r="U2742">
        <v>617</v>
      </c>
      <c r="V2742">
        <v>7.6</v>
      </c>
      <c r="W2742">
        <v>5000</v>
      </c>
    </row>
    <row r="2743" spans="1:23" x14ac:dyDescent="0.25">
      <c r="A2743" t="s">
        <v>7851</v>
      </c>
      <c r="B2743">
        <v>63</v>
      </c>
      <c r="C2743">
        <v>90</v>
      </c>
      <c r="D2743">
        <v>49</v>
      </c>
      <c r="E2743">
        <v>191</v>
      </c>
      <c r="F2743" t="s">
        <v>6528</v>
      </c>
      <c r="G2743">
        <v>12000</v>
      </c>
      <c r="H2743">
        <v>5108820</v>
      </c>
      <c r="I2743" t="s">
        <v>1258</v>
      </c>
      <c r="J2743" t="s">
        <v>3013</v>
      </c>
      <c r="K2743" t="s">
        <v>7852</v>
      </c>
      <c r="L2743">
        <v>12519</v>
      </c>
      <c r="M2743">
        <v>12776</v>
      </c>
      <c r="N2743" t="s">
        <v>7853</v>
      </c>
      <c r="O2743">
        <v>5</v>
      </c>
      <c r="P2743">
        <v>112</v>
      </c>
      <c r="Q2743" t="s">
        <v>30</v>
      </c>
      <c r="R2743" t="s">
        <v>31</v>
      </c>
      <c r="S2743">
        <v>0</v>
      </c>
      <c r="T2743">
        <v>2000</v>
      </c>
      <c r="U2743">
        <v>215</v>
      </c>
      <c r="V2743">
        <v>5.9</v>
      </c>
      <c r="W2743">
        <v>853</v>
      </c>
    </row>
    <row r="2744" spans="1:23" x14ac:dyDescent="0.25">
      <c r="A2744" t="s">
        <v>689</v>
      </c>
      <c r="B2744">
        <v>47</v>
      </c>
      <c r="C2744">
        <v>107</v>
      </c>
      <c r="D2744">
        <v>956</v>
      </c>
      <c r="E2744">
        <v>113</v>
      </c>
      <c r="F2744" t="s">
        <v>1618</v>
      </c>
      <c r="G2744">
        <v>10000</v>
      </c>
      <c r="H2744">
        <v>4741987</v>
      </c>
      <c r="I2744" t="s">
        <v>2164</v>
      </c>
      <c r="J2744" t="s">
        <v>1813</v>
      </c>
      <c r="K2744" t="s">
        <v>7854</v>
      </c>
      <c r="L2744">
        <v>6782</v>
      </c>
      <c r="M2744">
        <v>10368</v>
      </c>
      <c r="N2744" t="s">
        <v>7855</v>
      </c>
      <c r="O2744">
        <v>1</v>
      </c>
      <c r="P2744">
        <v>114</v>
      </c>
      <c r="Q2744" t="s">
        <v>30</v>
      </c>
      <c r="R2744" t="s">
        <v>31</v>
      </c>
      <c r="S2744">
        <v>0</v>
      </c>
      <c r="T2744">
        <v>1999</v>
      </c>
      <c r="U2744">
        <v>233</v>
      </c>
      <c r="V2744">
        <v>6.6</v>
      </c>
      <c r="W2744">
        <v>860</v>
      </c>
    </row>
    <row r="2745" spans="1:23" x14ac:dyDescent="0.25">
      <c r="A2745" t="s">
        <v>801</v>
      </c>
      <c r="B2745">
        <v>108</v>
      </c>
      <c r="C2745">
        <v>98</v>
      </c>
      <c r="D2745">
        <v>176</v>
      </c>
      <c r="E2745">
        <v>15</v>
      </c>
      <c r="F2745" t="s">
        <v>4707</v>
      </c>
      <c r="G2745">
        <v>543</v>
      </c>
      <c r="H2745">
        <v>4291965</v>
      </c>
      <c r="I2745" t="s">
        <v>3642</v>
      </c>
      <c r="J2745" t="s">
        <v>4997</v>
      </c>
      <c r="K2745" t="s">
        <v>7856</v>
      </c>
      <c r="L2745">
        <v>9334</v>
      </c>
      <c r="M2745">
        <v>678</v>
      </c>
      <c r="N2745" t="s">
        <v>7857</v>
      </c>
      <c r="O2745">
        <v>3</v>
      </c>
      <c r="P2745">
        <v>59</v>
      </c>
      <c r="Q2745" t="s">
        <v>30</v>
      </c>
      <c r="R2745" t="s">
        <v>966</v>
      </c>
      <c r="S2745">
        <v>0</v>
      </c>
      <c r="T2745">
        <v>2006</v>
      </c>
      <c r="U2745">
        <v>113</v>
      </c>
      <c r="V2745">
        <v>6.7</v>
      </c>
      <c r="W2745">
        <v>447</v>
      </c>
    </row>
    <row r="2746" spans="1:23" x14ac:dyDescent="0.25">
      <c r="A2746" t="s">
        <v>7858</v>
      </c>
      <c r="B2746">
        <v>64</v>
      </c>
      <c r="C2746">
        <v>84</v>
      </c>
      <c r="D2746">
        <v>12</v>
      </c>
      <c r="E2746">
        <v>102</v>
      </c>
      <c r="F2746" t="s">
        <v>7859</v>
      </c>
      <c r="G2746">
        <v>159</v>
      </c>
      <c r="H2746">
        <v>3100650</v>
      </c>
      <c r="I2746" t="s">
        <v>3752</v>
      </c>
      <c r="J2746" t="s">
        <v>7860</v>
      </c>
      <c r="K2746" t="s">
        <v>7861</v>
      </c>
      <c r="L2746">
        <v>7277</v>
      </c>
      <c r="M2746">
        <v>417</v>
      </c>
      <c r="N2746" t="s">
        <v>7862</v>
      </c>
      <c r="O2746">
        <v>4</v>
      </c>
      <c r="P2746">
        <v>181</v>
      </c>
      <c r="Q2746" t="s">
        <v>30</v>
      </c>
      <c r="R2746" t="s">
        <v>31</v>
      </c>
      <c r="S2746">
        <v>0</v>
      </c>
      <c r="T2746">
        <v>2001</v>
      </c>
      <c r="U2746">
        <v>102</v>
      </c>
      <c r="V2746">
        <v>3.9</v>
      </c>
      <c r="W2746">
        <v>231</v>
      </c>
    </row>
    <row r="2747" spans="1:23" x14ac:dyDescent="0.25">
      <c r="A2747" t="s">
        <v>7343</v>
      </c>
      <c r="B2747">
        <v>20</v>
      </c>
      <c r="C2747">
        <v>139</v>
      </c>
      <c r="D2747">
        <v>133</v>
      </c>
      <c r="E2747">
        <v>5</v>
      </c>
      <c r="F2747" t="s">
        <v>7863</v>
      </c>
      <c r="G2747">
        <v>423</v>
      </c>
      <c r="H2747">
        <v>2474000</v>
      </c>
      <c r="I2747" t="s">
        <v>3741</v>
      </c>
      <c r="J2747" t="s">
        <v>1206</v>
      </c>
      <c r="K2747" t="s">
        <v>7864</v>
      </c>
      <c r="L2747">
        <v>2427</v>
      </c>
      <c r="M2747">
        <v>446</v>
      </c>
      <c r="N2747" t="s">
        <v>7865</v>
      </c>
      <c r="O2747">
        <v>1</v>
      </c>
      <c r="P2747">
        <v>27</v>
      </c>
      <c r="Q2747" t="s">
        <v>30</v>
      </c>
      <c r="R2747" t="s">
        <v>966</v>
      </c>
      <c r="S2747">
        <v>0</v>
      </c>
      <c r="T2747">
        <v>1995</v>
      </c>
      <c r="U2747">
        <v>15</v>
      </c>
      <c r="V2747">
        <v>5.7</v>
      </c>
      <c r="W2747">
        <v>127</v>
      </c>
    </row>
    <row r="2748" spans="1:23" x14ac:dyDescent="0.25">
      <c r="A2748" t="s">
        <v>7557</v>
      </c>
      <c r="B2748">
        <v>135</v>
      </c>
      <c r="C2748">
        <v>97</v>
      </c>
      <c r="D2748">
        <v>11</v>
      </c>
      <c r="E2748">
        <v>548</v>
      </c>
      <c r="F2748" t="s">
        <v>145</v>
      </c>
      <c r="G2748">
        <v>14000</v>
      </c>
      <c r="H2748">
        <v>2656324</v>
      </c>
      <c r="I2748" t="s">
        <v>1099</v>
      </c>
      <c r="J2748" t="s">
        <v>303</v>
      </c>
      <c r="K2748" t="s">
        <v>7866</v>
      </c>
      <c r="L2748">
        <v>16444</v>
      </c>
      <c r="M2748">
        <v>16431</v>
      </c>
      <c r="N2748" t="s">
        <v>3556</v>
      </c>
      <c r="O2748">
        <v>4</v>
      </c>
      <c r="P2748">
        <v>79</v>
      </c>
      <c r="Q2748" t="s">
        <v>30</v>
      </c>
      <c r="R2748" t="s">
        <v>44</v>
      </c>
      <c r="S2748">
        <v>0</v>
      </c>
      <c r="T2748">
        <v>2008</v>
      </c>
      <c r="U2748">
        <v>1000</v>
      </c>
      <c r="V2748">
        <v>6.7</v>
      </c>
      <c r="W2748">
        <v>2000</v>
      </c>
    </row>
    <row r="2749" spans="1:23" x14ac:dyDescent="0.25">
      <c r="A2749" t="s">
        <v>7867</v>
      </c>
      <c r="B2749">
        <v>2</v>
      </c>
      <c r="C2749">
        <v>127</v>
      </c>
      <c r="D2749">
        <v>109</v>
      </c>
      <c r="E2749">
        <v>324</v>
      </c>
      <c r="F2749" t="s">
        <v>5738</v>
      </c>
      <c r="G2749">
        <v>16000</v>
      </c>
      <c r="H2749">
        <v>1000000</v>
      </c>
      <c r="I2749" t="s">
        <v>870</v>
      </c>
      <c r="J2749" t="s">
        <v>143</v>
      </c>
      <c r="K2749" t="s">
        <v>7868</v>
      </c>
      <c r="L2749">
        <v>524</v>
      </c>
      <c r="M2749">
        <v>17250</v>
      </c>
      <c r="N2749" t="s">
        <v>7869</v>
      </c>
      <c r="O2749">
        <v>0</v>
      </c>
      <c r="P2749">
        <v>8</v>
      </c>
      <c r="Q2749" t="s">
        <v>30</v>
      </c>
      <c r="R2749" t="s">
        <v>7870</v>
      </c>
      <c r="S2749">
        <v>0</v>
      </c>
      <c r="T2749">
        <v>1978</v>
      </c>
      <c r="U2749">
        <v>469</v>
      </c>
      <c r="V2749">
        <v>6.5</v>
      </c>
      <c r="W2749">
        <v>76</v>
      </c>
    </row>
    <row r="2750" spans="1:23" x14ac:dyDescent="0.25">
      <c r="A2750" t="s">
        <v>6653</v>
      </c>
      <c r="B2750">
        <v>262</v>
      </c>
      <c r="C2750">
        <v>150</v>
      </c>
      <c r="D2750">
        <v>608</v>
      </c>
      <c r="E2750">
        <v>43</v>
      </c>
      <c r="F2750" t="s">
        <v>7871</v>
      </c>
      <c r="G2750">
        <v>149</v>
      </c>
      <c r="H2750">
        <v>3958500</v>
      </c>
      <c r="I2750" t="s">
        <v>3642</v>
      </c>
      <c r="J2750" t="s">
        <v>6656</v>
      </c>
      <c r="K2750" t="s">
        <v>7872</v>
      </c>
      <c r="L2750">
        <v>17933</v>
      </c>
      <c r="M2750">
        <v>390</v>
      </c>
      <c r="N2750" t="s">
        <v>7873</v>
      </c>
      <c r="O2750">
        <v>0</v>
      </c>
      <c r="P2750">
        <v>165</v>
      </c>
      <c r="Q2750" t="s">
        <v>30</v>
      </c>
      <c r="R2750" t="s">
        <v>44</v>
      </c>
      <c r="S2750">
        <v>0</v>
      </c>
      <c r="T2750">
        <v>2014</v>
      </c>
      <c r="U2750">
        <v>44</v>
      </c>
      <c r="V2750">
        <v>6.8</v>
      </c>
      <c r="W2750">
        <v>0</v>
      </c>
    </row>
    <row r="2751" spans="1:23" x14ac:dyDescent="0.25">
      <c r="A2751" t="s">
        <v>7874</v>
      </c>
      <c r="B2751">
        <v>129</v>
      </c>
      <c r="C2751">
        <v>104</v>
      </c>
      <c r="D2751">
        <v>752</v>
      </c>
      <c r="E2751">
        <v>59</v>
      </c>
      <c r="F2751" t="s">
        <v>7875</v>
      </c>
      <c r="G2751">
        <v>412</v>
      </c>
      <c r="H2751">
        <v>403649</v>
      </c>
      <c r="I2751" t="s">
        <v>152</v>
      </c>
      <c r="J2751" t="s">
        <v>92</v>
      </c>
      <c r="K2751" t="s">
        <v>7876</v>
      </c>
      <c r="L2751">
        <v>3174</v>
      </c>
      <c r="M2751">
        <v>799</v>
      </c>
      <c r="N2751" t="s">
        <v>7877</v>
      </c>
      <c r="O2751">
        <v>0</v>
      </c>
      <c r="P2751">
        <v>31</v>
      </c>
      <c r="Q2751" t="s">
        <v>965</v>
      </c>
      <c r="R2751" t="s">
        <v>966</v>
      </c>
      <c r="S2751">
        <v>0</v>
      </c>
      <c r="T2751">
        <v>2009</v>
      </c>
      <c r="U2751">
        <v>74</v>
      </c>
      <c r="V2751">
        <v>6.3</v>
      </c>
      <c r="W2751">
        <v>512</v>
      </c>
    </row>
    <row r="2752" spans="1:23" x14ac:dyDescent="0.25">
      <c r="A2752" t="s">
        <v>3342</v>
      </c>
      <c r="B2752">
        <v>69</v>
      </c>
      <c r="C2752">
        <v>132</v>
      </c>
      <c r="D2752">
        <v>333</v>
      </c>
      <c r="E2752">
        <v>284</v>
      </c>
      <c r="F2752" t="s">
        <v>3614</v>
      </c>
      <c r="G2752">
        <v>380</v>
      </c>
      <c r="H2752">
        <v>274299</v>
      </c>
      <c r="I2752" t="s">
        <v>7878</v>
      </c>
      <c r="J2752" t="s">
        <v>6190</v>
      </c>
      <c r="K2752" t="s">
        <v>7879</v>
      </c>
      <c r="L2752">
        <v>11077</v>
      </c>
      <c r="M2752">
        <v>1429</v>
      </c>
      <c r="N2752" t="s">
        <v>7880</v>
      </c>
      <c r="O2752">
        <v>2</v>
      </c>
      <c r="P2752">
        <v>55</v>
      </c>
      <c r="Q2752" t="s">
        <v>30</v>
      </c>
      <c r="R2752" t="s">
        <v>966</v>
      </c>
      <c r="S2752">
        <v>0</v>
      </c>
      <c r="T2752">
        <v>2002</v>
      </c>
      <c r="U2752">
        <v>326</v>
      </c>
      <c r="V2752">
        <v>7.3</v>
      </c>
      <c r="W2752">
        <v>0</v>
      </c>
    </row>
    <row r="2753" spans="1:23" x14ac:dyDescent="0.25">
      <c r="A2753" t="s">
        <v>7881</v>
      </c>
      <c r="B2753">
        <v>50</v>
      </c>
      <c r="C2753">
        <v>117</v>
      </c>
      <c r="D2753">
        <v>2</v>
      </c>
      <c r="E2753">
        <v>21</v>
      </c>
      <c r="F2753" t="s">
        <v>7060</v>
      </c>
      <c r="G2753">
        <v>149</v>
      </c>
      <c r="H2753">
        <v>0</v>
      </c>
      <c r="I2753" t="s">
        <v>878</v>
      </c>
      <c r="J2753" t="s">
        <v>7882</v>
      </c>
      <c r="K2753" t="s">
        <v>7883</v>
      </c>
      <c r="L2753">
        <v>6069</v>
      </c>
      <c r="M2753">
        <v>243</v>
      </c>
      <c r="N2753" t="s">
        <v>7884</v>
      </c>
      <c r="O2753">
        <v>2</v>
      </c>
      <c r="P2753">
        <v>34</v>
      </c>
      <c r="Q2753" t="s">
        <v>1272</v>
      </c>
      <c r="R2753" t="s">
        <v>607</v>
      </c>
      <c r="S2753">
        <v>0</v>
      </c>
      <c r="T2753">
        <v>2010</v>
      </c>
      <c r="U2753">
        <v>32</v>
      </c>
      <c r="V2753">
        <v>6.9</v>
      </c>
      <c r="W2753">
        <v>1000</v>
      </c>
    </row>
    <row r="2754" spans="1:23" x14ac:dyDescent="0.25">
      <c r="A2754" t="s">
        <v>1550</v>
      </c>
      <c r="B2754">
        <v>57</v>
      </c>
      <c r="C2754">
        <v>115</v>
      </c>
      <c r="D2754">
        <v>168</v>
      </c>
      <c r="E2754">
        <v>322</v>
      </c>
      <c r="F2754" t="s">
        <v>1288</v>
      </c>
      <c r="G2754">
        <v>697</v>
      </c>
      <c r="H2754">
        <v>183088</v>
      </c>
      <c r="I2754" t="s">
        <v>6937</v>
      </c>
      <c r="J2754" t="s">
        <v>2038</v>
      </c>
      <c r="K2754" t="s">
        <v>7885</v>
      </c>
      <c r="L2754">
        <v>11704</v>
      </c>
      <c r="M2754">
        <v>2243</v>
      </c>
      <c r="N2754" t="s">
        <v>3141</v>
      </c>
      <c r="O2754">
        <v>0</v>
      </c>
      <c r="P2754">
        <v>36</v>
      </c>
      <c r="Q2754" t="s">
        <v>30</v>
      </c>
      <c r="R2754" t="s">
        <v>31</v>
      </c>
      <c r="S2754">
        <v>0</v>
      </c>
      <c r="T2754">
        <v>2008</v>
      </c>
      <c r="U2754">
        <v>329</v>
      </c>
      <c r="V2754">
        <v>7</v>
      </c>
      <c r="W2754">
        <v>702</v>
      </c>
    </row>
    <row r="2755" spans="1:23" x14ac:dyDescent="0.25">
      <c r="A2755" t="s">
        <v>7886</v>
      </c>
      <c r="B2755">
        <v>116</v>
      </c>
      <c r="C2755">
        <v>186</v>
      </c>
      <c r="D2755">
        <v>50</v>
      </c>
      <c r="E2755">
        <v>338</v>
      </c>
      <c r="F2755" t="s">
        <v>1590</v>
      </c>
      <c r="G2755">
        <v>13000</v>
      </c>
      <c r="H2755">
        <v>46495</v>
      </c>
      <c r="I2755" t="s">
        <v>2164</v>
      </c>
      <c r="J2755" t="s">
        <v>776</v>
      </c>
      <c r="K2755" t="s">
        <v>7887</v>
      </c>
      <c r="L2755">
        <v>12053</v>
      </c>
      <c r="M2755">
        <v>14638</v>
      </c>
      <c r="N2755" t="s">
        <v>7888</v>
      </c>
      <c r="O2755">
        <v>1</v>
      </c>
      <c r="P2755">
        <v>119</v>
      </c>
      <c r="Q2755" t="s">
        <v>30</v>
      </c>
      <c r="R2755" t="s">
        <v>31</v>
      </c>
      <c r="S2755">
        <v>0</v>
      </c>
      <c r="T2755">
        <v>2011</v>
      </c>
      <c r="U2755">
        <v>1000</v>
      </c>
      <c r="V2755">
        <v>6.5</v>
      </c>
      <c r="W2755">
        <v>0</v>
      </c>
    </row>
    <row r="2756" spans="1:23" x14ac:dyDescent="0.25">
      <c r="A2756" t="s">
        <v>7889</v>
      </c>
      <c r="B2756">
        <v>45</v>
      </c>
      <c r="C2756">
        <v>90</v>
      </c>
      <c r="D2756">
        <v>10</v>
      </c>
      <c r="E2756">
        <v>378</v>
      </c>
      <c r="F2756" t="s">
        <v>4378</v>
      </c>
      <c r="G2756">
        <v>826</v>
      </c>
      <c r="H2756">
        <v>0</v>
      </c>
      <c r="I2756" t="s">
        <v>4577</v>
      </c>
      <c r="J2756" t="s">
        <v>4487</v>
      </c>
      <c r="K2756" t="s">
        <v>7890</v>
      </c>
      <c r="L2756">
        <v>9928</v>
      </c>
      <c r="M2756">
        <v>2207</v>
      </c>
      <c r="N2756" t="s">
        <v>7891</v>
      </c>
      <c r="O2756">
        <v>7</v>
      </c>
      <c r="P2756">
        <v>66</v>
      </c>
      <c r="Q2756" t="s">
        <v>30</v>
      </c>
      <c r="R2756" t="s">
        <v>188</v>
      </c>
      <c r="S2756">
        <v>0</v>
      </c>
      <c r="T2756">
        <v>2009</v>
      </c>
      <c r="U2756">
        <v>521</v>
      </c>
      <c r="V2756">
        <v>3.6</v>
      </c>
      <c r="W2756">
        <v>934</v>
      </c>
    </row>
    <row r="2757" spans="1:23" x14ac:dyDescent="0.25">
      <c r="A2757" t="s">
        <v>2454</v>
      </c>
      <c r="B2757">
        <v>87</v>
      </c>
      <c r="C2757">
        <v>90</v>
      </c>
      <c r="D2757">
        <v>0</v>
      </c>
      <c r="E2757">
        <v>767</v>
      </c>
      <c r="F2757" t="s">
        <v>5308</v>
      </c>
      <c r="G2757">
        <v>1000</v>
      </c>
      <c r="H2757">
        <v>1752214</v>
      </c>
      <c r="I2757" t="s">
        <v>936</v>
      </c>
      <c r="J2757" t="s">
        <v>2920</v>
      </c>
      <c r="K2757" t="s">
        <v>7892</v>
      </c>
      <c r="L2757">
        <v>60460</v>
      </c>
      <c r="M2757">
        <v>4377</v>
      </c>
      <c r="N2757" t="s">
        <v>3930</v>
      </c>
      <c r="O2757">
        <v>0</v>
      </c>
      <c r="P2757">
        <v>104</v>
      </c>
      <c r="Q2757" t="s">
        <v>30</v>
      </c>
      <c r="R2757" t="s">
        <v>31</v>
      </c>
      <c r="S2757">
        <v>0</v>
      </c>
      <c r="T2757">
        <v>2010</v>
      </c>
      <c r="U2757">
        <v>872</v>
      </c>
      <c r="V2757">
        <v>7.7</v>
      </c>
      <c r="W2757">
        <v>14000</v>
      </c>
    </row>
    <row r="2758" spans="1:23" x14ac:dyDescent="0.25">
      <c r="A2758" t="s">
        <v>719</v>
      </c>
      <c r="B2758">
        <v>357</v>
      </c>
      <c r="C2758">
        <v>134</v>
      </c>
      <c r="D2758">
        <v>0</v>
      </c>
      <c r="E2758">
        <v>11000</v>
      </c>
      <c r="F2758" t="s">
        <v>320</v>
      </c>
      <c r="G2758">
        <v>15000</v>
      </c>
      <c r="H2758">
        <v>83025853</v>
      </c>
      <c r="I2758" t="s">
        <v>152</v>
      </c>
      <c r="J2758" t="s">
        <v>260</v>
      </c>
      <c r="K2758" t="s">
        <v>7893</v>
      </c>
      <c r="L2758">
        <v>259837</v>
      </c>
      <c r="M2758">
        <v>39789</v>
      </c>
      <c r="N2758" t="s">
        <v>181</v>
      </c>
      <c r="O2758">
        <v>0</v>
      </c>
      <c r="P2758">
        <v>2254</v>
      </c>
      <c r="Q2758" t="s">
        <v>30</v>
      </c>
      <c r="R2758" t="s">
        <v>31</v>
      </c>
      <c r="S2758">
        <v>0</v>
      </c>
      <c r="T2758">
        <v>2005</v>
      </c>
      <c r="U2758">
        <v>13000</v>
      </c>
      <c r="V2758">
        <v>7.7</v>
      </c>
      <c r="W2758">
        <v>13000</v>
      </c>
    </row>
    <row r="2759" spans="1:23" x14ac:dyDescent="0.25">
      <c r="A2759" t="s">
        <v>597</v>
      </c>
      <c r="B2759">
        <v>348</v>
      </c>
      <c r="C2759">
        <v>101</v>
      </c>
      <c r="D2759">
        <v>473</v>
      </c>
      <c r="E2759">
        <v>429</v>
      </c>
      <c r="F2759" t="s">
        <v>973</v>
      </c>
      <c r="G2759">
        <v>833</v>
      </c>
      <c r="H2759">
        <v>190871240</v>
      </c>
      <c r="I2759" t="s">
        <v>352</v>
      </c>
      <c r="J2759" t="s">
        <v>974</v>
      </c>
      <c r="K2759" t="s">
        <v>975</v>
      </c>
      <c r="L2759">
        <v>167089</v>
      </c>
      <c r="M2759">
        <v>2690</v>
      </c>
      <c r="N2759" t="s">
        <v>976</v>
      </c>
      <c r="O2759">
        <v>0</v>
      </c>
      <c r="P2759">
        <v>491</v>
      </c>
      <c r="Q2759" t="s">
        <v>30</v>
      </c>
      <c r="R2759" t="s">
        <v>31</v>
      </c>
      <c r="S2759">
        <v>0</v>
      </c>
      <c r="T2759">
        <v>2014</v>
      </c>
      <c r="U2759">
        <v>809</v>
      </c>
      <c r="V2759">
        <v>5.9</v>
      </c>
      <c r="W2759">
        <v>62000</v>
      </c>
    </row>
    <row r="2760" spans="1:23" x14ac:dyDescent="0.25">
      <c r="A2760" t="s">
        <v>6543</v>
      </c>
      <c r="B2760">
        <v>88</v>
      </c>
      <c r="C2760">
        <v>97</v>
      </c>
      <c r="D2760">
        <v>143</v>
      </c>
      <c r="E2760">
        <v>201</v>
      </c>
      <c r="F2760" t="s">
        <v>6059</v>
      </c>
      <c r="G2760">
        <v>927</v>
      </c>
      <c r="H2760">
        <v>56631572</v>
      </c>
      <c r="I2760" t="s">
        <v>1099</v>
      </c>
      <c r="J2760" t="s">
        <v>5387</v>
      </c>
      <c r="K2760" t="s">
        <v>7894</v>
      </c>
      <c r="L2760">
        <v>123390</v>
      </c>
      <c r="M2760">
        <v>1724</v>
      </c>
      <c r="N2760" t="s">
        <v>7895</v>
      </c>
      <c r="O2760">
        <v>1</v>
      </c>
      <c r="P2760">
        <v>248</v>
      </c>
      <c r="Q2760" t="s">
        <v>30</v>
      </c>
      <c r="R2760" t="s">
        <v>31</v>
      </c>
      <c r="S2760">
        <v>0</v>
      </c>
      <c r="T2760">
        <v>1995</v>
      </c>
      <c r="U2760">
        <v>281</v>
      </c>
      <c r="V2760">
        <v>6.8</v>
      </c>
      <c r="W2760">
        <v>0</v>
      </c>
    </row>
    <row r="2761" spans="1:23" x14ac:dyDescent="0.25">
      <c r="A2761" t="s">
        <v>6680</v>
      </c>
      <c r="B2761">
        <v>181</v>
      </c>
      <c r="C2761">
        <v>107</v>
      </c>
      <c r="D2761">
        <v>162</v>
      </c>
      <c r="E2761">
        <v>135</v>
      </c>
      <c r="F2761" t="s">
        <v>723</v>
      </c>
      <c r="G2761">
        <v>2000</v>
      </c>
      <c r="H2761">
        <v>15854988</v>
      </c>
      <c r="I2761" t="s">
        <v>152</v>
      </c>
      <c r="J2761" t="s">
        <v>371</v>
      </c>
      <c r="K2761" t="s">
        <v>7896</v>
      </c>
      <c r="L2761">
        <v>36542</v>
      </c>
      <c r="M2761">
        <v>2447</v>
      </c>
      <c r="N2761" t="s">
        <v>2281</v>
      </c>
      <c r="O2761">
        <v>2</v>
      </c>
      <c r="P2761">
        <v>378</v>
      </c>
      <c r="Q2761" t="s">
        <v>30</v>
      </c>
      <c r="R2761" t="s">
        <v>31</v>
      </c>
      <c r="S2761">
        <v>0</v>
      </c>
      <c r="T2761">
        <v>2002</v>
      </c>
      <c r="U2761">
        <v>258</v>
      </c>
      <c r="V2761">
        <v>7.4</v>
      </c>
      <c r="W2761">
        <v>0</v>
      </c>
    </row>
    <row r="2762" spans="1:23" x14ac:dyDescent="0.25">
      <c r="A2762" t="s">
        <v>4357</v>
      </c>
      <c r="B2762">
        <v>107</v>
      </c>
      <c r="C2762">
        <v>99</v>
      </c>
      <c r="D2762">
        <v>38</v>
      </c>
      <c r="E2762">
        <v>390</v>
      </c>
      <c r="F2762" t="s">
        <v>5815</v>
      </c>
      <c r="G2762">
        <v>3000</v>
      </c>
      <c r="H2762">
        <v>12282677</v>
      </c>
      <c r="I2762" t="s">
        <v>3371</v>
      </c>
      <c r="J2762" t="s">
        <v>1016</v>
      </c>
      <c r="K2762" t="s">
        <v>7897</v>
      </c>
      <c r="L2762">
        <v>28159</v>
      </c>
      <c r="M2762">
        <v>4702</v>
      </c>
      <c r="N2762" t="s">
        <v>4358</v>
      </c>
      <c r="O2762">
        <v>4</v>
      </c>
      <c r="P2762">
        <v>96</v>
      </c>
      <c r="Q2762" t="s">
        <v>30</v>
      </c>
      <c r="R2762" t="s">
        <v>31</v>
      </c>
      <c r="S2762">
        <v>0</v>
      </c>
      <c r="T2762">
        <v>2015</v>
      </c>
      <c r="U2762">
        <v>837</v>
      </c>
      <c r="V2762">
        <v>5.0999999999999996</v>
      </c>
      <c r="W2762">
        <v>0</v>
      </c>
    </row>
    <row r="2763" spans="1:23" x14ac:dyDescent="0.25">
      <c r="A2763" t="s">
        <v>5440</v>
      </c>
      <c r="B2763">
        <v>132</v>
      </c>
      <c r="C2763">
        <v>124</v>
      </c>
      <c r="D2763">
        <v>133</v>
      </c>
      <c r="E2763">
        <v>170</v>
      </c>
      <c r="F2763" t="s">
        <v>7900</v>
      </c>
      <c r="G2763">
        <v>14000</v>
      </c>
      <c r="H2763">
        <v>7060876</v>
      </c>
      <c r="I2763" t="s">
        <v>1017</v>
      </c>
      <c r="J2763" t="s">
        <v>151</v>
      </c>
      <c r="K2763" t="s">
        <v>7901</v>
      </c>
      <c r="L2763">
        <v>44795</v>
      </c>
      <c r="M2763">
        <v>14726</v>
      </c>
      <c r="N2763" t="s">
        <v>7902</v>
      </c>
      <c r="O2763">
        <v>1</v>
      </c>
      <c r="P2763">
        <v>314</v>
      </c>
      <c r="Q2763" t="s">
        <v>30</v>
      </c>
      <c r="R2763" t="s">
        <v>44</v>
      </c>
      <c r="S2763">
        <v>0</v>
      </c>
      <c r="T2763">
        <v>2000</v>
      </c>
      <c r="U2763">
        <v>230</v>
      </c>
      <c r="V2763">
        <v>7.4</v>
      </c>
      <c r="W2763">
        <v>0</v>
      </c>
    </row>
    <row r="2764" spans="1:23" x14ac:dyDescent="0.25">
      <c r="A2764" t="s">
        <v>7634</v>
      </c>
      <c r="B2764">
        <v>401</v>
      </c>
      <c r="C2764">
        <v>110</v>
      </c>
      <c r="D2764">
        <v>454</v>
      </c>
      <c r="E2764">
        <v>816</v>
      </c>
      <c r="F2764" t="s">
        <v>1533</v>
      </c>
      <c r="G2764">
        <v>2000</v>
      </c>
      <c r="H2764">
        <v>14989761</v>
      </c>
      <c r="I2764" t="s">
        <v>684</v>
      </c>
      <c r="J2764" t="s">
        <v>925</v>
      </c>
      <c r="K2764" t="s">
        <v>7903</v>
      </c>
      <c r="L2764">
        <v>185845</v>
      </c>
      <c r="M2764">
        <v>4757</v>
      </c>
      <c r="N2764" t="s">
        <v>116</v>
      </c>
      <c r="O2764">
        <v>7</v>
      </c>
      <c r="P2764">
        <v>284</v>
      </c>
      <c r="Q2764" t="s">
        <v>30</v>
      </c>
      <c r="R2764" t="s">
        <v>44</v>
      </c>
      <c r="S2764">
        <v>0</v>
      </c>
      <c r="T2764">
        <v>2012</v>
      </c>
      <c r="U2764">
        <v>906</v>
      </c>
      <c r="V2764">
        <v>7.2</v>
      </c>
      <c r="W2764">
        <v>52000</v>
      </c>
    </row>
    <row r="2765" spans="1:23" x14ac:dyDescent="0.25">
      <c r="A2765" t="s">
        <v>7095</v>
      </c>
      <c r="B2765">
        <v>58</v>
      </c>
      <c r="C2765">
        <v>105</v>
      </c>
      <c r="D2765">
        <v>148</v>
      </c>
      <c r="E2765">
        <v>400</v>
      </c>
      <c r="F2765" t="s">
        <v>7230</v>
      </c>
      <c r="G2765">
        <v>539</v>
      </c>
      <c r="H2765">
        <v>687081</v>
      </c>
      <c r="I2765" t="s">
        <v>7904</v>
      </c>
      <c r="J2765" t="s">
        <v>2609</v>
      </c>
      <c r="K2765" t="s">
        <v>7905</v>
      </c>
      <c r="L2765">
        <v>5602</v>
      </c>
      <c r="M2765">
        <v>1767</v>
      </c>
      <c r="N2765" t="s">
        <v>5073</v>
      </c>
      <c r="O2765">
        <v>0</v>
      </c>
      <c r="P2765">
        <v>59</v>
      </c>
      <c r="Q2765" t="s">
        <v>30</v>
      </c>
      <c r="R2765" t="s">
        <v>31</v>
      </c>
      <c r="S2765">
        <v>0</v>
      </c>
      <c r="T2765">
        <v>2001</v>
      </c>
      <c r="U2765">
        <v>508</v>
      </c>
      <c r="V2765">
        <v>6</v>
      </c>
      <c r="W2765">
        <v>329</v>
      </c>
    </row>
    <row r="2766" spans="1:23" x14ac:dyDescent="0.25">
      <c r="A2766" t="s">
        <v>1894</v>
      </c>
      <c r="B2766">
        <v>192</v>
      </c>
      <c r="C2766">
        <v>178</v>
      </c>
      <c r="D2766">
        <v>101</v>
      </c>
      <c r="E2766">
        <v>471</v>
      </c>
      <c r="F2766" t="s">
        <v>7906</v>
      </c>
      <c r="G2766">
        <v>918</v>
      </c>
      <c r="H2766">
        <v>5501940</v>
      </c>
      <c r="I2766" t="s">
        <v>2065</v>
      </c>
      <c r="J2766" t="s">
        <v>146</v>
      </c>
      <c r="K2766" t="s">
        <v>7907</v>
      </c>
      <c r="L2766">
        <v>248354</v>
      </c>
      <c r="M2766">
        <v>2334</v>
      </c>
      <c r="N2766" t="s">
        <v>4325</v>
      </c>
      <c r="O2766">
        <v>0</v>
      </c>
      <c r="P2766">
        <v>564</v>
      </c>
      <c r="Q2766" t="s">
        <v>5217</v>
      </c>
      <c r="R2766" t="s">
        <v>526</v>
      </c>
      <c r="S2766">
        <v>0</v>
      </c>
      <c r="T2766">
        <v>2004</v>
      </c>
      <c r="U2766">
        <v>653</v>
      </c>
      <c r="V2766">
        <v>8.3000000000000007</v>
      </c>
      <c r="W2766">
        <v>14000</v>
      </c>
    </row>
    <row r="2767" spans="1:23" x14ac:dyDescent="0.25">
      <c r="A2767" t="s">
        <v>2260</v>
      </c>
      <c r="B2767">
        <v>157</v>
      </c>
      <c r="C2767">
        <v>125</v>
      </c>
      <c r="D2767">
        <v>448</v>
      </c>
      <c r="E2767">
        <v>93</v>
      </c>
      <c r="F2767" t="s">
        <v>7908</v>
      </c>
      <c r="G2767">
        <v>273</v>
      </c>
      <c r="H2767">
        <v>2086345</v>
      </c>
      <c r="I2767" t="s">
        <v>3864</v>
      </c>
      <c r="J2767" t="s">
        <v>7909</v>
      </c>
      <c r="K2767" t="s">
        <v>7910</v>
      </c>
      <c r="L2767">
        <v>64556</v>
      </c>
      <c r="M2767">
        <v>529</v>
      </c>
      <c r="N2767" t="s">
        <v>7911</v>
      </c>
      <c r="O2767">
        <v>1</v>
      </c>
      <c r="P2767">
        <v>140</v>
      </c>
      <c r="Q2767" t="s">
        <v>1783</v>
      </c>
      <c r="R2767" t="s">
        <v>2266</v>
      </c>
      <c r="S2767">
        <v>0</v>
      </c>
      <c r="T2767">
        <v>2004</v>
      </c>
      <c r="U2767">
        <v>114</v>
      </c>
      <c r="V2767">
        <v>8.1</v>
      </c>
      <c r="W2767">
        <v>0</v>
      </c>
    </row>
    <row r="2768" spans="1:23" x14ac:dyDescent="0.25">
      <c r="A2768" t="s">
        <v>6670</v>
      </c>
      <c r="B2768">
        <v>454</v>
      </c>
      <c r="C2768">
        <v>108</v>
      </c>
      <c r="D2768">
        <v>143</v>
      </c>
      <c r="E2768">
        <v>21</v>
      </c>
      <c r="F2768" t="s">
        <v>7912</v>
      </c>
      <c r="G2768">
        <v>19000</v>
      </c>
      <c r="H2768">
        <v>2605039</v>
      </c>
      <c r="I2768" t="s">
        <v>2023</v>
      </c>
      <c r="J2768" t="s">
        <v>74</v>
      </c>
      <c r="K2768" t="s">
        <v>7913</v>
      </c>
      <c r="L2768">
        <v>85022</v>
      </c>
      <c r="M2768">
        <v>19086</v>
      </c>
      <c r="N2768" t="s">
        <v>7914</v>
      </c>
      <c r="O2768">
        <v>0</v>
      </c>
      <c r="P2768">
        <v>616</v>
      </c>
      <c r="Q2768" t="s">
        <v>30</v>
      </c>
      <c r="R2768" t="s">
        <v>44</v>
      </c>
      <c r="S2768">
        <v>0</v>
      </c>
      <c r="T2768">
        <v>2013</v>
      </c>
      <c r="U2768">
        <v>50</v>
      </c>
      <c r="V2768">
        <v>6.3</v>
      </c>
      <c r="W2768">
        <v>29000</v>
      </c>
    </row>
    <row r="2769" spans="1:23" x14ac:dyDescent="0.25">
      <c r="A2769" t="s">
        <v>1990</v>
      </c>
      <c r="B2769">
        <v>62</v>
      </c>
      <c r="C2769">
        <v>121</v>
      </c>
      <c r="D2769">
        <v>272</v>
      </c>
      <c r="E2769">
        <v>227</v>
      </c>
      <c r="F2769" t="s">
        <v>2918</v>
      </c>
      <c r="G2769">
        <v>49000</v>
      </c>
      <c r="H2769">
        <v>123922370</v>
      </c>
      <c r="I2769" t="s">
        <v>7915</v>
      </c>
      <c r="J2769" t="s">
        <v>554</v>
      </c>
      <c r="K2769" t="s">
        <v>7916</v>
      </c>
      <c r="L2769">
        <v>98348</v>
      </c>
      <c r="M2769">
        <v>50141</v>
      </c>
      <c r="N2769" t="s">
        <v>7246</v>
      </c>
      <c r="O2769">
        <v>1</v>
      </c>
      <c r="P2769">
        <v>131</v>
      </c>
      <c r="Q2769" t="s">
        <v>30</v>
      </c>
      <c r="R2769" t="s">
        <v>31</v>
      </c>
      <c r="S2769">
        <v>0</v>
      </c>
      <c r="T2769">
        <v>1987</v>
      </c>
      <c r="U2769">
        <v>263</v>
      </c>
      <c r="V2769">
        <v>7.3</v>
      </c>
      <c r="W2769">
        <v>0</v>
      </c>
    </row>
    <row r="2770" spans="1:23" x14ac:dyDescent="0.25">
      <c r="A2770" t="s">
        <v>4815</v>
      </c>
      <c r="B2770">
        <v>4</v>
      </c>
      <c r="C2770">
        <v>100</v>
      </c>
      <c r="D2770">
        <v>26</v>
      </c>
      <c r="E2770">
        <v>385</v>
      </c>
      <c r="F2770" t="s">
        <v>7917</v>
      </c>
      <c r="G2770">
        <v>898</v>
      </c>
      <c r="H2770">
        <v>163591</v>
      </c>
      <c r="I2770" t="s">
        <v>1094</v>
      </c>
      <c r="J2770" t="s">
        <v>6162</v>
      </c>
      <c r="K2770" t="s">
        <v>7918</v>
      </c>
      <c r="L2770">
        <v>912</v>
      </c>
      <c r="M2770">
        <v>2895</v>
      </c>
      <c r="N2770" t="s">
        <v>1137</v>
      </c>
      <c r="O2770">
        <v>5</v>
      </c>
      <c r="P2770">
        <v>17</v>
      </c>
      <c r="Q2770" t="s">
        <v>30</v>
      </c>
      <c r="R2770" t="s">
        <v>3498</v>
      </c>
      <c r="S2770">
        <v>0</v>
      </c>
      <c r="T2770">
        <v>2010</v>
      </c>
      <c r="U2770">
        <v>391</v>
      </c>
      <c r="V2770">
        <v>3.6</v>
      </c>
      <c r="W2770">
        <v>502</v>
      </c>
    </row>
    <row r="2771" spans="1:23" x14ac:dyDescent="0.25">
      <c r="A2771" t="s">
        <v>724</v>
      </c>
      <c r="B2771">
        <v>84</v>
      </c>
      <c r="C2771">
        <v>115</v>
      </c>
      <c r="D2771">
        <v>209</v>
      </c>
      <c r="E2771">
        <v>41</v>
      </c>
      <c r="F2771" t="s">
        <v>7919</v>
      </c>
      <c r="G2771">
        <v>569</v>
      </c>
      <c r="H2771">
        <v>73000942</v>
      </c>
      <c r="I2771" t="s">
        <v>2555</v>
      </c>
      <c r="J2771" t="s">
        <v>4287</v>
      </c>
      <c r="K2771" t="s">
        <v>7920</v>
      </c>
      <c r="L2771">
        <v>74351</v>
      </c>
      <c r="M2771">
        <v>714</v>
      </c>
      <c r="N2771" t="s">
        <v>7921</v>
      </c>
      <c r="O2771">
        <v>1</v>
      </c>
      <c r="P2771">
        <v>233</v>
      </c>
      <c r="Q2771" t="s">
        <v>30</v>
      </c>
      <c r="R2771" t="s">
        <v>31</v>
      </c>
      <c r="S2771">
        <v>0</v>
      </c>
      <c r="T2771">
        <v>2011</v>
      </c>
      <c r="U2771">
        <v>69</v>
      </c>
      <c r="V2771">
        <v>1.6</v>
      </c>
      <c r="W2771">
        <v>62000</v>
      </c>
    </row>
    <row r="2772" spans="1:23" x14ac:dyDescent="0.25">
      <c r="A2772" t="s">
        <v>805</v>
      </c>
      <c r="B2772">
        <v>669</v>
      </c>
      <c r="C2772">
        <v>108</v>
      </c>
      <c r="D2772">
        <v>0</v>
      </c>
      <c r="E2772">
        <v>1000</v>
      </c>
      <c r="F2772" t="s">
        <v>203</v>
      </c>
      <c r="G2772">
        <v>20000</v>
      </c>
      <c r="H2772">
        <v>106952327</v>
      </c>
      <c r="I2772" t="s">
        <v>2560</v>
      </c>
      <c r="J2772" t="s">
        <v>574</v>
      </c>
      <c r="K2772" t="s">
        <v>7922</v>
      </c>
      <c r="L2772">
        <v>551363</v>
      </c>
      <c r="M2772">
        <v>38072</v>
      </c>
      <c r="N2772" t="s">
        <v>1190</v>
      </c>
      <c r="O2772">
        <v>1</v>
      </c>
      <c r="P2772">
        <v>1140</v>
      </c>
      <c r="Q2772" t="s">
        <v>30</v>
      </c>
      <c r="R2772" t="s">
        <v>31</v>
      </c>
      <c r="S2772">
        <v>0</v>
      </c>
      <c r="T2772">
        <v>2010</v>
      </c>
      <c r="U2772">
        <v>15000</v>
      </c>
      <c r="V2772">
        <v>8</v>
      </c>
      <c r="W2772">
        <v>106000</v>
      </c>
    </row>
    <row r="2773" spans="1:23" x14ac:dyDescent="0.25">
      <c r="A2773" t="s">
        <v>924</v>
      </c>
      <c r="B2773">
        <v>492</v>
      </c>
      <c r="C2773">
        <v>117</v>
      </c>
      <c r="D2773">
        <v>294</v>
      </c>
      <c r="E2773">
        <v>1000</v>
      </c>
      <c r="F2773" t="s">
        <v>925</v>
      </c>
      <c r="G2773">
        <v>10000</v>
      </c>
      <c r="H2773">
        <v>58607007</v>
      </c>
      <c r="I2773" t="s">
        <v>926</v>
      </c>
      <c r="J2773" t="s">
        <v>307</v>
      </c>
      <c r="K2773" t="s">
        <v>927</v>
      </c>
      <c r="L2773">
        <v>182910</v>
      </c>
      <c r="M2773">
        <v>14160</v>
      </c>
      <c r="N2773" t="s">
        <v>928</v>
      </c>
      <c r="O2773">
        <v>0</v>
      </c>
      <c r="P2773">
        <v>630</v>
      </c>
      <c r="Q2773" t="s">
        <v>30</v>
      </c>
      <c r="R2773" t="s">
        <v>31</v>
      </c>
      <c r="S2773">
        <v>0</v>
      </c>
      <c r="T2773">
        <v>2014</v>
      </c>
      <c r="U2773">
        <v>2000</v>
      </c>
      <c r="V2773">
        <v>6.2</v>
      </c>
      <c r="W2773">
        <v>60000</v>
      </c>
    </row>
    <row r="2774" spans="1:23" x14ac:dyDescent="0.25">
      <c r="A2774" t="s">
        <v>3020</v>
      </c>
      <c r="B2774">
        <v>149</v>
      </c>
      <c r="C2774">
        <v>220</v>
      </c>
      <c r="D2774">
        <v>0</v>
      </c>
      <c r="E2774">
        <v>3000</v>
      </c>
      <c r="F2774" t="s">
        <v>1544</v>
      </c>
      <c r="G2774">
        <v>22000</v>
      </c>
      <c r="H2774">
        <v>57300000</v>
      </c>
      <c r="I2774" t="s">
        <v>1265</v>
      </c>
      <c r="J2774" t="s">
        <v>1140</v>
      </c>
      <c r="K2774" t="s">
        <v>7923</v>
      </c>
      <c r="L2774">
        <v>790926</v>
      </c>
      <c r="M2774">
        <v>39960</v>
      </c>
      <c r="N2774" t="s">
        <v>1105</v>
      </c>
      <c r="O2774">
        <v>1</v>
      </c>
      <c r="P2774">
        <v>650</v>
      </c>
      <c r="Q2774" t="s">
        <v>30</v>
      </c>
      <c r="R2774" t="s">
        <v>31</v>
      </c>
      <c r="S2774">
        <v>0</v>
      </c>
      <c r="T2774">
        <v>1974</v>
      </c>
      <c r="U2774">
        <v>14000</v>
      </c>
      <c r="V2774">
        <v>9</v>
      </c>
      <c r="W2774">
        <v>14000</v>
      </c>
    </row>
    <row r="2775" spans="1:23" x14ac:dyDescent="0.25">
      <c r="A2775" t="s">
        <v>3539</v>
      </c>
      <c r="B2775">
        <v>101</v>
      </c>
      <c r="C2775">
        <v>112</v>
      </c>
      <c r="D2775">
        <v>49</v>
      </c>
      <c r="E2775">
        <v>237</v>
      </c>
      <c r="F2775" t="s">
        <v>3874</v>
      </c>
      <c r="G2775">
        <v>656</v>
      </c>
      <c r="H2775">
        <v>91038276</v>
      </c>
      <c r="I2775" t="s">
        <v>4725</v>
      </c>
      <c r="J2775" t="s">
        <v>6894</v>
      </c>
      <c r="K2775" t="s">
        <v>7924</v>
      </c>
      <c r="L2775">
        <v>47876</v>
      </c>
      <c r="M2775">
        <v>1307</v>
      </c>
      <c r="N2775" t="s">
        <v>7925</v>
      </c>
      <c r="O2775">
        <v>0</v>
      </c>
      <c r="P2775">
        <v>320</v>
      </c>
      <c r="Q2775" t="s">
        <v>30</v>
      </c>
      <c r="R2775" t="s">
        <v>31</v>
      </c>
      <c r="S2775">
        <v>0</v>
      </c>
      <c r="T2775">
        <v>2001</v>
      </c>
      <c r="U2775">
        <v>363</v>
      </c>
      <c r="V2775">
        <v>6.1</v>
      </c>
      <c r="W2775">
        <v>0</v>
      </c>
    </row>
    <row r="2776" spans="1:23" x14ac:dyDescent="0.25">
      <c r="A2776" t="s">
        <v>1348</v>
      </c>
      <c r="B2776">
        <v>102</v>
      </c>
      <c r="C2776">
        <v>99</v>
      </c>
      <c r="D2776">
        <v>212</v>
      </c>
      <c r="E2776">
        <v>54</v>
      </c>
      <c r="F2776" t="s">
        <v>7926</v>
      </c>
      <c r="G2776">
        <v>130</v>
      </c>
      <c r="H2776">
        <v>49369900</v>
      </c>
      <c r="I2776" t="s">
        <v>5784</v>
      </c>
      <c r="J2776" t="s">
        <v>7927</v>
      </c>
      <c r="K2776" t="s">
        <v>7928</v>
      </c>
      <c r="L2776">
        <v>36108</v>
      </c>
      <c r="M2776">
        <v>450</v>
      </c>
      <c r="N2776" t="s">
        <v>7929</v>
      </c>
      <c r="O2776">
        <v>0</v>
      </c>
      <c r="P2776">
        <v>260</v>
      </c>
      <c r="Q2776" t="s">
        <v>30</v>
      </c>
      <c r="R2776" t="s">
        <v>31</v>
      </c>
      <c r="S2776">
        <v>0</v>
      </c>
      <c r="T2776">
        <v>1988</v>
      </c>
      <c r="U2776">
        <v>125</v>
      </c>
      <c r="V2776">
        <v>5.7</v>
      </c>
      <c r="W2776">
        <v>0</v>
      </c>
    </row>
    <row r="2777" spans="1:23" x14ac:dyDescent="0.25">
      <c r="A2777" t="s">
        <v>5855</v>
      </c>
      <c r="B2777">
        <v>63</v>
      </c>
      <c r="C2777">
        <v>109</v>
      </c>
      <c r="D2777">
        <v>36</v>
      </c>
      <c r="E2777">
        <v>579</v>
      </c>
      <c r="F2777" t="s">
        <v>7930</v>
      </c>
      <c r="G2777">
        <v>3000</v>
      </c>
      <c r="H2777">
        <v>61693523</v>
      </c>
      <c r="I2777" t="s">
        <v>2164</v>
      </c>
      <c r="J2777" t="s">
        <v>515</v>
      </c>
      <c r="K2777" t="s">
        <v>7931</v>
      </c>
      <c r="L2777">
        <v>6276</v>
      </c>
      <c r="M2777">
        <v>7833</v>
      </c>
      <c r="N2777" t="s">
        <v>2420</v>
      </c>
      <c r="O2777">
        <v>0</v>
      </c>
      <c r="P2777">
        <v>55</v>
      </c>
      <c r="Q2777" t="s">
        <v>30</v>
      </c>
      <c r="R2777" t="s">
        <v>31</v>
      </c>
      <c r="S2777">
        <v>0</v>
      </c>
      <c r="T2777">
        <v>2016</v>
      </c>
      <c r="U2777">
        <v>3000</v>
      </c>
      <c r="V2777">
        <v>6.8</v>
      </c>
      <c r="W2777">
        <v>16000</v>
      </c>
    </row>
    <row r="2778" spans="1:23" x14ac:dyDescent="0.25">
      <c r="A2778" t="s">
        <v>7932</v>
      </c>
      <c r="B2778">
        <v>106</v>
      </c>
      <c r="C2778">
        <v>83</v>
      </c>
      <c r="D2778">
        <v>8</v>
      </c>
      <c r="E2778">
        <v>612</v>
      </c>
      <c r="F2778" t="s">
        <v>3220</v>
      </c>
      <c r="G2778">
        <v>3000</v>
      </c>
      <c r="H2778">
        <v>46729374</v>
      </c>
      <c r="I2778" t="s">
        <v>6166</v>
      </c>
      <c r="J2778" t="s">
        <v>515</v>
      </c>
      <c r="K2778" t="s">
        <v>7933</v>
      </c>
      <c r="L2778">
        <v>116625</v>
      </c>
      <c r="M2778">
        <v>6454</v>
      </c>
      <c r="N2778" t="s">
        <v>7625</v>
      </c>
      <c r="O2778">
        <v>2</v>
      </c>
      <c r="P2778">
        <v>469</v>
      </c>
      <c r="Q2778" t="s">
        <v>30</v>
      </c>
      <c r="R2778" t="s">
        <v>31</v>
      </c>
      <c r="S2778">
        <v>0</v>
      </c>
      <c r="T2778">
        <v>2000</v>
      </c>
      <c r="U2778">
        <v>934</v>
      </c>
      <c r="V2778">
        <v>5.5</v>
      </c>
      <c r="W2778">
        <v>0</v>
      </c>
    </row>
    <row r="2779" spans="1:23" x14ac:dyDescent="0.25">
      <c r="A2779" t="s">
        <v>7934</v>
      </c>
      <c r="B2779">
        <v>50</v>
      </c>
      <c r="C2779">
        <v>107</v>
      </c>
      <c r="D2779">
        <v>58</v>
      </c>
      <c r="E2779">
        <v>316</v>
      </c>
      <c r="F2779" t="s">
        <v>7935</v>
      </c>
      <c r="G2779">
        <v>549</v>
      </c>
      <c r="H2779">
        <v>44726644</v>
      </c>
      <c r="I2779" t="s">
        <v>6076</v>
      </c>
      <c r="J2779" t="s">
        <v>2908</v>
      </c>
      <c r="K2779" t="s">
        <v>7936</v>
      </c>
      <c r="L2779">
        <v>42614</v>
      </c>
      <c r="M2779">
        <v>1747</v>
      </c>
      <c r="N2779" t="s">
        <v>7326</v>
      </c>
      <c r="O2779">
        <v>5</v>
      </c>
      <c r="P2779">
        <v>120</v>
      </c>
      <c r="Q2779" t="s">
        <v>30</v>
      </c>
      <c r="R2779" t="s">
        <v>31</v>
      </c>
      <c r="S2779">
        <v>0</v>
      </c>
      <c r="T2779">
        <v>1988</v>
      </c>
      <c r="U2779">
        <v>439</v>
      </c>
      <c r="V2779">
        <v>6.8</v>
      </c>
      <c r="W2779">
        <v>0</v>
      </c>
    </row>
    <row r="2780" spans="1:23" x14ac:dyDescent="0.25">
      <c r="A2780" t="s">
        <v>7937</v>
      </c>
      <c r="B2780">
        <v>275</v>
      </c>
      <c r="C2780">
        <v>102</v>
      </c>
      <c r="D2780">
        <v>51</v>
      </c>
      <c r="E2780">
        <v>360</v>
      </c>
      <c r="F2780" t="s">
        <v>148</v>
      </c>
      <c r="G2780">
        <v>13000</v>
      </c>
      <c r="H2780">
        <v>44134898</v>
      </c>
      <c r="I2780" t="s">
        <v>1639</v>
      </c>
      <c r="J2780" t="s">
        <v>378</v>
      </c>
      <c r="K2780" t="s">
        <v>7938</v>
      </c>
      <c r="L2780">
        <v>72803</v>
      </c>
      <c r="M2780">
        <v>20330</v>
      </c>
      <c r="N2780" t="s">
        <v>990</v>
      </c>
      <c r="O2780">
        <v>3</v>
      </c>
      <c r="P2780">
        <v>171</v>
      </c>
      <c r="Q2780" t="s">
        <v>30</v>
      </c>
      <c r="R2780" t="s">
        <v>31</v>
      </c>
      <c r="S2780">
        <v>0</v>
      </c>
      <c r="T2780">
        <v>2014</v>
      </c>
      <c r="U2780">
        <v>6000</v>
      </c>
      <c r="V2780">
        <v>7.3</v>
      </c>
      <c r="W2780">
        <v>33000</v>
      </c>
    </row>
    <row r="2781" spans="1:23" x14ac:dyDescent="0.25">
      <c r="A2781" t="s">
        <v>4357</v>
      </c>
      <c r="B2781">
        <v>90</v>
      </c>
      <c r="C2781">
        <v>100</v>
      </c>
      <c r="D2781">
        <v>38</v>
      </c>
      <c r="E2781">
        <v>460</v>
      </c>
      <c r="F2781" t="s">
        <v>3504</v>
      </c>
      <c r="G2781">
        <v>833</v>
      </c>
      <c r="H2781">
        <v>48637684</v>
      </c>
      <c r="I2781" t="s">
        <v>1099</v>
      </c>
      <c r="J2781" t="s">
        <v>432</v>
      </c>
      <c r="K2781" t="s">
        <v>7939</v>
      </c>
      <c r="L2781">
        <v>16979</v>
      </c>
      <c r="M2781">
        <v>2800</v>
      </c>
      <c r="N2781" t="s">
        <v>5621</v>
      </c>
      <c r="O2781">
        <v>4</v>
      </c>
      <c r="P2781">
        <v>42</v>
      </c>
      <c r="Q2781" t="s">
        <v>30</v>
      </c>
      <c r="R2781" t="s">
        <v>31</v>
      </c>
      <c r="S2781">
        <v>0</v>
      </c>
      <c r="T2781">
        <v>2014</v>
      </c>
      <c r="U2781">
        <v>807</v>
      </c>
      <c r="V2781">
        <v>6.1</v>
      </c>
      <c r="W2781">
        <v>0</v>
      </c>
    </row>
    <row r="2782" spans="1:23" x14ac:dyDescent="0.25">
      <c r="A2782" t="s">
        <v>4493</v>
      </c>
      <c r="B2782">
        <v>133</v>
      </c>
      <c r="C2782">
        <v>97</v>
      </c>
      <c r="D2782">
        <v>19</v>
      </c>
      <c r="E2782">
        <v>835</v>
      </c>
      <c r="F2782" t="s">
        <v>320</v>
      </c>
      <c r="G2782">
        <v>23000</v>
      </c>
      <c r="H2782">
        <v>38176108</v>
      </c>
      <c r="I2782" t="s">
        <v>936</v>
      </c>
      <c r="J2782" t="s">
        <v>50</v>
      </c>
      <c r="K2782" t="s">
        <v>7940</v>
      </c>
      <c r="L2782">
        <v>222099</v>
      </c>
      <c r="M2782">
        <v>37907</v>
      </c>
      <c r="N2782" t="s">
        <v>7941</v>
      </c>
      <c r="O2782">
        <v>6</v>
      </c>
      <c r="P2782">
        <v>549</v>
      </c>
      <c r="Q2782" t="s">
        <v>30</v>
      </c>
      <c r="R2782" t="s">
        <v>31</v>
      </c>
      <c r="S2782">
        <v>0</v>
      </c>
      <c r="T2782">
        <v>1999</v>
      </c>
      <c r="U2782">
        <v>13000</v>
      </c>
      <c r="V2782">
        <v>7.2</v>
      </c>
      <c r="W2782">
        <v>10000</v>
      </c>
    </row>
    <row r="2783" spans="1:23" x14ac:dyDescent="0.25">
      <c r="A2783" t="s">
        <v>7942</v>
      </c>
      <c r="B2783">
        <v>49</v>
      </c>
      <c r="C2783">
        <v>92</v>
      </c>
      <c r="D2783">
        <v>13</v>
      </c>
      <c r="E2783">
        <v>301</v>
      </c>
      <c r="F2783" t="s">
        <v>5684</v>
      </c>
      <c r="G2783">
        <v>11000</v>
      </c>
      <c r="H2783">
        <v>28972187</v>
      </c>
      <c r="I2783" t="s">
        <v>1094</v>
      </c>
      <c r="J2783" t="s">
        <v>1274</v>
      </c>
      <c r="K2783" t="s">
        <v>7943</v>
      </c>
      <c r="L2783">
        <v>28805</v>
      </c>
      <c r="M2783">
        <v>12687</v>
      </c>
      <c r="N2783" t="s">
        <v>7944</v>
      </c>
      <c r="O2783">
        <v>1</v>
      </c>
      <c r="P2783">
        <v>159</v>
      </c>
      <c r="Q2783" t="s">
        <v>30</v>
      </c>
      <c r="R2783" t="s">
        <v>31</v>
      </c>
      <c r="S2783">
        <v>0</v>
      </c>
      <c r="T2783">
        <v>2002</v>
      </c>
      <c r="U2783">
        <v>489</v>
      </c>
      <c r="V2783">
        <v>5.9</v>
      </c>
      <c r="W2783">
        <v>1000</v>
      </c>
    </row>
    <row r="2784" spans="1:23" x14ac:dyDescent="0.25">
      <c r="A2784" t="s">
        <v>7945</v>
      </c>
      <c r="B2784">
        <v>19</v>
      </c>
      <c r="C2784">
        <v>84</v>
      </c>
      <c r="D2784">
        <v>0</v>
      </c>
      <c r="E2784">
        <v>182</v>
      </c>
      <c r="F2784" t="s">
        <v>4435</v>
      </c>
      <c r="G2784">
        <v>11000</v>
      </c>
      <c r="H2784">
        <v>27979400</v>
      </c>
      <c r="I2784" t="s">
        <v>1144</v>
      </c>
      <c r="J2784" t="s">
        <v>1280</v>
      </c>
      <c r="K2784" t="s">
        <v>7946</v>
      </c>
      <c r="L2784">
        <v>37611</v>
      </c>
      <c r="M2784">
        <v>12322</v>
      </c>
      <c r="N2784" t="s">
        <v>4264</v>
      </c>
      <c r="O2784">
        <v>2</v>
      </c>
      <c r="P2784">
        <v>72</v>
      </c>
      <c r="Q2784" t="s">
        <v>30</v>
      </c>
      <c r="R2784" t="s">
        <v>31</v>
      </c>
      <c r="S2784">
        <v>0</v>
      </c>
      <c r="T2784">
        <v>1993</v>
      </c>
      <c r="U2784">
        <v>852</v>
      </c>
      <c r="V2784">
        <v>6.1</v>
      </c>
      <c r="W2784">
        <v>0</v>
      </c>
    </row>
    <row r="2785" spans="1:23" x14ac:dyDescent="0.25">
      <c r="A2785" t="s">
        <v>3172</v>
      </c>
      <c r="B2785">
        <v>186</v>
      </c>
      <c r="C2785">
        <v>86</v>
      </c>
      <c r="D2785">
        <v>174</v>
      </c>
      <c r="E2785">
        <v>2</v>
      </c>
      <c r="F2785" t="s">
        <v>6460</v>
      </c>
      <c r="G2785">
        <v>619</v>
      </c>
      <c r="H2785">
        <v>54257433</v>
      </c>
      <c r="I2785" t="s">
        <v>2748</v>
      </c>
      <c r="J2785" t="s">
        <v>5782</v>
      </c>
      <c r="K2785" t="s">
        <v>7947</v>
      </c>
      <c r="L2785">
        <v>12983</v>
      </c>
      <c r="M2785">
        <v>971</v>
      </c>
      <c r="N2785" t="s">
        <v>7948</v>
      </c>
      <c r="O2785">
        <v>0</v>
      </c>
      <c r="P2785">
        <v>139</v>
      </c>
      <c r="Q2785" t="s">
        <v>30</v>
      </c>
      <c r="R2785" t="s">
        <v>31</v>
      </c>
      <c r="S2785">
        <v>0</v>
      </c>
      <c r="T2785">
        <v>2016</v>
      </c>
      <c r="U2785">
        <v>350</v>
      </c>
      <c r="V2785">
        <v>6.8</v>
      </c>
      <c r="W2785">
        <v>0</v>
      </c>
    </row>
    <row r="2786" spans="1:23" x14ac:dyDescent="0.25">
      <c r="A2786" t="s">
        <v>7949</v>
      </c>
      <c r="B2786">
        <v>185</v>
      </c>
      <c r="C2786">
        <v>120</v>
      </c>
      <c r="D2786">
        <v>19</v>
      </c>
      <c r="E2786">
        <v>829</v>
      </c>
      <c r="F2786" t="s">
        <v>3547</v>
      </c>
      <c r="G2786">
        <v>8000</v>
      </c>
      <c r="H2786">
        <v>23947</v>
      </c>
      <c r="I2786" t="s">
        <v>1896</v>
      </c>
      <c r="J2786" t="s">
        <v>808</v>
      </c>
      <c r="K2786" t="s">
        <v>7950</v>
      </c>
      <c r="L2786">
        <v>357579</v>
      </c>
      <c r="M2786">
        <v>12755</v>
      </c>
      <c r="N2786" t="s">
        <v>5094</v>
      </c>
      <c r="O2786">
        <v>0</v>
      </c>
      <c r="P2786">
        <v>1100</v>
      </c>
      <c r="Q2786" t="s">
        <v>30</v>
      </c>
      <c r="R2786" t="s">
        <v>31</v>
      </c>
      <c r="S2786">
        <v>0</v>
      </c>
      <c r="T2786">
        <v>2004</v>
      </c>
      <c r="U2786">
        <v>902</v>
      </c>
      <c r="V2786">
        <v>7.7</v>
      </c>
      <c r="W2786">
        <v>15000</v>
      </c>
    </row>
    <row r="2787" spans="1:23" x14ac:dyDescent="0.25">
      <c r="A2787" t="s">
        <v>6541</v>
      </c>
      <c r="B2787">
        <v>42</v>
      </c>
      <c r="C2787">
        <v>89</v>
      </c>
      <c r="D2787">
        <v>13</v>
      </c>
      <c r="E2787">
        <v>329</v>
      </c>
      <c r="F2787" t="s">
        <v>6741</v>
      </c>
      <c r="G2787">
        <v>571</v>
      </c>
      <c r="H2787">
        <v>60008303</v>
      </c>
      <c r="I2787" t="s">
        <v>1530</v>
      </c>
      <c r="J2787" t="s">
        <v>1604</v>
      </c>
      <c r="K2787" t="s">
        <v>7951</v>
      </c>
      <c r="L2787">
        <v>9285</v>
      </c>
      <c r="M2787">
        <v>2241</v>
      </c>
      <c r="N2787" t="s">
        <v>4931</v>
      </c>
      <c r="O2787">
        <v>1</v>
      </c>
      <c r="P2787">
        <v>91</v>
      </c>
      <c r="Q2787" t="s">
        <v>30</v>
      </c>
      <c r="R2787" t="s">
        <v>31</v>
      </c>
      <c r="S2787">
        <v>0</v>
      </c>
      <c r="T2787">
        <v>2000</v>
      </c>
      <c r="U2787">
        <v>442</v>
      </c>
      <c r="V2787">
        <v>4.9000000000000004</v>
      </c>
      <c r="W2787">
        <v>0</v>
      </c>
    </row>
    <row r="2788" spans="1:23" x14ac:dyDescent="0.25">
      <c r="A2788" t="s">
        <v>7952</v>
      </c>
      <c r="B2788">
        <v>37</v>
      </c>
      <c r="C2788">
        <v>117</v>
      </c>
      <c r="D2788">
        <v>17</v>
      </c>
      <c r="E2788">
        <v>912</v>
      </c>
      <c r="F2788" t="s">
        <v>6639</v>
      </c>
      <c r="G2788">
        <v>1000</v>
      </c>
      <c r="H2788">
        <v>49121934</v>
      </c>
      <c r="I2788" t="s">
        <v>936</v>
      </c>
      <c r="J2788" t="s">
        <v>1015</v>
      </c>
      <c r="K2788" t="s">
        <v>7953</v>
      </c>
      <c r="L2788">
        <v>6528</v>
      </c>
      <c r="M2788">
        <v>6554</v>
      </c>
      <c r="N2788" t="s">
        <v>1966</v>
      </c>
      <c r="O2788">
        <v>9</v>
      </c>
      <c r="P2788">
        <v>32</v>
      </c>
      <c r="Q2788" t="s">
        <v>30</v>
      </c>
      <c r="R2788" t="s">
        <v>31</v>
      </c>
      <c r="S2788">
        <v>0</v>
      </c>
      <c r="T2788">
        <v>2007</v>
      </c>
      <c r="U2788">
        <v>997</v>
      </c>
      <c r="V2788">
        <v>6.1</v>
      </c>
      <c r="W2788">
        <v>0</v>
      </c>
    </row>
    <row r="2789" spans="1:23" x14ac:dyDescent="0.25">
      <c r="A2789" t="s">
        <v>6615</v>
      </c>
      <c r="B2789">
        <v>45</v>
      </c>
      <c r="C2789">
        <v>97</v>
      </c>
      <c r="D2789">
        <v>84</v>
      </c>
      <c r="E2789">
        <v>782</v>
      </c>
      <c r="F2789" t="s">
        <v>6266</v>
      </c>
      <c r="G2789">
        <v>899</v>
      </c>
      <c r="H2789">
        <v>27141959</v>
      </c>
      <c r="I2789" t="s">
        <v>7954</v>
      </c>
      <c r="J2789" t="s">
        <v>2478</v>
      </c>
      <c r="K2789" t="s">
        <v>7955</v>
      </c>
      <c r="L2789">
        <v>19547</v>
      </c>
      <c r="M2789">
        <v>2936</v>
      </c>
      <c r="N2789" t="s">
        <v>1125</v>
      </c>
      <c r="O2789">
        <v>2</v>
      </c>
      <c r="P2789">
        <v>168</v>
      </c>
      <c r="Q2789" t="s">
        <v>30</v>
      </c>
      <c r="R2789" t="s">
        <v>31</v>
      </c>
      <c r="S2789">
        <v>0</v>
      </c>
      <c r="T2789">
        <v>1999</v>
      </c>
      <c r="U2789">
        <v>842</v>
      </c>
      <c r="V2789">
        <v>2.5</v>
      </c>
      <c r="W2789">
        <v>0</v>
      </c>
    </row>
    <row r="2790" spans="1:23" x14ac:dyDescent="0.25">
      <c r="A2790" t="s">
        <v>7956</v>
      </c>
      <c r="B2790">
        <v>57</v>
      </c>
      <c r="C2790">
        <v>91</v>
      </c>
      <c r="D2790">
        <v>6</v>
      </c>
      <c r="E2790">
        <v>459</v>
      </c>
      <c r="F2790" t="s">
        <v>1515</v>
      </c>
      <c r="G2790">
        <v>904</v>
      </c>
      <c r="H2790">
        <v>27052167</v>
      </c>
      <c r="I2790" t="s">
        <v>293</v>
      </c>
      <c r="J2790" t="s">
        <v>1929</v>
      </c>
      <c r="K2790" t="s">
        <v>7957</v>
      </c>
      <c r="L2790">
        <v>24834</v>
      </c>
      <c r="M2790">
        <v>3353</v>
      </c>
      <c r="N2790" t="s">
        <v>7958</v>
      </c>
      <c r="O2790">
        <v>5</v>
      </c>
      <c r="P2790">
        <v>168</v>
      </c>
      <c r="Q2790" t="s">
        <v>30</v>
      </c>
      <c r="R2790" t="s">
        <v>31</v>
      </c>
      <c r="S2790">
        <v>0</v>
      </c>
      <c r="T2790">
        <v>1998</v>
      </c>
      <c r="U2790">
        <v>471</v>
      </c>
      <c r="V2790">
        <v>6.1</v>
      </c>
      <c r="W2790">
        <v>934</v>
      </c>
    </row>
    <row r="2791" spans="1:23" x14ac:dyDescent="0.25">
      <c r="A2791" t="s">
        <v>7959</v>
      </c>
      <c r="B2791">
        <v>25</v>
      </c>
      <c r="C2791">
        <v>100</v>
      </c>
      <c r="D2791">
        <v>15</v>
      </c>
      <c r="E2791">
        <v>388</v>
      </c>
      <c r="F2791" t="s">
        <v>1162</v>
      </c>
      <c r="G2791">
        <v>694</v>
      </c>
      <c r="H2791">
        <v>26539321</v>
      </c>
      <c r="I2791" t="s">
        <v>2479</v>
      </c>
      <c r="J2791" t="s">
        <v>3340</v>
      </c>
      <c r="K2791" t="s">
        <v>7960</v>
      </c>
      <c r="L2791">
        <v>7984</v>
      </c>
      <c r="M2791">
        <v>2486</v>
      </c>
      <c r="N2791" t="s">
        <v>7961</v>
      </c>
      <c r="O2791">
        <v>1</v>
      </c>
      <c r="P2791">
        <v>42</v>
      </c>
      <c r="Q2791" t="s">
        <v>30</v>
      </c>
      <c r="R2791" t="s">
        <v>31</v>
      </c>
      <c r="S2791">
        <v>0</v>
      </c>
      <c r="T2791">
        <v>1996</v>
      </c>
      <c r="U2791">
        <v>558</v>
      </c>
      <c r="V2791">
        <v>5.9</v>
      </c>
      <c r="W2791">
        <v>833</v>
      </c>
    </row>
    <row r="2792" spans="1:23" x14ac:dyDescent="0.25">
      <c r="A2792" t="s">
        <v>7962</v>
      </c>
      <c r="B2792">
        <v>59</v>
      </c>
      <c r="C2792">
        <v>72</v>
      </c>
      <c r="D2792">
        <v>5</v>
      </c>
      <c r="E2792">
        <v>435</v>
      </c>
      <c r="F2792" t="s">
        <v>4266</v>
      </c>
      <c r="G2792">
        <v>659</v>
      </c>
      <c r="H2792">
        <v>28501605</v>
      </c>
      <c r="I2792" t="s">
        <v>4475</v>
      </c>
      <c r="J2792" t="s">
        <v>7963</v>
      </c>
      <c r="K2792" t="s">
        <v>7964</v>
      </c>
      <c r="L2792">
        <v>31371</v>
      </c>
      <c r="M2792">
        <v>2646</v>
      </c>
      <c r="N2792" t="s">
        <v>7965</v>
      </c>
      <c r="O2792">
        <v>0</v>
      </c>
      <c r="P2792">
        <v>166</v>
      </c>
      <c r="Q2792" t="s">
        <v>30</v>
      </c>
      <c r="R2792" t="s">
        <v>31</v>
      </c>
      <c r="S2792">
        <v>0</v>
      </c>
      <c r="T2792">
        <v>1990</v>
      </c>
      <c r="U2792">
        <v>628</v>
      </c>
      <c r="V2792">
        <v>5.7</v>
      </c>
      <c r="W2792">
        <v>0</v>
      </c>
    </row>
    <row r="2793" spans="1:23" x14ac:dyDescent="0.25">
      <c r="A2793" t="s">
        <v>7966</v>
      </c>
      <c r="B2793">
        <v>58</v>
      </c>
      <c r="C2793">
        <v>84</v>
      </c>
      <c r="D2793">
        <v>12</v>
      </c>
      <c r="E2793">
        <v>334</v>
      </c>
      <c r="F2793" t="s">
        <v>7967</v>
      </c>
      <c r="G2793">
        <v>1000</v>
      </c>
      <c r="H2793">
        <v>52543632</v>
      </c>
      <c r="I2793" t="s">
        <v>1007</v>
      </c>
      <c r="J2793" t="s">
        <v>1747</v>
      </c>
      <c r="K2793" t="s">
        <v>7968</v>
      </c>
      <c r="L2793">
        <v>12676</v>
      </c>
      <c r="M2793">
        <v>2297</v>
      </c>
      <c r="N2793" t="s">
        <v>7969</v>
      </c>
      <c r="O2793">
        <v>2</v>
      </c>
      <c r="P2793">
        <v>84</v>
      </c>
      <c r="Q2793" t="s">
        <v>30</v>
      </c>
      <c r="R2793" t="s">
        <v>31</v>
      </c>
      <c r="S2793">
        <v>0</v>
      </c>
      <c r="T2793">
        <v>2014</v>
      </c>
      <c r="U2793">
        <v>345</v>
      </c>
      <c r="V2793">
        <v>5.6</v>
      </c>
      <c r="W2793">
        <v>0</v>
      </c>
    </row>
    <row r="2794" spans="1:23" x14ac:dyDescent="0.25">
      <c r="A2794" t="s">
        <v>2077</v>
      </c>
      <c r="B2794">
        <v>330</v>
      </c>
      <c r="C2794">
        <v>126</v>
      </c>
      <c r="D2794">
        <v>0</v>
      </c>
      <c r="E2794">
        <v>745</v>
      </c>
      <c r="F2794" t="s">
        <v>862</v>
      </c>
      <c r="G2794">
        <v>2000</v>
      </c>
      <c r="H2794">
        <v>25592632</v>
      </c>
      <c r="I2794" t="s">
        <v>3905</v>
      </c>
      <c r="J2794" t="s">
        <v>811</v>
      </c>
      <c r="K2794" t="s">
        <v>7970</v>
      </c>
      <c r="L2794">
        <v>220475</v>
      </c>
      <c r="M2794">
        <v>5371</v>
      </c>
      <c r="N2794" t="s">
        <v>2080</v>
      </c>
      <c r="O2794">
        <v>0</v>
      </c>
      <c r="P2794">
        <v>1066</v>
      </c>
      <c r="Q2794" t="s">
        <v>30</v>
      </c>
      <c r="R2794" t="s">
        <v>31</v>
      </c>
      <c r="S2794">
        <v>0</v>
      </c>
      <c r="T2794">
        <v>2007</v>
      </c>
      <c r="U2794">
        <v>850</v>
      </c>
      <c r="V2794">
        <v>7.2</v>
      </c>
      <c r="W2794">
        <v>20000</v>
      </c>
    </row>
    <row r="2795" spans="1:23" x14ac:dyDescent="0.25">
      <c r="A2795" t="s">
        <v>7971</v>
      </c>
      <c r="B2795">
        <v>489</v>
      </c>
      <c r="C2795">
        <v>108</v>
      </c>
      <c r="D2795">
        <v>232</v>
      </c>
      <c r="E2795">
        <v>123</v>
      </c>
      <c r="F2795" t="s">
        <v>7972</v>
      </c>
      <c r="G2795">
        <v>149</v>
      </c>
      <c r="H2795">
        <v>25440971</v>
      </c>
      <c r="I2795" t="s">
        <v>1435</v>
      </c>
      <c r="J2795" t="s">
        <v>7973</v>
      </c>
      <c r="K2795" t="s">
        <v>7974</v>
      </c>
      <c r="L2795">
        <v>289508</v>
      </c>
      <c r="M2795">
        <v>430</v>
      </c>
      <c r="N2795" t="s">
        <v>7975</v>
      </c>
      <c r="O2795">
        <v>0</v>
      </c>
      <c r="P2795">
        <v>611</v>
      </c>
      <c r="Q2795" t="s">
        <v>30</v>
      </c>
      <c r="R2795" t="s">
        <v>44</v>
      </c>
      <c r="S2795">
        <v>0</v>
      </c>
      <c r="T2795">
        <v>2015</v>
      </c>
      <c r="U2795">
        <v>145</v>
      </c>
      <c r="V2795">
        <v>7.7</v>
      </c>
      <c r="W2795">
        <v>109000</v>
      </c>
    </row>
    <row r="2796" spans="1:23" x14ac:dyDescent="0.25">
      <c r="A2796" t="s">
        <v>1176</v>
      </c>
      <c r="B2796">
        <v>242</v>
      </c>
      <c r="C2796">
        <v>112</v>
      </c>
      <c r="D2796">
        <v>0</v>
      </c>
      <c r="E2796">
        <v>213</v>
      </c>
      <c r="F2796" t="s">
        <v>7976</v>
      </c>
      <c r="G2796">
        <v>512</v>
      </c>
      <c r="H2796">
        <v>22858926</v>
      </c>
      <c r="I2796" t="s">
        <v>4761</v>
      </c>
      <c r="J2796" t="s">
        <v>2795</v>
      </c>
      <c r="K2796" t="s">
        <v>7977</v>
      </c>
      <c r="L2796">
        <v>254404</v>
      </c>
      <c r="M2796">
        <v>1171</v>
      </c>
      <c r="N2796" t="s">
        <v>415</v>
      </c>
      <c r="O2796">
        <v>2</v>
      </c>
      <c r="P2796">
        <v>840</v>
      </c>
      <c r="Q2796" t="s">
        <v>30</v>
      </c>
      <c r="R2796" t="s">
        <v>31</v>
      </c>
      <c r="S2796">
        <v>0</v>
      </c>
      <c r="T2796">
        <v>1999</v>
      </c>
      <c r="U2796">
        <v>216</v>
      </c>
      <c r="V2796">
        <v>7.8</v>
      </c>
      <c r="W2796">
        <v>0</v>
      </c>
    </row>
    <row r="2797" spans="1:23" x14ac:dyDescent="0.25">
      <c r="A2797" t="s">
        <v>7978</v>
      </c>
      <c r="B2797">
        <v>40</v>
      </c>
      <c r="C2797">
        <v>90</v>
      </c>
      <c r="D2797">
        <v>7</v>
      </c>
      <c r="E2797">
        <v>405</v>
      </c>
      <c r="F2797" t="s">
        <v>438</v>
      </c>
      <c r="G2797">
        <v>939</v>
      </c>
      <c r="H2797">
        <v>22235901</v>
      </c>
      <c r="I2797" t="s">
        <v>1099</v>
      </c>
      <c r="J2797" t="s">
        <v>3353</v>
      </c>
      <c r="K2797" t="s">
        <v>7979</v>
      </c>
      <c r="L2797">
        <v>4339</v>
      </c>
      <c r="M2797">
        <v>2815</v>
      </c>
      <c r="N2797" t="s">
        <v>4342</v>
      </c>
      <c r="O2797">
        <v>2</v>
      </c>
      <c r="P2797">
        <v>31</v>
      </c>
      <c r="Q2797" t="s">
        <v>30</v>
      </c>
      <c r="R2797" t="s">
        <v>31</v>
      </c>
      <c r="S2797">
        <v>0</v>
      </c>
      <c r="T2797">
        <v>2001</v>
      </c>
      <c r="U2797">
        <v>890</v>
      </c>
      <c r="V2797">
        <v>6.1</v>
      </c>
      <c r="W2797">
        <v>593</v>
      </c>
    </row>
    <row r="2798" spans="1:23" x14ac:dyDescent="0.25">
      <c r="A2798" t="s">
        <v>986</v>
      </c>
      <c r="B2798">
        <v>112</v>
      </c>
      <c r="C2798">
        <v>91</v>
      </c>
      <c r="D2798">
        <v>13</v>
      </c>
      <c r="E2798">
        <v>140</v>
      </c>
      <c r="F2798" t="s">
        <v>7980</v>
      </c>
      <c r="G2798">
        <v>803</v>
      </c>
      <c r="H2798">
        <v>38916903</v>
      </c>
      <c r="I2798" t="s">
        <v>7981</v>
      </c>
      <c r="J2798" t="s">
        <v>7982</v>
      </c>
      <c r="K2798" t="s">
        <v>7983</v>
      </c>
      <c r="L2798">
        <v>15664</v>
      </c>
      <c r="M2798">
        <v>1921</v>
      </c>
      <c r="N2798" t="s">
        <v>7984</v>
      </c>
      <c r="O2798">
        <v>0</v>
      </c>
      <c r="P2798">
        <v>149</v>
      </c>
      <c r="Q2798" t="s">
        <v>30</v>
      </c>
      <c r="R2798" t="s">
        <v>31</v>
      </c>
      <c r="S2798">
        <v>0</v>
      </c>
      <c r="T2798">
        <v>2014</v>
      </c>
      <c r="U2798">
        <v>587</v>
      </c>
      <c r="V2798">
        <v>5.8</v>
      </c>
      <c r="W2798">
        <v>0</v>
      </c>
    </row>
    <row r="2799" spans="1:23" x14ac:dyDescent="0.25">
      <c r="A2799" t="s">
        <v>3330</v>
      </c>
      <c r="B2799">
        <v>84</v>
      </c>
      <c r="C2799">
        <v>135</v>
      </c>
      <c r="D2799">
        <v>134</v>
      </c>
      <c r="E2799">
        <v>525</v>
      </c>
      <c r="F2799" t="s">
        <v>2348</v>
      </c>
      <c r="G2799">
        <v>4000</v>
      </c>
      <c r="H2799">
        <v>16929123</v>
      </c>
      <c r="I2799" t="s">
        <v>152</v>
      </c>
      <c r="J2799" t="s">
        <v>63</v>
      </c>
      <c r="K2799" t="s">
        <v>7985</v>
      </c>
      <c r="L2799">
        <v>21406</v>
      </c>
      <c r="M2799">
        <v>6214</v>
      </c>
      <c r="N2799" t="s">
        <v>7986</v>
      </c>
      <c r="O2799">
        <v>2</v>
      </c>
      <c r="P2799">
        <v>169</v>
      </c>
      <c r="Q2799" t="s">
        <v>30</v>
      </c>
      <c r="R2799" t="s">
        <v>31</v>
      </c>
      <c r="S2799">
        <v>0</v>
      </c>
      <c r="T2799">
        <v>2001</v>
      </c>
      <c r="U2799">
        <v>1000</v>
      </c>
      <c r="V2799">
        <v>6.5</v>
      </c>
      <c r="W2799">
        <v>0</v>
      </c>
    </row>
    <row r="2800" spans="1:23" x14ac:dyDescent="0.25">
      <c r="A2800" t="s">
        <v>2336</v>
      </c>
      <c r="B2800">
        <v>251</v>
      </c>
      <c r="C2800">
        <v>141</v>
      </c>
      <c r="D2800">
        <v>16000</v>
      </c>
      <c r="E2800">
        <v>78</v>
      </c>
      <c r="F2800" t="s">
        <v>7987</v>
      </c>
      <c r="G2800">
        <v>378</v>
      </c>
      <c r="H2800">
        <v>13753931</v>
      </c>
      <c r="I2800" t="s">
        <v>1283</v>
      </c>
      <c r="J2800" t="s">
        <v>7988</v>
      </c>
      <c r="K2800" t="s">
        <v>7989</v>
      </c>
      <c r="L2800">
        <v>132149</v>
      </c>
      <c r="M2800">
        <v>751</v>
      </c>
      <c r="N2800" t="s">
        <v>7990</v>
      </c>
      <c r="O2800">
        <v>0</v>
      </c>
      <c r="P2800">
        <v>316</v>
      </c>
      <c r="Q2800" t="s">
        <v>466</v>
      </c>
      <c r="R2800" t="s">
        <v>31</v>
      </c>
      <c r="S2800">
        <v>0</v>
      </c>
      <c r="T2800">
        <v>2006</v>
      </c>
      <c r="U2800">
        <v>85</v>
      </c>
      <c r="V2800">
        <v>7.9</v>
      </c>
      <c r="W2800">
        <v>5000</v>
      </c>
    </row>
    <row r="2801" spans="1:23" x14ac:dyDescent="0.25">
      <c r="A2801" t="s">
        <v>7991</v>
      </c>
      <c r="B2801">
        <v>113</v>
      </c>
      <c r="C2801">
        <v>104</v>
      </c>
      <c r="D2801">
        <v>35</v>
      </c>
      <c r="E2801">
        <v>844</v>
      </c>
      <c r="F2801" t="s">
        <v>1715</v>
      </c>
      <c r="G2801">
        <v>24000</v>
      </c>
      <c r="H2801">
        <v>10996440</v>
      </c>
      <c r="I2801" t="s">
        <v>455</v>
      </c>
      <c r="J2801" t="s">
        <v>61</v>
      </c>
      <c r="K2801" t="s">
        <v>7992</v>
      </c>
      <c r="L2801">
        <v>19707</v>
      </c>
      <c r="M2801">
        <v>27806</v>
      </c>
      <c r="N2801" t="s">
        <v>6164</v>
      </c>
      <c r="O2801">
        <v>0</v>
      </c>
      <c r="P2801">
        <v>128</v>
      </c>
      <c r="Q2801" t="s">
        <v>30</v>
      </c>
      <c r="R2801" t="s">
        <v>31</v>
      </c>
      <c r="S2801">
        <v>0</v>
      </c>
      <c r="T2801">
        <v>2006</v>
      </c>
      <c r="U2801">
        <v>912</v>
      </c>
      <c r="V2801">
        <v>6.3</v>
      </c>
      <c r="W2801">
        <v>862</v>
      </c>
    </row>
    <row r="2802" spans="1:23" x14ac:dyDescent="0.25">
      <c r="A2802" t="s">
        <v>7993</v>
      </c>
      <c r="B2802">
        <v>23</v>
      </c>
      <c r="C2802">
        <v>84</v>
      </c>
      <c r="D2802">
        <v>18</v>
      </c>
      <c r="E2802">
        <v>744</v>
      </c>
      <c r="F2802" t="s">
        <v>547</v>
      </c>
      <c r="G2802">
        <v>1000</v>
      </c>
      <c r="H2802">
        <v>8026971</v>
      </c>
      <c r="I2802" t="s">
        <v>1099</v>
      </c>
      <c r="J2802" t="s">
        <v>1381</v>
      </c>
      <c r="K2802" t="s">
        <v>7994</v>
      </c>
      <c r="L2802">
        <v>1520</v>
      </c>
      <c r="M2802">
        <v>3352</v>
      </c>
      <c r="N2802" t="s">
        <v>1697</v>
      </c>
      <c r="O2802">
        <v>0</v>
      </c>
      <c r="P2802">
        <v>20</v>
      </c>
      <c r="Q2802" t="s">
        <v>30</v>
      </c>
      <c r="R2802" t="s">
        <v>31</v>
      </c>
      <c r="S2802">
        <v>0</v>
      </c>
      <c r="T2802">
        <v>1998</v>
      </c>
      <c r="U2802">
        <v>851</v>
      </c>
      <c r="V2802">
        <v>3.8</v>
      </c>
      <c r="W2802">
        <v>204</v>
      </c>
    </row>
    <row r="2803" spans="1:23" x14ac:dyDescent="0.25">
      <c r="A2803" t="s">
        <v>7995</v>
      </c>
      <c r="B2803">
        <v>421</v>
      </c>
      <c r="C2803">
        <v>118</v>
      </c>
      <c r="D2803">
        <v>412</v>
      </c>
      <c r="E2803">
        <v>491</v>
      </c>
      <c r="F2803" t="s">
        <v>1050</v>
      </c>
      <c r="G2803">
        <v>805</v>
      </c>
      <c r="H2803">
        <v>14677654</v>
      </c>
      <c r="I2803" t="s">
        <v>2164</v>
      </c>
      <c r="J2803" t="s">
        <v>1509</v>
      </c>
      <c r="K2803" t="s">
        <v>7996</v>
      </c>
      <c r="L2803">
        <v>161288</v>
      </c>
      <c r="M2803">
        <v>2499</v>
      </c>
      <c r="N2803" t="s">
        <v>4780</v>
      </c>
      <c r="O2803">
        <v>0</v>
      </c>
      <c r="P2803">
        <v>351</v>
      </c>
      <c r="Q2803" t="s">
        <v>30</v>
      </c>
      <c r="R2803" t="s">
        <v>4809</v>
      </c>
      <c r="S2803">
        <v>0</v>
      </c>
      <c r="T2803">
        <v>2015</v>
      </c>
      <c r="U2803">
        <v>681</v>
      </c>
      <c r="V2803">
        <v>8.3000000000000007</v>
      </c>
      <c r="W2803">
        <v>72000</v>
      </c>
    </row>
    <row r="2804" spans="1:23" x14ac:dyDescent="0.25">
      <c r="A2804" t="s">
        <v>4112</v>
      </c>
      <c r="B2804">
        <v>32</v>
      </c>
      <c r="C2804">
        <v>82</v>
      </c>
      <c r="D2804">
        <v>799</v>
      </c>
      <c r="E2804">
        <v>294</v>
      </c>
      <c r="F2804" t="s">
        <v>7250</v>
      </c>
      <c r="G2804">
        <v>721</v>
      </c>
      <c r="H2804">
        <v>9975684</v>
      </c>
      <c r="I2804" t="s">
        <v>1094</v>
      </c>
      <c r="J2804" t="s">
        <v>227</v>
      </c>
      <c r="K2804" t="s">
        <v>7997</v>
      </c>
      <c r="L2804">
        <v>20033</v>
      </c>
      <c r="M2804">
        <v>1805</v>
      </c>
      <c r="N2804" t="s">
        <v>1234</v>
      </c>
      <c r="O2804">
        <v>0</v>
      </c>
      <c r="P2804">
        <v>117</v>
      </c>
      <c r="Q2804" t="s">
        <v>30</v>
      </c>
      <c r="R2804" t="s">
        <v>188</v>
      </c>
      <c r="S2804">
        <v>0</v>
      </c>
      <c r="T2804">
        <v>1998</v>
      </c>
      <c r="U2804">
        <v>359</v>
      </c>
      <c r="V2804">
        <v>6.4</v>
      </c>
      <c r="W2804">
        <v>679</v>
      </c>
    </row>
    <row r="2805" spans="1:23" x14ac:dyDescent="0.25">
      <c r="A2805" t="s">
        <v>7998</v>
      </c>
      <c r="B2805">
        <v>52</v>
      </c>
      <c r="C2805">
        <v>95</v>
      </c>
      <c r="D2805">
        <v>0</v>
      </c>
      <c r="E2805">
        <v>650</v>
      </c>
      <c r="F2805" t="s">
        <v>3667</v>
      </c>
      <c r="G2805">
        <v>899</v>
      </c>
      <c r="H2805">
        <v>7881335</v>
      </c>
      <c r="I2805" t="s">
        <v>3657</v>
      </c>
      <c r="J2805" t="s">
        <v>2478</v>
      </c>
      <c r="K2805" t="s">
        <v>7999</v>
      </c>
      <c r="L2805">
        <v>21212</v>
      </c>
      <c r="M2805">
        <v>3092</v>
      </c>
      <c r="N2805" t="s">
        <v>3536</v>
      </c>
      <c r="O2805">
        <v>4</v>
      </c>
      <c r="P2805">
        <v>107</v>
      </c>
      <c r="Q2805" t="s">
        <v>30</v>
      </c>
      <c r="R2805" t="s">
        <v>31</v>
      </c>
      <c r="S2805">
        <v>0</v>
      </c>
      <c r="T2805">
        <v>1994</v>
      </c>
      <c r="U2805">
        <v>849</v>
      </c>
      <c r="V2805">
        <v>6.7</v>
      </c>
      <c r="W2805">
        <v>3000</v>
      </c>
    </row>
    <row r="2806" spans="1:23" x14ac:dyDescent="0.25">
      <c r="A2806" t="s">
        <v>6446</v>
      </c>
      <c r="B2806">
        <v>81</v>
      </c>
      <c r="C2806">
        <v>94</v>
      </c>
      <c r="D2806">
        <v>26</v>
      </c>
      <c r="E2806">
        <v>4000</v>
      </c>
      <c r="F2806" t="s">
        <v>833</v>
      </c>
      <c r="G2806">
        <v>16000</v>
      </c>
      <c r="H2806">
        <v>6241697</v>
      </c>
      <c r="I2806" t="s">
        <v>1094</v>
      </c>
      <c r="J2806" t="s">
        <v>220</v>
      </c>
      <c r="K2806" t="s">
        <v>8000</v>
      </c>
      <c r="L2806">
        <v>16059</v>
      </c>
      <c r="M2806">
        <v>31005</v>
      </c>
      <c r="N2806" t="s">
        <v>63</v>
      </c>
      <c r="O2806">
        <v>2</v>
      </c>
      <c r="P2806">
        <v>210</v>
      </c>
      <c r="Q2806" t="s">
        <v>30</v>
      </c>
      <c r="R2806" t="s">
        <v>966</v>
      </c>
      <c r="S2806">
        <v>0</v>
      </c>
      <c r="T2806">
        <v>1999</v>
      </c>
      <c r="U2806">
        <v>8000</v>
      </c>
      <c r="V2806">
        <v>6.1</v>
      </c>
      <c r="W2806">
        <v>0</v>
      </c>
    </row>
    <row r="2807" spans="1:23" x14ac:dyDescent="0.25">
      <c r="A2807" t="s">
        <v>8001</v>
      </c>
      <c r="B2807">
        <v>39</v>
      </c>
      <c r="C2807">
        <v>99</v>
      </c>
      <c r="D2807">
        <v>7</v>
      </c>
      <c r="E2807">
        <v>730</v>
      </c>
      <c r="F2807" t="s">
        <v>1149</v>
      </c>
      <c r="G2807">
        <v>3000</v>
      </c>
      <c r="H2807">
        <v>5871603</v>
      </c>
      <c r="I2807" t="s">
        <v>2560</v>
      </c>
      <c r="J2807" t="s">
        <v>667</v>
      </c>
      <c r="K2807" t="s">
        <v>8002</v>
      </c>
      <c r="L2807">
        <v>3116</v>
      </c>
      <c r="M2807">
        <v>6485</v>
      </c>
      <c r="N2807" t="s">
        <v>3541</v>
      </c>
      <c r="O2807">
        <v>3</v>
      </c>
      <c r="P2807">
        <v>39</v>
      </c>
      <c r="Q2807" t="s">
        <v>30</v>
      </c>
      <c r="R2807" t="s">
        <v>31</v>
      </c>
      <c r="S2807">
        <v>0</v>
      </c>
      <c r="T2807">
        <v>1999</v>
      </c>
      <c r="U2807">
        <v>1000</v>
      </c>
      <c r="V2807">
        <v>6</v>
      </c>
      <c r="W2807">
        <v>251</v>
      </c>
    </row>
    <row r="2808" spans="1:23" x14ac:dyDescent="0.25">
      <c r="A2808" t="s">
        <v>8003</v>
      </c>
      <c r="B2808">
        <v>63</v>
      </c>
      <c r="C2808">
        <v>121</v>
      </c>
      <c r="D2808">
        <v>15</v>
      </c>
      <c r="E2808">
        <v>812</v>
      </c>
      <c r="F2808" t="s">
        <v>6007</v>
      </c>
      <c r="G2808">
        <v>4000</v>
      </c>
      <c r="H2808">
        <v>16574731</v>
      </c>
      <c r="I2808" t="s">
        <v>3791</v>
      </c>
      <c r="J2808" t="s">
        <v>340</v>
      </c>
      <c r="K2808" t="s">
        <v>8004</v>
      </c>
      <c r="L2808">
        <v>27675</v>
      </c>
      <c r="M2808">
        <v>6910</v>
      </c>
      <c r="N2808" t="s">
        <v>437</v>
      </c>
      <c r="O2808">
        <v>4</v>
      </c>
      <c r="P2808">
        <v>181</v>
      </c>
      <c r="Q2808" t="s">
        <v>30</v>
      </c>
      <c r="R2808" t="s">
        <v>31</v>
      </c>
      <c r="S2808">
        <v>0</v>
      </c>
      <c r="T2808">
        <v>1998</v>
      </c>
      <c r="U2808">
        <v>957</v>
      </c>
      <c r="V2808">
        <v>5.8</v>
      </c>
      <c r="W2808">
        <v>0</v>
      </c>
    </row>
    <row r="2809" spans="1:23" x14ac:dyDescent="0.25">
      <c r="A2809" t="s">
        <v>8005</v>
      </c>
      <c r="B2809">
        <v>47</v>
      </c>
      <c r="C2809">
        <v>84</v>
      </c>
      <c r="D2809">
        <v>2</v>
      </c>
      <c r="E2809">
        <v>690</v>
      </c>
      <c r="F2809" t="s">
        <v>6642</v>
      </c>
      <c r="G2809">
        <v>15000</v>
      </c>
      <c r="H2809">
        <v>5002310</v>
      </c>
      <c r="I2809" t="s">
        <v>8006</v>
      </c>
      <c r="J2809" t="s">
        <v>260</v>
      </c>
      <c r="K2809" t="s">
        <v>8007</v>
      </c>
      <c r="L2809">
        <v>25541</v>
      </c>
      <c r="M2809">
        <v>18864</v>
      </c>
      <c r="N2809" t="s">
        <v>4641</v>
      </c>
      <c r="O2809">
        <v>0</v>
      </c>
      <c r="P2809">
        <v>181</v>
      </c>
      <c r="Q2809" t="s">
        <v>30</v>
      </c>
      <c r="R2809" t="s">
        <v>31</v>
      </c>
      <c r="S2809">
        <v>0</v>
      </c>
      <c r="T2809">
        <v>2001</v>
      </c>
      <c r="U2809">
        <v>816</v>
      </c>
      <c r="V2809">
        <v>5.6</v>
      </c>
      <c r="W2809">
        <v>0</v>
      </c>
    </row>
    <row r="2810" spans="1:23" x14ac:dyDescent="0.25">
      <c r="A2810" t="s">
        <v>8008</v>
      </c>
      <c r="B2810">
        <v>111</v>
      </c>
      <c r="C2810">
        <v>93</v>
      </c>
      <c r="D2810">
        <v>16</v>
      </c>
      <c r="E2810">
        <v>258</v>
      </c>
      <c r="F2810" t="s">
        <v>3614</v>
      </c>
      <c r="G2810">
        <v>567</v>
      </c>
      <c r="H2810">
        <v>4919896</v>
      </c>
      <c r="I2810" t="s">
        <v>3657</v>
      </c>
      <c r="J2810" t="s">
        <v>4973</v>
      </c>
      <c r="K2810" t="s">
        <v>8009</v>
      </c>
      <c r="L2810">
        <v>21530</v>
      </c>
      <c r="M2810">
        <v>1775</v>
      </c>
      <c r="N2810" t="s">
        <v>5358</v>
      </c>
      <c r="O2810">
        <v>1</v>
      </c>
      <c r="P2810">
        <v>159</v>
      </c>
      <c r="Q2810" t="s">
        <v>30</v>
      </c>
      <c r="R2810" t="s">
        <v>44</v>
      </c>
      <c r="S2810">
        <v>0</v>
      </c>
      <c r="T2810">
        <v>2001</v>
      </c>
      <c r="U2810">
        <v>326</v>
      </c>
      <c r="V2810">
        <v>6.1</v>
      </c>
      <c r="W2810">
        <v>618</v>
      </c>
    </row>
    <row r="2811" spans="1:23" x14ac:dyDescent="0.25">
      <c r="A2811" t="s">
        <v>6331</v>
      </c>
      <c r="B2811">
        <v>168</v>
      </c>
      <c r="C2811">
        <v>93</v>
      </c>
      <c r="D2811">
        <v>24</v>
      </c>
      <c r="E2811">
        <v>499</v>
      </c>
      <c r="F2811" t="s">
        <v>8010</v>
      </c>
      <c r="G2811">
        <v>552</v>
      </c>
      <c r="H2811">
        <v>25675765</v>
      </c>
      <c r="I2811" t="s">
        <v>1094</v>
      </c>
      <c r="J2811" t="s">
        <v>8011</v>
      </c>
      <c r="K2811" t="s">
        <v>8012</v>
      </c>
      <c r="L2811">
        <v>60407</v>
      </c>
      <c r="M2811">
        <v>2730</v>
      </c>
      <c r="N2811" t="s">
        <v>8013</v>
      </c>
      <c r="O2811">
        <v>0</v>
      </c>
      <c r="P2811">
        <v>84</v>
      </c>
      <c r="Q2811" t="s">
        <v>30</v>
      </c>
      <c r="R2811" t="s">
        <v>31</v>
      </c>
      <c r="S2811">
        <v>0</v>
      </c>
      <c r="T2811">
        <v>2013</v>
      </c>
      <c r="U2811">
        <v>528</v>
      </c>
      <c r="V2811">
        <v>5.9</v>
      </c>
      <c r="W2811">
        <v>11000</v>
      </c>
    </row>
    <row r="2812" spans="1:23" x14ac:dyDescent="0.25">
      <c r="A2812" t="s">
        <v>8014</v>
      </c>
      <c r="B2812">
        <v>165</v>
      </c>
      <c r="C2812">
        <v>120</v>
      </c>
      <c r="D2812">
        <v>107</v>
      </c>
      <c r="E2812">
        <v>280</v>
      </c>
      <c r="F2812" t="s">
        <v>2971</v>
      </c>
      <c r="G2812">
        <v>12000</v>
      </c>
      <c r="H2812">
        <v>4857376</v>
      </c>
      <c r="I2812" t="s">
        <v>936</v>
      </c>
      <c r="J2812" t="s">
        <v>192</v>
      </c>
      <c r="K2812" t="s">
        <v>8015</v>
      </c>
      <c r="L2812">
        <v>63084</v>
      </c>
      <c r="M2812">
        <v>13208</v>
      </c>
      <c r="N2812" t="s">
        <v>8016</v>
      </c>
      <c r="O2812">
        <v>0</v>
      </c>
      <c r="P2812">
        <v>123</v>
      </c>
      <c r="Q2812" t="s">
        <v>965</v>
      </c>
      <c r="R2812" t="s">
        <v>966</v>
      </c>
      <c r="S2812">
        <v>0</v>
      </c>
      <c r="T2812">
        <v>2006</v>
      </c>
      <c r="U2812">
        <v>530</v>
      </c>
      <c r="V2812">
        <v>7.3</v>
      </c>
      <c r="W2812">
        <v>0</v>
      </c>
    </row>
    <row r="2813" spans="1:23" x14ac:dyDescent="0.25">
      <c r="A2813" t="s">
        <v>2725</v>
      </c>
      <c r="B2813">
        <v>104</v>
      </c>
      <c r="C2813">
        <v>112</v>
      </c>
      <c r="D2813">
        <v>37</v>
      </c>
      <c r="E2813">
        <v>548</v>
      </c>
      <c r="F2813" t="s">
        <v>8017</v>
      </c>
      <c r="G2813">
        <v>748</v>
      </c>
      <c r="H2813">
        <v>3169424</v>
      </c>
      <c r="I2813" t="s">
        <v>2396</v>
      </c>
      <c r="J2813" t="s">
        <v>103</v>
      </c>
      <c r="K2813" t="s">
        <v>8018</v>
      </c>
      <c r="L2813">
        <v>18442</v>
      </c>
      <c r="M2813">
        <v>2417</v>
      </c>
      <c r="N2813" t="s">
        <v>2040</v>
      </c>
      <c r="O2813">
        <v>1</v>
      </c>
      <c r="P2813">
        <v>59</v>
      </c>
      <c r="Q2813" t="s">
        <v>30</v>
      </c>
      <c r="R2813" t="s">
        <v>31</v>
      </c>
      <c r="S2813">
        <v>0</v>
      </c>
      <c r="T2813">
        <v>2007</v>
      </c>
      <c r="U2813">
        <v>573</v>
      </c>
      <c r="V2813">
        <v>6.8</v>
      </c>
      <c r="W2813">
        <v>689</v>
      </c>
    </row>
    <row r="2814" spans="1:23" x14ac:dyDescent="0.25">
      <c r="A2814" t="s">
        <v>1138</v>
      </c>
      <c r="B2814">
        <v>150</v>
      </c>
      <c r="C2814">
        <v>107</v>
      </c>
      <c r="D2814">
        <v>80</v>
      </c>
      <c r="E2814">
        <v>252</v>
      </c>
      <c r="F2814" t="s">
        <v>8019</v>
      </c>
      <c r="G2814">
        <v>2000</v>
      </c>
      <c r="H2814">
        <v>18004225</v>
      </c>
      <c r="I2814" t="s">
        <v>936</v>
      </c>
      <c r="J2814" t="s">
        <v>2988</v>
      </c>
      <c r="K2814" t="s">
        <v>8020</v>
      </c>
      <c r="L2814">
        <v>28573</v>
      </c>
      <c r="M2814">
        <v>3004</v>
      </c>
      <c r="N2814" t="s">
        <v>5889</v>
      </c>
      <c r="O2814">
        <v>2</v>
      </c>
      <c r="P2814">
        <v>87</v>
      </c>
      <c r="Q2814" t="s">
        <v>30</v>
      </c>
      <c r="R2814" t="s">
        <v>31</v>
      </c>
      <c r="S2814">
        <v>0</v>
      </c>
      <c r="T2814">
        <v>2013</v>
      </c>
      <c r="U2814">
        <v>257</v>
      </c>
      <c r="V2814">
        <v>5.7</v>
      </c>
      <c r="W2814">
        <v>5000</v>
      </c>
    </row>
    <row r="2815" spans="1:23" x14ac:dyDescent="0.25">
      <c r="A2815" t="s">
        <v>8021</v>
      </c>
      <c r="B2815">
        <v>61</v>
      </c>
      <c r="C2815">
        <v>112</v>
      </c>
      <c r="D2815">
        <v>83</v>
      </c>
      <c r="E2815">
        <v>8</v>
      </c>
      <c r="F2815" t="s">
        <v>8022</v>
      </c>
      <c r="G2815">
        <v>2000</v>
      </c>
      <c r="H2815">
        <v>3058380</v>
      </c>
      <c r="I2815" t="s">
        <v>152</v>
      </c>
      <c r="J2815" t="s">
        <v>5184</v>
      </c>
      <c r="K2815" t="s">
        <v>8023</v>
      </c>
      <c r="L2815">
        <v>4767</v>
      </c>
      <c r="M2815">
        <v>2389</v>
      </c>
      <c r="N2815" t="s">
        <v>8024</v>
      </c>
      <c r="O2815">
        <v>1</v>
      </c>
      <c r="P2815">
        <v>69</v>
      </c>
      <c r="Q2815" t="s">
        <v>965</v>
      </c>
      <c r="R2815" t="s">
        <v>966</v>
      </c>
      <c r="S2815">
        <v>0</v>
      </c>
      <c r="T2815">
        <v>2000</v>
      </c>
      <c r="U2815">
        <v>370</v>
      </c>
      <c r="V2815">
        <v>7.3</v>
      </c>
      <c r="W2815">
        <v>186</v>
      </c>
    </row>
    <row r="2816" spans="1:23" x14ac:dyDescent="0.25">
      <c r="A2816" t="s">
        <v>5165</v>
      </c>
      <c r="B2816">
        <v>226</v>
      </c>
      <c r="C2816">
        <v>96</v>
      </c>
      <c r="D2816">
        <v>460</v>
      </c>
      <c r="E2816">
        <v>73</v>
      </c>
      <c r="F2816" t="s">
        <v>8025</v>
      </c>
      <c r="G2816">
        <v>14000</v>
      </c>
      <c r="H2816">
        <v>3074838</v>
      </c>
      <c r="I2816" t="s">
        <v>2089</v>
      </c>
      <c r="J2816" t="s">
        <v>162</v>
      </c>
      <c r="K2816" t="s">
        <v>8026</v>
      </c>
      <c r="L2816">
        <v>56264</v>
      </c>
      <c r="M2816">
        <v>14372</v>
      </c>
      <c r="N2816" t="s">
        <v>8027</v>
      </c>
      <c r="O2816">
        <v>2</v>
      </c>
      <c r="P2816">
        <v>166</v>
      </c>
      <c r="Q2816" t="s">
        <v>30</v>
      </c>
      <c r="R2816" t="s">
        <v>31</v>
      </c>
      <c r="S2816">
        <v>0</v>
      </c>
      <c r="T2816">
        <v>2009</v>
      </c>
      <c r="U2816">
        <v>153</v>
      </c>
      <c r="V2816">
        <v>6.3</v>
      </c>
      <c r="W2816">
        <v>0</v>
      </c>
    </row>
    <row r="2817" spans="1:23" x14ac:dyDescent="0.25">
      <c r="A2817" t="s">
        <v>8028</v>
      </c>
      <c r="B2817">
        <v>21</v>
      </c>
      <c r="C2817">
        <v>91</v>
      </c>
      <c r="D2817">
        <v>150</v>
      </c>
      <c r="E2817">
        <v>150</v>
      </c>
      <c r="F2817" t="s">
        <v>5507</v>
      </c>
      <c r="G2817">
        <v>979</v>
      </c>
      <c r="H2817">
        <v>2104000</v>
      </c>
      <c r="I2817" t="s">
        <v>5474</v>
      </c>
      <c r="J2817" t="s">
        <v>1083</v>
      </c>
      <c r="K2817" t="s">
        <v>8029</v>
      </c>
      <c r="L2817">
        <v>1595</v>
      </c>
      <c r="M2817">
        <v>1679</v>
      </c>
      <c r="N2817" t="s">
        <v>8028</v>
      </c>
      <c r="O2817">
        <v>3</v>
      </c>
      <c r="P2817">
        <v>19</v>
      </c>
      <c r="Q2817" t="s">
        <v>30</v>
      </c>
      <c r="R2817" t="s">
        <v>31</v>
      </c>
      <c r="S2817">
        <v>0</v>
      </c>
      <c r="T2817">
        <v>1996</v>
      </c>
      <c r="U2817">
        <v>385</v>
      </c>
      <c r="V2817">
        <v>5.9</v>
      </c>
      <c r="W2817">
        <v>69</v>
      </c>
    </row>
    <row r="2818" spans="1:23" x14ac:dyDescent="0.25">
      <c r="A2818" t="s">
        <v>3339</v>
      </c>
      <c r="B2818">
        <v>217</v>
      </c>
      <c r="C2818">
        <v>105</v>
      </c>
      <c r="D2818">
        <v>260</v>
      </c>
      <c r="E2818">
        <v>1000</v>
      </c>
      <c r="F2818" t="s">
        <v>260</v>
      </c>
      <c r="G2818">
        <v>20000</v>
      </c>
      <c r="H2818">
        <v>28501651</v>
      </c>
      <c r="I2818" t="s">
        <v>2560</v>
      </c>
      <c r="J2818" t="s">
        <v>574</v>
      </c>
      <c r="K2818" t="s">
        <v>5532</v>
      </c>
      <c r="L2818">
        <v>88037</v>
      </c>
      <c r="M2818">
        <v>39473</v>
      </c>
      <c r="N2818" t="s">
        <v>1358</v>
      </c>
      <c r="O2818">
        <v>0</v>
      </c>
      <c r="P2818">
        <v>201</v>
      </c>
      <c r="Q2818" t="s">
        <v>30</v>
      </c>
      <c r="R2818" t="s">
        <v>31</v>
      </c>
      <c r="S2818">
        <v>0</v>
      </c>
      <c r="T2818">
        <v>2009</v>
      </c>
      <c r="U2818">
        <v>15000</v>
      </c>
      <c r="V2818">
        <v>7.1</v>
      </c>
      <c r="W2818">
        <v>10000</v>
      </c>
    </row>
    <row r="2819" spans="1:23" x14ac:dyDescent="0.25">
      <c r="A2819" t="s">
        <v>6001</v>
      </c>
      <c r="B2819">
        <v>94</v>
      </c>
      <c r="C2819">
        <v>125</v>
      </c>
      <c r="D2819">
        <v>0</v>
      </c>
      <c r="E2819">
        <v>968</v>
      </c>
      <c r="F2819" t="s">
        <v>236</v>
      </c>
      <c r="G2819">
        <v>22000</v>
      </c>
      <c r="H2819">
        <v>1172769</v>
      </c>
      <c r="I2819" t="s">
        <v>1197</v>
      </c>
      <c r="J2819" t="s">
        <v>107</v>
      </c>
      <c r="K2819" t="s">
        <v>8030</v>
      </c>
      <c r="L2819">
        <v>28068</v>
      </c>
      <c r="M2819">
        <v>37606</v>
      </c>
      <c r="N2819" t="s">
        <v>5300</v>
      </c>
      <c r="O2819">
        <v>2</v>
      </c>
      <c r="P2819">
        <v>108</v>
      </c>
      <c r="Q2819" t="s">
        <v>30</v>
      </c>
      <c r="R2819" t="s">
        <v>526</v>
      </c>
      <c r="S2819">
        <v>0</v>
      </c>
      <c r="T2819">
        <v>2006</v>
      </c>
      <c r="U2819">
        <v>14000</v>
      </c>
      <c r="V2819">
        <v>7.1</v>
      </c>
      <c r="W2819">
        <v>0</v>
      </c>
    </row>
    <row r="2820" spans="1:23" x14ac:dyDescent="0.25">
      <c r="A2820" t="s">
        <v>8031</v>
      </c>
      <c r="B2820">
        <v>364</v>
      </c>
      <c r="C2820">
        <v>102</v>
      </c>
      <c r="D2820">
        <v>139</v>
      </c>
      <c r="E2820">
        <v>850</v>
      </c>
      <c r="F2820" t="s">
        <v>8032</v>
      </c>
      <c r="G2820">
        <v>8000</v>
      </c>
      <c r="H2820">
        <v>17738570</v>
      </c>
      <c r="I2820" t="s">
        <v>152</v>
      </c>
      <c r="J2820" t="s">
        <v>808</v>
      </c>
      <c r="K2820" t="s">
        <v>8033</v>
      </c>
      <c r="L2820">
        <v>351274</v>
      </c>
      <c r="M2820">
        <v>13631</v>
      </c>
      <c r="N2820" t="s">
        <v>5519</v>
      </c>
      <c r="O2820">
        <v>2</v>
      </c>
      <c r="P2820">
        <v>457</v>
      </c>
      <c r="Q2820" t="s">
        <v>30</v>
      </c>
      <c r="R2820" t="s">
        <v>31</v>
      </c>
      <c r="S2820">
        <v>0</v>
      </c>
      <c r="T2820">
        <v>2012</v>
      </c>
      <c r="U2820">
        <v>3000</v>
      </c>
      <c r="V2820">
        <v>8</v>
      </c>
      <c r="W2820">
        <v>131000</v>
      </c>
    </row>
    <row r="2821" spans="1:23" x14ac:dyDescent="0.25">
      <c r="A2821" t="s">
        <v>8034</v>
      </c>
      <c r="B2821">
        <v>19</v>
      </c>
      <c r="C2821">
        <v>87</v>
      </c>
      <c r="D2821">
        <v>29</v>
      </c>
      <c r="E2821">
        <v>147</v>
      </c>
      <c r="F2821" t="s">
        <v>8035</v>
      </c>
      <c r="G2821">
        <v>683</v>
      </c>
      <c r="H2821">
        <v>1200000</v>
      </c>
      <c r="I2821" t="s">
        <v>878</v>
      </c>
      <c r="J2821" t="s">
        <v>1246</v>
      </c>
      <c r="K2821" t="s">
        <v>8036</v>
      </c>
      <c r="L2821">
        <v>922</v>
      </c>
      <c r="M2821">
        <v>1139</v>
      </c>
      <c r="N2821" t="s">
        <v>8037</v>
      </c>
      <c r="O2821">
        <v>1</v>
      </c>
      <c r="P2821">
        <v>23</v>
      </c>
      <c r="Q2821" t="s">
        <v>30</v>
      </c>
      <c r="R2821" t="s">
        <v>31</v>
      </c>
      <c r="S2821">
        <v>0</v>
      </c>
      <c r="T2821">
        <v>1993</v>
      </c>
      <c r="U2821">
        <v>155</v>
      </c>
      <c r="V2821">
        <v>5.0999999999999996</v>
      </c>
      <c r="W2821">
        <v>107</v>
      </c>
    </row>
    <row r="2822" spans="1:23" x14ac:dyDescent="0.25">
      <c r="A2822" t="s">
        <v>6011</v>
      </c>
      <c r="B2822">
        <v>129</v>
      </c>
      <c r="C2822">
        <v>118</v>
      </c>
      <c r="D2822">
        <v>41</v>
      </c>
      <c r="E2822">
        <v>442</v>
      </c>
      <c r="F2822" t="s">
        <v>2439</v>
      </c>
      <c r="G2822">
        <v>2000</v>
      </c>
      <c r="H2822">
        <v>1150403</v>
      </c>
      <c r="I2822" t="s">
        <v>1126</v>
      </c>
      <c r="J2822" t="s">
        <v>811</v>
      </c>
      <c r="K2822" t="s">
        <v>8038</v>
      </c>
      <c r="L2822">
        <v>14143</v>
      </c>
      <c r="M2822">
        <v>3474</v>
      </c>
      <c r="N2822" t="s">
        <v>4850</v>
      </c>
      <c r="O2822">
        <v>4</v>
      </c>
      <c r="P2822">
        <v>102</v>
      </c>
      <c r="Q2822" t="s">
        <v>30</v>
      </c>
      <c r="R2822" t="s">
        <v>31</v>
      </c>
      <c r="S2822">
        <v>0</v>
      </c>
      <c r="T2822">
        <v>2006</v>
      </c>
      <c r="U2822">
        <v>812</v>
      </c>
      <c r="V2822">
        <v>7.1</v>
      </c>
      <c r="W2822">
        <v>0</v>
      </c>
    </row>
    <row r="2823" spans="1:23" x14ac:dyDescent="0.25">
      <c r="A2823" t="s">
        <v>5604</v>
      </c>
      <c r="B2823">
        <v>71</v>
      </c>
      <c r="C2823">
        <v>115</v>
      </c>
      <c r="D2823">
        <v>187</v>
      </c>
      <c r="E2823">
        <v>887</v>
      </c>
      <c r="F2823" t="s">
        <v>5116</v>
      </c>
      <c r="G2823">
        <v>14000</v>
      </c>
      <c r="H2823">
        <v>403932</v>
      </c>
      <c r="I2823" t="s">
        <v>2541</v>
      </c>
      <c r="J2823" t="s">
        <v>1290</v>
      </c>
      <c r="K2823" t="s">
        <v>8039</v>
      </c>
      <c r="L2823">
        <v>5254</v>
      </c>
      <c r="M2823">
        <v>17104</v>
      </c>
      <c r="N2823" t="s">
        <v>1492</v>
      </c>
      <c r="O2823">
        <v>4</v>
      </c>
      <c r="P2823">
        <v>92</v>
      </c>
      <c r="Q2823" t="s">
        <v>30</v>
      </c>
      <c r="R2823" t="s">
        <v>44</v>
      </c>
      <c r="S2823">
        <v>0</v>
      </c>
      <c r="T2823">
        <v>2000</v>
      </c>
      <c r="U2823">
        <v>900</v>
      </c>
      <c r="V2823">
        <v>6.5</v>
      </c>
      <c r="W2823">
        <v>141</v>
      </c>
    </row>
    <row r="2824" spans="1:23" x14ac:dyDescent="0.25">
      <c r="A2824" t="s">
        <v>2834</v>
      </c>
      <c r="B2824">
        <v>93</v>
      </c>
      <c r="C2824">
        <v>91</v>
      </c>
      <c r="D2824">
        <v>83</v>
      </c>
      <c r="E2824">
        <v>794</v>
      </c>
      <c r="F2824" t="s">
        <v>2150</v>
      </c>
      <c r="G2824">
        <v>3000</v>
      </c>
      <c r="H2824">
        <v>1712111</v>
      </c>
      <c r="I2824" t="s">
        <v>3406</v>
      </c>
      <c r="J2824" t="s">
        <v>454</v>
      </c>
      <c r="K2824" t="s">
        <v>8040</v>
      </c>
      <c r="L2824">
        <v>7199</v>
      </c>
      <c r="M2824">
        <v>7875</v>
      </c>
      <c r="N2824" t="s">
        <v>888</v>
      </c>
      <c r="O2824">
        <v>0</v>
      </c>
      <c r="P2824">
        <v>53</v>
      </c>
      <c r="Q2824" t="s">
        <v>30</v>
      </c>
      <c r="R2824" t="s">
        <v>31</v>
      </c>
      <c r="S2824">
        <v>0</v>
      </c>
      <c r="T2824">
        <v>2015</v>
      </c>
      <c r="U2824">
        <v>1000</v>
      </c>
      <c r="V2824">
        <v>4.5</v>
      </c>
      <c r="W2824">
        <v>0</v>
      </c>
    </row>
    <row r="2825" spans="1:23" x14ac:dyDescent="0.25">
      <c r="A2825" t="s">
        <v>7284</v>
      </c>
      <c r="B2825">
        <v>399</v>
      </c>
      <c r="C2825">
        <v>88</v>
      </c>
      <c r="D2825">
        <v>115</v>
      </c>
      <c r="E2825">
        <v>304</v>
      </c>
      <c r="F2825" t="s">
        <v>8041</v>
      </c>
      <c r="G2825">
        <v>1000</v>
      </c>
      <c r="H2825">
        <v>1024175</v>
      </c>
      <c r="I2825" t="s">
        <v>4568</v>
      </c>
      <c r="J2825" t="s">
        <v>8042</v>
      </c>
      <c r="K2825" t="s">
        <v>8043</v>
      </c>
      <c r="L2825">
        <v>82331</v>
      </c>
      <c r="M2825">
        <v>2011</v>
      </c>
      <c r="N2825" t="s">
        <v>7353</v>
      </c>
      <c r="O2825">
        <v>6</v>
      </c>
      <c r="P2825">
        <v>297</v>
      </c>
      <c r="Q2825" t="s">
        <v>30</v>
      </c>
      <c r="R2825" t="s">
        <v>44</v>
      </c>
      <c r="S2825">
        <v>0</v>
      </c>
      <c r="T2825">
        <v>2011</v>
      </c>
      <c r="U2825">
        <v>305</v>
      </c>
      <c r="V2825">
        <v>6.6</v>
      </c>
      <c r="W2825">
        <v>18000</v>
      </c>
    </row>
    <row r="2826" spans="1:23" x14ac:dyDescent="0.25">
      <c r="A2826" t="s">
        <v>390</v>
      </c>
      <c r="B2826">
        <v>110</v>
      </c>
      <c r="C2826">
        <v>127</v>
      </c>
      <c r="D2826">
        <v>11000</v>
      </c>
      <c r="E2826">
        <v>116</v>
      </c>
      <c r="F2826" t="s">
        <v>8044</v>
      </c>
      <c r="G2826">
        <v>306</v>
      </c>
      <c r="H2826">
        <v>301305</v>
      </c>
      <c r="I2826" t="s">
        <v>3443</v>
      </c>
      <c r="J2826" t="s">
        <v>8045</v>
      </c>
      <c r="K2826" t="s">
        <v>8046</v>
      </c>
      <c r="L2826">
        <v>31414</v>
      </c>
      <c r="M2826">
        <v>796</v>
      </c>
      <c r="N2826" t="s">
        <v>8047</v>
      </c>
      <c r="O2826">
        <v>0</v>
      </c>
      <c r="P2826">
        <v>180</v>
      </c>
      <c r="Q2826" t="s">
        <v>8048</v>
      </c>
      <c r="R2826" t="s">
        <v>31</v>
      </c>
      <c r="S2826">
        <v>0</v>
      </c>
      <c r="T2826">
        <v>2011</v>
      </c>
      <c r="U2826">
        <v>164</v>
      </c>
      <c r="V2826">
        <v>4.3</v>
      </c>
      <c r="W2826">
        <v>0</v>
      </c>
    </row>
    <row r="2827" spans="1:23" x14ac:dyDescent="0.25">
      <c r="A2827" t="s">
        <v>7668</v>
      </c>
      <c r="B2827">
        <v>285</v>
      </c>
      <c r="C2827">
        <v>94</v>
      </c>
      <c r="D2827">
        <v>122</v>
      </c>
      <c r="E2827">
        <v>383</v>
      </c>
      <c r="F2827" t="s">
        <v>8049</v>
      </c>
      <c r="G2827">
        <v>873</v>
      </c>
      <c r="H2827">
        <v>51872378</v>
      </c>
      <c r="I2827" t="s">
        <v>1007</v>
      </c>
      <c r="J2827" t="s">
        <v>1310</v>
      </c>
      <c r="K2827" t="s">
        <v>8050</v>
      </c>
      <c r="L2827">
        <v>88241</v>
      </c>
      <c r="M2827">
        <v>2812</v>
      </c>
      <c r="N2827" t="s">
        <v>1151</v>
      </c>
      <c r="O2827">
        <v>0</v>
      </c>
      <c r="P2827">
        <v>266</v>
      </c>
      <c r="Q2827" t="s">
        <v>30</v>
      </c>
      <c r="R2827" t="s">
        <v>31</v>
      </c>
      <c r="S2827">
        <v>0</v>
      </c>
      <c r="T2827">
        <v>2013</v>
      </c>
      <c r="U2827">
        <v>461</v>
      </c>
      <c r="V2827">
        <v>6.7</v>
      </c>
      <c r="W2827">
        <v>23000</v>
      </c>
    </row>
    <row r="2828" spans="1:23" x14ac:dyDescent="0.25">
      <c r="A2828" t="s">
        <v>8051</v>
      </c>
      <c r="B2828">
        <v>2</v>
      </c>
      <c r="C2828">
        <v>115</v>
      </c>
      <c r="D2828">
        <v>32</v>
      </c>
      <c r="E2828">
        <v>29</v>
      </c>
      <c r="F2828" t="s">
        <v>8052</v>
      </c>
      <c r="G2828">
        <v>14000</v>
      </c>
      <c r="H2828">
        <v>31662</v>
      </c>
      <c r="I2828" t="s">
        <v>690</v>
      </c>
      <c r="J2828" t="s">
        <v>162</v>
      </c>
      <c r="K2828" t="s">
        <v>8053</v>
      </c>
      <c r="L2828">
        <v>90</v>
      </c>
      <c r="M2828">
        <v>14133</v>
      </c>
      <c r="N2828" t="s">
        <v>8054</v>
      </c>
      <c r="O2828">
        <v>1</v>
      </c>
      <c r="P2828">
        <v>1</v>
      </c>
      <c r="Q2828" t="s">
        <v>30</v>
      </c>
      <c r="R2828" t="s">
        <v>3498</v>
      </c>
      <c r="S2828">
        <v>0</v>
      </c>
      <c r="T2828">
        <v>2016</v>
      </c>
      <c r="U2828">
        <v>81</v>
      </c>
      <c r="V2828">
        <v>6.8</v>
      </c>
      <c r="W2828">
        <v>139</v>
      </c>
    </row>
    <row r="2829" spans="1:23" x14ac:dyDescent="0.25">
      <c r="A2829" t="s">
        <v>8055</v>
      </c>
      <c r="B2829">
        <v>61</v>
      </c>
      <c r="C2829">
        <v>90</v>
      </c>
      <c r="D2829">
        <v>0</v>
      </c>
      <c r="E2829">
        <v>234</v>
      </c>
      <c r="F2829" t="s">
        <v>7026</v>
      </c>
      <c r="G2829">
        <v>477</v>
      </c>
      <c r="H2829">
        <v>28399192</v>
      </c>
      <c r="I2829" t="s">
        <v>8056</v>
      </c>
      <c r="J2829" t="s">
        <v>8057</v>
      </c>
      <c r="K2829" t="s">
        <v>8058</v>
      </c>
      <c r="L2829">
        <v>5663</v>
      </c>
      <c r="M2829">
        <v>1483</v>
      </c>
      <c r="N2829" t="s">
        <v>571</v>
      </c>
      <c r="O2829">
        <v>0</v>
      </c>
      <c r="P2829">
        <v>106</v>
      </c>
      <c r="Q2829" t="s">
        <v>30</v>
      </c>
      <c r="R2829" t="s">
        <v>257</v>
      </c>
      <c r="S2829">
        <v>0</v>
      </c>
      <c r="T2829">
        <v>2002</v>
      </c>
      <c r="U2829">
        <v>238</v>
      </c>
      <c r="V2829">
        <v>5.4</v>
      </c>
      <c r="W2829">
        <v>332</v>
      </c>
    </row>
    <row r="2830" spans="1:23" x14ac:dyDescent="0.25">
      <c r="A2830" t="s">
        <v>2363</v>
      </c>
      <c r="B2830">
        <v>242</v>
      </c>
      <c r="C2830">
        <v>102</v>
      </c>
      <c r="D2830">
        <v>43</v>
      </c>
      <c r="E2830">
        <v>113</v>
      </c>
      <c r="F2830" t="s">
        <v>8059</v>
      </c>
      <c r="G2830">
        <v>170</v>
      </c>
      <c r="H2830">
        <v>2035566</v>
      </c>
      <c r="I2830" t="s">
        <v>8060</v>
      </c>
      <c r="J2830" t="s">
        <v>8061</v>
      </c>
      <c r="K2830" t="s">
        <v>8062</v>
      </c>
      <c r="L2830">
        <v>77305</v>
      </c>
      <c r="M2830">
        <v>931</v>
      </c>
      <c r="N2830" t="s">
        <v>8063</v>
      </c>
      <c r="O2830">
        <v>0</v>
      </c>
      <c r="P2830">
        <v>162</v>
      </c>
      <c r="Q2830" t="s">
        <v>30</v>
      </c>
      <c r="R2830" t="s">
        <v>966</v>
      </c>
      <c r="S2830">
        <v>0</v>
      </c>
      <c r="T2830">
        <v>2009</v>
      </c>
      <c r="U2830">
        <v>157</v>
      </c>
      <c r="V2830">
        <v>6.6</v>
      </c>
      <c r="W2830">
        <v>11000</v>
      </c>
    </row>
    <row r="2831" spans="1:23" x14ac:dyDescent="0.25">
      <c r="A2831" t="s">
        <v>1552</v>
      </c>
      <c r="B2831">
        <v>62</v>
      </c>
      <c r="C2831">
        <v>100</v>
      </c>
      <c r="D2831">
        <v>218</v>
      </c>
      <c r="E2831">
        <v>91</v>
      </c>
      <c r="F2831" t="s">
        <v>8064</v>
      </c>
      <c r="G2831">
        <v>581</v>
      </c>
      <c r="H2831">
        <v>0</v>
      </c>
      <c r="I2831" t="s">
        <v>1405</v>
      </c>
      <c r="J2831" t="s">
        <v>7407</v>
      </c>
      <c r="K2831" t="s">
        <v>8065</v>
      </c>
      <c r="L2831">
        <v>16281</v>
      </c>
      <c r="M2831">
        <v>931</v>
      </c>
      <c r="N2831" t="s">
        <v>8066</v>
      </c>
      <c r="O2831">
        <v>0</v>
      </c>
      <c r="P2831">
        <v>96</v>
      </c>
      <c r="Q2831" t="s">
        <v>8067</v>
      </c>
      <c r="R2831" t="s">
        <v>188</v>
      </c>
      <c r="S2831">
        <v>0</v>
      </c>
      <c r="T2831">
        <v>1981</v>
      </c>
      <c r="U2831">
        <v>201</v>
      </c>
      <c r="V2831">
        <v>7.4</v>
      </c>
      <c r="W2831">
        <v>0</v>
      </c>
    </row>
    <row r="2832" spans="1:23" x14ac:dyDescent="0.25">
      <c r="A2832" t="s">
        <v>1127</v>
      </c>
      <c r="B2832">
        <v>121</v>
      </c>
      <c r="C2832">
        <v>117</v>
      </c>
      <c r="D2832">
        <v>18000</v>
      </c>
      <c r="E2832">
        <v>543</v>
      </c>
      <c r="F2832" t="s">
        <v>4442</v>
      </c>
      <c r="G2832">
        <v>18000</v>
      </c>
      <c r="H2832">
        <v>21078145</v>
      </c>
      <c r="I2832" t="s">
        <v>1017</v>
      </c>
      <c r="J2832" t="s">
        <v>1127</v>
      </c>
      <c r="K2832" t="s">
        <v>8068</v>
      </c>
      <c r="L2832">
        <v>26493</v>
      </c>
      <c r="M2832">
        <v>20456</v>
      </c>
      <c r="N2832" t="s">
        <v>4997</v>
      </c>
      <c r="O2832">
        <v>0</v>
      </c>
      <c r="P2832">
        <v>159</v>
      </c>
      <c r="Q2832" t="s">
        <v>30</v>
      </c>
      <c r="R2832" t="s">
        <v>31</v>
      </c>
      <c r="S2832">
        <v>0</v>
      </c>
      <c r="T2832">
        <v>2002</v>
      </c>
      <c r="U2832">
        <v>638</v>
      </c>
      <c r="V2832">
        <v>7.3</v>
      </c>
      <c r="W2832">
        <v>0</v>
      </c>
    </row>
    <row r="2833" spans="1:23" x14ac:dyDescent="0.25">
      <c r="A2833" t="s">
        <v>5582</v>
      </c>
      <c r="B2833">
        <v>83</v>
      </c>
      <c r="C2833">
        <v>109</v>
      </c>
      <c r="D2833">
        <v>97</v>
      </c>
      <c r="E2833">
        <v>355</v>
      </c>
      <c r="F2833" t="s">
        <v>5588</v>
      </c>
      <c r="G2833">
        <v>13000</v>
      </c>
      <c r="H2833">
        <v>14060950</v>
      </c>
      <c r="I2833" t="s">
        <v>2164</v>
      </c>
      <c r="J2833" t="s">
        <v>8069</v>
      </c>
      <c r="K2833" t="s">
        <v>8070</v>
      </c>
      <c r="L2833">
        <v>14354</v>
      </c>
      <c r="M2833">
        <v>14347</v>
      </c>
      <c r="N2833" t="s">
        <v>8071</v>
      </c>
      <c r="O2833">
        <v>1</v>
      </c>
      <c r="P2833">
        <v>139</v>
      </c>
      <c r="Q2833" t="s">
        <v>30</v>
      </c>
      <c r="R2833" t="s">
        <v>31</v>
      </c>
      <c r="S2833">
        <v>0</v>
      </c>
      <c r="T2833">
        <v>2002</v>
      </c>
      <c r="U2833">
        <v>795</v>
      </c>
      <c r="V2833">
        <v>6.9</v>
      </c>
      <c r="W2833">
        <v>0</v>
      </c>
    </row>
    <row r="2834" spans="1:23" x14ac:dyDescent="0.25">
      <c r="A2834" t="s">
        <v>1135</v>
      </c>
      <c r="B2834">
        <v>122</v>
      </c>
      <c r="C2834">
        <v>121</v>
      </c>
      <c r="D2834">
        <v>12000</v>
      </c>
      <c r="E2834">
        <v>975</v>
      </c>
      <c r="F2834" t="s">
        <v>307</v>
      </c>
      <c r="G2834">
        <v>11000</v>
      </c>
      <c r="H2834">
        <v>12281500</v>
      </c>
      <c r="I2834" t="s">
        <v>3562</v>
      </c>
      <c r="J2834" t="s">
        <v>237</v>
      </c>
      <c r="K2834" t="s">
        <v>8072</v>
      </c>
      <c r="L2834">
        <v>163492</v>
      </c>
      <c r="M2834">
        <v>23602</v>
      </c>
      <c r="N2834" t="s">
        <v>1637</v>
      </c>
      <c r="O2834">
        <v>3</v>
      </c>
      <c r="P2834">
        <v>460</v>
      </c>
      <c r="Q2834" t="s">
        <v>30</v>
      </c>
      <c r="R2834" t="s">
        <v>31</v>
      </c>
      <c r="S2834">
        <v>0</v>
      </c>
      <c r="T2834">
        <v>1993</v>
      </c>
      <c r="U2834">
        <v>10000</v>
      </c>
      <c r="V2834">
        <v>8</v>
      </c>
      <c r="W2834">
        <v>15000</v>
      </c>
    </row>
    <row r="2835" spans="1:23" x14ac:dyDescent="0.25">
      <c r="A2835" t="s">
        <v>8073</v>
      </c>
      <c r="B2835">
        <v>88</v>
      </c>
      <c r="C2835">
        <v>111</v>
      </c>
      <c r="D2835">
        <v>28</v>
      </c>
      <c r="E2835">
        <v>1000</v>
      </c>
      <c r="F2835" t="s">
        <v>508</v>
      </c>
      <c r="G2835">
        <v>6000</v>
      </c>
      <c r="H2835">
        <v>0</v>
      </c>
      <c r="I2835" t="s">
        <v>3380</v>
      </c>
      <c r="J2835" t="s">
        <v>141</v>
      </c>
      <c r="K2835" t="s">
        <v>8074</v>
      </c>
      <c r="L2835">
        <v>9957</v>
      </c>
      <c r="M2835">
        <v>9244</v>
      </c>
      <c r="N2835" t="s">
        <v>8075</v>
      </c>
      <c r="O2835">
        <v>1</v>
      </c>
      <c r="P2835">
        <v>35</v>
      </c>
      <c r="Q2835" t="s">
        <v>30</v>
      </c>
      <c r="R2835" t="s">
        <v>526</v>
      </c>
      <c r="S2835">
        <v>0</v>
      </c>
      <c r="T2835">
        <v>2010</v>
      </c>
      <c r="U2835">
        <v>2000</v>
      </c>
      <c r="V2835">
        <v>6.4</v>
      </c>
      <c r="W2835">
        <v>0</v>
      </c>
    </row>
    <row r="2836" spans="1:23" x14ac:dyDescent="0.25">
      <c r="A2836" t="s">
        <v>7594</v>
      </c>
      <c r="B2836">
        <v>120</v>
      </c>
      <c r="C2836">
        <v>100</v>
      </c>
      <c r="D2836">
        <v>164</v>
      </c>
      <c r="E2836">
        <v>99</v>
      </c>
      <c r="F2836" t="s">
        <v>1544</v>
      </c>
      <c r="G2836">
        <v>18000</v>
      </c>
      <c r="H2836">
        <v>10725228</v>
      </c>
      <c r="I2836" t="s">
        <v>1968</v>
      </c>
      <c r="J2836" t="s">
        <v>88</v>
      </c>
      <c r="K2836" t="s">
        <v>8076</v>
      </c>
      <c r="L2836">
        <v>75675</v>
      </c>
      <c r="M2836">
        <v>32288</v>
      </c>
      <c r="N2836" t="s">
        <v>8077</v>
      </c>
      <c r="O2836">
        <v>1</v>
      </c>
      <c r="P2836">
        <v>365</v>
      </c>
      <c r="Q2836" t="s">
        <v>30</v>
      </c>
      <c r="R2836" t="s">
        <v>31</v>
      </c>
      <c r="S2836">
        <v>0</v>
      </c>
      <c r="T2836">
        <v>1992</v>
      </c>
      <c r="U2836">
        <v>14000</v>
      </c>
      <c r="V2836">
        <v>7.8</v>
      </c>
      <c r="W2836">
        <v>0</v>
      </c>
    </row>
    <row r="2837" spans="1:23" x14ac:dyDescent="0.25">
      <c r="A2837" t="s">
        <v>5604</v>
      </c>
      <c r="B2837">
        <v>225</v>
      </c>
      <c r="C2837">
        <v>109</v>
      </c>
      <c r="D2837">
        <v>187</v>
      </c>
      <c r="E2837">
        <v>204</v>
      </c>
      <c r="F2837" t="s">
        <v>2622</v>
      </c>
      <c r="G2837">
        <v>818</v>
      </c>
      <c r="H2837">
        <v>214966</v>
      </c>
      <c r="I2837" t="s">
        <v>1385</v>
      </c>
      <c r="J2837" t="s">
        <v>1691</v>
      </c>
      <c r="K2837" t="s">
        <v>8078</v>
      </c>
      <c r="L2837">
        <v>28483</v>
      </c>
      <c r="M2837">
        <v>1813</v>
      </c>
      <c r="N2837" t="s">
        <v>5648</v>
      </c>
      <c r="O2837">
        <v>0</v>
      </c>
      <c r="P2837">
        <v>176</v>
      </c>
      <c r="Q2837" t="s">
        <v>30</v>
      </c>
      <c r="R2837" t="s">
        <v>31</v>
      </c>
      <c r="S2837">
        <v>0</v>
      </c>
      <c r="T2837">
        <v>2010</v>
      </c>
      <c r="U2837">
        <v>467</v>
      </c>
      <c r="V2837">
        <v>6.1</v>
      </c>
      <c r="W2837">
        <v>0</v>
      </c>
    </row>
    <row r="2838" spans="1:23" x14ac:dyDescent="0.25">
      <c r="A2838" t="s">
        <v>8079</v>
      </c>
      <c r="B2838">
        <v>130</v>
      </c>
      <c r="C2838">
        <v>93</v>
      </c>
      <c r="D2838">
        <v>261</v>
      </c>
      <c r="E2838">
        <v>697</v>
      </c>
      <c r="F2838" t="s">
        <v>1125</v>
      </c>
      <c r="G2838">
        <v>783</v>
      </c>
      <c r="H2838">
        <v>0</v>
      </c>
      <c r="I2838" t="s">
        <v>5784</v>
      </c>
      <c r="J2838" t="s">
        <v>661</v>
      </c>
      <c r="K2838" t="s">
        <v>8080</v>
      </c>
      <c r="L2838">
        <v>14193</v>
      </c>
      <c r="M2838">
        <v>3700</v>
      </c>
      <c r="N2838" t="s">
        <v>2038</v>
      </c>
      <c r="O2838">
        <v>1</v>
      </c>
      <c r="P2838">
        <v>106</v>
      </c>
      <c r="Q2838" t="s">
        <v>30</v>
      </c>
      <c r="R2838" t="s">
        <v>31</v>
      </c>
      <c r="S2838">
        <v>0</v>
      </c>
      <c r="T2838">
        <v>1982</v>
      </c>
      <c r="U2838">
        <v>782</v>
      </c>
      <c r="V2838">
        <v>6.1</v>
      </c>
      <c r="W2838">
        <v>0</v>
      </c>
    </row>
    <row r="2839" spans="1:23" x14ac:dyDescent="0.25">
      <c r="A2839" t="s">
        <v>8081</v>
      </c>
      <c r="B2839">
        <v>167</v>
      </c>
      <c r="C2839">
        <v>101</v>
      </c>
      <c r="D2839">
        <v>10</v>
      </c>
      <c r="E2839">
        <v>472</v>
      </c>
      <c r="F2839" t="s">
        <v>8082</v>
      </c>
      <c r="G2839">
        <v>1000</v>
      </c>
      <c r="H2839">
        <v>11956207</v>
      </c>
      <c r="I2839" t="s">
        <v>3159</v>
      </c>
      <c r="J2839" t="s">
        <v>8083</v>
      </c>
      <c r="K2839" t="s">
        <v>8084</v>
      </c>
      <c r="L2839">
        <v>24012</v>
      </c>
      <c r="M2839">
        <v>3142</v>
      </c>
      <c r="N2839" t="s">
        <v>3279</v>
      </c>
      <c r="O2839">
        <v>2</v>
      </c>
      <c r="P2839">
        <v>126</v>
      </c>
      <c r="Q2839" t="s">
        <v>30</v>
      </c>
      <c r="R2839" t="s">
        <v>31</v>
      </c>
      <c r="S2839">
        <v>0</v>
      </c>
      <c r="T2839">
        <v>2009</v>
      </c>
      <c r="U2839">
        <v>668</v>
      </c>
      <c r="V2839">
        <v>5.0999999999999996</v>
      </c>
      <c r="W2839">
        <v>0</v>
      </c>
    </row>
    <row r="2840" spans="1:23" x14ac:dyDescent="0.25">
      <c r="A2840" t="s">
        <v>8085</v>
      </c>
      <c r="B2840">
        <v>7</v>
      </c>
      <c r="C2840">
        <v>101</v>
      </c>
      <c r="D2840">
        <v>19</v>
      </c>
      <c r="E2840">
        <v>135</v>
      </c>
      <c r="F2840" t="s">
        <v>8086</v>
      </c>
      <c r="G2840">
        <v>490</v>
      </c>
      <c r="H2840">
        <v>0</v>
      </c>
      <c r="I2840" t="s">
        <v>1503</v>
      </c>
      <c r="J2840" t="s">
        <v>7171</v>
      </c>
      <c r="K2840" t="s">
        <v>8087</v>
      </c>
      <c r="L2840">
        <v>3256</v>
      </c>
      <c r="M2840">
        <v>1166</v>
      </c>
      <c r="N2840" t="s">
        <v>8088</v>
      </c>
      <c r="O2840">
        <v>2</v>
      </c>
      <c r="P2840">
        <v>44</v>
      </c>
      <c r="Q2840" t="s">
        <v>30</v>
      </c>
      <c r="R2840" t="s">
        <v>31</v>
      </c>
      <c r="S2840">
        <v>0</v>
      </c>
      <c r="T2840">
        <v>1937</v>
      </c>
      <c r="U2840">
        <v>185</v>
      </c>
      <c r="V2840">
        <v>7.8</v>
      </c>
      <c r="W2840">
        <v>337</v>
      </c>
    </row>
    <row r="2841" spans="1:23" x14ac:dyDescent="0.25">
      <c r="A2841" t="s">
        <v>2274</v>
      </c>
      <c r="B2841">
        <v>226</v>
      </c>
      <c r="C2841">
        <v>106</v>
      </c>
      <c r="D2841">
        <v>44</v>
      </c>
      <c r="E2841">
        <v>552</v>
      </c>
      <c r="F2841" t="s">
        <v>594</v>
      </c>
      <c r="G2841">
        <v>33000</v>
      </c>
      <c r="H2841">
        <v>5949693</v>
      </c>
      <c r="I2841" t="s">
        <v>936</v>
      </c>
      <c r="J2841" t="s">
        <v>2641</v>
      </c>
      <c r="K2841" t="s">
        <v>8089</v>
      </c>
      <c r="L2841">
        <v>114762</v>
      </c>
      <c r="M2841">
        <v>34351</v>
      </c>
      <c r="N2841" t="s">
        <v>6892</v>
      </c>
      <c r="O2841">
        <v>1</v>
      </c>
      <c r="P2841">
        <v>299</v>
      </c>
      <c r="Q2841" t="s">
        <v>30</v>
      </c>
      <c r="R2841" t="s">
        <v>31</v>
      </c>
      <c r="S2841">
        <v>0</v>
      </c>
      <c r="T2841">
        <v>2007</v>
      </c>
      <c r="U2841">
        <v>730</v>
      </c>
      <c r="V2841">
        <v>7.4</v>
      </c>
      <c r="W2841">
        <v>19000</v>
      </c>
    </row>
    <row r="2842" spans="1:23" x14ac:dyDescent="0.25">
      <c r="A2842" t="s">
        <v>8090</v>
      </c>
      <c r="B2842">
        <v>185</v>
      </c>
      <c r="C2842">
        <v>94</v>
      </c>
      <c r="D2842">
        <v>39</v>
      </c>
      <c r="E2842">
        <v>18</v>
      </c>
      <c r="F2842" t="s">
        <v>8091</v>
      </c>
      <c r="G2842">
        <v>77</v>
      </c>
      <c r="H2842">
        <v>9030581</v>
      </c>
      <c r="I2842" t="s">
        <v>2157</v>
      </c>
      <c r="J2842" t="s">
        <v>8092</v>
      </c>
      <c r="K2842" t="s">
        <v>8093</v>
      </c>
      <c r="L2842">
        <v>132386</v>
      </c>
      <c r="M2842">
        <v>156</v>
      </c>
      <c r="N2842" t="s">
        <v>8094</v>
      </c>
      <c r="O2842">
        <v>0</v>
      </c>
      <c r="P2842">
        <v>398</v>
      </c>
      <c r="Q2842" t="s">
        <v>30</v>
      </c>
      <c r="R2842" t="s">
        <v>44</v>
      </c>
      <c r="S2842">
        <v>0</v>
      </c>
      <c r="T2842">
        <v>2008</v>
      </c>
      <c r="U2842">
        <v>32</v>
      </c>
      <c r="V2842">
        <v>7.8</v>
      </c>
      <c r="W2842">
        <v>38000</v>
      </c>
    </row>
    <row r="2843" spans="1:23" x14ac:dyDescent="0.25">
      <c r="A2843" t="s">
        <v>7766</v>
      </c>
      <c r="B2843">
        <v>177</v>
      </c>
      <c r="C2843">
        <v>140</v>
      </c>
      <c r="D2843">
        <v>3000</v>
      </c>
      <c r="E2843">
        <v>322</v>
      </c>
      <c r="F2843" t="s">
        <v>1193</v>
      </c>
      <c r="G2843">
        <v>963</v>
      </c>
      <c r="H2843">
        <v>4157491</v>
      </c>
      <c r="I2843" t="s">
        <v>8095</v>
      </c>
      <c r="J2843" t="s">
        <v>4052</v>
      </c>
      <c r="K2843" t="s">
        <v>8096</v>
      </c>
      <c r="L2843">
        <v>79330</v>
      </c>
      <c r="M2843">
        <v>2894</v>
      </c>
      <c r="N2843" t="s">
        <v>8097</v>
      </c>
      <c r="O2843">
        <v>0</v>
      </c>
      <c r="P2843">
        <v>690</v>
      </c>
      <c r="Q2843" t="s">
        <v>30</v>
      </c>
      <c r="R2843" t="s">
        <v>4649</v>
      </c>
      <c r="S2843">
        <v>0</v>
      </c>
      <c r="T2843">
        <v>2000</v>
      </c>
      <c r="U2843">
        <v>595</v>
      </c>
      <c r="V2843">
        <v>8</v>
      </c>
      <c r="W2843">
        <v>0</v>
      </c>
    </row>
    <row r="2844" spans="1:23" x14ac:dyDescent="0.25">
      <c r="A2844" t="s">
        <v>7437</v>
      </c>
      <c r="B2844">
        <v>28</v>
      </c>
      <c r="C2844">
        <v>132</v>
      </c>
      <c r="D2844">
        <v>44</v>
      </c>
      <c r="E2844">
        <v>241</v>
      </c>
      <c r="F2844" t="s">
        <v>709</v>
      </c>
      <c r="G2844">
        <v>1000</v>
      </c>
      <c r="H2844">
        <v>1508689</v>
      </c>
      <c r="I2844" t="s">
        <v>152</v>
      </c>
      <c r="J2844" t="s">
        <v>100</v>
      </c>
      <c r="K2844" t="s">
        <v>8098</v>
      </c>
      <c r="L2844">
        <v>5648</v>
      </c>
      <c r="M2844">
        <v>2004</v>
      </c>
      <c r="N2844" t="s">
        <v>872</v>
      </c>
      <c r="O2844">
        <v>2</v>
      </c>
      <c r="P2844">
        <v>50</v>
      </c>
      <c r="Q2844" t="s">
        <v>30</v>
      </c>
      <c r="R2844" t="s">
        <v>31</v>
      </c>
      <c r="S2844">
        <v>0</v>
      </c>
      <c r="T2844">
        <v>1997</v>
      </c>
      <c r="U2844">
        <v>653</v>
      </c>
      <c r="V2844">
        <v>6.7</v>
      </c>
      <c r="W2844">
        <v>329</v>
      </c>
    </row>
    <row r="2845" spans="1:23" x14ac:dyDescent="0.25">
      <c r="A2845" t="s">
        <v>8099</v>
      </c>
      <c r="B2845">
        <v>48</v>
      </c>
      <c r="C2845">
        <v>99</v>
      </c>
      <c r="D2845">
        <v>220</v>
      </c>
      <c r="E2845">
        <v>599</v>
      </c>
      <c r="F2845" t="s">
        <v>8100</v>
      </c>
      <c r="G2845">
        <v>812</v>
      </c>
      <c r="H2845">
        <v>1227324</v>
      </c>
      <c r="I2845" t="s">
        <v>1265</v>
      </c>
      <c r="J2845" t="s">
        <v>2439</v>
      </c>
      <c r="K2845" t="s">
        <v>8101</v>
      </c>
      <c r="L2845">
        <v>6921</v>
      </c>
      <c r="M2845">
        <v>3337</v>
      </c>
      <c r="N2845" t="s">
        <v>3432</v>
      </c>
      <c r="O2845">
        <v>3</v>
      </c>
      <c r="P2845">
        <v>48</v>
      </c>
      <c r="Q2845" t="s">
        <v>30</v>
      </c>
      <c r="R2845" t="s">
        <v>31</v>
      </c>
      <c r="S2845">
        <v>0</v>
      </c>
      <c r="T2845">
        <v>1996</v>
      </c>
      <c r="U2845">
        <v>787</v>
      </c>
      <c r="V2845">
        <v>6.6</v>
      </c>
      <c r="W2845">
        <v>344</v>
      </c>
    </row>
    <row r="2846" spans="1:23" x14ac:dyDescent="0.25">
      <c r="A2846" t="s">
        <v>7591</v>
      </c>
      <c r="B2846">
        <v>116</v>
      </c>
      <c r="C2846">
        <v>90</v>
      </c>
      <c r="D2846">
        <v>34</v>
      </c>
      <c r="E2846">
        <v>506</v>
      </c>
      <c r="F2846" t="s">
        <v>3214</v>
      </c>
      <c r="G2846">
        <v>966</v>
      </c>
      <c r="H2846">
        <v>4360548</v>
      </c>
      <c r="I2846" t="s">
        <v>936</v>
      </c>
      <c r="J2846" t="s">
        <v>2269</v>
      </c>
      <c r="K2846" t="s">
        <v>8102</v>
      </c>
      <c r="L2846">
        <v>13371</v>
      </c>
      <c r="M2846">
        <v>2661</v>
      </c>
      <c r="N2846" t="s">
        <v>1915</v>
      </c>
      <c r="O2846">
        <v>7</v>
      </c>
      <c r="P2846">
        <v>60</v>
      </c>
      <c r="Q2846" t="s">
        <v>30</v>
      </c>
      <c r="R2846" t="s">
        <v>31</v>
      </c>
      <c r="S2846">
        <v>0</v>
      </c>
      <c r="T2846">
        <v>2009</v>
      </c>
      <c r="U2846">
        <v>681</v>
      </c>
      <c r="V2846">
        <v>6.4</v>
      </c>
      <c r="W2846">
        <v>0</v>
      </c>
    </row>
    <row r="2847" spans="1:23" x14ac:dyDescent="0.25">
      <c r="A2847" t="s">
        <v>8103</v>
      </c>
      <c r="B2847">
        <v>391</v>
      </c>
      <c r="C2847">
        <v>105</v>
      </c>
      <c r="D2847">
        <v>20</v>
      </c>
      <c r="E2847">
        <v>844</v>
      </c>
      <c r="F2847" t="s">
        <v>755</v>
      </c>
      <c r="G2847">
        <v>22000</v>
      </c>
      <c r="H2847">
        <v>26589953</v>
      </c>
      <c r="I2847" t="s">
        <v>233</v>
      </c>
      <c r="J2847" t="s">
        <v>1140</v>
      </c>
      <c r="K2847" t="s">
        <v>8104</v>
      </c>
      <c r="L2847">
        <v>165792</v>
      </c>
      <c r="M2847">
        <v>26233</v>
      </c>
      <c r="N2847" t="s">
        <v>2102</v>
      </c>
      <c r="O2847">
        <v>1</v>
      </c>
      <c r="P2847">
        <v>392</v>
      </c>
      <c r="Q2847" t="s">
        <v>30</v>
      </c>
      <c r="R2847" t="s">
        <v>31</v>
      </c>
      <c r="S2847">
        <v>0</v>
      </c>
      <c r="T2847">
        <v>2010</v>
      </c>
      <c r="U2847">
        <v>982</v>
      </c>
      <c r="V2847">
        <v>6.7</v>
      </c>
      <c r="W2847">
        <v>44000</v>
      </c>
    </row>
    <row r="2848" spans="1:23" x14ac:dyDescent="0.25">
      <c r="A2848" t="s">
        <v>8105</v>
      </c>
      <c r="B2848">
        <v>117</v>
      </c>
      <c r="C2848">
        <v>108</v>
      </c>
      <c r="D2848">
        <v>60</v>
      </c>
      <c r="E2848">
        <v>168</v>
      </c>
      <c r="F2848" t="s">
        <v>3877</v>
      </c>
      <c r="G2848">
        <v>18000</v>
      </c>
      <c r="H2848">
        <v>1039869</v>
      </c>
      <c r="I2848" t="s">
        <v>1197</v>
      </c>
      <c r="J2848" t="s">
        <v>88</v>
      </c>
      <c r="K2848" t="s">
        <v>8106</v>
      </c>
      <c r="L2848">
        <v>14757</v>
      </c>
      <c r="M2848">
        <v>18739</v>
      </c>
      <c r="N2848" t="s">
        <v>8107</v>
      </c>
      <c r="O2848">
        <v>5</v>
      </c>
      <c r="P2848">
        <v>51</v>
      </c>
      <c r="Q2848" t="s">
        <v>30</v>
      </c>
      <c r="R2848" t="s">
        <v>188</v>
      </c>
      <c r="S2848">
        <v>0</v>
      </c>
      <c r="T2848">
        <v>2010</v>
      </c>
      <c r="U2848">
        <v>322</v>
      </c>
      <c r="V2848">
        <v>6.2</v>
      </c>
      <c r="W2848">
        <v>0</v>
      </c>
    </row>
    <row r="2849" spans="1:23" x14ac:dyDescent="0.25">
      <c r="A2849" t="s">
        <v>2012</v>
      </c>
      <c r="B2849">
        <v>24</v>
      </c>
      <c r="C2849">
        <v>69</v>
      </c>
      <c r="D2849">
        <v>383</v>
      </c>
      <c r="E2849">
        <v>191</v>
      </c>
      <c r="F2849" t="s">
        <v>8108</v>
      </c>
      <c r="G2849">
        <v>912</v>
      </c>
      <c r="H2849">
        <v>48092846</v>
      </c>
      <c r="I2849" t="s">
        <v>1818</v>
      </c>
      <c r="J2849" t="s">
        <v>6064</v>
      </c>
      <c r="K2849" t="s">
        <v>8109</v>
      </c>
      <c r="L2849">
        <v>61753</v>
      </c>
      <c r="M2849">
        <v>1833</v>
      </c>
      <c r="N2849" t="s">
        <v>8110</v>
      </c>
      <c r="O2849">
        <v>0</v>
      </c>
      <c r="P2849">
        <v>133</v>
      </c>
      <c r="Q2849" t="s">
        <v>30</v>
      </c>
      <c r="R2849" t="s">
        <v>31</v>
      </c>
      <c r="S2849">
        <v>0</v>
      </c>
      <c r="T2849">
        <v>1988</v>
      </c>
      <c r="U2849">
        <v>320</v>
      </c>
      <c r="V2849">
        <v>7.3</v>
      </c>
      <c r="W2849">
        <v>5000</v>
      </c>
    </row>
    <row r="2850" spans="1:23" x14ac:dyDescent="0.25">
      <c r="A2850" t="s">
        <v>8111</v>
      </c>
      <c r="B2850">
        <v>86</v>
      </c>
      <c r="C2850">
        <v>148</v>
      </c>
      <c r="D2850">
        <v>16</v>
      </c>
      <c r="E2850">
        <v>489</v>
      </c>
      <c r="F2850" t="s">
        <v>8112</v>
      </c>
      <c r="G2850">
        <v>717</v>
      </c>
      <c r="H2850">
        <v>1110186</v>
      </c>
      <c r="I2850" t="s">
        <v>968</v>
      </c>
      <c r="J2850" t="s">
        <v>8113</v>
      </c>
      <c r="K2850" t="s">
        <v>8114</v>
      </c>
      <c r="L2850">
        <v>31943</v>
      </c>
      <c r="M2850">
        <v>1730</v>
      </c>
      <c r="N2850" t="s">
        <v>3783</v>
      </c>
      <c r="O2850">
        <v>2</v>
      </c>
      <c r="P2850">
        <v>224</v>
      </c>
      <c r="Q2850" t="s">
        <v>7415</v>
      </c>
      <c r="R2850" t="s">
        <v>3498</v>
      </c>
      <c r="S2850">
        <v>0</v>
      </c>
      <c r="T2850">
        <v>2004</v>
      </c>
      <c r="U2850">
        <v>517</v>
      </c>
      <c r="V2850">
        <v>8.1</v>
      </c>
      <c r="W2850">
        <v>0</v>
      </c>
    </row>
    <row r="2851" spans="1:23" x14ac:dyDescent="0.25">
      <c r="A2851" t="s">
        <v>8115</v>
      </c>
      <c r="B2851">
        <v>41</v>
      </c>
      <c r="C2851">
        <v>118</v>
      </c>
      <c r="D2851">
        <v>50</v>
      </c>
      <c r="E2851">
        <v>655</v>
      </c>
      <c r="F2851" t="s">
        <v>2102</v>
      </c>
      <c r="G2851">
        <v>968</v>
      </c>
      <c r="H2851">
        <v>1089445</v>
      </c>
      <c r="I2851" t="s">
        <v>4497</v>
      </c>
      <c r="J2851" t="s">
        <v>264</v>
      </c>
      <c r="K2851" t="s">
        <v>8116</v>
      </c>
      <c r="L2851">
        <v>2676</v>
      </c>
      <c r="M2851">
        <v>4270</v>
      </c>
      <c r="N2851" t="s">
        <v>1486</v>
      </c>
      <c r="O2851">
        <v>0</v>
      </c>
      <c r="P2851">
        <v>33</v>
      </c>
      <c r="Q2851" t="s">
        <v>30</v>
      </c>
      <c r="R2851" t="s">
        <v>188</v>
      </c>
      <c r="S2851">
        <v>0</v>
      </c>
      <c r="T2851">
        <v>2009</v>
      </c>
      <c r="U2851">
        <v>844</v>
      </c>
      <c r="V2851">
        <v>7</v>
      </c>
      <c r="W2851">
        <v>0</v>
      </c>
    </row>
    <row r="2852" spans="1:23" x14ac:dyDescent="0.25">
      <c r="A2852" t="s">
        <v>2950</v>
      </c>
      <c r="B2852">
        <v>304</v>
      </c>
      <c r="C2852">
        <v>132</v>
      </c>
      <c r="D2852">
        <v>607</v>
      </c>
      <c r="E2852">
        <v>259</v>
      </c>
      <c r="F2852" t="s">
        <v>7811</v>
      </c>
      <c r="G2852">
        <v>1000</v>
      </c>
      <c r="H2852">
        <v>204565000</v>
      </c>
      <c r="I2852" t="s">
        <v>3905</v>
      </c>
      <c r="J2852" t="s">
        <v>4680</v>
      </c>
      <c r="K2852" t="s">
        <v>8117</v>
      </c>
      <c r="L2852">
        <v>284252</v>
      </c>
      <c r="M2852">
        <v>2466</v>
      </c>
      <c r="N2852" t="s">
        <v>8118</v>
      </c>
      <c r="O2852">
        <v>0</v>
      </c>
      <c r="P2852">
        <v>1058</v>
      </c>
      <c r="Q2852" t="s">
        <v>30</v>
      </c>
      <c r="R2852" t="s">
        <v>31</v>
      </c>
      <c r="S2852">
        <v>0</v>
      </c>
      <c r="T2852">
        <v>1973</v>
      </c>
      <c r="U2852">
        <v>931</v>
      </c>
      <c r="V2852">
        <v>8</v>
      </c>
      <c r="W2852">
        <v>18000</v>
      </c>
    </row>
    <row r="2853" spans="1:23" x14ac:dyDescent="0.25">
      <c r="A2853" t="s">
        <v>270</v>
      </c>
      <c r="B2853">
        <v>385</v>
      </c>
      <c r="C2853">
        <v>130</v>
      </c>
      <c r="D2853">
        <v>14000</v>
      </c>
      <c r="E2853">
        <v>366</v>
      </c>
      <c r="F2853" t="s">
        <v>8119</v>
      </c>
      <c r="G2853">
        <v>813</v>
      </c>
      <c r="H2853">
        <v>260000000</v>
      </c>
      <c r="I2853" t="s">
        <v>1194</v>
      </c>
      <c r="J2853" t="s">
        <v>1583</v>
      </c>
      <c r="K2853" t="s">
        <v>8120</v>
      </c>
      <c r="L2853">
        <v>412454</v>
      </c>
      <c r="M2853">
        <v>2047</v>
      </c>
      <c r="N2853" t="s">
        <v>6289</v>
      </c>
      <c r="O2853">
        <v>0</v>
      </c>
      <c r="P2853">
        <v>962</v>
      </c>
      <c r="Q2853" t="s">
        <v>30</v>
      </c>
      <c r="R2853" t="s">
        <v>31</v>
      </c>
      <c r="S2853">
        <v>0</v>
      </c>
      <c r="T2853">
        <v>1975</v>
      </c>
      <c r="U2853">
        <v>559</v>
      </c>
      <c r="V2853">
        <v>8</v>
      </c>
      <c r="W2853">
        <v>21000</v>
      </c>
    </row>
    <row r="2854" spans="1:23" x14ac:dyDescent="0.25">
      <c r="A2854" t="s">
        <v>1138</v>
      </c>
      <c r="B2854">
        <v>145</v>
      </c>
      <c r="C2854">
        <v>95</v>
      </c>
      <c r="D2854">
        <v>80</v>
      </c>
      <c r="E2854">
        <v>1000</v>
      </c>
      <c r="F2854" t="s">
        <v>4578</v>
      </c>
      <c r="G2854">
        <v>3000</v>
      </c>
      <c r="H2854">
        <v>101736215</v>
      </c>
      <c r="I2854" t="s">
        <v>1094</v>
      </c>
      <c r="J2854" t="s">
        <v>2875</v>
      </c>
      <c r="K2854" t="s">
        <v>8121</v>
      </c>
      <c r="L2854">
        <v>315549</v>
      </c>
      <c r="M2854">
        <v>8134</v>
      </c>
      <c r="N2854" t="s">
        <v>2370</v>
      </c>
      <c r="O2854">
        <v>6</v>
      </c>
      <c r="P2854">
        <v>789</v>
      </c>
      <c r="Q2854" t="s">
        <v>30</v>
      </c>
      <c r="R2854" t="s">
        <v>31</v>
      </c>
      <c r="S2854">
        <v>0</v>
      </c>
      <c r="T2854">
        <v>1999</v>
      </c>
      <c r="U2854">
        <v>1000</v>
      </c>
      <c r="V2854">
        <v>7</v>
      </c>
      <c r="W2854">
        <v>0</v>
      </c>
    </row>
    <row r="2855" spans="1:23" x14ac:dyDescent="0.25">
      <c r="A2855" t="s">
        <v>8122</v>
      </c>
      <c r="B2855">
        <v>99</v>
      </c>
      <c r="C2855">
        <v>80</v>
      </c>
      <c r="D2855">
        <v>2</v>
      </c>
      <c r="E2855">
        <v>186</v>
      </c>
      <c r="F2855" t="s">
        <v>2030</v>
      </c>
      <c r="G2855">
        <v>6000</v>
      </c>
      <c r="H2855">
        <v>71442</v>
      </c>
      <c r="I2855" t="s">
        <v>8123</v>
      </c>
      <c r="J2855" t="s">
        <v>458</v>
      </c>
      <c r="K2855" t="s">
        <v>8124</v>
      </c>
      <c r="L2855">
        <v>12029</v>
      </c>
      <c r="M2855">
        <v>6829</v>
      </c>
      <c r="N2855" t="s">
        <v>8125</v>
      </c>
      <c r="O2855">
        <v>0</v>
      </c>
      <c r="P2855">
        <v>32</v>
      </c>
      <c r="Q2855" t="s">
        <v>965</v>
      </c>
      <c r="R2855" t="s">
        <v>966</v>
      </c>
      <c r="S2855">
        <v>0</v>
      </c>
      <c r="T2855">
        <v>2012</v>
      </c>
      <c r="U2855">
        <v>637</v>
      </c>
      <c r="V2855">
        <v>7.9</v>
      </c>
      <c r="W2855">
        <v>0</v>
      </c>
    </row>
    <row r="2856" spans="1:23" x14ac:dyDescent="0.25">
      <c r="A2856" t="s">
        <v>4495</v>
      </c>
      <c r="B2856">
        <v>29</v>
      </c>
      <c r="C2856">
        <v>94</v>
      </c>
      <c r="D2856">
        <v>23</v>
      </c>
      <c r="E2856">
        <v>148</v>
      </c>
      <c r="F2856" t="s">
        <v>3489</v>
      </c>
      <c r="G2856">
        <v>400</v>
      </c>
      <c r="H2856">
        <v>79817937</v>
      </c>
      <c r="I2856" t="s">
        <v>8126</v>
      </c>
      <c r="J2856" t="s">
        <v>2179</v>
      </c>
      <c r="K2856" t="s">
        <v>8127</v>
      </c>
      <c r="L2856">
        <v>39798</v>
      </c>
      <c r="M2856">
        <v>1044</v>
      </c>
      <c r="N2856" t="s">
        <v>8128</v>
      </c>
      <c r="O2856">
        <v>1</v>
      </c>
      <c r="P2856">
        <v>69</v>
      </c>
      <c r="Q2856" t="s">
        <v>30</v>
      </c>
      <c r="R2856" t="s">
        <v>31</v>
      </c>
      <c r="S2856">
        <v>0</v>
      </c>
      <c r="T2856">
        <v>1986</v>
      </c>
      <c r="U2856">
        <v>255</v>
      </c>
      <c r="V2856">
        <v>5.9</v>
      </c>
      <c r="W2856">
        <v>0</v>
      </c>
    </row>
    <row r="2857" spans="1:23" x14ac:dyDescent="0.25">
      <c r="A2857" t="s">
        <v>894</v>
      </c>
      <c r="B2857">
        <v>77</v>
      </c>
      <c r="C2857">
        <v>122</v>
      </c>
      <c r="D2857">
        <v>167</v>
      </c>
      <c r="E2857">
        <v>807</v>
      </c>
      <c r="F2857" t="s">
        <v>2458</v>
      </c>
      <c r="G2857">
        <v>997</v>
      </c>
      <c r="H2857">
        <v>91547205</v>
      </c>
      <c r="I2857" t="s">
        <v>1099</v>
      </c>
      <c r="J2857" t="s">
        <v>6639</v>
      </c>
      <c r="K2857" t="s">
        <v>8129</v>
      </c>
      <c r="L2857">
        <v>34579</v>
      </c>
      <c r="M2857">
        <v>5165</v>
      </c>
      <c r="N2857" t="s">
        <v>3504</v>
      </c>
      <c r="O2857">
        <v>8</v>
      </c>
      <c r="P2857">
        <v>62</v>
      </c>
      <c r="Q2857" t="s">
        <v>30</v>
      </c>
      <c r="R2857" t="s">
        <v>31</v>
      </c>
      <c r="S2857">
        <v>0</v>
      </c>
      <c r="T2857">
        <v>2012</v>
      </c>
      <c r="U2857">
        <v>966</v>
      </c>
      <c r="V2857">
        <v>6.6</v>
      </c>
      <c r="W2857">
        <v>0</v>
      </c>
    </row>
    <row r="2858" spans="1:23" x14ac:dyDescent="0.25">
      <c r="A2858" t="s">
        <v>894</v>
      </c>
      <c r="B2858">
        <v>91</v>
      </c>
      <c r="C2858">
        <v>102</v>
      </c>
      <c r="D2858">
        <v>167</v>
      </c>
      <c r="E2858">
        <v>436</v>
      </c>
      <c r="F2858" t="s">
        <v>5527</v>
      </c>
      <c r="G2858">
        <v>656</v>
      </c>
      <c r="H2858">
        <v>75074950</v>
      </c>
      <c r="I2858" t="s">
        <v>1639</v>
      </c>
      <c r="J2858" t="s">
        <v>6894</v>
      </c>
      <c r="K2858" t="s">
        <v>8130</v>
      </c>
      <c r="L2858">
        <v>22147</v>
      </c>
      <c r="M2858">
        <v>2754</v>
      </c>
      <c r="N2858" t="s">
        <v>551</v>
      </c>
      <c r="O2858">
        <v>0</v>
      </c>
      <c r="P2858">
        <v>156</v>
      </c>
      <c r="Q2858" t="s">
        <v>30</v>
      </c>
      <c r="R2858" t="s">
        <v>31</v>
      </c>
      <c r="S2858">
        <v>0</v>
      </c>
      <c r="T2858">
        <v>2002</v>
      </c>
      <c r="U2858">
        <v>528</v>
      </c>
      <c r="V2858">
        <v>6.3</v>
      </c>
      <c r="W2858">
        <v>770</v>
      </c>
    </row>
    <row r="2859" spans="1:23" x14ac:dyDescent="0.25">
      <c r="A2859" t="s">
        <v>5415</v>
      </c>
      <c r="B2859">
        <v>148</v>
      </c>
      <c r="C2859">
        <v>116</v>
      </c>
      <c r="D2859">
        <v>120</v>
      </c>
      <c r="E2859">
        <v>664</v>
      </c>
      <c r="F2859" t="s">
        <v>5557</v>
      </c>
      <c r="G2859">
        <v>12000</v>
      </c>
      <c r="H2859">
        <v>78900000</v>
      </c>
      <c r="I2859" t="s">
        <v>54</v>
      </c>
      <c r="J2859" t="s">
        <v>697</v>
      </c>
      <c r="K2859" t="s">
        <v>8131</v>
      </c>
      <c r="L2859">
        <v>91414</v>
      </c>
      <c r="M2859">
        <v>16539</v>
      </c>
      <c r="N2859" t="s">
        <v>4410</v>
      </c>
      <c r="O2859">
        <v>2</v>
      </c>
      <c r="P2859">
        <v>359</v>
      </c>
      <c r="Q2859" t="s">
        <v>30</v>
      </c>
      <c r="R2859" t="s">
        <v>31</v>
      </c>
      <c r="S2859">
        <v>0</v>
      </c>
      <c r="T2859">
        <v>1982</v>
      </c>
      <c r="U2859">
        <v>980</v>
      </c>
      <c r="V2859">
        <v>7.7</v>
      </c>
      <c r="W2859">
        <v>0</v>
      </c>
    </row>
    <row r="2860" spans="1:23" x14ac:dyDescent="0.25">
      <c r="A2860" t="s">
        <v>355</v>
      </c>
      <c r="B2860">
        <v>61</v>
      </c>
      <c r="C2860">
        <v>78</v>
      </c>
      <c r="D2860">
        <v>293</v>
      </c>
      <c r="E2860">
        <v>567</v>
      </c>
      <c r="F2860" t="s">
        <v>1193</v>
      </c>
      <c r="G2860">
        <v>759</v>
      </c>
      <c r="H2860">
        <v>72217000</v>
      </c>
      <c r="I2860" t="s">
        <v>1094</v>
      </c>
      <c r="J2860" t="s">
        <v>5344</v>
      </c>
      <c r="K2860" t="s">
        <v>8132</v>
      </c>
      <c r="L2860">
        <v>216486</v>
      </c>
      <c r="M2860">
        <v>2462</v>
      </c>
      <c r="N2860" t="s">
        <v>7001</v>
      </c>
      <c r="O2860">
        <v>1</v>
      </c>
      <c r="P2860">
        <v>242</v>
      </c>
      <c r="Q2860" t="s">
        <v>30</v>
      </c>
      <c r="R2860" t="s">
        <v>31</v>
      </c>
      <c r="S2860">
        <v>0</v>
      </c>
      <c r="T2860">
        <v>1994</v>
      </c>
      <c r="U2860">
        <v>595</v>
      </c>
      <c r="V2860">
        <v>6.9</v>
      </c>
      <c r="W2860">
        <v>0</v>
      </c>
    </row>
    <row r="2861" spans="1:23" x14ac:dyDescent="0.25">
      <c r="A2861" t="s">
        <v>8133</v>
      </c>
      <c r="B2861">
        <v>84</v>
      </c>
      <c r="C2861">
        <v>114</v>
      </c>
      <c r="D2861">
        <v>139</v>
      </c>
      <c r="E2861">
        <v>793</v>
      </c>
      <c r="F2861" t="s">
        <v>2844</v>
      </c>
      <c r="G2861">
        <v>2000</v>
      </c>
      <c r="H2861">
        <v>79568000</v>
      </c>
      <c r="I2861" t="s">
        <v>1896</v>
      </c>
      <c r="J2861" t="s">
        <v>615</v>
      </c>
      <c r="K2861" t="s">
        <v>8134</v>
      </c>
      <c r="L2861">
        <v>71842</v>
      </c>
      <c r="M2861">
        <v>4537</v>
      </c>
      <c r="N2861" t="s">
        <v>8135</v>
      </c>
      <c r="O2861">
        <v>0</v>
      </c>
      <c r="P2861">
        <v>152</v>
      </c>
      <c r="Q2861" t="s">
        <v>30</v>
      </c>
      <c r="R2861" t="s">
        <v>31</v>
      </c>
      <c r="S2861">
        <v>0</v>
      </c>
      <c r="T2861">
        <v>1983</v>
      </c>
      <c r="U2861">
        <v>883</v>
      </c>
      <c r="V2861">
        <v>7.1</v>
      </c>
      <c r="W2861">
        <v>0</v>
      </c>
    </row>
    <row r="2862" spans="1:23" x14ac:dyDescent="0.25">
      <c r="A2862" t="s">
        <v>739</v>
      </c>
      <c r="B2862">
        <v>83</v>
      </c>
      <c r="C2862">
        <v>112</v>
      </c>
      <c r="D2862">
        <v>608</v>
      </c>
      <c r="E2862">
        <v>733</v>
      </c>
      <c r="F2862" t="s">
        <v>1813</v>
      </c>
      <c r="G2862">
        <v>11000</v>
      </c>
      <c r="H2862">
        <v>65500000</v>
      </c>
      <c r="I2862" t="s">
        <v>3258</v>
      </c>
      <c r="J2862" t="s">
        <v>272</v>
      </c>
      <c r="K2862" t="s">
        <v>8136</v>
      </c>
      <c r="L2862">
        <v>66966</v>
      </c>
      <c r="M2862">
        <v>22479</v>
      </c>
      <c r="N2862" t="s">
        <v>763</v>
      </c>
      <c r="O2862">
        <v>1</v>
      </c>
      <c r="P2862">
        <v>175</v>
      </c>
      <c r="Q2862" t="s">
        <v>30</v>
      </c>
      <c r="R2862" t="s">
        <v>31</v>
      </c>
      <c r="S2862">
        <v>0</v>
      </c>
      <c r="T2862">
        <v>1985</v>
      </c>
      <c r="U2862">
        <v>10000</v>
      </c>
      <c r="V2862">
        <v>7.4</v>
      </c>
      <c r="W2862">
        <v>0</v>
      </c>
    </row>
    <row r="2863" spans="1:23" x14ac:dyDescent="0.25">
      <c r="A2863" t="s">
        <v>8137</v>
      </c>
      <c r="B2863">
        <v>216</v>
      </c>
      <c r="C2863">
        <v>110</v>
      </c>
      <c r="D2863">
        <v>16</v>
      </c>
      <c r="E2863">
        <v>11</v>
      </c>
      <c r="F2863" t="s">
        <v>8138</v>
      </c>
      <c r="G2863">
        <v>93</v>
      </c>
      <c r="H2863">
        <v>70011073</v>
      </c>
      <c r="I2863" t="s">
        <v>8139</v>
      </c>
      <c r="J2863" t="s">
        <v>8140</v>
      </c>
      <c r="K2863" t="s">
        <v>8141</v>
      </c>
      <c r="L2863">
        <v>57996</v>
      </c>
      <c r="M2863">
        <v>146</v>
      </c>
      <c r="N2863" t="s">
        <v>8142</v>
      </c>
      <c r="O2863">
        <v>0</v>
      </c>
      <c r="P2863">
        <v>349</v>
      </c>
      <c r="Q2863" t="s">
        <v>30</v>
      </c>
      <c r="R2863" t="s">
        <v>31</v>
      </c>
      <c r="S2863">
        <v>0</v>
      </c>
      <c r="T2863">
        <v>2012</v>
      </c>
      <c r="U2863">
        <v>17</v>
      </c>
      <c r="V2863">
        <v>6.5</v>
      </c>
      <c r="W2863">
        <v>15000</v>
      </c>
    </row>
    <row r="2864" spans="1:23" x14ac:dyDescent="0.25">
      <c r="A2864" t="s">
        <v>3818</v>
      </c>
      <c r="B2864">
        <v>107</v>
      </c>
      <c r="C2864">
        <v>104</v>
      </c>
      <c r="D2864">
        <v>98</v>
      </c>
      <c r="E2864">
        <v>920</v>
      </c>
      <c r="F2864" t="s">
        <v>2529</v>
      </c>
      <c r="G2864">
        <v>17000</v>
      </c>
      <c r="H2864">
        <v>65269010</v>
      </c>
      <c r="I2864" t="s">
        <v>8143</v>
      </c>
      <c r="J2864" t="s">
        <v>309</v>
      </c>
      <c r="K2864" t="s">
        <v>8144</v>
      </c>
      <c r="L2864">
        <v>90938</v>
      </c>
      <c r="M2864">
        <v>21380</v>
      </c>
      <c r="N2864" t="s">
        <v>8145</v>
      </c>
      <c r="O2864">
        <v>0</v>
      </c>
      <c r="P2864">
        <v>271</v>
      </c>
      <c r="Q2864" t="s">
        <v>30</v>
      </c>
      <c r="R2864" t="s">
        <v>31</v>
      </c>
      <c r="S2864">
        <v>0</v>
      </c>
      <c r="T2864">
        <v>2006</v>
      </c>
      <c r="U2864">
        <v>2000</v>
      </c>
      <c r="V2864">
        <v>6.5</v>
      </c>
      <c r="W2864">
        <v>0</v>
      </c>
    </row>
    <row r="2865" spans="1:23" x14ac:dyDescent="0.25">
      <c r="A2865" t="s">
        <v>8146</v>
      </c>
      <c r="B2865">
        <v>63</v>
      </c>
      <c r="C2865">
        <v>81</v>
      </c>
      <c r="D2865">
        <v>406</v>
      </c>
      <c r="E2865">
        <v>616</v>
      </c>
      <c r="F2865" t="s">
        <v>910</v>
      </c>
      <c r="G2865">
        <v>13000</v>
      </c>
      <c r="H2865">
        <v>63071133</v>
      </c>
      <c r="I2865" t="s">
        <v>8147</v>
      </c>
      <c r="J2865" t="s">
        <v>664</v>
      </c>
      <c r="K2865" t="s">
        <v>8148</v>
      </c>
      <c r="L2865">
        <v>42892</v>
      </c>
      <c r="M2865">
        <v>17035</v>
      </c>
      <c r="N2865" t="s">
        <v>4074</v>
      </c>
      <c r="O2865">
        <v>0</v>
      </c>
      <c r="P2865">
        <v>154</v>
      </c>
      <c r="Q2865" t="s">
        <v>30</v>
      </c>
      <c r="R2865" t="s">
        <v>31</v>
      </c>
      <c r="S2865">
        <v>0</v>
      </c>
      <c r="T2865">
        <v>1996</v>
      </c>
      <c r="U2865">
        <v>2000</v>
      </c>
      <c r="V2865">
        <v>6.8</v>
      </c>
      <c r="W2865">
        <v>0</v>
      </c>
    </row>
    <row r="2866" spans="1:23" x14ac:dyDescent="0.25">
      <c r="A2866" t="s">
        <v>1152</v>
      </c>
      <c r="B2866">
        <v>140</v>
      </c>
      <c r="C2866">
        <v>154</v>
      </c>
      <c r="D2866">
        <v>16000</v>
      </c>
      <c r="E2866">
        <v>889</v>
      </c>
      <c r="F2866" t="s">
        <v>8149</v>
      </c>
      <c r="G2866">
        <v>22000</v>
      </c>
      <c r="H2866">
        <v>39647595</v>
      </c>
      <c r="I2866" t="s">
        <v>1007</v>
      </c>
      <c r="J2866" t="s">
        <v>1140</v>
      </c>
      <c r="K2866" t="s">
        <v>8150</v>
      </c>
      <c r="L2866">
        <v>239540</v>
      </c>
      <c r="M2866">
        <v>25522</v>
      </c>
      <c r="N2866" t="s">
        <v>2730</v>
      </c>
      <c r="O2866">
        <v>5</v>
      </c>
      <c r="P2866">
        <v>462</v>
      </c>
      <c r="Q2866" t="s">
        <v>30</v>
      </c>
      <c r="R2866" t="s">
        <v>31</v>
      </c>
      <c r="S2866">
        <v>0</v>
      </c>
      <c r="T2866">
        <v>1997</v>
      </c>
      <c r="U2866">
        <v>1000</v>
      </c>
      <c r="V2866">
        <v>7.5</v>
      </c>
      <c r="W2866">
        <v>0</v>
      </c>
    </row>
    <row r="2867" spans="1:23" x14ac:dyDescent="0.25">
      <c r="A2867" t="s">
        <v>3232</v>
      </c>
      <c r="B2867">
        <v>153</v>
      </c>
      <c r="C2867">
        <v>102</v>
      </c>
      <c r="D2867">
        <v>22</v>
      </c>
      <c r="E2867">
        <v>816</v>
      </c>
      <c r="F2867" t="s">
        <v>4226</v>
      </c>
      <c r="G2867">
        <v>1000</v>
      </c>
      <c r="H2867">
        <v>38087366</v>
      </c>
      <c r="I2867" t="s">
        <v>2645</v>
      </c>
      <c r="J2867" t="s">
        <v>4484</v>
      </c>
      <c r="K2867" t="s">
        <v>8151</v>
      </c>
      <c r="L2867">
        <v>113918</v>
      </c>
      <c r="M2867">
        <v>4065</v>
      </c>
      <c r="N2867" t="s">
        <v>4671</v>
      </c>
      <c r="O2867">
        <v>2</v>
      </c>
      <c r="P2867">
        <v>165</v>
      </c>
      <c r="Q2867" t="s">
        <v>30</v>
      </c>
      <c r="R2867" t="s">
        <v>31</v>
      </c>
      <c r="S2867">
        <v>0</v>
      </c>
      <c r="T2867">
        <v>2008</v>
      </c>
      <c r="U2867">
        <v>954</v>
      </c>
      <c r="V2867">
        <v>6.6</v>
      </c>
      <c r="W2867">
        <v>0</v>
      </c>
    </row>
    <row r="2868" spans="1:23" x14ac:dyDescent="0.25">
      <c r="A2868" t="s">
        <v>989</v>
      </c>
      <c r="B2868">
        <v>414</v>
      </c>
      <c r="C2868">
        <v>89</v>
      </c>
      <c r="D2868">
        <v>128</v>
      </c>
      <c r="E2868">
        <v>371</v>
      </c>
      <c r="F2868" t="s">
        <v>2335</v>
      </c>
      <c r="G2868">
        <v>963</v>
      </c>
      <c r="H2868">
        <v>64572496</v>
      </c>
      <c r="I2868" t="s">
        <v>1726</v>
      </c>
      <c r="J2868" t="s">
        <v>1949</v>
      </c>
      <c r="K2868" t="s">
        <v>8152</v>
      </c>
      <c r="L2868">
        <v>204327</v>
      </c>
      <c r="M2868">
        <v>2054</v>
      </c>
      <c r="N2868" t="s">
        <v>8153</v>
      </c>
      <c r="O2868">
        <v>0</v>
      </c>
      <c r="P2868">
        <v>471</v>
      </c>
      <c r="Q2868" t="s">
        <v>30</v>
      </c>
      <c r="R2868" t="s">
        <v>31</v>
      </c>
      <c r="S2868">
        <v>0</v>
      </c>
      <c r="T2868">
        <v>2012</v>
      </c>
      <c r="U2868">
        <v>465</v>
      </c>
      <c r="V2868">
        <v>7.1</v>
      </c>
      <c r="W2868">
        <v>32000</v>
      </c>
    </row>
    <row r="2869" spans="1:23" x14ac:dyDescent="0.25">
      <c r="A2869" t="s">
        <v>3748</v>
      </c>
      <c r="B2869">
        <v>16</v>
      </c>
      <c r="C2869">
        <v>132</v>
      </c>
      <c r="D2869">
        <v>0</v>
      </c>
      <c r="E2869">
        <v>122</v>
      </c>
      <c r="F2869" t="s">
        <v>8154</v>
      </c>
      <c r="G2869">
        <v>405</v>
      </c>
      <c r="H2869">
        <v>30400000</v>
      </c>
      <c r="I2869" t="s">
        <v>1831</v>
      </c>
      <c r="J2869" t="s">
        <v>2514</v>
      </c>
      <c r="K2869" t="s">
        <v>8155</v>
      </c>
      <c r="L2869">
        <v>9503</v>
      </c>
      <c r="M2869">
        <v>914</v>
      </c>
      <c r="N2869" t="s">
        <v>8156</v>
      </c>
      <c r="O2869">
        <v>1</v>
      </c>
      <c r="P2869">
        <v>68</v>
      </c>
      <c r="Q2869" t="s">
        <v>30</v>
      </c>
      <c r="R2869" t="s">
        <v>44</v>
      </c>
      <c r="S2869">
        <v>0</v>
      </c>
      <c r="T2869">
        <v>1983</v>
      </c>
      <c r="U2869">
        <v>194</v>
      </c>
      <c r="V2869">
        <v>6.6</v>
      </c>
      <c r="W2869">
        <v>0</v>
      </c>
    </row>
    <row r="2870" spans="1:23" x14ac:dyDescent="0.25">
      <c r="A2870" t="s">
        <v>1792</v>
      </c>
      <c r="B2870">
        <v>139</v>
      </c>
      <c r="C2870">
        <v>103</v>
      </c>
      <c r="D2870">
        <v>0</v>
      </c>
      <c r="E2870">
        <v>504</v>
      </c>
      <c r="F2870" t="s">
        <v>1572</v>
      </c>
      <c r="G2870">
        <v>629</v>
      </c>
      <c r="H2870">
        <v>42365600</v>
      </c>
      <c r="I2870" t="s">
        <v>8157</v>
      </c>
      <c r="J2870" t="s">
        <v>6791</v>
      </c>
      <c r="K2870" t="s">
        <v>8158</v>
      </c>
      <c r="L2870">
        <v>45890</v>
      </c>
      <c r="M2870">
        <v>2730</v>
      </c>
      <c r="N2870" t="s">
        <v>4746</v>
      </c>
      <c r="O2870">
        <v>0</v>
      </c>
      <c r="P2870">
        <v>177</v>
      </c>
      <c r="Q2870" t="s">
        <v>30</v>
      </c>
      <c r="R2870" t="s">
        <v>44</v>
      </c>
      <c r="S2870">
        <v>0</v>
      </c>
      <c r="T2870">
        <v>1981</v>
      </c>
      <c r="U2870">
        <v>561</v>
      </c>
      <c r="V2870">
        <v>7</v>
      </c>
      <c r="W2870">
        <v>0</v>
      </c>
    </row>
    <row r="2871" spans="1:23" x14ac:dyDescent="0.25">
      <c r="A2871" t="s">
        <v>8159</v>
      </c>
      <c r="B2871">
        <v>111</v>
      </c>
      <c r="C2871">
        <v>93</v>
      </c>
      <c r="D2871">
        <v>33</v>
      </c>
      <c r="E2871">
        <v>135</v>
      </c>
      <c r="F2871" t="s">
        <v>8160</v>
      </c>
      <c r="G2871">
        <v>1000</v>
      </c>
      <c r="H2871">
        <v>37188667</v>
      </c>
      <c r="I2871" t="s">
        <v>1639</v>
      </c>
      <c r="J2871" t="s">
        <v>8161</v>
      </c>
      <c r="K2871" t="s">
        <v>8162</v>
      </c>
      <c r="L2871">
        <v>34219</v>
      </c>
      <c r="M2871">
        <v>1531</v>
      </c>
      <c r="N2871" t="s">
        <v>8163</v>
      </c>
      <c r="O2871">
        <v>1</v>
      </c>
      <c r="P2871">
        <v>578</v>
      </c>
      <c r="Q2871" t="s">
        <v>30</v>
      </c>
      <c r="R2871" t="s">
        <v>31</v>
      </c>
      <c r="S2871">
        <v>0</v>
      </c>
      <c r="T2871">
        <v>2002</v>
      </c>
      <c r="U2871">
        <v>188</v>
      </c>
      <c r="V2871">
        <v>3.3</v>
      </c>
      <c r="W2871">
        <v>0</v>
      </c>
    </row>
    <row r="2872" spans="1:23" x14ac:dyDescent="0.25">
      <c r="A2872" t="s">
        <v>8164</v>
      </c>
      <c r="B2872">
        <v>229</v>
      </c>
      <c r="C2872">
        <v>93</v>
      </c>
      <c r="D2872">
        <v>166</v>
      </c>
      <c r="E2872">
        <v>281</v>
      </c>
      <c r="F2872" t="s">
        <v>8165</v>
      </c>
      <c r="G2872">
        <v>971</v>
      </c>
      <c r="H2872">
        <v>54724272</v>
      </c>
      <c r="I2872" t="s">
        <v>684</v>
      </c>
      <c r="J2872" t="s">
        <v>3724</v>
      </c>
      <c r="K2872" t="s">
        <v>8166</v>
      </c>
      <c r="L2872">
        <v>157051</v>
      </c>
      <c r="M2872">
        <v>2043</v>
      </c>
      <c r="N2872" t="s">
        <v>8167</v>
      </c>
      <c r="O2872">
        <v>0</v>
      </c>
      <c r="P2872">
        <v>261</v>
      </c>
      <c r="Q2872" t="s">
        <v>30</v>
      </c>
      <c r="R2872" t="s">
        <v>31</v>
      </c>
      <c r="S2872">
        <v>0</v>
      </c>
      <c r="T2872">
        <v>2012</v>
      </c>
      <c r="U2872">
        <v>329</v>
      </c>
      <c r="V2872">
        <v>6.7</v>
      </c>
      <c r="W2872">
        <v>29000</v>
      </c>
    </row>
    <row r="2873" spans="1:23" x14ac:dyDescent="0.25">
      <c r="A2873" t="s">
        <v>8168</v>
      </c>
      <c r="B2873">
        <v>112</v>
      </c>
      <c r="C2873">
        <v>172</v>
      </c>
      <c r="D2873">
        <v>76</v>
      </c>
      <c r="E2873">
        <v>78</v>
      </c>
      <c r="F2873" t="s">
        <v>7324</v>
      </c>
      <c r="G2873">
        <v>654</v>
      </c>
      <c r="H2873">
        <v>0</v>
      </c>
      <c r="I2873" t="s">
        <v>4393</v>
      </c>
      <c r="J2873" t="s">
        <v>7563</v>
      </c>
      <c r="K2873" t="s">
        <v>8169</v>
      </c>
      <c r="L2873">
        <v>76398</v>
      </c>
      <c r="M2873">
        <v>1306</v>
      </c>
      <c r="N2873" t="s">
        <v>8170</v>
      </c>
      <c r="O2873">
        <v>0</v>
      </c>
      <c r="P2873">
        <v>258</v>
      </c>
      <c r="Q2873" t="s">
        <v>30</v>
      </c>
      <c r="R2873" t="s">
        <v>31</v>
      </c>
      <c r="S2873">
        <v>0</v>
      </c>
      <c r="T2873">
        <v>1970</v>
      </c>
      <c r="U2873">
        <v>416</v>
      </c>
      <c r="V2873">
        <v>8</v>
      </c>
      <c r="W2873">
        <v>0</v>
      </c>
    </row>
    <row r="2874" spans="1:23" x14ac:dyDescent="0.25">
      <c r="A2874" t="s">
        <v>7666</v>
      </c>
      <c r="B2874">
        <v>207</v>
      </c>
      <c r="C2874">
        <v>96</v>
      </c>
      <c r="D2874">
        <v>132</v>
      </c>
      <c r="E2874">
        <v>933</v>
      </c>
      <c r="F2874" t="s">
        <v>2058</v>
      </c>
      <c r="G2874">
        <v>49000</v>
      </c>
      <c r="H2874">
        <v>31597131</v>
      </c>
      <c r="I2874" t="s">
        <v>2560</v>
      </c>
      <c r="J2874" t="s">
        <v>554</v>
      </c>
      <c r="K2874" t="s">
        <v>8171</v>
      </c>
      <c r="L2874">
        <v>97938</v>
      </c>
      <c r="M2874">
        <v>52138</v>
      </c>
      <c r="N2874" t="s">
        <v>1106</v>
      </c>
      <c r="O2874">
        <v>0</v>
      </c>
      <c r="P2874">
        <v>605</v>
      </c>
      <c r="Q2874" t="s">
        <v>30</v>
      </c>
      <c r="R2874" t="s">
        <v>31</v>
      </c>
      <c r="S2874">
        <v>0</v>
      </c>
      <c r="T2874">
        <v>2002</v>
      </c>
      <c r="U2874">
        <v>989</v>
      </c>
      <c r="V2874">
        <v>6.8</v>
      </c>
      <c r="W2874">
        <v>0</v>
      </c>
    </row>
    <row r="2875" spans="1:23" x14ac:dyDescent="0.25">
      <c r="A2875" t="s">
        <v>8172</v>
      </c>
      <c r="B2875">
        <v>198</v>
      </c>
      <c r="C2875">
        <v>89</v>
      </c>
      <c r="D2875">
        <v>66</v>
      </c>
      <c r="E2875">
        <v>1000</v>
      </c>
      <c r="F2875" t="s">
        <v>2348</v>
      </c>
      <c r="G2875">
        <v>137000</v>
      </c>
      <c r="H2875">
        <v>31691811</v>
      </c>
      <c r="I2875" t="s">
        <v>2714</v>
      </c>
      <c r="J2875" t="s">
        <v>3904</v>
      </c>
      <c r="K2875" t="s">
        <v>8173</v>
      </c>
      <c r="L2875">
        <v>57446</v>
      </c>
      <c r="M2875">
        <v>140268</v>
      </c>
      <c r="N2875" t="s">
        <v>3233</v>
      </c>
      <c r="O2875">
        <v>0</v>
      </c>
      <c r="P2875">
        <v>369</v>
      </c>
      <c r="Q2875" t="s">
        <v>30</v>
      </c>
      <c r="R2875" t="s">
        <v>31</v>
      </c>
      <c r="S2875">
        <v>0</v>
      </c>
      <c r="T2875">
        <v>2008</v>
      </c>
      <c r="U2875">
        <v>1000</v>
      </c>
      <c r="V2875">
        <v>6</v>
      </c>
      <c r="W2875">
        <v>0</v>
      </c>
    </row>
    <row r="2876" spans="1:23" x14ac:dyDescent="0.25">
      <c r="A2876" t="s">
        <v>8174</v>
      </c>
      <c r="B2876">
        <v>172</v>
      </c>
      <c r="C2876">
        <v>92</v>
      </c>
      <c r="D2876">
        <v>0</v>
      </c>
      <c r="E2876">
        <v>451</v>
      </c>
      <c r="F2876" t="s">
        <v>1328</v>
      </c>
      <c r="G2876">
        <v>17000</v>
      </c>
      <c r="H2876">
        <v>31397498</v>
      </c>
      <c r="I2876" t="s">
        <v>3159</v>
      </c>
      <c r="J2876" t="s">
        <v>338</v>
      </c>
      <c r="K2876" t="s">
        <v>8175</v>
      </c>
      <c r="L2876">
        <v>44130</v>
      </c>
      <c r="M2876">
        <v>18765</v>
      </c>
      <c r="N2876" t="s">
        <v>3622</v>
      </c>
      <c r="O2876">
        <v>1</v>
      </c>
      <c r="P2876">
        <v>156</v>
      </c>
      <c r="Q2876" t="s">
        <v>30</v>
      </c>
      <c r="R2876" t="s">
        <v>31</v>
      </c>
      <c r="S2876">
        <v>0</v>
      </c>
      <c r="T2876">
        <v>2008</v>
      </c>
      <c r="U2876">
        <v>527</v>
      </c>
      <c r="V2876">
        <v>5.4</v>
      </c>
      <c r="W2876">
        <v>0</v>
      </c>
    </row>
    <row r="2877" spans="1:23" x14ac:dyDescent="0.25">
      <c r="A2877" t="s">
        <v>8176</v>
      </c>
      <c r="B2877">
        <v>45</v>
      </c>
      <c r="C2877">
        <v>97</v>
      </c>
      <c r="D2877">
        <v>4</v>
      </c>
      <c r="E2877">
        <v>826</v>
      </c>
      <c r="F2877" t="s">
        <v>4578</v>
      </c>
      <c r="G2877">
        <v>1000</v>
      </c>
      <c r="H2877">
        <v>31179516</v>
      </c>
      <c r="I2877" t="s">
        <v>1094</v>
      </c>
      <c r="J2877" t="s">
        <v>1149</v>
      </c>
      <c r="K2877" t="s">
        <v>8177</v>
      </c>
      <c r="L2877">
        <v>5928</v>
      </c>
      <c r="M2877">
        <v>5006</v>
      </c>
      <c r="N2877" t="s">
        <v>7148</v>
      </c>
      <c r="O2877">
        <v>5</v>
      </c>
      <c r="P2877">
        <v>49</v>
      </c>
      <c r="Q2877" t="s">
        <v>30</v>
      </c>
      <c r="R2877" t="s">
        <v>31</v>
      </c>
      <c r="S2877">
        <v>0</v>
      </c>
      <c r="T2877">
        <v>2004</v>
      </c>
      <c r="U2877">
        <v>1000</v>
      </c>
      <c r="V2877">
        <v>4.3</v>
      </c>
      <c r="W2877">
        <v>243</v>
      </c>
    </row>
    <row r="2878" spans="1:23" x14ac:dyDescent="0.25">
      <c r="A2878" t="s">
        <v>2873</v>
      </c>
      <c r="B2878">
        <v>34</v>
      </c>
      <c r="C2878">
        <v>93</v>
      </c>
      <c r="D2878">
        <v>58</v>
      </c>
      <c r="E2878">
        <v>722</v>
      </c>
      <c r="F2878" t="s">
        <v>288</v>
      </c>
      <c r="G2878">
        <v>995</v>
      </c>
      <c r="H2878">
        <v>31155435</v>
      </c>
      <c r="I2878" t="s">
        <v>1789</v>
      </c>
      <c r="J2878" t="s">
        <v>2107</v>
      </c>
      <c r="K2878" t="s">
        <v>8178</v>
      </c>
      <c r="L2878">
        <v>42644</v>
      </c>
      <c r="M2878">
        <v>6105</v>
      </c>
      <c r="N2878" t="s">
        <v>882</v>
      </c>
      <c r="O2878">
        <v>2</v>
      </c>
      <c r="P2878">
        <v>102</v>
      </c>
      <c r="Q2878" t="s">
        <v>30</v>
      </c>
      <c r="R2878" t="s">
        <v>31</v>
      </c>
      <c r="S2878">
        <v>0</v>
      </c>
      <c r="T2878">
        <v>2001</v>
      </c>
      <c r="U2878">
        <v>729</v>
      </c>
      <c r="V2878">
        <v>6.2</v>
      </c>
      <c r="W2878">
        <v>0</v>
      </c>
    </row>
    <row r="2879" spans="1:23" x14ac:dyDescent="0.25">
      <c r="A2879" t="s">
        <v>8179</v>
      </c>
      <c r="B2879">
        <v>75</v>
      </c>
      <c r="C2879">
        <v>89</v>
      </c>
      <c r="D2879">
        <v>53</v>
      </c>
      <c r="E2879">
        <v>84</v>
      </c>
      <c r="F2879" t="s">
        <v>8180</v>
      </c>
      <c r="G2879">
        <v>227</v>
      </c>
      <c r="H2879">
        <v>27281507</v>
      </c>
      <c r="I2879" t="s">
        <v>8181</v>
      </c>
      <c r="J2879" t="s">
        <v>4463</v>
      </c>
      <c r="K2879" t="s">
        <v>8182</v>
      </c>
      <c r="L2879">
        <v>33850</v>
      </c>
      <c r="M2879">
        <v>534</v>
      </c>
      <c r="N2879" t="s">
        <v>3535</v>
      </c>
      <c r="O2879">
        <v>0</v>
      </c>
      <c r="P2879">
        <v>147</v>
      </c>
      <c r="Q2879" t="s">
        <v>30</v>
      </c>
      <c r="R2879" t="s">
        <v>31</v>
      </c>
      <c r="S2879">
        <v>0</v>
      </c>
      <c r="T2879">
        <v>1992</v>
      </c>
      <c r="U2879">
        <v>94</v>
      </c>
      <c r="V2879">
        <v>7.7</v>
      </c>
      <c r="W2879">
        <v>0</v>
      </c>
    </row>
    <row r="2880" spans="1:23" x14ac:dyDescent="0.25">
      <c r="A2880" t="s">
        <v>218</v>
      </c>
      <c r="B2880">
        <v>400</v>
      </c>
      <c r="C2880">
        <v>144</v>
      </c>
      <c r="D2880">
        <v>258</v>
      </c>
      <c r="E2880">
        <v>834</v>
      </c>
      <c r="F2880" t="s">
        <v>1114</v>
      </c>
      <c r="G2880">
        <v>6000</v>
      </c>
      <c r="H2880">
        <v>167007184</v>
      </c>
      <c r="I2880" t="s">
        <v>40</v>
      </c>
      <c r="J2880" t="s">
        <v>141</v>
      </c>
      <c r="K2880" t="s">
        <v>1115</v>
      </c>
      <c r="L2880">
        <v>470501</v>
      </c>
      <c r="M2880">
        <v>9125</v>
      </c>
      <c r="N2880" t="s">
        <v>1116</v>
      </c>
      <c r="O2880">
        <v>1</v>
      </c>
      <c r="P2880">
        <v>2301</v>
      </c>
      <c r="Q2880" t="s">
        <v>30</v>
      </c>
      <c r="R2880" t="s">
        <v>44</v>
      </c>
      <c r="S2880">
        <v>0</v>
      </c>
      <c r="T2880">
        <v>2006</v>
      </c>
      <c r="U2880">
        <v>1000</v>
      </c>
      <c r="V2880">
        <v>8</v>
      </c>
      <c r="W2880">
        <v>0</v>
      </c>
    </row>
    <row r="2881" spans="1:23" x14ac:dyDescent="0.25">
      <c r="A2881" t="s">
        <v>3606</v>
      </c>
      <c r="B2881">
        <v>128</v>
      </c>
      <c r="C2881">
        <v>123</v>
      </c>
      <c r="D2881">
        <v>278</v>
      </c>
      <c r="E2881">
        <v>898</v>
      </c>
      <c r="F2881" t="s">
        <v>1722</v>
      </c>
      <c r="G2881">
        <v>4000</v>
      </c>
      <c r="H2881">
        <v>25776062</v>
      </c>
      <c r="I2881" t="s">
        <v>3864</v>
      </c>
      <c r="J2881" t="s">
        <v>340</v>
      </c>
      <c r="K2881" t="s">
        <v>8183</v>
      </c>
      <c r="L2881">
        <v>61651</v>
      </c>
      <c r="M2881">
        <v>7072</v>
      </c>
      <c r="N2881" t="s">
        <v>3310</v>
      </c>
      <c r="O2881">
        <v>0</v>
      </c>
      <c r="P2881">
        <v>271</v>
      </c>
      <c r="Q2881" t="s">
        <v>30</v>
      </c>
      <c r="R2881" t="s">
        <v>31</v>
      </c>
      <c r="S2881">
        <v>0</v>
      </c>
      <c r="T2881">
        <v>2002</v>
      </c>
      <c r="U2881">
        <v>1000</v>
      </c>
      <c r="V2881">
        <v>7.4</v>
      </c>
      <c r="W2881">
        <v>0</v>
      </c>
    </row>
    <row r="2882" spans="1:23" x14ac:dyDescent="0.25">
      <c r="A2882" t="s">
        <v>8184</v>
      </c>
      <c r="B2882">
        <v>68</v>
      </c>
      <c r="C2882">
        <v>93</v>
      </c>
      <c r="D2882">
        <v>4</v>
      </c>
      <c r="E2882">
        <v>8</v>
      </c>
      <c r="F2882" t="s">
        <v>8185</v>
      </c>
      <c r="G2882">
        <v>28</v>
      </c>
      <c r="H2882">
        <v>25240988</v>
      </c>
      <c r="I2882" t="s">
        <v>2555</v>
      </c>
      <c r="J2882" t="s">
        <v>8186</v>
      </c>
      <c r="K2882" t="s">
        <v>8187</v>
      </c>
      <c r="L2882">
        <v>12383</v>
      </c>
      <c r="M2882">
        <v>52</v>
      </c>
      <c r="N2882" t="s">
        <v>8188</v>
      </c>
      <c r="O2882">
        <v>0</v>
      </c>
      <c r="P2882">
        <v>50</v>
      </c>
      <c r="Q2882" t="s">
        <v>30</v>
      </c>
      <c r="R2882" t="s">
        <v>31</v>
      </c>
      <c r="S2882">
        <v>0</v>
      </c>
      <c r="T2882">
        <v>2012</v>
      </c>
      <c r="U2882">
        <v>9</v>
      </c>
      <c r="V2882">
        <v>5.9</v>
      </c>
      <c r="W2882">
        <v>0</v>
      </c>
    </row>
    <row r="2883" spans="1:23" x14ac:dyDescent="0.25">
      <c r="A2883" t="s">
        <v>8189</v>
      </c>
      <c r="B2883">
        <v>326</v>
      </c>
      <c r="C2883">
        <v>133</v>
      </c>
      <c r="D2883">
        <v>131</v>
      </c>
      <c r="E2883">
        <v>733</v>
      </c>
      <c r="F2883" t="s">
        <v>3979</v>
      </c>
      <c r="G2883">
        <v>8000</v>
      </c>
      <c r="H2883">
        <v>124868837</v>
      </c>
      <c r="I2883" t="s">
        <v>152</v>
      </c>
      <c r="J2883" t="s">
        <v>6305</v>
      </c>
      <c r="K2883" t="s">
        <v>8190</v>
      </c>
      <c r="L2883">
        <v>249688</v>
      </c>
      <c r="M2883">
        <v>10565</v>
      </c>
      <c r="N2883" t="s">
        <v>8191</v>
      </c>
      <c r="O2883">
        <v>0</v>
      </c>
      <c r="P2883">
        <v>548</v>
      </c>
      <c r="Q2883" t="s">
        <v>30</v>
      </c>
      <c r="R2883" t="s">
        <v>31</v>
      </c>
      <c r="S2883">
        <v>0</v>
      </c>
      <c r="T2883">
        <v>2014</v>
      </c>
      <c r="U2883">
        <v>1000</v>
      </c>
      <c r="V2883">
        <v>7.8</v>
      </c>
      <c r="W2883">
        <v>93000</v>
      </c>
    </row>
    <row r="2884" spans="1:23" x14ac:dyDescent="0.25">
      <c r="A2884" t="s">
        <v>2771</v>
      </c>
      <c r="B2884">
        <v>128</v>
      </c>
      <c r="C2884">
        <v>121</v>
      </c>
      <c r="D2884">
        <v>131</v>
      </c>
      <c r="E2884">
        <v>599</v>
      </c>
      <c r="F2884" t="s">
        <v>2078</v>
      </c>
      <c r="G2884">
        <v>13000</v>
      </c>
      <c r="H2884">
        <v>22905674</v>
      </c>
      <c r="I2884" t="s">
        <v>1265</v>
      </c>
      <c r="J2884" t="s">
        <v>776</v>
      </c>
      <c r="K2884" t="s">
        <v>8192</v>
      </c>
      <c r="L2884">
        <v>121676</v>
      </c>
      <c r="M2884">
        <v>14890</v>
      </c>
      <c r="N2884" t="s">
        <v>3432</v>
      </c>
      <c r="O2884">
        <v>2</v>
      </c>
      <c r="P2884">
        <v>290</v>
      </c>
      <c r="Q2884" t="s">
        <v>30</v>
      </c>
      <c r="R2884" t="s">
        <v>31</v>
      </c>
      <c r="S2884">
        <v>0</v>
      </c>
      <c r="T2884">
        <v>1998</v>
      </c>
      <c r="U2884">
        <v>940</v>
      </c>
      <c r="V2884">
        <v>7.4</v>
      </c>
      <c r="W2884">
        <v>0</v>
      </c>
    </row>
    <row r="2885" spans="1:23" x14ac:dyDescent="0.25">
      <c r="A2885" t="s">
        <v>4381</v>
      </c>
      <c r="B2885">
        <v>161</v>
      </c>
      <c r="C2885">
        <v>102</v>
      </c>
      <c r="D2885">
        <v>0</v>
      </c>
      <c r="E2885">
        <v>555</v>
      </c>
      <c r="F2885" t="s">
        <v>2458</v>
      </c>
      <c r="G2885">
        <v>3000</v>
      </c>
      <c r="H2885">
        <v>25277561</v>
      </c>
      <c r="I2885" t="s">
        <v>1099</v>
      </c>
      <c r="J2885" t="s">
        <v>667</v>
      </c>
      <c r="K2885" t="s">
        <v>8193</v>
      </c>
      <c r="L2885">
        <v>21672</v>
      </c>
      <c r="M2885">
        <v>5592</v>
      </c>
      <c r="N2885" t="s">
        <v>5746</v>
      </c>
      <c r="O2885">
        <v>10</v>
      </c>
      <c r="P2885">
        <v>93</v>
      </c>
      <c r="Q2885" t="s">
        <v>30</v>
      </c>
      <c r="R2885" t="s">
        <v>31</v>
      </c>
      <c r="S2885">
        <v>0</v>
      </c>
      <c r="T2885">
        <v>2014</v>
      </c>
      <c r="U2885">
        <v>966</v>
      </c>
      <c r="V2885">
        <v>6.5</v>
      </c>
      <c r="W2885">
        <v>0</v>
      </c>
    </row>
    <row r="2886" spans="1:23" x14ac:dyDescent="0.25">
      <c r="A2886" t="s">
        <v>2937</v>
      </c>
      <c r="B2886">
        <v>70</v>
      </c>
      <c r="C2886">
        <v>102</v>
      </c>
      <c r="D2886">
        <v>287</v>
      </c>
      <c r="E2886">
        <v>79</v>
      </c>
      <c r="F2886" t="s">
        <v>8194</v>
      </c>
      <c r="G2886">
        <v>452</v>
      </c>
      <c r="H2886">
        <v>0</v>
      </c>
      <c r="I2886" t="s">
        <v>6042</v>
      </c>
      <c r="J2886" t="s">
        <v>8195</v>
      </c>
      <c r="K2886" t="s">
        <v>8196</v>
      </c>
      <c r="L2886">
        <v>3000</v>
      </c>
      <c r="M2886">
        <v>729</v>
      </c>
      <c r="N2886" t="s">
        <v>8197</v>
      </c>
      <c r="O2886">
        <v>1</v>
      </c>
      <c r="P2886">
        <v>75</v>
      </c>
      <c r="Q2886" t="s">
        <v>30</v>
      </c>
      <c r="R2886" t="s">
        <v>31</v>
      </c>
      <c r="S2886">
        <v>0</v>
      </c>
      <c r="T2886">
        <v>1979</v>
      </c>
      <c r="U2886">
        <v>122</v>
      </c>
      <c r="V2886">
        <v>5.4</v>
      </c>
      <c r="W2886">
        <v>902</v>
      </c>
    </row>
    <row r="2887" spans="1:23" x14ac:dyDescent="0.25">
      <c r="A2887" t="s">
        <v>2757</v>
      </c>
      <c r="B2887">
        <v>164</v>
      </c>
      <c r="C2887">
        <v>99</v>
      </c>
      <c r="D2887">
        <v>192</v>
      </c>
      <c r="E2887">
        <v>282</v>
      </c>
      <c r="F2887" t="s">
        <v>8198</v>
      </c>
      <c r="G2887">
        <v>347</v>
      </c>
      <c r="H2887">
        <v>21133087</v>
      </c>
      <c r="I2887" t="s">
        <v>1942</v>
      </c>
      <c r="J2887" t="s">
        <v>4784</v>
      </c>
      <c r="K2887" t="s">
        <v>8199</v>
      </c>
      <c r="L2887">
        <v>62468</v>
      </c>
      <c r="M2887">
        <v>1254</v>
      </c>
      <c r="N2887" t="s">
        <v>8200</v>
      </c>
      <c r="O2887">
        <v>0</v>
      </c>
      <c r="P2887">
        <v>374</v>
      </c>
      <c r="Q2887" t="s">
        <v>30</v>
      </c>
      <c r="R2887" t="s">
        <v>31</v>
      </c>
      <c r="S2887">
        <v>0</v>
      </c>
      <c r="T2887">
        <v>1999</v>
      </c>
      <c r="U2887">
        <v>301</v>
      </c>
      <c r="V2887">
        <v>7</v>
      </c>
      <c r="W2887">
        <v>0</v>
      </c>
    </row>
    <row r="2888" spans="1:23" x14ac:dyDescent="0.25">
      <c r="A2888" t="s">
        <v>3470</v>
      </c>
      <c r="B2888">
        <v>354</v>
      </c>
      <c r="C2888">
        <v>98</v>
      </c>
      <c r="D2888">
        <v>350</v>
      </c>
      <c r="E2888">
        <v>322</v>
      </c>
      <c r="F2888" t="s">
        <v>8201</v>
      </c>
      <c r="G2888">
        <v>1000</v>
      </c>
      <c r="H2888">
        <v>37707719</v>
      </c>
      <c r="I2888" t="s">
        <v>1017</v>
      </c>
      <c r="J2888" t="s">
        <v>556</v>
      </c>
      <c r="K2888" t="s">
        <v>8202</v>
      </c>
      <c r="L2888">
        <v>76094</v>
      </c>
      <c r="M2888">
        <v>2376</v>
      </c>
      <c r="N2888" t="s">
        <v>8203</v>
      </c>
      <c r="O2888">
        <v>2</v>
      </c>
      <c r="P2888">
        <v>233</v>
      </c>
      <c r="Q2888" t="s">
        <v>30</v>
      </c>
      <c r="R2888" t="s">
        <v>44</v>
      </c>
      <c r="S2888">
        <v>0</v>
      </c>
      <c r="T2888">
        <v>2013</v>
      </c>
      <c r="U2888">
        <v>482</v>
      </c>
      <c r="V2888">
        <v>7.6</v>
      </c>
      <c r="W2888">
        <v>37000</v>
      </c>
    </row>
    <row r="2889" spans="1:23" x14ac:dyDescent="0.25">
      <c r="A2889" t="s">
        <v>6506</v>
      </c>
      <c r="B2889">
        <v>125</v>
      </c>
      <c r="C2889">
        <v>118</v>
      </c>
      <c r="D2889">
        <v>57</v>
      </c>
      <c r="E2889">
        <v>805</v>
      </c>
      <c r="F2889" t="s">
        <v>2894</v>
      </c>
      <c r="G2889">
        <v>975</v>
      </c>
      <c r="H2889">
        <v>18761993</v>
      </c>
      <c r="I2889" t="s">
        <v>1639</v>
      </c>
      <c r="J2889" t="s">
        <v>2518</v>
      </c>
      <c r="K2889" t="s">
        <v>8204</v>
      </c>
      <c r="L2889">
        <v>19007</v>
      </c>
      <c r="M2889">
        <v>2944</v>
      </c>
      <c r="N2889" t="s">
        <v>1509</v>
      </c>
      <c r="O2889">
        <v>1</v>
      </c>
      <c r="P2889">
        <v>219</v>
      </c>
      <c r="Q2889" t="s">
        <v>30</v>
      </c>
      <c r="R2889" t="s">
        <v>31</v>
      </c>
      <c r="S2889">
        <v>0</v>
      </c>
      <c r="T2889">
        <v>2005</v>
      </c>
      <c r="U2889">
        <v>931</v>
      </c>
      <c r="V2889">
        <v>6.9</v>
      </c>
      <c r="W2889">
        <v>549</v>
      </c>
    </row>
    <row r="2890" spans="1:23" x14ac:dyDescent="0.25">
      <c r="A2890" t="s">
        <v>8168</v>
      </c>
      <c r="B2890">
        <v>55</v>
      </c>
      <c r="C2890">
        <v>125</v>
      </c>
      <c r="D2890">
        <v>76</v>
      </c>
      <c r="E2890">
        <v>801</v>
      </c>
      <c r="F2890" t="s">
        <v>4964</v>
      </c>
      <c r="G2890">
        <v>1000</v>
      </c>
      <c r="H2890">
        <v>0</v>
      </c>
      <c r="I2890" t="s">
        <v>2560</v>
      </c>
      <c r="J2890" t="s">
        <v>2229</v>
      </c>
      <c r="K2890" t="s">
        <v>8205</v>
      </c>
      <c r="L2890">
        <v>20660</v>
      </c>
      <c r="M2890">
        <v>4659</v>
      </c>
      <c r="N2890" t="s">
        <v>6520</v>
      </c>
      <c r="O2890">
        <v>3</v>
      </c>
      <c r="P2890">
        <v>123</v>
      </c>
      <c r="Q2890" t="s">
        <v>30</v>
      </c>
      <c r="R2890" t="s">
        <v>44</v>
      </c>
      <c r="S2890">
        <v>0</v>
      </c>
      <c r="T2890">
        <v>1978</v>
      </c>
      <c r="U2890">
        <v>837</v>
      </c>
      <c r="V2890">
        <v>7</v>
      </c>
      <c r="W2890">
        <v>0</v>
      </c>
    </row>
    <row r="2891" spans="1:23" x14ac:dyDescent="0.25">
      <c r="A2891" t="s">
        <v>7522</v>
      </c>
      <c r="B2891">
        <v>66</v>
      </c>
      <c r="C2891">
        <v>104</v>
      </c>
      <c r="D2891">
        <v>20</v>
      </c>
      <c r="E2891">
        <v>717</v>
      </c>
      <c r="F2891" t="s">
        <v>8206</v>
      </c>
      <c r="G2891">
        <v>836</v>
      </c>
      <c r="H2891">
        <v>18595716</v>
      </c>
      <c r="I2891" t="s">
        <v>1686</v>
      </c>
      <c r="J2891" t="s">
        <v>8207</v>
      </c>
      <c r="K2891" t="s">
        <v>8208</v>
      </c>
      <c r="L2891">
        <v>30462</v>
      </c>
      <c r="M2891">
        <v>3963</v>
      </c>
      <c r="N2891" t="s">
        <v>8209</v>
      </c>
      <c r="O2891">
        <v>3</v>
      </c>
      <c r="P2891">
        <v>150</v>
      </c>
      <c r="Q2891" t="s">
        <v>30</v>
      </c>
      <c r="R2891" t="s">
        <v>31</v>
      </c>
      <c r="S2891">
        <v>0</v>
      </c>
      <c r="T2891">
        <v>2006</v>
      </c>
      <c r="U2891">
        <v>826</v>
      </c>
      <c r="V2891">
        <v>5.3</v>
      </c>
      <c r="W2891">
        <v>0</v>
      </c>
    </row>
    <row r="2892" spans="1:23" x14ac:dyDescent="0.25">
      <c r="A2892" t="s">
        <v>8210</v>
      </c>
      <c r="B2892">
        <v>191</v>
      </c>
      <c r="C2892">
        <v>109</v>
      </c>
      <c r="D2892">
        <v>14</v>
      </c>
      <c r="E2892">
        <v>376</v>
      </c>
      <c r="F2892" t="s">
        <v>640</v>
      </c>
      <c r="G2892">
        <v>733</v>
      </c>
      <c r="H2892">
        <v>31990064</v>
      </c>
      <c r="I2892" t="s">
        <v>2416</v>
      </c>
      <c r="J2892" t="s">
        <v>8191</v>
      </c>
      <c r="K2892" t="s">
        <v>8211</v>
      </c>
      <c r="L2892">
        <v>63390</v>
      </c>
      <c r="M2892">
        <v>2753</v>
      </c>
      <c r="N2892" t="s">
        <v>8212</v>
      </c>
      <c r="O2892">
        <v>2</v>
      </c>
      <c r="P2892">
        <v>160</v>
      </c>
      <c r="Q2892" t="s">
        <v>30</v>
      </c>
      <c r="R2892" t="s">
        <v>31</v>
      </c>
      <c r="S2892">
        <v>0</v>
      </c>
      <c r="T2892">
        <v>2015</v>
      </c>
      <c r="U2892">
        <v>558</v>
      </c>
      <c r="V2892">
        <v>6.4</v>
      </c>
      <c r="W2892">
        <v>0</v>
      </c>
    </row>
    <row r="2893" spans="1:23" x14ac:dyDescent="0.25">
      <c r="A2893" t="s">
        <v>8213</v>
      </c>
      <c r="B2893">
        <v>33</v>
      </c>
      <c r="C2893">
        <v>86</v>
      </c>
      <c r="D2893">
        <v>17</v>
      </c>
      <c r="E2893">
        <v>581</v>
      </c>
      <c r="F2893" t="s">
        <v>1431</v>
      </c>
      <c r="G2893">
        <v>873</v>
      </c>
      <c r="H2893">
        <v>17321573</v>
      </c>
      <c r="I2893" t="s">
        <v>1094</v>
      </c>
      <c r="J2893" t="s">
        <v>1310</v>
      </c>
      <c r="K2893" t="s">
        <v>8214</v>
      </c>
      <c r="L2893">
        <v>3119</v>
      </c>
      <c r="M2893">
        <v>3646</v>
      </c>
      <c r="N2893" t="s">
        <v>343</v>
      </c>
      <c r="O2893">
        <v>5</v>
      </c>
      <c r="P2893">
        <v>18</v>
      </c>
      <c r="Q2893" t="s">
        <v>30</v>
      </c>
      <c r="R2893" t="s">
        <v>31</v>
      </c>
      <c r="S2893">
        <v>0</v>
      </c>
      <c r="T2893">
        <v>2004</v>
      </c>
      <c r="U2893">
        <v>691</v>
      </c>
      <c r="V2893">
        <v>4.5</v>
      </c>
      <c r="W2893">
        <v>151</v>
      </c>
    </row>
    <row r="2894" spans="1:23" x14ac:dyDescent="0.25">
      <c r="A2894" t="s">
        <v>4913</v>
      </c>
      <c r="B2894">
        <v>433</v>
      </c>
      <c r="C2894">
        <v>115</v>
      </c>
      <c r="D2894">
        <v>729</v>
      </c>
      <c r="E2894">
        <v>622</v>
      </c>
      <c r="F2894" t="s">
        <v>6164</v>
      </c>
      <c r="G2894">
        <v>1000</v>
      </c>
      <c r="H2894">
        <v>17613460</v>
      </c>
      <c r="I2894" t="s">
        <v>3317</v>
      </c>
      <c r="J2894" t="s">
        <v>1805</v>
      </c>
      <c r="K2894" t="s">
        <v>8215</v>
      </c>
      <c r="L2894">
        <v>91082</v>
      </c>
      <c r="M2894">
        <v>3798</v>
      </c>
      <c r="N2894" t="s">
        <v>1369</v>
      </c>
      <c r="O2894">
        <v>0</v>
      </c>
      <c r="P2894">
        <v>274</v>
      </c>
      <c r="Q2894" t="s">
        <v>30</v>
      </c>
      <c r="R2894" t="s">
        <v>31</v>
      </c>
      <c r="S2894">
        <v>0</v>
      </c>
      <c r="T2894">
        <v>2013</v>
      </c>
      <c r="U2894">
        <v>844</v>
      </c>
      <c r="V2894">
        <v>7.8</v>
      </c>
      <c r="W2894">
        <v>28000</v>
      </c>
    </row>
    <row r="2895" spans="1:23" x14ac:dyDescent="0.25">
      <c r="A2895" t="s">
        <v>8216</v>
      </c>
      <c r="B2895">
        <v>66</v>
      </c>
      <c r="C2895">
        <v>92</v>
      </c>
      <c r="D2895">
        <v>226</v>
      </c>
      <c r="E2895">
        <v>580</v>
      </c>
      <c r="F2895" t="s">
        <v>547</v>
      </c>
      <c r="G2895">
        <v>1000</v>
      </c>
      <c r="H2895">
        <v>21088568</v>
      </c>
      <c r="I2895" t="s">
        <v>5336</v>
      </c>
      <c r="J2895" t="s">
        <v>27</v>
      </c>
      <c r="K2895" t="s">
        <v>8217</v>
      </c>
      <c r="L2895">
        <v>16646</v>
      </c>
      <c r="M2895">
        <v>3931</v>
      </c>
      <c r="N2895" t="s">
        <v>2251</v>
      </c>
      <c r="O2895">
        <v>1</v>
      </c>
      <c r="P2895">
        <v>104</v>
      </c>
      <c r="Q2895" t="s">
        <v>30</v>
      </c>
      <c r="R2895" t="s">
        <v>31</v>
      </c>
      <c r="S2895">
        <v>0</v>
      </c>
      <c r="T2895">
        <v>1995</v>
      </c>
      <c r="U2895">
        <v>851</v>
      </c>
      <c r="V2895">
        <v>6.7</v>
      </c>
      <c r="W2895">
        <v>0</v>
      </c>
    </row>
    <row r="2896" spans="1:23" x14ac:dyDescent="0.25">
      <c r="A2896" t="s">
        <v>2470</v>
      </c>
      <c r="B2896">
        <v>37</v>
      </c>
      <c r="C2896">
        <v>91</v>
      </c>
      <c r="D2896">
        <v>25</v>
      </c>
      <c r="E2896">
        <v>611</v>
      </c>
      <c r="F2896" t="s">
        <v>1363</v>
      </c>
      <c r="G2896">
        <v>833</v>
      </c>
      <c r="H2896">
        <v>17292381</v>
      </c>
      <c r="I2896" t="s">
        <v>8218</v>
      </c>
      <c r="J2896" t="s">
        <v>974</v>
      </c>
      <c r="K2896" t="s">
        <v>8219</v>
      </c>
      <c r="L2896">
        <v>5794</v>
      </c>
      <c r="M2896">
        <v>4551</v>
      </c>
      <c r="N2896" t="s">
        <v>1602</v>
      </c>
      <c r="O2896">
        <v>0</v>
      </c>
      <c r="P2896">
        <v>69</v>
      </c>
      <c r="Q2896" t="s">
        <v>30</v>
      </c>
      <c r="R2896" t="s">
        <v>31</v>
      </c>
      <c r="S2896">
        <v>0</v>
      </c>
      <c r="T2896">
        <v>2001</v>
      </c>
      <c r="U2896">
        <v>626</v>
      </c>
      <c r="V2896">
        <v>5.3</v>
      </c>
      <c r="W2896">
        <v>371</v>
      </c>
    </row>
    <row r="2897" spans="1:23" x14ac:dyDescent="0.25">
      <c r="A2897" t="s">
        <v>4910</v>
      </c>
      <c r="B2897">
        <v>325</v>
      </c>
      <c r="C2897">
        <v>94</v>
      </c>
      <c r="D2897">
        <v>655</v>
      </c>
      <c r="E2897">
        <v>390</v>
      </c>
      <c r="F2897" t="s">
        <v>4327</v>
      </c>
      <c r="G2897">
        <v>9000</v>
      </c>
      <c r="H2897">
        <v>16300302</v>
      </c>
      <c r="I2897" t="s">
        <v>1639</v>
      </c>
      <c r="J2897" t="s">
        <v>531</v>
      </c>
      <c r="K2897" t="s">
        <v>8220</v>
      </c>
      <c r="L2897">
        <v>64682</v>
      </c>
      <c r="M2897">
        <v>10575</v>
      </c>
      <c r="N2897" t="s">
        <v>4358</v>
      </c>
      <c r="O2897">
        <v>1</v>
      </c>
      <c r="P2897">
        <v>203</v>
      </c>
      <c r="Q2897" t="s">
        <v>30</v>
      </c>
      <c r="R2897" t="s">
        <v>31</v>
      </c>
      <c r="S2897">
        <v>0</v>
      </c>
      <c r="T2897">
        <v>2011</v>
      </c>
      <c r="U2897">
        <v>786</v>
      </c>
      <c r="V2897">
        <v>6.3</v>
      </c>
      <c r="W2897">
        <v>0</v>
      </c>
    </row>
    <row r="2898" spans="1:23" x14ac:dyDescent="0.25">
      <c r="A2898" t="s">
        <v>2834</v>
      </c>
      <c r="B2898">
        <v>170</v>
      </c>
      <c r="C2898">
        <v>93</v>
      </c>
      <c r="D2898">
        <v>83</v>
      </c>
      <c r="E2898">
        <v>501</v>
      </c>
      <c r="F2898" t="s">
        <v>6612</v>
      </c>
      <c r="G2898">
        <v>26000</v>
      </c>
      <c r="H2898">
        <v>27829874</v>
      </c>
      <c r="I2898" t="s">
        <v>233</v>
      </c>
      <c r="J2898" t="s">
        <v>234</v>
      </c>
      <c r="K2898" t="s">
        <v>8221</v>
      </c>
      <c r="L2898">
        <v>196422</v>
      </c>
      <c r="M2898">
        <v>28767</v>
      </c>
      <c r="N2898" t="s">
        <v>1758</v>
      </c>
      <c r="O2898">
        <v>1</v>
      </c>
      <c r="P2898">
        <v>444</v>
      </c>
      <c r="Q2898" t="s">
        <v>30</v>
      </c>
      <c r="R2898" t="s">
        <v>31</v>
      </c>
      <c r="S2898">
        <v>0</v>
      </c>
      <c r="T2898">
        <v>2006</v>
      </c>
      <c r="U2898">
        <v>725</v>
      </c>
      <c r="V2898">
        <v>7</v>
      </c>
      <c r="W2898">
        <v>0</v>
      </c>
    </row>
    <row r="2899" spans="1:23" x14ac:dyDescent="0.25">
      <c r="A2899" t="s">
        <v>8222</v>
      </c>
      <c r="B2899">
        <v>11</v>
      </c>
      <c r="C2899">
        <v>93</v>
      </c>
      <c r="D2899">
        <v>3</v>
      </c>
      <c r="E2899">
        <v>324</v>
      </c>
      <c r="F2899" t="s">
        <v>3381</v>
      </c>
      <c r="G2899">
        <v>1000</v>
      </c>
      <c r="H2899">
        <v>13960203</v>
      </c>
      <c r="I2899" t="s">
        <v>1094</v>
      </c>
      <c r="J2899" t="s">
        <v>549</v>
      </c>
      <c r="K2899" t="s">
        <v>8223</v>
      </c>
      <c r="L2899">
        <v>2301</v>
      </c>
      <c r="M2899">
        <v>2939</v>
      </c>
      <c r="N2899" t="s">
        <v>8224</v>
      </c>
      <c r="O2899">
        <v>2</v>
      </c>
      <c r="P2899">
        <v>15</v>
      </c>
      <c r="Q2899" t="s">
        <v>30</v>
      </c>
      <c r="R2899" t="s">
        <v>31</v>
      </c>
      <c r="S2899">
        <v>0</v>
      </c>
      <c r="T2899">
        <v>1997</v>
      </c>
      <c r="U2899">
        <v>560</v>
      </c>
      <c r="V2899">
        <v>5.3</v>
      </c>
      <c r="W2899">
        <v>439</v>
      </c>
    </row>
    <row r="2900" spans="1:23" x14ac:dyDescent="0.25">
      <c r="A2900" t="s">
        <v>3359</v>
      </c>
      <c r="B2900">
        <v>24</v>
      </c>
      <c r="C2900">
        <v>100</v>
      </c>
      <c r="D2900">
        <v>98</v>
      </c>
      <c r="E2900">
        <v>604</v>
      </c>
      <c r="F2900" t="s">
        <v>5126</v>
      </c>
      <c r="G2900">
        <v>1000</v>
      </c>
      <c r="H2900">
        <v>12902790</v>
      </c>
      <c r="I2900" t="s">
        <v>936</v>
      </c>
      <c r="J2900" t="s">
        <v>1345</v>
      </c>
      <c r="K2900" t="s">
        <v>8225</v>
      </c>
      <c r="L2900">
        <v>4052</v>
      </c>
      <c r="M2900">
        <v>3250</v>
      </c>
      <c r="N2900" t="s">
        <v>1120</v>
      </c>
      <c r="O2900">
        <v>1</v>
      </c>
      <c r="P2900">
        <v>88</v>
      </c>
      <c r="Q2900" t="s">
        <v>30</v>
      </c>
      <c r="R2900" t="s">
        <v>31</v>
      </c>
      <c r="S2900">
        <v>0</v>
      </c>
      <c r="T2900">
        <v>1998</v>
      </c>
      <c r="U2900">
        <v>849</v>
      </c>
      <c r="V2900">
        <v>6.6</v>
      </c>
      <c r="W2900">
        <v>242</v>
      </c>
    </row>
    <row r="2901" spans="1:23" x14ac:dyDescent="0.25">
      <c r="A2901" t="s">
        <v>5426</v>
      </c>
      <c r="B2901">
        <v>70</v>
      </c>
      <c r="C2901">
        <v>100</v>
      </c>
      <c r="D2901">
        <v>43</v>
      </c>
      <c r="E2901">
        <v>696</v>
      </c>
      <c r="F2901" t="s">
        <v>3649</v>
      </c>
      <c r="G2901">
        <v>988</v>
      </c>
      <c r="H2901">
        <v>21520719</v>
      </c>
      <c r="I2901" t="s">
        <v>2459</v>
      </c>
      <c r="J2901" t="s">
        <v>230</v>
      </c>
      <c r="K2901" t="s">
        <v>8226</v>
      </c>
      <c r="L2901">
        <v>10103</v>
      </c>
      <c r="M2901">
        <v>3906</v>
      </c>
      <c r="N2901" t="s">
        <v>4995</v>
      </c>
      <c r="O2901">
        <v>1</v>
      </c>
      <c r="P2901">
        <v>36</v>
      </c>
      <c r="Q2901" t="s">
        <v>30</v>
      </c>
      <c r="R2901" t="s">
        <v>31</v>
      </c>
      <c r="S2901">
        <v>0</v>
      </c>
      <c r="T2901">
        <v>2010</v>
      </c>
      <c r="U2901">
        <v>826</v>
      </c>
      <c r="V2901">
        <v>5.8</v>
      </c>
      <c r="W2901">
        <v>0</v>
      </c>
    </row>
    <row r="2902" spans="1:23" x14ac:dyDescent="0.25">
      <c r="A2902" t="s">
        <v>1755</v>
      </c>
      <c r="B2902">
        <v>232</v>
      </c>
      <c r="C2902">
        <v>113</v>
      </c>
      <c r="D2902">
        <v>438</v>
      </c>
      <c r="E2902">
        <v>471</v>
      </c>
      <c r="F2902" t="s">
        <v>1489</v>
      </c>
      <c r="G2902">
        <v>11000</v>
      </c>
      <c r="H2902">
        <v>12796277</v>
      </c>
      <c r="I2902" t="s">
        <v>152</v>
      </c>
      <c r="J2902" t="s">
        <v>181</v>
      </c>
      <c r="K2902" t="s">
        <v>8227</v>
      </c>
      <c r="L2902">
        <v>41226</v>
      </c>
      <c r="M2902">
        <v>12274</v>
      </c>
      <c r="N2902" t="s">
        <v>8228</v>
      </c>
      <c r="O2902">
        <v>1</v>
      </c>
      <c r="P2902">
        <v>281</v>
      </c>
      <c r="Q2902" t="s">
        <v>30</v>
      </c>
      <c r="R2902" t="s">
        <v>31</v>
      </c>
      <c r="S2902">
        <v>0</v>
      </c>
      <c r="T2902">
        <v>2008</v>
      </c>
      <c r="U2902">
        <v>536</v>
      </c>
      <c r="V2902">
        <v>6.7</v>
      </c>
      <c r="W2902">
        <v>0</v>
      </c>
    </row>
    <row r="2903" spans="1:23" x14ac:dyDescent="0.25">
      <c r="A2903" t="s">
        <v>5549</v>
      </c>
      <c r="B2903">
        <v>34</v>
      </c>
      <c r="C2903">
        <v>122</v>
      </c>
      <c r="D2903">
        <v>30</v>
      </c>
      <c r="E2903">
        <v>85</v>
      </c>
      <c r="F2903" t="s">
        <v>2661</v>
      </c>
      <c r="G2903">
        <v>1000</v>
      </c>
      <c r="H2903">
        <v>0</v>
      </c>
      <c r="I2903" t="s">
        <v>3258</v>
      </c>
      <c r="J2903" t="s">
        <v>2507</v>
      </c>
      <c r="K2903" t="s">
        <v>8229</v>
      </c>
      <c r="L2903">
        <v>16764</v>
      </c>
      <c r="M2903">
        <v>1456</v>
      </c>
      <c r="N2903" t="s">
        <v>8230</v>
      </c>
      <c r="O2903">
        <v>0</v>
      </c>
      <c r="P2903">
        <v>48</v>
      </c>
      <c r="Q2903" t="s">
        <v>30</v>
      </c>
      <c r="R2903" t="s">
        <v>31</v>
      </c>
      <c r="S2903">
        <v>0</v>
      </c>
      <c r="T2903">
        <v>1981</v>
      </c>
      <c r="U2903">
        <v>230</v>
      </c>
      <c r="V2903">
        <v>6.6</v>
      </c>
      <c r="W2903">
        <v>1000</v>
      </c>
    </row>
    <row r="2904" spans="1:23" x14ac:dyDescent="0.25">
      <c r="A2904" t="s">
        <v>3292</v>
      </c>
      <c r="B2904">
        <v>160</v>
      </c>
      <c r="C2904">
        <v>100</v>
      </c>
      <c r="D2904">
        <v>73</v>
      </c>
      <c r="E2904">
        <v>1000</v>
      </c>
      <c r="F2904" t="s">
        <v>303</v>
      </c>
      <c r="G2904">
        <v>19000</v>
      </c>
      <c r="H2904">
        <v>11634362</v>
      </c>
      <c r="I2904" t="s">
        <v>3864</v>
      </c>
      <c r="J2904" t="s">
        <v>74</v>
      </c>
      <c r="K2904" t="s">
        <v>8231</v>
      </c>
      <c r="L2904">
        <v>60171</v>
      </c>
      <c r="M2904">
        <v>34700</v>
      </c>
      <c r="N2904" t="s">
        <v>100</v>
      </c>
      <c r="O2904">
        <v>0</v>
      </c>
      <c r="P2904">
        <v>296</v>
      </c>
      <c r="Q2904" t="s">
        <v>30</v>
      </c>
      <c r="R2904" t="s">
        <v>44</v>
      </c>
      <c r="S2904">
        <v>0</v>
      </c>
      <c r="T2904">
        <v>2003</v>
      </c>
      <c r="U2904">
        <v>14000</v>
      </c>
      <c r="V2904">
        <v>7</v>
      </c>
      <c r="W2904">
        <v>0</v>
      </c>
    </row>
    <row r="2905" spans="1:23" x14ac:dyDescent="0.25">
      <c r="A2905" t="s">
        <v>488</v>
      </c>
      <c r="B2905">
        <v>96</v>
      </c>
      <c r="C2905">
        <v>293</v>
      </c>
      <c r="D2905">
        <v>249</v>
      </c>
      <c r="E2905">
        <v>18</v>
      </c>
      <c r="F2905" t="s">
        <v>8232</v>
      </c>
      <c r="G2905">
        <v>362</v>
      </c>
      <c r="H2905">
        <v>11433134</v>
      </c>
      <c r="I2905" t="s">
        <v>8233</v>
      </c>
      <c r="J2905" t="s">
        <v>846</v>
      </c>
      <c r="K2905" t="s">
        <v>8234</v>
      </c>
      <c r="L2905">
        <v>168203</v>
      </c>
      <c r="M2905">
        <v>469</v>
      </c>
      <c r="N2905" t="s">
        <v>8235</v>
      </c>
      <c r="O2905">
        <v>0</v>
      </c>
      <c r="P2905">
        <v>426</v>
      </c>
      <c r="Q2905" t="s">
        <v>5217</v>
      </c>
      <c r="R2905" t="s">
        <v>5445</v>
      </c>
      <c r="S2905">
        <v>0</v>
      </c>
      <c r="T2905">
        <v>1981</v>
      </c>
      <c r="U2905">
        <v>21</v>
      </c>
      <c r="V2905">
        <v>8.4</v>
      </c>
      <c r="W2905">
        <v>11000</v>
      </c>
    </row>
    <row r="2906" spans="1:23" x14ac:dyDescent="0.25">
      <c r="A2906" t="s">
        <v>1340</v>
      </c>
      <c r="B2906">
        <v>106</v>
      </c>
      <c r="C2906">
        <v>137</v>
      </c>
      <c r="D2906">
        <v>102</v>
      </c>
      <c r="E2906">
        <v>877</v>
      </c>
      <c r="F2906" t="s">
        <v>941</v>
      </c>
      <c r="G2906">
        <v>2000</v>
      </c>
      <c r="H2906">
        <v>22406362</v>
      </c>
      <c r="I2906" t="s">
        <v>1341</v>
      </c>
      <c r="J2906" t="s">
        <v>371</v>
      </c>
      <c r="K2906" t="s">
        <v>1342</v>
      </c>
      <c r="L2906">
        <v>16832</v>
      </c>
      <c r="M2906">
        <v>5780</v>
      </c>
      <c r="N2906" t="s">
        <v>797</v>
      </c>
      <c r="O2906">
        <v>0</v>
      </c>
      <c r="P2906">
        <v>267</v>
      </c>
      <c r="Q2906" t="s">
        <v>30</v>
      </c>
      <c r="R2906" t="s">
        <v>31</v>
      </c>
      <c r="S2906">
        <v>0</v>
      </c>
      <c r="T2906">
        <v>2004</v>
      </c>
      <c r="U2906">
        <v>973</v>
      </c>
      <c r="V2906">
        <v>6</v>
      </c>
      <c r="W2906">
        <v>701</v>
      </c>
    </row>
    <row r="2907" spans="1:23" x14ac:dyDescent="0.25">
      <c r="A2907" t="s">
        <v>8236</v>
      </c>
      <c r="B2907">
        <v>53</v>
      </c>
      <c r="C2907">
        <v>93</v>
      </c>
      <c r="D2907">
        <v>32</v>
      </c>
      <c r="E2907">
        <v>503</v>
      </c>
      <c r="F2907" t="s">
        <v>6345</v>
      </c>
      <c r="G2907">
        <v>529</v>
      </c>
      <c r="H2907">
        <v>10198766</v>
      </c>
      <c r="I2907" t="s">
        <v>1094</v>
      </c>
      <c r="J2907" t="s">
        <v>4884</v>
      </c>
      <c r="K2907" t="s">
        <v>8237</v>
      </c>
      <c r="L2907">
        <v>12007</v>
      </c>
      <c r="M2907">
        <v>2393</v>
      </c>
      <c r="N2907" t="s">
        <v>7179</v>
      </c>
      <c r="O2907">
        <v>3</v>
      </c>
      <c r="P2907">
        <v>105</v>
      </c>
      <c r="Q2907" t="s">
        <v>30</v>
      </c>
      <c r="R2907" t="s">
        <v>31</v>
      </c>
      <c r="S2907">
        <v>0</v>
      </c>
      <c r="T2907">
        <v>2002</v>
      </c>
      <c r="U2907">
        <v>526</v>
      </c>
      <c r="V2907">
        <v>5.4</v>
      </c>
      <c r="W2907">
        <v>507</v>
      </c>
    </row>
    <row r="2908" spans="1:23" x14ac:dyDescent="0.25">
      <c r="A2908" t="s">
        <v>3385</v>
      </c>
      <c r="B2908">
        <v>274</v>
      </c>
      <c r="C2908">
        <v>123</v>
      </c>
      <c r="D2908">
        <v>628</v>
      </c>
      <c r="E2908">
        <v>171</v>
      </c>
      <c r="F2908" t="s">
        <v>6538</v>
      </c>
      <c r="G2908">
        <v>565</v>
      </c>
      <c r="H2908">
        <v>15294553</v>
      </c>
      <c r="I2908" t="s">
        <v>473</v>
      </c>
      <c r="J2908" t="s">
        <v>8238</v>
      </c>
      <c r="K2908" t="s">
        <v>8239</v>
      </c>
      <c r="L2908">
        <v>202341</v>
      </c>
      <c r="M2908">
        <v>1595</v>
      </c>
      <c r="N2908" t="s">
        <v>6912</v>
      </c>
      <c r="O2908">
        <v>1</v>
      </c>
      <c r="P2908">
        <v>391</v>
      </c>
      <c r="Q2908" t="s">
        <v>30</v>
      </c>
      <c r="R2908" t="s">
        <v>44</v>
      </c>
      <c r="S2908">
        <v>0</v>
      </c>
      <c r="T2908">
        <v>2013</v>
      </c>
      <c r="U2908">
        <v>555</v>
      </c>
      <c r="V2908">
        <v>7.8</v>
      </c>
      <c r="W2908">
        <v>105000</v>
      </c>
    </row>
    <row r="2909" spans="1:23" x14ac:dyDescent="0.25">
      <c r="A2909" t="s">
        <v>1267</v>
      </c>
      <c r="B2909">
        <v>248</v>
      </c>
      <c r="C2909">
        <v>119</v>
      </c>
      <c r="D2909">
        <v>611</v>
      </c>
      <c r="E2909">
        <v>4</v>
      </c>
      <c r="F2909" t="s">
        <v>4181</v>
      </c>
      <c r="G2909">
        <v>755</v>
      </c>
      <c r="H2909">
        <v>11041228</v>
      </c>
      <c r="I2909" t="s">
        <v>147</v>
      </c>
      <c r="J2909" t="s">
        <v>4179</v>
      </c>
      <c r="K2909" t="s">
        <v>8240</v>
      </c>
      <c r="L2909">
        <v>92295</v>
      </c>
      <c r="M2909">
        <v>1244</v>
      </c>
      <c r="N2909" t="s">
        <v>8241</v>
      </c>
      <c r="O2909">
        <v>3</v>
      </c>
      <c r="P2909">
        <v>420</v>
      </c>
      <c r="Q2909" t="s">
        <v>1272</v>
      </c>
      <c r="R2909" t="s">
        <v>607</v>
      </c>
      <c r="S2909">
        <v>0</v>
      </c>
      <c r="T2909">
        <v>2004</v>
      </c>
      <c r="U2909">
        <v>483</v>
      </c>
      <c r="V2909">
        <v>7.6</v>
      </c>
      <c r="W2909">
        <v>0</v>
      </c>
    </row>
    <row r="2910" spans="1:23" x14ac:dyDescent="0.25">
      <c r="A2910" t="s">
        <v>8242</v>
      </c>
      <c r="B2910">
        <v>288</v>
      </c>
      <c r="C2910">
        <v>107</v>
      </c>
      <c r="D2910">
        <v>27</v>
      </c>
      <c r="E2910">
        <v>360</v>
      </c>
      <c r="F2910" t="s">
        <v>1445</v>
      </c>
      <c r="G2910">
        <v>664</v>
      </c>
      <c r="H2910">
        <v>7918283</v>
      </c>
      <c r="I2910" t="s">
        <v>2560</v>
      </c>
      <c r="J2910" t="s">
        <v>2820</v>
      </c>
      <c r="K2910" t="s">
        <v>8243</v>
      </c>
      <c r="L2910">
        <v>41574</v>
      </c>
      <c r="M2910">
        <v>2440</v>
      </c>
      <c r="N2910" t="s">
        <v>990</v>
      </c>
      <c r="O2910">
        <v>1</v>
      </c>
      <c r="P2910">
        <v>145</v>
      </c>
      <c r="Q2910" t="s">
        <v>30</v>
      </c>
      <c r="R2910" t="s">
        <v>31</v>
      </c>
      <c r="S2910">
        <v>0</v>
      </c>
      <c r="T2910">
        <v>2012</v>
      </c>
      <c r="U2910">
        <v>591</v>
      </c>
      <c r="V2910">
        <v>6.6</v>
      </c>
      <c r="W2910">
        <v>0</v>
      </c>
    </row>
    <row r="2911" spans="1:23" x14ac:dyDescent="0.25">
      <c r="A2911" t="s">
        <v>8244</v>
      </c>
      <c r="B2911">
        <v>177</v>
      </c>
      <c r="C2911">
        <v>106</v>
      </c>
      <c r="D2911">
        <v>16</v>
      </c>
      <c r="E2911">
        <v>265</v>
      </c>
      <c r="F2911" t="s">
        <v>8245</v>
      </c>
      <c r="G2911">
        <v>452</v>
      </c>
      <c r="H2911">
        <v>22331028</v>
      </c>
      <c r="I2911" t="s">
        <v>1896</v>
      </c>
      <c r="J2911" t="s">
        <v>8246</v>
      </c>
      <c r="K2911" t="s">
        <v>8247</v>
      </c>
      <c r="L2911">
        <v>57349</v>
      </c>
      <c r="M2911">
        <v>1819</v>
      </c>
      <c r="N2911" t="s">
        <v>8248</v>
      </c>
      <c r="O2911">
        <v>0</v>
      </c>
      <c r="P2911">
        <v>177</v>
      </c>
      <c r="Q2911" t="s">
        <v>30</v>
      </c>
      <c r="R2911" t="s">
        <v>31</v>
      </c>
      <c r="S2911">
        <v>0</v>
      </c>
      <c r="T2911">
        <v>2015</v>
      </c>
      <c r="U2911">
        <v>328</v>
      </c>
      <c r="V2911">
        <v>6.4</v>
      </c>
      <c r="W2911">
        <v>0</v>
      </c>
    </row>
    <row r="2912" spans="1:23" x14ac:dyDescent="0.25">
      <c r="A2912" t="s">
        <v>8249</v>
      </c>
      <c r="B2912">
        <v>81</v>
      </c>
      <c r="C2912">
        <v>109</v>
      </c>
      <c r="D2912">
        <v>67</v>
      </c>
      <c r="E2912">
        <v>192</v>
      </c>
      <c r="F2912" t="s">
        <v>8250</v>
      </c>
      <c r="G2912">
        <v>436</v>
      </c>
      <c r="H2912">
        <v>8134217</v>
      </c>
      <c r="I2912" t="s">
        <v>2692</v>
      </c>
      <c r="J2912" t="s">
        <v>551</v>
      </c>
      <c r="K2912" t="s">
        <v>8251</v>
      </c>
      <c r="L2912">
        <v>15412</v>
      </c>
      <c r="M2912">
        <v>1141</v>
      </c>
      <c r="N2912" t="s">
        <v>8252</v>
      </c>
      <c r="O2912">
        <v>3</v>
      </c>
      <c r="P2912">
        <v>90</v>
      </c>
      <c r="Q2912" t="s">
        <v>30</v>
      </c>
      <c r="R2912" t="s">
        <v>31</v>
      </c>
      <c r="S2912">
        <v>0</v>
      </c>
      <c r="T2912">
        <v>2008</v>
      </c>
      <c r="U2912">
        <v>223</v>
      </c>
      <c r="V2912">
        <v>7</v>
      </c>
      <c r="W2912">
        <v>0</v>
      </c>
    </row>
    <row r="2913" spans="1:23" x14ac:dyDescent="0.25">
      <c r="A2913" t="s">
        <v>8253</v>
      </c>
      <c r="B2913">
        <v>29</v>
      </c>
      <c r="C2913">
        <v>81</v>
      </c>
      <c r="D2913">
        <v>25</v>
      </c>
      <c r="E2913">
        <v>654</v>
      </c>
      <c r="F2913" t="s">
        <v>1697</v>
      </c>
      <c r="G2913">
        <v>931</v>
      </c>
      <c r="H2913">
        <v>6982680</v>
      </c>
      <c r="I2913" t="s">
        <v>684</v>
      </c>
      <c r="J2913" t="s">
        <v>428</v>
      </c>
      <c r="K2913" t="s">
        <v>8254</v>
      </c>
      <c r="L2913">
        <v>6965</v>
      </c>
      <c r="M2913">
        <v>3848</v>
      </c>
      <c r="N2913" t="s">
        <v>8255</v>
      </c>
      <c r="O2913">
        <v>0</v>
      </c>
      <c r="P2913">
        <v>69</v>
      </c>
      <c r="Q2913" t="s">
        <v>30</v>
      </c>
      <c r="R2913" t="s">
        <v>31</v>
      </c>
      <c r="S2913">
        <v>0</v>
      </c>
      <c r="T2913">
        <v>2000</v>
      </c>
      <c r="U2913">
        <v>744</v>
      </c>
      <c r="V2913">
        <v>5.7</v>
      </c>
      <c r="W2913">
        <v>262</v>
      </c>
    </row>
    <row r="2914" spans="1:23" x14ac:dyDescent="0.25">
      <c r="A2914" t="s">
        <v>8256</v>
      </c>
      <c r="B2914">
        <v>58</v>
      </c>
      <c r="C2914">
        <v>95</v>
      </c>
      <c r="D2914">
        <v>216</v>
      </c>
      <c r="E2914">
        <v>968</v>
      </c>
      <c r="F2914" t="s">
        <v>2800</v>
      </c>
      <c r="G2914">
        <v>1000</v>
      </c>
      <c r="H2914">
        <v>6739141</v>
      </c>
      <c r="I2914" t="s">
        <v>926</v>
      </c>
      <c r="J2914" t="s">
        <v>2837</v>
      </c>
      <c r="K2914" t="s">
        <v>8257</v>
      </c>
      <c r="L2914">
        <v>23383</v>
      </c>
      <c r="M2914">
        <v>4755</v>
      </c>
      <c r="N2914" t="s">
        <v>264</v>
      </c>
      <c r="O2914">
        <v>0</v>
      </c>
      <c r="P2914">
        <v>68</v>
      </c>
      <c r="Q2914" t="s">
        <v>30</v>
      </c>
      <c r="R2914" t="s">
        <v>257</v>
      </c>
      <c r="S2914">
        <v>0</v>
      </c>
      <c r="T2914">
        <v>1992</v>
      </c>
      <c r="U2914">
        <v>1000</v>
      </c>
      <c r="V2914">
        <v>5.9</v>
      </c>
      <c r="W2914">
        <v>1000</v>
      </c>
    </row>
    <row r="2915" spans="1:23" x14ac:dyDescent="0.25">
      <c r="A2915" t="s">
        <v>6594</v>
      </c>
      <c r="B2915">
        <v>144</v>
      </c>
      <c r="C2915">
        <v>86</v>
      </c>
      <c r="D2915">
        <v>378</v>
      </c>
      <c r="E2915">
        <v>783</v>
      </c>
      <c r="F2915" t="s">
        <v>1178</v>
      </c>
      <c r="G2915">
        <v>957</v>
      </c>
      <c r="H2915">
        <v>5542025</v>
      </c>
      <c r="I2915" t="s">
        <v>1094</v>
      </c>
      <c r="J2915" t="s">
        <v>685</v>
      </c>
      <c r="K2915" t="s">
        <v>8258</v>
      </c>
      <c r="L2915">
        <v>12197</v>
      </c>
      <c r="M2915">
        <v>3535</v>
      </c>
      <c r="N2915" t="s">
        <v>661</v>
      </c>
      <c r="O2915">
        <v>0</v>
      </c>
      <c r="P2915">
        <v>150</v>
      </c>
      <c r="Q2915" t="s">
        <v>30</v>
      </c>
      <c r="R2915" t="s">
        <v>31</v>
      </c>
      <c r="S2915">
        <v>0</v>
      </c>
      <c r="T2915">
        <v>2006</v>
      </c>
      <c r="U2915">
        <v>925</v>
      </c>
      <c r="V2915">
        <v>6.3</v>
      </c>
      <c r="W2915">
        <v>650</v>
      </c>
    </row>
    <row r="2916" spans="1:23" x14ac:dyDescent="0.25">
      <c r="A2916" t="s">
        <v>2520</v>
      </c>
      <c r="B2916">
        <v>114</v>
      </c>
      <c r="C2916">
        <v>113</v>
      </c>
      <c r="D2916">
        <v>11000</v>
      </c>
      <c r="E2916">
        <v>99</v>
      </c>
      <c r="F2916" t="s">
        <v>8259</v>
      </c>
      <c r="G2916">
        <v>537</v>
      </c>
      <c r="H2916">
        <v>5032496</v>
      </c>
      <c r="I2916" t="s">
        <v>1639</v>
      </c>
      <c r="J2916" t="s">
        <v>917</v>
      </c>
      <c r="K2916" t="s">
        <v>8260</v>
      </c>
      <c r="L2916">
        <v>20576</v>
      </c>
      <c r="M2916">
        <v>943</v>
      </c>
      <c r="N2916" t="s">
        <v>3989</v>
      </c>
      <c r="O2916">
        <v>0</v>
      </c>
      <c r="P2916">
        <v>161</v>
      </c>
      <c r="Q2916" t="s">
        <v>30</v>
      </c>
      <c r="R2916" t="s">
        <v>31</v>
      </c>
      <c r="S2916">
        <v>0</v>
      </c>
      <c r="T2916">
        <v>1998</v>
      </c>
      <c r="U2916">
        <v>255</v>
      </c>
      <c r="V2916">
        <v>6.3</v>
      </c>
      <c r="W2916">
        <v>652</v>
      </c>
    </row>
    <row r="2917" spans="1:23" x14ac:dyDescent="0.25">
      <c r="A2917" t="s">
        <v>2534</v>
      </c>
      <c r="B2917">
        <v>132</v>
      </c>
      <c r="C2917">
        <v>122</v>
      </c>
      <c r="D2917">
        <v>708</v>
      </c>
      <c r="E2917">
        <v>316</v>
      </c>
      <c r="F2917" t="s">
        <v>4527</v>
      </c>
      <c r="G2917">
        <v>433</v>
      </c>
      <c r="H2917">
        <v>6754898</v>
      </c>
      <c r="I2917" t="s">
        <v>1639</v>
      </c>
      <c r="J2917" t="s">
        <v>8261</v>
      </c>
      <c r="K2917" t="s">
        <v>8262</v>
      </c>
      <c r="L2917">
        <v>20000</v>
      </c>
      <c r="M2917">
        <v>1291</v>
      </c>
      <c r="N2917" t="s">
        <v>4265</v>
      </c>
      <c r="O2917">
        <v>0</v>
      </c>
      <c r="P2917">
        <v>188</v>
      </c>
      <c r="Q2917" t="s">
        <v>30</v>
      </c>
      <c r="R2917" t="s">
        <v>31</v>
      </c>
      <c r="S2917">
        <v>0</v>
      </c>
      <c r="T2917">
        <v>2006</v>
      </c>
      <c r="U2917">
        <v>398</v>
      </c>
      <c r="V2917">
        <v>6.2</v>
      </c>
      <c r="W2917">
        <v>0</v>
      </c>
    </row>
    <row r="2918" spans="1:23" x14ac:dyDescent="0.25">
      <c r="A2918" t="s">
        <v>7295</v>
      </c>
      <c r="B2918">
        <v>60</v>
      </c>
      <c r="C2918">
        <v>90</v>
      </c>
      <c r="D2918">
        <v>7</v>
      </c>
      <c r="E2918">
        <v>251</v>
      </c>
      <c r="F2918" t="s">
        <v>8263</v>
      </c>
      <c r="G2918">
        <v>525</v>
      </c>
      <c r="H2918">
        <v>4922166</v>
      </c>
      <c r="I2918" t="s">
        <v>6608</v>
      </c>
      <c r="J2918" t="s">
        <v>1090</v>
      </c>
      <c r="K2918" t="s">
        <v>8264</v>
      </c>
      <c r="L2918">
        <v>23606</v>
      </c>
      <c r="M2918">
        <v>1445</v>
      </c>
      <c r="N2918" t="s">
        <v>8265</v>
      </c>
      <c r="O2918">
        <v>2</v>
      </c>
      <c r="P2918">
        <v>304</v>
      </c>
      <c r="Q2918" t="s">
        <v>30</v>
      </c>
      <c r="R2918" t="s">
        <v>31</v>
      </c>
      <c r="S2918">
        <v>0</v>
      </c>
      <c r="T2918">
        <v>2003</v>
      </c>
      <c r="U2918">
        <v>281</v>
      </c>
      <c r="V2918">
        <v>2.1</v>
      </c>
      <c r="W2918">
        <v>0</v>
      </c>
    </row>
    <row r="2919" spans="1:23" x14ac:dyDescent="0.25">
      <c r="A2919" t="s">
        <v>3144</v>
      </c>
      <c r="B2919">
        <v>30</v>
      </c>
      <c r="C2919">
        <v>108</v>
      </c>
      <c r="D2919">
        <v>0</v>
      </c>
      <c r="E2919">
        <v>599</v>
      </c>
      <c r="F2919" t="s">
        <v>1201</v>
      </c>
      <c r="G2919">
        <v>873</v>
      </c>
      <c r="H2919">
        <v>4903000</v>
      </c>
      <c r="I2919" t="s">
        <v>1639</v>
      </c>
      <c r="J2919" t="s">
        <v>1310</v>
      </c>
      <c r="K2919" t="s">
        <v>8266</v>
      </c>
      <c r="L2919">
        <v>4961</v>
      </c>
      <c r="M2919">
        <v>4497</v>
      </c>
      <c r="N2919" t="s">
        <v>3432</v>
      </c>
      <c r="O2919">
        <v>3</v>
      </c>
      <c r="P2919">
        <v>33</v>
      </c>
      <c r="Q2919" t="s">
        <v>30</v>
      </c>
      <c r="R2919" t="s">
        <v>31</v>
      </c>
      <c r="S2919">
        <v>0</v>
      </c>
      <c r="T2919">
        <v>1996</v>
      </c>
      <c r="U2919">
        <v>680</v>
      </c>
      <c r="V2919">
        <v>5</v>
      </c>
      <c r="W2919">
        <v>251</v>
      </c>
    </row>
    <row r="2920" spans="1:23" x14ac:dyDescent="0.25">
      <c r="A2920" t="s">
        <v>8267</v>
      </c>
      <c r="B2920">
        <v>138</v>
      </c>
      <c r="C2920">
        <v>113</v>
      </c>
      <c r="D2920">
        <v>319</v>
      </c>
      <c r="E2920">
        <v>48</v>
      </c>
      <c r="F2920" t="s">
        <v>8268</v>
      </c>
      <c r="G2920">
        <v>1000</v>
      </c>
      <c r="H2920">
        <v>4717455</v>
      </c>
      <c r="I2920" t="s">
        <v>581</v>
      </c>
      <c r="J2920" t="s">
        <v>1689</v>
      </c>
      <c r="K2920" t="s">
        <v>8269</v>
      </c>
      <c r="L2920">
        <v>18632</v>
      </c>
      <c r="M2920">
        <v>1171</v>
      </c>
      <c r="N2920" t="s">
        <v>8270</v>
      </c>
      <c r="O2920">
        <v>0</v>
      </c>
      <c r="P2920">
        <v>354</v>
      </c>
      <c r="Q2920" t="s">
        <v>30</v>
      </c>
      <c r="R2920" t="s">
        <v>257</v>
      </c>
      <c r="S2920">
        <v>0</v>
      </c>
      <c r="T2920">
        <v>2003</v>
      </c>
      <c r="U2920">
        <v>65</v>
      </c>
      <c r="V2920">
        <v>5.3</v>
      </c>
      <c r="W2920">
        <v>656</v>
      </c>
    </row>
    <row r="2921" spans="1:23" x14ac:dyDescent="0.25">
      <c r="A2921" t="s">
        <v>5351</v>
      </c>
      <c r="B2921">
        <v>190</v>
      </c>
      <c r="C2921">
        <v>110</v>
      </c>
      <c r="D2921">
        <v>115</v>
      </c>
      <c r="E2921">
        <v>103</v>
      </c>
      <c r="F2921" t="s">
        <v>2356</v>
      </c>
      <c r="G2921">
        <v>812</v>
      </c>
      <c r="H2921">
        <v>3148482</v>
      </c>
      <c r="I2921" t="s">
        <v>152</v>
      </c>
      <c r="J2921" t="s">
        <v>2439</v>
      </c>
      <c r="K2921" t="s">
        <v>8271</v>
      </c>
      <c r="L2921">
        <v>29613</v>
      </c>
      <c r="M2921">
        <v>1540</v>
      </c>
      <c r="N2921" t="s">
        <v>8272</v>
      </c>
      <c r="O2921">
        <v>0</v>
      </c>
      <c r="P2921">
        <v>98</v>
      </c>
      <c r="Q2921" t="s">
        <v>30</v>
      </c>
      <c r="R2921" t="s">
        <v>31</v>
      </c>
      <c r="S2921">
        <v>0</v>
      </c>
      <c r="T2921">
        <v>2008</v>
      </c>
      <c r="U2921">
        <v>580</v>
      </c>
      <c r="V2921">
        <v>7.1</v>
      </c>
      <c r="W2921">
        <v>0</v>
      </c>
    </row>
    <row r="2922" spans="1:23" x14ac:dyDescent="0.25">
      <c r="A2922" t="s">
        <v>8273</v>
      </c>
      <c r="B2922">
        <v>61</v>
      </c>
      <c r="C2922">
        <v>109</v>
      </c>
      <c r="D2922">
        <v>40</v>
      </c>
      <c r="E2922">
        <v>794</v>
      </c>
      <c r="F2922" t="s">
        <v>271</v>
      </c>
      <c r="G2922">
        <v>5000</v>
      </c>
      <c r="H2922">
        <v>2326407</v>
      </c>
      <c r="I2922" t="s">
        <v>2164</v>
      </c>
      <c r="J2922" t="s">
        <v>1554</v>
      </c>
      <c r="K2922" t="s">
        <v>8274</v>
      </c>
      <c r="L2922">
        <v>5016</v>
      </c>
      <c r="M2922">
        <v>7166</v>
      </c>
      <c r="N2922" t="s">
        <v>7709</v>
      </c>
      <c r="O2922">
        <v>5</v>
      </c>
      <c r="P2922">
        <v>99</v>
      </c>
      <c r="Q2922" t="s">
        <v>30</v>
      </c>
      <c r="R2922" t="s">
        <v>44</v>
      </c>
      <c r="S2922">
        <v>0</v>
      </c>
      <c r="T2922">
        <v>2001</v>
      </c>
      <c r="U2922">
        <v>1000</v>
      </c>
      <c r="V2922">
        <v>7</v>
      </c>
      <c r="W2922">
        <v>305</v>
      </c>
    </row>
    <row r="2923" spans="1:23" x14ac:dyDescent="0.25">
      <c r="A2923" t="s">
        <v>4185</v>
      </c>
      <c r="B2923">
        <v>363</v>
      </c>
      <c r="C2923">
        <v>110</v>
      </c>
      <c r="D2923">
        <v>584</v>
      </c>
      <c r="E2923">
        <v>74</v>
      </c>
      <c r="F2923" t="s">
        <v>4187</v>
      </c>
      <c r="G2923">
        <v>629</v>
      </c>
      <c r="H2923">
        <v>2201412</v>
      </c>
      <c r="I2923" t="s">
        <v>8275</v>
      </c>
      <c r="J2923" t="s">
        <v>8276</v>
      </c>
      <c r="K2923" t="s">
        <v>3301</v>
      </c>
      <c r="L2923">
        <v>68883</v>
      </c>
      <c r="M2923">
        <v>1173</v>
      </c>
      <c r="N2923" t="s">
        <v>8277</v>
      </c>
      <c r="O2923">
        <v>0</v>
      </c>
      <c r="P2923">
        <v>279</v>
      </c>
      <c r="Q2923" t="s">
        <v>7415</v>
      </c>
      <c r="R2923" t="s">
        <v>3498</v>
      </c>
      <c r="S2923">
        <v>0</v>
      </c>
      <c r="T2923">
        <v>2006</v>
      </c>
      <c r="U2923">
        <v>398</v>
      </c>
      <c r="V2923">
        <v>7</v>
      </c>
      <c r="W2923">
        <v>7000</v>
      </c>
    </row>
    <row r="2924" spans="1:23" x14ac:dyDescent="0.25">
      <c r="A2924" t="s">
        <v>999</v>
      </c>
      <c r="B2924">
        <v>2</v>
      </c>
      <c r="C2924">
        <v>100</v>
      </c>
      <c r="D2924">
        <v>55</v>
      </c>
      <c r="E2924">
        <v>212</v>
      </c>
      <c r="F2924" t="s">
        <v>2638</v>
      </c>
      <c r="G2924">
        <v>3000</v>
      </c>
      <c r="H2924">
        <v>0</v>
      </c>
      <c r="I2924" t="s">
        <v>8278</v>
      </c>
      <c r="J2924" t="s">
        <v>1105</v>
      </c>
      <c r="K2924" t="s">
        <v>8279</v>
      </c>
      <c r="L2924">
        <v>763</v>
      </c>
      <c r="M2924">
        <v>4277</v>
      </c>
      <c r="N2924" t="s">
        <v>8280</v>
      </c>
      <c r="O2924">
        <v>0</v>
      </c>
      <c r="P2924">
        <v>10</v>
      </c>
      <c r="Q2924" t="s">
        <v>30</v>
      </c>
      <c r="R2924" t="s">
        <v>31</v>
      </c>
      <c r="S2924">
        <v>0</v>
      </c>
      <c r="T2924">
        <v>1981</v>
      </c>
      <c r="U2924">
        <v>642</v>
      </c>
      <c r="V2924">
        <v>5.7</v>
      </c>
      <c r="W2924">
        <v>135</v>
      </c>
    </row>
    <row r="2925" spans="1:23" x14ac:dyDescent="0.25">
      <c r="A2925" t="s">
        <v>8281</v>
      </c>
      <c r="B2925">
        <v>131</v>
      </c>
      <c r="C2925">
        <v>101</v>
      </c>
      <c r="D2925">
        <v>61</v>
      </c>
      <c r="E2925">
        <v>611</v>
      </c>
      <c r="F2925" t="s">
        <v>1085</v>
      </c>
      <c r="G2925">
        <v>769</v>
      </c>
      <c r="H2925">
        <v>2060953</v>
      </c>
      <c r="I2925" t="s">
        <v>5784</v>
      </c>
      <c r="J2925" t="s">
        <v>7767</v>
      </c>
      <c r="K2925" t="s">
        <v>8282</v>
      </c>
      <c r="L2925">
        <v>29990</v>
      </c>
      <c r="M2925">
        <v>2543</v>
      </c>
      <c r="N2925" t="s">
        <v>6000</v>
      </c>
      <c r="O2925">
        <v>0</v>
      </c>
      <c r="P2925">
        <v>316</v>
      </c>
      <c r="Q2925" t="s">
        <v>30</v>
      </c>
      <c r="R2925" t="s">
        <v>3416</v>
      </c>
      <c r="S2925">
        <v>0</v>
      </c>
      <c r="T2925">
        <v>1999</v>
      </c>
      <c r="U2925">
        <v>692</v>
      </c>
      <c r="V2925">
        <v>7.1</v>
      </c>
      <c r="W2925">
        <v>0</v>
      </c>
    </row>
    <row r="2926" spans="1:23" x14ac:dyDescent="0.25">
      <c r="A2926" t="s">
        <v>8283</v>
      </c>
      <c r="B2926">
        <v>146</v>
      </c>
      <c r="C2926">
        <v>97</v>
      </c>
      <c r="D2926">
        <v>20</v>
      </c>
      <c r="E2926">
        <v>442</v>
      </c>
      <c r="F2926" t="s">
        <v>3137</v>
      </c>
      <c r="G2926">
        <v>21000</v>
      </c>
      <c r="H2926">
        <v>3950294</v>
      </c>
      <c r="I2926" t="s">
        <v>936</v>
      </c>
      <c r="J2926" t="s">
        <v>71</v>
      </c>
      <c r="K2926" t="s">
        <v>8284</v>
      </c>
      <c r="L2926">
        <v>56654</v>
      </c>
      <c r="M2926">
        <v>22577</v>
      </c>
      <c r="N2926" t="s">
        <v>4850</v>
      </c>
      <c r="O2926">
        <v>5</v>
      </c>
      <c r="P2926">
        <v>124</v>
      </c>
      <c r="Q2926" t="s">
        <v>30</v>
      </c>
      <c r="R2926" t="s">
        <v>31</v>
      </c>
      <c r="S2926">
        <v>0</v>
      </c>
      <c r="T2926">
        <v>2007</v>
      </c>
      <c r="U2926">
        <v>569</v>
      </c>
      <c r="V2926">
        <v>7</v>
      </c>
      <c r="W2926">
        <v>0</v>
      </c>
    </row>
    <row r="2927" spans="1:23" x14ac:dyDescent="0.25">
      <c r="A2927" t="s">
        <v>8285</v>
      </c>
      <c r="B2927">
        <v>280</v>
      </c>
      <c r="C2927">
        <v>172</v>
      </c>
      <c r="D2927">
        <v>667</v>
      </c>
      <c r="E2927">
        <v>70</v>
      </c>
      <c r="F2927" t="s">
        <v>8286</v>
      </c>
      <c r="G2927">
        <v>211</v>
      </c>
      <c r="H2927">
        <v>2835886</v>
      </c>
      <c r="I2927" t="s">
        <v>2164</v>
      </c>
      <c r="J2927" t="s">
        <v>8287</v>
      </c>
      <c r="K2927" t="s">
        <v>8288</v>
      </c>
      <c r="L2927">
        <v>55516</v>
      </c>
      <c r="M2927">
        <v>456</v>
      </c>
      <c r="N2927" t="s">
        <v>8289</v>
      </c>
      <c r="O2927">
        <v>2</v>
      </c>
      <c r="P2927">
        <v>124</v>
      </c>
      <c r="Q2927" t="s">
        <v>5809</v>
      </c>
      <c r="R2927" t="s">
        <v>4304</v>
      </c>
      <c r="S2927">
        <v>0</v>
      </c>
      <c r="T2927">
        <v>2013</v>
      </c>
      <c r="U2927">
        <v>98</v>
      </c>
      <c r="V2927">
        <v>7.7</v>
      </c>
      <c r="W2927">
        <v>29000</v>
      </c>
    </row>
    <row r="2928" spans="1:23" x14ac:dyDescent="0.25">
      <c r="A2928" t="s">
        <v>8290</v>
      </c>
      <c r="B2928">
        <v>78</v>
      </c>
      <c r="C2928">
        <v>104</v>
      </c>
      <c r="D2928">
        <v>0</v>
      </c>
      <c r="E2928">
        <v>77</v>
      </c>
      <c r="F2928" t="s">
        <v>8291</v>
      </c>
      <c r="G2928">
        <v>1000</v>
      </c>
      <c r="H2928">
        <v>1779284</v>
      </c>
      <c r="I2928" t="s">
        <v>1639</v>
      </c>
      <c r="J2928" t="s">
        <v>1590</v>
      </c>
      <c r="K2928" t="s">
        <v>8292</v>
      </c>
      <c r="L2928">
        <v>12047</v>
      </c>
      <c r="M2928">
        <v>1292</v>
      </c>
      <c r="N2928" t="s">
        <v>8293</v>
      </c>
      <c r="O2928">
        <v>4</v>
      </c>
      <c r="P2928">
        <v>122</v>
      </c>
      <c r="Q2928" t="s">
        <v>30</v>
      </c>
      <c r="R2928" t="s">
        <v>31</v>
      </c>
      <c r="S2928">
        <v>0</v>
      </c>
      <c r="T2928">
        <v>2002</v>
      </c>
      <c r="U2928">
        <v>165</v>
      </c>
      <c r="V2928">
        <v>7.1</v>
      </c>
      <c r="W2928">
        <v>677</v>
      </c>
    </row>
    <row r="2929" spans="1:23" x14ac:dyDescent="0.25">
      <c r="A2929" t="s">
        <v>8294</v>
      </c>
      <c r="B2929">
        <v>469</v>
      </c>
      <c r="C2929">
        <v>99</v>
      </c>
      <c r="D2929">
        <v>0</v>
      </c>
      <c r="E2929">
        <v>520</v>
      </c>
      <c r="F2929" t="s">
        <v>3361</v>
      </c>
      <c r="G2929">
        <v>3000</v>
      </c>
      <c r="H2929">
        <v>1702277</v>
      </c>
      <c r="I2929" t="s">
        <v>2560</v>
      </c>
      <c r="J2929" t="s">
        <v>8295</v>
      </c>
      <c r="K2929" t="s">
        <v>8296</v>
      </c>
      <c r="L2929">
        <v>84620</v>
      </c>
      <c r="M2929">
        <v>5074</v>
      </c>
      <c r="N2929" t="s">
        <v>8297</v>
      </c>
      <c r="O2929">
        <v>4</v>
      </c>
      <c r="P2929">
        <v>235</v>
      </c>
      <c r="Q2929" t="s">
        <v>30</v>
      </c>
      <c r="R2929" t="s">
        <v>44</v>
      </c>
      <c r="S2929">
        <v>0</v>
      </c>
      <c r="T2929">
        <v>2013</v>
      </c>
      <c r="U2929">
        <v>1000</v>
      </c>
      <c r="V2929">
        <v>6.8</v>
      </c>
      <c r="W2929">
        <v>27000</v>
      </c>
    </row>
    <row r="2930" spans="1:23" x14ac:dyDescent="0.25">
      <c r="A2930" t="s">
        <v>4235</v>
      </c>
      <c r="B2930">
        <v>194</v>
      </c>
      <c r="C2930">
        <v>129</v>
      </c>
      <c r="D2930">
        <v>0</v>
      </c>
      <c r="E2930">
        <v>576</v>
      </c>
      <c r="F2930" t="s">
        <v>3772</v>
      </c>
      <c r="G2930">
        <v>878</v>
      </c>
      <c r="H2930">
        <v>261481</v>
      </c>
      <c r="I2930" t="s">
        <v>3380</v>
      </c>
      <c r="J2930" t="s">
        <v>1562</v>
      </c>
      <c r="K2930" t="s">
        <v>8298</v>
      </c>
      <c r="L2930">
        <v>41496</v>
      </c>
      <c r="M2930">
        <v>2378</v>
      </c>
      <c r="N2930" t="s">
        <v>3774</v>
      </c>
      <c r="O2930">
        <v>0</v>
      </c>
      <c r="P2930">
        <v>210</v>
      </c>
      <c r="Q2930" t="s">
        <v>4389</v>
      </c>
      <c r="R2930" t="s">
        <v>2434</v>
      </c>
      <c r="S2930">
        <v>0</v>
      </c>
      <c r="T2930">
        <v>2004</v>
      </c>
      <c r="U2930">
        <v>643</v>
      </c>
      <c r="V2930">
        <v>7.5</v>
      </c>
      <c r="W2930">
        <v>0</v>
      </c>
    </row>
    <row r="2931" spans="1:23" x14ac:dyDescent="0.25">
      <c r="A2931" t="s">
        <v>8299</v>
      </c>
      <c r="B2931">
        <v>121</v>
      </c>
      <c r="C2931">
        <v>91</v>
      </c>
      <c r="D2931">
        <v>60</v>
      </c>
      <c r="E2931">
        <v>18</v>
      </c>
      <c r="F2931" t="s">
        <v>8300</v>
      </c>
      <c r="G2931">
        <v>60</v>
      </c>
      <c r="H2931">
        <v>1506998</v>
      </c>
      <c r="I2931" t="s">
        <v>3005</v>
      </c>
      <c r="J2931" t="s">
        <v>8301</v>
      </c>
      <c r="K2931" t="s">
        <v>8302</v>
      </c>
      <c r="L2931">
        <v>8014</v>
      </c>
      <c r="M2931">
        <v>141</v>
      </c>
      <c r="N2931" t="s">
        <v>8303</v>
      </c>
      <c r="O2931">
        <v>4</v>
      </c>
      <c r="P2931">
        <v>50</v>
      </c>
      <c r="Q2931" t="s">
        <v>30</v>
      </c>
      <c r="R2931" t="s">
        <v>31</v>
      </c>
      <c r="S2931">
        <v>0</v>
      </c>
      <c r="T2931">
        <v>2007</v>
      </c>
      <c r="U2931">
        <v>46</v>
      </c>
      <c r="V2931">
        <v>6.3</v>
      </c>
      <c r="W2931">
        <v>314</v>
      </c>
    </row>
    <row r="2932" spans="1:23" x14ac:dyDescent="0.25">
      <c r="A2932" t="s">
        <v>8304</v>
      </c>
      <c r="B2932">
        <v>38</v>
      </c>
      <c r="C2932">
        <v>100</v>
      </c>
      <c r="D2932">
        <v>19</v>
      </c>
      <c r="E2932">
        <v>393</v>
      </c>
      <c r="F2932" t="s">
        <v>4850</v>
      </c>
      <c r="G2932">
        <v>706</v>
      </c>
      <c r="H2932">
        <v>860002</v>
      </c>
      <c r="I2932" t="s">
        <v>2085</v>
      </c>
      <c r="J2932" t="s">
        <v>8305</v>
      </c>
      <c r="K2932" t="s">
        <v>8306</v>
      </c>
      <c r="L2932">
        <v>6454</v>
      </c>
      <c r="M2932">
        <v>1579</v>
      </c>
      <c r="N2932" t="s">
        <v>1261</v>
      </c>
      <c r="O2932">
        <v>0</v>
      </c>
      <c r="P2932">
        <v>43</v>
      </c>
      <c r="Q2932" t="s">
        <v>30</v>
      </c>
      <c r="R2932" t="s">
        <v>31</v>
      </c>
      <c r="S2932">
        <v>0</v>
      </c>
      <c r="T2932">
        <v>2005</v>
      </c>
      <c r="U2932">
        <v>442</v>
      </c>
      <c r="V2932">
        <v>7.3</v>
      </c>
      <c r="W2932">
        <v>0</v>
      </c>
    </row>
    <row r="2933" spans="1:23" x14ac:dyDescent="0.25">
      <c r="A2933" t="s">
        <v>3130</v>
      </c>
      <c r="B2933">
        <v>123</v>
      </c>
      <c r="C2933">
        <v>111</v>
      </c>
      <c r="D2933">
        <v>277</v>
      </c>
      <c r="E2933">
        <v>289</v>
      </c>
      <c r="F2933" t="s">
        <v>2194</v>
      </c>
      <c r="G2933">
        <v>845</v>
      </c>
      <c r="H2933">
        <v>548934</v>
      </c>
      <c r="I2933" t="s">
        <v>2416</v>
      </c>
      <c r="J2933" t="s">
        <v>813</v>
      </c>
      <c r="K2933" t="s">
        <v>8307</v>
      </c>
      <c r="L2933">
        <v>16863</v>
      </c>
      <c r="M2933">
        <v>1554</v>
      </c>
      <c r="N2933" t="s">
        <v>8308</v>
      </c>
      <c r="O2933">
        <v>2</v>
      </c>
      <c r="P2933">
        <v>57</v>
      </c>
      <c r="Q2933" t="s">
        <v>30</v>
      </c>
      <c r="R2933" t="s">
        <v>4809</v>
      </c>
      <c r="S2933">
        <v>0</v>
      </c>
      <c r="T2933">
        <v>2009</v>
      </c>
      <c r="U2933">
        <v>327</v>
      </c>
      <c r="V2933">
        <v>6.8</v>
      </c>
      <c r="W2933">
        <v>0</v>
      </c>
    </row>
    <row r="2934" spans="1:23" x14ac:dyDescent="0.25">
      <c r="A2934" t="s">
        <v>8309</v>
      </c>
      <c r="B2934">
        <v>81</v>
      </c>
      <c r="C2934">
        <v>114</v>
      </c>
      <c r="D2934">
        <v>0</v>
      </c>
      <c r="E2934">
        <v>403</v>
      </c>
      <c r="F2934" t="s">
        <v>5421</v>
      </c>
      <c r="G2934">
        <v>865</v>
      </c>
      <c r="H2934">
        <v>447750</v>
      </c>
      <c r="I2934" t="s">
        <v>1385</v>
      </c>
      <c r="J2934" t="s">
        <v>3659</v>
      </c>
      <c r="K2934" t="s">
        <v>8310</v>
      </c>
      <c r="L2934">
        <v>18520</v>
      </c>
      <c r="M2934">
        <v>2126</v>
      </c>
      <c r="N2934" t="s">
        <v>8311</v>
      </c>
      <c r="O2934">
        <v>0</v>
      </c>
      <c r="P2934">
        <v>133</v>
      </c>
      <c r="Q2934" t="s">
        <v>30</v>
      </c>
      <c r="R2934" t="s">
        <v>31</v>
      </c>
      <c r="S2934">
        <v>0</v>
      </c>
      <c r="T2934">
        <v>2000</v>
      </c>
      <c r="U2934">
        <v>685</v>
      </c>
      <c r="V2934">
        <v>7.2</v>
      </c>
      <c r="W2934">
        <v>0</v>
      </c>
    </row>
    <row r="2935" spans="1:23" x14ac:dyDescent="0.25">
      <c r="A2935" t="s">
        <v>156</v>
      </c>
      <c r="B2935">
        <v>72</v>
      </c>
      <c r="C2935">
        <v>86</v>
      </c>
      <c r="D2935">
        <v>94</v>
      </c>
      <c r="E2935">
        <v>146</v>
      </c>
      <c r="F2935" t="s">
        <v>6417</v>
      </c>
      <c r="G2935">
        <v>693</v>
      </c>
      <c r="H2935">
        <v>333976</v>
      </c>
      <c r="I2935" t="s">
        <v>684</v>
      </c>
      <c r="J2935" t="s">
        <v>1326</v>
      </c>
      <c r="K2935" t="s">
        <v>8312</v>
      </c>
      <c r="L2935">
        <v>12559</v>
      </c>
      <c r="M2935">
        <v>1373</v>
      </c>
      <c r="N2935" t="s">
        <v>8313</v>
      </c>
      <c r="O2935">
        <v>0</v>
      </c>
      <c r="P2935">
        <v>90</v>
      </c>
      <c r="Q2935" t="s">
        <v>30</v>
      </c>
      <c r="R2935" t="s">
        <v>31</v>
      </c>
      <c r="S2935">
        <v>0</v>
      </c>
      <c r="T2935">
        <v>2002</v>
      </c>
      <c r="U2935">
        <v>534</v>
      </c>
      <c r="V2935">
        <v>6.4</v>
      </c>
      <c r="W2935">
        <v>423</v>
      </c>
    </row>
    <row r="2936" spans="1:23" x14ac:dyDescent="0.25">
      <c r="A2936" t="s">
        <v>6001</v>
      </c>
      <c r="B2936">
        <v>25</v>
      </c>
      <c r="C2936">
        <v>107</v>
      </c>
      <c r="D2936">
        <v>0</v>
      </c>
      <c r="E2936">
        <v>745</v>
      </c>
      <c r="F2936" t="s">
        <v>2522</v>
      </c>
      <c r="G2936">
        <v>941</v>
      </c>
      <c r="H2936">
        <v>141853</v>
      </c>
      <c r="I2936" t="s">
        <v>1639</v>
      </c>
      <c r="J2936" t="s">
        <v>4756</v>
      </c>
      <c r="K2936" t="s">
        <v>8314</v>
      </c>
      <c r="L2936">
        <v>1427</v>
      </c>
      <c r="M2936">
        <v>3099</v>
      </c>
      <c r="N2936" t="s">
        <v>1906</v>
      </c>
      <c r="O2936">
        <v>2</v>
      </c>
      <c r="P2936">
        <v>12</v>
      </c>
      <c r="Q2936" t="s">
        <v>30</v>
      </c>
      <c r="R2936" t="s">
        <v>257</v>
      </c>
      <c r="S2936">
        <v>0</v>
      </c>
      <c r="T2936">
        <v>1997</v>
      </c>
      <c r="U2936">
        <v>754</v>
      </c>
      <c r="V2936">
        <v>6</v>
      </c>
      <c r="W2936">
        <v>88</v>
      </c>
    </row>
    <row r="2937" spans="1:23" x14ac:dyDescent="0.25">
      <c r="A2937" t="s">
        <v>7240</v>
      </c>
      <c r="B2937">
        <v>78</v>
      </c>
      <c r="C2937">
        <v>90</v>
      </c>
      <c r="D2937">
        <v>26</v>
      </c>
      <c r="E2937">
        <v>350</v>
      </c>
      <c r="F2937" t="s">
        <v>6599</v>
      </c>
      <c r="G2937">
        <v>797</v>
      </c>
      <c r="H2937">
        <v>303439</v>
      </c>
      <c r="I2937" t="s">
        <v>1258</v>
      </c>
      <c r="J2937" t="s">
        <v>6056</v>
      </c>
      <c r="K2937" t="s">
        <v>8315</v>
      </c>
      <c r="L2937">
        <v>12125</v>
      </c>
      <c r="M2937">
        <v>2073</v>
      </c>
      <c r="N2937" t="s">
        <v>6460</v>
      </c>
      <c r="O2937">
        <v>2</v>
      </c>
      <c r="P2937">
        <v>78</v>
      </c>
      <c r="Q2937" t="s">
        <v>30</v>
      </c>
      <c r="R2937" t="s">
        <v>31</v>
      </c>
      <c r="S2937">
        <v>0</v>
      </c>
      <c r="T2937">
        <v>2007</v>
      </c>
      <c r="U2937">
        <v>474</v>
      </c>
      <c r="V2937">
        <v>6.4</v>
      </c>
      <c r="W2937">
        <v>1000</v>
      </c>
    </row>
    <row r="2938" spans="1:23" x14ac:dyDescent="0.25">
      <c r="A2938" t="s">
        <v>2303</v>
      </c>
      <c r="B2938">
        <v>57</v>
      </c>
      <c r="C2938">
        <v>103</v>
      </c>
      <c r="D2938">
        <v>759</v>
      </c>
      <c r="E2938">
        <v>820</v>
      </c>
      <c r="F2938" t="s">
        <v>6298</v>
      </c>
      <c r="G2938">
        <v>967</v>
      </c>
      <c r="H2938">
        <v>793352</v>
      </c>
      <c r="I2938" t="s">
        <v>936</v>
      </c>
      <c r="J2938" t="s">
        <v>2631</v>
      </c>
      <c r="K2938" t="s">
        <v>8316</v>
      </c>
      <c r="L2938">
        <v>2551</v>
      </c>
      <c r="M2938">
        <v>3878</v>
      </c>
      <c r="N2938" t="s">
        <v>707</v>
      </c>
      <c r="O2938">
        <v>1</v>
      </c>
      <c r="P2938">
        <v>25</v>
      </c>
      <c r="Q2938" t="s">
        <v>30</v>
      </c>
      <c r="R2938" t="s">
        <v>31</v>
      </c>
      <c r="S2938">
        <v>0</v>
      </c>
      <c r="T2938">
        <v>2012</v>
      </c>
      <c r="U2938">
        <v>830</v>
      </c>
      <c r="V2938">
        <v>5.0999999999999996</v>
      </c>
      <c r="W2938">
        <v>0</v>
      </c>
    </row>
    <row r="2939" spans="1:23" x14ac:dyDescent="0.25">
      <c r="A2939" t="s">
        <v>8317</v>
      </c>
      <c r="B2939">
        <v>69</v>
      </c>
      <c r="C2939">
        <v>120</v>
      </c>
      <c r="D2939">
        <v>7</v>
      </c>
      <c r="E2939">
        <v>289</v>
      </c>
      <c r="F2939" t="s">
        <v>7967</v>
      </c>
      <c r="G2939">
        <v>662</v>
      </c>
      <c r="H2939">
        <v>214202</v>
      </c>
      <c r="I2939" t="s">
        <v>1385</v>
      </c>
      <c r="J2939" t="s">
        <v>519</v>
      </c>
      <c r="K2939" t="s">
        <v>8318</v>
      </c>
      <c r="L2939">
        <v>14831</v>
      </c>
      <c r="M2939">
        <v>1952</v>
      </c>
      <c r="N2939" t="s">
        <v>8308</v>
      </c>
      <c r="O2939">
        <v>0</v>
      </c>
      <c r="P2939">
        <v>75</v>
      </c>
      <c r="Q2939" t="s">
        <v>30</v>
      </c>
      <c r="R2939" t="s">
        <v>526</v>
      </c>
      <c r="S2939">
        <v>0</v>
      </c>
      <c r="T2939">
        <v>2007</v>
      </c>
      <c r="U2939">
        <v>345</v>
      </c>
      <c r="V2939">
        <v>7.5</v>
      </c>
      <c r="W2939">
        <v>0</v>
      </c>
    </row>
    <row r="2940" spans="1:23" x14ac:dyDescent="0.25">
      <c r="A2940" t="s">
        <v>8319</v>
      </c>
      <c r="B2940">
        <v>73</v>
      </c>
      <c r="C2940">
        <v>134</v>
      </c>
      <c r="D2940">
        <v>45</v>
      </c>
      <c r="E2940">
        <v>0</v>
      </c>
      <c r="F2940" t="s">
        <v>8320</v>
      </c>
      <c r="G2940">
        <v>9</v>
      </c>
      <c r="H2940">
        <v>195888</v>
      </c>
      <c r="I2940" t="s">
        <v>3443</v>
      </c>
      <c r="J2940" t="s">
        <v>8321</v>
      </c>
      <c r="K2940" t="s">
        <v>8322</v>
      </c>
      <c r="L2940">
        <v>5603</v>
      </c>
      <c r="M2940">
        <v>11</v>
      </c>
      <c r="N2940" t="s">
        <v>8323</v>
      </c>
      <c r="O2940">
        <v>0</v>
      </c>
      <c r="P2940">
        <v>45</v>
      </c>
      <c r="Q2940" t="s">
        <v>8324</v>
      </c>
      <c r="R2940" t="s">
        <v>6461</v>
      </c>
      <c r="S2940">
        <v>0</v>
      </c>
      <c r="T2940">
        <v>2005</v>
      </c>
      <c r="U2940">
        <v>2</v>
      </c>
      <c r="V2940">
        <v>7.1</v>
      </c>
      <c r="W2940">
        <v>607</v>
      </c>
    </row>
    <row r="2941" spans="1:23" x14ac:dyDescent="0.25">
      <c r="A2941" t="s">
        <v>8325</v>
      </c>
      <c r="B2941">
        <v>42</v>
      </c>
      <c r="C2941">
        <v>110</v>
      </c>
      <c r="D2941">
        <v>18</v>
      </c>
      <c r="E2941">
        <v>865</v>
      </c>
      <c r="F2941" t="s">
        <v>171</v>
      </c>
      <c r="G2941">
        <v>13000</v>
      </c>
      <c r="H2941">
        <v>175370</v>
      </c>
      <c r="I2941" t="s">
        <v>1094</v>
      </c>
      <c r="J2941" t="s">
        <v>664</v>
      </c>
      <c r="K2941" t="s">
        <v>8326</v>
      </c>
      <c r="L2941">
        <v>6884</v>
      </c>
      <c r="M2941">
        <v>17417</v>
      </c>
      <c r="N2941" t="s">
        <v>3659</v>
      </c>
      <c r="O2941">
        <v>1</v>
      </c>
      <c r="P2941">
        <v>133</v>
      </c>
      <c r="Q2941" t="s">
        <v>30</v>
      </c>
      <c r="R2941" t="s">
        <v>31</v>
      </c>
      <c r="S2941">
        <v>0</v>
      </c>
      <c r="T2941">
        <v>1999</v>
      </c>
      <c r="U2941">
        <v>883</v>
      </c>
      <c r="V2941">
        <v>4.5999999999999996</v>
      </c>
      <c r="W2941">
        <v>458</v>
      </c>
    </row>
    <row r="2942" spans="1:23" x14ac:dyDescent="0.25">
      <c r="A2942" t="s">
        <v>1267</v>
      </c>
      <c r="B2942">
        <v>101</v>
      </c>
      <c r="C2942">
        <v>95</v>
      </c>
      <c r="D2942">
        <v>611</v>
      </c>
      <c r="E2942">
        <v>3</v>
      </c>
      <c r="F2942" t="s">
        <v>8327</v>
      </c>
      <c r="G2942">
        <v>9</v>
      </c>
      <c r="H2942">
        <v>190666</v>
      </c>
      <c r="I2942" t="s">
        <v>1639</v>
      </c>
      <c r="J2942" t="s">
        <v>7015</v>
      </c>
      <c r="K2942" t="s">
        <v>8328</v>
      </c>
      <c r="L2942">
        <v>2410</v>
      </c>
      <c r="M2942">
        <v>18</v>
      </c>
      <c r="N2942" t="s">
        <v>8329</v>
      </c>
      <c r="O2942">
        <v>1</v>
      </c>
      <c r="P2942">
        <v>20</v>
      </c>
      <c r="Q2942" t="s">
        <v>1272</v>
      </c>
      <c r="R2942" t="s">
        <v>607</v>
      </c>
      <c r="S2942">
        <v>0</v>
      </c>
      <c r="T2942">
        <v>2009</v>
      </c>
      <c r="U2942">
        <v>4</v>
      </c>
      <c r="V2942">
        <v>5.7</v>
      </c>
      <c r="W2942">
        <v>784</v>
      </c>
    </row>
    <row r="2943" spans="1:23" x14ac:dyDescent="0.25">
      <c r="A2943" t="s">
        <v>5114</v>
      </c>
      <c r="B2943">
        <v>82</v>
      </c>
      <c r="C2943">
        <v>95</v>
      </c>
      <c r="D2943">
        <v>165</v>
      </c>
      <c r="E2943">
        <v>280</v>
      </c>
      <c r="F2943" t="s">
        <v>1898</v>
      </c>
      <c r="G2943">
        <v>686</v>
      </c>
      <c r="H2943">
        <v>0</v>
      </c>
      <c r="I2943" t="s">
        <v>8330</v>
      </c>
      <c r="J2943" t="s">
        <v>5115</v>
      </c>
      <c r="K2943" t="s">
        <v>8331</v>
      </c>
      <c r="L2943">
        <v>27052</v>
      </c>
      <c r="M2943">
        <v>1501</v>
      </c>
      <c r="N2943" t="s">
        <v>4260</v>
      </c>
      <c r="O2943">
        <v>2</v>
      </c>
      <c r="P2943">
        <v>124</v>
      </c>
      <c r="Q2943" t="s">
        <v>30</v>
      </c>
      <c r="R2943" t="s">
        <v>31</v>
      </c>
      <c r="S2943">
        <v>0</v>
      </c>
      <c r="T2943">
        <v>2002</v>
      </c>
      <c r="U2943">
        <v>327</v>
      </c>
      <c r="V2943">
        <v>6.8</v>
      </c>
      <c r="W2943">
        <v>0</v>
      </c>
    </row>
    <row r="2944" spans="1:23" x14ac:dyDescent="0.25">
      <c r="A2944" t="s">
        <v>8332</v>
      </c>
      <c r="B2944">
        <v>149</v>
      </c>
      <c r="C2944">
        <v>132</v>
      </c>
      <c r="D2944">
        <v>14</v>
      </c>
      <c r="E2944">
        <v>3</v>
      </c>
      <c r="F2944" t="s">
        <v>8333</v>
      </c>
      <c r="G2944">
        <v>52</v>
      </c>
      <c r="H2944">
        <v>119922</v>
      </c>
      <c r="I2944" t="s">
        <v>1283</v>
      </c>
      <c r="J2944" t="s">
        <v>3650</v>
      </c>
      <c r="K2944" t="s">
        <v>8334</v>
      </c>
      <c r="L2944">
        <v>8429</v>
      </c>
      <c r="M2944">
        <v>91</v>
      </c>
      <c r="N2944" t="s">
        <v>8335</v>
      </c>
      <c r="O2944">
        <v>0</v>
      </c>
      <c r="P2944">
        <v>62</v>
      </c>
      <c r="Q2944" t="s">
        <v>1272</v>
      </c>
      <c r="R2944" t="s">
        <v>607</v>
      </c>
      <c r="S2944">
        <v>0</v>
      </c>
      <c r="T2944">
        <v>2009</v>
      </c>
      <c r="U2944">
        <v>32</v>
      </c>
      <c r="V2944">
        <v>7.7</v>
      </c>
      <c r="W2944">
        <v>0</v>
      </c>
    </row>
    <row r="2945" spans="1:23" x14ac:dyDescent="0.25">
      <c r="A2945" t="s">
        <v>786</v>
      </c>
      <c r="B2945">
        <v>165</v>
      </c>
      <c r="C2945">
        <v>94</v>
      </c>
      <c r="D2945">
        <v>12</v>
      </c>
      <c r="E2945">
        <v>183</v>
      </c>
      <c r="F2945" t="s">
        <v>787</v>
      </c>
      <c r="G2945">
        <v>17000</v>
      </c>
      <c r="H2945">
        <v>177343675</v>
      </c>
      <c r="I2945" t="s">
        <v>788</v>
      </c>
      <c r="J2945" t="s">
        <v>789</v>
      </c>
      <c r="K2945" t="s">
        <v>790</v>
      </c>
      <c r="L2945">
        <v>70133</v>
      </c>
      <c r="M2945">
        <v>17883</v>
      </c>
      <c r="N2945" t="s">
        <v>791</v>
      </c>
      <c r="O2945">
        <v>0</v>
      </c>
      <c r="P2945">
        <v>214</v>
      </c>
      <c r="Q2945" t="s">
        <v>30</v>
      </c>
      <c r="R2945" t="s">
        <v>31</v>
      </c>
      <c r="S2945">
        <v>0</v>
      </c>
      <c r="T2945">
        <v>2015</v>
      </c>
      <c r="U2945">
        <v>523</v>
      </c>
      <c r="V2945">
        <v>6.7</v>
      </c>
      <c r="W2945">
        <v>26000</v>
      </c>
    </row>
    <row r="2946" spans="1:23" x14ac:dyDescent="0.25">
      <c r="A2946" t="s">
        <v>8336</v>
      </c>
      <c r="B2946">
        <v>5</v>
      </c>
      <c r="C2946">
        <v>89</v>
      </c>
      <c r="D2946">
        <v>0</v>
      </c>
      <c r="E2946">
        <v>188</v>
      </c>
      <c r="F2946" t="s">
        <v>1134</v>
      </c>
      <c r="G2946">
        <v>970</v>
      </c>
      <c r="H2946">
        <v>0</v>
      </c>
      <c r="I2946" t="s">
        <v>548</v>
      </c>
      <c r="J2946" t="s">
        <v>1277</v>
      </c>
      <c r="K2946" t="s">
        <v>8337</v>
      </c>
      <c r="L2946">
        <v>408</v>
      </c>
      <c r="M2946">
        <v>1854</v>
      </c>
      <c r="N2946" t="s">
        <v>8338</v>
      </c>
      <c r="O2946">
        <v>0</v>
      </c>
      <c r="P2946">
        <v>12</v>
      </c>
      <c r="Q2946" t="s">
        <v>1272</v>
      </c>
      <c r="R2946" t="s">
        <v>607</v>
      </c>
      <c r="S2946">
        <v>0</v>
      </c>
      <c r="T2946">
        <v>2011</v>
      </c>
      <c r="U2946">
        <v>618</v>
      </c>
      <c r="V2946">
        <v>3.2</v>
      </c>
      <c r="W2946">
        <v>211</v>
      </c>
    </row>
    <row r="2947" spans="1:23" x14ac:dyDescent="0.25">
      <c r="A2947" t="s">
        <v>8339</v>
      </c>
      <c r="B2947">
        <v>44</v>
      </c>
      <c r="C2947">
        <v>138</v>
      </c>
      <c r="D2947">
        <v>7</v>
      </c>
      <c r="E2947">
        <v>16</v>
      </c>
      <c r="F2947" t="s">
        <v>8340</v>
      </c>
      <c r="G2947">
        <v>84</v>
      </c>
      <c r="H2947">
        <v>0</v>
      </c>
      <c r="I2947" t="s">
        <v>394</v>
      </c>
      <c r="J2947" t="s">
        <v>7058</v>
      </c>
      <c r="K2947" t="s">
        <v>8341</v>
      </c>
      <c r="L2947">
        <v>4899</v>
      </c>
      <c r="M2947">
        <v>164</v>
      </c>
      <c r="N2947" t="s">
        <v>8342</v>
      </c>
      <c r="O2947">
        <v>0</v>
      </c>
      <c r="P2947">
        <v>49</v>
      </c>
      <c r="Q2947" t="s">
        <v>466</v>
      </c>
      <c r="R2947" t="s">
        <v>467</v>
      </c>
      <c r="S2947">
        <v>0</v>
      </c>
      <c r="T2947">
        <v>2010</v>
      </c>
      <c r="U2947">
        <v>33</v>
      </c>
      <c r="V2947">
        <v>6.1</v>
      </c>
      <c r="W2947">
        <v>0</v>
      </c>
    </row>
    <row r="2948" spans="1:23" x14ac:dyDescent="0.25">
      <c r="A2948" t="s">
        <v>1348</v>
      </c>
      <c r="B2948">
        <v>74</v>
      </c>
      <c r="C2948">
        <v>113</v>
      </c>
      <c r="D2948">
        <v>212</v>
      </c>
      <c r="E2948">
        <v>18</v>
      </c>
      <c r="F2948" t="s">
        <v>8343</v>
      </c>
      <c r="G2948">
        <v>567</v>
      </c>
      <c r="H2948">
        <v>17149</v>
      </c>
      <c r="I2948" t="s">
        <v>968</v>
      </c>
      <c r="J2948" t="s">
        <v>259</v>
      </c>
      <c r="K2948" t="s">
        <v>8344</v>
      </c>
      <c r="L2948">
        <v>12128</v>
      </c>
      <c r="M2948">
        <v>708</v>
      </c>
      <c r="N2948" t="s">
        <v>8345</v>
      </c>
      <c r="O2948">
        <v>9</v>
      </c>
      <c r="P2948">
        <v>61</v>
      </c>
      <c r="Q2948" t="s">
        <v>30</v>
      </c>
      <c r="R2948" t="s">
        <v>8346</v>
      </c>
      <c r="S2948">
        <v>0</v>
      </c>
      <c r="T2948">
        <v>2011</v>
      </c>
      <c r="U2948">
        <v>111</v>
      </c>
      <c r="V2948">
        <v>5.6</v>
      </c>
      <c r="W2948">
        <v>0</v>
      </c>
    </row>
    <row r="2949" spans="1:23" x14ac:dyDescent="0.25">
      <c r="A2949" t="s">
        <v>8347</v>
      </c>
      <c r="B2949">
        <v>156</v>
      </c>
      <c r="C2949">
        <v>99</v>
      </c>
      <c r="D2949">
        <v>76</v>
      </c>
      <c r="E2949">
        <v>42</v>
      </c>
      <c r="F2949" t="s">
        <v>8348</v>
      </c>
      <c r="G2949">
        <v>181</v>
      </c>
      <c r="H2949">
        <v>0</v>
      </c>
      <c r="I2949" t="s">
        <v>8349</v>
      </c>
      <c r="J2949" t="s">
        <v>8350</v>
      </c>
      <c r="K2949" t="s">
        <v>8351</v>
      </c>
      <c r="L2949">
        <v>64423</v>
      </c>
      <c r="M2949">
        <v>433</v>
      </c>
      <c r="N2949" t="s">
        <v>8352</v>
      </c>
      <c r="O2949">
        <v>1</v>
      </c>
      <c r="P2949">
        <v>293</v>
      </c>
      <c r="Q2949" t="s">
        <v>30</v>
      </c>
      <c r="R2949" t="s">
        <v>44</v>
      </c>
      <c r="S2949">
        <v>0</v>
      </c>
      <c r="T2949">
        <v>2009</v>
      </c>
      <c r="U2949">
        <v>168</v>
      </c>
      <c r="V2949">
        <v>6.9</v>
      </c>
      <c r="W2949">
        <v>13000</v>
      </c>
    </row>
    <row r="2950" spans="1:23" x14ac:dyDescent="0.25">
      <c r="A2950" t="s">
        <v>8353</v>
      </c>
      <c r="B2950">
        <v>1</v>
      </c>
      <c r="C2950">
        <v>111</v>
      </c>
      <c r="D2950">
        <v>0</v>
      </c>
      <c r="E2950">
        <v>247</v>
      </c>
      <c r="F2950" t="s">
        <v>8354</v>
      </c>
      <c r="G2950">
        <v>1000</v>
      </c>
      <c r="H2950">
        <v>14616</v>
      </c>
      <c r="I2950" t="s">
        <v>2164</v>
      </c>
      <c r="J2950" t="s">
        <v>2837</v>
      </c>
      <c r="K2950" t="s">
        <v>8355</v>
      </c>
      <c r="L2950">
        <v>314</v>
      </c>
      <c r="M2950">
        <v>2059</v>
      </c>
      <c r="N2950" t="s">
        <v>8356</v>
      </c>
      <c r="O2950">
        <v>1</v>
      </c>
      <c r="P2950">
        <v>10</v>
      </c>
      <c r="Q2950" t="s">
        <v>30</v>
      </c>
      <c r="R2950" t="s">
        <v>31</v>
      </c>
      <c r="S2950">
        <v>0</v>
      </c>
      <c r="T2950">
        <v>2015</v>
      </c>
      <c r="U2950">
        <v>445</v>
      </c>
      <c r="V2950">
        <v>7.5</v>
      </c>
      <c r="W2950">
        <v>26000</v>
      </c>
    </row>
    <row r="2951" spans="1:23" x14ac:dyDescent="0.25">
      <c r="A2951" t="s">
        <v>2140</v>
      </c>
      <c r="B2951">
        <v>82</v>
      </c>
      <c r="C2951">
        <v>99</v>
      </c>
      <c r="D2951">
        <v>130</v>
      </c>
      <c r="E2951">
        <v>79</v>
      </c>
      <c r="F2951" t="s">
        <v>8357</v>
      </c>
      <c r="G2951">
        <v>399</v>
      </c>
      <c r="H2951">
        <v>91443253</v>
      </c>
      <c r="I2951" t="s">
        <v>1017</v>
      </c>
      <c r="J2951" t="s">
        <v>3389</v>
      </c>
      <c r="K2951" t="s">
        <v>8358</v>
      </c>
      <c r="L2951">
        <v>21034</v>
      </c>
      <c r="M2951">
        <v>663</v>
      </c>
      <c r="N2951" t="s">
        <v>3093</v>
      </c>
      <c r="O2951">
        <v>0</v>
      </c>
      <c r="P2951">
        <v>153</v>
      </c>
      <c r="Q2951" t="s">
        <v>30</v>
      </c>
      <c r="R2951" t="s">
        <v>31</v>
      </c>
      <c r="S2951">
        <v>0</v>
      </c>
      <c r="T2951">
        <v>2014</v>
      </c>
      <c r="U2951">
        <v>116</v>
      </c>
      <c r="V2951">
        <v>5.8</v>
      </c>
      <c r="W2951">
        <v>23000</v>
      </c>
    </row>
    <row r="2952" spans="1:23" x14ac:dyDescent="0.25">
      <c r="A2952" t="s">
        <v>857</v>
      </c>
      <c r="B2952">
        <v>151</v>
      </c>
      <c r="C2952">
        <v>104</v>
      </c>
      <c r="D2952">
        <v>0</v>
      </c>
      <c r="E2952">
        <v>1000</v>
      </c>
      <c r="F2952" t="s">
        <v>237</v>
      </c>
      <c r="G2952">
        <v>26000</v>
      </c>
      <c r="H2952">
        <v>30093107</v>
      </c>
      <c r="I2952" t="s">
        <v>684</v>
      </c>
      <c r="J2952" t="s">
        <v>234</v>
      </c>
      <c r="K2952" t="s">
        <v>8359</v>
      </c>
      <c r="L2952">
        <v>600996</v>
      </c>
      <c r="M2952">
        <v>39175</v>
      </c>
      <c r="N2952" t="s">
        <v>472</v>
      </c>
      <c r="O2952">
        <v>6</v>
      </c>
      <c r="P2952">
        <v>726</v>
      </c>
      <c r="Q2952" t="s">
        <v>30</v>
      </c>
      <c r="R2952" t="s">
        <v>44</v>
      </c>
      <c r="S2952">
        <v>0</v>
      </c>
      <c r="T2952">
        <v>2000</v>
      </c>
      <c r="U2952">
        <v>11000</v>
      </c>
      <c r="V2952">
        <v>8.3000000000000007</v>
      </c>
      <c r="W2952">
        <v>27000</v>
      </c>
    </row>
    <row r="2953" spans="1:23" x14ac:dyDescent="0.25">
      <c r="A2953" t="s">
        <v>8360</v>
      </c>
      <c r="B2953">
        <v>3</v>
      </c>
      <c r="C2953">
        <v>89</v>
      </c>
      <c r="D2953">
        <v>49</v>
      </c>
      <c r="E2953">
        <v>84</v>
      </c>
      <c r="F2953" t="s">
        <v>8361</v>
      </c>
      <c r="G2953">
        <v>551</v>
      </c>
      <c r="H2953">
        <v>0</v>
      </c>
      <c r="I2953" t="s">
        <v>8362</v>
      </c>
      <c r="J2953" t="s">
        <v>8363</v>
      </c>
      <c r="K2953" t="s">
        <v>8364</v>
      </c>
      <c r="L2953">
        <v>105</v>
      </c>
      <c r="M2953">
        <v>895</v>
      </c>
      <c r="N2953" t="s">
        <v>8365</v>
      </c>
      <c r="O2953">
        <v>6</v>
      </c>
      <c r="P2953">
        <v>7</v>
      </c>
      <c r="Q2953" t="s">
        <v>30</v>
      </c>
      <c r="R2953" t="s">
        <v>31</v>
      </c>
      <c r="S2953">
        <v>0</v>
      </c>
      <c r="T2953">
        <v>2015</v>
      </c>
      <c r="U2953">
        <v>85</v>
      </c>
      <c r="V2953">
        <v>2.8</v>
      </c>
      <c r="W2953">
        <v>634</v>
      </c>
    </row>
    <row r="2954" spans="1:23" x14ac:dyDescent="0.25">
      <c r="A2954" t="s">
        <v>7649</v>
      </c>
      <c r="B2954">
        <v>98</v>
      </c>
      <c r="C2954">
        <v>103</v>
      </c>
      <c r="D2954">
        <v>52</v>
      </c>
      <c r="E2954">
        <v>426</v>
      </c>
      <c r="F2954" t="s">
        <v>3429</v>
      </c>
      <c r="G2954">
        <v>969</v>
      </c>
      <c r="H2954">
        <v>57469179</v>
      </c>
      <c r="I2954" t="s">
        <v>4475</v>
      </c>
      <c r="J2954" t="s">
        <v>2310</v>
      </c>
      <c r="K2954" t="s">
        <v>8366</v>
      </c>
      <c r="L2954">
        <v>63855</v>
      </c>
      <c r="M2954">
        <v>2987</v>
      </c>
      <c r="N2954" t="s">
        <v>8367</v>
      </c>
      <c r="O2954">
        <v>0</v>
      </c>
      <c r="P2954">
        <v>248</v>
      </c>
      <c r="Q2954" t="s">
        <v>30</v>
      </c>
      <c r="R2954" t="s">
        <v>31</v>
      </c>
      <c r="S2954">
        <v>0</v>
      </c>
      <c r="T2954">
        <v>1989</v>
      </c>
      <c r="U2954">
        <v>886</v>
      </c>
      <c r="V2954">
        <v>6.6</v>
      </c>
      <c r="W2954">
        <v>0</v>
      </c>
    </row>
    <row r="2955" spans="1:23" x14ac:dyDescent="0.25">
      <c r="A2955" t="s">
        <v>8368</v>
      </c>
      <c r="B2955">
        <v>25</v>
      </c>
      <c r="C2955">
        <v>134</v>
      </c>
      <c r="D2955">
        <v>0</v>
      </c>
      <c r="E2955">
        <v>4</v>
      </c>
      <c r="F2955" t="s">
        <v>8369</v>
      </c>
      <c r="G2955">
        <v>15</v>
      </c>
      <c r="H2955">
        <v>48856</v>
      </c>
      <c r="I2955" t="s">
        <v>2164</v>
      </c>
      <c r="J2955" t="s">
        <v>8370</v>
      </c>
      <c r="K2955" t="s">
        <v>8371</v>
      </c>
      <c r="L2955">
        <v>3466</v>
      </c>
      <c r="M2955">
        <v>30</v>
      </c>
      <c r="N2955" t="s">
        <v>8372</v>
      </c>
      <c r="O2955">
        <v>0</v>
      </c>
      <c r="P2955">
        <v>40</v>
      </c>
      <c r="Q2955" t="s">
        <v>466</v>
      </c>
      <c r="R2955" t="s">
        <v>467</v>
      </c>
      <c r="S2955">
        <v>0</v>
      </c>
      <c r="T2955">
        <v>1993</v>
      </c>
      <c r="U2955">
        <v>6</v>
      </c>
      <c r="V2955">
        <v>7.5</v>
      </c>
      <c r="W2955">
        <v>355</v>
      </c>
    </row>
    <row r="2956" spans="1:23" x14ac:dyDescent="0.25">
      <c r="A2956" t="s">
        <v>8373</v>
      </c>
      <c r="B2956">
        <v>35</v>
      </c>
      <c r="C2956">
        <v>100</v>
      </c>
      <c r="D2956">
        <v>2</v>
      </c>
      <c r="E2956">
        <v>388</v>
      </c>
      <c r="F2956" t="s">
        <v>1527</v>
      </c>
      <c r="G2956">
        <v>680</v>
      </c>
      <c r="H2956">
        <v>0</v>
      </c>
      <c r="I2956" t="s">
        <v>2560</v>
      </c>
      <c r="J2956" t="s">
        <v>1487</v>
      </c>
      <c r="K2956" t="s">
        <v>8374</v>
      </c>
      <c r="L2956">
        <v>3737</v>
      </c>
      <c r="M2956">
        <v>1780</v>
      </c>
      <c r="N2956" t="s">
        <v>7961</v>
      </c>
      <c r="O2956">
        <v>2</v>
      </c>
      <c r="P2956">
        <v>27</v>
      </c>
      <c r="Q2956" t="s">
        <v>30</v>
      </c>
      <c r="R2956" t="s">
        <v>44</v>
      </c>
      <c r="S2956">
        <v>0</v>
      </c>
      <c r="T2956">
        <v>2009</v>
      </c>
      <c r="U2956">
        <v>544</v>
      </c>
      <c r="V2956">
        <v>6</v>
      </c>
      <c r="W2956">
        <v>443</v>
      </c>
    </row>
    <row r="2957" spans="1:23" x14ac:dyDescent="0.25">
      <c r="A2957" t="s">
        <v>8375</v>
      </c>
      <c r="B2957">
        <v>6</v>
      </c>
      <c r="C2957">
        <v>130</v>
      </c>
      <c r="D2957">
        <v>3</v>
      </c>
      <c r="E2957">
        <v>2</v>
      </c>
      <c r="F2957" t="s">
        <v>6867</v>
      </c>
      <c r="G2957">
        <v>215</v>
      </c>
      <c r="H2957">
        <v>0</v>
      </c>
      <c r="I2957" t="s">
        <v>2164</v>
      </c>
      <c r="J2957" t="s">
        <v>8376</v>
      </c>
      <c r="K2957" t="s">
        <v>8377</v>
      </c>
      <c r="L2957">
        <v>117</v>
      </c>
      <c r="M2957">
        <v>244</v>
      </c>
      <c r="N2957" t="s">
        <v>8378</v>
      </c>
      <c r="O2957">
        <v>1</v>
      </c>
      <c r="P2957">
        <v>6</v>
      </c>
      <c r="Q2957" t="s">
        <v>6868</v>
      </c>
      <c r="R2957" t="s">
        <v>607</v>
      </c>
      <c r="S2957">
        <v>0</v>
      </c>
      <c r="T2957">
        <v>2015</v>
      </c>
      <c r="U2957">
        <v>27</v>
      </c>
      <c r="V2957">
        <v>6.2</v>
      </c>
      <c r="W2957">
        <v>4</v>
      </c>
    </row>
    <row r="2958" spans="1:23" x14ac:dyDescent="0.25">
      <c r="A2958" t="s">
        <v>1826</v>
      </c>
      <c r="B2958">
        <v>183</v>
      </c>
      <c r="C2958">
        <v>106</v>
      </c>
      <c r="D2958">
        <v>287</v>
      </c>
      <c r="E2958">
        <v>233</v>
      </c>
      <c r="F2958" t="s">
        <v>8379</v>
      </c>
      <c r="G2958">
        <v>767</v>
      </c>
      <c r="H2958">
        <v>148170000</v>
      </c>
      <c r="I2958" t="s">
        <v>601</v>
      </c>
      <c r="J2958" t="s">
        <v>3247</v>
      </c>
      <c r="K2958" t="s">
        <v>8380</v>
      </c>
      <c r="L2958">
        <v>142293</v>
      </c>
      <c r="M2958">
        <v>2053</v>
      </c>
      <c r="N2958" t="s">
        <v>8381</v>
      </c>
      <c r="O2958">
        <v>0</v>
      </c>
      <c r="P2958">
        <v>245</v>
      </c>
      <c r="Q2958" t="s">
        <v>30</v>
      </c>
      <c r="R2958" t="s">
        <v>31</v>
      </c>
      <c r="S2958">
        <v>0</v>
      </c>
      <c r="T2958">
        <v>1984</v>
      </c>
      <c r="U2958">
        <v>281</v>
      </c>
      <c r="V2958">
        <v>7.2</v>
      </c>
      <c r="W2958">
        <v>14000</v>
      </c>
    </row>
    <row r="2959" spans="1:23" x14ac:dyDescent="0.25">
      <c r="A2959" t="s">
        <v>947</v>
      </c>
      <c r="B2959">
        <v>282</v>
      </c>
      <c r="C2959">
        <v>125</v>
      </c>
      <c r="D2959">
        <v>0</v>
      </c>
      <c r="E2959">
        <v>504</v>
      </c>
      <c r="F2959" t="s">
        <v>8382</v>
      </c>
      <c r="G2959">
        <v>11000</v>
      </c>
      <c r="H2959">
        <v>460935665</v>
      </c>
      <c r="I2959" t="s">
        <v>26</v>
      </c>
      <c r="J2959" t="s">
        <v>272</v>
      </c>
      <c r="K2959" t="s">
        <v>8383</v>
      </c>
      <c r="L2959">
        <v>911097</v>
      </c>
      <c r="M2959">
        <v>13485</v>
      </c>
      <c r="N2959" t="s">
        <v>4746</v>
      </c>
      <c r="O2959">
        <v>1</v>
      </c>
      <c r="P2959">
        <v>1470</v>
      </c>
      <c r="Q2959" t="s">
        <v>30</v>
      </c>
      <c r="R2959" t="s">
        <v>31</v>
      </c>
      <c r="S2959">
        <v>0</v>
      </c>
      <c r="T2959">
        <v>1977</v>
      </c>
      <c r="U2959">
        <v>1000</v>
      </c>
      <c r="V2959">
        <v>8.6999999999999993</v>
      </c>
      <c r="W2959">
        <v>33000</v>
      </c>
    </row>
    <row r="2960" spans="1:23" x14ac:dyDescent="0.25">
      <c r="A2960" t="s">
        <v>8384</v>
      </c>
      <c r="B2960">
        <v>158</v>
      </c>
      <c r="C2960">
        <v>109</v>
      </c>
      <c r="D2960">
        <v>11</v>
      </c>
      <c r="E2960">
        <v>411</v>
      </c>
      <c r="F2960" t="s">
        <v>3360</v>
      </c>
      <c r="G2960">
        <v>22000</v>
      </c>
      <c r="H2960">
        <v>35537564</v>
      </c>
      <c r="I2960" t="s">
        <v>1094</v>
      </c>
      <c r="J2960" t="s">
        <v>1140</v>
      </c>
      <c r="K2960" t="s">
        <v>8385</v>
      </c>
      <c r="L2960">
        <v>49671</v>
      </c>
      <c r="M2960">
        <v>24063</v>
      </c>
      <c r="N2960" t="s">
        <v>8386</v>
      </c>
      <c r="O2960">
        <v>1</v>
      </c>
      <c r="P2960">
        <v>166</v>
      </c>
      <c r="Q2960" t="s">
        <v>30</v>
      </c>
      <c r="R2960" t="s">
        <v>31</v>
      </c>
      <c r="S2960">
        <v>0</v>
      </c>
      <c r="T2960">
        <v>2016</v>
      </c>
      <c r="U2960">
        <v>851</v>
      </c>
      <c r="V2960">
        <v>6</v>
      </c>
      <c r="W2960">
        <v>11000</v>
      </c>
    </row>
    <row r="2961" spans="1:23" x14ac:dyDescent="0.25">
      <c r="A2961" t="s">
        <v>5406</v>
      </c>
      <c r="B2961">
        <v>89</v>
      </c>
      <c r="C2961">
        <v>200</v>
      </c>
      <c r="D2961">
        <v>767</v>
      </c>
      <c r="E2961">
        <v>382</v>
      </c>
      <c r="F2961" t="s">
        <v>8387</v>
      </c>
      <c r="G2961">
        <v>597</v>
      </c>
      <c r="H2961">
        <v>111722000</v>
      </c>
      <c r="I2961" t="s">
        <v>3443</v>
      </c>
      <c r="J2961" t="s">
        <v>7022</v>
      </c>
      <c r="K2961" t="s">
        <v>8388</v>
      </c>
      <c r="L2961">
        <v>55816</v>
      </c>
      <c r="M2961">
        <v>1966</v>
      </c>
      <c r="N2961" t="s">
        <v>4093</v>
      </c>
      <c r="O2961">
        <v>2</v>
      </c>
      <c r="P2961">
        <v>255</v>
      </c>
      <c r="Q2961" t="s">
        <v>30</v>
      </c>
      <c r="R2961" t="s">
        <v>31</v>
      </c>
      <c r="S2961">
        <v>0</v>
      </c>
      <c r="T2961">
        <v>1965</v>
      </c>
      <c r="U2961">
        <v>396</v>
      </c>
      <c r="V2961">
        <v>8</v>
      </c>
      <c r="W2961">
        <v>7000</v>
      </c>
    </row>
    <row r="2962" spans="1:23" x14ac:dyDescent="0.25">
      <c r="A2962" t="s">
        <v>4025</v>
      </c>
      <c r="B2962">
        <v>101</v>
      </c>
      <c r="C2962">
        <v>114</v>
      </c>
      <c r="D2962">
        <v>335</v>
      </c>
      <c r="E2962">
        <v>14</v>
      </c>
      <c r="F2962" t="s">
        <v>8389</v>
      </c>
      <c r="G2962">
        <v>585</v>
      </c>
      <c r="H2962">
        <v>10230</v>
      </c>
      <c r="I2962" t="s">
        <v>8390</v>
      </c>
      <c r="J2962" t="s">
        <v>8391</v>
      </c>
      <c r="K2962" t="s">
        <v>8392</v>
      </c>
      <c r="L2962">
        <v>14437</v>
      </c>
      <c r="M2962">
        <v>679</v>
      </c>
      <c r="N2962" t="s">
        <v>8393</v>
      </c>
      <c r="O2962">
        <v>0</v>
      </c>
      <c r="P2962">
        <v>26</v>
      </c>
      <c r="Q2962" t="s">
        <v>8394</v>
      </c>
      <c r="R2962" t="s">
        <v>44</v>
      </c>
      <c r="S2962">
        <v>0</v>
      </c>
      <c r="T2962">
        <v>2014</v>
      </c>
      <c r="U2962">
        <v>68</v>
      </c>
      <c r="V2962">
        <v>7.2</v>
      </c>
      <c r="W2962">
        <v>0</v>
      </c>
    </row>
    <row r="2963" spans="1:23" x14ac:dyDescent="0.25">
      <c r="A2963" t="s">
        <v>2553</v>
      </c>
      <c r="B2963">
        <v>128</v>
      </c>
      <c r="C2963">
        <v>112</v>
      </c>
      <c r="D2963">
        <v>197</v>
      </c>
      <c r="E2963">
        <v>632</v>
      </c>
      <c r="F2963" t="s">
        <v>4594</v>
      </c>
      <c r="G2963">
        <v>755</v>
      </c>
      <c r="H2963">
        <v>90556401</v>
      </c>
      <c r="I2963" t="s">
        <v>1937</v>
      </c>
      <c r="J2963" t="s">
        <v>6411</v>
      </c>
      <c r="K2963" t="s">
        <v>8395</v>
      </c>
      <c r="L2963">
        <v>43795</v>
      </c>
      <c r="M2963">
        <v>3507</v>
      </c>
      <c r="N2963" t="s">
        <v>6966</v>
      </c>
      <c r="O2963">
        <v>1</v>
      </c>
      <c r="P2963">
        <v>171</v>
      </c>
      <c r="Q2963" t="s">
        <v>30</v>
      </c>
      <c r="R2963" t="s">
        <v>31</v>
      </c>
      <c r="S2963">
        <v>0</v>
      </c>
      <c r="T2963">
        <v>2008</v>
      </c>
      <c r="U2963">
        <v>734</v>
      </c>
      <c r="V2963">
        <v>4.5</v>
      </c>
      <c r="W2963">
        <v>0</v>
      </c>
    </row>
    <row r="2964" spans="1:23" x14ac:dyDescent="0.25">
      <c r="A2964" t="s">
        <v>2612</v>
      </c>
      <c r="B2964">
        <v>410</v>
      </c>
      <c r="C2964">
        <v>116</v>
      </c>
      <c r="D2964">
        <v>737</v>
      </c>
      <c r="E2964">
        <v>141</v>
      </c>
      <c r="F2964" t="s">
        <v>8396</v>
      </c>
      <c r="G2964">
        <v>23000</v>
      </c>
      <c r="H2964">
        <v>93571803</v>
      </c>
      <c r="I2964" t="s">
        <v>1072</v>
      </c>
      <c r="J2964" t="s">
        <v>46</v>
      </c>
      <c r="K2964" t="s">
        <v>8397</v>
      </c>
      <c r="L2964">
        <v>275869</v>
      </c>
      <c r="M2964">
        <v>23811</v>
      </c>
      <c r="N2964" t="s">
        <v>4678</v>
      </c>
      <c r="O2964">
        <v>2</v>
      </c>
      <c r="P2964">
        <v>389</v>
      </c>
      <c r="Q2964" t="s">
        <v>30</v>
      </c>
      <c r="R2964" t="s">
        <v>31</v>
      </c>
      <c r="S2964">
        <v>0</v>
      </c>
      <c r="T2964">
        <v>2010</v>
      </c>
      <c r="U2964">
        <v>238</v>
      </c>
      <c r="V2964">
        <v>7.9</v>
      </c>
      <c r="W2964">
        <v>36000</v>
      </c>
    </row>
    <row r="2965" spans="1:23" x14ac:dyDescent="0.25">
      <c r="A2965" t="s">
        <v>6282</v>
      </c>
      <c r="B2965">
        <v>104</v>
      </c>
      <c r="C2965">
        <v>92</v>
      </c>
      <c r="D2965">
        <v>79</v>
      </c>
      <c r="E2965">
        <v>218</v>
      </c>
      <c r="F2965" t="s">
        <v>6283</v>
      </c>
      <c r="G2965">
        <v>608</v>
      </c>
      <c r="H2965">
        <v>72755517</v>
      </c>
      <c r="I2965" t="s">
        <v>6284</v>
      </c>
      <c r="J2965" t="s">
        <v>6285</v>
      </c>
      <c r="K2965" t="s">
        <v>8398</v>
      </c>
      <c r="L2965">
        <v>56595</v>
      </c>
      <c r="M2965">
        <v>1853</v>
      </c>
      <c r="N2965" t="s">
        <v>6287</v>
      </c>
      <c r="O2965">
        <v>0</v>
      </c>
      <c r="P2965">
        <v>196</v>
      </c>
      <c r="Q2965" t="s">
        <v>30</v>
      </c>
      <c r="R2965" t="s">
        <v>31</v>
      </c>
      <c r="S2965">
        <v>0</v>
      </c>
      <c r="T2965">
        <v>2006</v>
      </c>
      <c r="U2965">
        <v>362</v>
      </c>
      <c r="V2965">
        <v>7.1</v>
      </c>
      <c r="W2965">
        <v>641</v>
      </c>
    </row>
    <row r="2966" spans="1:23" x14ac:dyDescent="0.25">
      <c r="A2966" t="s">
        <v>4227</v>
      </c>
      <c r="B2966">
        <v>54</v>
      </c>
      <c r="C2966">
        <v>120</v>
      </c>
      <c r="D2966">
        <v>36</v>
      </c>
      <c r="E2966">
        <v>633</v>
      </c>
      <c r="F2966" t="s">
        <v>1486</v>
      </c>
      <c r="G2966">
        <v>886</v>
      </c>
      <c r="H2966">
        <v>52929168</v>
      </c>
      <c r="I2966" t="s">
        <v>684</v>
      </c>
      <c r="J2966" t="s">
        <v>3429</v>
      </c>
      <c r="K2966" t="s">
        <v>8399</v>
      </c>
      <c r="L2966">
        <v>82743</v>
      </c>
      <c r="M2966">
        <v>3280</v>
      </c>
      <c r="N2966" t="s">
        <v>8400</v>
      </c>
      <c r="O2966">
        <v>1</v>
      </c>
      <c r="P2966">
        <v>201</v>
      </c>
      <c r="Q2966" t="s">
        <v>30</v>
      </c>
      <c r="R2966" t="s">
        <v>31</v>
      </c>
      <c r="S2966">
        <v>0</v>
      </c>
      <c r="T2966">
        <v>1992</v>
      </c>
      <c r="U2966">
        <v>655</v>
      </c>
      <c r="V2966">
        <v>7.5</v>
      </c>
      <c r="W2966">
        <v>7000</v>
      </c>
    </row>
    <row r="2967" spans="1:23" x14ac:dyDescent="0.25">
      <c r="A2967" t="s">
        <v>8401</v>
      </c>
      <c r="B2967">
        <v>141</v>
      </c>
      <c r="C2967">
        <v>107</v>
      </c>
      <c r="D2967">
        <v>15</v>
      </c>
      <c r="E2967">
        <v>602</v>
      </c>
      <c r="F2967" t="s">
        <v>241</v>
      </c>
      <c r="G2967">
        <v>17000</v>
      </c>
      <c r="H2967">
        <v>50461335</v>
      </c>
      <c r="I2967" t="s">
        <v>8402</v>
      </c>
      <c r="J2967" t="s">
        <v>338</v>
      </c>
      <c r="K2967" t="s">
        <v>8403</v>
      </c>
      <c r="L2967">
        <v>83893</v>
      </c>
      <c r="M2967">
        <v>20466</v>
      </c>
      <c r="N2967" t="s">
        <v>876</v>
      </c>
      <c r="O2967">
        <v>3</v>
      </c>
      <c r="P2967">
        <v>132</v>
      </c>
      <c r="Q2967" t="s">
        <v>30</v>
      </c>
      <c r="R2967" t="s">
        <v>31</v>
      </c>
      <c r="S2967">
        <v>0</v>
      </c>
      <c r="T2967">
        <v>2014</v>
      </c>
      <c r="U2967">
        <v>1000</v>
      </c>
      <c r="V2967">
        <v>6.8</v>
      </c>
      <c r="W2967">
        <v>15000</v>
      </c>
    </row>
    <row r="2968" spans="1:23" x14ac:dyDescent="0.25">
      <c r="A2968" t="s">
        <v>6178</v>
      </c>
      <c r="B2968">
        <v>30</v>
      </c>
      <c r="C2968">
        <v>92</v>
      </c>
      <c r="D2968">
        <v>53</v>
      </c>
      <c r="E2968">
        <v>32</v>
      </c>
      <c r="F2968" t="s">
        <v>6451</v>
      </c>
      <c r="G2968">
        <v>84</v>
      </c>
      <c r="H2968">
        <v>0</v>
      </c>
      <c r="I2968" t="s">
        <v>1144</v>
      </c>
      <c r="J2968" t="s">
        <v>8404</v>
      </c>
      <c r="K2968" t="s">
        <v>8405</v>
      </c>
      <c r="L2968">
        <v>3104</v>
      </c>
      <c r="M2968">
        <v>179</v>
      </c>
      <c r="N2968" t="s">
        <v>8406</v>
      </c>
      <c r="O2968">
        <v>2</v>
      </c>
      <c r="P2968">
        <v>33</v>
      </c>
      <c r="Q2968" t="s">
        <v>30</v>
      </c>
      <c r="R2968" t="s">
        <v>188</v>
      </c>
      <c r="S2968">
        <v>0</v>
      </c>
      <c r="T2968">
        <v>2014</v>
      </c>
      <c r="U2968">
        <v>37</v>
      </c>
      <c r="V2968">
        <v>4.3</v>
      </c>
      <c r="W2968">
        <v>774</v>
      </c>
    </row>
    <row r="2969" spans="1:23" x14ac:dyDescent="0.25">
      <c r="A2969" t="s">
        <v>8407</v>
      </c>
      <c r="B2969">
        <v>57</v>
      </c>
      <c r="C2969">
        <v>107</v>
      </c>
      <c r="D2969">
        <v>42</v>
      </c>
      <c r="E2969">
        <v>808</v>
      </c>
      <c r="F2969" t="s">
        <v>3010</v>
      </c>
      <c r="G2969">
        <v>1000</v>
      </c>
      <c r="H2969">
        <v>49797148</v>
      </c>
      <c r="I2969" t="s">
        <v>2468</v>
      </c>
      <c r="J2969" t="s">
        <v>7656</v>
      </c>
      <c r="K2969" t="s">
        <v>8408</v>
      </c>
      <c r="L2969">
        <v>49007</v>
      </c>
      <c r="M2969">
        <v>3435</v>
      </c>
      <c r="N2969" t="s">
        <v>716</v>
      </c>
      <c r="O2969">
        <v>3</v>
      </c>
      <c r="P2969">
        <v>97</v>
      </c>
      <c r="Q2969" t="s">
        <v>30</v>
      </c>
      <c r="R2969" t="s">
        <v>31</v>
      </c>
      <c r="S2969">
        <v>0</v>
      </c>
      <c r="T2969">
        <v>1989</v>
      </c>
      <c r="U2969">
        <v>854</v>
      </c>
      <c r="V2969">
        <v>7.2</v>
      </c>
      <c r="W2969">
        <v>0</v>
      </c>
    </row>
    <row r="2970" spans="1:23" x14ac:dyDescent="0.25">
      <c r="A2970" t="s">
        <v>3669</v>
      </c>
      <c r="B2970">
        <v>56</v>
      </c>
      <c r="C2970">
        <v>100</v>
      </c>
      <c r="D2970">
        <v>32</v>
      </c>
      <c r="E2970">
        <v>621</v>
      </c>
      <c r="F2970" t="s">
        <v>499</v>
      </c>
      <c r="G2970">
        <v>785</v>
      </c>
      <c r="H2970">
        <v>0</v>
      </c>
      <c r="I2970" t="s">
        <v>1094</v>
      </c>
      <c r="J2970" t="s">
        <v>4395</v>
      </c>
      <c r="K2970" t="s">
        <v>8409</v>
      </c>
      <c r="L2970">
        <v>18220</v>
      </c>
      <c r="M2970">
        <v>3135</v>
      </c>
      <c r="N2970" t="s">
        <v>400</v>
      </c>
      <c r="O2970">
        <v>5</v>
      </c>
      <c r="P2970">
        <v>102</v>
      </c>
      <c r="Q2970" t="s">
        <v>30</v>
      </c>
      <c r="R2970" t="s">
        <v>44</v>
      </c>
      <c r="S2970">
        <v>0</v>
      </c>
      <c r="T2970">
        <v>2007</v>
      </c>
      <c r="U2970">
        <v>692</v>
      </c>
      <c r="V2970">
        <v>5.8</v>
      </c>
      <c r="W2970">
        <v>0</v>
      </c>
    </row>
    <row r="2971" spans="1:23" x14ac:dyDescent="0.25">
      <c r="A2971" t="s">
        <v>877</v>
      </c>
      <c r="B2971">
        <v>216</v>
      </c>
      <c r="C2971">
        <v>81</v>
      </c>
      <c r="D2971">
        <v>541</v>
      </c>
      <c r="E2971">
        <v>328</v>
      </c>
      <c r="F2971" t="s">
        <v>8410</v>
      </c>
      <c r="G2971">
        <v>991</v>
      </c>
      <c r="H2971">
        <v>46563158</v>
      </c>
      <c r="I2971" t="s">
        <v>1007</v>
      </c>
      <c r="J2971" t="s">
        <v>2144</v>
      </c>
      <c r="K2971" t="s">
        <v>8411</v>
      </c>
      <c r="L2971">
        <v>207934</v>
      </c>
      <c r="M2971">
        <v>2562</v>
      </c>
      <c r="N2971" t="s">
        <v>4581</v>
      </c>
      <c r="O2971">
        <v>0</v>
      </c>
      <c r="P2971">
        <v>629</v>
      </c>
      <c r="Q2971" t="s">
        <v>30</v>
      </c>
      <c r="R2971" t="s">
        <v>31</v>
      </c>
      <c r="S2971">
        <v>0</v>
      </c>
      <c r="T2971">
        <v>2002</v>
      </c>
      <c r="U2971">
        <v>465</v>
      </c>
      <c r="V2971">
        <v>7.1</v>
      </c>
      <c r="W2971">
        <v>0</v>
      </c>
    </row>
    <row r="2972" spans="1:23" x14ac:dyDescent="0.25">
      <c r="A2972" t="s">
        <v>1684</v>
      </c>
      <c r="B2972">
        <v>80</v>
      </c>
      <c r="C2972">
        <v>101</v>
      </c>
      <c r="D2972">
        <v>163</v>
      </c>
      <c r="E2972">
        <v>488</v>
      </c>
      <c r="F2972" t="s">
        <v>2040</v>
      </c>
      <c r="G2972">
        <v>683</v>
      </c>
      <c r="H2972">
        <v>41227069</v>
      </c>
      <c r="I2972" t="s">
        <v>152</v>
      </c>
      <c r="J2972" t="s">
        <v>8412</v>
      </c>
      <c r="K2972" t="s">
        <v>8413</v>
      </c>
      <c r="L2972">
        <v>162701</v>
      </c>
      <c r="M2972">
        <v>2436</v>
      </c>
      <c r="N2972" t="s">
        <v>7357</v>
      </c>
      <c r="O2972">
        <v>1</v>
      </c>
      <c r="P2972">
        <v>962</v>
      </c>
      <c r="Q2972" t="s">
        <v>30</v>
      </c>
      <c r="R2972" t="s">
        <v>31</v>
      </c>
      <c r="S2972">
        <v>0</v>
      </c>
      <c r="T2972">
        <v>2002</v>
      </c>
      <c r="U2972">
        <v>548</v>
      </c>
      <c r="V2972">
        <v>7.4</v>
      </c>
      <c r="W2972">
        <v>19000</v>
      </c>
    </row>
    <row r="2973" spans="1:23" x14ac:dyDescent="0.25">
      <c r="A2973" t="s">
        <v>4825</v>
      </c>
      <c r="B2973">
        <v>77</v>
      </c>
      <c r="C2973">
        <v>122</v>
      </c>
      <c r="D2973">
        <v>0</v>
      </c>
      <c r="E2973">
        <v>191</v>
      </c>
      <c r="F2973" t="s">
        <v>723</v>
      </c>
      <c r="G2973">
        <v>276</v>
      </c>
      <c r="H2973">
        <v>39025000</v>
      </c>
      <c r="I2973" t="s">
        <v>1265</v>
      </c>
      <c r="J2973" t="s">
        <v>7774</v>
      </c>
      <c r="K2973" t="s">
        <v>8414</v>
      </c>
      <c r="L2973">
        <v>73193</v>
      </c>
      <c r="M2973">
        <v>903</v>
      </c>
      <c r="N2973" t="s">
        <v>8415</v>
      </c>
      <c r="O2973">
        <v>0</v>
      </c>
      <c r="P2973">
        <v>190</v>
      </c>
      <c r="Q2973" t="s">
        <v>30</v>
      </c>
      <c r="R2973" t="s">
        <v>44</v>
      </c>
      <c r="S2973">
        <v>0</v>
      </c>
      <c r="T2973">
        <v>1995</v>
      </c>
      <c r="U2973">
        <v>258</v>
      </c>
      <c r="V2973">
        <v>7.6</v>
      </c>
      <c r="W2973">
        <v>0</v>
      </c>
    </row>
    <row r="2974" spans="1:23" x14ac:dyDescent="0.25">
      <c r="A2974" t="s">
        <v>3711</v>
      </c>
      <c r="B2974">
        <v>101</v>
      </c>
      <c r="C2974">
        <v>97</v>
      </c>
      <c r="D2974">
        <v>16</v>
      </c>
      <c r="E2974">
        <v>637</v>
      </c>
      <c r="F2974" t="s">
        <v>6894</v>
      </c>
      <c r="G2974">
        <v>4000</v>
      </c>
      <c r="H2974">
        <v>38201895</v>
      </c>
      <c r="I2974" t="s">
        <v>152</v>
      </c>
      <c r="J2974" t="s">
        <v>1607</v>
      </c>
      <c r="K2974" t="s">
        <v>8416</v>
      </c>
      <c r="L2974">
        <v>149222</v>
      </c>
      <c r="M2974">
        <v>6223</v>
      </c>
      <c r="N2974" t="s">
        <v>8417</v>
      </c>
      <c r="O2974">
        <v>3</v>
      </c>
      <c r="P2974">
        <v>749</v>
      </c>
      <c r="Q2974" t="s">
        <v>30</v>
      </c>
      <c r="R2974" t="s">
        <v>31</v>
      </c>
      <c r="S2974">
        <v>0</v>
      </c>
      <c r="T2974">
        <v>1999</v>
      </c>
      <c r="U2974">
        <v>656</v>
      </c>
      <c r="V2974">
        <v>6.9</v>
      </c>
      <c r="W2974">
        <v>0</v>
      </c>
    </row>
    <row r="2975" spans="1:23" x14ac:dyDescent="0.25">
      <c r="A2975" t="s">
        <v>7131</v>
      </c>
      <c r="B2975">
        <v>156</v>
      </c>
      <c r="C2975">
        <v>92</v>
      </c>
      <c r="D2975">
        <v>52</v>
      </c>
      <c r="E2975">
        <v>647</v>
      </c>
      <c r="F2975" t="s">
        <v>8418</v>
      </c>
      <c r="G2975">
        <v>723</v>
      </c>
      <c r="H2975">
        <v>27669413</v>
      </c>
      <c r="I2975" t="s">
        <v>3159</v>
      </c>
      <c r="J2975" t="s">
        <v>3630</v>
      </c>
      <c r="K2975" t="s">
        <v>8419</v>
      </c>
      <c r="L2975">
        <v>76207</v>
      </c>
      <c r="M2975">
        <v>3101</v>
      </c>
      <c r="N2975" t="s">
        <v>8420</v>
      </c>
      <c r="O2975">
        <v>0</v>
      </c>
      <c r="P2975">
        <v>194</v>
      </c>
      <c r="Q2975" t="s">
        <v>30</v>
      </c>
      <c r="R2975" t="s">
        <v>188</v>
      </c>
      <c r="S2975">
        <v>0</v>
      </c>
      <c r="T2975">
        <v>2009</v>
      </c>
      <c r="U2975">
        <v>651</v>
      </c>
      <c r="V2975">
        <v>6</v>
      </c>
      <c r="W2975">
        <v>0</v>
      </c>
    </row>
    <row r="2976" spans="1:23" x14ac:dyDescent="0.25">
      <c r="A2976" t="s">
        <v>6103</v>
      </c>
      <c r="B2976">
        <v>48</v>
      </c>
      <c r="C2976">
        <v>92</v>
      </c>
      <c r="D2976">
        <v>0</v>
      </c>
      <c r="E2976">
        <v>842</v>
      </c>
      <c r="F2976" t="s">
        <v>8421</v>
      </c>
      <c r="G2976">
        <v>1000</v>
      </c>
      <c r="H2976">
        <v>0</v>
      </c>
      <c r="I2976" t="s">
        <v>1094</v>
      </c>
      <c r="J2976" t="s">
        <v>3557</v>
      </c>
      <c r="K2976" t="s">
        <v>8422</v>
      </c>
      <c r="L2976">
        <v>36559</v>
      </c>
      <c r="M2976">
        <v>3931</v>
      </c>
      <c r="N2976" t="s">
        <v>6266</v>
      </c>
      <c r="O2976">
        <v>0</v>
      </c>
      <c r="P2976">
        <v>131</v>
      </c>
      <c r="Q2976" t="s">
        <v>30</v>
      </c>
      <c r="R2976" t="s">
        <v>31</v>
      </c>
      <c r="S2976">
        <v>0</v>
      </c>
      <c r="T2976">
        <v>1981</v>
      </c>
      <c r="U2976">
        <v>898</v>
      </c>
      <c r="V2976">
        <v>6.9</v>
      </c>
      <c r="W2976">
        <v>0</v>
      </c>
    </row>
    <row r="2977" spans="1:23" x14ac:dyDescent="0.25">
      <c r="A2977" t="s">
        <v>7506</v>
      </c>
      <c r="B2977">
        <v>109</v>
      </c>
      <c r="C2977">
        <v>110</v>
      </c>
      <c r="D2977">
        <v>107</v>
      </c>
      <c r="E2977">
        <v>549</v>
      </c>
      <c r="F2977" t="s">
        <v>8423</v>
      </c>
      <c r="G2977">
        <v>664</v>
      </c>
      <c r="H2977">
        <v>37766350</v>
      </c>
      <c r="I2977" t="s">
        <v>2164</v>
      </c>
      <c r="J2977" t="s">
        <v>2820</v>
      </c>
      <c r="K2977" t="s">
        <v>8424</v>
      </c>
      <c r="L2977">
        <v>19440</v>
      </c>
      <c r="M2977">
        <v>3376</v>
      </c>
      <c r="N2977" t="s">
        <v>1964</v>
      </c>
      <c r="O2977">
        <v>5</v>
      </c>
      <c r="P2977">
        <v>56</v>
      </c>
      <c r="Q2977" t="s">
        <v>30</v>
      </c>
      <c r="R2977" t="s">
        <v>31</v>
      </c>
      <c r="S2977">
        <v>0</v>
      </c>
      <c r="T2977">
        <v>2008</v>
      </c>
      <c r="U2977">
        <v>551</v>
      </c>
      <c r="V2977">
        <v>7.3</v>
      </c>
      <c r="W2977">
        <v>0</v>
      </c>
    </row>
    <row r="2978" spans="1:23" x14ac:dyDescent="0.25">
      <c r="A2978" t="s">
        <v>8425</v>
      </c>
      <c r="B2978">
        <v>62</v>
      </c>
      <c r="C2978">
        <v>86</v>
      </c>
      <c r="D2978">
        <v>5</v>
      </c>
      <c r="E2978">
        <v>532</v>
      </c>
      <c r="F2978" t="s">
        <v>2356</v>
      </c>
      <c r="G2978">
        <v>584</v>
      </c>
      <c r="H2978">
        <v>23978402</v>
      </c>
      <c r="I2978" t="s">
        <v>684</v>
      </c>
      <c r="J2978" t="s">
        <v>2256</v>
      </c>
      <c r="K2978" t="s">
        <v>8426</v>
      </c>
      <c r="L2978">
        <v>10966</v>
      </c>
      <c r="M2978">
        <v>3850</v>
      </c>
      <c r="N2978" t="s">
        <v>159</v>
      </c>
      <c r="O2978">
        <v>1</v>
      </c>
      <c r="P2978">
        <v>100</v>
      </c>
      <c r="Q2978" t="s">
        <v>30</v>
      </c>
      <c r="R2978" t="s">
        <v>31</v>
      </c>
      <c r="S2978">
        <v>0</v>
      </c>
      <c r="T2978">
        <v>2001</v>
      </c>
      <c r="U2978">
        <v>580</v>
      </c>
      <c r="V2978">
        <v>4.5999999999999996</v>
      </c>
      <c r="W2978">
        <v>365</v>
      </c>
    </row>
    <row r="2979" spans="1:23" x14ac:dyDescent="0.25">
      <c r="A2979" t="s">
        <v>1463</v>
      </c>
      <c r="B2979">
        <v>33</v>
      </c>
      <c r="C2979">
        <v>91</v>
      </c>
      <c r="D2979">
        <v>0</v>
      </c>
      <c r="E2979">
        <v>298</v>
      </c>
      <c r="F2979" t="s">
        <v>8427</v>
      </c>
      <c r="G2979">
        <v>636</v>
      </c>
      <c r="H2979">
        <v>21370057</v>
      </c>
      <c r="I2979" t="s">
        <v>1385</v>
      </c>
      <c r="J2979" t="s">
        <v>8428</v>
      </c>
      <c r="K2979" t="s">
        <v>8429</v>
      </c>
      <c r="L2979">
        <v>9903</v>
      </c>
      <c r="M2979">
        <v>1852</v>
      </c>
      <c r="N2979" t="s">
        <v>2213</v>
      </c>
      <c r="O2979">
        <v>0</v>
      </c>
      <c r="P2979">
        <v>80</v>
      </c>
      <c r="Q2979" t="s">
        <v>30</v>
      </c>
      <c r="R2979" t="s">
        <v>31</v>
      </c>
      <c r="S2979">
        <v>0</v>
      </c>
      <c r="T2979">
        <v>1992</v>
      </c>
      <c r="U2979">
        <v>330</v>
      </c>
      <c r="V2979">
        <v>6</v>
      </c>
      <c r="W2979">
        <v>541</v>
      </c>
    </row>
    <row r="2980" spans="1:23" x14ac:dyDescent="0.25">
      <c r="A2980" t="s">
        <v>4247</v>
      </c>
      <c r="B2980">
        <v>20</v>
      </c>
      <c r="C2980">
        <v>145</v>
      </c>
      <c r="D2980">
        <v>278</v>
      </c>
      <c r="E2980">
        <v>279</v>
      </c>
      <c r="F2980" t="s">
        <v>2093</v>
      </c>
      <c r="G2980">
        <v>13000</v>
      </c>
      <c r="H2980">
        <v>0</v>
      </c>
      <c r="I2980" t="s">
        <v>2164</v>
      </c>
      <c r="J2980" t="s">
        <v>1166</v>
      </c>
      <c r="K2980" t="s">
        <v>8430</v>
      </c>
      <c r="L2980">
        <v>5561</v>
      </c>
      <c r="M2980">
        <v>14735</v>
      </c>
      <c r="N2980" t="s">
        <v>3561</v>
      </c>
      <c r="O2980">
        <v>2</v>
      </c>
      <c r="P2980">
        <v>35</v>
      </c>
      <c r="Q2980" t="s">
        <v>30</v>
      </c>
      <c r="R2980" t="s">
        <v>31</v>
      </c>
      <c r="S2980">
        <v>0</v>
      </c>
      <c r="T2980">
        <v>1978</v>
      </c>
      <c r="U2980">
        <v>595</v>
      </c>
      <c r="V2980">
        <v>6.4</v>
      </c>
      <c r="W2980">
        <v>745</v>
      </c>
    </row>
    <row r="2981" spans="1:23" x14ac:dyDescent="0.25">
      <c r="A2981" t="s">
        <v>4473</v>
      </c>
      <c r="B2981">
        <v>52</v>
      </c>
      <c r="C2981">
        <v>100</v>
      </c>
      <c r="D2981">
        <v>365</v>
      </c>
      <c r="E2981">
        <v>225</v>
      </c>
      <c r="F2981" t="s">
        <v>8431</v>
      </c>
      <c r="G2981">
        <v>425</v>
      </c>
      <c r="H2981">
        <v>4884663</v>
      </c>
      <c r="I2981" t="s">
        <v>6042</v>
      </c>
      <c r="J2981" t="s">
        <v>8432</v>
      </c>
      <c r="K2981" t="s">
        <v>8433</v>
      </c>
      <c r="L2981">
        <v>5187</v>
      </c>
      <c r="M2981">
        <v>1661</v>
      </c>
      <c r="N2981" t="s">
        <v>3816</v>
      </c>
      <c r="O2981">
        <v>0</v>
      </c>
      <c r="P2981">
        <v>64</v>
      </c>
      <c r="Q2981" t="s">
        <v>30</v>
      </c>
      <c r="R2981" t="s">
        <v>31</v>
      </c>
      <c r="S2981">
        <v>0</v>
      </c>
      <c r="T2981">
        <v>1986</v>
      </c>
      <c r="U2981">
        <v>394</v>
      </c>
      <c r="V2981">
        <v>5.5</v>
      </c>
      <c r="W2981">
        <v>902</v>
      </c>
    </row>
    <row r="2982" spans="1:23" x14ac:dyDescent="0.25">
      <c r="A2982" t="s">
        <v>8434</v>
      </c>
      <c r="B2982">
        <v>351</v>
      </c>
      <c r="C2982">
        <v>111</v>
      </c>
      <c r="D2982">
        <v>34</v>
      </c>
      <c r="E2982">
        <v>54</v>
      </c>
      <c r="F2982" t="s">
        <v>8435</v>
      </c>
      <c r="G2982">
        <v>838</v>
      </c>
      <c r="H2982">
        <v>38317535</v>
      </c>
      <c r="I2982" t="s">
        <v>152</v>
      </c>
      <c r="J2982" t="s">
        <v>282</v>
      </c>
      <c r="K2982" t="s">
        <v>8436</v>
      </c>
      <c r="L2982">
        <v>73249</v>
      </c>
      <c r="M2982">
        <v>995</v>
      </c>
      <c r="N2982" t="s">
        <v>8437</v>
      </c>
      <c r="O2982">
        <v>1</v>
      </c>
      <c r="P2982">
        <v>212</v>
      </c>
      <c r="Q2982" t="s">
        <v>30</v>
      </c>
      <c r="R2982" t="s">
        <v>44</v>
      </c>
      <c r="S2982">
        <v>0</v>
      </c>
      <c r="T2982">
        <v>2015</v>
      </c>
      <c r="U2982">
        <v>55</v>
      </c>
      <c r="V2982">
        <v>7.5</v>
      </c>
      <c r="W2982">
        <v>36000</v>
      </c>
    </row>
    <row r="2983" spans="1:23" x14ac:dyDescent="0.25">
      <c r="A2983" t="s">
        <v>2355</v>
      </c>
      <c r="B2983">
        <v>124</v>
      </c>
      <c r="C2983">
        <v>184</v>
      </c>
      <c r="D2983">
        <v>0</v>
      </c>
      <c r="E2983">
        <v>111</v>
      </c>
      <c r="F2983" t="s">
        <v>5399</v>
      </c>
      <c r="G2983">
        <v>385</v>
      </c>
      <c r="H2983">
        <v>0</v>
      </c>
      <c r="I2983" t="s">
        <v>8438</v>
      </c>
      <c r="J2983" t="s">
        <v>5507</v>
      </c>
      <c r="K2983" t="s">
        <v>8439</v>
      </c>
      <c r="L2983">
        <v>101627</v>
      </c>
      <c r="M2983">
        <v>1104</v>
      </c>
      <c r="N2983" t="s">
        <v>8440</v>
      </c>
      <c r="O2983">
        <v>0</v>
      </c>
      <c r="P2983">
        <v>369</v>
      </c>
      <c r="Q2983" t="s">
        <v>30</v>
      </c>
      <c r="R2983" t="s">
        <v>44</v>
      </c>
      <c r="S2983">
        <v>0</v>
      </c>
      <c r="T2983">
        <v>1975</v>
      </c>
      <c r="U2983">
        <v>293</v>
      </c>
      <c r="V2983">
        <v>8.1</v>
      </c>
      <c r="W2983">
        <v>0</v>
      </c>
    </row>
    <row r="2984" spans="1:23" x14ac:dyDescent="0.25">
      <c r="A2984" t="s">
        <v>8441</v>
      </c>
      <c r="B2984">
        <v>37</v>
      </c>
      <c r="C2984">
        <v>89</v>
      </c>
      <c r="D2984">
        <v>2</v>
      </c>
      <c r="E2984">
        <v>651</v>
      </c>
      <c r="F2984" t="s">
        <v>6250</v>
      </c>
      <c r="G2984">
        <v>799</v>
      </c>
      <c r="H2984">
        <v>13903262</v>
      </c>
      <c r="I2984" t="s">
        <v>2468</v>
      </c>
      <c r="J2984" t="s">
        <v>7446</v>
      </c>
      <c r="K2984" t="s">
        <v>8442</v>
      </c>
      <c r="L2984">
        <v>14656</v>
      </c>
      <c r="M2984">
        <v>4291</v>
      </c>
      <c r="N2984" t="s">
        <v>3127</v>
      </c>
      <c r="O2984">
        <v>0</v>
      </c>
      <c r="P2984">
        <v>90</v>
      </c>
      <c r="Q2984" t="s">
        <v>30</v>
      </c>
      <c r="R2984" t="s">
        <v>31</v>
      </c>
      <c r="S2984">
        <v>0</v>
      </c>
      <c r="T2984">
        <v>2001</v>
      </c>
      <c r="U2984">
        <v>711</v>
      </c>
      <c r="V2984">
        <v>6.3</v>
      </c>
      <c r="W2984">
        <v>0</v>
      </c>
    </row>
    <row r="2985" spans="1:23" x14ac:dyDescent="0.25">
      <c r="A2985" t="s">
        <v>3734</v>
      </c>
      <c r="B2985">
        <v>58</v>
      </c>
      <c r="C2985">
        <v>84</v>
      </c>
      <c r="D2985">
        <v>71</v>
      </c>
      <c r="E2985">
        <v>553</v>
      </c>
      <c r="F2985" t="s">
        <v>2450</v>
      </c>
      <c r="G2985">
        <v>8000</v>
      </c>
      <c r="H2985">
        <v>13592872</v>
      </c>
      <c r="I2985" t="s">
        <v>1094</v>
      </c>
      <c r="J2985" t="s">
        <v>833</v>
      </c>
      <c r="K2985" t="s">
        <v>8443</v>
      </c>
      <c r="L2985">
        <v>10777</v>
      </c>
      <c r="M2985">
        <v>10982</v>
      </c>
      <c r="N2985" t="s">
        <v>1888</v>
      </c>
      <c r="O2985">
        <v>1</v>
      </c>
      <c r="P2985">
        <v>79</v>
      </c>
      <c r="Q2985" t="s">
        <v>30</v>
      </c>
      <c r="R2985" t="s">
        <v>31</v>
      </c>
      <c r="S2985">
        <v>0</v>
      </c>
      <c r="T2985">
        <v>2000</v>
      </c>
      <c r="U2985">
        <v>723</v>
      </c>
      <c r="V2985">
        <v>5.0999999999999996</v>
      </c>
      <c r="W2985">
        <v>671</v>
      </c>
    </row>
    <row r="2986" spans="1:23" x14ac:dyDescent="0.25">
      <c r="A2986" t="s">
        <v>8444</v>
      </c>
      <c r="B2986">
        <v>175</v>
      </c>
      <c r="C2986">
        <v>98</v>
      </c>
      <c r="D2986">
        <v>0</v>
      </c>
      <c r="E2986">
        <v>123</v>
      </c>
      <c r="F2986" t="s">
        <v>8445</v>
      </c>
      <c r="G2986">
        <v>358</v>
      </c>
      <c r="H2986">
        <v>18381787</v>
      </c>
      <c r="I2986" t="s">
        <v>1639</v>
      </c>
      <c r="J2986" t="s">
        <v>2241</v>
      </c>
      <c r="K2986" t="s">
        <v>8446</v>
      </c>
      <c r="L2986">
        <v>15684</v>
      </c>
      <c r="M2986">
        <v>1114</v>
      </c>
      <c r="N2986" t="s">
        <v>8447</v>
      </c>
      <c r="O2986">
        <v>4</v>
      </c>
      <c r="P2986">
        <v>126</v>
      </c>
      <c r="Q2986" t="s">
        <v>30</v>
      </c>
      <c r="R2986" t="s">
        <v>44</v>
      </c>
      <c r="S2986">
        <v>0</v>
      </c>
      <c r="T2986">
        <v>2012</v>
      </c>
      <c r="U2986">
        <v>156</v>
      </c>
      <c r="V2986">
        <v>6.8</v>
      </c>
      <c r="W2986">
        <v>13000</v>
      </c>
    </row>
    <row r="2987" spans="1:23" x14ac:dyDescent="0.25">
      <c r="A2987" t="s">
        <v>8448</v>
      </c>
      <c r="B2987">
        <v>75</v>
      </c>
      <c r="C2987">
        <v>95</v>
      </c>
      <c r="D2987">
        <v>5</v>
      </c>
      <c r="E2987">
        <v>443</v>
      </c>
      <c r="F2987" t="s">
        <v>1204</v>
      </c>
      <c r="G2987">
        <v>1000</v>
      </c>
      <c r="H2987">
        <v>13558739</v>
      </c>
      <c r="I2987" t="s">
        <v>1094</v>
      </c>
      <c r="J2987" t="s">
        <v>4578</v>
      </c>
      <c r="K2987" t="s">
        <v>8449</v>
      </c>
      <c r="L2987">
        <v>15427</v>
      </c>
      <c r="M2987">
        <v>2729</v>
      </c>
      <c r="N2987" t="s">
        <v>1656</v>
      </c>
      <c r="O2987">
        <v>0</v>
      </c>
      <c r="P2987">
        <v>121</v>
      </c>
      <c r="Q2987" t="s">
        <v>30</v>
      </c>
      <c r="R2987" t="s">
        <v>31</v>
      </c>
      <c r="S2987">
        <v>0</v>
      </c>
      <c r="T2987">
        <v>2001</v>
      </c>
      <c r="U2987">
        <v>660</v>
      </c>
      <c r="V2987">
        <v>5.3</v>
      </c>
      <c r="W2987">
        <v>449</v>
      </c>
    </row>
    <row r="2988" spans="1:23" x14ac:dyDescent="0.25">
      <c r="A2988" t="s">
        <v>5810</v>
      </c>
      <c r="B2988">
        <v>161</v>
      </c>
      <c r="C2988">
        <v>100</v>
      </c>
      <c r="D2988">
        <v>0</v>
      </c>
      <c r="E2988">
        <v>303</v>
      </c>
      <c r="F2988" t="s">
        <v>3880</v>
      </c>
      <c r="G2988">
        <v>11000</v>
      </c>
      <c r="H2988">
        <v>13103828</v>
      </c>
      <c r="I2988" t="s">
        <v>1385</v>
      </c>
      <c r="J2988" t="s">
        <v>456</v>
      </c>
      <c r="K2988" t="s">
        <v>8450</v>
      </c>
      <c r="L2988">
        <v>59982</v>
      </c>
      <c r="M2988">
        <v>12237</v>
      </c>
      <c r="N2988" t="s">
        <v>3042</v>
      </c>
      <c r="O2988">
        <v>0</v>
      </c>
      <c r="P2988">
        <v>463</v>
      </c>
      <c r="Q2988" t="s">
        <v>30</v>
      </c>
      <c r="R2988" t="s">
        <v>31</v>
      </c>
      <c r="S2988">
        <v>0</v>
      </c>
      <c r="T2988">
        <v>2001</v>
      </c>
      <c r="U2988">
        <v>472</v>
      </c>
      <c r="V2988">
        <v>7.3</v>
      </c>
      <c r="W2988">
        <v>5000</v>
      </c>
    </row>
    <row r="2989" spans="1:23" x14ac:dyDescent="0.25">
      <c r="A2989" t="s">
        <v>8451</v>
      </c>
      <c r="B2989">
        <v>203</v>
      </c>
      <c r="C2989">
        <v>109</v>
      </c>
      <c r="D2989">
        <v>64</v>
      </c>
      <c r="E2989">
        <v>553</v>
      </c>
      <c r="F2989" t="s">
        <v>2053</v>
      </c>
      <c r="G2989">
        <v>16000</v>
      </c>
      <c r="H2989">
        <v>33305037</v>
      </c>
      <c r="I2989" t="s">
        <v>3642</v>
      </c>
      <c r="J2989" t="s">
        <v>220</v>
      </c>
      <c r="K2989" t="s">
        <v>8452</v>
      </c>
      <c r="L2989">
        <v>33856</v>
      </c>
      <c r="M2989">
        <v>17866</v>
      </c>
      <c r="N2989" t="s">
        <v>5332</v>
      </c>
      <c r="O2989">
        <v>2</v>
      </c>
      <c r="P2989">
        <v>147</v>
      </c>
      <c r="Q2989" t="s">
        <v>30</v>
      </c>
      <c r="R2989" t="s">
        <v>44</v>
      </c>
      <c r="S2989">
        <v>0</v>
      </c>
      <c r="T2989">
        <v>2015</v>
      </c>
      <c r="U2989">
        <v>638</v>
      </c>
      <c r="V2989">
        <v>7.3</v>
      </c>
      <c r="W2989">
        <v>34000</v>
      </c>
    </row>
    <row r="2990" spans="1:23" x14ac:dyDescent="0.25">
      <c r="A2990" t="s">
        <v>745</v>
      </c>
      <c r="B2990">
        <v>188</v>
      </c>
      <c r="C2990">
        <v>118</v>
      </c>
      <c r="D2990">
        <v>386</v>
      </c>
      <c r="E2990">
        <v>812</v>
      </c>
      <c r="F2990" t="s">
        <v>299</v>
      </c>
      <c r="G2990">
        <v>14000</v>
      </c>
      <c r="H2990">
        <v>10214647</v>
      </c>
      <c r="I2990" t="s">
        <v>1017</v>
      </c>
      <c r="J2990" t="s">
        <v>162</v>
      </c>
      <c r="K2990" t="s">
        <v>8453</v>
      </c>
      <c r="L2990">
        <v>42689</v>
      </c>
      <c r="M2990">
        <v>17490</v>
      </c>
      <c r="N2990" t="s">
        <v>2897</v>
      </c>
      <c r="O2990">
        <v>0</v>
      </c>
      <c r="P2990">
        <v>204</v>
      </c>
      <c r="Q2990" t="s">
        <v>30</v>
      </c>
      <c r="R2990" t="s">
        <v>31</v>
      </c>
      <c r="S2990">
        <v>0</v>
      </c>
      <c r="T2990">
        <v>2004</v>
      </c>
      <c r="U2990">
        <v>1000</v>
      </c>
      <c r="V2990">
        <v>7.1</v>
      </c>
      <c r="W2990">
        <v>0</v>
      </c>
    </row>
    <row r="2991" spans="1:23" x14ac:dyDescent="0.25">
      <c r="A2991" t="s">
        <v>58</v>
      </c>
      <c r="B2991">
        <v>221</v>
      </c>
      <c r="C2991">
        <v>88</v>
      </c>
      <c r="D2991">
        <v>0</v>
      </c>
      <c r="E2991">
        <v>795</v>
      </c>
      <c r="F2991" t="s">
        <v>2027</v>
      </c>
      <c r="G2991">
        <v>901</v>
      </c>
      <c r="H2991">
        <v>11501093</v>
      </c>
      <c r="I2991" t="s">
        <v>601</v>
      </c>
      <c r="J2991" t="s">
        <v>8454</v>
      </c>
      <c r="K2991" t="s">
        <v>8455</v>
      </c>
      <c r="L2991">
        <v>128850</v>
      </c>
      <c r="M2991">
        <v>3913</v>
      </c>
      <c r="N2991" t="s">
        <v>5588</v>
      </c>
      <c r="O2991">
        <v>0</v>
      </c>
      <c r="P2991">
        <v>604</v>
      </c>
      <c r="Q2991" t="s">
        <v>30</v>
      </c>
      <c r="R2991" t="s">
        <v>31</v>
      </c>
      <c r="S2991">
        <v>0</v>
      </c>
      <c r="T2991">
        <v>1992</v>
      </c>
      <c r="U2991">
        <v>888</v>
      </c>
      <c r="V2991">
        <v>7.6</v>
      </c>
      <c r="W2991">
        <v>10000</v>
      </c>
    </row>
    <row r="2992" spans="1:23" x14ac:dyDescent="0.25">
      <c r="A2992" t="s">
        <v>8456</v>
      </c>
      <c r="B2992">
        <v>66</v>
      </c>
      <c r="C2992">
        <v>86</v>
      </c>
      <c r="D2992">
        <v>4</v>
      </c>
      <c r="E2992">
        <v>424</v>
      </c>
      <c r="F2992" t="s">
        <v>5630</v>
      </c>
      <c r="G2992">
        <v>960</v>
      </c>
      <c r="H2992">
        <v>4814244</v>
      </c>
      <c r="I2992" t="s">
        <v>1099</v>
      </c>
      <c r="J2992" t="s">
        <v>513</v>
      </c>
      <c r="K2992" t="s">
        <v>8457</v>
      </c>
      <c r="L2992">
        <v>12437</v>
      </c>
      <c r="M2992">
        <v>2415</v>
      </c>
      <c r="N2992" t="s">
        <v>8458</v>
      </c>
      <c r="O2992">
        <v>4</v>
      </c>
      <c r="P2992">
        <v>107</v>
      </c>
      <c r="Q2992" t="s">
        <v>30</v>
      </c>
      <c r="R2992" t="s">
        <v>188</v>
      </c>
      <c r="S2992">
        <v>0</v>
      </c>
      <c r="T2992">
        <v>2002</v>
      </c>
      <c r="U2992">
        <v>448</v>
      </c>
      <c r="V2992">
        <v>5.3</v>
      </c>
      <c r="W2992">
        <v>405</v>
      </c>
    </row>
    <row r="2993" spans="1:23" x14ac:dyDescent="0.25">
      <c r="A2993" t="s">
        <v>4609</v>
      </c>
      <c r="B2993">
        <v>80</v>
      </c>
      <c r="C2993">
        <v>118</v>
      </c>
      <c r="D2993">
        <v>529</v>
      </c>
      <c r="E2993">
        <v>472</v>
      </c>
      <c r="F2993" t="s">
        <v>153</v>
      </c>
      <c r="G2993">
        <v>40000</v>
      </c>
      <c r="H2993">
        <v>9170214</v>
      </c>
      <c r="I2993" t="s">
        <v>152</v>
      </c>
      <c r="J2993" t="s">
        <v>35</v>
      </c>
      <c r="K2993" t="s">
        <v>8459</v>
      </c>
      <c r="L2993">
        <v>171882</v>
      </c>
      <c r="M2993">
        <v>69746</v>
      </c>
      <c r="N2993" t="s">
        <v>8460</v>
      </c>
      <c r="O2993">
        <v>1</v>
      </c>
      <c r="P2993">
        <v>292</v>
      </c>
      <c r="Q2993" t="s">
        <v>30</v>
      </c>
      <c r="R2993" t="s">
        <v>31</v>
      </c>
      <c r="S2993">
        <v>0</v>
      </c>
      <c r="T2993">
        <v>1993</v>
      </c>
      <c r="U2993">
        <v>29000</v>
      </c>
      <c r="V2993">
        <v>7.8</v>
      </c>
      <c r="W2993">
        <v>14000</v>
      </c>
    </row>
    <row r="2994" spans="1:23" x14ac:dyDescent="0.25">
      <c r="A2994" t="s">
        <v>8461</v>
      </c>
      <c r="B2994">
        <v>25</v>
      </c>
      <c r="C2994">
        <v>125</v>
      </c>
      <c r="D2994">
        <v>10</v>
      </c>
      <c r="E2994">
        <v>109</v>
      </c>
      <c r="F2994" t="s">
        <v>8462</v>
      </c>
      <c r="G2994">
        <v>866</v>
      </c>
      <c r="H2994">
        <v>4068087</v>
      </c>
      <c r="I2994" t="s">
        <v>3642</v>
      </c>
      <c r="J2994" t="s">
        <v>7093</v>
      </c>
      <c r="K2994" t="s">
        <v>8463</v>
      </c>
      <c r="L2994">
        <v>2164</v>
      </c>
      <c r="M2994">
        <v>1281</v>
      </c>
      <c r="N2994" t="s">
        <v>8464</v>
      </c>
      <c r="O2994">
        <v>1</v>
      </c>
      <c r="P2994">
        <v>74</v>
      </c>
      <c r="Q2994" t="s">
        <v>30</v>
      </c>
      <c r="R2994" t="s">
        <v>188</v>
      </c>
      <c r="S2994">
        <v>0</v>
      </c>
      <c r="T2994">
        <v>2003</v>
      </c>
      <c r="U2994">
        <v>147</v>
      </c>
      <c r="V2994">
        <v>7.7</v>
      </c>
      <c r="W2994">
        <v>0</v>
      </c>
    </row>
    <row r="2995" spans="1:23" x14ac:dyDescent="0.25">
      <c r="A2995" t="s">
        <v>6653</v>
      </c>
      <c r="B2995">
        <v>169</v>
      </c>
      <c r="C2995">
        <v>125</v>
      </c>
      <c r="D2995">
        <v>608</v>
      </c>
      <c r="E2995">
        <v>579</v>
      </c>
      <c r="F2995" t="s">
        <v>2946</v>
      </c>
      <c r="G2995">
        <v>979</v>
      </c>
      <c r="H2995">
        <v>3753806</v>
      </c>
      <c r="I2995" t="s">
        <v>1265</v>
      </c>
      <c r="J2995" t="s">
        <v>250</v>
      </c>
      <c r="K2995" t="s">
        <v>8465</v>
      </c>
      <c r="L2995">
        <v>20307</v>
      </c>
      <c r="M2995">
        <v>3133</v>
      </c>
      <c r="N2995" t="s">
        <v>1570</v>
      </c>
      <c r="O2995">
        <v>1</v>
      </c>
      <c r="P2995">
        <v>165</v>
      </c>
      <c r="Q2995" t="s">
        <v>30</v>
      </c>
      <c r="R2995" t="s">
        <v>44</v>
      </c>
      <c r="S2995">
        <v>0</v>
      </c>
      <c r="T2995">
        <v>2004</v>
      </c>
      <c r="U2995">
        <v>594</v>
      </c>
      <c r="V2995">
        <v>7.7</v>
      </c>
      <c r="W2995">
        <v>0</v>
      </c>
    </row>
    <row r="2996" spans="1:23" x14ac:dyDescent="0.25">
      <c r="A2996" t="s">
        <v>7993</v>
      </c>
      <c r="B2996">
        <v>70</v>
      </c>
      <c r="C2996">
        <v>94</v>
      </c>
      <c r="D2996">
        <v>18</v>
      </c>
      <c r="E2996">
        <v>183</v>
      </c>
      <c r="F2996" t="s">
        <v>3073</v>
      </c>
      <c r="G2996">
        <v>658</v>
      </c>
      <c r="H2996">
        <v>3034181</v>
      </c>
      <c r="I2996" t="s">
        <v>3987</v>
      </c>
      <c r="J2996" t="s">
        <v>1791</v>
      </c>
      <c r="K2996" t="s">
        <v>8466</v>
      </c>
      <c r="L2996">
        <v>13622</v>
      </c>
      <c r="M2996">
        <v>1559</v>
      </c>
      <c r="N2996" t="s">
        <v>8467</v>
      </c>
      <c r="O2996">
        <v>3</v>
      </c>
      <c r="P2996">
        <v>128</v>
      </c>
      <c r="Q2996" t="s">
        <v>30</v>
      </c>
      <c r="R2996" t="s">
        <v>44</v>
      </c>
      <c r="S2996">
        <v>0</v>
      </c>
      <c r="T2996">
        <v>2002</v>
      </c>
      <c r="U2996">
        <v>463</v>
      </c>
      <c r="V2996">
        <v>5.4</v>
      </c>
      <c r="W2996">
        <v>550</v>
      </c>
    </row>
    <row r="2997" spans="1:23" x14ac:dyDescent="0.25">
      <c r="A2997" t="s">
        <v>6090</v>
      </c>
      <c r="B2997">
        <v>15</v>
      </c>
      <c r="C2997">
        <v>113</v>
      </c>
      <c r="D2997">
        <v>300</v>
      </c>
      <c r="E2997">
        <v>787</v>
      </c>
      <c r="F2997" t="s">
        <v>1083</v>
      </c>
      <c r="G2997">
        <v>1000</v>
      </c>
      <c r="H2997">
        <v>2832826</v>
      </c>
      <c r="I2997" t="s">
        <v>936</v>
      </c>
      <c r="J2997" t="s">
        <v>2507</v>
      </c>
      <c r="K2997" t="s">
        <v>8468</v>
      </c>
      <c r="L2997">
        <v>1761</v>
      </c>
      <c r="M2997">
        <v>3072</v>
      </c>
      <c r="N2997" t="s">
        <v>8100</v>
      </c>
      <c r="O2997">
        <v>2</v>
      </c>
      <c r="P2997">
        <v>19</v>
      </c>
      <c r="Q2997" t="s">
        <v>30</v>
      </c>
      <c r="R2997" t="s">
        <v>31</v>
      </c>
      <c r="S2997">
        <v>0</v>
      </c>
      <c r="T2997">
        <v>1995</v>
      </c>
      <c r="U2997">
        <v>979</v>
      </c>
      <c r="V2997">
        <v>6.2</v>
      </c>
      <c r="W2997">
        <v>174</v>
      </c>
    </row>
    <row r="2998" spans="1:23" x14ac:dyDescent="0.25">
      <c r="A2998" t="s">
        <v>4317</v>
      </c>
      <c r="B2998">
        <v>535</v>
      </c>
      <c r="C2998">
        <v>104</v>
      </c>
      <c r="D2998">
        <v>1000</v>
      </c>
      <c r="E2998">
        <v>272</v>
      </c>
      <c r="F2998" t="s">
        <v>4230</v>
      </c>
      <c r="G2998">
        <v>3000</v>
      </c>
      <c r="H2998">
        <v>13214255</v>
      </c>
      <c r="I2998" t="s">
        <v>3791</v>
      </c>
      <c r="J2998" t="s">
        <v>497</v>
      </c>
      <c r="K2998" t="s">
        <v>8469</v>
      </c>
      <c r="L2998">
        <v>96233</v>
      </c>
      <c r="M2998">
        <v>4082</v>
      </c>
      <c r="N2998" t="s">
        <v>8470</v>
      </c>
      <c r="O2998">
        <v>1</v>
      </c>
      <c r="P2998">
        <v>313</v>
      </c>
      <c r="Q2998" t="s">
        <v>30</v>
      </c>
      <c r="R2998" t="s">
        <v>31</v>
      </c>
      <c r="S2998">
        <v>0</v>
      </c>
      <c r="T2998">
        <v>2013</v>
      </c>
      <c r="U2998">
        <v>275</v>
      </c>
      <c r="V2998">
        <v>7.4</v>
      </c>
      <c r="W2998">
        <v>26000</v>
      </c>
    </row>
    <row r="2999" spans="1:23" x14ac:dyDescent="0.25">
      <c r="A2999" t="s">
        <v>991</v>
      </c>
      <c r="B2999">
        <v>92</v>
      </c>
      <c r="C2999">
        <v>95</v>
      </c>
      <c r="D2999">
        <v>596</v>
      </c>
      <c r="E2999">
        <v>697</v>
      </c>
      <c r="F2999" t="s">
        <v>7941</v>
      </c>
      <c r="G2999">
        <v>1000</v>
      </c>
      <c r="H2999">
        <v>16017403</v>
      </c>
      <c r="I2999" t="s">
        <v>5322</v>
      </c>
      <c r="J2999" t="s">
        <v>1015</v>
      </c>
      <c r="K2999" t="s">
        <v>8471</v>
      </c>
      <c r="L2999">
        <v>17333</v>
      </c>
      <c r="M2999">
        <v>3300</v>
      </c>
      <c r="N2999" t="s">
        <v>2038</v>
      </c>
      <c r="O2999">
        <v>2</v>
      </c>
      <c r="P2999">
        <v>153</v>
      </c>
      <c r="Q2999" t="s">
        <v>30</v>
      </c>
      <c r="R2999" t="s">
        <v>31</v>
      </c>
      <c r="S2999">
        <v>0</v>
      </c>
      <c r="T2999">
        <v>2001</v>
      </c>
      <c r="U2999">
        <v>835</v>
      </c>
      <c r="V2999">
        <v>6.2</v>
      </c>
      <c r="W2999">
        <v>0</v>
      </c>
    </row>
    <row r="3000" spans="1:23" x14ac:dyDescent="0.25">
      <c r="A3000" t="s">
        <v>8472</v>
      </c>
      <c r="B3000">
        <v>14</v>
      </c>
      <c r="C3000">
        <v>102</v>
      </c>
      <c r="D3000">
        <v>8</v>
      </c>
      <c r="E3000">
        <v>40</v>
      </c>
      <c r="F3000" t="s">
        <v>8473</v>
      </c>
      <c r="G3000">
        <v>14000</v>
      </c>
      <c r="H3000">
        <v>2807854</v>
      </c>
      <c r="I3000" t="s">
        <v>1503</v>
      </c>
      <c r="J3000" t="s">
        <v>1290</v>
      </c>
      <c r="K3000" t="s">
        <v>8474</v>
      </c>
      <c r="L3000">
        <v>14129</v>
      </c>
      <c r="M3000">
        <v>14281</v>
      </c>
      <c r="N3000" t="s">
        <v>8475</v>
      </c>
      <c r="O3000">
        <v>1</v>
      </c>
      <c r="P3000">
        <v>39</v>
      </c>
      <c r="Q3000" t="s">
        <v>30</v>
      </c>
      <c r="R3000" t="s">
        <v>31</v>
      </c>
      <c r="S3000">
        <v>0</v>
      </c>
      <c r="T3000">
        <v>1991</v>
      </c>
      <c r="U3000">
        <v>163</v>
      </c>
      <c r="V3000">
        <v>5.0999999999999996</v>
      </c>
      <c r="W3000">
        <v>967</v>
      </c>
    </row>
    <row r="3001" spans="1:23" x14ac:dyDescent="0.25">
      <c r="A3001" t="s">
        <v>8476</v>
      </c>
      <c r="B3001">
        <v>13</v>
      </c>
      <c r="C3001">
        <v>124</v>
      </c>
      <c r="D3001">
        <v>58</v>
      </c>
      <c r="E3001">
        <v>104</v>
      </c>
      <c r="F3001" t="s">
        <v>3761</v>
      </c>
      <c r="G3001">
        <v>338</v>
      </c>
      <c r="H3001">
        <v>0</v>
      </c>
      <c r="I3001" t="s">
        <v>3971</v>
      </c>
      <c r="J3001" t="s">
        <v>4504</v>
      </c>
      <c r="K3001" t="s">
        <v>8477</v>
      </c>
      <c r="L3001">
        <v>2603</v>
      </c>
      <c r="M3001">
        <v>800</v>
      </c>
      <c r="N3001" t="s">
        <v>8478</v>
      </c>
      <c r="O3001">
        <v>0</v>
      </c>
      <c r="P3001">
        <v>36</v>
      </c>
      <c r="Q3001" t="s">
        <v>30</v>
      </c>
      <c r="R3001" t="s">
        <v>31</v>
      </c>
      <c r="S3001">
        <v>0</v>
      </c>
      <c r="T3001">
        <v>1970</v>
      </c>
      <c r="U3001">
        <v>275</v>
      </c>
      <c r="V3001">
        <v>6.9</v>
      </c>
      <c r="W3001">
        <v>608</v>
      </c>
    </row>
    <row r="3002" spans="1:23" x14ac:dyDescent="0.25">
      <c r="A3002" t="s">
        <v>8479</v>
      </c>
      <c r="B3002">
        <v>87</v>
      </c>
      <c r="C3002">
        <v>105</v>
      </c>
      <c r="D3002">
        <v>0</v>
      </c>
      <c r="E3002">
        <v>776</v>
      </c>
      <c r="F3002" t="s">
        <v>192</v>
      </c>
      <c r="G3002">
        <v>14000</v>
      </c>
      <c r="H3002">
        <v>540085</v>
      </c>
      <c r="I3002" t="s">
        <v>6608</v>
      </c>
      <c r="J3002" t="s">
        <v>151</v>
      </c>
      <c r="K3002" t="s">
        <v>8480</v>
      </c>
      <c r="L3002">
        <v>10052</v>
      </c>
      <c r="M3002">
        <v>28004</v>
      </c>
      <c r="N3002" t="s">
        <v>217</v>
      </c>
      <c r="O3002">
        <v>0</v>
      </c>
      <c r="P3002">
        <v>69</v>
      </c>
      <c r="Q3002" t="s">
        <v>30</v>
      </c>
      <c r="R3002" t="s">
        <v>31</v>
      </c>
      <c r="S3002">
        <v>0</v>
      </c>
      <c r="T3002">
        <v>2005</v>
      </c>
      <c r="U3002">
        <v>12000</v>
      </c>
      <c r="V3002">
        <v>6.3</v>
      </c>
      <c r="W3002">
        <v>0</v>
      </c>
    </row>
    <row r="3003" spans="1:23" x14ac:dyDescent="0.25">
      <c r="A3003" t="s">
        <v>8481</v>
      </c>
      <c r="B3003">
        <v>78</v>
      </c>
      <c r="C3003">
        <v>104</v>
      </c>
      <c r="D3003">
        <v>238</v>
      </c>
      <c r="E3003">
        <v>22</v>
      </c>
      <c r="F3003" t="s">
        <v>8482</v>
      </c>
      <c r="G3003">
        <v>60</v>
      </c>
      <c r="H3003">
        <v>352786</v>
      </c>
      <c r="I3003" t="s">
        <v>2692</v>
      </c>
      <c r="J3003" t="s">
        <v>8483</v>
      </c>
      <c r="K3003" t="s">
        <v>8484</v>
      </c>
      <c r="L3003">
        <v>11132</v>
      </c>
      <c r="M3003">
        <v>150</v>
      </c>
      <c r="N3003" t="s">
        <v>8485</v>
      </c>
      <c r="O3003">
        <v>0</v>
      </c>
      <c r="P3003">
        <v>86</v>
      </c>
      <c r="Q3003" t="s">
        <v>30</v>
      </c>
      <c r="R3003" t="s">
        <v>31</v>
      </c>
      <c r="S3003">
        <v>0</v>
      </c>
      <c r="T3003">
        <v>2006</v>
      </c>
      <c r="U3003">
        <v>35</v>
      </c>
      <c r="V3003">
        <v>6.8</v>
      </c>
      <c r="W3003">
        <v>0</v>
      </c>
    </row>
    <row r="3004" spans="1:23" x14ac:dyDescent="0.25">
      <c r="A3004" t="s">
        <v>4473</v>
      </c>
      <c r="B3004">
        <v>223</v>
      </c>
      <c r="C3004">
        <v>120</v>
      </c>
      <c r="D3004">
        <v>365</v>
      </c>
      <c r="E3004">
        <v>723</v>
      </c>
      <c r="F3004" t="s">
        <v>4474</v>
      </c>
      <c r="G3004">
        <v>887</v>
      </c>
      <c r="H3004">
        <v>76600000</v>
      </c>
      <c r="I3004" t="s">
        <v>4475</v>
      </c>
      <c r="J3004" t="s">
        <v>4476</v>
      </c>
      <c r="K3004" t="s">
        <v>4477</v>
      </c>
      <c r="L3004">
        <v>105448</v>
      </c>
      <c r="M3004">
        <v>3876</v>
      </c>
      <c r="N3004" t="s">
        <v>1343</v>
      </c>
      <c r="O3004">
        <v>0</v>
      </c>
      <c r="P3004">
        <v>321</v>
      </c>
      <c r="Q3004" t="s">
        <v>30</v>
      </c>
      <c r="R3004" t="s">
        <v>31</v>
      </c>
      <c r="S3004">
        <v>0</v>
      </c>
      <c r="T3004">
        <v>1982</v>
      </c>
      <c r="U3004">
        <v>770</v>
      </c>
      <c r="V3004">
        <v>7.4</v>
      </c>
      <c r="W3004">
        <v>11000</v>
      </c>
    </row>
    <row r="3005" spans="1:23" x14ac:dyDescent="0.25">
      <c r="A3005" t="s">
        <v>6201</v>
      </c>
      <c r="B3005">
        <v>136</v>
      </c>
      <c r="C3005">
        <v>111</v>
      </c>
      <c r="D3005">
        <v>17</v>
      </c>
      <c r="E3005">
        <v>405</v>
      </c>
      <c r="F3005" t="s">
        <v>606</v>
      </c>
      <c r="G3005">
        <v>845</v>
      </c>
      <c r="H3005">
        <v>0</v>
      </c>
      <c r="I3005" t="s">
        <v>1385</v>
      </c>
      <c r="J3005" t="s">
        <v>392</v>
      </c>
      <c r="K3005" t="s">
        <v>8486</v>
      </c>
      <c r="L3005">
        <v>5013</v>
      </c>
      <c r="M3005">
        <v>3117</v>
      </c>
      <c r="N3005" t="s">
        <v>8487</v>
      </c>
      <c r="O3005">
        <v>2</v>
      </c>
      <c r="P3005">
        <v>59</v>
      </c>
      <c r="Q3005" t="s">
        <v>30</v>
      </c>
      <c r="R3005" t="s">
        <v>44</v>
      </c>
      <c r="S3005">
        <v>0</v>
      </c>
      <c r="T3005">
        <v>2010</v>
      </c>
      <c r="U3005">
        <v>641</v>
      </c>
      <c r="V3005">
        <v>5.7</v>
      </c>
      <c r="W3005">
        <v>0</v>
      </c>
    </row>
    <row r="3006" spans="1:23" x14ac:dyDescent="0.25">
      <c r="A3006" t="s">
        <v>8488</v>
      </c>
      <c r="B3006">
        <v>160</v>
      </c>
      <c r="C3006">
        <v>95</v>
      </c>
      <c r="D3006">
        <v>43</v>
      </c>
      <c r="E3006">
        <v>357</v>
      </c>
      <c r="F3006" t="s">
        <v>3630</v>
      </c>
      <c r="G3006">
        <v>3000</v>
      </c>
      <c r="H3006">
        <v>56729973</v>
      </c>
      <c r="I3006" t="s">
        <v>3159</v>
      </c>
      <c r="J3006" t="s">
        <v>3351</v>
      </c>
      <c r="K3006" t="s">
        <v>8489</v>
      </c>
      <c r="L3006">
        <v>88529</v>
      </c>
      <c r="M3006">
        <v>5286</v>
      </c>
      <c r="N3006" t="s">
        <v>8490</v>
      </c>
      <c r="O3006">
        <v>0</v>
      </c>
      <c r="P3006">
        <v>262</v>
      </c>
      <c r="Q3006" t="s">
        <v>30</v>
      </c>
      <c r="R3006" t="s">
        <v>31</v>
      </c>
      <c r="S3006">
        <v>0</v>
      </c>
      <c r="T3006">
        <v>2008</v>
      </c>
      <c r="U3006">
        <v>723</v>
      </c>
      <c r="V3006">
        <v>5.8</v>
      </c>
      <c r="W3006">
        <v>0</v>
      </c>
    </row>
    <row r="3007" spans="1:23" x14ac:dyDescent="0.25">
      <c r="A3007" t="s">
        <v>8491</v>
      </c>
      <c r="B3007">
        <v>28</v>
      </c>
      <c r="C3007">
        <v>96</v>
      </c>
      <c r="D3007">
        <v>4</v>
      </c>
      <c r="E3007">
        <v>199</v>
      </c>
      <c r="F3007" t="s">
        <v>3955</v>
      </c>
      <c r="G3007">
        <v>917</v>
      </c>
      <c r="H3007">
        <v>0</v>
      </c>
      <c r="I3007" t="s">
        <v>1385</v>
      </c>
      <c r="J3007" t="s">
        <v>8492</v>
      </c>
      <c r="K3007" t="s">
        <v>8493</v>
      </c>
      <c r="L3007">
        <v>618</v>
      </c>
      <c r="M3007">
        <v>1827</v>
      </c>
      <c r="N3007" t="s">
        <v>8494</v>
      </c>
      <c r="O3007">
        <v>0</v>
      </c>
      <c r="P3007">
        <v>12</v>
      </c>
      <c r="Q3007" t="s">
        <v>30</v>
      </c>
      <c r="R3007" t="s">
        <v>4304</v>
      </c>
      <c r="S3007">
        <v>0</v>
      </c>
      <c r="T3007">
        <v>1969</v>
      </c>
      <c r="U3007">
        <v>545</v>
      </c>
      <c r="V3007">
        <v>6.2</v>
      </c>
      <c r="W3007">
        <v>85</v>
      </c>
    </row>
    <row r="3008" spans="1:23" x14ac:dyDescent="0.25">
      <c r="A3008" t="s">
        <v>8495</v>
      </c>
      <c r="B3008">
        <v>54</v>
      </c>
      <c r="C3008">
        <v>97</v>
      </c>
      <c r="D3008">
        <v>15</v>
      </c>
      <c r="E3008">
        <v>19</v>
      </c>
      <c r="F3008" t="s">
        <v>8496</v>
      </c>
      <c r="G3008">
        <v>142</v>
      </c>
      <c r="H3008">
        <v>0</v>
      </c>
      <c r="I3008" t="s">
        <v>936</v>
      </c>
      <c r="J3008" t="s">
        <v>4808</v>
      </c>
      <c r="K3008" t="s">
        <v>8497</v>
      </c>
      <c r="L3008">
        <v>45144</v>
      </c>
      <c r="M3008">
        <v>248</v>
      </c>
      <c r="N3008" t="s">
        <v>8498</v>
      </c>
      <c r="O3008">
        <v>1</v>
      </c>
      <c r="P3008">
        <v>111</v>
      </c>
      <c r="Q3008" t="s">
        <v>30</v>
      </c>
      <c r="R3008" t="s">
        <v>31</v>
      </c>
      <c r="S3008">
        <v>0</v>
      </c>
      <c r="T3008">
        <v>2012</v>
      </c>
      <c r="U3008">
        <v>79</v>
      </c>
      <c r="V3008">
        <v>4.3</v>
      </c>
      <c r="W3008">
        <v>18000</v>
      </c>
    </row>
    <row r="3009" spans="1:23" x14ac:dyDescent="0.25">
      <c r="A3009" t="s">
        <v>8499</v>
      </c>
      <c r="B3009">
        <v>75</v>
      </c>
      <c r="C3009">
        <v>118</v>
      </c>
      <c r="D3009">
        <v>10</v>
      </c>
      <c r="E3009">
        <v>48</v>
      </c>
      <c r="F3009" t="s">
        <v>8500</v>
      </c>
      <c r="G3009">
        <v>172</v>
      </c>
      <c r="H3009">
        <v>399879</v>
      </c>
      <c r="I3009" t="s">
        <v>1396</v>
      </c>
      <c r="J3009" t="s">
        <v>8501</v>
      </c>
      <c r="K3009" t="s">
        <v>8502</v>
      </c>
      <c r="L3009">
        <v>5772</v>
      </c>
      <c r="M3009">
        <v>378</v>
      </c>
      <c r="N3009" t="s">
        <v>8503</v>
      </c>
      <c r="O3009">
        <v>2</v>
      </c>
      <c r="P3009">
        <v>115</v>
      </c>
      <c r="Q3009" t="s">
        <v>30</v>
      </c>
      <c r="R3009" t="s">
        <v>257</v>
      </c>
      <c r="S3009">
        <v>0</v>
      </c>
      <c r="T3009">
        <v>2006</v>
      </c>
      <c r="U3009">
        <v>71</v>
      </c>
      <c r="V3009">
        <v>6.4</v>
      </c>
      <c r="W3009">
        <v>302</v>
      </c>
    </row>
    <row r="3010" spans="1:23" x14ac:dyDescent="0.25">
      <c r="A3010" t="s">
        <v>8504</v>
      </c>
      <c r="B3010">
        <v>20</v>
      </c>
      <c r="C3010">
        <v>193</v>
      </c>
      <c r="D3010">
        <v>160</v>
      </c>
      <c r="E3010">
        <v>860</v>
      </c>
      <c r="F3010" t="s">
        <v>8505</v>
      </c>
      <c r="G3010">
        <v>8000</v>
      </c>
      <c r="H3010">
        <v>3275443</v>
      </c>
      <c r="I3010" t="s">
        <v>2164</v>
      </c>
      <c r="J3010" t="s">
        <v>8506</v>
      </c>
      <c r="K3010" t="s">
        <v>8507</v>
      </c>
      <c r="L3010">
        <v>13998</v>
      </c>
      <c r="M3010">
        <v>10822</v>
      </c>
      <c r="N3010" t="s">
        <v>8508</v>
      </c>
      <c r="O3010">
        <v>2</v>
      </c>
      <c r="P3010">
        <v>264</v>
      </c>
      <c r="Q3010" t="s">
        <v>3447</v>
      </c>
      <c r="R3010" t="s">
        <v>3448</v>
      </c>
      <c r="S3010">
        <v>0</v>
      </c>
      <c r="T3010">
        <v>2006</v>
      </c>
      <c r="U3010">
        <v>1000</v>
      </c>
      <c r="V3010">
        <v>6</v>
      </c>
      <c r="W3010">
        <v>659</v>
      </c>
    </row>
    <row r="3011" spans="1:23" x14ac:dyDescent="0.25">
      <c r="A3011" t="s">
        <v>3669</v>
      </c>
      <c r="B3011">
        <v>105</v>
      </c>
      <c r="C3011">
        <v>97</v>
      </c>
      <c r="D3011">
        <v>32</v>
      </c>
      <c r="E3011">
        <v>327</v>
      </c>
      <c r="F3011" t="s">
        <v>499</v>
      </c>
      <c r="G3011">
        <v>893</v>
      </c>
      <c r="H3011">
        <v>18535191</v>
      </c>
      <c r="I3011" t="s">
        <v>1099</v>
      </c>
      <c r="J3011" t="s">
        <v>2215</v>
      </c>
      <c r="K3011" t="s">
        <v>8509</v>
      </c>
      <c r="L3011">
        <v>12980</v>
      </c>
      <c r="M3011">
        <v>2640</v>
      </c>
      <c r="N3011" t="s">
        <v>1898</v>
      </c>
      <c r="O3011">
        <v>3</v>
      </c>
      <c r="P3011">
        <v>132</v>
      </c>
      <c r="Q3011" t="s">
        <v>30</v>
      </c>
      <c r="R3011" t="s">
        <v>44</v>
      </c>
      <c r="S3011">
        <v>0</v>
      </c>
      <c r="T3011">
        <v>1999</v>
      </c>
      <c r="U3011">
        <v>692</v>
      </c>
      <c r="V3011">
        <v>6.9</v>
      </c>
      <c r="W3011">
        <v>646</v>
      </c>
    </row>
    <row r="3012" spans="1:23" x14ac:dyDescent="0.25">
      <c r="A3012" t="s">
        <v>8510</v>
      </c>
      <c r="B3012">
        <v>120</v>
      </c>
      <c r="C3012">
        <v>98</v>
      </c>
      <c r="D3012">
        <v>7</v>
      </c>
      <c r="E3012">
        <v>507</v>
      </c>
      <c r="F3012" t="s">
        <v>1319</v>
      </c>
      <c r="G3012">
        <v>805</v>
      </c>
      <c r="H3012">
        <v>23838</v>
      </c>
      <c r="I3012" t="s">
        <v>2714</v>
      </c>
      <c r="J3012" t="s">
        <v>6092</v>
      </c>
      <c r="K3012" t="s">
        <v>8511</v>
      </c>
      <c r="L3012">
        <v>28570</v>
      </c>
      <c r="M3012">
        <v>2271</v>
      </c>
      <c r="N3012" t="s">
        <v>8512</v>
      </c>
      <c r="O3012">
        <v>0</v>
      </c>
      <c r="P3012">
        <v>160</v>
      </c>
      <c r="Q3012" t="s">
        <v>30</v>
      </c>
      <c r="R3012" t="s">
        <v>44</v>
      </c>
      <c r="S3012">
        <v>0</v>
      </c>
      <c r="T3012">
        <v>2013</v>
      </c>
      <c r="U3012">
        <v>766</v>
      </c>
      <c r="V3012">
        <v>5.5</v>
      </c>
      <c r="W3012">
        <v>0</v>
      </c>
    </row>
    <row r="3013" spans="1:23" x14ac:dyDescent="0.25">
      <c r="A3013" t="s">
        <v>8513</v>
      </c>
      <c r="B3013">
        <v>108</v>
      </c>
      <c r="C3013">
        <v>103</v>
      </c>
      <c r="D3013">
        <v>57</v>
      </c>
      <c r="E3013">
        <v>132</v>
      </c>
      <c r="F3013" t="s">
        <v>94</v>
      </c>
      <c r="G3013">
        <v>541</v>
      </c>
      <c r="H3013">
        <v>22160085</v>
      </c>
      <c r="I3013" t="s">
        <v>3905</v>
      </c>
      <c r="J3013" t="s">
        <v>2017</v>
      </c>
      <c r="K3013" t="s">
        <v>8514</v>
      </c>
      <c r="L3013">
        <v>16747</v>
      </c>
      <c r="M3013">
        <v>1228</v>
      </c>
      <c r="N3013" t="s">
        <v>8515</v>
      </c>
      <c r="O3013">
        <v>0</v>
      </c>
      <c r="P3013">
        <v>349</v>
      </c>
      <c r="Q3013" t="s">
        <v>30</v>
      </c>
      <c r="R3013" t="s">
        <v>31</v>
      </c>
      <c r="S3013">
        <v>0</v>
      </c>
      <c r="T3013">
        <v>2002</v>
      </c>
      <c r="U3013">
        <v>451</v>
      </c>
      <c r="V3013">
        <v>5.4</v>
      </c>
      <c r="W3013">
        <v>1000</v>
      </c>
    </row>
    <row r="3014" spans="1:23" x14ac:dyDescent="0.25">
      <c r="A3014" t="s">
        <v>2355</v>
      </c>
      <c r="B3014">
        <v>285</v>
      </c>
      <c r="C3014">
        <v>161</v>
      </c>
      <c r="D3014">
        <v>0</v>
      </c>
      <c r="E3014">
        <v>73</v>
      </c>
      <c r="F3014" t="s">
        <v>8516</v>
      </c>
      <c r="G3014">
        <v>273</v>
      </c>
      <c r="H3014">
        <v>56715371</v>
      </c>
      <c r="I3014" t="s">
        <v>913</v>
      </c>
      <c r="J3014" t="s">
        <v>8517</v>
      </c>
      <c r="K3014" t="s">
        <v>8518</v>
      </c>
      <c r="L3014">
        <v>427357</v>
      </c>
      <c r="M3014">
        <v>727</v>
      </c>
      <c r="N3014" t="s">
        <v>8519</v>
      </c>
      <c r="O3014">
        <v>0</v>
      </c>
      <c r="P3014">
        <v>1736</v>
      </c>
      <c r="Q3014" t="s">
        <v>30</v>
      </c>
      <c r="R3014" t="s">
        <v>44</v>
      </c>
      <c r="S3014">
        <v>0</v>
      </c>
      <c r="T3014">
        <v>1968</v>
      </c>
      <c r="U3014">
        <v>117</v>
      </c>
      <c r="V3014">
        <v>8.3000000000000007</v>
      </c>
      <c r="W3014">
        <v>24000</v>
      </c>
    </row>
    <row r="3015" spans="1:23" x14ac:dyDescent="0.25">
      <c r="A3015" t="s">
        <v>270</v>
      </c>
      <c r="B3015">
        <v>215</v>
      </c>
      <c r="C3015">
        <v>120</v>
      </c>
      <c r="D3015">
        <v>14000</v>
      </c>
      <c r="E3015">
        <v>548</v>
      </c>
      <c r="F3015" t="s">
        <v>8520</v>
      </c>
      <c r="G3015">
        <v>861</v>
      </c>
      <c r="H3015">
        <v>434949459</v>
      </c>
      <c r="I3015" t="s">
        <v>8521</v>
      </c>
      <c r="J3015" t="s">
        <v>3640</v>
      </c>
      <c r="K3015" t="s">
        <v>8522</v>
      </c>
      <c r="L3015">
        <v>281842</v>
      </c>
      <c r="M3015">
        <v>2811</v>
      </c>
      <c r="N3015" t="s">
        <v>2040</v>
      </c>
      <c r="O3015">
        <v>0</v>
      </c>
      <c r="P3015">
        <v>515</v>
      </c>
      <c r="Q3015" t="s">
        <v>30</v>
      </c>
      <c r="R3015" t="s">
        <v>31</v>
      </c>
      <c r="S3015">
        <v>0</v>
      </c>
      <c r="T3015">
        <v>1982</v>
      </c>
      <c r="U3015">
        <v>725</v>
      </c>
      <c r="V3015">
        <v>7.9</v>
      </c>
      <c r="W3015">
        <v>34000</v>
      </c>
    </row>
    <row r="3016" spans="1:23" x14ac:dyDescent="0.25">
      <c r="A3016" t="s">
        <v>8523</v>
      </c>
      <c r="B3016">
        <v>81</v>
      </c>
      <c r="C3016">
        <v>97</v>
      </c>
      <c r="D3016">
        <v>21</v>
      </c>
      <c r="E3016">
        <v>499</v>
      </c>
      <c r="F3016" t="s">
        <v>5390</v>
      </c>
      <c r="G3016">
        <v>17000</v>
      </c>
      <c r="H3016">
        <v>11043445</v>
      </c>
      <c r="I3016" t="s">
        <v>936</v>
      </c>
      <c r="J3016" t="s">
        <v>384</v>
      </c>
      <c r="K3016" t="s">
        <v>8524</v>
      </c>
      <c r="L3016">
        <v>27689</v>
      </c>
      <c r="M3016">
        <v>20312</v>
      </c>
      <c r="N3016" t="s">
        <v>7387</v>
      </c>
      <c r="O3016">
        <v>0</v>
      </c>
      <c r="P3016">
        <v>74</v>
      </c>
      <c r="Q3016" t="s">
        <v>30</v>
      </c>
      <c r="R3016" t="s">
        <v>31</v>
      </c>
      <c r="S3016">
        <v>0</v>
      </c>
      <c r="T3016">
        <v>2007</v>
      </c>
      <c r="U3016">
        <v>1000</v>
      </c>
      <c r="V3016">
        <v>6.5</v>
      </c>
      <c r="W3016">
        <v>1000</v>
      </c>
    </row>
    <row r="3017" spans="1:23" x14ac:dyDescent="0.25">
      <c r="A3017" t="s">
        <v>8525</v>
      </c>
      <c r="B3017">
        <v>17</v>
      </c>
      <c r="C3017">
        <v>97</v>
      </c>
      <c r="D3017">
        <v>4</v>
      </c>
      <c r="E3017">
        <v>194</v>
      </c>
      <c r="F3017" t="s">
        <v>7300</v>
      </c>
      <c r="G3017">
        <v>882</v>
      </c>
      <c r="H3017">
        <v>0</v>
      </c>
      <c r="I3017" t="s">
        <v>4273</v>
      </c>
      <c r="J3017" t="s">
        <v>134</v>
      </c>
      <c r="K3017" t="s">
        <v>8526</v>
      </c>
      <c r="L3017">
        <v>1337</v>
      </c>
      <c r="M3017">
        <v>1554</v>
      </c>
      <c r="N3017" t="s">
        <v>8527</v>
      </c>
      <c r="O3017">
        <v>1</v>
      </c>
      <c r="P3017">
        <v>28</v>
      </c>
      <c r="Q3017" t="s">
        <v>30</v>
      </c>
      <c r="R3017" t="s">
        <v>188</v>
      </c>
      <c r="S3017">
        <v>0</v>
      </c>
      <c r="T3017">
        <v>2004</v>
      </c>
      <c r="U3017">
        <v>450</v>
      </c>
      <c r="V3017">
        <v>6.3</v>
      </c>
      <c r="W3017">
        <v>392</v>
      </c>
    </row>
    <row r="3018" spans="1:23" x14ac:dyDescent="0.25">
      <c r="A3018" t="s">
        <v>8528</v>
      </c>
      <c r="B3018">
        <v>5</v>
      </c>
      <c r="C3018">
        <v>99</v>
      </c>
      <c r="D3018">
        <v>11</v>
      </c>
      <c r="E3018">
        <v>327</v>
      </c>
      <c r="F3018" t="s">
        <v>8529</v>
      </c>
      <c r="G3018">
        <v>665</v>
      </c>
      <c r="H3018">
        <v>125169</v>
      </c>
      <c r="I3018" t="s">
        <v>1639</v>
      </c>
      <c r="J3018" t="s">
        <v>2889</v>
      </c>
      <c r="K3018" t="s">
        <v>8530</v>
      </c>
      <c r="L3018">
        <v>859</v>
      </c>
      <c r="M3018">
        <v>2272</v>
      </c>
      <c r="N3018" t="s">
        <v>2958</v>
      </c>
      <c r="O3018">
        <v>2</v>
      </c>
      <c r="P3018">
        <v>31</v>
      </c>
      <c r="Q3018" t="s">
        <v>30</v>
      </c>
      <c r="R3018" t="s">
        <v>31</v>
      </c>
      <c r="S3018">
        <v>0</v>
      </c>
      <c r="T3018">
        <v>1994</v>
      </c>
      <c r="U3018">
        <v>446</v>
      </c>
      <c r="V3018">
        <v>6.4</v>
      </c>
      <c r="W3018">
        <v>119</v>
      </c>
    </row>
    <row r="3019" spans="1:23" x14ac:dyDescent="0.25">
      <c r="A3019" t="s">
        <v>8531</v>
      </c>
      <c r="B3019">
        <v>10</v>
      </c>
      <c r="C3019">
        <v>144</v>
      </c>
      <c r="D3019">
        <v>0</v>
      </c>
      <c r="E3019">
        <v>119</v>
      </c>
      <c r="F3019" t="s">
        <v>8532</v>
      </c>
      <c r="G3019">
        <v>564</v>
      </c>
      <c r="H3019">
        <v>1165104</v>
      </c>
      <c r="I3019" t="s">
        <v>1094</v>
      </c>
      <c r="J3019" t="s">
        <v>8533</v>
      </c>
      <c r="K3019" t="s">
        <v>8534</v>
      </c>
      <c r="L3019">
        <v>8598</v>
      </c>
      <c r="M3019">
        <v>1121</v>
      </c>
      <c r="N3019" t="s">
        <v>8535</v>
      </c>
      <c r="O3019">
        <v>5</v>
      </c>
      <c r="P3019">
        <v>43</v>
      </c>
      <c r="Q3019" t="s">
        <v>3447</v>
      </c>
      <c r="R3019" t="s">
        <v>3448</v>
      </c>
      <c r="S3019">
        <v>0</v>
      </c>
      <c r="T3019">
        <v>2010</v>
      </c>
      <c r="U3019">
        <v>154</v>
      </c>
      <c r="V3019">
        <v>5.3</v>
      </c>
      <c r="W3019">
        <v>250</v>
      </c>
    </row>
    <row r="3020" spans="1:23" x14ac:dyDescent="0.25">
      <c r="A3020" t="s">
        <v>7934</v>
      </c>
      <c r="B3020">
        <v>43</v>
      </c>
      <c r="C3020">
        <v>111</v>
      </c>
      <c r="D3020">
        <v>58</v>
      </c>
      <c r="E3020">
        <v>258</v>
      </c>
      <c r="F3020" t="s">
        <v>8536</v>
      </c>
      <c r="G3020">
        <v>482</v>
      </c>
      <c r="H3020">
        <v>1066555</v>
      </c>
      <c r="I3020" t="s">
        <v>8537</v>
      </c>
      <c r="J3020" t="s">
        <v>3435</v>
      </c>
      <c r="K3020" t="s">
        <v>8538</v>
      </c>
      <c r="L3020">
        <v>2618</v>
      </c>
      <c r="M3020">
        <v>1526</v>
      </c>
      <c r="N3020" t="s">
        <v>7314</v>
      </c>
      <c r="O3020">
        <v>0</v>
      </c>
      <c r="P3020">
        <v>111</v>
      </c>
      <c r="Q3020" t="s">
        <v>30</v>
      </c>
      <c r="R3020" t="s">
        <v>31</v>
      </c>
      <c r="S3020">
        <v>0</v>
      </c>
      <c r="T3020">
        <v>2007</v>
      </c>
      <c r="U3020">
        <v>362</v>
      </c>
      <c r="V3020">
        <v>5.8</v>
      </c>
      <c r="W3020">
        <v>411</v>
      </c>
    </row>
    <row r="3021" spans="1:23" x14ac:dyDescent="0.25">
      <c r="A3021" t="s">
        <v>8539</v>
      </c>
      <c r="B3021">
        <v>43</v>
      </c>
      <c r="C3021">
        <v>145</v>
      </c>
      <c r="D3021">
        <v>0</v>
      </c>
      <c r="E3021">
        <v>280</v>
      </c>
      <c r="F3021" t="s">
        <v>4256</v>
      </c>
      <c r="G3021">
        <v>639</v>
      </c>
      <c r="H3021">
        <v>5669081</v>
      </c>
      <c r="I3021" t="s">
        <v>1283</v>
      </c>
      <c r="J3021" t="s">
        <v>8540</v>
      </c>
      <c r="K3021" t="s">
        <v>8541</v>
      </c>
      <c r="L3021">
        <v>3665</v>
      </c>
      <c r="M3021">
        <v>1807</v>
      </c>
      <c r="N3021" t="s">
        <v>8016</v>
      </c>
      <c r="O3021">
        <v>1</v>
      </c>
      <c r="P3021">
        <v>57</v>
      </c>
      <c r="Q3021" t="s">
        <v>1783</v>
      </c>
      <c r="R3021" t="s">
        <v>1873</v>
      </c>
      <c r="S3021">
        <v>0</v>
      </c>
      <c r="T3021">
        <v>2012</v>
      </c>
      <c r="U3021">
        <v>377</v>
      </c>
      <c r="V3021">
        <v>6.6</v>
      </c>
      <c r="W3021">
        <v>0</v>
      </c>
    </row>
    <row r="3022" spans="1:23" x14ac:dyDescent="0.25">
      <c r="A3022" t="s">
        <v>8542</v>
      </c>
      <c r="B3022">
        <v>94</v>
      </c>
      <c r="C3022">
        <v>106</v>
      </c>
      <c r="D3022">
        <v>7</v>
      </c>
      <c r="E3022">
        <v>24</v>
      </c>
      <c r="F3022" t="s">
        <v>8543</v>
      </c>
      <c r="G3022">
        <v>68</v>
      </c>
      <c r="H3022">
        <v>0</v>
      </c>
      <c r="I3022" t="s">
        <v>3386</v>
      </c>
      <c r="J3022" t="s">
        <v>8544</v>
      </c>
      <c r="K3022" t="s">
        <v>8545</v>
      </c>
      <c r="L3022">
        <v>15060</v>
      </c>
      <c r="M3022">
        <v>175</v>
      </c>
      <c r="N3022" t="s">
        <v>8546</v>
      </c>
      <c r="O3022">
        <v>4</v>
      </c>
      <c r="P3022">
        <v>27</v>
      </c>
      <c r="Q3022" t="s">
        <v>965</v>
      </c>
      <c r="R3022" t="s">
        <v>966</v>
      </c>
      <c r="S3022">
        <v>0</v>
      </c>
      <c r="T3022">
        <v>2014</v>
      </c>
      <c r="U3022">
        <v>29</v>
      </c>
      <c r="V3022">
        <v>7.4</v>
      </c>
      <c r="W3022">
        <v>0</v>
      </c>
    </row>
    <row r="3023" spans="1:23" x14ac:dyDescent="0.25">
      <c r="A3023" t="s">
        <v>3705</v>
      </c>
      <c r="B3023">
        <v>161</v>
      </c>
      <c r="C3023">
        <v>126</v>
      </c>
      <c r="D3023">
        <v>835</v>
      </c>
      <c r="E3023">
        <v>893</v>
      </c>
      <c r="F3023" t="s">
        <v>776</v>
      </c>
      <c r="G3023">
        <v>49000</v>
      </c>
      <c r="H3023">
        <v>138339411</v>
      </c>
      <c r="I3023" t="s">
        <v>2164</v>
      </c>
      <c r="J3023" t="s">
        <v>554</v>
      </c>
      <c r="K3023" t="s">
        <v>8547</v>
      </c>
      <c r="L3023">
        <v>604904</v>
      </c>
      <c r="M3023">
        <v>63710</v>
      </c>
      <c r="N3023" t="s">
        <v>2215</v>
      </c>
      <c r="O3023">
        <v>2</v>
      </c>
      <c r="P3023">
        <v>682</v>
      </c>
      <c r="Q3023" t="s">
        <v>30</v>
      </c>
      <c r="R3023" t="s">
        <v>31</v>
      </c>
      <c r="S3023">
        <v>0</v>
      </c>
      <c r="T3023">
        <v>1997</v>
      </c>
      <c r="U3023">
        <v>13000</v>
      </c>
      <c r="V3023">
        <v>8.3000000000000007</v>
      </c>
      <c r="W3023">
        <v>31000</v>
      </c>
    </row>
    <row r="3024" spans="1:23" x14ac:dyDescent="0.25">
      <c r="A3024" t="s">
        <v>8548</v>
      </c>
      <c r="B3024">
        <v>38</v>
      </c>
      <c r="C3024">
        <v>106</v>
      </c>
      <c r="D3024">
        <v>29</v>
      </c>
      <c r="E3024">
        <v>571</v>
      </c>
      <c r="F3024" t="s">
        <v>523</v>
      </c>
      <c r="G3024">
        <v>14000</v>
      </c>
      <c r="H3024">
        <v>0</v>
      </c>
      <c r="I3024" t="s">
        <v>2560</v>
      </c>
      <c r="J3024" t="s">
        <v>1544</v>
      </c>
      <c r="K3024" t="s">
        <v>8549</v>
      </c>
      <c r="L3024">
        <v>6935</v>
      </c>
      <c r="M3024">
        <v>27660</v>
      </c>
      <c r="N3024" t="s">
        <v>8550</v>
      </c>
      <c r="O3024">
        <v>3</v>
      </c>
      <c r="P3024">
        <v>50</v>
      </c>
      <c r="Q3024" t="s">
        <v>30</v>
      </c>
      <c r="R3024" t="s">
        <v>31</v>
      </c>
      <c r="S3024">
        <v>0</v>
      </c>
      <c r="T3024">
        <v>2016</v>
      </c>
      <c r="U3024">
        <v>12000</v>
      </c>
      <c r="V3024">
        <v>5.3</v>
      </c>
      <c r="W3024">
        <v>0</v>
      </c>
    </row>
    <row r="3025" spans="1:23" x14ac:dyDescent="0.25">
      <c r="A3025" t="s">
        <v>8551</v>
      </c>
      <c r="B3025">
        <v>210</v>
      </c>
      <c r="C3025">
        <v>121</v>
      </c>
      <c r="D3025">
        <v>163</v>
      </c>
      <c r="E3025">
        <v>482</v>
      </c>
      <c r="F3025" t="s">
        <v>8418</v>
      </c>
      <c r="G3025">
        <v>723</v>
      </c>
      <c r="H3025">
        <v>80150343</v>
      </c>
      <c r="I3025" t="s">
        <v>3159</v>
      </c>
      <c r="J3025" t="s">
        <v>3630</v>
      </c>
      <c r="K3025" t="s">
        <v>8552</v>
      </c>
      <c r="L3025">
        <v>142115</v>
      </c>
      <c r="M3025">
        <v>3189</v>
      </c>
      <c r="N3025" t="s">
        <v>8553</v>
      </c>
      <c r="O3025">
        <v>0</v>
      </c>
      <c r="P3025">
        <v>614</v>
      </c>
      <c r="Q3025" t="s">
        <v>30</v>
      </c>
      <c r="R3025" t="s">
        <v>31</v>
      </c>
      <c r="S3025">
        <v>0</v>
      </c>
      <c r="T3025">
        <v>2006</v>
      </c>
      <c r="U3025">
        <v>651</v>
      </c>
      <c r="V3025">
        <v>6.2</v>
      </c>
      <c r="W3025">
        <v>0</v>
      </c>
    </row>
    <row r="3026" spans="1:23" x14ac:dyDescent="0.25">
      <c r="A3026" t="s">
        <v>1735</v>
      </c>
      <c r="B3026">
        <v>52</v>
      </c>
      <c r="C3026">
        <v>117</v>
      </c>
      <c r="D3026">
        <v>425</v>
      </c>
      <c r="E3026">
        <v>901</v>
      </c>
      <c r="F3026" t="s">
        <v>2644</v>
      </c>
      <c r="G3026">
        <v>13000</v>
      </c>
      <c r="H3026">
        <v>85300000</v>
      </c>
      <c r="I3026" t="s">
        <v>4793</v>
      </c>
      <c r="J3026" t="s">
        <v>378</v>
      </c>
      <c r="K3026" t="s">
        <v>8554</v>
      </c>
      <c r="L3026">
        <v>48629</v>
      </c>
      <c r="M3026">
        <v>27378</v>
      </c>
      <c r="N3026" t="s">
        <v>2315</v>
      </c>
      <c r="O3026">
        <v>1</v>
      </c>
      <c r="P3026">
        <v>134</v>
      </c>
      <c r="Q3026" t="s">
        <v>30</v>
      </c>
      <c r="R3026" t="s">
        <v>31</v>
      </c>
      <c r="S3026">
        <v>0</v>
      </c>
      <c r="T3026">
        <v>1981</v>
      </c>
      <c r="U3026">
        <v>11000</v>
      </c>
      <c r="V3026">
        <v>6.9</v>
      </c>
      <c r="W3026">
        <v>0</v>
      </c>
    </row>
    <row r="3027" spans="1:23" x14ac:dyDescent="0.25">
      <c r="A3027" t="s">
        <v>780</v>
      </c>
      <c r="B3027">
        <v>139</v>
      </c>
      <c r="C3027">
        <v>98</v>
      </c>
      <c r="D3027">
        <v>235</v>
      </c>
      <c r="E3027">
        <v>229</v>
      </c>
      <c r="F3027" t="s">
        <v>3933</v>
      </c>
      <c r="G3027">
        <v>4000</v>
      </c>
      <c r="H3027">
        <v>68353550</v>
      </c>
      <c r="I3027" t="s">
        <v>2468</v>
      </c>
      <c r="J3027" t="s">
        <v>63</v>
      </c>
      <c r="K3027" t="s">
        <v>8555</v>
      </c>
      <c r="L3027">
        <v>70141</v>
      </c>
      <c r="M3027">
        <v>5270</v>
      </c>
      <c r="N3027" t="s">
        <v>8556</v>
      </c>
      <c r="O3027">
        <v>1</v>
      </c>
      <c r="P3027">
        <v>385</v>
      </c>
      <c r="Q3027" t="s">
        <v>30</v>
      </c>
      <c r="R3027" t="s">
        <v>31</v>
      </c>
      <c r="S3027">
        <v>0</v>
      </c>
      <c r="T3027">
        <v>2000</v>
      </c>
      <c r="U3027">
        <v>464</v>
      </c>
      <c r="V3027">
        <v>5.9</v>
      </c>
      <c r="W3027">
        <v>0</v>
      </c>
    </row>
    <row r="3028" spans="1:23" x14ac:dyDescent="0.25">
      <c r="A3028" t="s">
        <v>8557</v>
      </c>
      <c r="B3028">
        <v>165</v>
      </c>
      <c r="C3028">
        <v>109</v>
      </c>
      <c r="D3028">
        <v>65</v>
      </c>
      <c r="E3028">
        <v>393</v>
      </c>
      <c r="F3028" t="s">
        <v>6358</v>
      </c>
      <c r="G3028">
        <v>798</v>
      </c>
      <c r="H3028">
        <v>78845130</v>
      </c>
      <c r="I3028" t="s">
        <v>1439</v>
      </c>
      <c r="J3028" t="s">
        <v>1110</v>
      </c>
      <c r="K3028" t="s">
        <v>8558</v>
      </c>
      <c r="L3028">
        <v>17596</v>
      </c>
      <c r="M3028">
        <v>2480</v>
      </c>
      <c r="N3028" t="s">
        <v>3412</v>
      </c>
      <c r="O3028">
        <v>1</v>
      </c>
      <c r="P3028">
        <v>94</v>
      </c>
      <c r="Q3028" t="s">
        <v>30</v>
      </c>
      <c r="R3028" t="s">
        <v>966</v>
      </c>
      <c r="S3028">
        <v>0</v>
      </c>
      <c r="T3028">
        <v>2016</v>
      </c>
      <c r="U3028">
        <v>465</v>
      </c>
      <c r="V3028">
        <v>6.1</v>
      </c>
      <c r="W3028">
        <v>0</v>
      </c>
    </row>
    <row r="3029" spans="1:23" x14ac:dyDescent="0.25">
      <c r="A3029" t="s">
        <v>7295</v>
      </c>
      <c r="B3029">
        <v>96</v>
      </c>
      <c r="C3029">
        <v>95</v>
      </c>
      <c r="D3029">
        <v>7</v>
      </c>
      <c r="E3029">
        <v>1000</v>
      </c>
      <c r="F3029" t="s">
        <v>3679</v>
      </c>
      <c r="G3029">
        <v>23000</v>
      </c>
      <c r="H3029">
        <v>63319509</v>
      </c>
      <c r="I3029" t="s">
        <v>1099</v>
      </c>
      <c r="J3029" t="s">
        <v>232</v>
      </c>
      <c r="K3029" t="s">
        <v>8559</v>
      </c>
      <c r="L3029">
        <v>67115</v>
      </c>
      <c r="M3029">
        <v>28734</v>
      </c>
      <c r="N3029" t="s">
        <v>1590</v>
      </c>
      <c r="O3029">
        <v>2</v>
      </c>
      <c r="P3029">
        <v>389</v>
      </c>
      <c r="Q3029" t="s">
        <v>30</v>
      </c>
      <c r="R3029" t="s">
        <v>31</v>
      </c>
      <c r="S3029">
        <v>0</v>
      </c>
      <c r="T3029">
        <v>1999</v>
      </c>
      <c r="U3029">
        <v>1000</v>
      </c>
      <c r="V3029">
        <v>5.8</v>
      </c>
      <c r="W3029">
        <v>0</v>
      </c>
    </row>
    <row r="3030" spans="1:23" x14ac:dyDescent="0.25">
      <c r="A3030" t="s">
        <v>4269</v>
      </c>
      <c r="B3030">
        <v>323</v>
      </c>
      <c r="C3030">
        <v>109</v>
      </c>
      <c r="D3030">
        <v>304</v>
      </c>
      <c r="E3030">
        <v>736</v>
      </c>
      <c r="F3030" t="s">
        <v>1533</v>
      </c>
      <c r="G3030">
        <v>939</v>
      </c>
      <c r="H3030">
        <v>47536959</v>
      </c>
      <c r="I3030" t="s">
        <v>2164</v>
      </c>
      <c r="J3030" t="s">
        <v>3353</v>
      </c>
      <c r="K3030" t="s">
        <v>4270</v>
      </c>
      <c r="L3030">
        <v>86956</v>
      </c>
      <c r="M3030">
        <v>3276</v>
      </c>
      <c r="N3030" t="s">
        <v>4271</v>
      </c>
      <c r="O3030">
        <v>0</v>
      </c>
      <c r="P3030">
        <v>275</v>
      </c>
      <c r="Q3030" t="s">
        <v>30</v>
      </c>
      <c r="R3030" t="s">
        <v>31</v>
      </c>
      <c r="S3030">
        <v>0</v>
      </c>
      <c r="T3030">
        <v>2009</v>
      </c>
      <c r="U3030">
        <v>906</v>
      </c>
      <c r="V3030">
        <v>7.3</v>
      </c>
      <c r="W3030">
        <v>12000</v>
      </c>
    </row>
    <row r="3031" spans="1:23" x14ac:dyDescent="0.25">
      <c r="A3031" t="s">
        <v>8551</v>
      </c>
      <c r="B3031">
        <v>190</v>
      </c>
      <c r="C3031">
        <v>96</v>
      </c>
      <c r="D3031">
        <v>163</v>
      </c>
      <c r="E3031">
        <v>448</v>
      </c>
      <c r="F3031" t="s">
        <v>8418</v>
      </c>
      <c r="G3031">
        <v>723</v>
      </c>
      <c r="H3031">
        <v>63270259</v>
      </c>
      <c r="I3031" t="s">
        <v>3159</v>
      </c>
      <c r="J3031" t="s">
        <v>3630</v>
      </c>
      <c r="K3031" t="s">
        <v>8560</v>
      </c>
      <c r="L3031">
        <v>111087</v>
      </c>
      <c r="M3031">
        <v>3492</v>
      </c>
      <c r="N3031" t="s">
        <v>4643</v>
      </c>
      <c r="O3031">
        <v>0</v>
      </c>
      <c r="P3031">
        <v>319</v>
      </c>
      <c r="Q3031" t="s">
        <v>30</v>
      </c>
      <c r="R3031" t="s">
        <v>31</v>
      </c>
      <c r="S3031">
        <v>0</v>
      </c>
      <c r="T3031">
        <v>2007</v>
      </c>
      <c r="U3031">
        <v>651</v>
      </c>
      <c r="V3031">
        <v>5.9</v>
      </c>
      <c r="W3031">
        <v>0</v>
      </c>
    </row>
    <row r="3032" spans="1:23" x14ac:dyDescent="0.25">
      <c r="A3032" t="s">
        <v>4162</v>
      </c>
      <c r="B3032">
        <v>173</v>
      </c>
      <c r="C3032">
        <v>101</v>
      </c>
      <c r="D3032">
        <v>13</v>
      </c>
      <c r="E3032">
        <v>368</v>
      </c>
      <c r="F3032" t="s">
        <v>5516</v>
      </c>
      <c r="G3032">
        <v>494</v>
      </c>
      <c r="H3032">
        <v>55865715</v>
      </c>
      <c r="I3032" t="s">
        <v>3752</v>
      </c>
      <c r="J3032" t="s">
        <v>3148</v>
      </c>
      <c r="K3032" t="s">
        <v>8561</v>
      </c>
      <c r="L3032">
        <v>41763</v>
      </c>
      <c r="M3032">
        <v>2013</v>
      </c>
      <c r="N3032" t="s">
        <v>2763</v>
      </c>
      <c r="O3032">
        <v>0</v>
      </c>
      <c r="P3032">
        <v>403</v>
      </c>
      <c r="Q3032" t="s">
        <v>30</v>
      </c>
      <c r="R3032" t="s">
        <v>44</v>
      </c>
      <c r="S3032">
        <v>0</v>
      </c>
      <c r="T3032">
        <v>2005</v>
      </c>
      <c r="U3032">
        <v>392</v>
      </c>
      <c r="V3032">
        <v>5.5</v>
      </c>
      <c r="W3032">
        <v>0</v>
      </c>
    </row>
    <row r="3033" spans="1:23" x14ac:dyDescent="0.25">
      <c r="A3033" t="s">
        <v>5653</v>
      </c>
      <c r="B3033">
        <v>46</v>
      </c>
      <c r="C3033">
        <v>107</v>
      </c>
      <c r="D3033">
        <v>0</v>
      </c>
      <c r="E3033">
        <v>685</v>
      </c>
      <c r="F3033" t="s">
        <v>4536</v>
      </c>
      <c r="G3033">
        <v>1000</v>
      </c>
      <c r="H3033">
        <v>63231524</v>
      </c>
      <c r="I3033" t="s">
        <v>936</v>
      </c>
      <c r="J3033" t="s">
        <v>1808</v>
      </c>
      <c r="K3033" t="s">
        <v>8562</v>
      </c>
      <c r="L3033">
        <v>8962</v>
      </c>
      <c r="M3033">
        <v>5264</v>
      </c>
      <c r="N3033" t="s">
        <v>4373</v>
      </c>
      <c r="O3033">
        <v>4</v>
      </c>
      <c r="P3033">
        <v>137</v>
      </c>
      <c r="Q3033" t="s">
        <v>30</v>
      </c>
      <c r="R3033" t="s">
        <v>31</v>
      </c>
      <c r="S3033">
        <v>0</v>
      </c>
      <c r="T3033">
        <v>2006</v>
      </c>
      <c r="U3033">
        <v>907</v>
      </c>
      <c r="V3033">
        <v>5</v>
      </c>
      <c r="W3033">
        <v>676</v>
      </c>
    </row>
    <row r="3034" spans="1:23" x14ac:dyDescent="0.25">
      <c r="A3034" t="s">
        <v>336</v>
      </c>
      <c r="B3034">
        <v>59</v>
      </c>
      <c r="C3034">
        <v>119</v>
      </c>
      <c r="D3034">
        <v>17000</v>
      </c>
      <c r="E3034">
        <v>638</v>
      </c>
      <c r="F3034" t="s">
        <v>2418</v>
      </c>
      <c r="G3034">
        <v>10000</v>
      </c>
      <c r="H3034">
        <v>52293982</v>
      </c>
      <c r="I3034" t="s">
        <v>2396</v>
      </c>
      <c r="J3034" t="s">
        <v>362</v>
      </c>
      <c r="K3034" t="s">
        <v>8563</v>
      </c>
      <c r="L3034">
        <v>57831</v>
      </c>
      <c r="M3034">
        <v>11895</v>
      </c>
      <c r="N3034" t="s">
        <v>890</v>
      </c>
      <c r="O3034">
        <v>1</v>
      </c>
      <c r="P3034">
        <v>115</v>
      </c>
      <c r="Q3034" t="s">
        <v>30</v>
      </c>
      <c r="R3034" t="s">
        <v>31</v>
      </c>
      <c r="S3034">
        <v>0</v>
      </c>
      <c r="T3034">
        <v>1986</v>
      </c>
      <c r="U3034">
        <v>970</v>
      </c>
      <c r="V3034">
        <v>7</v>
      </c>
      <c r="W3034">
        <v>0</v>
      </c>
    </row>
    <row r="3035" spans="1:23" x14ac:dyDescent="0.25">
      <c r="A3035" t="s">
        <v>8564</v>
      </c>
      <c r="B3035">
        <v>53</v>
      </c>
      <c r="C3035">
        <v>178</v>
      </c>
      <c r="D3035">
        <v>19</v>
      </c>
      <c r="E3035">
        <v>196</v>
      </c>
      <c r="F3035" t="s">
        <v>8565</v>
      </c>
      <c r="G3035">
        <v>726</v>
      </c>
      <c r="H3035">
        <v>0</v>
      </c>
      <c r="I3035" t="s">
        <v>690</v>
      </c>
      <c r="J3035" t="s">
        <v>3740</v>
      </c>
      <c r="K3035" t="s">
        <v>8566</v>
      </c>
      <c r="L3035">
        <v>43270</v>
      </c>
      <c r="M3035">
        <v>1554</v>
      </c>
      <c r="N3035" t="s">
        <v>8567</v>
      </c>
      <c r="O3035">
        <v>3</v>
      </c>
      <c r="P3035">
        <v>192</v>
      </c>
      <c r="Q3035" t="s">
        <v>30</v>
      </c>
      <c r="R3035" t="s">
        <v>31</v>
      </c>
      <c r="S3035">
        <v>0</v>
      </c>
      <c r="T3035">
        <v>1962</v>
      </c>
      <c r="U3035">
        <v>249</v>
      </c>
      <c r="V3035">
        <v>7.8</v>
      </c>
      <c r="W3035">
        <v>0</v>
      </c>
    </row>
    <row r="3036" spans="1:23" x14ac:dyDescent="0.25">
      <c r="A3036" t="s">
        <v>2781</v>
      </c>
      <c r="B3036">
        <v>22</v>
      </c>
      <c r="C3036">
        <v>100</v>
      </c>
      <c r="D3036">
        <v>65</v>
      </c>
      <c r="E3036">
        <v>577</v>
      </c>
      <c r="F3036" t="s">
        <v>4020</v>
      </c>
      <c r="G3036">
        <v>633</v>
      </c>
      <c r="H3036">
        <v>50752337</v>
      </c>
      <c r="I3036" t="s">
        <v>4497</v>
      </c>
      <c r="J3036" t="s">
        <v>8400</v>
      </c>
      <c r="K3036" t="s">
        <v>8568</v>
      </c>
      <c r="L3036">
        <v>44502</v>
      </c>
      <c r="M3036">
        <v>3362</v>
      </c>
      <c r="N3036" t="s">
        <v>1694</v>
      </c>
      <c r="O3036">
        <v>8</v>
      </c>
      <c r="P3036">
        <v>46</v>
      </c>
      <c r="Q3036" t="s">
        <v>30</v>
      </c>
      <c r="R3036" t="s">
        <v>31</v>
      </c>
      <c r="S3036">
        <v>0</v>
      </c>
      <c r="T3036">
        <v>1992</v>
      </c>
      <c r="U3036">
        <v>613</v>
      </c>
      <c r="V3036">
        <v>6.4</v>
      </c>
      <c r="W3036">
        <v>0</v>
      </c>
    </row>
    <row r="3037" spans="1:23" x14ac:dyDescent="0.25">
      <c r="A3037" t="s">
        <v>6368</v>
      </c>
      <c r="B3037">
        <v>203</v>
      </c>
      <c r="C3037">
        <v>98</v>
      </c>
      <c r="D3037">
        <v>70</v>
      </c>
      <c r="E3037">
        <v>634</v>
      </c>
      <c r="F3037" t="s">
        <v>3679</v>
      </c>
      <c r="G3037">
        <v>4000</v>
      </c>
      <c r="H3037">
        <v>110175871</v>
      </c>
      <c r="I3037" t="s">
        <v>1942</v>
      </c>
      <c r="J3037" t="s">
        <v>1607</v>
      </c>
      <c r="K3037" t="s">
        <v>8569</v>
      </c>
      <c r="L3037">
        <v>115050</v>
      </c>
      <c r="M3037">
        <v>7461</v>
      </c>
      <c r="N3037" t="s">
        <v>8570</v>
      </c>
      <c r="O3037">
        <v>0</v>
      </c>
      <c r="P3037">
        <v>911</v>
      </c>
      <c r="Q3037" t="s">
        <v>30</v>
      </c>
      <c r="R3037" t="s">
        <v>31</v>
      </c>
      <c r="S3037">
        <v>0</v>
      </c>
      <c r="T3037">
        <v>2004</v>
      </c>
      <c r="U3037">
        <v>1000</v>
      </c>
      <c r="V3037">
        <v>5.9</v>
      </c>
      <c r="W3037">
        <v>4000</v>
      </c>
    </row>
    <row r="3038" spans="1:23" x14ac:dyDescent="0.25">
      <c r="A3038" t="s">
        <v>1419</v>
      </c>
      <c r="B3038">
        <v>77</v>
      </c>
      <c r="C3038">
        <v>92</v>
      </c>
      <c r="D3038">
        <v>221</v>
      </c>
      <c r="E3038">
        <v>491</v>
      </c>
      <c r="F3038" t="s">
        <v>1423</v>
      </c>
      <c r="G3038">
        <v>11000</v>
      </c>
      <c r="H3038">
        <v>38624000</v>
      </c>
      <c r="I3038" t="s">
        <v>2468</v>
      </c>
      <c r="J3038" t="s">
        <v>1421</v>
      </c>
      <c r="K3038" t="s">
        <v>8571</v>
      </c>
      <c r="L3038">
        <v>156143</v>
      </c>
      <c r="M3038">
        <v>13162</v>
      </c>
      <c r="N3038" t="s">
        <v>8572</v>
      </c>
      <c r="O3038">
        <v>1</v>
      </c>
      <c r="P3038">
        <v>289</v>
      </c>
      <c r="Q3038" t="s">
        <v>30</v>
      </c>
      <c r="R3038" t="s">
        <v>31</v>
      </c>
      <c r="S3038">
        <v>0</v>
      </c>
      <c r="T3038">
        <v>1996</v>
      </c>
      <c r="U3038">
        <v>503</v>
      </c>
      <c r="V3038">
        <v>7</v>
      </c>
      <c r="W3038">
        <v>0</v>
      </c>
    </row>
    <row r="3039" spans="1:23" x14ac:dyDescent="0.25">
      <c r="A3039" t="s">
        <v>5701</v>
      </c>
      <c r="B3039">
        <v>190</v>
      </c>
      <c r="C3039">
        <v>90</v>
      </c>
      <c r="D3039">
        <v>108</v>
      </c>
      <c r="E3039">
        <v>270</v>
      </c>
      <c r="F3039" t="s">
        <v>8573</v>
      </c>
      <c r="G3039">
        <v>1000</v>
      </c>
      <c r="H3039">
        <v>37470017</v>
      </c>
      <c r="I3039" t="s">
        <v>3159</v>
      </c>
      <c r="J3039" t="s">
        <v>2636</v>
      </c>
      <c r="K3039" t="s">
        <v>8574</v>
      </c>
      <c r="L3039">
        <v>86890</v>
      </c>
      <c r="M3039">
        <v>1982</v>
      </c>
      <c r="N3039" t="s">
        <v>5702</v>
      </c>
      <c r="O3039">
        <v>0</v>
      </c>
      <c r="P3039">
        <v>985</v>
      </c>
      <c r="Q3039" t="s">
        <v>30</v>
      </c>
      <c r="R3039" t="s">
        <v>526</v>
      </c>
      <c r="S3039">
        <v>0</v>
      </c>
      <c r="T3039">
        <v>2001</v>
      </c>
      <c r="U3039">
        <v>322</v>
      </c>
      <c r="V3039">
        <v>6.1</v>
      </c>
      <c r="W3039">
        <v>0</v>
      </c>
    </row>
    <row r="3040" spans="1:23" x14ac:dyDescent="0.25">
      <c r="A3040" t="s">
        <v>2781</v>
      </c>
      <c r="B3040">
        <v>81</v>
      </c>
      <c r="C3040">
        <v>90</v>
      </c>
      <c r="D3040">
        <v>65</v>
      </c>
      <c r="E3040">
        <v>730</v>
      </c>
      <c r="F3040" t="s">
        <v>2104</v>
      </c>
      <c r="G3040">
        <v>18000</v>
      </c>
      <c r="H3040">
        <v>40485039</v>
      </c>
      <c r="I3040" t="s">
        <v>8575</v>
      </c>
      <c r="J3040" t="s">
        <v>406</v>
      </c>
      <c r="K3040" t="s">
        <v>8576</v>
      </c>
      <c r="L3040">
        <v>85362</v>
      </c>
      <c r="M3040">
        <v>20795</v>
      </c>
      <c r="N3040" t="s">
        <v>8577</v>
      </c>
      <c r="O3040">
        <v>6</v>
      </c>
      <c r="P3040">
        <v>181</v>
      </c>
      <c r="Q3040" t="s">
        <v>30</v>
      </c>
      <c r="R3040" t="s">
        <v>31</v>
      </c>
      <c r="S3040">
        <v>0</v>
      </c>
      <c r="T3040">
        <v>1989</v>
      </c>
      <c r="U3040">
        <v>769</v>
      </c>
      <c r="V3040">
        <v>6.9</v>
      </c>
      <c r="W3040">
        <v>0</v>
      </c>
    </row>
    <row r="3041" spans="1:23" x14ac:dyDescent="0.25">
      <c r="A3041" t="s">
        <v>8578</v>
      </c>
      <c r="B3041">
        <v>56</v>
      </c>
      <c r="C3041">
        <v>153</v>
      </c>
      <c r="D3041">
        <v>82</v>
      </c>
      <c r="E3041">
        <v>139</v>
      </c>
      <c r="F3041" t="s">
        <v>8579</v>
      </c>
      <c r="G3041">
        <v>695</v>
      </c>
      <c r="H3041">
        <v>16800000</v>
      </c>
      <c r="I3041" t="s">
        <v>8580</v>
      </c>
      <c r="J3041" t="s">
        <v>1109</v>
      </c>
      <c r="K3041" t="s">
        <v>8581</v>
      </c>
      <c r="L3041">
        <v>25303</v>
      </c>
      <c r="M3041">
        <v>1593</v>
      </c>
      <c r="N3041" t="s">
        <v>8582</v>
      </c>
      <c r="O3041">
        <v>1</v>
      </c>
      <c r="P3041">
        <v>138</v>
      </c>
      <c r="Q3041" t="s">
        <v>30</v>
      </c>
      <c r="R3041" t="s">
        <v>44</v>
      </c>
      <c r="S3041">
        <v>0</v>
      </c>
      <c r="T3041">
        <v>1968</v>
      </c>
      <c r="U3041">
        <v>275</v>
      </c>
      <c r="V3041">
        <v>7.5</v>
      </c>
      <c r="W3041">
        <v>0</v>
      </c>
    </row>
    <row r="3042" spans="1:23" x14ac:dyDescent="0.25">
      <c r="A3042" t="s">
        <v>2838</v>
      </c>
      <c r="B3042">
        <v>264</v>
      </c>
      <c r="C3042">
        <v>124</v>
      </c>
      <c r="D3042">
        <v>108</v>
      </c>
      <c r="E3042">
        <v>186</v>
      </c>
      <c r="F3042" t="s">
        <v>756</v>
      </c>
      <c r="G3042">
        <v>1000</v>
      </c>
      <c r="H3042">
        <v>46377022</v>
      </c>
      <c r="I3042" t="s">
        <v>1639</v>
      </c>
      <c r="J3042" t="s">
        <v>100</v>
      </c>
      <c r="K3042" t="s">
        <v>8583</v>
      </c>
      <c r="L3042">
        <v>75306</v>
      </c>
      <c r="M3042">
        <v>1898</v>
      </c>
      <c r="N3042" t="s">
        <v>3256</v>
      </c>
      <c r="O3042">
        <v>3</v>
      </c>
      <c r="P3042">
        <v>266</v>
      </c>
      <c r="Q3042" t="s">
        <v>30</v>
      </c>
      <c r="R3042" t="s">
        <v>44</v>
      </c>
      <c r="S3042">
        <v>0</v>
      </c>
      <c r="T3042">
        <v>2011</v>
      </c>
      <c r="U3042">
        <v>400</v>
      </c>
      <c r="V3042">
        <v>7.3</v>
      </c>
      <c r="W3042">
        <v>48000</v>
      </c>
    </row>
    <row r="3043" spans="1:23" x14ac:dyDescent="0.25">
      <c r="A3043" t="s">
        <v>8584</v>
      </c>
      <c r="B3043">
        <v>44</v>
      </c>
      <c r="C3043">
        <v>82</v>
      </c>
      <c r="D3043">
        <v>6</v>
      </c>
      <c r="E3043">
        <v>345</v>
      </c>
      <c r="F3043" t="s">
        <v>8585</v>
      </c>
      <c r="G3043">
        <v>759</v>
      </c>
      <c r="H3043">
        <v>36696761</v>
      </c>
      <c r="I3043" t="s">
        <v>4972</v>
      </c>
      <c r="J3043" t="s">
        <v>587</v>
      </c>
      <c r="K3043" t="s">
        <v>8586</v>
      </c>
      <c r="L3043">
        <v>6808</v>
      </c>
      <c r="M3043">
        <v>2197</v>
      </c>
      <c r="N3043" t="s">
        <v>8587</v>
      </c>
      <c r="O3043">
        <v>0</v>
      </c>
      <c r="P3043">
        <v>38</v>
      </c>
      <c r="Q3043" t="s">
        <v>30</v>
      </c>
      <c r="R3043" t="s">
        <v>31</v>
      </c>
      <c r="S3043">
        <v>0</v>
      </c>
      <c r="T3043">
        <v>2001</v>
      </c>
      <c r="U3043">
        <v>563</v>
      </c>
      <c r="V3043">
        <v>6.5</v>
      </c>
      <c r="W3043">
        <v>227</v>
      </c>
    </row>
    <row r="3044" spans="1:23" x14ac:dyDescent="0.25">
      <c r="A3044" t="s">
        <v>576</v>
      </c>
      <c r="B3044">
        <v>117</v>
      </c>
      <c r="C3044">
        <v>107</v>
      </c>
      <c r="D3044">
        <v>750</v>
      </c>
      <c r="E3044">
        <v>60</v>
      </c>
      <c r="F3044" t="s">
        <v>510</v>
      </c>
      <c r="G3044">
        <v>794</v>
      </c>
      <c r="H3044">
        <v>36200000</v>
      </c>
      <c r="I3044" t="s">
        <v>161</v>
      </c>
      <c r="J3044" t="s">
        <v>8588</v>
      </c>
      <c r="K3044" t="s">
        <v>8589</v>
      </c>
      <c r="L3044">
        <v>101840</v>
      </c>
      <c r="M3044">
        <v>1529</v>
      </c>
      <c r="N3044" t="s">
        <v>8590</v>
      </c>
      <c r="O3044">
        <v>2</v>
      </c>
      <c r="P3044">
        <v>193</v>
      </c>
      <c r="Q3044" t="s">
        <v>30</v>
      </c>
      <c r="R3044" t="s">
        <v>257</v>
      </c>
      <c r="S3044">
        <v>0</v>
      </c>
      <c r="T3044">
        <v>1985</v>
      </c>
      <c r="U3044">
        <v>531</v>
      </c>
      <c r="V3044">
        <v>6.2</v>
      </c>
      <c r="W3044">
        <v>0</v>
      </c>
    </row>
    <row r="3045" spans="1:23" x14ac:dyDescent="0.25">
      <c r="A3045" t="s">
        <v>7562</v>
      </c>
      <c r="B3045">
        <v>124</v>
      </c>
      <c r="C3045">
        <v>75</v>
      </c>
      <c r="D3045">
        <v>73</v>
      </c>
      <c r="E3045">
        <v>581</v>
      </c>
      <c r="F3045" t="s">
        <v>8591</v>
      </c>
      <c r="G3045">
        <v>1000</v>
      </c>
      <c r="H3045">
        <v>0</v>
      </c>
      <c r="I3045" t="s">
        <v>40</v>
      </c>
      <c r="J3045" t="s">
        <v>3149</v>
      </c>
      <c r="K3045" t="s">
        <v>8592</v>
      </c>
      <c r="L3045">
        <v>111649</v>
      </c>
      <c r="M3045">
        <v>3192</v>
      </c>
      <c r="N3045" t="s">
        <v>7407</v>
      </c>
      <c r="O3045">
        <v>0</v>
      </c>
      <c r="P3045">
        <v>437</v>
      </c>
      <c r="Q3045" t="s">
        <v>30</v>
      </c>
      <c r="R3045" t="s">
        <v>31</v>
      </c>
      <c r="S3045">
        <v>0</v>
      </c>
      <c r="T3045">
        <v>1985</v>
      </c>
      <c r="U3045">
        <v>745</v>
      </c>
      <c r="V3045">
        <v>6.7</v>
      </c>
      <c r="W3045">
        <v>0</v>
      </c>
    </row>
    <row r="3046" spans="1:23" x14ac:dyDescent="0.25">
      <c r="A3046" t="s">
        <v>6462</v>
      </c>
      <c r="B3046">
        <v>159</v>
      </c>
      <c r="C3046">
        <v>97</v>
      </c>
      <c r="D3046">
        <v>19</v>
      </c>
      <c r="E3046">
        <v>130</v>
      </c>
      <c r="F3046" t="s">
        <v>2265</v>
      </c>
      <c r="G3046">
        <v>4000</v>
      </c>
      <c r="H3046">
        <v>35794166</v>
      </c>
      <c r="I3046" t="s">
        <v>1942</v>
      </c>
      <c r="J3046" t="s">
        <v>82</v>
      </c>
      <c r="K3046" t="s">
        <v>8593</v>
      </c>
      <c r="L3046">
        <v>35654</v>
      </c>
      <c r="M3046">
        <v>4687</v>
      </c>
      <c r="N3046" t="s">
        <v>8594</v>
      </c>
      <c r="O3046">
        <v>0</v>
      </c>
      <c r="P3046">
        <v>155</v>
      </c>
      <c r="Q3046" t="s">
        <v>30</v>
      </c>
      <c r="R3046" t="s">
        <v>31</v>
      </c>
      <c r="S3046">
        <v>0</v>
      </c>
      <c r="T3046">
        <v>2016</v>
      </c>
      <c r="U3046">
        <v>334</v>
      </c>
      <c r="V3046">
        <v>6</v>
      </c>
      <c r="W3046">
        <v>20000</v>
      </c>
    </row>
    <row r="3047" spans="1:23" x14ac:dyDescent="0.25">
      <c r="A3047" t="s">
        <v>8172</v>
      </c>
      <c r="B3047">
        <v>273</v>
      </c>
      <c r="C3047">
        <v>80</v>
      </c>
      <c r="D3047">
        <v>66</v>
      </c>
      <c r="E3047">
        <v>816</v>
      </c>
      <c r="F3047" t="s">
        <v>1929</v>
      </c>
      <c r="G3047">
        <v>2000</v>
      </c>
      <c r="H3047">
        <v>33583175</v>
      </c>
      <c r="I3047" t="s">
        <v>1942</v>
      </c>
      <c r="J3047" t="s">
        <v>2678</v>
      </c>
      <c r="K3047" t="s">
        <v>8595</v>
      </c>
      <c r="L3047">
        <v>104089</v>
      </c>
      <c r="M3047">
        <v>5628</v>
      </c>
      <c r="N3047" t="s">
        <v>6642</v>
      </c>
      <c r="O3047">
        <v>0</v>
      </c>
      <c r="P3047">
        <v>319</v>
      </c>
      <c r="Q3047" t="s">
        <v>30</v>
      </c>
      <c r="R3047" t="s">
        <v>31</v>
      </c>
      <c r="S3047">
        <v>0</v>
      </c>
      <c r="T3047">
        <v>2010</v>
      </c>
      <c r="U3047">
        <v>904</v>
      </c>
      <c r="V3047">
        <v>6.3</v>
      </c>
      <c r="W3047">
        <v>16000</v>
      </c>
    </row>
    <row r="3048" spans="1:23" x14ac:dyDescent="0.25">
      <c r="A3048" t="s">
        <v>8596</v>
      </c>
      <c r="B3048">
        <v>26</v>
      </c>
      <c r="C3048">
        <v>85</v>
      </c>
      <c r="D3048">
        <v>7</v>
      </c>
      <c r="E3048">
        <v>615</v>
      </c>
      <c r="F3048" t="s">
        <v>3253</v>
      </c>
      <c r="G3048">
        <v>723</v>
      </c>
      <c r="H3048">
        <v>32983713</v>
      </c>
      <c r="I3048" t="s">
        <v>1639</v>
      </c>
      <c r="J3048" t="s">
        <v>2450</v>
      </c>
      <c r="K3048" t="s">
        <v>8597</v>
      </c>
      <c r="L3048">
        <v>19284</v>
      </c>
      <c r="M3048">
        <v>3712</v>
      </c>
      <c r="N3048" t="s">
        <v>1626</v>
      </c>
      <c r="O3048">
        <v>0</v>
      </c>
      <c r="P3048">
        <v>66</v>
      </c>
      <c r="Q3048" t="s">
        <v>30</v>
      </c>
      <c r="R3048" t="s">
        <v>31</v>
      </c>
      <c r="S3048">
        <v>0</v>
      </c>
      <c r="T3048">
        <v>2002</v>
      </c>
      <c r="U3048">
        <v>706</v>
      </c>
      <c r="V3048">
        <v>5.8</v>
      </c>
      <c r="W3048">
        <v>981</v>
      </c>
    </row>
    <row r="3049" spans="1:23" x14ac:dyDescent="0.25">
      <c r="A3049" t="s">
        <v>8553</v>
      </c>
      <c r="B3049">
        <v>242</v>
      </c>
      <c r="C3049">
        <v>97</v>
      </c>
      <c r="D3049">
        <v>482</v>
      </c>
      <c r="E3049">
        <v>482</v>
      </c>
      <c r="F3049" t="s">
        <v>8598</v>
      </c>
      <c r="G3049">
        <v>852</v>
      </c>
      <c r="H3049">
        <v>52200504</v>
      </c>
      <c r="I3049" t="s">
        <v>5784</v>
      </c>
      <c r="J3049" t="s">
        <v>4435</v>
      </c>
      <c r="K3049" t="s">
        <v>8599</v>
      </c>
      <c r="L3049">
        <v>54190</v>
      </c>
      <c r="M3049">
        <v>2426</v>
      </c>
      <c r="N3049" t="s">
        <v>8553</v>
      </c>
      <c r="O3049">
        <v>0</v>
      </c>
      <c r="P3049">
        <v>183</v>
      </c>
      <c r="Q3049" t="s">
        <v>30</v>
      </c>
      <c r="R3049" t="s">
        <v>188</v>
      </c>
      <c r="S3049">
        <v>0</v>
      </c>
      <c r="T3049">
        <v>2015</v>
      </c>
      <c r="U3049">
        <v>542</v>
      </c>
      <c r="V3049">
        <v>6.1</v>
      </c>
      <c r="W3049">
        <v>29000</v>
      </c>
    </row>
    <row r="3050" spans="1:23" x14ac:dyDescent="0.25">
      <c r="A3050" t="s">
        <v>8600</v>
      </c>
      <c r="B3050">
        <v>55</v>
      </c>
      <c r="C3050">
        <v>109</v>
      </c>
      <c r="D3050">
        <v>78</v>
      </c>
      <c r="E3050">
        <v>619</v>
      </c>
      <c r="F3050" t="s">
        <v>8601</v>
      </c>
      <c r="G3050">
        <v>854</v>
      </c>
      <c r="H3050">
        <v>33000000</v>
      </c>
      <c r="I3050" t="s">
        <v>8602</v>
      </c>
      <c r="J3050" t="s">
        <v>2036</v>
      </c>
      <c r="K3050" t="s">
        <v>8603</v>
      </c>
      <c r="L3050">
        <v>9424</v>
      </c>
      <c r="M3050">
        <v>3394</v>
      </c>
      <c r="N3050" t="s">
        <v>5693</v>
      </c>
      <c r="O3050">
        <v>1</v>
      </c>
      <c r="P3050">
        <v>109</v>
      </c>
      <c r="Q3050" t="s">
        <v>30</v>
      </c>
      <c r="R3050" t="s">
        <v>31</v>
      </c>
      <c r="S3050">
        <v>0</v>
      </c>
      <c r="T3050">
        <v>1985</v>
      </c>
      <c r="U3050">
        <v>841</v>
      </c>
      <c r="V3050">
        <v>6.9</v>
      </c>
      <c r="W3050">
        <v>0</v>
      </c>
    </row>
    <row r="3051" spans="1:23" x14ac:dyDescent="0.25">
      <c r="A3051" t="s">
        <v>857</v>
      </c>
      <c r="B3051">
        <v>151</v>
      </c>
      <c r="C3051">
        <v>104</v>
      </c>
      <c r="D3051">
        <v>0</v>
      </c>
      <c r="E3051">
        <v>1000</v>
      </c>
      <c r="F3051" t="s">
        <v>237</v>
      </c>
      <c r="G3051">
        <v>26000</v>
      </c>
      <c r="H3051">
        <v>30093107</v>
      </c>
      <c r="I3051" t="s">
        <v>684</v>
      </c>
      <c r="J3051" t="s">
        <v>234</v>
      </c>
      <c r="K3051" t="s">
        <v>8359</v>
      </c>
      <c r="L3051">
        <v>600996</v>
      </c>
      <c r="M3051">
        <v>39175</v>
      </c>
      <c r="N3051" t="s">
        <v>472</v>
      </c>
      <c r="O3051">
        <v>6</v>
      </c>
      <c r="P3051">
        <v>726</v>
      </c>
      <c r="Q3051" t="s">
        <v>30</v>
      </c>
      <c r="R3051" t="s">
        <v>44</v>
      </c>
      <c r="S3051">
        <v>0</v>
      </c>
      <c r="T3051">
        <v>2000</v>
      </c>
      <c r="U3051">
        <v>11000</v>
      </c>
      <c r="V3051">
        <v>8.3000000000000007</v>
      </c>
      <c r="W3051">
        <v>27000</v>
      </c>
    </row>
    <row r="3052" spans="1:23" x14ac:dyDescent="0.25">
      <c r="A3052" t="s">
        <v>5075</v>
      </c>
      <c r="B3052">
        <v>48</v>
      </c>
      <c r="C3052">
        <v>140</v>
      </c>
      <c r="D3052">
        <v>32</v>
      </c>
      <c r="E3052">
        <v>120</v>
      </c>
      <c r="F3052" t="s">
        <v>8604</v>
      </c>
      <c r="G3052">
        <v>535</v>
      </c>
      <c r="H3052">
        <v>32101000</v>
      </c>
      <c r="I3052" t="s">
        <v>6042</v>
      </c>
      <c r="J3052" t="s">
        <v>8605</v>
      </c>
      <c r="K3052" t="s">
        <v>8606</v>
      </c>
      <c r="L3052">
        <v>27800</v>
      </c>
      <c r="M3052">
        <v>1109</v>
      </c>
      <c r="N3052" t="s">
        <v>1184</v>
      </c>
      <c r="O3052">
        <v>0</v>
      </c>
      <c r="P3052">
        <v>96</v>
      </c>
      <c r="Q3052" t="s">
        <v>30</v>
      </c>
      <c r="R3052" t="s">
        <v>44</v>
      </c>
      <c r="S3052">
        <v>0</v>
      </c>
      <c r="T3052">
        <v>1992</v>
      </c>
      <c r="U3052">
        <v>211</v>
      </c>
      <c r="V3052">
        <v>5.4</v>
      </c>
      <c r="W3052">
        <v>0</v>
      </c>
    </row>
    <row r="3053" spans="1:23" x14ac:dyDescent="0.25">
      <c r="A3053" t="s">
        <v>8607</v>
      </c>
      <c r="B3053">
        <v>166</v>
      </c>
      <c r="C3053">
        <v>90</v>
      </c>
      <c r="D3053">
        <v>6</v>
      </c>
      <c r="E3053">
        <v>617</v>
      </c>
      <c r="F3053" t="s">
        <v>2049</v>
      </c>
      <c r="G3053">
        <v>904</v>
      </c>
      <c r="H3053">
        <v>31487293</v>
      </c>
      <c r="I3053" t="s">
        <v>3552</v>
      </c>
      <c r="J3053" t="s">
        <v>5747</v>
      </c>
      <c r="K3053" t="s">
        <v>8608</v>
      </c>
      <c r="L3053">
        <v>74887</v>
      </c>
      <c r="M3053">
        <v>2807</v>
      </c>
      <c r="N3053" t="s">
        <v>4166</v>
      </c>
      <c r="O3053">
        <v>2</v>
      </c>
      <c r="P3053">
        <v>129</v>
      </c>
      <c r="Q3053" t="s">
        <v>30</v>
      </c>
      <c r="R3053" t="s">
        <v>31</v>
      </c>
      <c r="S3053">
        <v>0</v>
      </c>
      <c r="T3053">
        <v>2008</v>
      </c>
      <c r="U3053">
        <v>715</v>
      </c>
      <c r="V3053">
        <v>6.7</v>
      </c>
      <c r="W3053">
        <v>0</v>
      </c>
    </row>
    <row r="3054" spans="1:23" x14ac:dyDescent="0.25">
      <c r="A3054" t="s">
        <v>4330</v>
      </c>
      <c r="B3054">
        <v>206</v>
      </c>
      <c r="C3054">
        <v>130</v>
      </c>
      <c r="D3054">
        <v>0</v>
      </c>
      <c r="E3054">
        <v>769</v>
      </c>
      <c r="F3054" t="s">
        <v>542</v>
      </c>
      <c r="G3054">
        <v>13000</v>
      </c>
      <c r="H3054">
        <v>30651422</v>
      </c>
      <c r="I3054" t="s">
        <v>6501</v>
      </c>
      <c r="J3054" t="s">
        <v>776</v>
      </c>
      <c r="K3054" t="s">
        <v>8609</v>
      </c>
      <c r="L3054">
        <v>181737</v>
      </c>
      <c r="M3054">
        <v>16693</v>
      </c>
      <c r="N3054" t="s">
        <v>2104</v>
      </c>
      <c r="O3054">
        <v>8</v>
      </c>
      <c r="P3054">
        <v>1015</v>
      </c>
      <c r="Q3054" t="s">
        <v>30</v>
      </c>
      <c r="R3054" t="s">
        <v>31</v>
      </c>
      <c r="S3054">
        <v>0</v>
      </c>
      <c r="T3054">
        <v>1999</v>
      </c>
      <c r="U3054">
        <v>1000</v>
      </c>
      <c r="V3054">
        <v>7.4</v>
      </c>
      <c r="W3054">
        <v>10000</v>
      </c>
    </row>
    <row r="3055" spans="1:23" x14ac:dyDescent="0.25">
      <c r="A3055" t="s">
        <v>8610</v>
      </c>
      <c r="B3055">
        <v>92</v>
      </c>
      <c r="C3055">
        <v>98</v>
      </c>
      <c r="D3055">
        <v>7</v>
      </c>
      <c r="E3055">
        <v>73</v>
      </c>
      <c r="F3055" t="s">
        <v>6056</v>
      </c>
      <c r="G3055">
        <v>931</v>
      </c>
      <c r="H3055">
        <v>30306281</v>
      </c>
      <c r="I3055" t="s">
        <v>1639</v>
      </c>
      <c r="J3055" t="s">
        <v>2894</v>
      </c>
      <c r="K3055" t="s">
        <v>8611</v>
      </c>
      <c r="L3055">
        <v>12388</v>
      </c>
      <c r="M3055">
        <v>1917</v>
      </c>
      <c r="N3055" t="s">
        <v>8612</v>
      </c>
      <c r="O3055">
        <v>2</v>
      </c>
      <c r="P3055">
        <v>147</v>
      </c>
      <c r="Q3055" t="s">
        <v>30</v>
      </c>
      <c r="R3055" t="s">
        <v>31</v>
      </c>
      <c r="S3055">
        <v>0</v>
      </c>
      <c r="T3055">
        <v>2002</v>
      </c>
      <c r="U3055">
        <v>797</v>
      </c>
      <c r="V3055">
        <v>5.6</v>
      </c>
      <c r="W3055">
        <v>744</v>
      </c>
    </row>
    <row r="3056" spans="1:23" x14ac:dyDescent="0.25">
      <c r="A3056" t="s">
        <v>1826</v>
      </c>
      <c r="B3056">
        <v>78</v>
      </c>
      <c r="C3056">
        <v>101</v>
      </c>
      <c r="D3056">
        <v>287</v>
      </c>
      <c r="E3056">
        <v>257</v>
      </c>
      <c r="F3056" t="s">
        <v>8577</v>
      </c>
      <c r="G3056">
        <v>745</v>
      </c>
      <c r="H3056">
        <v>29500000</v>
      </c>
      <c r="I3056" t="s">
        <v>8613</v>
      </c>
      <c r="J3056" t="s">
        <v>1906</v>
      </c>
      <c r="K3056" t="s">
        <v>8614</v>
      </c>
      <c r="L3056">
        <v>25613</v>
      </c>
      <c r="M3056">
        <v>1954</v>
      </c>
      <c r="N3056" t="s">
        <v>4496</v>
      </c>
      <c r="O3056">
        <v>0</v>
      </c>
      <c r="P3056">
        <v>121</v>
      </c>
      <c r="Q3056" t="s">
        <v>30</v>
      </c>
      <c r="R3056" t="s">
        <v>31</v>
      </c>
      <c r="S3056">
        <v>0</v>
      </c>
      <c r="T3056">
        <v>1983</v>
      </c>
      <c r="U3056">
        <v>730</v>
      </c>
      <c r="V3056">
        <v>6.5</v>
      </c>
      <c r="W3056">
        <v>0</v>
      </c>
    </row>
    <row r="3057" spans="1:23" x14ac:dyDescent="0.25">
      <c r="A3057" t="s">
        <v>7192</v>
      </c>
      <c r="B3057">
        <v>83</v>
      </c>
      <c r="C3057">
        <v>114</v>
      </c>
      <c r="D3057">
        <v>9</v>
      </c>
      <c r="E3057">
        <v>466</v>
      </c>
      <c r="F3057" t="s">
        <v>8460</v>
      </c>
      <c r="G3057">
        <v>623</v>
      </c>
      <c r="H3057">
        <v>30050028</v>
      </c>
      <c r="I3057" t="s">
        <v>47</v>
      </c>
      <c r="J3057" t="s">
        <v>1259</v>
      </c>
      <c r="K3057" t="s">
        <v>8615</v>
      </c>
      <c r="L3057">
        <v>42987</v>
      </c>
      <c r="M3057">
        <v>2484</v>
      </c>
      <c r="N3057" t="s">
        <v>1384</v>
      </c>
      <c r="O3057">
        <v>1</v>
      </c>
      <c r="P3057">
        <v>201</v>
      </c>
      <c r="Q3057" t="s">
        <v>30</v>
      </c>
      <c r="R3057" t="s">
        <v>31</v>
      </c>
      <c r="S3057">
        <v>0</v>
      </c>
      <c r="T3057">
        <v>1989</v>
      </c>
      <c r="U3057">
        <v>472</v>
      </c>
      <c r="V3057">
        <v>6.5</v>
      </c>
      <c r="W3057">
        <v>0</v>
      </c>
    </row>
    <row r="3058" spans="1:23" x14ac:dyDescent="0.25">
      <c r="A3058" t="s">
        <v>2447</v>
      </c>
      <c r="B3058">
        <v>8</v>
      </c>
      <c r="C3058">
        <v>100</v>
      </c>
      <c r="D3058">
        <v>322</v>
      </c>
      <c r="E3058">
        <v>534</v>
      </c>
      <c r="F3058" t="s">
        <v>5719</v>
      </c>
      <c r="G3058">
        <v>851</v>
      </c>
      <c r="H3058">
        <v>29392418</v>
      </c>
      <c r="I3058" t="s">
        <v>1144</v>
      </c>
      <c r="J3058" t="s">
        <v>547</v>
      </c>
      <c r="K3058" t="s">
        <v>8616</v>
      </c>
      <c r="L3058">
        <v>3924</v>
      </c>
      <c r="M3058">
        <v>3190</v>
      </c>
      <c r="N3058" t="s">
        <v>2928</v>
      </c>
      <c r="O3058">
        <v>2</v>
      </c>
      <c r="P3058">
        <v>26</v>
      </c>
      <c r="Q3058" t="s">
        <v>30</v>
      </c>
      <c r="R3058" t="s">
        <v>31</v>
      </c>
      <c r="S3058">
        <v>0</v>
      </c>
      <c r="T3058">
        <v>1994</v>
      </c>
      <c r="U3058">
        <v>543</v>
      </c>
      <c r="V3058">
        <v>5.8</v>
      </c>
      <c r="W3058">
        <v>368</v>
      </c>
    </row>
    <row r="3059" spans="1:23" x14ac:dyDescent="0.25">
      <c r="A3059" t="s">
        <v>5658</v>
      </c>
      <c r="B3059">
        <v>86</v>
      </c>
      <c r="C3059">
        <v>85</v>
      </c>
      <c r="D3059">
        <v>21</v>
      </c>
      <c r="E3059">
        <v>782</v>
      </c>
      <c r="F3059" t="s">
        <v>8617</v>
      </c>
      <c r="G3059">
        <v>931</v>
      </c>
      <c r="H3059">
        <v>28563926</v>
      </c>
      <c r="I3059" t="s">
        <v>2560</v>
      </c>
      <c r="J3059" t="s">
        <v>2894</v>
      </c>
      <c r="K3059" t="s">
        <v>8618</v>
      </c>
      <c r="L3059">
        <v>16300</v>
      </c>
      <c r="M3059">
        <v>3819</v>
      </c>
      <c r="N3059" t="s">
        <v>5601</v>
      </c>
      <c r="O3059">
        <v>0</v>
      </c>
      <c r="P3059">
        <v>217</v>
      </c>
      <c r="Q3059" t="s">
        <v>30</v>
      </c>
      <c r="R3059" t="s">
        <v>31</v>
      </c>
      <c r="S3059">
        <v>0</v>
      </c>
      <c r="T3059">
        <v>2002</v>
      </c>
      <c r="U3059">
        <v>855</v>
      </c>
      <c r="V3059">
        <v>5</v>
      </c>
      <c r="W3059">
        <v>720</v>
      </c>
    </row>
    <row r="3060" spans="1:23" x14ac:dyDescent="0.25">
      <c r="A3060" t="s">
        <v>8619</v>
      </c>
      <c r="B3060">
        <v>85</v>
      </c>
      <c r="C3060">
        <v>103</v>
      </c>
      <c r="D3060">
        <v>27</v>
      </c>
      <c r="E3060">
        <v>534</v>
      </c>
      <c r="F3060" t="s">
        <v>973</v>
      </c>
      <c r="G3060">
        <v>1000</v>
      </c>
      <c r="H3060">
        <v>28435406</v>
      </c>
      <c r="I3060" t="s">
        <v>1099</v>
      </c>
      <c r="J3060" t="s">
        <v>4080</v>
      </c>
      <c r="K3060" t="s">
        <v>8620</v>
      </c>
      <c r="L3060">
        <v>37681</v>
      </c>
      <c r="M3060">
        <v>4441</v>
      </c>
      <c r="N3060" t="s">
        <v>3068</v>
      </c>
      <c r="O3060">
        <v>2</v>
      </c>
      <c r="P3060">
        <v>151</v>
      </c>
      <c r="Q3060" t="s">
        <v>30</v>
      </c>
      <c r="R3060" t="s">
        <v>31</v>
      </c>
      <c r="S3060">
        <v>0</v>
      </c>
      <c r="T3060">
        <v>2006</v>
      </c>
      <c r="U3060">
        <v>809</v>
      </c>
      <c r="V3060">
        <v>5.5</v>
      </c>
      <c r="W3060">
        <v>0</v>
      </c>
    </row>
    <row r="3061" spans="1:23" x14ac:dyDescent="0.25">
      <c r="A3061" t="s">
        <v>6168</v>
      </c>
      <c r="B3061">
        <v>76</v>
      </c>
      <c r="C3061">
        <v>100</v>
      </c>
      <c r="D3061">
        <v>4</v>
      </c>
      <c r="E3061">
        <v>678</v>
      </c>
      <c r="F3061" t="s">
        <v>4430</v>
      </c>
      <c r="G3061">
        <v>982</v>
      </c>
      <c r="H3061">
        <v>25339117</v>
      </c>
      <c r="I3061" t="s">
        <v>1099</v>
      </c>
      <c r="J3061" t="s">
        <v>1699</v>
      </c>
      <c r="K3061" t="s">
        <v>8621</v>
      </c>
      <c r="L3061">
        <v>37885</v>
      </c>
      <c r="M3061">
        <v>4259</v>
      </c>
      <c r="N3061" t="s">
        <v>3450</v>
      </c>
      <c r="O3061">
        <v>4</v>
      </c>
      <c r="P3061">
        <v>247</v>
      </c>
      <c r="Q3061" t="s">
        <v>30</v>
      </c>
      <c r="R3061" t="s">
        <v>31</v>
      </c>
      <c r="S3061">
        <v>0</v>
      </c>
      <c r="T3061">
        <v>1998</v>
      </c>
      <c r="U3061">
        <v>945</v>
      </c>
      <c r="V3061">
        <v>6.5</v>
      </c>
      <c r="W3061">
        <v>0</v>
      </c>
    </row>
    <row r="3062" spans="1:23" x14ac:dyDescent="0.25">
      <c r="A3062" t="s">
        <v>3020</v>
      </c>
      <c r="B3062">
        <v>60</v>
      </c>
      <c r="C3062">
        <v>114</v>
      </c>
      <c r="D3062">
        <v>0</v>
      </c>
      <c r="E3062">
        <v>699</v>
      </c>
      <c r="F3062" t="s">
        <v>1483</v>
      </c>
      <c r="G3062">
        <v>10000</v>
      </c>
      <c r="H3062">
        <v>25600000</v>
      </c>
      <c r="I3062" t="s">
        <v>1265</v>
      </c>
      <c r="J3062" t="s">
        <v>362</v>
      </c>
      <c r="K3062" t="s">
        <v>8622</v>
      </c>
      <c r="L3062">
        <v>57363</v>
      </c>
      <c r="M3062">
        <v>12097</v>
      </c>
      <c r="N3062" t="s">
        <v>8623</v>
      </c>
      <c r="O3062">
        <v>0</v>
      </c>
      <c r="P3062">
        <v>308</v>
      </c>
      <c r="Q3062" t="s">
        <v>30</v>
      </c>
      <c r="R3062" t="s">
        <v>31</v>
      </c>
      <c r="S3062">
        <v>0</v>
      </c>
      <c r="T3062">
        <v>1983</v>
      </c>
      <c r="U3062">
        <v>919</v>
      </c>
      <c r="V3062">
        <v>7.2</v>
      </c>
      <c r="W3062">
        <v>10000</v>
      </c>
    </row>
    <row r="3063" spans="1:23" x14ac:dyDescent="0.25">
      <c r="A3063" t="s">
        <v>8624</v>
      </c>
      <c r="B3063">
        <v>78</v>
      </c>
      <c r="C3063">
        <v>102</v>
      </c>
      <c r="D3063">
        <v>38</v>
      </c>
      <c r="E3063">
        <v>190</v>
      </c>
      <c r="F3063" t="s">
        <v>5002</v>
      </c>
      <c r="G3063">
        <v>3000</v>
      </c>
      <c r="H3063">
        <v>0</v>
      </c>
      <c r="I3063" t="s">
        <v>142</v>
      </c>
      <c r="J3063" t="s">
        <v>167</v>
      </c>
      <c r="K3063" t="s">
        <v>8625</v>
      </c>
      <c r="L3063">
        <v>408</v>
      </c>
      <c r="M3063">
        <v>3691</v>
      </c>
      <c r="N3063" t="s">
        <v>8626</v>
      </c>
      <c r="O3063">
        <v>0</v>
      </c>
      <c r="P3063">
        <v>6</v>
      </c>
      <c r="Q3063" t="s">
        <v>30</v>
      </c>
      <c r="R3063" t="s">
        <v>31</v>
      </c>
      <c r="S3063">
        <v>0</v>
      </c>
      <c r="T3063">
        <v>2016</v>
      </c>
      <c r="U3063">
        <v>424</v>
      </c>
      <c r="V3063">
        <v>7.3</v>
      </c>
      <c r="W3063">
        <v>21000</v>
      </c>
    </row>
    <row r="3064" spans="1:23" x14ac:dyDescent="0.25">
      <c r="A3064" t="s">
        <v>3327</v>
      </c>
      <c r="B3064">
        <v>112</v>
      </c>
      <c r="C3064">
        <v>103</v>
      </c>
      <c r="D3064">
        <v>0</v>
      </c>
      <c r="E3064">
        <v>275</v>
      </c>
      <c r="F3064" t="s">
        <v>8627</v>
      </c>
      <c r="G3064">
        <v>1000</v>
      </c>
      <c r="H3064">
        <v>0</v>
      </c>
      <c r="I3064" t="s">
        <v>2714</v>
      </c>
      <c r="J3064" t="s">
        <v>1434</v>
      </c>
      <c r="K3064" t="s">
        <v>8628</v>
      </c>
      <c r="L3064">
        <v>44804</v>
      </c>
      <c r="M3064">
        <v>2013</v>
      </c>
      <c r="N3064" t="s">
        <v>3761</v>
      </c>
      <c r="O3064">
        <v>0</v>
      </c>
      <c r="P3064">
        <v>182</v>
      </c>
      <c r="Q3064" t="s">
        <v>30</v>
      </c>
      <c r="R3064" t="s">
        <v>31</v>
      </c>
      <c r="S3064">
        <v>0</v>
      </c>
      <c r="T3064">
        <v>1983</v>
      </c>
      <c r="U3064">
        <v>278</v>
      </c>
      <c r="V3064">
        <v>7.2</v>
      </c>
      <c r="W3064">
        <v>0</v>
      </c>
    </row>
    <row r="3065" spans="1:23" x14ac:dyDescent="0.25">
      <c r="A3065" t="s">
        <v>8629</v>
      </c>
      <c r="B3065">
        <v>189</v>
      </c>
      <c r="C3065">
        <v>97</v>
      </c>
      <c r="D3065">
        <v>11</v>
      </c>
      <c r="E3065">
        <v>220</v>
      </c>
      <c r="F3065" t="s">
        <v>3145</v>
      </c>
      <c r="G3065">
        <v>1000</v>
      </c>
      <c r="H3065">
        <v>27736779</v>
      </c>
      <c r="I3065" t="s">
        <v>1942</v>
      </c>
      <c r="J3065" t="s">
        <v>8630</v>
      </c>
      <c r="K3065" t="s">
        <v>8631</v>
      </c>
      <c r="L3065">
        <v>25210</v>
      </c>
      <c r="M3065">
        <v>2403</v>
      </c>
      <c r="N3065" t="s">
        <v>8632</v>
      </c>
      <c r="O3065">
        <v>0</v>
      </c>
      <c r="P3065">
        <v>126</v>
      </c>
      <c r="Q3065" t="s">
        <v>30</v>
      </c>
      <c r="R3065" t="s">
        <v>31</v>
      </c>
      <c r="S3065">
        <v>0</v>
      </c>
      <c r="T3065">
        <v>2015</v>
      </c>
      <c r="U3065">
        <v>412</v>
      </c>
      <c r="V3065">
        <v>5.2</v>
      </c>
      <c r="W3065">
        <v>13000</v>
      </c>
    </row>
    <row r="3066" spans="1:23" x14ac:dyDescent="0.25">
      <c r="A3066" t="s">
        <v>8633</v>
      </c>
      <c r="B3066">
        <v>82</v>
      </c>
      <c r="C3066">
        <v>116</v>
      </c>
      <c r="D3066">
        <v>70</v>
      </c>
      <c r="E3066">
        <v>706</v>
      </c>
      <c r="F3066" t="s">
        <v>3878</v>
      </c>
      <c r="G3066">
        <v>1000</v>
      </c>
      <c r="H3066">
        <v>24397469</v>
      </c>
      <c r="I3066" t="s">
        <v>3791</v>
      </c>
      <c r="J3066" t="s">
        <v>3646</v>
      </c>
      <c r="K3066" t="s">
        <v>8634</v>
      </c>
      <c r="L3066">
        <v>5161</v>
      </c>
      <c r="M3066">
        <v>5804</v>
      </c>
      <c r="N3066" t="s">
        <v>3253</v>
      </c>
      <c r="O3066">
        <v>7</v>
      </c>
      <c r="P3066">
        <v>48</v>
      </c>
      <c r="Q3066" t="s">
        <v>30</v>
      </c>
      <c r="R3066" t="s">
        <v>31</v>
      </c>
      <c r="S3066">
        <v>0</v>
      </c>
      <c r="T3066">
        <v>2012</v>
      </c>
      <c r="U3066">
        <v>876</v>
      </c>
      <c r="V3066">
        <v>5.7</v>
      </c>
      <c r="W3066">
        <v>0</v>
      </c>
    </row>
    <row r="3067" spans="1:23" x14ac:dyDescent="0.25">
      <c r="A3067" t="s">
        <v>7793</v>
      </c>
      <c r="B3067">
        <v>120</v>
      </c>
      <c r="C3067">
        <v>96</v>
      </c>
      <c r="D3067">
        <v>9</v>
      </c>
      <c r="E3067">
        <v>448</v>
      </c>
      <c r="F3067" t="s">
        <v>1112</v>
      </c>
      <c r="G3067">
        <v>690</v>
      </c>
      <c r="H3067">
        <v>20384136</v>
      </c>
      <c r="I3067" t="s">
        <v>1942</v>
      </c>
      <c r="J3067" t="s">
        <v>4641</v>
      </c>
      <c r="K3067" t="s">
        <v>8635</v>
      </c>
      <c r="L3067">
        <v>20467</v>
      </c>
      <c r="M3067">
        <v>2402</v>
      </c>
      <c r="N3067" t="s">
        <v>8636</v>
      </c>
      <c r="O3067">
        <v>1</v>
      </c>
      <c r="P3067">
        <v>371</v>
      </c>
      <c r="Q3067" t="s">
        <v>30</v>
      </c>
      <c r="R3067" t="s">
        <v>31</v>
      </c>
      <c r="S3067">
        <v>0</v>
      </c>
      <c r="T3067">
        <v>2001</v>
      </c>
      <c r="U3067">
        <v>533</v>
      </c>
      <c r="V3067">
        <v>4.7</v>
      </c>
      <c r="W3067">
        <v>0</v>
      </c>
    </row>
    <row r="3068" spans="1:23" x14ac:dyDescent="0.25">
      <c r="A3068" t="s">
        <v>8637</v>
      </c>
      <c r="B3068">
        <v>183</v>
      </c>
      <c r="C3068">
        <v>98</v>
      </c>
      <c r="D3068">
        <v>58</v>
      </c>
      <c r="E3068">
        <v>242</v>
      </c>
      <c r="F3068" t="s">
        <v>666</v>
      </c>
      <c r="G3068">
        <v>14000</v>
      </c>
      <c r="H3068">
        <v>25464480</v>
      </c>
      <c r="I3068" t="s">
        <v>3120</v>
      </c>
      <c r="J3068" t="s">
        <v>1290</v>
      </c>
      <c r="K3068" t="s">
        <v>8638</v>
      </c>
      <c r="L3068">
        <v>63108</v>
      </c>
      <c r="M3068">
        <v>15251</v>
      </c>
      <c r="N3068" t="s">
        <v>7091</v>
      </c>
      <c r="O3068">
        <v>0</v>
      </c>
      <c r="P3068">
        <v>330</v>
      </c>
      <c r="Q3068" t="s">
        <v>30</v>
      </c>
      <c r="R3068" t="s">
        <v>31</v>
      </c>
      <c r="S3068">
        <v>0</v>
      </c>
      <c r="T3068">
        <v>2009</v>
      </c>
      <c r="U3068">
        <v>537</v>
      </c>
      <c r="V3068">
        <v>5.9</v>
      </c>
      <c r="W3068">
        <v>15000</v>
      </c>
    </row>
    <row r="3069" spans="1:23" x14ac:dyDescent="0.25">
      <c r="A3069" t="s">
        <v>6852</v>
      </c>
      <c r="B3069">
        <v>211</v>
      </c>
      <c r="C3069">
        <v>105</v>
      </c>
      <c r="D3069">
        <v>500</v>
      </c>
      <c r="E3069">
        <v>718</v>
      </c>
      <c r="F3069" t="s">
        <v>1715</v>
      </c>
      <c r="G3069">
        <v>11000</v>
      </c>
      <c r="H3069">
        <v>20338609</v>
      </c>
      <c r="I3069" t="s">
        <v>3386</v>
      </c>
      <c r="J3069" t="s">
        <v>1541</v>
      </c>
      <c r="K3069" t="s">
        <v>8639</v>
      </c>
      <c r="L3069">
        <v>19655</v>
      </c>
      <c r="M3069">
        <v>12946</v>
      </c>
      <c r="N3069" t="s">
        <v>2345</v>
      </c>
      <c r="O3069">
        <v>8</v>
      </c>
      <c r="P3069">
        <v>280</v>
      </c>
      <c r="Q3069" t="s">
        <v>30</v>
      </c>
      <c r="R3069" t="s">
        <v>31</v>
      </c>
      <c r="S3069">
        <v>0</v>
      </c>
      <c r="T3069">
        <v>2006</v>
      </c>
      <c r="U3069">
        <v>912</v>
      </c>
      <c r="V3069">
        <v>6.8</v>
      </c>
      <c r="W3069">
        <v>683</v>
      </c>
    </row>
    <row r="3070" spans="1:23" x14ac:dyDescent="0.25">
      <c r="A3070" t="s">
        <v>8640</v>
      </c>
      <c r="B3070">
        <v>14</v>
      </c>
      <c r="C3070">
        <v>123</v>
      </c>
      <c r="D3070">
        <v>5</v>
      </c>
      <c r="E3070">
        <v>338</v>
      </c>
      <c r="F3070" t="s">
        <v>2499</v>
      </c>
      <c r="G3070">
        <v>556</v>
      </c>
      <c r="H3070">
        <v>18272447</v>
      </c>
      <c r="I3070" t="s">
        <v>2560</v>
      </c>
      <c r="J3070" t="s">
        <v>7617</v>
      </c>
      <c r="K3070" t="s">
        <v>8641</v>
      </c>
      <c r="L3070">
        <v>3119</v>
      </c>
      <c r="M3070">
        <v>2149</v>
      </c>
      <c r="N3070" t="s">
        <v>6278</v>
      </c>
      <c r="O3070">
        <v>1</v>
      </c>
      <c r="P3070">
        <v>35</v>
      </c>
      <c r="Q3070" t="s">
        <v>30</v>
      </c>
      <c r="R3070" t="s">
        <v>31</v>
      </c>
      <c r="S3070">
        <v>0</v>
      </c>
      <c r="T3070">
        <v>1993</v>
      </c>
      <c r="U3070">
        <v>475</v>
      </c>
      <c r="V3070">
        <v>5.9</v>
      </c>
      <c r="W3070">
        <v>331</v>
      </c>
    </row>
    <row r="3071" spans="1:23" x14ac:dyDescent="0.25">
      <c r="A3071" t="s">
        <v>8642</v>
      </c>
      <c r="B3071">
        <v>54</v>
      </c>
      <c r="C3071">
        <v>107</v>
      </c>
      <c r="D3071">
        <v>17</v>
      </c>
      <c r="E3071">
        <v>53</v>
      </c>
      <c r="F3071" t="s">
        <v>8643</v>
      </c>
      <c r="G3071">
        <v>371</v>
      </c>
      <c r="H3071">
        <v>0</v>
      </c>
      <c r="I3071" t="s">
        <v>47</v>
      </c>
      <c r="J3071" t="s">
        <v>5617</v>
      </c>
      <c r="K3071" t="s">
        <v>8644</v>
      </c>
      <c r="L3071">
        <v>6143</v>
      </c>
      <c r="M3071">
        <v>857</v>
      </c>
      <c r="N3071" t="s">
        <v>8645</v>
      </c>
      <c r="O3071">
        <v>1</v>
      </c>
      <c r="P3071">
        <v>90</v>
      </c>
      <c r="Q3071" t="s">
        <v>30</v>
      </c>
      <c r="R3071" t="s">
        <v>31</v>
      </c>
      <c r="S3071">
        <v>0</v>
      </c>
      <c r="T3071">
        <v>1985</v>
      </c>
      <c r="U3071">
        <v>324</v>
      </c>
      <c r="V3071">
        <v>5.3</v>
      </c>
      <c r="W3071">
        <v>0</v>
      </c>
    </row>
    <row r="3072" spans="1:23" x14ac:dyDescent="0.25">
      <c r="A3072" t="s">
        <v>4130</v>
      </c>
      <c r="B3072">
        <v>55</v>
      </c>
      <c r="C3072">
        <v>112</v>
      </c>
      <c r="D3072">
        <v>92</v>
      </c>
      <c r="E3072">
        <v>826</v>
      </c>
      <c r="F3072" t="s">
        <v>1394</v>
      </c>
      <c r="G3072">
        <v>2000</v>
      </c>
      <c r="H3072">
        <v>17378977</v>
      </c>
      <c r="I3072" t="s">
        <v>3552</v>
      </c>
      <c r="J3072" t="s">
        <v>5046</v>
      </c>
      <c r="K3072" t="s">
        <v>8646</v>
      </c>
      <c r="L3072">
        <v>5585</v>
      </c>
      <c r="M3072">
        <v>7552</v>
      </c>
      <c r="N3072" t="s">
        <v>7148</v>
      </c>
      <c r="O3072">
        <v>0</v>
      </c>
      <c r="P3072">
        <v>75</v>
      </c>
      <c r="Q3072" t="s">
        <v>30</v>
      </c>
      <c r="R3072" t="s">
        <v>31</v>
      </c>
      <c r="S3072">
        <v>0</v>
      </c>
      <c r="T3072">
        <v>2005</v>
      </c>
      <c r="U3072">
        <v>918</v>
      </c>
      <c r="V3072">
        <v>6</v>
      </c>
      <c r="W3072">
        <v>997</v>
      </c>
    </row>
    <row r="3073" spans="1:23" x14ac:dyDescent="0.25">
      <c r="A3073" t="s">
        <v>3316</v>
      </c>
      <c r="B3073">
        <v>179</v>
      </c>
      <c r="C3073">
        <v>93</v>
      </c>
      <c r="D3073">
        <v>0</v>
      </c>
      <c r="E3073">
        <v>766</v>
      </c>
      <c r="F3073" t="s">
        <v>1106</v>
      </c>
      <c r="G3073">
        <v>13000</v>
      </c>
      <c r="H3073">
        <v>17096053</v>
      </c>
      <c r="I3073" t="s">
        <v>1639</v>
      </c>
      <c r="J3073" t="s">
        <v>378</v>
      </c>
      <c r="K3073" t="s">
        <v>8647</v>
      </c>
      <c r="L3073">
        <v>134458</v>
      </c>
      <c r="M3073">
        <v>15716</v>
      </c>
      <c r="N3073" t="s">
        <v>1319</v>
      </c>
      <c r="O3073">
        <v>2</v>
      </c>
      <c r="P3073">
        <v>640</v>
      </c>
      <c r="Q3073" t="s">
        <v>30</v>
      </c>
      <c r="R3073" t="s">
        <v>31</v>
      </c>
      <c r="S3073">
        <v>0</v>
      </c>
      <c r="T3073">
        <v>1998</v>
      </c>
      <c r="U3073">
        <v>933</v>
      </c>
      <c r="V3073">
        <v>7.7</v>
      </c>
      <c r="W3073">
        <v>5000</v>
      </c>
    </row>
    <row r="3074" spans="1:23" x14ac:dyDescent="0.25">
      <c r="A3074" t="s">
        <v>3977</v>
      </c>
      <c r="B3074">
        <v>221</v>
      </c>
      <c r="C3074">
        <v>97</v>
      </c>
      <c r="D3074">
        <v>25</v>
      </c>
      <c r="E3074">
        <v>861</v>
      </c>
      <c r="F3074" t="s">
        <v>5387</v>
      </c>
      <c r="G3074">
        <v>929</v>
      </c>
      <c r="H3074">
        <v>21371425</v>
      </c>
      <c r="I3074" t="s">
        <v>1806</v>
      </c>
      <c r="J3074" t="s">
        <v>2362</v>
      </c>
      <c r="K3074" t="s">
        <v>8648</v>
      </c>
      <c r="L3074">
        <v>76199</v>
      </c>
      <c r="M3074">
        <v>3679</v>
      </c>
      <c r="N3074" t="s">
        <v>2448</v>
      </c>
      <c r="O3074">
        <v>0</v>
      </c>
      <c r="P3074">
        <v>944</v>
      </c>
      <c r="Q3074" t="s">
        <v>30</v>
      </c>
      <c r="R3074" t="s">
        <v>31</v>
      </c>
      <c r="S3074">
        <v>0</v>
      </c>
      <c r="T3074">
        <v>2010</v>
      </c>
      <c r="U3074">
        <v>927</v>
      </c>
      <c r="V3074">
        <v>4.4000000000000004</v>
      </c>
      <c r="W3074">
        <v>13000</v>
      </c>
    </row>
    <row r="3075" spans="1:23" x14ac:dyDescent="0.25">
      <c r="A3075" t="s">
        <v>2838</v>
      </c>
      <c r="B3075">
        <v>158</v>
      </c>
      <c r="C3075">
        <v>122</v>
      </c>
      <c r="D3075">
        <v>108</v>
      </c>
      <c r="E3075">
        <v>111</v>
      </c>
      <c r="F3075" t="s">
        <v>3256</v>
      </c>
      <c r="G3075">
        <v>220</v>
      </c>
      <c r="H3075">
        <v>33071558</v>
      </c>
      <c r="I3075" t="s">
        <v>1639</v>
      </c>
      <c r="J3075" t="s">
        <v>8649</v>
      </c>
      <c r="K3075" t="s">
        <v>8650</v>
      </c>
      <c r="L3075">
        <v>22369</v>
      </c>
      <c r="M3075">
        <v>583</v>
      </c>
      <c r="N3075" t="s">
        <v>8651</v>
      </c>
      <c r="O3075">
        <v>6</v>
      </c>
      <c r="P3075">
        <v>100</v>
      </c>
      <c r="Q3075" t="s">
        <v>30</v>
      </c>
      <c r="R3075" t="s">
        <v>44</v>
      </c>
      <c r="S3075">
        <v>0</v>
      </c>
      <c r="T3075">
        <v>2015</v>
      </c>
      <c r="U3075">
        <v>186</v>
      </c>
      <c r="V3075">
        <v>6.6</v>
      </c>
      <c r="W3075">
        <v>21000</v>
      </c>
    </row>
    <row r="3076" spans="1:23" x14ac:dyDescent="0.25">
      <c r="A3076" t="s">
        <v>8652</v>
      </c>
      <c r="B3076">
        <v>73</v>
      </c>
      <c r="C3076">
        <v>101</v>
      </c>
      <c r="D3076">
        <v>22</v>
      </c>
      <c r="E3076">
        <v>558</v>
      </c>
      <c r="F3076" t="s">
        <v>1549</v>
      </c>
      <c r="G3076">
        <v>918</v>
      </c>
      <c r="H3076">
        <v>17655201</v>
      </c>
      <c r="I3076" t="s">
        <v>4336</v>
      </c>
      <c r="J3076" t="s">
        <v>475</v>
      </c>
      <c r="K3076" t="s">
        <v>8653</v>
      </c>
      <c r="L3076">
        <v>4719</v>
      </c>
      <c r="M3076">
        <v>3317</v>
      </c>
      <c r="N3076" t="s">
        <v>537</v>
      </c>
      <c r="O3076">
        <v>1</v>
      </c>
      <c r="P3076">
        <v>24</v>
      </c>
      <c r="Q3076" t="s">
        <v>30</v>
      </c>
      <c r="R3076" t="s">
        <v>31</v>
      </c>
      <c r="S3076">
        <v>0</v>
      </c>
      <c r="T3076">
        <v>2008</v>
      </c>
      <c r="U3076">
        <v>624</v>
      </c>
      <c r="V3076">
        <v>6.7</v>
      </c>
      <c r="W3076">
        <v>851</v>
      </c>
    </row>
    <row r="3077" spans="1:23" x14ac:dyDescent="0.25">
      <c r="A3077" t="s">
        <v>6785</v>
      </c>
      <c r="B3077">
        <v>65</v>
      </c>
      <c r="C3077">
        <v>100</v>
      </c>
      <c r="D3077">
        <v>15</v>
      </c>
      <c r="E3077">
        <v>804</v>
      </c>
      <c r="F3077" t="s">
        <v>1294</v>
      </c>
      <c r="G3077">
        <v>1000</v>
      </c>
      <c r="H3077">
        <v>16247775</v>
      </c>
      <c r="I3077" t="s">
        <v>1748</v>
      </c>
      <c r="J3077" t="s">
        <v>5609</v>
      </c>
      <c r="K3077" t="s">
        <v>8654</v>
      </c>
      <c r="L3077">
        <v>23527</v>
      </c>
      <c r="M3077">
        <v>4789</v>
      </c>
      <c r="N3077" t="s">
        <v>6471</v>
      </c>
      <c r="O3077">
        <v>3</v>
      </c>
      <c r="P3077">
        <v>104</v>
      </c>
      <c r="Q3077" t="s">
        <v>30</v>
      </c>
      <c r="R3077" t="s">
        <v>31</v>
      </c>
      <c r="S3077">
        <v>0</v>
      </c>
      <c r="T3077">
        <v>2005</v>
      </c>
      <c r="U3077">
        <v>962</v>
      </c>
      <c r="V3077">
        <v>5.5</v>
      </c>
      <c r="W3077">
        <v>767</v>
      </c>
    </row>
    <row r="3078" spans="1:23" x14ac:dyDescent="0.25">
      <c r="A3078" t="s">
        <v>3144</v>
      </c>
      <c r="B3078">
        <v>23</v>
      </c>
      <c r="C3078">
        <v>129</v>
      </c>
      <c r="D3078">
        <v>0</v>
      </c>
      <c r="E3078">
        <v>203</v>
      </c>
      <c r="F3078" t="s">
        <v>1750</v>
      </c>
      <c r="G3078">
        <v>18000</v>
      </c>
      <c r="H3078">
        <v>16153600</v>
      </c>
      <c r="I3078" t="s">
        <v>4725</v>
      </c>
      <c r="J3078" t="s">
        <v>1127</v>
      </c>
      <c r="K3078" t="s">
        <v>8655</v>
      </c>
      <c r="L3078">
        <v>8295</v>
      </c>
      <c r="M3078">
        <v>19065</v>
      </c>
      <c r="N3078" t="s">
        <v>8656</v>
      </c>
      <c r="O3078">
        <v>1</v>
      </c>
      <c r="P3078">
        <v>30</v>
      </c>
      <c r="Q3078" t="s">
        <v>30</v>
      </c>
      <c r="R3078" t="s">
        <v>31</v>
      </c>
      <c r="S3078">
        <v>0</v>
      </c>
      <c r="T3078">
        <v>1990</v>
      </c>
      <c r="U3078">
        <v>269</v>
      </c>
      <c r="V3078">
        <v>6.5</v>
      </c>
      <c r="W3078">
        <v>720</v>
      </c>
    </row>
    <row r="3079" spans="1:23" x14ac:dyDescent="0.25">
      <c r="A3079" t="s">
        <v>3094</v>
      </c>
      <c r="B3079">
        <v>63</v>
      </c>
      <c r="C3079">
        <v>81</v>
      </c>
      <c r="D3079">
        <v>176</v>
      </c>
      <c r="E3079">
        <v>39</v>
      </c>
      <c r="F3079" t="s">
        <v>8657</v>
      </c>
      <c r="G3079">
        <v>176</v>
      </c>
      <c r="H3079">
        <v>16033556</v>
      </c>
      <c r="I3079" t="s">
        <v>1392</v>
      </c>
      <c r="J3079" t="s">
        <v>3094</v>
      </c>
      <c r="K3079" t="s">
        <v>8658</v>
      </c>
      <c r="L3079">
        <v>37901</v>
      </c>
      <c r="M3079">
        <v>361</v>
      </c>
      <c r="N3079" t="s">
        <v>8659</v>
      </c>
      <c r="O3079">
        <v>1</v>
      </c>
      <c r="P3079">
        <v>518</v>
      </c>
      <c r="Q3079" t="s">
        <v>30</v>
      </c>
      <c r="R3079" t="s">
        <v>31</v>
      </c>
      <c r="S3079">
        <v>0</v>
      </c>
      <c r="T3079">
        <v>2002</v>
      </c>
      <c r="U3079">
        <v>67</v>
      </c>
      <c r="V3079">
        <v>6.2</v>
      </c>
      <c r="W3079">
        <v>0</v>
      </c>
    </row>
    <row r="3080" spans="1:23" x14ac:dyDescent="0.25">
      <c r="A3080" t="s">
        <v>1242</v>
      </c>
      <c r="B3080">
        <v>132</v>
      </c>
      <c r="C3080">
        <v>96</v>
      </c>
      <c r="D3080">
        <v>31</v>
      </c>
      <c r="E3080">
        <v>536</v>
      </c>
      <c r="F3080" t="s">
        <v>1916</v>
      </c>
      <c r="G3080">
        <v>651</v>
      </c>
      <c r="H3080">
        <v>16667084</v>
      </c>
      <c r="I3080" t="s">
        <v>7386</v>
      </c>
      <c r="J3080" t="s">
        <v>8660</v>
      </c>
      <c r="K3080" t="s">
        <v>8661</v>
      </c>
      <c r="L3080">
        <v>90070</v>
      </c>
      <c r="M3080">
        <v>3119</v>
      </c>
      <c r="N3080" t="s">
        <v>8662</v>
      </c>
      <c r="O3080">
        <v>0</v>
      </c>
      <c r="P3080">
        <v>248</v>
      </c>
      <c r="Q3080" t="s">
        <v>30</v>
      </c>
      <c r="R3080" t="s">
        <v>31</v>
      </c>
      <c r="S3080">
        <v>0</v>
      </c>
      <c r="T3080">
        <v>1990</v>
      </c>
      <c r="U3080">
        <v>610</v>
      </c>
      <c r="V3080">
        <v>7.1</v>
      </c>
      <c r="W3080">
        <v>11000</v>
      </c>
    </row>
    <row r="3081" spans="1:23" x14ac:dyDescent="0.25">
      <c r="A3081" t="s">
        <v>8663</v>
      </c>
      <c r="B3081">
        <v>191</v>
      </c>
      <c r="C3081">
        <v>84</v>
      </c>
      <c r="D3081">
        <v>36</v>
      </c>
      <c r="E3081">
        <v>648</v>
      </c>
      <c r="F3081" t="s">
        <v>8664</v>
      </c>
      <c r="G3081">
        <v>2000</v>
      </c>
      <c r="H3081">
        <v>15417771</v>
      </c>
      <c r="I3081" t="s">
        <v>3406</v>
      </c>
      <c r="J3081" t="s">
        <v>2739</v>
      </c>
      <c r="K3081" t="s">
        <v>8665</v>
      </c>
      <c r="L3081">
        <v>87494</v>
      </c>
      <c r="M3081">
        <v>3416</v>
      </c>
      <c r="N3081" t="s">
        <v>4788</v>
      </c>
      <c r="O3081">
        <v>1</v>
      </c>
      <c r="P3081">
        <v>540</v>
      </c>
      <c r="Q3081" t="s">
        <v>30</v>
      </c>
      <c r="R3081" t="s">
        <v>31</v>
      </c>
      <c r="S3081">
        <v>0</v>
      </c>
      <c r="T3081">
        <v>2003</v>
      </c>
      <c r="U3081">
        <v>683</v>
      </c>
      <c r="V3081">
        <v>6.1</v>
      </c>
      <c r="W3081">
        <v>0</v>
      </c>
    </row>
    <row r="3082" spans="1:23" x14ac:dyDescent="0.25">
      <c r="A3082" t="s">
        <v>2728</v>
      </c>
      <c r="B3082">
        <v>52</v>
      </c>
      <c r="C3082">
        <v>100</v>
      </c>
      <c r="D3082">
        <v>394</v>
      </c>
      <c r="E3082">
        <v>695</v>
      </c>
      <c r="F3082" t="s">
        <v>2900</v>
      </c>
      <c r="G3082">
        <v>2000</v>
      </c>
      <c r="H3082">
        <v>0</v>
      </c>
      <c r="I3082" t="s">
        <v>8666</v>
      </c>
      <c r="J3082" t="s">
        <v>371</v>
      </c>
      <c r="K3082" t="s">
        <v>8667</v>
      </c>
      <c r="L3082">
        <v>7322</v>
      </c>
      <c r="M3082">
        <v>6296</v>
      </c>
      <c r="N3082" t="s">
        <v>1243</v>
      </c>
      <c r="O3082">
        <v>0</v>
      </c>
      <c r="P3082">
        <v>78</v>
      </c>
      <c r="Q3082" t="s">
        <v>30</v>
      </c>
      <c r="R3082" t="s">
        <v>31</v>
      </c>
      <c r="S3082">
        <v>0</v>
      </c>
      <c r="T3082">
        <v>1980</v>
      </c>
      <c r="U3082">
        <v>926</v>
      </c>
      <c r="V3082">
        <v>7.1</v>
      </c>
      <c r="W3082">
        <v>680</v>
      </c>
    </row>
    <row r="3083" spans="1:23" x14ac:dyDescent="0.25">
      <c r="A3083" t="s">
        <v>7594</v>
      </c>
      <c r="B3083">
        <v>91</v>
      </c>
      <c r="C3083">
        <v>110</v>
      </c>
      <c r="D3083">
        <v>164</v>
      </c>
      <c r="E3083">
        <v>45</v>
      </c>
      <c r="F3083" t="s">
        <v>5833</v>
      </c>
      <c r="G3083">
        <v>258</v>
      </c>
      <c r="H3083">
        <v>15156200</v>
      </c>
      <c r="I3083" t="s">
        <v>754</v>
      </c>
      <c r="J3083" t="s">
        <v>8668</v>
      </c>
      <c r="K3083" t="s">
        <v>8669</v>
      </c>
      <c r="L3083">
        <v>15358</v>
      </c>
      <c r="M3083">
        <v>571</v>
      </c>
      <c r="N3083" t="s">
        <v>7003</v>
      </c>
      <c r="O3083">
        <v>2</v>
      </c>
      <c r="P3083">
        <v>131</v>
      </c>
      <c r="Q3083" t="s">
        <v>30</v>
      </c>
      <c r="R3083" t="s">
        <v>31</v>
      </c>
      <c r="S3083">
        <v>0</v>
      </c>
      <c r="T3083">
        <v>1999</v>
      </c>
      <c r="U3083">
        <v>218</v>
      </c>
      <c r="V3083">
        <v>6</v>
      </c>
      <c r="W3083">
        <v>328</v>
      </c>
    </row>
    <row r="3084" spans="1:23" x14ac:dyDescent="0.25">
      <c r="A3084" t="s">
        <v>7027</v>
      </c>
      <c r="B3084">
        <v>368</v>
      </c>
      <c r="C3084">
        <v>130</v>
      </c>
      <c r="D3084">
        <v>337</v>
      </c>
      <c r="E3084">
        <v>820</v>
      </c>
      <c r="F3084" t="s">
        <v>319</v>
      </c>
      <c r="G3084">
        <v>11000</v>
      </c>
      <c r="H3084">
        <v>21589307</v>
      </c>
      <c r="I3084" t="s">
        <v>2164</v>
      </c>
      <c r="J3084" t="s">
        <v>456</v>
      </c>
      <c r="K3084" t="s">
        <v>8670</v>
      </c>
      <c r="L3084">
        <v>135286</v>
      </c>
      <c r="M3084">
        <v>13960</v>
      </c>
      <c r="N3084" t="s">
        <v>707</v>
      </c>
      <c r="O3084">
        <v>1</v>
      </c>
      <c r="P3084">
        <v>261</v>
      </c>
      <c r="Q3084" t="s">
        <v>30</v>
      </c>
      <c r="R3084" t="s">
        <v>31</v>
      </c>
      <c r="S3084">
        <v>0</v>
      </c>
      <c r="T3084">
        <v>2012</v>
      </c>
      <c r="U3084">
        <v>1000</v>
      </c>
      <c r="V3084">
        <v>7.4</v>
      </c>
      <c r="W3084">
        <v>27000</v>
      </c>
    </row>
    <row r="3085" spans="1:23" x14ac:dyDescent="0.25">
      <c r="A3085" t="s">
        <v>8671</v>
      </c>
      <c r="B3085">
        <v>89</v>
      </c>
      <c r="C3085">
        <v>84</v>
      </c>
      <c r="D3085">
        <v>134</v>
      </c>
      <c r="E3085">
        <v>307</v>
      </c>
      <c r="F3085" t="s">
        <v>3127</v>
      </c>
      <c r="G3085">
        <v>655</v>
      </c>
      <c r="H3085">
        <v>20339754</v>
      </c>
      <c r="I3085" t="s">
        <v>684</v>
      </c>
      <c r="J3085" t="s">
        <v>4767</v>
      </c>
      <c r="K3085" t="s">
        <v>8672</v>
      </c>
      <c r="L3085">
        <v>23928</v>
      </c>
      <c r="M3085">
        <v>2737</v>
      </c>
      <c r="N3085" t="s">
        <v>8673</v>
      </c>
      <c r="O3085">
        <v>2</v>
      </c>
      <c r="P3085">
        <v>73</v>
      </c>
      <c r="Q3085" t="s">
        <v>30</v>
      </c>
      <c r="R3085" t="s">
        <v>31</v>
      </c>
      <c r="S3085">
        <v>0</v>
      </c>
      <c r="T3085">
        <v>2007</v>
      </c>
      <c r="U3085">
        <v>651</v>
      </c>
      <c r="V3085">
        <v>5.9</v>
      </c>
      <c r="W3085">
        <v>441</v>
      </c>
    </row>
    <row r="3086" spans="1:23" x14ac:dyDescent="0.25">
      <c r="A3086" t="s">
        <v>8674</v>
      </c>
      <c r="B3086">
        <v>83</v>
      </c>
      <c r="C3086">
        <v>106</v>
      </c>
      <c r="D3086">
        <v>293</v>
      </c>
      <c r="E3086">
        <v>547</v>
      </c>
      <c r="F3086" t="s">
        <v>8675</v>
      </c>
      <c r="G3086">
        <v>773</v>
      </c>
      <c r="H3086">
        <v>28873374</v>
      </c>
      <c r="I3086" t="s">
        <v>2555</v>
      </c>
      <c r="J3086" t="s">
        <v>8676</v>
      </c>
      <c r="K3086" t="s">
        <v>8677</v>
      </c>
      <c r="L3086">
        <v>22161</v>
      </c>
      <c r="M3086">
        <v>2787</v>
      </c>
      <c r="N3086" t="s">
        <v>8678</v>
      </c>
      <c r="O3086">
        <v>11</v>
      </c>
      <c r="P3086">
        <v>68</v>
      </c>
      <c r="Q3086" t="s">
        <v>30</v>
      </c>
      <c r="R3086" t="s">
        <v>31</v>
      </c>
      <c r="S3086">
        <v>0</v>
      </c>
      <c r="T3086">
        <v>2013</v>
      </c>
      <c r="U3086">
        <v>734</v>
      </c>
      <c r="V3086">
        <v>4.0999999999999996</v>
      </c>
      <c r="W3086">
        <v>0</v>
      </c>
    </row>
    <row r="3087" spans="1:23" x14ac:dyDescent="0.25">
      <c r="A3087" t="s">
        <v>8679</v>
      </c>
      <c r="B3087">
        <v>83</v>
      </c>
      <c r="C3087">
        <v>89</v>
      </c>
      <c r="D3087">
        <v>23</v>
      </c>
      <c r="E3087">
        <v>503</v>
      </c>
      <c r="F3087" t="s">
        <v>2843</v>
      </c>
      <c r="G3087">
        <v>839</v>
      </c>
      <c r="H3087">
        <v>15102127</v>
      </c>
      <c r="I3087" t="s">
        <v>1094</v>
      </c>
      <c r="J3087" t="s">
        <v>2816</v>
      </c>
      <c r="K3087" t="s">
        <v>8680</v>
      </c>
      <c r="L3087">
        <v>17790</v>
      </c>
      <c r="M3087">
        <v>3973</v>
      </c>
      <c r="N3087" t="s">
        <v>1743</v>
      </c>
      <c r="O3087">
        <v>5</v>
      </c>
      <c r="P3087">
        <v>59</v>
      </c>
      <c r="Q3087" t="s">
        <v>30</v>
      </c>
      <c r="R3087" t="s">
        <v>31</v>
      </c>
      <c r="S3087">
        <v>0</v>
      </c>
      <c r="T3087">
        <v>2009</v>
      </c>
      <c r="U3087">
        <v>700</v>
      </c>
      <c r="V3087">
        <v>5.8</v>
      </c>
      <c r="W3087">
        <v>0</v>
      </c>
    </row>
    <row r="3088" spans="1:23" x14ac:dyDescent="0.25">
      <c r="A3088" t="s">
        <v>8681</v>
      </c>
      <c r="B3088">
        <v>33</v>
      </c>
      <c r="C3088">
        <v>76</v>
      </c>
      <c r="D3088">
        <v>14</v>
      </c>
      <c r="E3088">
        <v>636</v>
      </c>
      <c r="F3088" t="s">
        <v>1000</v>
      </c>
      <c r="G3088">
        <v>1000</v>
      </c>
      <c r="H3088">
        <v>13684949</v>
      </c>
      <c r="I3088" t="s">
        <v>326</v>
      </c>
      <c r="J3088" t="s">
        <v>1689</v>
      </c>
      <c r="K3088" t="s">
        <v>8682</v>
      </c>
      <c r="L3088">
        <v>4564</v>
      </c>
      <c r="M3088">
        <v>3752</v>
      </c>
      <c r="N3088" t="s">
        <v>4623</v>
      </c>
      <c r="O3088">
        <v>0</v>
      </c>
      <c r="P3088">
        <v>43</v>
      </c>
      <c r="Q3088" t="s">
        <v>30</v>
      </c>
      <c r="R3088" t="s">
        <v>31</v>
      </c>
      <c r="S3088">
        <v>0</v>
      </c>
      <c r="T3088">
        <v>2002</v>
      </c>
      <c r="U3088">
        <v>811</v>
      </c>
      <c r="V3088">
        <v>5.9</v>
      </c>
      <c r="W3088">
        <v>227</v>
      </c>
    </row>
    <row r="3089" spans="1:23" x14ac:dyDescent="0.25">
      <c r="A3089" t="s">
        <v>8451</v>
      </c>
      <c r="B3089">
        <v>386</v>
      </c>
      <c r="C3089">
        <v>99</v>
      </c>
      <c r="D3089">
        <v>64</v>
      </c>
      <c r="E3089">
        <v>918</v>
      </c>
      <c r="F3089" t="s">
        <v>811</v>
      </c>
      <c r="G3089">
        <v>13000</v>
      </c>
      <c r="H3089">
        <v>14597405</v>
      </c>
      <c r="I3089" t="s">
        <v>1017</v>
      </c>
      <c r="J3089" t="s">
        <v>311</v>
      </c>
      <c r="K3089" t="s">
        <v>8683</v>
      </c>
      <c r="L3089">
        <v>71679</v>
      </c>
      <c r="M3089">
        <v>17204</v>
      </c>
      <c r="N3089" t="s">
        <v>475</v>
      </c>
      <c r="O3089">
        <v>1</v>
      </c>
      <c r="P3089">
        <v>216</v>
      </c>
      <c r="Q3089" t="s">
        <v>30</v>
      </c>
      <c r="R3089" t="s">
        <v>44</v>
      </c>
      <c r="S3089">
        <v>0</v>
      </c>
      <c r="T3089">
        <v>2011</v>
      </c>
      <c r="U3089">
        <v>2000</v>
      </c>
      <c r="V3089">
        <v>7</v>
      </c>
      <c r="W3089">
        <v>17000</v>
      </c>
    </row>
    <row r="3090" spans="1:23" x14ac:dyDescent="0.25">
      <c r="A3090" t="s">
        <v>4170</v>
      </c>
      <c r="B3090">
        <v>191</v>
      </c>
      <c r="C3090">
        <v>96</v>
      </c>
      <c r="D3090">
        <v>47</v>
      </c>
      <c r="E3090">
        <v>442</v>
      </c>
      <c r="F3090" t="s">
        <v>2247</v>
      </c>
      <c r="G3090">
        <v>3000</v>
      </c>
      <c r="H3090">
        <v>12570442</v>
      </c>
      <c r="I3090" t="s">
        <v>3280</v>
      </c>
      <c r="J3090" t="s">
        <v>1016</v>
      </c>
      <c r="K3090" t="s">
        <v>8684</v>
      </c>
      <c r="L3090">
        <v>40514</v>
      </c>
      <c r="M3090">
        <v>4053</v>
      </c>
      <c r="N3090" t="s">
        <v>4850</v>
      </c>
      <c r="O3090">
        <v>0</v>
      </c>
      <c r="P3090">
        <v>234</v>
      </c>
      <c r="Q3090" t="s">
        <v>30</v>
      </c>
      <c r="R3090" t="s">
        <v>31</v>
      </c>
      <c r="S3090">
        <v>0</v>
      </c>
      <c r="T3090">
        <v>2005</v>
      </c>
      <c r="U3090">
        <v>497</v>
      </c>
      <c r="V3090">
        <v>6.8</v>
      </c>
      <c r="W3090">
        <v>808</v>
      </c>
    </row>
    <row r="3091" spans="1:23" x14ac:dyDescent="0.25">
      <c r="A3091" t="s">
        <v>8685</v>
      </c>
      <c r="B3091">
        <v>16</v>
      </c>
      <c r="C3091">
        <v>104</v>
      </c>
      <c r="D3091">
        <v>28</v>
      </c>
      <c r="E3091">
        <v>582</v>
      </c>
      <c r="F3091" t="s">
        <v>3892</v>
      </c>
      <c r="G3091">
        <v>962</v>
      </c>
      <c r="H3091">
        <v>12514138</v>
      </c>
      <c r="I3091" t="s">
        <v>152</v>
      </c>
      <c r="J3091" t="s">
        <v>2785</v>
      </c>
      <c r="K3091" t="s">
        <v>8686</v>
      </c>
      <c r="L3091">
        <v>2801</v>
      </c>
      <c r="M3091">
        <v>3871</v>
      </c>
      <c r="N3091" t="s">
        <v>1839</v>
      </c>
      <c r="O3091">
        <v>0</v>
      </c>
      <c r="P3091">
        <v>28</v>
      </c>
      <c r="Q3091" t="s">
        <v>30</v>
      </c>
      <c r="R3091" t="s">
        <v>31</v>
      </c>
      <c r="S3091">
        <v>0</v>
      </c>
      <c r="T3091">
        <v>1997</v>
      </c>
      <c r="U3091">
        <v>826</v>
      </c>
      <c r="V3091">
        <v>7.4</v>
      </c>
      <c r="W3091">
        <v>1000</v>
      </c>
    </row>
    <row r="3092" spans="1:23" x14ac:dyDescent="0.25">
      <c r="A3092" t="s">
        <v>8687</v>
      </c>
      <c r="B3092">
        <v>297</v>
      </c>
      <c r="C3092">
        <v>108</v>
      </c>
      <c r="D3092">
        <v>0</v>
      </c>
      <c r="E3092">
        <v>458</v>
      </c>
      <c r="F3092" t="s">
        <v>7458</v>
      </c>
      <c r="G3092">
        <v>1000</v>
      </c>
      <c r="H3092">
        <v>43771291</v>
      </c>
      <c r="I3092" t="s">
        <v>581</v>
      </c>
      <c r="J3092" t="s">
        <v>3962</v>
      </c>
      <c r="K3092" t="s">
        <v>8688</v>
      </c>
      <c r="L3092">
        <v>79909</v>
      </c>
      <c r="M3092">
        <v>3215</v>
      </c>
      <c r="N3092" t="s">
        <v>4589</v>
      </c>
      <c r="O3092">
        <v>1</v>
      </c>
      <c r="P3092">
        <v>279</v>
      </c>
      <c r="Q3092" t="s">
        <v>30</v>
      </c>
      <c r="R3092" t="s">
        <v>31</v>
      </c>
      <c r="S3092">
        <v>0</v>
      </c>
      <c r="T3092">
        <v>2015</v>
      </c>
      <c r="U3092">
        <v>562</v>
      </c>
      <c r="V3092">
        <v>7.1</v>
      </c>
      <c r="W3092">
        <v>15000</v>
      </c>
    </row>
    <row r="3093" spans="1:23" x14ac:dyDescent="0.25">
      <c r="A3093" t="s">
        <v>8689</v>
      </c>
      <c r="B3093">
        <v>47</v>
      </c>
      <c r="C3093">
        <v>108</v>
      </c>
      <c r="D3093">
        <v>2</v>
      </c>
      <c r="E3093">
        <v>30</v>
      </c>
      <c r="F3093" t="s">
        <v>8690</v>
      </c>
      <c r="G3093">
        <v>772</v>
      </c>
      <c r="H3093">
        <v>11703287</v>
      </c>
      <c r="I3093" t="s">
        <v>4273</v>
      </c>
      <c r="J3093" t="s">
        <v>8691</v>
      </c>
      <c r="K3093" t="s">
        <v>8692</v>
      </c>
      <c r="L3093">
        <v>4360</v>
      </c>
      <c r="M3093">
        <v>1058</v>
      </c>
      <c r="N3093" t="s">
        <v>8693</v>
      </c>
      <c r="O3093">
        <v>3</v>
      </c>
      <c r="P3093">
        <v>148</v>
      </c>
      <c r="Q3093" t="s">
        <v>30</v>
      </c>
      <c r="R3093" t="s">
        <v>31</v>
      </c>
      <c r="S3093">
        <v>0</v>
      </c>
      <c r="T3093">
        <v>2005</v>
      </c>
      <c r="U3093">
        <v>232</v>
      </c>
      <c r="V3093">
        <v>7</v>
      </c>
      <c r="W3093">
        <v>1000</v>
      </c>
    </row>
    <row r="3094" spans="1:23" x14ac:dyDescent="0.25">
      <c r="A3094" t="s">
        <v>4552</v>
      </c>
      <c r="B3094">
        <v>63</v>
      </c>
      <c r="C3094">
        <v>87</v>
      </c>
      <c r="D3094">
        <v>13</v>
      </c>
      <c r="E3094">
        <v>869</v>
      </c>
      <c r="F3094" t="s">
        <v>63</v>
      </c>
      <c r="G3094">
        <v>15000</v>
      </c>
      <c r="H3094">
        <v>11560259</v>
      </c>
      <c r="I3094" t="s">
        <v>1099</v>
      </c>
      <c r="J3094" t="s">
        <v>203</v>
      </c>
      <c r="K3094" t="s">
        <v>8694</v>
      </c>
      <c r="L3094">
        <v>15617</v>
      </c>
      <c r="M3094">
        <v>22485</v>
      </c>
      <c r="N3094" t="s">
        <v>1685</v>
      </c>
      <c r="O3094">
        <v>1</v>
      </c>
      <c r="P3094">
        <v>180</v>
      </c>
      <c r="Q3094" t="s">
        <v>30</v>
      </c>
      <c r="R3094" t="s">
        <v>31</v>
      </c>
      <c r="S3094">
        <v>0</v>
      </c>
      <c r="T3094">
        <v>2001</v>
      </c>
      <c r="U3094">
        <v>4000</v>
      </c>
      <c r="V3094">
        <v>5.8</v>
      </c>
      <c r="W3094">
        <v>0</v>
      </c>
    </row>
    <row r="3095" spans="1:23" x14ac:dyDescent="0.25">
      <c r="A3095" t="s">
        <v>8146</v>
      </c>
      <c r="B3095">
        <v>144</v>
      </c>
      <c r="C3095">
        <v>89</v>
      </c>
      <c r="D3095">
        <v>406</v>
      </c>
      <c r="E3095">
        <v>759</v>
      </c>
      <c r="F3095" t="s">
        <v>770</v>
      </c>
      <c r="G3095">
        <v>989</v>
      </c>
      <c r="H3095">
        <v>10824921</v>
      </c>
      <c r="I3095" t="s">
        <v>1094</v>
      </c>
      <c r="J3095" t="s">
        <v>2058</v>
      </c>
      <c r="K3095" t="s">
        <v>8695</v>
      </c>
      <c r="L3095">
        <v>200293</v>
      </c>
      <c r="M3095">
        <v>3462</v>
      </c>
      <c r="N3095" t="s">
        <v>587</v>
      </c>
      <c r="O3095">
        <v>0</v>
      </c>
      <c r="P3095">
        <v>621</v>
      </c>
      <c r="Q3095" t="s">
        <v>30</v>
      </c>
      <c r="R3095" t="s">
        <v>31</v>
      </c>
      <c r="S3095">
        <v>0</v>
      </c>
      <c r="T3095">
        <v>1999</v>
      </c>
      <c r="U3095">
        <v>939</v>
      </c>
      <c r="V3095">
        <v>7.8</v>
      </c>
      <c r="W3095">
        <v>16000</v>
      </c>
    </row>
    <row r="3096" spans="1:23" x14ac:dyDescent="0.25">
      <c r="A3096" t="s">
        <v>8696</v>
      </c>
      <c r="B3096">
        <v>77</v>
      </c>
      <c r="C3096">
        <v>97</v>
      </c>
      <c r="D3096">
        <v>31</v>
      </c>
      <c r="E3096">
        <v>551</v>
      </c>
      <c r="F3096" t="s">
        <v>5557</v>
      </c>
      <c r="G3096">
        <v>4000</v>
      </c>
      <c r="H3096">
        <v>10561238</v>
      </c>
      <c r="I3096" t="s">
        <v>8697</v>
      </c>
      <c r="J3096" t="s">
        <v>63</v>
      </c>
      <c r="K3096" t="s">
        <v>8698</v>
      </c>
      <c r="L3096">
        <v>27265</v>
      </c>
      <c r="M3096">
        <v>6388</v>
      </c>
      <c r="N3096" t="s">
        <v>2968</v>
      </c>
      <c r="O3096">
        <v>0</v>
      </c>
      <c r="P3096">
        <v>321</v>
      </c>
      <c r="Q3096" t="s">
        <v>30</v>
      </c>
      <c r="R3096" t="s">
        <v>526</v>
      </c>
      <c r="S3096">
        <v>0</v>
      </c>
      <c r="T3096">
        <v>1999</v>
      </c>
      <c r="U3096">
        <v>980</v>
      </c>
      <c r="V3096">
        <v>6.5</v>
      </c>
      <c r="W3096">
        <v>0</v>
      </c>
    </row>
    <row r="3097" spans="1:23" x14ac:dyDescent="0.25">
      <c r="A3097" t="s">
        <v>179</v>
      </c>
      <c r="B3097">
        <v>325</v>
      </c>
      <c r="C3097">
        <v>106</v>
      </c>
      <c r="D3097">
        <v>13000</v>
      </c>
      <c r="E3097">
        <v>309</v>
      </c>
      <c r="F3097" t="s">
        <v>1920</v>
      </c>
      <c r="G3097">
        <v>11000</v>
      </c>
      <c r="H3097">
        <v>14479776</v>
      </c>
      <c r="I3097" t="s">
        <v>8699</v>
      </c>
      <c r="J3097" t="s">
        <v>41</v>
      </c>
      <c r="K3097" t="s">
        <v>8700</v>
      </c>
      <c r="L3097">
        <v>55539</v>
      </c>
      <c r="M3097">
        <v>12418</v>
      </c>
      <c r="N3097" t="s">
        <v>7333</v>
      </c>
      <c r="O3097">
        <v>3</v>
      </c>
      <c r="P3097">
        <v>147</v>
      </c>
      <c r="Q3097" t="s">
        <v>30</v>
      </c>
      <c r="R3097" t="s">
        <v>31</v>
      </c>
      <c r="S3097">
        <v>0</v>
      </c>
      <c r="T3097">
        <v>2014</v>
      </c>
      <c r="U3097">
        <v>430</v>
      </c>
      <c r="V3097">
        <v>7</v>
      </c>
      <c r="W3097">
        <v>20000</v>
      </c>
    </row>
    <row r="3098" spans="1:23" x14ac:dyDescent="0.25">
      <c r="A3098" t="s">
        <v>159</v>
      </c>
      <c r="B3098">
        <v>100</v>
      </c>
      <c r="C3098">
        <v>100</v>
      </c>
      <c r="D3098">
        <v>532</v>
      </c>
      <c r="E3098">
        <v>711</v>
      </c>
      <c r="F3098" t="s">
        <v>5090</v>
      </c>
      <c r="G3098">
        <v>4000</v>
      </c>
      <c r="H3098">
        <v>9801782</v>
      </c>
      <c r="I3098" t="s">
        <v>3657</v>
      </c>
      <c r="J3098" t="s">
        <v>176</v>
      </c>
      <c r="K3098" t="s">
        <v>8701</v>
      </c>
      <c r="L3098">
        <v>39331</v>
      </c>
      <c r="M3098">
        <v>6046</v>
      </c>
      <c r="N3098" t="s">
        <v>367</v>
      </c>
      <c r="O3098">
        <v>0</v>
      </c>
      <c r="P3098">
        <v>481</v>
      </c>
      <c r="Q3098" t="s">
        <v>30</v>
      </c>
      <c r="R3098" t="s">
        <v>31</v>
      </c>
      <c r="S3098">
        <v>0</v>
      </c>
      <c r="T3098">
        <v>1998</v>
      </c>
      <c r="U3098">
        <v>796</v>
      </c>
      <c r="V3098">
        <v>6.3</v>
      </c>
      <c r="W3098">
        <v>0</v>
      </c>
    </row>
    <row r="3099" spans="1:23" x14ac:dyDescent="0.25">
      <c r="A3099" t="s">
        <v>7236</v>
      </c>
      <c r="B3099">
        <v>52</v>
      </c>
      <c r="C3099">
        <v>89</v>
      </c>
      <c r="D3099">
        <v>18</v>
      </c>
      <c r="E3099">
        <v>2000</v>
      </c>
      <c r="F3099" t="s">
        <v>3618</v>
      </c>
      <c r="G3099">
        <v>7000</v>
      </c>
      <c r="H3099">
        <v>8070311</v>
      </c>
      <c r="I3099" t="s">
        <v>1099</v>
      </c>
      <c r="J3099" t="s">
        <v>359</v>
      </c>
      <c r="K3099" t="s">
        <v>8702</v>
      </c>
      <c r="L3099">
        <v>12706</v>
      </c>
      <c r="M3099">
        <v>13626</v>
      </c>
      <c r="N3099" t="s">
        <v>1540</v>
      </c>
      <c r="O3099">
        <v>9</v>
      </c>
      <c r="P3099">
        <v>75</v>
      </c>
      <c r="Q3099" t="s">
        <v>30</v>
      </c>
      <c r="R3099" t="s">
        <v>31</v>
      </c>
      <c r="S3099">
        <v>0</v>
      </c>
      <c r="T3099">
        <v>2004</v>
      </c>
      <c r="U3099">
        <v>2000</v>
      </c>
      <c r="V3099">
        <v>5.3</v>
      </c>
      <c r="W3099">
        <v>0</v>
      </c>
    </row>
    <row r="3100" spans="1:23" x14ac:dyDescent="0.25">
      <c r="A3100" t="s">
        <v>1463</v>
      </c>
      <c r="B3100">
        <v>98</v>
      </c>
      <c r="C3100">
        <v>114</v>
      </c>
      <c r="D3100">
        <v>0</v>
      </c>
      <c r="E3100">
        <v>298</v>
      </c>
      <c r="F3100" t="s">
        <v>6980</v>
      </c>
      <c r="G3100">
        <v>537</v>
      </c>
      <c r="H3100">
        <v>0</v>
      </c>
      <c r="I3100" t="s">
        <v>581</v>
      </c>
      <c r="J3100" t="s">
        <v>917</v>
      </c>
      <c r="K3100" t="s">
        <v>8703</v>
      </c>
      <c r="L3100">
        <v>20113</v>
      </c>
      <c r="M3100">
        <v>1856</v>
      </c>
      <c r="N3100" t="s">
        <v>2213</v>
      </c>
      <c r="O3100">
        <v>0</v>
      </c>
      <c r="P3100">
        <v>178</v>
      </c>
      <c r="Q3100" t="s">
        <v>30</v>
      </c>
      <c r="R3100" t="s">
        <v>31</v>
      </c>
      <c r="S3100">
        <v>0</v>
      </c>
      <c r="T3100">
        <v>1984</v>
      </c>
      <c r="U3100">
        <v>376</v>
      </c>
      <c r="V3100">
        <v>6.8</v>
      </c>
      <c r="W3100">
        <v>0</v>
      </c>
    </row>
    <row r="3101" spans="1:23" x14ac:dyDescent="0.25">
      <c r="A3101" t="s">
        <v>5839</v>
      </c>
      <c r="B3101">
        <v>163</v>
      </c>
      <c r="C3101">
        <v>95</v>
      </c>
      <c r="D3101">
        <v>434</v>
      </c>
      <c r="E3101">
        <v>472</v>
      </c>
      <c r="F3101" t="s">
        <v>1369</v>
      </c>
      <c r="G3101">
        <v>1000</v>
      </c>
      <c r="H3101">
        <v>8460995</v>
      </c>
      <c r="I3101" t="s">
        <v>942</v>
      </c>
      <c r="J3101" t="s">
        <v>8704</v>
      </c>
      <c r="K3101" t="s">
        <v>8705</v>
      </c>
      <c r="L3101">
        <v>35888</v>
      </c>
      <c r="M3101">
        <v>2618</v>
      </c>
      <c r="N3101" t="s">
        <v>3880</v>
      </c>
      <c r="O3101">
        <v>3</v>
      </c>
      <c r="P3101">
        <v>125</v>
      </c>
      <c r="Q3101" t="s">
        <v>30</v>
      </c>
      <c r="R3101" t="s">
        <v>31</v>
      </c>
      <c r="S3101">
        <v>0</v>
      </c>
      <c r="T3101">
        <v>2010</v>
      </c>
      <c r="U3101">
        <v>622</v>
      </c>
      <c r="V3101">
        <v>5.5</v>
      </c>
      <c r="W3101">
        <v>0</v>
      </c>
    </row>
    <row r="3102" spans="1:23" x14ac:dyDescent="0.25">
      <c r="A3102" t="s">
        <v>3470</v>
      </c>
      <c r="B3102">
        <v>137</v>
      </c>
      <c r="C3102">
        <v>97</v>
      </c>
      <c r="D3102">
        <v>350</v>
      </c>
      <c r="E3102">
        <v>250</v>
      </c>
      <c r="F3102" t="s">
        <v>1093</v>
      </c>
      <c r="G3102">
        <v>460</v>
      </c>
      <c r="H3102">
        <v>8111360</v>
      </c>
      <c r="I3102" t="s">
        <v>1385</v>
      </c>
      <c r="J3102" t="s">
        <v>2591</v>
      </c>
      <c r="K3102" t="s">
        <v>8706</v>
      </c>
      <c r="L3102">
        <v>34848</v>
      </c>
      <c r="M3102">
        <v>1334</v>
      </c>
      <c r="N3102" t="s">
        <v>7271</v>
      </c>
      <c r="O3102">
        <v>1</v>
      </c>
      <c r="P3102">
        <v>203</v>
      </c>
      <c r="Q3102" t="s">
        <v>30</v>
      </c>
      <c r="R3102" t="s">
        <v>44</v>
      </c>
      <c r="S3102">
        <v>0</v>
      </c>
      <c r="T3102">
        <v>2002</v>
      </c>
      <c r="U3102">
        <v>372</v>
      </c>
      <c r="V3102">
        <v>7.4</v>
      </c>
      <c r="W3102">
        <v>0</v>
      </c>
    </row>
    <row r="3103" spans="1:23" x14ac:dyDescent="0.25">
      <c r="A3103" t="s">
        <v>5238</v>
      </c>
      <c r="B3103">
        <v>180</v>
      </c>
      <c r="C3103">
        <v>94</v>
      </c>
      <c r="D3103">
        <v>0</v>
      </c>
      <c r="E3103">
        <v>3000</v>
      </c>
      <c r="F3103" t="s">
        <v>151</v>
      </c>
      <c r="G3103">
        <v>20000</v>
      </c>
      <c r="H3103">
        <v>8828771</v>
      </c>
      <c r="I3103" t="s">
        <v>1094</v>
      </c>
      <c r="J3103" t="s">
        <v>185</v>
      </c>
      <c r="K3103" t="s">
        <v>8707</v>
      </c>
      <c r="L3103">
        <v>79146</v>
      </c>
      <c r="M3103">
        <v>41059</v>
      </c>
      <c r="N3103" t="s">
        <v>1631</v>
      </c>
      <c r="O3103">
        <v>10</v>
      </c>
      <c r="P3103">
        <v>352</v>
      </c>
      <c r="Q3103" t="s">
        <v>30</v>
      </c>
      <c r="R3103" t="s">
        <v>31</v>
      </c>
      <c r="S3103">
        <v>0</v>
      </c>
      <c r="T3103">
        <v>2013</v>
      </c>
      <c r="U3103">
        <v>14000</v>
      </c>
      <c r="V3103">
        <v>4.3</v>
      </c>
      <c r="W3103">
        <v>25000</v>
      </c>
    </row>
    <row r="3104" spans="1:23" x14ac:dyDescent="0.25">
      <c r="A3104" t="s">
        <v>1185</v>
      </c>
      <c r="B3104">
        <v>321</v>
      </c>
      <c r="C3104">
        <v>103</v>
      </c>
      <c r="D3104">
        <v>207</v>
      </c>
      <c r="E3104">
        <v>3000</v>
      </c>
      <c r="F3104" t="s">
        <v>390</v>
      </c>
      <c r="G3104">
        <v>40000</v>
      </c>
      <c r="H3104">
        <v>67631157</v>
      </c>
      <c r="I3104" t="s">
        <v>1186</v>
      </c>
      <c r="J3104" t="s">
        <v>35</v>
      </c>
      <c r="K3104" t="s">
        <v>1187</v>
      </c>
      <c r="L3104">
        <v>176606</v>
      </c>
      <c r="M3104">
        <v>55175</v>
      </c>
      <c r="N3104" t="s">
        <v>1188</v>
      </c>
      <c r="O3104">
        <v>0</v>
      </c>
      <c r="P3104">
        <v>374</v>
      </c>
      <c r="Q3104" t="s">
        <v>30</v>
      </c>
      <c r="R3104" t="s">
        <v>31</v>
      </c>
      <c r="S3104">
        <v>0</v>
      </c>
      <c r="T3104">
        <v>2010</v>
      </c>
      <c r="U3104">
        <v>11000</v>
      </c>
      <c r="V3104">
        <v>6</v>
      </c>
      <c r="W3104">
        <v>25000</v>
      </c>
    </row>
    <row r="3105" spans="1:23" x14ac:dyDescent="0.25">
      <c r="A3105" t="s">
        <v>8708</v>
      </c>
      <c r="B3105">
        <v>100</v>
      </c>
      <c r="C3105">
        <v>95</v>
      </c>
      <c r="D3105">
        <v>4</v>
      </c>
      <c r="E3105">
        <v>655</v>
      </c>
      <c r="F3105" t="s">
        <v>5869</v>
      </c>
      <c r="G3105">
        <v>939</v>
      </c>
      <c r="H3105">
        <v>7563670</v>
      </c>
      <c r="I3105" t="s">
        <v>2300</v>
      </c>
      <c r="J3105" t="s">
        <v>770</v>
      </c>
      <c r="K3105" t="s">
        <v>8709</v>
      </c>
      <c r="L3105">
        <v>21268</v>
      </c>
      <c r="M3105">
        <v>3651</v>
      </c>
      <c r="N3105" t="s">
        <v>4767</v>
      </c>
      <c r="O3105">
        <v>0</v>
      </c>
      <c r="P3105">
        <v>53</v>
      </c>
      <c r="Q3105" t="s">
        <v>30</v>
      </c>
      <c r="R3105" t="s">
        <v>31</v>
      </c>
      <c r="S3105">
        <v>0</v>
      </c>
      <c r="T3105">
        <v>2008</v>
      </c>
      <c r="U3105">
        <v>702</v>
      </c>
      <c r="V3105">
        <v>5.2</v>
      </c>
      <c r="W3105">
        <v>518</v>
      </c>
    </row>
    <row r="3106" spans="1:23" x14ac:dyDescent="0.25">
      <c r="A3106" t="s">
        <v>8710</v>
      </c>
      <c r="B3106">
        <v>265</v>
      </c>
      <c r="C3106">
        <v>101</v>
      </c>
      <c r="D3106">
        <v>63</v>
      </c>
      <c r="E3106">
        <v>172</v>
      </c>
      <c r="F3106" t="s">
        <v>7064</v>
      </c>
      <c r="G3106">
        <v>7000</v>
      </c>
      <c r="H3106">
        <v>6619173</v>
      </c>
      <c r="I3106" t="s">
        <v>8711</v>
      </c>
      <c r="J3106" t="s">
        <v>359</v>
      </c>
      <c r="K3106" t="s">
        <v>8712</v>
      </c>
      <c r="L3106">
        <v>87203</v>
      </c>
      <c r="M3106">
        <v>7747</v>
      </c>
      <c r="N3106" t="s">
        <v>8713</v>
      </c>
      <c r="O3106">
        <v>2</v>
      </c>
      <c r="P3106">
        <v>221</v>
      </c>
      <c r="Q3106" t="s">
        <v>30</v>
      </c>
      <c r="R3106" t="s">
        <v>31</v>
      </c>
      <c r="S3106">
        <v>0</v>
      </c>
      <c r="T3106">
        <v>2012</v>
      </c>
      <c r="U3106">
        <v>353</v>
      </c>
      <c r="V3106">
        <v>6.7</v>
      </c>
      <c r="W3106">
        <v>25000</v>
      </c>
    </row>
    <row r="3107" spans="1:23" x14ac:dyDescent="0.25">
      <c r="A3107" t="s">
        <v>5339</v>
      </c>
      <c r="B3107">
        <v>212</v>
      </c>
      <c r="C3107">
        <v>87</v>
      </c>
      <c r="D3107">
        <v>44</v>
      </c>
      <c r="E3107">
        <v>727</v>
      </c>
      <c r="F3107" t="s">
        <v>770</v>
      </c>
      <c r="G3107">
        <v>1000</v>
      </c>
      <c r="H3107">
        <v>6857503</v>
      </c>
      <c r="I3107" t="s">
        <v>1094</v>
      </c>
      <c r="J3107" t="s">
        <v>2800</v>
      </c>
      <c r="K3107" t="s">
        <v>8714</v>
      </c>
      <c r="L3107">
        <v>32697</v>
      </c>
      <c r="M3107">
        <v>4769</v>
      </c>
      <c r="N3107" t="s">
        <v>3100</v>
      </c>
      <c r="O3107">
        <v>1</v>
      </c>
      <c r="P3107">
        <v>85</v>
      </c>
      <c r="Q3107" t="s">
        <v>30</v>
      </c>
      <c r="R3107" t="s">
        <v>31</v>
      </c>
      <c r="S3107">
        <v>0</v>
      </c>
      <c r="T3107">
        <v>2011</v>
      </c>
      <c r="U3107">
        <v>939</v>
      </c>
      <c r="V3107">
        <v>6.3</v>
      </c>
      <c r="W3107">
        <v>0</v>
      </c>
    </row>
    <row r="3108" spans="1:23" x14ac:dyDescent="0.25">
      <c r="A3108" t="s">
        <v>4670</v>
      </c>
      <c r="B3108">
        <v>162</v>
      </c>
      <c r="C3108">
        <v>101</v>
      </c>
      <c r="D3108">
        <v>194</v>
      </c>
      <c r="E3108">
        <v>602</v>
      </c>
      <c r="F3108" t="s">
        <v>4671</v>
      </c>
      <c r="G3108">
        <v>1000</v>
      </c>
      <c r="H3108">
        <v>6712241</v>
      </c>
      <c r="I3108" t="s">
        <v>1265</v>
      </c>
      <c r="J3108" t="s">
        <v>1358</v>
      </c>
      <c r="K3108" t="s">
        <v>8716</v>
      </c>
      <c r="L3108">
        <v>782437</v>
      </c>
      <c r="M3108">
        <v>3858</v>
      </c>
      <c r="N3108" t="s">
        <v>876</v>
      </c>
      <c r="O3108">
        <v>2</v>
      </c>
      <c r="P3108">
        <v>1420</v>
      </c>
      <c r="Q3108" t="s">
        <v>30</v>
      </c>
      <c r="R3108" t="s">
        <v>31</v>
      </c>
      <c r="S3108">
        <v>0</v>
      </c>
      <c r="T3108">
        <v>1998</v>
      </c>
      <c r="U3108">
        <v>816</v>
      </c>
      <c r="V3108">
        <v>8.6</v>
      </c>
      <c r="W3108">
        <v>35000</v>
      </c>
    </row>
    <row r="3109" spans="1:23" x14ac:dyDescent="0.25">
      <c r="A3109" t="s">
        <v>8717</v>
      </c>
      <c r="B3109">
        <v>147</v>
      </c>
      <c r="C3109">
        <v>82</v>
      </c>
      <c r="D3109">
        <v>87</v>
      </c>
      <c r="E3109">
        <v>444</v>
      </c>
      <c r="F3109" t="s">
        <v>8718</v>
      </c>
      <c r="G3109">
        <v>1000</v>
      </c>
      <c r="H3109">
        <v>6842058</v>
      </c>
      <c r="I3109" t="s">
        <v>3048</v>
      </c>
      <c r="J3109" t="s">
        <v>2005</v>
      </c>
      <c r="K3109" t="s">
        <v>8719</v>
      </c>
      <c r="L3109">
        <v>36029</v>
      </c>
      <c r="M3109">
        <v>3818</v>
      </c>
      <c r="N3109" t="s">
        <v>8720</v>
      </c>
      <c r="O3109">
        <v>0</v>
      </c>
      <c r="P3109">
        <v>99</v>
      </c>
      <c r="Q3109" t="s">
        <v>30</v>
      </c>
      <c r="R3109" t="s">
        <v>31</v>
      </c>
      <c r="S3109">
        <v>0</v>
      </c>
      <c r="T3109">
        <v>2012</v>
      </c>
      <c r="U3109">
        <v>581</v>
      </c>
      <c r="V3109">
        <v>6.1</v>
      </c>
      <c r="W3109">
        <v>14000</v>
      </c>
    </row>
    <row r="3110" spans="1:23" x14ac:dyDescent="0.25">
      <c r="A3110" t="s">
        <v>8721</v>
      </c>
      <c r="B3110">
        <v>33</v>
      </c>
      <c r="C3110">
        <v>74</v>
      </c>
      <c r="D3110">
        <v>0</v>
      </c>
      <c r="E3110">
        <v>719</v>
      </c>
      <c r="F3110" t="s">
        <v>183</v>
      </c>
      <c r="G3110">
        <v>886</v>
      </c>
      <c r="H3110">
        <v>6491350</v>
      </c>
      <c r="I3110" t="s">
        <v>4822</v>
      </c>
      <c r="J3110" t="s">
        <v>915</v>
      </c>
      <c r="K3110" t="s">
        <v>8722</v>
      </c>
      <c r="L3110">
        <v>1231</v>
      </c>
      <c r="M3110">
        <v>5139</v>
      </c>
      <c r="N3110" t="s">
        <v>1938</v>
      </c>
      <c r="O3110">
        <v>0</v>
      </c>
      <c r="P3110">
        <v>26</v>
      </c>
      <c r="Q3110" t="s">
        <v>30</v>
      </c>
      <c r="R3110" t="s">
        <v>31</v>
      </c>
      <c r="S3110">
        <v>0</v>
      </c>
      <c r="T3110">
        <v>2004</v>
      </c>
      <c r="U3110">
        <v>808</v>
      </c>
      <c r="V3110">
        <v>5.8</v>
      </c>
      <c r="W3110">
        <v>49</v>
      </c>
    </row>
    <row r="3111" spans="1:23" x14ac:dyDescent="0.25">
      <c r="A3111" t="s">
        <v>8723</v>
      </c>
      <c r="B3111">
        <v>94</v>
      </c>
      <c r="C3111">
        <v>130</v>
      </c>
      <c r="D3111">
        <v>63</v>
      </c>
      <c r="E3111">
        <v>2</v>
      </c>
      <c r="F3111" t="s">
        <v>8724</v>
      </c>
      <c r="G3111">
        <v>24</v>
      </c>
      <c r="H3111">
        <v>9473382</v>
      </c>
      <c r="I3111" t="s">
        <v>8725</v>
      </c>
      <c r="J3111" t="s">
        <v>8726</v>
      </c>
      <c r="K3111" t="s">
        <v>8727</v>
      </c>
      <c r="L3111">
        <v>26832</v>
      </c>
      <c r="M3111">
        <v>29</v>
      </c>
      <c r="N3111" t="s">
        <v>8728</v>
      </c>
      <c r="O3111">
        <v>3</v>
      </c>
      <c r="P3111">
        <v>247</v>
      </c>
      <c r="Q3111" t="s">
        <v>965</v>
      </c>
      <c r="R3111" t="s">
        <v>188</v>
      </c>
      <c r="S3111">
        <v>0</v>
      </c>
      <c r="T3111">
        <v>1998</v>
      </c>
      <c r="U3111">
        <v>3</v>
      </c>
      <c r="V3111">
        <v>7.7</v>
      </c>
      <c r="W3111">
        <v>0</v>
      </c>
    </row>
    <row r="3112" spans="1:23" x14ac:dyDescent="0.25">
      <c r="A3112" t="s">
        <v>3603</v>
      </c>
      <c r="B3112">
        <v>143</v>
      </c>
      <c r="C3112">
        <v>112</v>
      </c>
      <c r="D3112">
        <v>0</v>
      </c>
      <c r="E3112">
        <v>201</v>
      </c>
      <c r="F3112" t="s">
        <v>6975</v>
      </c>
      <c r="G3112">
        <v>874</v>
      </c>
      <c r="H3112">
        <v>6197866</v>
      </c>
      <c r="I3112" t="s">
        <v>1017</v>
      </c>
      <c r="J3112" t="s">
        <v>3161</v>
      </c>
      <c r="K3112" t="s">
        <v>8729</v>
      </c>
      <c r="L3112">
        <v>63733</v>
      </c>
      <c r="M3112">
        <v>1351</v>
      </c>
      <c r="N3112" t="s">
        <v>8064</v>
      </c>
      <c r="O3112">
        <v>0</v>
      </c>
      <c r="P3112">
        <v>414</v>
      </c>
      <c r="Q3112" t="s">
        <v>30</v>
      </c>
      <c r="R3112" t="s">
        <v>966</v>
      </c>
      <c r="S3112">
        <v>0</v>
      </c>
      <c r="T3112">
        <v>1999</v>
      </c>
      <c r="U3112">
        <v>262</v>
      </c>
      <c r="V3112">
        <v>8</v>
      </c>
      <c r="W3112">
        <v>0</v>
      </c>
    </row>
    <row r="3113" spans="1:23" x14ac:dyDescent="0.25">
      <c r="A3113" t="s">
        <v>8730</v>
      </c>
      <c r="B3113">
        <v>38</v>
      </c>
      <c r="C3113">
        <v>96</v>
      </c>
      <c r="D3113">
        <v>9</v>
      </c>
      <c r="E3113">
        <v>934</v>
      </c>
      <c r="F3113" t="s">
        <v>59</v>
      </c>
      <c r="G3113">
        <v>12000</v>
      </c>
      <c r="H3113">
        <v>6044618</v>
      </c>
      <c r="I3113" t="s">
        <v>8731</v>
      </c>
      <c r="J3113" t="s">
        <v>3013</v>
      </c>
      <c r="K3113" t="s">
        <v>8732</v>
      </c>
      <c r="L3113">
        <v>6200</v>
      </c>
      <c r="M3113">
        <v>26961</v>
      </c>
      <c r="N3113" t="s">
        <v>4978</v>
      </c>
      <c r="O3113">
        <v>1</v>
      </c>
      <c r="P3113">
        <v>92</v>
      </c>
      <c r="Q3113" t="s">
        <v>30</v>
      </c>
      <c r="R3113" t="s">
        <v>31</v>
      </c>
      <c r="S3113">
        <v>0</v>
      </c>
      <c r="T3113">
        <v>2002</v>
      </c>
      <c r="U3113">
        <v>11000</v>
      </c>
      <c r="V3113">
        <v>5.6</v>
      </c>
      <c r="W3113">
        <v>398</v>
      </c>
    </row>
    <row r="3114" spans="1:23" x14ac:dyDescent="0.25">
      <c r="A3114" t="s">
        <v>8733</v>
      </c>
      <c r="B3114">
        <v>126</v>
      </c>
      <c r="C3114">
        <v>89</v>
      </c>
      <c r="D3114">
        <v>0</v>
      </c>
      <c r="E3114">
        <v>322</v>
      </c>
      <c r="F3114" t="s">
        <v>2247</v>
      </c>
      <c r="G3114">
        <v>628</v>
      </c>
      <c r="H3114">
        <v>7764027</v>
      </c>
      <c r="I3114" t="s">
        <v>1639</v>
      </c>
      <c r="J3114" t="s">
        <v>4266</v>
      </c>
      <c r="K3114" t="s">
        <v>8734</v>
      </c>
      <c r="L3114">
        <v>38459</v>
      </c>
      <c r="M3114">
        <v>2061</v>
      </c>
      <c r="N3114" t="s">
        <v>8573</v>
      </c>
      <c r="O3114">
        <v>0</v>
      </c>
      <c r="P3114">
        <v>119</v>
      </c>
      <c r="Q3114" t="s">
        <v>30</v>
      </c>
      <c r="R3114" t="s">
        <v>31</v>
      </c>
      <c r="S3114">
        <v>0</v>
      </c>
      <c r="T3114">
        <v>2013</v>
      </c>
      <c r="U3114">
        <v>497</v>
      </c>
      <c r="V3114">
        <v>6.7</v>
      </c>
      <c r="W3114">
        <v>0</v>
      </c>
    </row>
    <row r="3115" spans="1:23" x14ac:dyDescent="0.25">
      <c r="A3115" t="s">
        <v>8735</v>
      </c>
      <c r="B3115">
        <v>168</v>
      </c>
      <c r="C3115">
        <v>100</v>
      </c>
      <c r="D3115">
        <v>0</v>
      </c>
      <c r="E3115">
        <v>231</v>
      </c>
      <c r="F3115" t="s">
        <v>8736</v>
      </c>
      <c r="G3115">
        <v>427</v>
      </c>
      <c r="H3115">
        <v>5998971</v>
      </c>
      <c r="I3115" t="s">
        <v>2459</v>
      </c>
      <c r="J3115" t="s">
        <v>3728</v>
      </c>
      <c r="K3115" t="s">
        <v>8737</v>
      </c>
      <c r="L3115">
        <v>58509</v>
      </c>
      <c r="M3115">
        <v>1022</v>
      </c>
      <c r="N3115" t="s">
        <v>8738</v>
      </c>
      <c r="O3115">
        <v>0</v>
      </c>
      <c r="P3115">
        <v>143</v>
      </c>
      <c r="Q3115" t="s">
        <v>30</v>
      </c>
      <c r="R3115" t="s">
        <v>44</v>
      </c>
      <c r="S3115">
        <v>0</v>
      </c>
      <c r="T3115">
        <v>2007</v>
      </c>
      <c r="U3115">
        <v>269</v>
      </c>
      <c r="V3115">
        <v>6.6</v>
      </c>
      <c r="W3115">
        <v>0</v>
      </c>
    </row>
    <row r="3116" spans="1:23" x14ac:dyDescent="0.25">
      <c r="A3116" t="s">
        <v>8739</v>
      </c>
      <c r="B3116">
        <v>19</v>
      </c>
      <c r="C3116">
        <v>78</v>
      </c>
      <c r="D3116">
        <v>13</v>
      </c>
      <c r="E3116">
        <v>378</v>
      </c>
      <c r="F3116" t="s">
        <v>1243</v>
      </c>
      <c r="G3116">
        <v>753</v>
      </c>
      <c r="H3116">
        <v>0</v>
      </c>
      <c r="I3116" t="s">
        <v>3371</v>
      </c>
      <c r="J3116" t="s">
        <v>3038</v>
      </c>
      <c r="K3116" t="s">
        <v>8740</v>
      </c>
      <c r="L3116">
        <v>1040</v>
      </c>
      <c r="M3116">
        <v>2791</v>
      </c>
      <c r="N3116" t="s">
        <v>6594</v>
      </c>
      <c r="O3116">
        <v>0</v>
      </c>
      <c r="P3116">
        <v>31</v>
      </c>
      <c r="Q3116" t="s">
        <v>30</v>
      </c>
      <c r="R3116" t="s">
        <v>31</v>
      </c>
      <c r="S3116">
        <v>0</v>
      </c>
      <c r="T3116">
        <v>1981</v>
      </c>
      <c r="U3116">
        <v>695</v>
      </c>
      <c r="V3116">
        <v>4.2</v>
      </c>
      <c r="W3116">
        <v>425</v>
      </c>
    </row>
    <row r="3117" spans="1:23" x14ac:dyDescent="0.25">
      <c r="A3117" t="s">
        <v>6506</v>
      </c>
      <c r="B3117">
        <v>91</v>
      </c>
      <c r="C3117">
        <v>121</v>
      </c>
      <c r="D3117">
        <v>57</v>
      </c>
      <c r="E3117">
        <v>664</v>
      </c>
      <c r="F3117" t="s">
        <v>5815</v>
      </c>
      <c r="G3117">
        <v>1000</v>
      </c>
      <c r="H3117">
        <v>21569041</v>
      </c>
      <c r="I3117" t="s">
        <v>2164</v>
      </c>
      <c r="J3117" t="s">
        <v>928</v>
      </c>
      <c r="K3117" t="s">
        <v>8741</v>
      </c>
      <c r="L3117">
        <v>8058</v>
      </c>
      <c r="M3117">
        <v>3745</v>
      </c>
      <c r="N3117" t="s">
        <v>8742</v>
      </c>
      <c r="O3117">
        <v>2</v>
      </c>
      <c r="P3117">
        <v>57</v>
      </c>
      <c r="Q3117" t="s">
        <v>30</v>
      </c>
      <c r="R3117" t="s">
        <v>31</v>
      </c>
      <c r="S3117">
        <v>0</v>
      </c>
      <c r="T3117">
        <v>2014</v>
      </c>
      <c r="U3117">
        <v>837</v>
      </c>
      <c r="V3117">
        <v>6.6</v>
      </c>
      <c r="W3117">
        <v>0</v>
      </c>
    </row>
    <row r="3118" spans="1:23" x14ac:dyDescent="0.25">
      <c r="A3118" t="s">
        <v>8743</v>
      </c>
      <c r="B3118">
        <v>46</v>
      </c>
      <c r="C3118">
        <v>85</v>
      </c>
      <c r="D3118">
        <v>49</v>
      </c>
      <c r="E3118">
        <v>401</v>
      </c>
      <c r="F3118" t="s">
        <v>4342</v>
      </c>
      <c r="G3118">
        <v>719</v>
      </c>
      <c r="H3118">
        <v>4356743</v>
      </c>
      <c r="I3118" t="s">
        <v>1748</v>
      </c>
      <c r="J3118" t="s">
        <v>1938</v>
      </c>
      <c r="K3118" t="s">
        <v>8744</v>
      </c>
      <c r="L3118">
        <v>3662</v>
      </c>
      <c r="M3118">
        <v>2446</v>
      </c>
      <c r="N3118" t="s">
        <v>6387</v>
      </c>
      <c r="O3118">
        <v>2</v>
      </c>
      <c r="P3118">
        <v>79</v>
      </c>
      <c r="Q3118" t="s">
        <v>30</v>
      </c>
      <c r="R3118" t="s">
        <v>31</v>
      </c>
      <c r="S3118">
        <v>0</v>
      </c>
      <c r="T3118">
        <v>2001</v>
      </c>
      <c r="U3118">
        <v>405</v>
      </c>
      <c r="V3118">
        <v>4.0999999999999996</v>
      </c>
      <c r="W3118">
        <v>0</v>
      </c>
    </row>
    <row r="3119" spans="1:23" x14ac:dyDescent="0.25">
      <c r="A3119" t="s">
        <v>5937</v>
      </c>
      <c r="B3119">
        <v>198</v>
      </c>
      <c r="C3119">
        <v>120</v>
      </c>
      <c r="D3119">
        <v>0</v>
      </c>
      <c r="E3119">
        <v>294</v>
      </c>
      <c r="F3119" t="s">
        <v>8745</v>
      </c>
      <c r="G3119">
        <v>23000</v>
      </c>
      <c r="H3119">
        <v>5484375</v>
      </c>
      <c r="I3119" t="s">
        <v>8746</v>
      </c>
      <c r="J3119" t="s">
        <v>46</v>
      </c>
      <c r="K3119" t="s">
        <v>8747</v>
      </c>
      <c r="L3119">
        <v>84641</v>
      </c>
      <c r="M3119">
        <v>24270</v>
      </c>
      <c r="N3119" t="s">
        <v>8748</v>
      </c>
      <c r="O3119">
        <v>0</v>
      </c>
      <c r="P3119">
        <v>205</v>
      </c>
      <c r="Q3119" t="s">
        <v>30</v>
      </c>
      <c r="R3119" t="s">
        <v>31</v>
      </c>
      <c r="S3119">
        <v>0</v>
      </c>
      <c r="T3119">
        <v>2006</v>
      </c>
      <c r="U3119">
        <v>342</v>
      </c>
      <c r="V3119">
        <v>7.3</v>
      </c>
      <c r="W3119">
        <v>0</v>
      </c>
    </row>
    <row r="3120" spans="1:23" x14ac:dyDescent="0.25">
      <c r="A3120" t="s">
        <v>8749</v>
      </c>
      <c r="B3120">
        <v>139</v>
      </c>
      <c r="C3120">
        <v>106</v>
      </c>
      <c r="D3120">
        <v>102</v>
      </c>
      <c r="E3120">
        <v>970</v>
      </c>
      <c r="F3120" t="s">
        <v>515</v>
      </c>
      <c r="G3120">
        <v>14000</v>
      </c>
      <c r="H3120">
        <v>5348317</v>
      </c>
      <c r="I3120" t="s">
        <v>3386</v>
      </c>
      <c r="J3120" t="s">
        <v>1544</v>
      </c>
      <c r="K3120" t="s">
        <v>8750</v>
      </c>
      <c r="L3120">
        <v>20810</v>
      </c>
      <c r="M3120">
        <v>18712</v>
      </c>
      <c r="N3120" t="s">
        <v>4695</v>
      </c>
      <c r="O3120">
        <v>0</v>
      </c>
      <c r="P3120">
        <v>100</v>
      </c>
      <c r="Q3120" t="s">
        <v>30</v>
      </c>
      <c r="R3120" t="s">
        <v>31</v>
      </c>
      <c r="S3120">
        <v>0</v>
      </c>
      <c r="T3120">
        <v>2015</v>
      </c>
      <c r="U3120">
        <v>3000</v>
      </c>
      <c r="V3120">
        <v>7.1</v>
      </c>
      <c r="W3120">
        <v>0</v>
      </c>
    </row>
    <row r="3121" spans="1:23" x14ac:dyDescent="0.25">
      <c r="A3121" t="s">
        <v>8751</v>
      </c>
      <c r="B3121">
        <v>182</v>
      </c>
      <c r="C3121">
        <v>83</v>
      </c>
      <c r="D3121">
        <v>157</v>
      </c>
      <c r="E3121">
        <v>581</v>
      </c>
      <c r="F3121" t="s">
        <v>8752</v>
      </c>
      <c r="G3121">
        <v>2000</v>
      </c>
      <c r="H3121">
        <v>4244155</v>
      </c>
      <c r="I3121" t="s">
        <v>1639</v>
      </c>
      <c r="J3121" t="s">
        <v>166</v>
      </c>
      <c r="K3121" t="s">
        <v>8753</v>
      </c>
      <c r="L3121">
        <v>56005</v>
      </c>
      <c r="M3121">
        <v>3374</v>
      </c>
      <c r="N3121" t="s">
        <v>7407</v>
      </c>
      <c r="O3121">
        <v>5</v>
      </c>
      <c r="P3121">
        <v>112</v>
      </c>
      <c r="Q3121" t="s">
        <v>30</v>
      </c>
      <c r="R3121" t="s">
        <v>31</v>
      </c>
      <c r="S3121">
        <v>0</v>
      </c>
      <c r="T3121">
        <v>2011</v>
      </c>
      <c r="U3121">
        <v>616</v>
      </c>
      <c r="V3121">
        <v>6.5</v>
      </c>
      <c r="W3121">
        <v>0</v>
      </c>
    </row>
    <row r="3122" spans="1:23" x14ac:dyDescent="0.25">
      <c r="A3122" t="s">
        <v>8754</v>
      </c>
      <c r="B3122">
        <v>181</v>
      </c>
      <c r="C3122">
        <v>120</v>
      </c>
      <c r="D3122">
        <v>64</v>
      </c>
      <c r="E3122">
        <v>72</v>
      </c>
      <c r="F3122" t="s">
        <v>8755</v>
      </c>
      <c r="G3122">
        <v>144</v>
      </c>
      <c r="H3122">
        <v>5004648</v>
      </c>
      <c r="I3122" t="s">
        <v>152</v>
      </c>
      <c r="J3122" t="s">
        <v>8756</v>
      </c>
      <c r="K3122" t="s">
        <v>8757</v>
      </c>
      <c r="L3122">
        <v>14031</v>
      </c>
      <c r="M3122">
        <v>474</v>
      </c>
      <c r="N3122" t="s">
        <v>8758</v>
      </c>
      <c r="O3122">
        <v>1</v>
      </c>
      <c r="P3122">
        <v>114</v>
      </c>
      <c r="Q3122" t="s">
        <v>5809</v>
      </c>
      <c r="R3122" t="s">
        <v>4304</v>
      </c>
      <c r="S3122">
        <v>0</v>
      </c>
      <c r="T3122">
        <v>2009</v>
      </c>
      <c r="U3122">
        <v>110</v>
      </c>
      <c r="V3122">
        <v>7</v>
      </c>
      <c r="W3122">
        <v>0</v>
      </c>
    </row>
    <row r="3123" spans="1:23" x14ac:dyDescent="0.25">
      <c r="A3123" t="s">
        <v>8759</v>
      </c>
      <c r="B3123">
        <v>23</v>
      </c>
      <c r="C3123">
        <v>111</v>
      </c>
      <c r="D3123">
        <v>60</v>
      </c>
      <c r="E3123">
        <v>699</v>
      </c>
      <c r="F3123" t="s">
        <v>587</v>
      </c>
      <c r="G3123">
        <v>823</v>
      </c>
      <c r="H3123">
        <v>3333823</v>
      </c>
      <c r="I3123" t="s">
        <v>3421</v>
      </c>
      <c r="J3123" t="s">
        <v>3245</v>
      </c>
      <c r="K3123" t="s">
        <v>8760</v>
      </c>
      <c r="L3123">
        <v>5612</v>
      </c>
      <c r="M3123">
        <v>5262</v>
      </c>
      <c r="N3123" t="s">
        <v>6726</v>
      </c>
      <c r="O3123">
        <v>0</v>
      </c>
      <c r="P3123">
        <v>122</v>
      </c>
      <c r="Q3123" t="s">
        <v>30</v>
      </c>
      <c r="R3123" t="s">
        <v>31</v>
      </c>
      <c r="S3123">
        <v>0</v>
      </c>
      <c r="T3123">
        <v>2012</v>
      </c>
      <c r="U3123">
        <v>759</v>
      </c>
      <c r="V3123">
        <v>5.5</v>
      </c>
      <c r="W3123">
        <v>0</v>
      </c>
    </row>
    <row r="3124" spans="1:23" x14ac:dyDescent="0.25">
      <c r="A3124" t="s">
        <v>8761</v>
      </c>
      <c r="B3124">
        <v>30</v>
      </c>
      <c r="C3124">
        <v>100</v>
      </c>
      <c r="D3124">
        <v>34</v>
      </c>
      <c r="E3124">
        <v>541</v>
      </c>
      <c r="F3124" t="s">
        <v>1222</v>
      </c>
      <c r="G3124">
        <v>10000</v>
      </c>
      <c r="H3124">
        <v>3275585</v>
      </c>
      <c r="I3124" t="s">
        <v>321</v>
      </c>
      <c r="J3124" t="s">
        <v>307</v>
      </c>
      <c r="K3124" t="s">
        <v>8762</v>
      </c>
      <c r="L3124">
        <v>10735</v>
      </c>
      <c r="M3124">
        <v>13160</v>
      </c>
      <c r="N3124" t="s">
        <v>2017</v>
      </c>
      <c r="O3124">
        <v>1</v>
      </c>
      <c r="P3124">
        <v>88</v>
      </c>
      <c r="Q3124" t="s">
        <v>30</v>
      </c>
      <c r="R3124" t="s">
        <v>44</v>
      </c>
      <c r="S3124">
        <v>0</v>
      </c>
      <c r="T3124">
        <v>1993</v>
      </c>
      <c r="U3124">
        <v>721</v>
      </c>
      <c r="V3124">
        <v>6.6</v>
      </c>
      <c r="W3124">
        <v>561</v>
      </c>
    </row>
    <row r="3125" spans="1:23" x14ac:dyDescent="0.25">
      <c r="A3125" t="s">
        <v>1005</v>
      </c>
      <c r="B3125">
        <v>111</v>
      </c>
      <c r="C3125">
        <v>89</v>
      </c>
      <c r="D3125">
        <v>0</v>
      </c>
      <c r="E3125">
        <v>132</v>
      </c>
      <c r="F3125" t="s">
        <v>8763</v>
      </c>
      <c r="G3125">
        <v>402</v>
      </c>
      <c r="H3125">
        <v>3193102</v>
      </c>
      <c r="I3125" t="s">
        <v>1396</v>
      </c>
      <c r="J3125" t="s">
        <v>905</v>
      </c>
      <c r="K3125" t="s">
        <v>8764</v>
      </c>
      <c r="L3125">
        <v>24412</v>
      </c>
      <c r="M3125">
        <v>1335</v>
      </c>
      <c r="N3125" t="s">
        <v>3585</v>
      </c>
      <c r="O3125">
        <v>0</v>
      </c>
      <c r="P3125">
        <v>240</v>
      </c>
      <c r="Q3125" t="s">
        <v>30</v>
      </c>
      <c r="R3125" t="s">
        <v>31</v>
      </c>
      <c r="S3125">
        <v>0</v>
      </c>
      <c r="T3125">
        <v>1999</v>
      </c>
      <c r="U3125">
        <v>296</v>
      </c>
      <c r="V3125">
        <v>7.1</v>
      </c>
      <c r="W3125">
        <v>944</v>
      </c>
    </row>
    <row r="3126" spans="1:23" x14ac:dyDescent="0.25">
      <c r="A3126" t="s">
        <v>5089</v>
      </c>
      <c r="B3126">
        <v>287</v>
      </c>
      <c r="C3126">
        <v>115</v>
      </c>
      <c r="D3126">
        <v>549</v>
      </c>
      <c r="E3126">
        <v>911</v>
      </c>
      <c r="F3126" t="s">
        <v>1966</v>
      </c>
      <c r="G3126">
        <v>3000</v>
      </c>
      <c r="H3126">
        <v>54557348</v>
      </c>
      <c r="I3126" t="s">
        <v>1385</v>
      </c>
      <c r="J3126" t="s">
        <v>178</v>
      </c>
      <c r="K3126" t="s">
        <v>8765</v>
      </c>
      <c r="L3126">
        <v>361169</v>
      </c>
      <c r="M3126">
        <v>5732</v>
      </c>
      <c r="N3126" t="s">
        <v>3193</v>
      </c>
      <c r="O3126">
        <v>0</v>
      </c>
      <c r="P3126">
        <v>1624</v>
      </c>
      <c r="Q3126" t="s">
        <v>30</v>
      </c>
      <c r="R3126" t="s">
        <v>526</v>
      </c>
      <c r="S3126">
        <v>0</v>
      </c>
      <c r="T3126">
        <v>2004</v>
      </c>
      <c r="U3126">
        <v>912</v>
      </c>
      <c r="V3126">
        <v>7.9</v>
      </c>
      <c r="W3126">
        <v>18000</v>
      </c>
    </row>
    <row r="3127" spans="1:23" x14ac:dyDescent="0.25">
      <c r="A3127" t="s">
        <v>8766</v>
      </c>
      <c r="B3127">
        <v>96</v>
      </c>
      <c r="C3127">
        <v>135</v>
      </c>
      <c r="D3127">
        <v>25</v>
      </c>
      <c r="E3127">
        <v>553</v>
      </c>
      <c r="F3127" t="s">
        <v>1213</v>
      </c>
      <c r="G3127">
        <v>902</v>
      </c>
      <c r="H3127">
        <v>3041803</v>
      </c>
      <c r="I3127" t="s">
        <v>152</v>
      </c>
      <c r="J3127" t="s">
        <v>3547</v>
      </c>
      <c r="K3127" t="s">
        <v>8767</v>
      </c>
      <c r="L3127">
        <v>6377</v>
      </c>
      <c r="M3127">
        <v>2735</v>
      </c>
      <c r="N3127" t="s">
        <v>5332</v>
      </c>
      <c r="O3127">
        <v>0</v>
      </c>
      <c r="P3127">
        <v>181</v>
      </c>
      <c r="Q3127" t="s">
        <v>30</v>
      </c>
      <c r="R3127" t="s">
        <v>44</v>
      </c>
      <c r="S3127">
        <v>0</v>
      </c>
      <c r="T3127">
        <v>2000</v>
      </c>
      <c r="U3127">
        <v>576</v>
      </c>
      <c r="V3127">
        <v>7.1</v>
      </c>
      <c r="W3127">
        <v>345</v>
      </c>
    </row>
    <row r="3128" spans="1:23" x14ac:dyDescent="0.25">
      <c r="A3128" t="s">
        <v>8768</v>
      </c>
      <c r="B3128">
        <v>27</v>
      </c>
      <c r="C3128">
        <v>92</v>
      </c>
      <c r="D3128">
        <v>4</v>
      </c>
      <c r="E3128">
        <v>311</v>
      </c>
      <c r="F3128" t="s">
        <v>7305</v>
      </c>
      <c r="G3128">
        <v>754</v>
      </c>
      <c r="H3128">
        <v>3060858</v>
      </c>
      <c r="I3128" t="s">
        <v>628</v>
      </c>
      <c r="J3128" t="s">
        <v>4063</v>
      </c>
      <c r="K3128" t="s">
        <v>8769</v>
      </c>
      <c r="L3128">
        <v>1768</v>
      </c>
      <c r="M3128">
        <v>1891</v>
      </c>
      <c r="N3128" t="s">
        <v>8770</v>
      </c>
      <c r="O3128">
        <v>4</v>
      </c>
      <c r="P3128">
        <v>37</v>
      </c>
      <c r="Q3128" t="s">
        <v>30</v>
      </c>
      <c r="R3128" t="s">
        <v>31</v>
      </c>
      <c r="S3128">
        <v>0</v>
      </c>
      <c r="T3128">
        <v>1987</v>
      </c>
      <c r="U3128">
        <v>324</v>
      </c>
      <c r="V3128">
        <v>5.6</v>
      </c>
      <c r="W3128">
        <v>208</v>
      </c>
    </row>
    <row r="3129" spans="1:23" x14ac:dyDescent="0.25">
      <c r="A3129" t="s">
        <v>5701</v>
      </c>
      <c r="B3129">
        <v>44</v>
      </c>
      <c r="C3129">
        <v>120</v>
      </c>
      <c r="D3129">
        <v>108</v>
      </c>
      <c r="E3129">
        <v>400</v>
      </c>
      <c r="F3129" t="s">
        <v>8771</v>
      </c>
      <c r="G3129">
        <v>634</v>
      </c>
      <c r="H3129">
        <v>1055654</v>
      </c>
      <c r="I3129" t="s">
        <v>3055</v>
      </c>
      <c r="J3129" t="s">
        <v>5792</v>
      </c>
      <c r="K3129" t="s">
        <v>8772</v>
      </c>
      <c r="L3129">
        <v>20426</v>
      </c>
      <c r="M3129">
        <v>2673</v>
      </c>
      <c r="N3129" t="s">
        <v>3288</v>
      </c>
      <c r="O3129">
        <v>1</v>
      </c>
      <c r="P3129">
        <v>175</v>
      </c>
      <c r="Q3129" t="s">
        <v>30</v>
      </c>
      <c r="R3129" t="s">
        <v>526</v>
      </c>
      <c r="S3129">
        <v>0</v>
      </c>
      <c r="T3129">
        <v>2006</v>
      </c>
      <c r="U3129">
        <v>436</v>
      </c>
      <c r="V3129">
        <v>7.3</v>
      </c>
      <c r="W3129">
        <v>0</v>
      </c>
    </row>
    <row r="3130" spans="1:23" x14ac:dyDescent="0.25">
      <c r="A3130" t="s">
        <v>8773</v>
      </c>
      <c r="B3130">
        <v>49</v>
      </c>
      <c r="C3130">
        <v>97</v>
      </c>
      <c r="D3130">
        <v>105</v>
      </c>
      <c r="E3130">
        <v>269</v>
      </c>
      <c r="F3130" t="s">
        <v>1423</v>
      </c>
      <c r="G3130">
        <v>982</v>
      </c>
      <c r="H3130">
        <v>2331318</v>
      </c>
      <c r="I3130" t="s">
        <v>1094</v>
      </c>
      <c r="J3130" t="s">
        <v>755</v>
      </c>
      <c r="K3130" t="s">
        <v>8774</v>
      </c>
      <c r="L3130">
        <v>9541</v>
      </c>
      <c r="M3130">
        <v>2603</v>
      </c>
      <c r="N3130" t="s">
        <v>1750</v>
      </c>
      <c r="O3130">
        <v>1</v>
      </c>
      <c r="P3130">
        <v>64</v>
      </c>
      <c r="Q3130" t="s">
        <v>30</v>
      </c>
      <c r="R3130" t="s">
        <v>31</v>
      </c>
      <c r="S3130">
        <v>0</v>
      </c>
      <c r="T3130">
        <v>2011</v>
      </c>
      <c r="U3130">
        <v>503</v>
      </c>
      <c r="V3130">
        <v>3.3</v>
      </c>
      <c r="W3130">
        <v>0</v>
      </c>
    </row>
    <row r="3131" spans="1:23" x14ac:dyDescent="0.25">
      <c r="A3131" t="s">
        <v>3144</v>
      </c>
      <c r="B3131">
        <v>57</v>
      </c>
      <c r="C3131">
        <v>135</v>
      </c>
      <c r="D3131">
        <v>0</v>
      </c>
      <c r="E3131">
        <v>851</v>
      </c>
      <c r="F3131" t="s">
        <v>1637</v>
      </c>
      <c r="G3131">
        <v>1000</v>
      </c>
      <c r="H3131">
        <v>2185266</v>
      </c>
      <c r="I3131" t="s">
        <v>3386</v>
      </c>
      <c r="J3131" t="s">
        <v>8775</v>
      </c>
      <c r="K3131" t="s">
        <v>8776</v>
      </c>
      <c r="L3131">
        <v>8720</v>
      </c>
      <c r="M3131">
        <v>4266</v>
      </c>
      <c r="N3131" t="s">
        <v>547</v>
      </c>
      <c r="O3131">
        <v>0</v>
      </c>
      <c r="P3131">
        <v>186</v>
      </c>
      <c r="Q3131" t="s">
        <v>30</v>
      </c>
      <c r="R3131" t="s">
        <v>31</v>
      </c>
      <c r="S3131">
        <v>0</v>
      </c>
      <c r="T3131">
        <v>2000</v>
      </c>
      <c r="U3131">
        <v>975</v>
      </c>
      <c r="V3131">
        <v>6.5</v>
      </c>
      <c r="W3131">
        <v>1000</v>
      </c>
    </row>
    <row r="3132" spans="1:23" x14ac:dyDescent="0.25">
      <c r="A3132" t="s">
        <v>8777</v>
      </c>
      <c r="B3132">
        <v>185</v>
      </c>
      <c r="C3132">
        <v>93</v>
      </c>
      <c r="D3132">
        <v>4</v>
      </c>
      <c r="E3132">
        <v>4</v>
      </c>
      <c r="F3132" t="s">
        <v>8778</v>
      </c>
      <c r="G3132">
        <v>533</v>
      </c>
      <c r="H3132">
        <v>26583369</v>
      </c>
      <c r="I3132" t="s">
        <v>1942</v>
      </c>
      <c r="J3132" t="s">
        <v>8779</v>
      </c>
      <c r="K3132" t="s">
        <v>8780</v>
      </c>
      <c r="L3132">
        <v>20837</v>
      </c>
      <c r="M3132">
        <v>578</v>
      </c>
      <c r="N3132" t="s">
        <v>8781</v>
      </c>
      <c r="O3132">
        <v>1</v>
      </c>
      <c r="P3132">
        <v>127</v>
      </c>
      <c r="Q3132" t="s">
        <v>30</v>
      </c>
      <c r="R3132" t="s">
        <v>31</v>
      </c>
      <c r="S3132">
        <v>0</v>
      </c>
      <c r="T3132">
        <v>2016</v>
      </c>
      <c r="U3132">
        <v>35</v>
      </c>
      <c r="V3132">
        <v>4.8</v>
      </c>
      <c r="W3132">
        <v>10000</v>
      </c>
    </row>
    <row r="3133" spans="1:23" x14ac:dyDescent="0.25">
      <c r="A3133" t="s">
        <v>8168</v>
      </c>
      <c r="B3133">
        <v>2</v>
      </c>
      <c r="C3133">
        <v>118</v>
      </c>
      <c r="D3133">
        <v>76</v>
      </c>
      <c r="E3133">
        <v>249</v>
      </c>
      <c r="F3133" t="s">
        <v>4392</v>
      </c>
      <c r="G3133">
        <v>902</v>
      </c>
      <c r="H3133">
        <v>800000</v>
      </c>
      <c r="I3133" t="s">
        <v>7815</v>
      </c>
      <c r="J3133" t="s">
        <v>90</v>
      </c>
      <c r="K3133" t="s">
        <v>8782</v>
      </c>
      <c r="L3133">
        <v>892</v>
      </c>
      <c r="M3133">
        <v>2079</v>
      </c>
      <c r="N3133" t="s">
        <v>1999</v>
      </c>
      <c r="O3133">
        <v>0</v>
      </c>
      <c r="P3133">
        <v>21</v>
      </c>
      <c r="Q3133" t="s">
        <v>30</v>
      </c>
      <c r="R3133" t="s">
        <v>31</v>
      </c>
      <c r="S3133">
        <v>0</v>
      </c>
      <c r="T3133">
        <v>1981</v>
      </c>
      <c r="U3133">
        <v>488</v>
      </c>
      <c r="V3133">
        <v>5.2</v>
      </c>
      <c r="W3133">
        <v>106</v>
      </c>
    </row>
    <row r="3134" spans="1:23" x14ac:dyDescent="0.25">
      <c r="A3134" t="s">
        <v>8783</v>
      </c>
      <c r="B3134">
        <v>270</v>
      </c>
      <c r="C3134">
        <v>97</v>
      </c>
      <c r="D3134">
        <v>387</v>
      </c>
      <c r="E3134">
        <v>64</v>
      </c>
      <c r="F3134" t="s">
        <v>8784</v>
      </c>
      <c r="G3134">
        <v>6000</v>
      </c>
      <c r="H3134">
        <v>7574066</v>
      </c>
      <c r="I3134" t="s">
        <v>1639</v>
      </c>
      <c r="J3134" t="s">
        <v>148</v>
      </c>
      <c r="K3134" t="s">
        <v>8785</v>
      </c>
      <c r="L3134">
        <v>30325</v>
      </c>
      <c r="M3134">
        <v>6322</v>
      </c>
      <c r="N3134" t="s">
        <v>8786</v>
      </c>
      <c r="O3134">
        <v>2</v>
      </c>
      <c r="P3134">
        <v>96</v>
      </c>
      <c r="Q3134" t="s">
        <v>30</v>
      </c>
      <c r="R3134" t="s">
        <v>31</v>
      </c>
      <c r="S3134">
        <v>0</v>
      </c>
      <c r="T3134">
        <v>2014</v>
      </c>
      <c r="U3134">
        <v>139</v>
      </c>
      <c r="V3134">
        <v>6.3</v>
      </c>
      <c r="W3134">
        <v>0</v>
      </c>
    </row>
    <row r="3135" spans="1:23" x14ac:dyDescent="0.25">
      <c r="A3135" t="s">
        <v>140</v>
      </c>
      <c r="B3135">
        <v>94</v>
      </c>
      <c r="C3135">
        <v>98</v>
      </c>
      <c r="D3135">
        <v>129</v>
      </c>
      <c r="E3135">
        <v>221</v>
      </c>
      <c r="F3135" t="s">
        <v>8787</v>
      </c>
      <c r="G3135">
        <v>749</v>
      </c>
      <c r="H3135">
        <v>1754319</v>
      </c>
      <c r="I3135" t="s">
        <v>152</v>
      </c>
      <c r="J3135" t="s">
        <v>3590</v>
      </c>
      <c r="K3135" t="s">
        <v>8788</v>
      </c>
      <c r="L3135">
        <v>13174</v>
      </c>
      <c r="M3135">
        <v>2214</v>
      </c>
      <c r="N3135" t="s">
        <v>8789</v>
      </c>
      <c r="O3135">
        <v>0</v>
      </c>
      <c r="P3135">
        <v>81</v>
      </c>
      <c r="Q3135" t="s">
        <v>30</v>
      </c>
      <c r="R3135" t="s">
        <v>31</v>
      </c>
      <c r="S3135">
        <v>0</v>
      </c>
      <c r="T3135">
        <v>2011</v>
      </c>
      <c r="U3135">
        <v>252</v>
      </c>
      <c r="V3135">
        <v>7.2</v>
      </c>
      <c r="W3135">
        <v>0</v>
      </c>
    </row>
    <row r="3136" spans="1:23" x14ac:dyDescent="0.25">
      <c r="A3136" t="s">
        <v>3327</v>
      </c>
      <c r="B3136">
        <v>157</v>
      </c>
      <c r="C3136">
        <v>98</v>
      </c>
      <c r="D3136">
        <v>0</v>
      </c>
      <c r="E3136">
        <v>258</v>
      </c>
      <c r="F3136" t="s">
        <v>5480</v>
      </c>
      <c r="G3136">
        <v>530</v>
      </c>
      <c r="H3136">
        <v>1641788</v>
      </c>
      <c r="I3136" t="s">
        <v>1258</v>
      </c>
      <c r="J3136" t="s">
        <v>2971</v>
      </c>
      <c r="K3136" t="s">
        <v>8790</v>
      </c>
      <c r="L3136">
        <v>30096</v>
      </c>
      <c r="M3136">
        <v>1381</v>
      </c>
      <c r="N3136" t="s">
        <v>7345</v>
      </c>
      <c r="O3136">
        <v>0</v>
      </c>
      <c r="P3136">
        <v>213</v>
      </c>
      <c r="Q3136" t="s">
        <v>30</v>
      </c>
      <c r="R3136" t="s">
        <v>188</v>
      </c>
      <c r="S3136">
        <v>0</v>
      </c>
      <c r="T3136">
        <v>2002</v>
      </c>
      <c r="U3136">
        <v>387</v>
      </c>
      <c r="V3136">
        <v>6.8</v>
      </c>
      <c r="W3136">
        <v>0</v>
      </c>
    </row>
    <row r="3137" spans="1:23" x14ac:dyDescent="0.25">
      <c r="A3137" t="s">
        <v>8791</v>
      </c>
      <c r="B3137">
        <v>49</v>
      </c>
      <c r="C3137">
        <v>101</v>
      </c>
      <c r="D3137">
        <v>3</v>
      </c>
      <c r="E3137">
        <v>826</v>
      </c>
      <c r="F3137" t="s">
        <v>299</v>
      </c>
      <c r="G3137">
        <v>14000</v>
      </c>
      <c r="H3137">
        <v>1631839</v>
      </c>
      <c r="I3137" t="s">
        <v>2672</v>
      </c>
      <c r="J3137" t="s">
        <v>162</v>
      </c>
      <c r="K3137" t="s">
        <v>8792</v>
      </c>
      <c r="L3137">
        <v>5936</v>
      </c>
      <c r="M3137">
        <v>17665</v>
      </c>
      <c r="N3137" t="s">
        <v>2290</v>
      </c>
      <c r="O3137">
        <v>0</v>
      </c>
      <c r="P3137">
        <v>91</v>
      </c>
      <c r="Q3137" t="s">
        <v>30</v>
      </c>
      <c r="R3137" t="s">
        <v>31</v>
      </c>
      <c r="S3137">
        <v>0</v>
      </c>
      <c r="T3137">
        <v>2000</v>
      </c>
      <c r="U3137">
        <v>1000</v>
      </c>
      <c r="V3137">
        <v>5.7</v>
      </c>
      <c r="W3137">
        <v>242</v>
      </c>
    </row>
    <row r="3138" spans="1:23" x14ac:dyDescent="0.25">
      <c r="A3138" t="s">
        <v>6011</v>
      </c>
      <c r="B3138">
        <v>80</v>
      </c>
      <c r="C3138">
        <v>132</v>
      </c>
      <c r="D3138">
        <v>41</v>
      </c>
      <c r="E3138">
        <v>1000</v>
      </c>
      <c r="F3138" t="s">
        <v>181</v>
      </c>
      <c r="G3138">
        <v>16000</v>
      </c>
      <c r="H3138">
        <v>1309849</v>
      </c>
      <c r="I3138" t="s">
        <v>152</v>
      </c>
      <c r="J3138" t="s">
        <v>265</v>
      </c>
      <c r="K3138" t="s">
        <v>8793</v>
      </c>
      <c r="L3138">
        <v>9395</v>
      </c>
      <c r="M3138">
        <v>29177</v>
      </c>
      <c r="N3138" t="s">
        <v>274</v>
      </c>
      <c r="O3138">
        <v>1</v>
      </c>
      <c r="P3138">
        <v>103</v>
      </c>
      <c r="Q3138" t="s">
        <v>30</v>
      </c>
      <c r="R3138" t="s">
        <v>44</v>
      </c>
      <c r="S3138">
        <v>0</v>
      </c>
      <c r="T3138">
        <v>2002</v>
      </c>
      <c r="U3138">
        <v>11000</v>
      </c>
      <c r="V3138">
        <v>7.2</v>
      </c>
      <c r="W3138">
        <v>0</v>
      </c>
    </row>
    <row r="3139" spans="1:23" x14ac:dyDescent="0.25">
      <c r="A3139" t="s">
        <v>4838</v>
      </c>
      <c r="B3139">
        <v>221</v>
      </c>
      <c r="C3139">
        <v>106</v>
      </c>
      <c r="D3139">
        <v>34</v>
      </c>
      <c r="E3139">
        <v>683</v>
      </c>
      <c r="F3139" t="s">
        <v>59</v>
      </c>
      <c r="G3139">
        <v>11000</v>
      </c>
      <c r="H3139">
        <v>1939441</v>
      </c>
      <c r="I3139" t="s">
        <v>1126</v>
      </c>
      <c r="J3139" t="s">
        <v>158</v>
      </c>
      <c r="K3139" t="s">
        <v>8794</v>
      </c>
      <c r="L3139">
        <v>55567</v>
      </c>
      <c r="M3139">
        <v>23187</v>
      </c>
      <c r="N3139" t="s">
        <v>3759</v>
      </c>
      <c r="O3139">
        <v>1</v>
      </c>
      <c r="P3139">
        <v>144</v>
      </c>
      <c r="Q3139" t="s">
        <v>30</v>
      </c>
      <c r="R3139" t="s">
        <v>31</v>
      </c>
      <c r="S3139">
        <v>0</v>
      </c>
      <c r="T3139">
        <v>2012</v>
      </c>
      <c r="U3139">
        <v>11000</v>
      </c>
      <c r="V3139">
        <v>6.9</v>
      </c>
      <c r="W3139">
        <v>20000</v>
      </c>
    </row>
    <row r="3140" spans="1:23" x14ac:dyDescent="0.25">
      <c r="A3140" t="s">
        <v>8795</v>
      </c>
      <c r="B3140">
        <v>20</v>
      </c>
      <c r="C3140">
        <v>168</v>
      </c>
      <c r="D3140">
        <v>53</v>
      </c>
      <c r="E3140">
        <v>45</v>
      </c>
      <c r="F3140" t="s">
        <v>8796</v>
      </c>
      <c r="G3140">
        <v>307</v>
      </c>
      <c r="H3140">
        <v>0</v>
      </c>
      <c r="I3140" t="s">
        <v>399</v>
      </c>
      <c r="J3140" t="s">
        <v>8797</v>
      </c>
      <c r="K3140" t="s">
        <v>8798</v>
      </c>
      <c r="L3140">
        <v>12411</v>
      </c>
      <c r="M3140">
        <v>616</v>
      </c>
      <c r="N3140" t="s">
        <v>8799</v>
      </c>
      <c r="O3140">
        <v>0</v>
      </c>
      <c r="P3140">
        <v>110</v>
      </c>
      <c r="Q3140" t="s">
        <v>3447</v>
      </c>
      <c r="R3140" t="s">
        <v>3448</v>
      </c>
      <c r="S3140">
        <v>0</v>
      </c>
      <c r="T3140">
        <v>2006</v>
      </c>
      <c r="U3140">
        <v>200</v>
      </c>
      <c r="V3140">
        <v>6.3</v>
      </c>
      <c r="W3140">
        <v>533</v>
      </c>
    </row>
    <row r="3141" spans="1:23" x14ac:dyDescent="0.25">
      <c r="A3141" t="s">
        <v>7998</v>
      </c>
      <c r="B3141">
        <v>90</v>
      </c>
      <c r="C3141">
        <v>87</v>
      </c>
      <c r="D3141">
        <v>0</v>
      </c>
      <c r="E3141">
        <v>503</v>
      </c>
      <c r="F3141" t="s">
        <v>917</v>
      </c>
      <c r="G3141">
        <v>975</v>
      </c>
      <c r="H3141">
        <v>1276984</v>
      </c>
      <c r="I3141" t="s">
        <v>3657</v>
      </c>
      <c r="J3141" t="s">
        <v>2518</v>
      </c>
      <c r="K3141" t="s">
        <v>8800</v>
      </c>
      <c r="L3141">
        <v>11403</v>
      </c>
      <c r="M3141">
        <v>3059</v>
      </c>
      <c r="N3141" t="s">
        <v>1423</v>
      </c>
      <c r="O3141">
        <v>2</v>
      </c>
      <c r="P3141">
        <v>150</v>
      </c>
      <c r="Q3141" t="s">
        <v>30</v>
      </c>
      <c r="R3141" t="s">
        <v>966</v>
      </c>
      <c r="S3141">
        <v>0</v>
      </c>
      <c r="T3141">
        <v>2000</v>
      </c>
      <c r="U3141">
        <v>537</v>
      </c>
      <c r="V3141">
        <v>6.2</v>
      </c>
      <c r="W3141">
        <v>795</v>
      </c>
    </row>
    <row r="3142" spans="1:23" x14ac:dyDescent="0.25">
      <c r="A3142" t="s">
        <v>2950</v>
      </c>
      <c r="B3142">
        <v>376</v>
      </c>
      <c r="C3142">
        <v>98</v>
      </c>
      <c r="D3142">
        <v>607</v>
      </c>
      <c r="E3142">
        <v>251</v>
      </c>
      <c r="F3142" t="s">
        <v>8801</v>
      </c>
      <c r="G3142">
        <v>11000</v>
      </c>
      <c r="H3142">
        <v>1987762</v>
      </c>
      <c r="I3142" t="s">
        <v>3258</v>
      </c>
      <c r="J3142" t="s">
        <v>456</v>
      </c>
      <c r="K3142" t="s">
        <v>8802</v>
      </c>
      <c r="L3142">
        <v>59297</v>
      </c>
      <c r="M3142">
        <v>11853</v>
      </c>
      <c r="N3142" t="s">
        <v>8803</v>
      </c>
      <c r="O3142">
        <v>0</v>
      </c>
      <c r="P3142">
        <v>216</v>
      </c>
      <c r="Q3142" t="s">
        <v>30</v>
      </c>
      <c r="R3142" t="s">
        <v>31</v>
      </c>
      <c r="S3142">
        <v>0</v>
      </c>
      <c r="T3142">
        <v>2011</v>
      </c>
      <c r="U3142">
        <v>414</v>
      </c>
      <c r="V3142">
        <v>6.7</v>
      </c>
      <c r="W3142">
        <v>12000</v>
      </c>
    </row>
    <row r="3143" spans="1:23" x14ac:dyDescent="0.25">
      <c r="A3143" t="s">
        <v>8804</v>
      </c>
      <c r="B3143">
        <v>144</v>
      </c>
      <c r="C3143">
        <v>96</v>
      </c>
      <c r="D3143">
        <v>17</v>
      </c>
      <c r="E3143">
        <v>688</v>
      </c>
      <c r="F3143" t="s">
        <v>2058</v>
      </c>
      <c r="G3143">
        <v>2000</v>
      </c>
      <c r="H3143">
        <v>1474508</v>
      </c>
      <c r="I3143" t="s">
        <v>1639</v>
      </c>
      <c r="J3143" t="s">
        <v>910</v>
      </c>
      <c r="K3143" t="s">
        <v>8805</v>
      </c>
      <c r="L3143">
        <v>33473</v>
      </c>
      <c r="M3143">
        <v>4607</v>
      </c>
      <c r="N3143" t="s">
        <v>8806</v>
      </c>
      <c r="O3143">
        <v>4</v>
      </c>
      <c r="P3143">
        <v>88</v>
      </c>
      <c r="Q3143" t="s">
        <v>30</v>
      </c>
      <c r="R3143" t="s">
        <v>31</v>
      </c>
      <c r="S3143">
        <v>0</v>
      </c>
      <c r="T3143">
        <v>2009</v>
      </c>
      <c r="U3143">
        <v>989</v>
      </c>
      <c r="V3143">
        <v>6.5</v>
      </c>
      <c r="W3143">
        <v>0</v>
      </c>
    </row>
    <row r="3144" spans="1:23" x14ac:dyDescent="0.25">
      <c r="A3144" t="s">
        <v>8807</v>
      </c>
      <c r="B3144">
        <v>82</v>
      </c>
      <c r="C3144">
        <v>104</v>
      </c>
      <c r="D3144">
        <v>23</v>
      </c>
      <c r="E3144">
        <v>232</v>
      </c>
      <c r="F3144" t="s">
        <v>2215</v>
      </c>
      <c r="G3144">
        <v>22000</v>
      </c>
      <c r="H3144">
        <v>1011054</v>
      </c>
      <c r="I3144" t="s">
        <v>1385</v>
      </c>
      <c r="J3144" t="s">
        <v>479</v>
      </c>
      <c r="K3144" t="s">
        <v>8808</v>
      </c>
      <c r="L3144">
        <v>10585</v>
      </c>
      <c r="M3144">
        <v>23513</v>
      </c>
      <c r="N3144" t="s">
        <v>2286</v>
      </c>
      <c r="O3144">
        <v>1</v>
      </c>
      <c r="P3144">
        <v>83</v>
      </c>
      <c r="Q3144" t="s">
        <v>30</v>
      </c>
      <c r="R3144" t="s">
        <v>188</v>
      </c>
      <c r="S3144">
        <v>0</v>
      </c>
      <c r="T3144">
        <v>2003</v>
      </c>
      <c r="U3144">
        <v>893</v>
      </c>
      <c r="V3144">
        <v>7.2</v>
      </c>
      <c r="W3144">
        <v>0</v>
      </c>
    </row>
    <row r="3145" spans="1:23" x14ac:dyDescent="0.25">
      <c r="A3145" t="s">
        <v>8809</v>
      </c>
      <c r="B3145">
        <v>51</v>
      </c>
      <c r="C3145">
        <v>93</v>
      </c>
      <c r="D3145">
        <v>0</v>
      </c>
      <c r="E3145">
        <v>622</v>
      </c>
      <c r="F3145" t="s">
        <v>7446</v>
      </c>
      <c r="G3145">
        <v>966</v>
      </c>
      <c r="H3145">
        <v>900926</v>
      </c>
      <c r="I3145" t="s">
        <v>1094</v>
      </c>
      <c r="J3145" t="s">
        <v>2269</v>
      </c>
      <c r="K3145" t="s">
        <v>8810</v>
      </c>
      <c r="L3145">
        <v>9517</v>
      </c>
      <c r="M3145">
        <v>3307</v>
      </c>
      <c r="N3145" t="s">
        <v>1369</v>
      </c>
      <c r="O3145">
        <v>2</v>
      </c>
      <c r="P3145">
        <v>46</v>
      </c>
      <c r="Q3145" t="s">
        <v>30</v>
      </c>
      <c r="R3145" t="s">
        <v>31</v>
      </c>
      <c r="S3145">
        <v>0</v>
      </c>
      <c r="T3145">
        <v>2007</v>
      </c>
      <c r="U3145">
        <v>799</v>
      </c>
      <c r="V3145">
        <v>5.3</v>
      </c>
      <c r="W3145">
        <v>319</v>
      </c>
    </row>
    <row r="3146" spans="1:23" x14ac:dyDescent="0.25">
      <c r="A3146" t="s">
        <v>4235</v>
      </c>
      <c r="B3146">
        <v>192</v>
      </c>
      <c r="C3146">
        <v>95</v>
      </c>
      <c r="D3146">
        <v>0</v>
      </c>
      <c r="E3146">
        <v>20</v>
      </c>
      <c r="F3146" t="s">
        <v>8811</v>
      </c>
      <c r="G3146">
        <v>20000</v>
      </c>
      <c r="H3146">
        <v>866778</v>
      </c>
      <c r="I3146" t="s">
        <v>152</v>
      </c>
      <c r="J3146" t="s">
        <v>574</v>
      </c>
      <c r="K3146" t="s">
        <v>8812</v>
      </c>
      <c r="L3146">
        <v>44208</v>
      </c>
      <c r="M3146">
        <v>20364</v>
      </c>
      <c r="N3146" t="s">
        <v>8813</v>
      </c>
      <c r="O3146">
        <v>3</v>
      </c>
      <c r="P3146">
        <v>117</v>
      </c>
      <c r="Q3146" t="s">
        <v>30</v>
      </c>
      <c r="R3146" t="s">
        <v>2434</v>
      </c>
      <c r="S3146">
        <v>0</v>
      </c>
      <c r="T3146">
        <v>2007</v>
      </c>
      <c r="U3146">
        <v>329</v>
      </c>
      <c r="V3146">
        <v>6.7</v>
      </c>
      <c r="W3146">
        <v>0</v>
      </c>
    </row>
    <row r="3147" spans="1:23" x14ac:dyDescent="0.25">
      <c r="A3147" t="s">
        <v>8479</v>
      </c>
      <c r="B3147">
        <v>36</v>
      </c>
      <c r="C3147">
        <v>119</v>
      </c>
      <c r="D3147">
        <v>0</v>
      </c>
      <c r="E3147">
        <v>54</v>
      </c>
      <c r="F3147" t="s">
        <v>1259</v>
      </c>
      <c r="G3147">
        <v>816</v>
      </c>
      <c r="H3147">
        <v>836641</v>
      </c>
      <c r="I3147" t="s">
        <v>2164</v>
      </c>
      <c r="J3147" t="s">
        <v>4671</v>
      </c>
      <c r="K3147" t="s">
        <v>8814</v>
      </c>
      <c r="L3147">
        <v>1402</v>
      </c>
      <c r="M3147">
        <v>1585</v>
      </c>
      <c r="N3147" t="s">
        <v>8815</v>
      </c>
      <c r="O3147">
        <v>0</v>
      </c>
      <c r="P3147">
        <v>40</v>
      </c>
      <c r="Q3147" t="s">
        <v>30</v>
      </c>
      <c r="R3147" t="s">
        <v>2266</v>
      </c>
      <c r="S3147">
        <v>0</v>
      </c>
      <c r="T3147">
        <v>1998</v>
      </c>
      <c r="U3147">
        <v>623</v>
      </c>
      <c r="V3147">
        <v>6.2</v>
      </c>
      <c r="W3147">
        <v>74</v>
      </c>
    </row>
    <row r="3148" spans="1:23" x14ac:dyDescent="0.25">
      <c r="A3148" t="s">
        <v>857</v>
      </c>
      <c r="B3148">
        <v>71</v>
      </c>
      <c r="C3148">
        <v>89</v>
      </c>
      <c r="D3148">
        <v>0</v>
      </c>
      <c r="E3148">
        <v>119</v>
      </c>
      <c r="F3148" t="s">
        <v>367</v>
      </c>
      <c r="G3148">
        <v>990</v>
      </c>
      <c r="H3148">
        <v>598645</v>
      </c>
      <c r="I3148" t="s">
        <v>1099</v>
      </c>
      <c r="J3148" t="s">
        <v>245</v>
      </c>
      <c r="K3148" t="s">
        <v>8816</v>
      </c>
      <c r="L3148">
        <v>13145</v>
      </c>
      <c r="M3148">
        <v>2006</v>
      </c>
      <c r="N3148" t="s">
        <v>3903</v>
      </c>
      <c r="O3148">
        <v>0</v>
      </c>
      <c r="P3148">
        <v>215</v>
      </c>
      <c r="Q3148" t="s">
        <v>30</v>
      </c>
      <c r="R3148" t="s">
        <v>44</v>
      </c>
      <c r="S3148">
        <v>0</v>
      </c>
      <c r="T3148">
        <v>2002</v>
      </c>
      <c r="U3148">
        <v>711</v>
      </c>
      <c r="V3148">
        <v>3.6</v>
      </c>
      <c r="W3148">
        <v>725</v>
      </c>
    </row>
    <row r="3149" spans="1:23" x14ac:dyDescent="0.25">
      <c r="A3149" t="s">
        <v>8817</v>
      </c>
      <c r="B3149">
        <v>79</v>
      </c>
      <c r="C3149">
        <v>107</v>
      </c>
      <c r="D3149">
        <v>0</v>
      </c>
      <c r="E3149">
        <v>91</v>
      </c>
      <c r="F3149" t="s">
        <v>8818</v>
      </c>
      <c r="G3149">
        <v>603</v>
      </c>
      <c r="H3149">
        <v>578527</v>
      </c>
      <c r="I3149" t="s">
        <v>1131</v>
      </c>
      <c r="J3149" t="s">
        <v>4617</v>
      </c>
      <c r="K3149" t="s">
        <v>8819</v>
      </c>
      <c r="L3149">
        <v>20008</v>
      </c>
      <c r="M3149">
        <v>988</v>
      </c>
      <c r="N3149" t="s">
        <v>5174</v>
      </c>
      <c r="O3149">
        <v>3</v>
      </c>
      <c r="P3149">
        <v>112</v>
      </c>
      <c r="Q3149" t="s">
        <v>30</v>
      </c>
      <c r="R3149" t="s">
        <v>31</v>
      </c>
      <c r="S3149">
        <v>0</v>
      </c>
      <c r="T3149">
        <v>2008</v>
      </c>
      <c r="U3149">
        <v>175</v>
      </c>
      <c r="V3149">
        <v>5.7</v>
      </c>
      <c r="W3149">
        <v>883</v>
      </c>
    </row>
    <row r="3150" spans="1:23" x14ac:dyDescent="0.25">
      <c r="A3150" t="s">
        <v>6521</v>
      </c>
      <c r="B3150">
        <v>246</v>
      </c>
      <c r="C3150">
        <v>85</v>
      </c>
      <c r="D3150">
        <v>0</v>
      </c>
      <c r="E3150">
        <v>51</v>
      </c>
      <c r="F3150" t="s">
        <v>8820</v>
      </c>
      <c r="G3150">
        <v>478</v>
      </c>
      <c r="H3150">
        <v>488872</v>
      </c>
      <c r="I3150" t="s">
        <v>2056</v>
      </c>
      <c r="J3150" t="s">
        <v>4222</v>
      </c>
      <c r="K3150" t="s">
        <v>8821</v>
      </c>
      <c r="L3150">
        <v>56923</v>
      </c>
      <c r="M3150">
        <v>700</v>
      </c>
      <c r="N3150" t="s">
        <v>4388</v>
      </c>
      <c r="O3150">
        <v>2</v>
      </c>
      <c r="P3150">
        <v>243</v>
      </c>
      <c r="Q3150" t="s">
        <v>4389</v>
      </c>
      <c r="R3150" t="s">
        <v>2434</v>
      </c>
      <c r="S3150">
        <v>0</v>
      </c>
      <c r="T3150">
        <v>2001</v>
      </c>
      <c r="U3150">
        <v>83</v>
      </c>
      <c r="V3150">
        <v>7.3</v>
      </c>
      <c r="W3150">
        <v>0</v>
      </c>
    </row>
    <row r="3151" spans="1:23" x14ac:dyDescent="0.25">
      <c r="A3151" t="s">
        <v>8100</v>
      </c>
      <c r="B3151">
        <v>115</v>
      </c>
      <c r="C3151">
        <v>93</v>
      </c>
      <c r="D3151">
        <v>787</v>
      </c>
      <c r="E3151">
        <v>0</v>
      </c>
      <c r="F3151" t="s">
        <v>8822</v>
      </c>
      <c r="G3151">
        <v>787</v>
      </c>
      <c r="H3151">
        <v>365734</v>
      </c>
      <c r="I3151" t="s">
        <v>2164</v>
      </c>
      <c r="J3151" t="s">
        <v>8100</v>
      </c>
      <c r="K3151" t="s">
        <v>8823</v>
      </c>
      <c r="L3151">
        <v>11487</v>
      </c>
      <c r="M3151">
        <v>883</v>
      </c>
      <c r="N3151" t="s">
        <v>8824</v>
      </c>
      <c r="O3151">
        <v>0</v>
      </c>
      <c r="P3151">
        <v>226</v>
      </c>
      <c r="Q3151" t="s">
        <v>30</v>
      </c>
      <c r="R3151" t="s">
        <v>31</v>
      </c>
      <c r="S3151">
        <v>0</v>
      </c>
      <c r="T3151">
        <v>2003</v>
      </c>
      <c r="U3151">
        <v>96</v>
      </c>
      <c r="V3151">
        <v>5</v>
      </c>
      <c r="W3151">
        <v>952</v>
      </c>
    </row>
    <row r="3152" spans="1:23" x14ac:dyDescent="0.25">
      <c r="A3152" t="s">
        <v>8825</v>
      </c>
      <c r="B3152">
        <v>34</v>
      </c>
      <c r="C3152">
        <v>101</v>
      </c>
      <c r="D3152">
        <v>324</v>
      </c>
      <c r="E3152">
        <v>28</v>
      </c>
      <c r="F3152" t="s">
        <v>4190</v>
      </c>
      <c r="G3152">
        <v>678</v>
      </c>
      <c r="H3152">
        <v>231417</v>
      </c>
      <c r="I3152" t="s">
        <v>3657</v>
      </c>
      <c r="J3152" t="s">
        <v>3700</v>
      </c>
      <c r="K3152" t="s">
        <v>8826</v>
      </c>
      <c r="L3152">
        <v>1649</v>
      </c>
      <c r="M3152">
        <v>1256</v>
      </c>
      <c r="N3152" t="s">
        <v>8827</v>
      </c>
      <c r="O3152">
        <v>0</v>
      </c>
      <c r="P3152">
        <v>21</v>
      </c>
      <c r="Q3152" t="s">
        <v>965</v>
      </c>
      <c r="R3152" t="s">
        <v>966</v>
      </c>
      <c r="S3152">
        <v>0</v>
      </c>
      <c r="T3152">
        <v>1997</v>
      </c>
      <c r="U3152">
        <v>541</v>
      </c>
      <c r="V3152">
        <v>6.6</v>
      </c>
      <c r="W3152">
        <v>33</v>
      </c>
    </row>
    <row r="3153" spans="1:23" x14ac:dyDescent="0.25">
      <c r="A3153" t="s">
        <v>3108</v>
      </c>
      <c r="B3153">
        <v>129</v>
      </c>
      <c r="C3153">
        <v>103</v>
      </c>
      <c r="D3153">
        <v>593</v>
      </c>
      <c r="E3153">
        <v>241</v>
      </c>
      <c r="F3153" t="s">
        <v>8828</v>
      </c>
      <c r="G3153">
        <v>374</v>
      </c>
      <c r="H3153">
        <v>3093491</v>
      </c>
      <c r="I3153" t="s">
        <v>1017</v>
      </c>
      <c r="J3153" t="s">
        <v>8829</v>
      </c>
      <c r="K3153" t="s">
        <v>8830</v>
      </c>
      <c r="L3153">
        <v>8307</v>
      </c>
      <c r="M3153">
        <v>1283</v>
      </c>
      <c r="N3153" t="s">
        <v>8831</v>
      </c>
      <c r="O3153">
        <v>0</v>
      </c>
      <c r="P3153">
        <v>37</v>
      </c>
      <c r="Q3153" t="s">
        <v>30</v>
      </c>
      <c r="R3153" t="s">
        <v>31</v>
      </c>
      <c r="S3153">
        <v>0</v>
      </c>
      <c r="T3153">
        <v>2014</v>
      </c>
      <c r="U3153">
        <v>362</v>
      </c>
      <c r="V3153">
        <v>6.6</v>
      </c>
      <c r="W3153">
        <v>5000</v>
      </c>
    </row>
    <row r="3154" spans="1:23" x14ac:dyDescent="0.25">
      <c r="A3154" t="s">
        <v>8832</v>
      </c>
      <c r="B3154">
        <v>22</v>
      </c>
      <c r="C3154">
        <v>101</v>
      </c>
      <c r="D3154">
        <v>163</v>
      </c>
      <c r="E3154">
        <v>34</v>
      </c>
      <c r="F3154" t="s">
        <v>8833</v>
      </c>
      <c r="G3154">
        <v>837</v>
      </c>
      <c r="H3154">
        <v>244465</v>
      </c>
      <c r="I3154" t="s">
        <v>152</v>
      </c>
      <c r="J3154" t="s">
        <v>3201</v>
      </c>
      <c r="K3154" t="s">
        <v>8834</v>
      </c>
      <c r="L3154">
        <v>1135</v>
      </c>
      <c r="M3154">
        <v>1019</v>
      </c>
      <c r="N3154" t="s">
        <v>8835</v>
      </c>
      <c r="O3154">
        <v>1</v>
      </c>
      <c r="P3154">
        <v>14</v>
      </c>
      <c r="Q3154" t="s">
        <v>965</v>
      </c>
      <c r="R3154" t="s">
        <v>966</v>
      </c>
      <c r="S3154">
        <v>0</v>
      </c>
      <c r="T3154">
        <v>1997</v>
      </c>
      <c r="U3154">
        <v>130</v>
      </c>
      <c r="V3154">
        <v>6.8</v>
      </c>
      <c r="W3154">
        <v>85</v>
      </c>
    </row>
    <row r="3155" spans="1:23" x14ac:dyDescent="0.25">
      <c r="A3155" t="s">
        <v>8836</v>
      </c>
      <c r="B3155">
        <v>196</v>
      </c>
      <c r="C3155">
        <v>123</v>
      </c>
      <c r="D3155">
        <v>0</v>
      </c>
      <c r="E3155">
        <v>131</v>
      </c>
      <c r="F3155" t="s">
        <v>2261</v>
      </c>
      <c r="G3155">
        <v>18000</v>
      </c>
      <c r="H3155">
        <v>756452</v>
      </c>
      <c r="I3155" t="s">
        <v>4602</v>
      </c>
      <c r="J3155" t="s">
        <v>443</v>
      </c>
      <c r="K3155" t="s">
        <v>8837</v>
      </c>
      <c r="L3155">
        <v>27009</v>
      </c>
      <c r="M3155">
        <v>18652</v>
      </c>
      <c r="N3155" t="s">
        <v>8838</v>
      </c>
      <c r="O3155">
        <v>0</v>
      </c>
      <c r="P3155">
        <v>118</v>
      </c>
      <c r="Q3155" t="s">
        <v>30</v>
      </c>
      <c r="R3155" t="s">
        <v>44</v>
      </c>
      <c r="S3155">
        <v>0</v>
      </c>
      <c r="T3155">
        <v>2011</v>
      </c>
      <c r="U3155">
        <v>451</v>
      </c>
      <c r="V3155">
        <v>6.2</v>
      </c>
      <c r="W3155">
        <v>12000</v>
      </c>
    </row>
    <row r="3156" spans="1:23" x14ac:dyDescent="0.25">
      <c r="A3156" t="s">
        <v>8839</v>
      </c>
      <c r="B3156">
        <v>73</v>
      </c>
      <c r="C3156">
        <v>111</v>
      </c>
      <c r="D3156">
        <v>24</v>
      </c>
      <c r="E3156">
        <v>83</v>
      </c>
      <c r="F3156" t="s">
        <v>6669</v>
      </c>
      <c r="G3156">
        <v>374</v>
      </c>
      <c r="H3156">
        <v>228524</v>
      </c>
      <c r="I3156" t="s">
        <v>1639</v>
      </c>
      <c r="J3156" t="s">
        <v>8840</v>
      </c>
      <c r="K3156" t="s">
        <v>8841</v>
      </c>
      <c r="L3156">
        <v>8708</v>
      </c>
      <c r="M3156">
        <v>768</v>
      </c>
      <c r="N3156" t="s">
        <v>8842</v>
      </c>
      <c r="O3156">
        <v>2</v>
      </c>
      <c r="P3156">
        <v>56</v>
      </c>
      <c r="Q3156" t="s">
        <v>30</v>
      </c>
      <c r="R3156" t="s">
        <v>31</v>
      </c>
      <c r="S3156">
        <v>0</v>
      </c>
      <c r="T3156">
        <v>2004</v>
      </c>
      <c r="U3156">
        <v>181</v>
      </c>
      <c r="V3156">
        <v>7.3</v>
      </c>
      <c r="W3156">
        <v>345</v>
      </c>
    </row>
    <row r="3157" spans="1:23" x14ac:dyDescent="0.25">
      <c r="A3157" t="s">
        <v>8843</v>
      </c>
      <c r="B3157">
        <v>43</v>
      </c>
      <c r="C3157">
        <v>86</v>
      </c>
      <c r="D3157">
        <v>302</v>
      </c>
      <c r="E3157">
        <v>428</v>
      </c>
      <c r="F3157" t="s">
        <v>8844</v>
      </c>
      <c r="G3157">
        <v>893</v>
      </c>
      <c r="H3157">
        <v>226792</v>
      </c>
      <c r="I3157" t="s">
        <v>8845</v>
      </c>
      <c r="J3157" t="s">
        <v>2215</v>
      </c>
      <c r="K3157" t="s">
        <v>8846</v>
      </c>
      <c r="L3157">
        <v>3080</v>
      </c>
      <c r="M3157">
        <v>3049</v>
      </c>
      <c r="N3157" t="s">
        <v>5363</v>
      </c>
      <c r="O3157">
        <v>2</v>
      </c>
      <c r="P3157">
        <v>44</v>
      </c>
      <c r="Q3157" t="s">
        <v>30</v>
      </c>
      <c r="R3157" t="s">
        <v>44</v>
      </c>
      <c r="S3157">
        <v>0</v>
      </c>
      <c r="T3157">
        <v>2001</v>
      </c>
      <c r="U3157">
        <v>798</v>
      </c>
      <c r="V3157">
        <v>6.2</v>
      </c>
      <c r="W3157">
        <v>117</v>
      </c>
    </row>
    <row r="3158" spans="1:23" x14ac:dyDescent="0.25">
      <c r="A3158" t="s">
        <v>8847</v>
      </c>
      <c r="B3158">
        <v>129</v>
      </c>
      <c r="C3158">
        <v>99</v>
      </c>
      <c r="D3158">
        <v>800</v>
      </c>
      <c r="E3158">
        <v>334</v>
      </c>
      <c r="F3158" t="s">
        <v>55</v>
      </c>
      <c r="G3158">
        <v>49000</v>
      </c>
      <c r="H3158">
        <v>221210</v>
      </c>
      <c r="I3158" t="s">
        <v>1639</v>
      </c>
      <c r="J3158" t="s">
        <v>554</v>
      </c>
      <c r="K3158" t="s">
        <v>8848</v>
      </c>
      <c r="L3158">
        <v>31964</v>
      </c>
      <c r="M3158">
        <v>50542</v>
      </c>
      <c r="N3158" t="s">
        <v>7969</v>
      </c>
      <c r="O3158">
        <v>1</v>
      </c>
      <c r="P3158">
        <v>129</v>
      </c>
      <c r="Q3158" t="s">
        <v>30</v>
      </c>
      <c r="R3158" t="s">
        <v>31</v>
      </c>
      <c r="S3158">
        <v>0</v>
      </c>
      <c r="T3158">
        <v>2009</v>
      </c>
      <c r="U3158">
        <v>640</v>
      </c>
      <c r="V3158">
        <v>6.9</v>
      </c>
      <c r="W3158">
        <v>0</v>
      </c>
    </row>
    <row r="3159" spans="1:23" x14ac:dyDescent="0.25">
      <c r="A3159" t="s">
        <v>8347</v>
      </c>
      <c r="B3159">
        <v>200</v>
      </c>
      <c r="C3159">
        <v>90</v>
      </c>
      <c r="D3159">
        <v>76</v>
      </c>
      <c r="E3159">
        <v>345</v>
      </c>
      <c r="F3159" t="s">
        <v>655</v>
      </c>
      <c r="G3159">
        <v>798</v>
      </c>
      <c r="H3159">
        <v>136432</v>
      </c>
      <c r="I3159" t="s">
        <v>7486</v>
      </c>
      <c r="J3159" t="s">
        <v>8844</v>
      </c>
      <c r="K3159" t="s">
        <v>8849</v>
      </c>
      <c r="L3159">
        <v>31890</v>
      </c>
      <c r="M3159">
        <v>2217</v>
      </c>
      <c r="N3159" t="s">
        <v>8850</v>
      </c>
      <c r="O3159">
        <v>0</v>
      </c>
      <c r="P3159">
        <v>194</v>
      </c>
      <c r="Q3159" t="s">
        <v>30</v>
      </c>
      <c r="R3159" t="s">
        <v>44</v>
      </c>
      <c r="S3159">
        <v>0</v>
      </c>
      <c r="T3159">
        <v>2006</v>
      </c>
      <c r="U3159">
        <v>769</v>
      </c>
      <c r="V3159">
        <v>6.6</v>
      </c>
      <c r="W3159">
        <v>0</v>
      </c>
    </row>
    <row r="3160" spans="1:23" x14ac:dyDescent="0.25">
      <c r="A3160" t="s">
        <v>8256</v>
      </c>
      <c r="B3160">
        <v>79</v>
      </c>
      <c r="C3160">
        <v>82</v>
      </c>
      <c r="D3160">
        <v>216</v>
      </c>
      <c r="E3160">
        <v>885</v>
      </c>
      <c r="F3160" t="s">
        <v>8851</v>
      </c>
      <c r="G3160">
        <v>1000</v>
      </c>
      <c r="H3160">
        <v>131617</v>
      </c>
      <c r="I3160" t="s">
        <v>2560</v>
      </c>
      <c r="J3160" t="s">
        <v>215</v>
      </c>
      <c r="K3160" t="s">
        <v>8852</v>
      </c>
      <c r="L3160">
        <v>9971</v>
      </c>
      <c r="M3160">
        <v>5761</v>
      </c>
      <c r="N3160" t="s">
        <v>4125</v>
      </c>
      <c r="O3160">
        <v>1</v>
      </c>
      <c r="P3160">
        <v>119</v>
      </c>
      <c r="Q3160" t="s">
        <v>30</v>
      </c>
      <c r="R3160" t="s">
        <v>31</v>
      </c>
      <c r="S3160">
        <v>0</v>
      </c>
      <c r="T3160">
        <v>2005</v>
      </c>
      <c r="U3160">
        <v>922</v>
      </c>
      <c r="V3160">
        <v>6.3</v>
      </c>
      <c r="W3160">
        <v>661</v>
      </c>
    </row>
    <row r="3161" spans="1:23" x14ac:dyDescent="0.25">
      <c r="A3161" t="s">
        <v>8853</v>
      </c>
      <c r="B3161">
        <v>112</v>
      </c>
      <c r="C3161">
        <v>110</v>
      </c>
      <c r="D3161">
        <v>26</v>
      </c>
      <c r="E3161">
        <v>146</v>
      </c>
      <c r="F3161" t="s">
        <v>8135</v>
      </c>
      <c r="G3161">
        <v>17000</v>
      </c>
      <c r="H3161">
        <v>152857</v>
      </c>
      <c r="I3161" t="s">
        <v>2164</v>
      </c>
      <c r="J3161" t="s">
        <v>384</v>
      </c>
      <c r="K3161" t="s">
        <v>8854</v>
      </c>
      <c r="L3161">
        <v>19979</v>
      </c>
      <c r="M3161">
        <v>18236</v>
      </c>
      <c r="N3161" t="s">
        <v>8855</v>
      </c>
      <c r="O3161">
        <v>3</v>
      </c>
      <c r="P3161">
        <v>56</v>
      </c>
      <c r="Q3161" t="s">
        <v>30</v>
      </c>
      <c r="R3161" t="s">
        <v>44</v>
      </c>
      <c r="S3161">
        <v>0</v>
      </c>
      <c r="T3161">
        <v>2010</v>
      </c>
      <c r="U3161">
        <v>793</v>
      </c>
      <c r="V3161">
        <v>7</v>
      </c>
      <c r="W3161">
        <v>0</v>
      </c>
    </row>
    <row r="3162" spans="1:23" x14ac:dyDescent="0.25">
      <c r="A3162" t="s">
        <v>8856</v>
      </c>
      <c r="B3162">
        <v>17</v>
      </c>
      <c r="C3162">
        <v>83</v>
      </c>
      <c r="D3162">
        <v>3</v>
      </c>
      <c r="E3162">
        <v>421</v>
      </c>
      <c r="F3162" t="s">
        <v>6107</v>
      </c>
      <c r="G3162">
        <v>16000</v>
      </c>
      <c r="H3162">
        <v>126247</v>
      </c>
      <c r="I3162" t="s">
        <v>684</v>
      </c>
      <c r="J3162" t="s">
        <v>143</v>
      </c>
      <c r="K3162" t="s">
        <v>8857</v>
      </c>
      <c r="L3162">
        <v>24958</v>
      </c>
      <c r="M3162">
        <v>17469</v>
      </c>
      <c r="N3162" t="s">
        <v>1042</v>
      </c>
      <c r="O3162">
        <v>0</v>
      </c>
      <c r="P3162">
        <v>103</v>
      </c>
      <c r="Q3162" t="s">
        <v>30</v>
      </c>
      <c r="R3162" t="s">
        <v>31</v>
      </c>
      <c r="S3162">
        <v>0</v>
      </c>
      <c r="T3162">
        <v>1994</v>
      </c>
      <c r="U3162">
        <v>542</v>
      </c>
      <c r="V3162">
        <v>3.3</v>
      </c>
      <c r="W3162">
        <v>321</v>
      </c>
    </row>
    <row r="3163" spans="1:23" x14ac:dyDescent="0.25">
      <c r="A3163" t="s">
        <v>4281</v>
      </c>
      <c r="B3163">
        <v>20</v>
      </c>
      <c r="C3163">
        <v>128</v>
      </c>
      <c r="D3163">
        <v>11</v>
      </c>
      <c r="E3163">
        <v>553</v>
      </c>
      <c r="F3163" t="s">
        <v>2820</v>
      </c>
      <c r="G3163">
        <v>665</v>
      </c>
      <c r="H3163">
        <v>82739</v>
      </c>
      <c r="I3163" t="s">
        <v>2164</v>
      </c>
      <c r="J3163" t="s">
        <v>2889</v>
      </c>
      <c r="K3163" t="s">
        <v>8858</v>
      </c>
      <c r="L3163">
        <v>465</v>
      </c>
      <c r="M3163">
        <v>4579</v>
      </c>
      <c r="N3163" t="s">
        <v>8859</v>
      </c>
      <c r="O3163">
        <v>0</v>
      </c>
      <c r="P3163">
        <v>3</v>
      </c>
      <c r="Q3163" t="s">
        <v>30</v>
      </c>
      <c r="R3163" t="s">
        <v>31</v>
      </c>
      <c r="S3163">
        <v>0</v>
      </c>
      <c r="T3163">
        <v>2010</v>
      </c>
      <c r="U3163">
        <v>664</v>
      </c>
      <c r="V3163">
        <v>6.7</v>
      </c>
      <c r="W3163">
        <v>503</v>
      </c>
    </row>
    <row r="3164" spans="1:23" x14ac:dyDescent="0.25">
      <c r="A3164" t="s">
        <v>8860</v>
      </c>
      <c r="B3164">
        <v>12</v>
      </c>
      <c r="C3164">
        <v>125</v>
      </c>
      <c r="D3164">
        <v>21</v>
      </c>
      <c r="E3164">
        <v>36</v>
      </c>
      <c r="F3164" t="s">
        <v>8861</v>
      </c>
      <c r="G3164">
        <v>78</v>
      </c>
      <c r="H3164">
        <v>169379</v>
      </c>
      <c r="I3164" t="s">
        <v>1283</v>
      </c>
      <c r="J3164" t="s">
        <v>8862</v>
      </c>
      <c r="K3164" t="s">
        <v>8863</v>
      </c>
      <c r="L3164">
        <v>683</v>
      </c>
      <c r="M3164">
        <v>221</v>
      </c>
      <c r="N3164" t="s">
        <v>8864</v>
      </c>
      <c r="O3164">
        <v>1</v>
      </c>
      <c r="P3164">
        <v>3</v>
      </c>
      <c r="Q3164" t="s">
        <v>1783</v>
      </c>
      <c r="R3164" t="s">
        <v>1873</v>
      </c>
      <c r="S3164">
        <v>0</v>
      </c>
      <c r="T3164">
        <v>2013</v>
      </c>
      <c r="U3164">
        <v>61</v>
      </c>
      <c r="V3164">
        <v>6.2</v>
      </c>
      <c r="W3164">
        <v>874</v>
      </c>
    </row>
    <row r="3165" spans="1:23" x14ac:dyDescent="0.25">
      <c r="A3165" t="s">
        <v>5181</v>
      </c>
      <c r="B3165">
        <v>59</v>
      </c>
      <c r="C3165">
        <v>97</v>
      </c>
      <c r="D3165">
        <v>53</v>
      </c>
      <c r="E3165">
        <v>499</v>
      </c>
      <c r="F3165" t="s">
        <v>8865</v>
      </c>
      <c r="G3165">
        <v>962</v>
      </c>
      <c r="H3165">
        <v>0</v>
      </c>
      <c r="I3165" t="s">
        <v>936</v>
      </c>
      <c r="J3165" t="s">
        <v>1294</v>
      </c>
      <c r="K3165" t="s">
        <v>8866</v>
      </c>
      <c r="L3165">
        <v>2041</v>
      </c>
      <c r="M3165">
        <v>3465</v>
      </c>
      <c r="N3165" t="s">
        <v>4173</v>
      </c>
      <c r="O3165">
        <v>0</v>
      </c>
      <c r="P3165">
        <v>18</v>
      </c>
      <c r="Q3165" t="s">
        <v>30</v>
      </c>
      <c r="R3165" t="s">
        <v>31</v>
      </c>
      <c r="S3165">
        <v>0</v>
      </c>
      <c r="T3165">
        <v>2014</v>
      </c>
      <c r="U3165">
        <v>545</v>
      </c>
      <c r="V3165">
        <v>6.5</v>
      </c>
      <c r="W3165">
        <v>0</v>
      </c>
    </row>
    <row r="3166" spans="1:23" x14ac:dyDescent="0.25">
      <c r="A3166" t="s">
        <v>8867</v>
      </c>
      <c r="B3166">
        <v>29</v>
      </c>
      <c r="C3166">
        <v>86</v>
      </c>
      <c r="D3166">
        <v>71</v>
      </c>
      <c r="E3166">
        <v>385</v>
      </c>
      <c r="F3166" t="s">
        <v>8868</v>
      </c>
      <c r="G3166">
        <v>795</v>
      </c>
      <c r="H3166">
        <v>15447</v>
      </c>
      <c r="I3166" t="s">
        <v>1094</v>
      </c>
      <c r="J3166" t="s">
        <v>496</v>
      </c>
      <c r="K3166" t="s">
        <v>8869</v>
      </c>
      <c r="L3166">
        <v>2971</v>
      </c>
      <c r="M3166">
        <v>2655</v>
      </c>
      <c r="N3166" t="s">
        <v>5507</v>
      </c>
      <c r="O3166">
        <v>0</v>
      </c>
      <c r="P3166">
        <v>85</v>
      </c>
      <c r="Q3166" t="s">
        <v>30</v>
      </c>
      <c r="R3166" t="s">
        <v>31</v>
      </c>
      <c r="S3166">
        <v>0</v>
      </c>
      <c r="T3166">
        <v>1997</v>
      </c>
      <c r="U3166">
        <v>474</v>
      </c>
      <c r="V3166">
        <v>3.5</v>
      </c>
      <c r="W3166">
        <v>89</v>
      </c>
    </row>
    <row r="3167" spans="1:23" x14ac:dyDescent="0.25">
      <c r="A3167" t="s">
        <v>8870</v>
      </c>
      <c r="B3167">
        <v>23</v>
      </c>
      <c r="C3167">
        <v>91</v>
      </c>
      <c r="D3167">
        <v>7</v>
      </c>
      <c r="E3167">
        <v>875</v>
      </c>
      <c r="F3167" t="s">
        <v>497</v>
      </c>
      <c r="G3167">
        <v>12000</v>
      </c>
      <c r="H3167">
        <v>19348</v>
      </c>
      <c r="I3167" t="s">
        <v>1639</v>
      </c>
      <c r="J3167" t="s">
        <v>210</v>
      </c>
      <c r="K3167" t="s">
        <v>8871</v>
      </c>
      <c r="L3167">
        <v>2941</v>
      </c>
      <c r="M3167">
        <v>16118</v>
      </c>
      <c r="N3167" t="s">
        <v>1621</v>
      </c>
      <c r="O3167">
        <v>2</v>
      </c>
      <c r="P3167">
        <v>11</v>
      </c>
      <c r="Q3167" t="s">
        <v>30</v>
      </c>
      <c r="R3167" t="s">
        <v>31</v>
      </c>
      <c r="S3167">
        <v>0</v>
      </c>
      <c r="T3167">
        <v>2009</v>
      </c>
      <c r="U3167">
        <v>3000</v>
      </c>
      <c r="V3167">
        <v>5.5</v>
      </c>
      <c r="W3167">
        <v>370</v>
      </c>
    </row>
    <row r="3168" spans="1:23" x14ac:dyDescent="0.25">
      <c r="A3168" t="s">
        <v>8872</v>
      </c>
      <c r="B3168">
        <v>22</v>
      </c>
      <c r="C3168">
        <v>90</v>
      </c>
      <c r="D3168">
        <v>0</v>
      </c>
      <c r="E3168">
        <v>617</v>
      </c>
      <c r="F3168" t="s">
        <v>931</v>
      </c>
      <c r="G3168">
        <v>806</v>
      </c>
      <c r="H3168">
        <v>100503</v>
      </c>
      <c r="I3168" t="s">
        <v>1099</v>
      </c>
      <c r="J3168" t="s">
        <v>1377</v>
      </c>
      <c r="K3168" t="s">
        <v>8873</v>
      </c>
      <c r="L3168">
        <v>7759</v>
      </c>
      <c r="M3168">
        <v>3124</v>
      </c>
      <c r="N3168" t="s">
        <v>4166</v>
      </c>
      <c r="O3168">
        <v>2</v>
      </c>
      <c r="P3168">
        <v>20</v>
      </c>
      <c r="Q3168" t="s">
        <v>30</v>
      </c>
      <c r="R3168" t="s">
        <v>31</v>
      </c>
      <c r="S3168">
        <v>0</v>
      </c>
      <c r="T3168">
        <v>2009</v>
      </c>
      <c r="U3168">
        <v>690</v>
      </c>
      <c r="V3168">
        <v>5.9</v>
      </c>
      <c r="W3168">
        <v>1000</v>
      </c>
    </row>
    <row r="3169" spans="1:23" x14ac:dyDescent="0.25">
      <c r="A3169" t="s">
        <v>8874</v>
      </c>
      <c r="B3169">
        <v>43</v>
      </c>
      <c r="C3169">
        <v>90</v>
      </c>
      <c r="D3169">
        <v>8</v>
      </c>
      <c r="E3169">
        <v>495</v>
      </c>
      <c r="F3169" t="s">
        <v>2215</v>
      </c>
      <c r="G3169">
        <v>1000</v>
      </c>
      <c r="H3169">
        <v>92900</v>
      </c>
      <c r="I3169" t="s">
        <v>1639</v>
      </c>
      <c r="J3169" t="s">
        <v>840</v>
      </c>
      <c r="K3169" t="s">
        <v>8875</v>
      </c>
      <c r="L3169">
        <v>3662</v>
      </c>
      <c r="M3169">
        <v>3146</v>
      </c>
      <c r="N3169" t="s">
        <v>1636</v>
      </c>
      <c r="O3169">
        <v>1</v>
      </c>
      <c r="P3169">
        <v>23</v>
      </c>
      <c r="Q3169" t="s">
        <v>30</v>
      </c>
      <c r="R3169" t="s">
        <v>31</v>
      </c>
      <c r="S3169">
        <v>0</v>
      </c>
      <c r="T3169">
        <v>2009</v>
      </c>
      <c r="U3169">
        <v>893</v>
      </c>
      <c r="V3169">
        <v>4.7</v>
      </c>
      <c r="W3169">
        <v>546</v>
      </c>
    </row>
    <row r="3170" spans="1:23" x14ac:dyDescent="0.25">
      <c r="A3170" t="s">
        <v>8115</v>
      </c>
      <c r="B3170">
        <v>16</v>
      </c>
      <c r="C3170">
        <v>94</v>
      </c>
      <c r="D3170">
        <v>50</v>
      </c>
      <c r="E3170">
        <v>422</v>
      </c>
      <c r="F3170" t="s">
        <v>6966</v>
      </c>
      <c r="G3170">
        <v>835</v>
      </c>
      <c r="H3170">
        <v>140987</v>
      </c>
      <c r="I3170" t="s">
        <v>2164</v>
      </c>
      <c r="J3170" t="s">
        <v>3016</v>
      </c>
      <c r="K3170" t="s">
        <v>8876</v>
      </c>
      <c r="L3170">
        <v>361</v>
      </c>
      <c r="M3170">
        <v>2519</v>
      </c>
      <c r="N3170" t="s">
        <v>8877</v>
      </c>
      <c r="O3170">
        <v>3</v>
      </c>
      <c r="P3170">
        <v>4</v>
      </c>
      <c r="Q3170" t="s">
        <v>30</v>
      </c>
      <c r="R3170" t="s">
        <v>188</v>
      </c>
      <c r="S3170">
        <v>0</v>
      </c>
      <c r="T3170">
        <v>2008</v>
      </c>
      <c r="U3170">
        <v>632</v>
      </c>
      <c r="V3170">
        <v>4.2</v>
      </c>
      <c r="W3170">
        <v>58</v>
      </c>
    </row>
    <row r="3171" spans="1:23" x14ac:dyDescent="0.25">
      <c r="A3171" t="s">
        <v>8878</v>
      </c>
      <c r="B3171">
        <v>84</v>
      </c>
      <c r="C3171">
        <v>112</v>
      </c>
      <c r="D3171">
        <v>93</v>
      </c>
      <c r="E3171">
        <v>51</v>
      </c>
      <c r="F3171" t="s">
        <v>8879</v>
      </c>
      <c r="G3171">
        <v>147</v>
      </c>
      <c r="H3171">
        <v>0</v>
      </c>
      <c r="I3171" t="s">
        <v>1258</v>
      </c>
      <c r="J3171" t="s">
        <v>8880</v>
      </c>
      <c r="K3171" t="s">
        <v>8881</v>
      </c>
      <c r="L3171">
        <v>5637</v>
      </c>
      <c r="M3171">
        <v>285</v>
      </c>
      <c r="N3171" t="s">
        <v>8882</v>
      </c>
      <c r="O3171">
        <v>0</v>
      </c>
      <c r="P3171">
        <v>57</v>
      </c>
      <c r="Q3171" t="s">
        <v>30</v>
      </c>
      <c r="R3171" t="s">
        <v>257</v>
      </c>
      <c r="S3171">
        <v>0</v>
      </c>
      <c r="T3171">
        <v>2015</v>
      </c>
      <c r="U3171">
        <v>52</v>
      </c>
      <c r="V3171">
        <v>5.2</v>
      </c>
      <c r="W3171">
        <v>0</v>
      </c>
    </row>
    <row r="3172" spans="1:23" x14ac:dyDescent="0.25">
      <c r="A3172" t="s">
        <v>8596</v>
      </c>
      <c r="B3172">
        <v>4</v>
      </c>
      <c r="C3172">
        <v>85</v>
      </c>
      <c r="D3172">
        <v>7</v>
      </c>
      <c r="E3172">
        <v>240</v>
      </c>
      <c r="F3172" t="s">
        <v>4342</v>
      </c>
      <c r="G3172">
        <v>706</v>
      </c>
      <c r="H3172">
        <v>0</v>
      </c>
      <c r="I3172" t="s">
        <v>1972</v>
      </c>
      <c r="J3172" t="s">
        <v>3253</v>
      </c>
      <c r="K3172" t="s">
        <v>8883</v>
      </c>
      <c r="L3172">
        <v>1097</v>
      </c>
      <c r="M3172">
        <v>1936</v>
      </c>
      <c r="N3172" t="s">
        <v>8884</v>
      </c>
      <c r="O3172">
        <v>2</v>
      </c>
      <c r="P3172">
        <v>10</v>
      </c>
      <c r="Q3172" t="s">
        <v>30</v>
      </c>
      <c r="R3172" t="s">
        <v>31</v>
      </c>
      <c r="S3172">
        <v>0</v>
      </c>
      <c r="T3172">
        <v>2009</v>
      </c>
      <c r="U3172">
        <v>405</v>
      </c>
      <c r="V3172">
        <v>5.2</v>
      </c>
      <c r="W3172">
        <v>402</v>
      </c>
    </row>
    <row r="3173" spans="1:23" x14ac:dyDescent="0.25">
      <c r="A3173" t="s">
        <v>8885</v>
      </c>
      <c r="B3173">
        <v>20</v>
      </c>
      <c r="C3173">
        <v>93</v>
      </c>
      <c r="D3173">
        <v>7</v>
      </c>
      <c r="E3173">
        <v>611</v>
      </c>
      <c r="F3173" t="s">
        <v>8886</v>
      </c>
      <c r="G3173">
        <v>906</v>
      </c>
      <c r="H3173">
        <v>5561</v>
      </c>
      <c r="I3173" t="s">
        <v>1099</v>
      </c>
      <c r="J3173" t="s">
        <v>8887</v>
      </c>
      <c r="K3173" t="s">
        <v>8888</v>
      </c>
      <c r="L3173">
        <v>4995</v>
      </c>
      <c r="M3173">
        <v>4725</v>
      </c>
      <c r="N3173" t="s">
        <v>1602</v>
      </c>
      <c r="O3173">
        <v>1</v>
      </c>
      <c r="P3173">
        <v>34</v>
      </c>
      <c r="Q3173" t="s">
        <v>30</v>
      </c>
      <c r="R3173" t="s">
        <v>31</v>
      </c>
      <c r="S3173">
        <v>0</v>
      </c>
      <c r="T3173">
        <v>2007</v>
      </c>
      <c r="U3173">
        <v>848</v>
      </c>
      <c r="V3173">
        <v>3.9</v>
      </c>
      <c r="W3173">
        <v>160</v>
      </c>
    </row>
    <row r="3174" spans="1:23" x14ac:dyDescent="0.25">
      <c r="A3174" t="s">
        <v>8889</v>
      </c>
      <c r="B3174">
        <v>71</v>
      </c>
      <c r="C3174">
        <v>104</v>
      </c>
      <c r="D3174">
        <v>275</v>
      </c>
      <c r="E3174">
        <v>102</v>
      </c>
      <c r="F3174" t="s">
        <v>8890</v>
      </c>
      <c r="G3174">
        <v>439</v>
      </c>
      <c r="H3174">
        <v>3607</v>
      </c>
      <c r="I3174" t="s">
        <v>1444</v>
      </c>
      <c r="J3174" t="s">
        <v>1532</v>
      </c>
      <c r="K3174" t="s">
        <v>8891</v>
      </c>
      <c r="L3174">
        <v>22753</v>
      </c>
      <c r="M3174">
        <v>940</v>
      </c>
      <c r="N3174" t="s">
        <v>8892</v>
      </c>
      <c r="O3174">
        <v>4</v>
      </c>
      <c r="P3174">
        <v>94</v>
      </c>
      <c r="Q3174" t="s">
        <v>30</v>
      </c>
      <c r="R3174" t="s">
        <v>2266</v>
      </c>
      <c r="S3174">
        <v>0</v>
      </c>
      <c r="T3174">
        <v>2008</v>
      </c>
      <c r="U3174">
        <v>161</v>
      </c>
      <c r="V3174">
        <v>6.1</v>
      </c>
      <c r="W3174">
        <v>0</v>
      </c>
    </row>
    <row r="3175" spans="1:23" x14ac:dyDescent="0.25">
      <c r="A3175" t="s">
        <v>8893</v>
      </c>
      <c r="B3175">
        <v>102</v>
      </c>
      <c r="C3175">
        <v>94</v>
      </c>
      <c r="D3175">
        <v>10</v>
      </c>
      <c r="E3175">
        <v>72</v>
      </c>
      <c r="F3175" t="s">
        <v>8894</v>
      </c>
      <c r="G3175">
        <v>122</v>
      </c>
      <c r="H3175">
        <v>0</v>
      </c>
      <c r="I3175" t="s">
        <v>3406</v>
      </c>
      <c r="J3175" t="s">
        <v>8895</v>
      </c>
      <c r="K3175" t="s">
        <v>8896</v>
      </c>
      <c r="L3175">
        <v>11950</v>
      </c>
      <c r="M3175">
        <v>375</v>
      </c>
      <c r="N3175" t="s">
        <v>8897</v>
      </c>
      <c r="O3175">
        <v>0</v>
      </c>
      <c r="P3175">
        <v>89</v>
      </c>
      <c r="Q3175" t="s">
        <v>30</v>
      </c>
      <c r="R3175" t="s">
        <v>257</v>
      </c>
      <c r="S3175">
        <v>0</v>
      </c>
      <c r="T3175">
        <v>2010</v>
      </c>
      <c r="U3175">
        <v>109</v>
      </c>
      <c r="V3175">
        <v>5.8</v>
      </c>
      <c r="W3175">
        <v>0</v>
      </c>
    </row>
    <row r="3176" spans="1:23" x14ac:dyDescent="0.25">
      <c r="A3176" t="s">
        <v>8898</v>
      </c>
      <c r="B3176">
        <v>27</v>
      </c>
      <c r="C3176">
        <v>85</v>
      </c>
      <c r="D3176">
        <v>0</v>
      </c>
      <c r="E3176">
        <v>742</v>
      </c>
      <c r="F3176" t="s">
        <v>617</v>
      </c>
      <c r="G3176">
        <v>11000</v>
      </c>
      <c r="H3176">
        <v>70527</v>
      </c>
      <c r="I3176" t="s">
        <v>1639</v>
      </c>
      <c r="J3176" t="s">
        <v>1274</v>
      </c>
      <c r="K3176" t="s">
        <v>8899</v>
      </c>
      <c r="L3176">
        <v>7690</v>
      </c>
      <c r="M3176">
        <v>14656</v>
      </c>
      <c r="N3176" t="s">
        <v>1075</v>
      </c>
      <c r="O3176">
        <v>6</v>
      </c>
      <c r="P3176">
        <v>68</v>
      </c>
      <c r="Q3176" t="s">
        <v>30</v>
      </c>
      <c r="R3176" t="s">
        <v>31</v>
      </c>
      <c r="S3176">
        <v>0</v>
      </c>
      <c r="T3176">
        <v>2004</v>
      </c>
      <c r="U3176">
        <v>826</v>
      </c>
      <c r="V3176">
        <v>6.7</v>
      </c>
      <c r="W3176">
        <v>376</v>
      </c>
    </row>
    <row r="3177" spans="1:23" x14ac:dyDescent="0.25">
      <c r="A3177" t="s">
        <v>3373</v>
      </c>
      <c r="B3177">
        <v>62</v>
      </c>
      <c r="C3177">
        <v>99</v>
      </c>
      <c r="D3177">
        <v>71</v>
      </c>
      <c r="E3177">
        <v>126</v>
      </c>
      <c r="F3177" t="s">
        <v>8900</v>
      </c>
      <c r="G3177">
        <v>298</v>
      </c>
      <c r="H3177">
        <v>0</v>
      </c>
      <c r="I3177" t="s">
        <v>610</v>
      </c>
      <c r="J3177" t="s">
        <v>8901</v>
      </c>
      <c r="K3177" t="s">
        <v>8902</v>
      </c>
      <c r="L3177">
        <v>11285</v>
      </c>
      <c r="M3177">
        <v>934</v>
      </c>
      <c r="N3177" t="s">
        <v>8903</v>
      </c>
      <c r="O3177">
        <v>0</v>
      </c>
      <c r="P3177">
        <v>82</v>
      </c>
      <c r="Q3177" t="s">
        <v>30</v>
      </c>
      <c r="R3177" t="s">
        <v>31</v>
      </c>
      <c r="S3177">
        <v>0</v>
      </c>
      <c r="T3177">
        <v>2007</v>
      </c>
      <c r="U3177">
        <v>258</v>
      </c>
      <c r="V3177">
        <v>5.7</v>
      </c>
      <c r="W3177">
        <v>509</v>
      </c>
    </row>
    <row r="3178" spans="1:23" x14ac:dyDescent="0.25">
      <c r="A3178" t="s">
        <v>8904</v>
      </c>
      <c r="B3178">
        <v>5</v>
      </c>
      <c r="C3178">
        <v>91</v>
      </c>
      <c r="D3178">
        <v>8</v>
      </c>
      <c r="E3178">
        <v>111</v>
      </c>
      <c r="F3178" t="s">
        <v>8905</v>
      </c>
      <c r="G3178">
        <v>485</v>
      </c>
      <c r="H3178">
        <v>0</v>
      </c>
      <c r="I3178" t="s">
        <v>3791</v>
      </c>
      <c r="J3178" t="s">
        <v>8906</v>
      </c>
      <c r="K3178" t="s">
        <v>8907</v>
      </c>
      <c r="L3178">
        <v>1642</v>
      </c>
      <c r="M3178">
        <v>964</v>
      </c>
      <c r="N3178" t="s">
        <v>8908</v>
      </c>
      <c r="O3178">
        <v>0</v>
      </c>
      <c r="P3178">
        <v>11</v>
      </c>
      <c r="Q3178" t="s">
        <v>30</v>
      </c>
      <c r="R3178" t="s">
        <v>188</v>
      </c>
      <c r="S3178">
        <v>0</v>
      </c>
      <c r="T3178">
        <v>2011</v>
      </c>
      <c r="U3178">
        <v>152</v>
      </c>
      <c r="V3178">
        <v>4.5</v>
      </c>
      <c r="W3178">
        <v>0</v>
      </c>
    </row>
    <row r="3179" spans="1:23" x14ac:dyDescent="0.25">
      <c r="A3179" t="s">
        <v>8909</v>
      </c>
      <c r="B3179">
        <v>76</v>
      </c>
      <c r="C3179">
        <v>117</v>
      </c>
      <c r="D3179">
        <v>13</v>
      </c>
      <c r="E3179">
        <v>415</v>
      </c>
      <c r="F3179" t="s">
        <v>2739</v>
      </c>
      <c r="G3179">
        <v>5000</v>
      </c>
      <c r="H3179">
        <v>0</v>
      </c>
      <c r="I3179" t="s">
        <v>2560</v>
      </c>
      <c r="J3179" t="s">
        <v>1208</v>
      </c>
      <c r="K3179" t="s">
        <v>8910</v>
      </c>
      <c r="L3179">
        <v>9585</v>
      </c>
      <c r="M3179">
        <v>7637</v>
      </c>
      <c r="N3179" t="s">
        <v>8911</v>
      </c>
      <c r="O3179">
        <v>1</v>
      </c>
      <c r="P3179">
        <v>38</v>
      </c>
      <c r="Q3179" t="s">
        <v>30</v>
      </c>
      <c r="R3179" t="s">
        <v>44</v>
      </c>
      <c r="S3179">
        <v>0</v>
      </c>
      <c r="T3179">
        <v>2008</v>
      </c>
      <c r="U3179">
        <v>2000</v>
      </c>
      <c r="V3179">
        <v>6.9</v>
      </c>
      <c r="W3179">
        <v>0</v>
      </c>
    </row>
    <row r="3180" spans="1:23" x14ac:dyDescent="0.25">
      <c r="A3180" t="s">
        <v>8912</v>
      </c>
      <c r="B3180">
        <v>8</v>
      </c>
      <c r="C3180">
        <v>85</v>
      </c>
      <c r="D3180">
        <v>0</v>
      </c>
      <c r="E3180">
        <v>196</v>
      </c>
      <c r="F3180" t="s">
        <v>1134</v>
      </c>
      <c r="G3180">
        <v>1000</v>
      </c>
      <c r="H3180">
        <v>0</v>
      </c>
      <c r="I3180" t="s">
        <v>8913</v>
      </c>
      <c r="J3180" t="s">
        <v>4569</v>
      </c>
      <c r="K3180" t="s">
        <v>8914</v>
      </c>
      <c r="L3180">
        <v>162</v>
      </c>
      <c r="M3180">
        <v>2259</v>
      </c>
      <c r="N3180" t="s">
        <v>8915</v>
      </c>
      <c r="O3180">
        <v>0</v>
      </c>
      <c r="P3180">
        <v>2</v>
      </c>
      <c r="Q3180" t="s">
        <v>30</v>
      </c>
      <c r="R3180" t="s">
        <v>3498</v>
      </c>
      <c r="S3180">
        <v>0</v>
      </c>
      <c r="T3180">
        <v>2014</v>
      </c>
      <c r="U3180">
        <v>618</v>
      </c>
      <c r="V3180">
        <v>4.8</v>
      </c>
      <c r="W3180">
        <v>186</v>
      </c>
    </row>
    <row r="3181" spans="1:23" x14ac:dyDescent="0.25">
      <c r="A3181" t="s">
        <v>8079</v>
      </c>
      <c r="B3181">
        <v>75</v>
      </c>
      <c r="C3181">
        <v>106</v>
      </c>
      <c r="D3181">
        <v>261</v>
      </c>
      <c r="E3181">
        <v>520</v>
      </c>
      <c r="F3181" t="s">
        <v>580</v>
      </c>
      <c r="G3181">
        <v>30000</v>
      </c>
      <c r="H3181">
        <v>0</v>
      </c>
      <c r="I3181" t="s">
        <v>2157</v>
      </c>
      <c r="J3181" t="s">
        <v>8916</v>
      </c>
      <c r="K3181" t="s">
        <v>8917</v>
      </c>
      <c r="L3181">
        <v>3075</v>
      </c>
      <c r="M3181">
        <v>31325</v>
      </c>
      <c r="N3181" t="s">
        <v>1305</v>
      </c>
      <c r="O3181">
        <v>2</v>
      </c>
      <c r="P3181">
        <v>31</v>
      </c>
      <c r="Q3181" t="s">
        <v>30</v>
      </c>
      <c r="R3181" t="s">
        <v>526</v>
      </c>
      <c r="S3181">
        <v>0</v>
      </c>
      <c r="T3181">
        <v>2008</v>
      </c>
      <c r="U3181">
        <v>744</v>
      </c>
      <c r="V3181">
        <v>6.3</v>
      </c>
      <c r="W3181">
        <v>589</v>
      </c>
    </row>
    <row r="3182" spans="1:23" x14ac:dyDescent="0.25">
      <c r="A3182" t="s">
        <v>8918</v>
      </c>
      <c r="B3182">
        <v>66</v>
      </c>
      <c r="C3182">
        <v>81</v>
      </c>
      <c r="D3182">
        <v>4</v>
      </c>
      <c r="E3182">
        <v>5</v>
      </c>
      <c r="F3182" t="s">
        <v>8919</v>
      </c>
      <c r="G3182">
        <v>63</v>
      </c>
      <c r="H3182">
        <v>11835</v>
      </c>
      <c r="I3182" t="s">
        <v>936</v>
      </c>
      <c r="J3182" t="s">
        <v>5168</v>
      </c>
      <c r="K3182" t="s">
        <v>8920</v>
      </c>
      <c r="L3182">
        <v>1920</v>
      </c>
      <c r="M3182">
        <v>81</v>
      </c>
      <c r="N3182" t="s">
        <v>8921</v>
      </c>
      <c r="O3182">
        <v>0</v>
      </c>
      <c r="P3182">
        <v>7</v>
      </c>
      <c r="Q3182" t="s">
        <v>5169</v>
      </c>
      <c r="R3182" t="s">
        <v>5170</v>
      </c>
      <c r="S3182">
        <v>0</v>
      </c>
      <c r="T3182">
        <v>2013</v>
      </c>
      <c r="U3182">
        <v>10</v>
      </c>
      <c r="V3182">
        <v>6.9</v>
      </c>
      <c r="W3182">
        <v>1000</v>
      </c>
    </row>
    <row r="3183" spans="1:23" x14ac:dyDescent="0.25">
      <c r="A3183" t="s">
        <v>8922</v>
      </c>
      <c r="B3183">
        <v>31</v>
      </c>
      <c r="C3183">
        <v>100</v>
      </c>
      <c r="D3183">
        <v>98</v>
      </c>
      <c r="E3183">
        <v>95</v>
      </c>
      <c r="F3183" t="s">
        <v>136</v>
      </c>
      <c r="G3183">
        <v>1000</v>
      </c>
      <c r="H3183">
        <v>0</v>
      </c>
      <c r="I3183" t="s">
        <v>8923</v>
      </c>
      <c r="J3183" t="s">
        <v>8924</v>
      </c>
      <c r="K3183" t="s">
        <v>8925</v>
      </c>
      <c r="L3183">
        <v>1250</v>
      </c>
      <c r="M3183">
        <v>2227</v>
      </c>
      <c r="N3183" t="s">
        <v>8926</v>
      </c>
      <c r="O3183">
        <v>1</v>
      </c>
      <c r="P3183">
        <v>16</v>
      </c>
      <c r="Q3183" t="s">
        <v>30</v>
      </c>
      <c r="R3183" t="s">
        <v>44</v>
      </c>
      <c r="S3183">
        <v>0</v>
      </c>
      <c r="T3183">
        <v>2010</v>
      </c>
      <c r="U3183">
        <v>891</v>
      </c>
      <c r="V3183">
        <v>5.4</v>
      </c>
      <c r="W3183">
        <v>695</v>
      </c>
    </row>
    <row r="3184" spans="1:23" x14ac:dyDescent="0.25">
      <c r="A3184" t="s">
        <v>2913</v>
      </c>
      <c r="B3184">
        <v>32</v>
      </c>
      <c r="C3184">
        <v>90</v>
      </c>
      <c r="D3184">
        <v>110</v>
      </c>
      <c r="E3184">
        <v>711</v>
      </c>
      <c r="F3184" t="s">
        <v>795</v>
      </c>
      <c r="G3184">
        <v>1000</v>
      </c>
      <c r="H3184">
        <v>0</v>
      </c>
      <c r="I3184" t="s">
        <v>2619</v>
      </c>
      <c r="J3184" t="s">
        <v>271</v>
      </c>
      <c r="K3184" t="s">
        <v>8927</v>
      </c>
      <c r="L3184">
        <v>5715</v>
      </c>
      <c r="M3184">
        <v>3937</v>
      </c>
      <c r="N3184" t="s">
        <v>6250</v>
      </c>
      <c r="O3184">
        <v>4</v>
      </c>
      <c r="P3184">
        <v>60</v>
      </c>
      <c r="Q3184" t="s">
        <v>30</v>
      </c>
      <c r="R3184" t="s">
        <v>31</v>
      </c>
      <c r="S3184">
        <v>0</v>
      </c>
      <c r="T3184">
        <v>2009</v>
      </c>
      <c r="U3184">
        <v>898</v>
      </c>
      <c r="V3184">
        <v>3.8</v>
      </c>
      <c r="W3184">
        <v>486</v>
      </c>
    </row>
    <row r="3185" spans="1:23" x14ac:dyDescent="0.25">
      <c r="A3185" t="s">
        <v>8928</v>
      </c>
      <c r="B3185">
        <v>17</v>
      </c>
      <c r="C3185">
        <v>116</v>
      </c>
      <c r="D3185">
        <v>24</v>
      </c>
      <c r="E3185">
        <v>46</v>
      </c>
      <c r="F3185" t="s">
        <v>8929</v>
      </c>
      <c r="G3185">
        <v>183</v>
      </c>
      <c r="H3185">
        <v>0</v>
      </c>
      <c r="I3185" t="s">
        <v>152</v>
      </c>
      <c r="J3185" t="s">
        <v>8467</v>
      </c>
      <c r="K3185" t="s">
        <v>8930</v>
      </c>
      <c r="L3185">
        <v>2223</v>
      </c>
      <c r="M3185">
        <v>428</v>
      </c>
      <c r="N3185" t="s">
        <v>8931</v>
      </c>
      <c r="O3185">
        <v>2</v>
      </c>
      <c r="P3185">
        <v>27</v>
      </c>
      <c r="Q3185" t="s">
        <v>30</v>
      </c>
      <c r="R3185" t="s">
        <v>188</v>
      </c>
      <c r="S3185">
        <v>0</v>
      </c>
      <c r="T3185">
        <v>2007</v>
      </c>
      <c r="U3185">
        <v>136</v>
      </c>
      <c r="V3185">
        <v>7</v>
      </c>
      <c r="W3185">
        <v>746</v>
      </c>
    </row>
    <row r="3186" spans="1:23" x14ac:dyDescent="0.25">
      <c r="A3186" t="s">
        <v>8932</v>
      </c>
      <c r="B3186">
        <v>4</v>
      </c>
      <c r="C3186">
        <v>84</v>
      </c>
      <c r="D3186">
        <v>5</v>
      </c>
      <c r="E3186">
        <v>482</v>
      </c>
      <c r="F3186" t="s">
        <v>8933</v>
      </c>
      <c r="G3186">
        <v>670</v>
      </c>
      <c r="H3186">
        <v>0</v>
      </c>
      <c r="I3186" t="s">
        <v>1094</v>
      </c>
      <c r="J3186" t="s">
        <v>6260</v>
      </c>
      <c r="K3186" t="s">
        <v>8934</v>
      </c>
      <c r="L3186">
        <v>553</v>
      </c>
      <c r="M3186">
        <v>2739</v>
      </c>
      <c r="N3186" t="s">
        <v>3435</v>
      </c>
      <c r="O3186">
        <v>5</v>
      </c>
      <c r="P3186">
        <v>3</v>
      </c>
      <c r="Q3186" t="s">
        <v>30</v>
      </c>
      <c r="R3186" t="s">
        <v>31</v>
      </c>
      <c r="S3186">
        <v>0</v>
      </c>
      <c r="T3186">
        <v>2010</v>
      </c>
      <c r="U3186">
        <v>608</v>
      </c>
      <c r="V3186">
        <v>5.2</v>
      </c>
      <c r="W3186">
        <v>119</v>
      </c>
    </row>
    <row r="3187" spans="1:23" x14ac:dyDescent="0.25">
      <c r="A3187" t="s">
        <v>5146</v>
      </c>
      <c r="B3187">
        <v>152</v>
      </c>
      <c r="C3187">
        <v>135</v>
      </c>
      <c r="D3187">
        <v>419</v>
      </c>
      <c r="E3187">
        <v>7</v>
      </c>
      <c r="F3187" t="s">
        <v>7882</v>
      </c>
      <c r="G3187">
        <v>398</v>
      </c>
      <c r="H3187">
        <v>128486</v>
      </c>
      <c r="I3187" t="s">
        <v>2914</v>
      </c>
      <c r="J3187" t="s">
        <v>4187</v>
      </c>
      <c r="K3187" t="s">
        <v>8935</v>
      </c>
      <c r="L3187">
        <v>26156</v>
      </c>
      <c r="M3187">
        <v>569</v>
      </c>
      <c r="N3187" t="s">
        <v>8936</v>
      </c>
      <c r="O3187">
        <v>0</v>
      </c>
      <c r="P3187">
        <v>74</v>
      </c>
      <c r="Q3187" t="s">
        <v>7415</v>
      </c>
      <c r="R3187" t="s">
        <v>3498</v>
      </c>
      <c r="S3187">
        <v>0</v>
      </c>
      <c r="T3187">
        <v>2008</v>
      </c>
      <c r="U3187">
        <v>149</v>
      </c>
      <c r="V3187">
        <v>7.3</v>
      </c>
      <c r="W3187">
        <v>0</v>
      </c>
    </row>
    <row r="3188" spans="1:23" x14ac:dyDescent="0.25">
      <c r="A3188" t="s">
        <v>7580</v>
      </c>
      <c r="B3188">
        <v>129</v>
      </c>
      <c r="C3188">
        <v>84</v>
      </c>
      <c r="D3188">
        <v>36</v>
      </c>
      <c r="E3188">
        <v>899</v>
      </c>
      <c r="F3188" t="s">
        <v>6832</v>
      </c>
      <c r="G3188">
        <v>1000</v>
      </c>
      <c r="H3188">
        <v>0</v>
      </c>
      <c r="I3188" t="s">
        <v>3406</v>
      </c>
      <c r="J3188" t="s">
        <v>1808</v>
      </c>
      <c r="K3188" t="s">
        <v>8937</v>
      </c>
      <c r="L3188">
        <v>7286</v>
      </c>
      <c r="M3188">
        <v>4686</v>
      </c>
      <c r="N3188" t="s">
        <v>2478</v>
      </c>
      <c r="O3188">
        <v>0</v>
      </c>
      <c r="P3188">
        <v>75</v>
      </c>
      <c r="Q3188" t="s">
        <v>30</v>
      </c>
      <c r="R3188" t="s">
        <v>31</v>
      </c>
      <c r="S3188">
        <v>0</v>
      </c>
      <c r="T3188">
        <v>2013</v>
      </c>
      <c r="U3188">
        <v>948</v>
      </c>
      <c r="V3188">
        <v>4.5999999999999996</v>
      </c>
      <c r="W3188">
        <v>0</v>
      </c>
    </row>
    <row r="3189" spans="1:23" x14ac:dyDescent="0.25">
      <c r="A3189" t="s">
        <v>8938</v>
      </c>
      <c r="B3189">
        <v>15</v>
      </c>
      <c r="C3189">
        <v>89</v>
      </c>
      <c r="D3189">
        <v>3</v>
      </c>
      <c r="E3189">
        <v>499</v>
      </c>
      <c r="F3189" t="s">
        <v>501</v>
      </c>
      <c r="G3189">
        <v>764</v>
      </c>
      <c r="H3189">
        <v>0</v>
      </c>
      <c r="I3189" t="s">
        <v>8939</v>
      </c>
      <c r="J3189" t="s">
        <v>1923</v>
      </c>
      <c r="K3189" t="s">
        <v>8940</v>
      </c>
      <c r="L3189">
        <v>3015</v>
      </c>
      <c r="M3189">
        <v>2876</v>
      </c>
      <c r="N3189" t="s">
        <v>7387</v>
      </c>
      <c r="O3189">
        <v>1</v>
      </c>
      <c r="P3189">
        <v>27</v>
      </c>
      <c r="Q3189" t="s">
        <v>30</v>
      </c>
      <c r="R3189" t="s">
        <v>188</v>
      </c>
      <c r="S3189">
        <v>0</v>
      </c>
      <c r="T3189">
        <v>2010</v>
      </c>
      <c r="U3189">
        <v>716</v>
      </c>
      <c r="V3189">
        <v>6.5</v>
      </c>
      <c r="W3189">
        <v>850</v>
      </c>
    </row>
    <row r="3190" spans="1:23" x14ac:dyDescent="0.25">
      <c r="A3190" t="s">
        <v>3989</v>
      </c>
      <c r="B3190">
        <v>248</v>
      </c>
      <c r="C3190">
        <v>107</v>
      </c>
      <c r="D3190">
        <v>99</v>
      </c>
      <c r="E3190">
        <v>452</v>
      </c>
      <c r="F3190" t="s">
        <v>5400</v>
      </c>
      <c r="G3190">
        <v>17000</v>
      </c>
      <c r="H3190">
        <v>16025394</v>
      </c>
      <c r="I3190" t="s">
        <v>936</v>
      </c>
      <c r="J3190" t="s">
        <v>384</v>
      </c>
      <c r="K3190" t="s">
        <v>8941</v>
      </c>
      <c r="L3190">
        <v>131180</v>
      </c>
      <c r="M3190">
        <v>18983</v>
      </c>
      <c r="N3190" t="s">
        <v>1161</v>
      </c>
      <c r="O3190">
        <v>6</v>
      </c>
      <c r="P3190">
        <v>220</v>
      </c>
      <c r="Q3190" t="s">
        <v>30</v>
      </c>
      <c r="R3190" t="s">
        <v>31</v>
      </c>
      <c r="S3190">
        <v>0</v>
      </c>
      <c r="T3190">
        <v>2009</v>
      </c>
      <c r="U3190">
        <v>985</v>
      </c>
      <c r="V3190">
        <v>6.8</v>
      </c>
      <c r="W3190">
        <v>0</v>
      </c>
    </row>
    <row r="3191" spans="1:23" x14ac:dyDescent="0.25">
      <c r="A3191" t="s">
        <v>8942</v>
      </c>
      <c r="B3191">
        <v>52</v>
      </c>
      <c r="C3191">
        <v>144</v>
      </c>
      <c r="D3191">
        <v>0</v>
      </c>
      <c r="E3191">
        <v>195</v>
      </c>
      <c r="F3191" t="s">
        <v>8943</v>
      </c>
      <c r="G3191">
        <v>786</v>
      </c>
      <c r="H3191">
        <v>2483955</v>
      </c>
      <c r="I3191" t="s">
        <v>152</v>
      </c>
      <c r="J3191" t="s">
        <v>7534</v>
      </c>
      <c r="K3191" t="s">
        <v>8944</v>
      </c>
      <c r="L3191">
        <v>8369</v>
      </c>
      <c r="M3191">
        <v>1674</v>
      </c>
      <c r="N3191" t="s">
        <v>8945</v>
      </c>
      <c r="O3191">
        <v>0</v>
      </c>
      <c r="P3191">
        <v>165</v>
      </c>
      <c r="Q3191" t="s">
        <v>30</v>
      </c>
      <c r="R3191" t="s">
        <v>31</v>
      </c>
      <c r="S3191">
        <v>0</v>
      </c>
      <c r="T3191">
        <v>2005</v>
      </c>
      <c r="U3191">
        <v>228</v>
      </c>
      <c r="V3191">
        <v>6.7</v>
      </c>
      <c r="W3191">
        <v>957</v>
      </c>
    </row>
    <row r="3192" spans="1:23" x14ac:dyDescent="0.25">
      <c r="A3192" t="s">
        <v>2059</v>
      </c>
      <c r="B3192">
        <v>55</v>
      </c>
      <c r="C3192">
        <v>98</v>
      </c>
      <c r="D3192">
        <v>41</v>
      </c>
      <c r="E3192">
        <v>525</v>
      </c>
      <c r="F3192" t="s">
        <v>3253</v>
      </c>
      <c r="G3192">
        <v>723</v>
      </c>
      <c r="H3192">
        <v>57176582</v>
      </c>
      <c r="I3192" t="s">
        <v>1094</v>
      </c>
      <c r="J3192" t="s">
        <v>2450</v>
      </c>
      <c r="K3192" t="s">
        <v>8946</v>
      </c>
      <c r="L3192">
        <v>27492</v>
      </c>
      <c r="M3192">
        <v>3939</v>
      </c>
      <c r="N3192" t="s">
        <v>7986</v>
      </c>
      <c r="O3192">
        <v>1</v>
      </c>
      <c r="P3192">
        <v>84</v>
      </c>
      <c r="Q3192" t="s">
        <v>30</v>
      </c>
      <c r="R3192" t="s">
        <v>31</v>
      </c>
      <c r="S3192">
        <v>0</v>
      </c>
      <c r="T3192">
        <v>2000</v>
      </c>
      <c r="U3192">
        <v>706</v>
      </c>
      <c r="V3192">
        <v>6.1</v>
      </c>
      <c r="W3192">
        <v>0</v>
      </c>
    </row>
    <row r="3193" spans="1:23" x14ac:dyDescent="0.25">
      <c r="A3193" t="s">
        <v>8947</v>
      </c>
      <c r="B3193">
        <v>30</v>
      </c>
      <c r="C3193">
        <v>94</v>
      </c>
      <c r="D3193">
        <v>9</v>
      </c>
      <c r="E3193">
        <v>262</v>
      </c>
      <c r="F3193" t="s">
        <v>470</v>
      </c>
      <c r="G3193">
        <v>4000</v>
      </c>
      <c r="H3193">
        <v>0</v>
      </c>
      <c r="I3193" t="s">
        <v>321</v>
      </c>
      <c r="J3193" t="s">
        <v>949</v>
      </c>
      <c r="K3193" t="s">
        <v>8948</v>
      </c>
      <c r="L3193">
        <v>12372</v>
      </c>
      <c r="M3193">
        <v>9432</v>
      </c>
      <c r="N3193" t="s">
        <v>8949</v>
      </c>
      <c r="O3193">
        <v>1</v>
      </c>
      <c r="P3193">
        <v>42</v>
      </c>
      <c r="Q3193" t="s">
        <v>30</v>
      </c>
      <c r="R3193" t="s">
        <v>188</v>
      </c>
      <c r="S3193">
        <v>0</v>
      </c>
      <c r="T3193">
        <v>2014</v>
      </c>
      <c r="U3193">
        <v>4000</v>
      </c>
      <c r="V3193">
        <v>5.2</v>
      </c>
      <c r="W3193">
        <v>0</v>
      </c>
    </row>
    <row r="3194" spans="1:23" x14ac:dyDescent="0.25">
      <c r="A3194" t="s">
        <v>4844</v>
      </c>
      <c r="B3194">
        <v>130</v>
      </c>
      <c r="C3194">
        <v>117</v>
      </c>
      <c r="D3194">
        <v>43</v>
      </c>
      <c r="E3194">
        <v>244</v>
      </c>
      <c r="F3194" t="s">
        <v>8950</v>
      </c>
      <c r="G3194">
        <v>742</v>
      </c>
      <c r="H3194">
        <v>43100000</v>
      </c>
      <c r="I3194" t="s">
        <v>40</v>
      </c>
      <c r="J3194" t="s">
        <v>6021</v>
      </c>
      <c r="K3194" t="s">
        <v>8951</v>
      </c>
      <c r="L3194">
        <v>75280</v>
      </c>
      <c r="M3194">
        <v>2127</v>
      </c>
      <c r="N3194" t="s">
        <v>738</v>
      </c>
      <c r="O3194">
        <v>0</v>
      </c>
      <c r="P3194">
        <v>267</v>
      </c>
      <c r="Q3194" t="s">
        <v>30</v>
      </c>
      <c r="R3194" t="s">
        <v>44</v>
      </c>
      <c r="S3194">
        <v>0</v>
      </c>
      <c r="T3194">
        <v>1967</v>
      </c>
      <c r="U3194">
        <v>462</v>
      </c>
      <c r="V3194">
        <v>6.9</v>
      </c>
      <c r="W3194">
        <v>0</v>
      </c>
    </row>
    <row r="3195" spans="1:23" x14ac:dyDescent="0.25">
      <c r="A3195" t="s">
        <v>8952</v>
      </c>
      <c r="B3195">
        <v>29</v>
      </c>
      <c r="C3195">
        <v>102</v>
      </c>
      <c r="D3195">
        <v>7</v>
      </c>
      <c r="E3195">
        <v>1000</v>
      </c>
      <c r="F3195" t="s">
        <v>4981</v>
      </c>
      <c r="G3195">
        <v>31000</v>
      </c>
      <c r="H3195">
        <v>0</v>
      </c>
      <c r="I3195" t="s">
        <v>2831</v>
      </c>
      <c r="J3195" t="s">
        <v>6813</v>
      </c>
      <c r="K3195" t="s">
        <v>8953</v>
      </c>
      <c r="L3195">
        <v>5865</v>
      </c>
      <c r="M3195">
        <v>35634</v>
      </c>
      <c r="N3195" t="s">
        <v>3626</v>
      </c>
      <c r="O3195">
        <v>7</v>
      </c>
      <c r="P3195">
        <v>12</v>
      </c>
      <c r="Q3195" t="s">
        <v>30</v>
      </c>
      <c r="R3195" t="s">
        <v>44</v>
      </c>
      <c r="S3195">
        <v>0</v>
      </c>
      <c r="T3195">
        <v>2014</v>
      </c>
      <c r="U3195">
        <v>1000</v>
      </c>
      <c r="V3195">
        <v>6</v>
      </c>
      <c r="W3195">
        <v>1000</v>
      </c>
    </row>
    <row r="3196" spans="1:23" x14ac:dyDescent="0.25">
      <c r="A3196" t="s">
        <v>7037</v>
      </c>
      <c r="B3196">
        <v>447</v>
      </c>
      <c r="C3196">
        <v>127</v>
      </c>
      <c r="D3196">
        <v>0</v>
      </c>
      <c r="E3196">
        <v>319</v>
      </c>
      <c r="F3196" t="s">
        <v>8954</v>
      </c>
      <c r="G3196">
        <v>678</v>
      </c>
      <c r="H3196">
        <v>225377</v>
      </c>
      <c r="I3196" t="s">
        <v>152</v>
      </c>
      <c r="J3196" t="s">
        <v>3700</v>
      </c>
      <c r="K3196" t="s">
        <v>8955</v>
      </c>
      <c r="L3196">
        <v>70382</v>
      </c>
      <c r="M3196">
        <v>1557</v>
      </c>
      <c r="N3196" t="s">
        <v>8956</v>
      </c>
      <c r="O3196">
        <v>1</v>
      </c>
      <c r="P3196">
        <v>190</v>
      </c>
      <c r="Q3196" t="s">
        <v>965</v>
      </c>
      <c r="R3196" t="s">
        <v>966</v>
      </c>
      <c r="S3196">
        <v>0</v>
      </c>
      <c r="T3196">
        <v>2012</v>
      </c>
      <c r="U3196">
        <v>432</v>
      </c>
      <c r="V3196">
        <v>7.9</v>
      </c>
      <c r="W3196">
        <v>33000</v>
      </c>
    </row>
    <row r="3197" spans="1:23" x14ac:dyDescent="0.25">
      <c r="A3197" t="s">
        <v>8957</v>
      </c>
      <c r="B3197">
        <v>66</v>
      </c>
      <c r="C3197">
        <v>98</v>
      </c>
      <c r="D3197">
        <v>17</v>
      </c>
      <c r="E3197">
        <v>770</v>
      </c>
      <c r="F3197" t="s">
        <v>4476</v>
      </c>
      <c r="G3197">
        <v>1000</v>
      </c>
      <c r="H3197">
        <v>14114488</v>
      </c>
      <c r="I3197" t="s">
        <v>3406</v>
      </c>
      <c r="J3197" t="s">
        <v>1434</v>
      </c>
      <c r="K3197" t="s">
        <v>8958</v>
      </c>
      <c r="L3197">
        <v>13190</v>
      </c>
      <c r="M3197">
        <v>3827</v>
      </c>
      <c r="N3197" t="s">
        <v>4474</v>
      </c>
      <c r="O3197">
        <v>0</v>
      </c>
      <c r="P3197">
        <v>114</v>
      </c>
      <c r="Q3197" t="s">
        <v>30</v>
      </c>
      <c r="R3197" t="s">
        <v>31</v>
      </c>
      <c r="S3197">
        <v>0</v>
      </c>
      <c r="T3197">
        <v>1988</v>
      </c>
      <c r="U3197">
        <v>887</v>
      </c>
      <c r="V3197">
        <v>4.5</v>
      </c>
      <c r="W3197">
        <v>616</v>
      </c>
    </row>
    <row r="3198" spans="1:23" x14ac:dyDescent="0.25">
      <c r="A3198" t="s">
        <v>8959</v>
      </c>
      <c r="B3198">
        <v>18</v>
      </c>
      <c r="C3198">
        <v>88</v>
      </c>
      <c r="D3198">
        <v>6</v>
      </c>
      <c r="E3198">
        <v>200</v>
      </c>
      <c r="F3198" t="s">
        <v>6200</v>
      </c>
      <c r="G3198">
        <v>557</v>
      </c>
      <c r="H3198">
        <v>0</v>
      </c>
      <c r="I3198" t="s">
        <v>3537</v>
      </c>
      <c r="J3198" t="s">
        <v>4253</v>
      </c>
      <c r="K3198" t="s">
        <v>8960</v>
      </c>
      <c r="L3198">
        <v>1763</v>
      </c>
      <c r="M3198">
        <v>1702</v>
      </c>
      <c r="N3198" t="s">
        <v>8961</v>
      </c>
      <c r="O3198">
        <v>0</v>
      </c>
      <c r="P3198">
        <v>26</v>
      </c>
      <c r="Q3198" t="s">
        <v>30</v>
      </c>
      <c r="R3198" t="s">
        <v>31</v>
      </c>
      <c r="S3198">
        <v>0</v>
      </c>
      <c r="T3198">
        <v>2015</v>
      </c>
      <c r="U3198">
        <v>290</v>
      </c>
      <c r="V3198">
        <v>5.0999999999999996</v>
      </c>
      <c r="W3198">
        <v>898</v>
      </c>
    </row>
    <row r="3199" spans="1:23" x14ac:dyDescent="0.25">
      <c r="A3199" t="s">
        <v>8962</v>
      </c>
      <c r="B3199">
        <v>61</v>
      </c>
      <c r="C3199">
        <v>197</v>
      </c>
      <c r="D3199">
        <v>176</v>
      </c>
      <c r="E3199">
        <v>760</v>
      </c>
      <c r="F3199" t="s">
        <v>8421</v>
      </c>
      <c r="G3199">
        <v>924</v>
      </c>
      <c r="H3199">
        <v>46300000</v>
      </c>
      <c r="I3199" t="s">
        <v>909</v>
      </c>
      <c r="J3199" t="s">
        <v>1901</v>
      </c>
      <c r="K3199" t="s">
        <v>8963</v>
      </c>
      <c r="L3199">
        <v>29323</v>
      </c>
      <c r="M3199">
        <v>4109</v>
      </c>
      <c r="N3199" t="s">
        <v>8964</v>
      </c>
      <c r="O3199">
        <v>0</v>
      </c>
      <c r="P3199">
        <v>344</v>
      </c>
      <c r="Q3199" t="s">
        <v>30</v>
      </c>
      <c r="R3199" t="s">
        <v>31</v>
      </c>
      <c r="S3199">
        <v>0</v>
      </c>
      <c r="T3199">
        <v>1963</v>
      </c>
      <c r="U3199">
        <v>898</v>
      </c>
      <c r="V3199">
        <v>7.6</v>
      </c>
      <c r="W3199">
        <v>0</v>
      </c>
    </row>
    <row r="3200" spans="1:23" x14ac:dyDescent="0.25">
      <c r="A3200" t="s">
        <v>8965</v>
      </c>
      <c r="B3200">
        <v>232</v>
      </c>
      <c r="C3200">
        <v>121</v>
      </c>
      <c r="D3200">
        <v>0</v>
      </c>
      <c r="E3200">
        <v>82</v>
      </c>
      <c r="F3200" t="s">
        <v>7908</v>
      </c>
      <c r="G3200">
        <v>148</v>
      </c>
      <c r="H3200">
        <v>12899702</v>
      </c>
      <c r="I3200" t="s">
        <v>8966</v>
      </c>
      <c r="J3200" t="s">
        <v>8967</v>
      </c>
      <c r="K3200" t="s">
        <v>8968</v>
      </c>
      <c r="L3200">
        <v>76681</v>
      </c>
      <c r="M3200">
        <v>448</v>
      </c>
      <c r="N3200" t="s">
        <v>8969</v>
      </c>
      <c r="O3200">
        <v>1</v>
      </c>
      <c r="P3200">
        <v>228</v>
      </c>
      <c r="Q3200" t="s">
        <v>1783</v>
      </c>
      <c r="R3200" t="s">
        <v>2266</v>
      </c>
      <c r="S3200">
        <v>0</v>
      </c>
      <c r="T3200">
        <v>2006</v>
      </c>
      <c r="U3200">
        <v>114</v>
      </c>
      <c r="V3200">
        <v>7.6</v>
      </c>
      <c r="W3200">
        <v>0</v>
      </c>
    </row>
    <row r="3201" spans="1:23" x14ac:dyDescent="0.25">
      <c r="A3201" t="s">
        <v>8970</v>
      </c>
      <c r="B3201">
        <v>62</v>
      </c>
      <c r="C3201">
        <v>90</v>
      </c>
      <c r="D3201">
        <v>0</v>
      </c>
      <c r="E3201">
        <v>123</v>
      </c>
      <c r="F3201" t="s">
        <v>7777</v>
      </c>
      <c r="G3201">
        <v>187</v>
      </c>
      <c r="H3201">
        <v>0</v>
      </c>
      <c r="I3201" t="s">
        <v>8971</v>
      </c>
      <c r="J3201" t="s">
        <v>8972</v>
      </c>
      <c r="K3201" t="s">
        <v>8973</v>
      </c>
      <c r="L3201">
        <v>23516</v>
      </c>
      <c r="M3201">
        <v>646</v>
      </c>
      <c r="N3201" t="s">
        <v>8974</v>
      </c>
      <c r="O3201">
        <v>0</v>
      </c>
      <c r="P3201">
        <v>147</v>
      </c>
      <c r="Q3201" t="s">
        <v>30</v>
      </c>
      <c r="R3201" t="s">
        <v>188</v>
      </c>
      <c r="S3201">
        <v>0</v>
      </c>
      <c r="T3201">
        <v>1981</v>
      </c>
      <c r="U3201">
        <v>176</v>
      </c>
      <c r="V3201">
        <v>6.7</v>
      </c>
      <c r="W3201">
        <v>0</v>
      </c>
    </row>
    <row r="3202" spans="1:23" x14ac:dyDescent="0.25">
      <c r="A3202" t="s">
        <v>4763</v>
      </c>
      <c r="B3202">
        <v>106</v>
      </c>
      <c r="C3202">
        <v>89</v>
      </c>
      <c r="D3202">
        <v>100</v>
      </c>
      <c r="E3202">
        <v>327</v>
      </c>
      <c r="F3202" t="s">
        <v>1496</v>
      </c>
      <c r="G3202">
        <v>33000</v>
      </c>
      <c r="H3202">
        <v>113155</v>
      </c>
      <c r="I3202" t="s">
        <v>1225</v>
      </c>
      <c r="J3202" t="s">
        <v>8975</v>
      </c>
      <c r="K3202" t="s">
        <v>8976</v>
      </c>
      <c r="L3202">
        <v>9006</v>
      </c>
      <c r="M3202">
        <v>34398</v>
      </c>
      <c r="N3202" t="s">
        <v>4766</v>
      </c>
      <c r="O3202">
        <v>7</v>
      </c>
      <c r="P3202">
        <v>54</v>
      </c>
      <c r="Q3202" t="s">
        <v>30</v>
      </c>
      <c r="R3202" t="s">
        <v>31</v>
      </c>
      <c r="S3202">
        <v>0</v>
      </c>
      <c r="T3202">
        <v>2009</v>
      </c>
      <c r="U3202">
        <v>947</v>
      </c>
      <c r="V3202">
        <v>6.1</v>
      </c>
      <c r="W3202">
        <v>0</v>
      </c>
    </row>
    <row r="3203" spans="1:23" x14ac:dyDescent="0.25">
      <c r="A3203" t="s">
        <v>3218</v>
      </c>
      <c r="B3203">
        <v>56</v>
      </c>
      <c r="C3203">
        <v>104</v>
      </c>
      <c r="D3203">
        <v>12</v>
      </c>
      <c r="E3203">
        <v>1000</v>
      </c>
      <c r="F3203" t="s">
        <v>274</v>
      </c>
      <c r="G3203">
        <v>21000</v>
      </c>
      <c r="H3203">
        <v>2600000</v>
      </c>
      <c r="I3203" t="s">
        <v>2157</v>
      </c>
      <c r="J3203" t="s">
        <v>71</v>
      </c>
      <c r="K3203" t="s">
        <v>8977</v>
      </c>
      <c r="L3203">
        <v>11612</v>
      </c>
      <c r="M3203">
        <v>23962</v>
      </c>
      <c r="N3203" t="s">
        <v>145</v>
      </c>
      <c r="O3203">
        <v>3</v>
      </c>
      <c r="P3203">
        <v>88</v>
      </c>
      <c r="Q3203" t="s">
        <v>30</v>
      </c>
      <c r="R3203" t="s">
        <v>44</v>
      </c>
      <c r="S3203">
        <v>0</v>
      </c>
      <c r="T3203">
        <v>1995</v>
      </c>
      <c r="U3203">
        <v>1000</v>
      </c>
      <c r="V3203">
        <v>7.5</v>
      </c>
      <c r="W3203">
        <v>0</v>
      </c>
    </row>
    <row r="3204" spans="1:23" x14ac:dyDescent="0.25">
      <c r="A3204" t="s">
        <v>8978</v>
      </c>
      <c r="B3204">
        <v>41</v>
      </c>
      <c r="C3204">
        <v>90</v>
      </c>
      <c r="D3204">
        <v>116</v>
      </c>
      <c r="E3204">
        <v>303</v>
      </c>
      <c r="F3204" t="s">
        <v>8979</v>
      </c>
      <c r="G3204">
        <v>594</v>
      </c>
      <c r="H3204">
        <v>1602466</v>
      </c>
      <c r="I3204" t="s">
        <v>8980</v>
      </c>
      <c r="J3204" t="s">
        <v>8981</v>
      </c>
      <c r="K3204" t="s">
        <v>8982</v>
      </c>
      <c r="L3204">
        <v>9673</v>
      </c>
      <c r="M3204">
        <v>1836</v>
      </c>
      <c r="N3204" t="s">
        <v>5396</v>
      </c>
      <c r="O3204">
        <v>0</v>
      </c>
      <c r="P3204">
        <v>106</v>
      </c>
      <c r="Q3204" t="s">
        <v>30</v>
      </c>
      <c r="R3204" t="s">
        <v>3448</v>
      </c>
      <c r="S3204">
        <v>0</v>
      </c>
      <c r="T3204">
        <v>2010</v>
      </c>
      <c r="U3204">
        <v>412</v>
      </c>
      <c r="V3204">
        <v>6</v>
      </c>
      <c r="W3204">
        <v>0</v>
      </c>
    </row>
    <row r="3205" spans="1:23" x14ac:dyDescent="0.25">
      <c r="A3205" t="s">
        <v>7766</v>
      </c>
      <c r="B3205">
        <v>439</v>
      </c>
      <c r="C3205">
        <v>130</v>
      </c>
      <c r="D3205">
        <v>3000</v>
      </c>
      <c r="E3205">
        <v>844</v>
      </c>
      <c r="F3205" t="s">
        <v>63</v>
      </c>
      <c r="G3205">
        <v>10000</v>
      </c>
      <c r="H3205">
        <v>3029870</v>
      </c>
      <c r="I3205" t="s">
        <v>1209</v>
      </c>
      <c r="J3205" t="s">
        <v>160</v>
      </c>
      <c r="K3205" t="s">
        <v>8983</v>
      </c>
      <c r="L3205">
        <v>128729</v>
      </c>
      <c r="M3205">
        <v>15835</v>
      </c>
      <c r="N3205" t="s">
        <v>2233</v>
      </c>
      <c r="O3205">
        <v>1</v>
      </c>
      <c r="P3205">
        <v>551</v>
      </c>
      <c r="Q3205" t="s">
        <v>30</v>
      </c>
      <c r="R3205" t="s">
        <v>4649</v>
      </c>
      <c r="S3205">
        <v>0</v>
      </c>
      <c r="T3205">
        <v>2011</v>
      </c>
      <c r="U3205">
        <v>4000</v>
      </c>
      <c r="V3205">
        <v>7.1</v>
      </c>
      <c r="W3205">
        <v>50000</v>
      </c>
    </row>
    <row r="3206" spans="1:23" x14ac:dyDescent="0.25">
      <c r="A3206" t="s">
        <v>8984</v>
      </c>
      <c r="B3206">
        <v>54</v>
      </c>
      <c r="C3206">
        <v>92</v>
      </c>
      <c r="D3206">
        <v>25</v>
      </c>
      <c r="E3206">
        <v>110</v>
      </c>
      <c r="F3206" t="s">
        <v>4509</v>
      </c>
      <c r="G3206">
        <v>509</v>
      </c>
      <c r="H3206">
        <v>0</v>
      </c>
      <c r="I3206" t="s">
        <v>8985</v>
      </c>
      <c r="J3206" t="s">
        <v>364</v>
      </c>
      <c r="K3206" t="s">
        <v>8986</v>
      </c>
      <c r="L3206">
        <v>13003</v>
      </c>
      <c r="M3206">
        <v>1248</v>
      </c>
      <c r="N3206" t="s">
        <v>8987</v>
      </c>
      <c r="O3206">
        <v>0</v>
      </c>
      <c r="P3206">
        <v>80</v>
      </c>
      <c r="Q3206" t="s">
        <v>30</v>
      </c>
      <c r="R3206" t="s">
        <v>257</v>
      </c>
      <c r="S3206">
        <v>0</v>
      </c>
      <c r="T3206">
        <v>2011</v>
      </c>
      <c r="U3206">
        <v>446</v>
      </c>
      <c r="V3206">
        <v>7.5</v>
      </c>
      <c r="W3206">
        <v>10000</v>
      </c>
    </row>
    <row r="3207" spans="1:23" x14ac:dyDescent="0.25">
      <c r="A3207" t="s">
        <v>8988</v>
      </c>
      <c r="B3207">
        <v>50</v>
      </c>
      <c r="C3207">
        <v>176</v>
      </c>
      <c r="D3207">
        <v>147</v>
      </c>
      <c r="E3207">
        <v>1000</v>
      </c>
      <c r="F3207" t="s">
        <v>8989</v>
      </c>
      <c r="G3207">
        <v>8000</v>
      </c>
      <c r="H3207">
        <v>3047539</v>
      </c>
      <c r="I3207" t="s">
        <v>152</v>
      </c>
      <c r="J3207" t="s">
        <v>8506</v>
      </c>
      <c r="K3207" t="s">
        <v>8990</v>
      </c>
      <c r="L3207">
        <v>42296</v>
      </c>
      <c r="M3207">
        <v>13762</v>
      </c>
      <c r="N3207" t="s">
        <v>8991</v>
      </c>
      <c r="O3207">
        <v>4</v>
      </c>
      <c r="P3207">
        <v>286</v>
      </c>
      <c r="Q3207" t="s">
        <v>3447</v>
      </c>
      <c r="R3207" t="s">
        <v>3448</v>
      </c>
      <c r="S3207">
        <v>0</v>
      </c>
      <c r="T3207">
        <v>2012</v>
      </c>
      <c r="U3207">
        <v>3000</v>
      </c>
      <c r="V3207">
        <v>6.9</v>
      </c>
      <c r="W3207">
        <v>12000</v>
      </c>
    </row>
    <row r="3208" spans="1:23" x14ac:dyDescent="0.25">
      <c r="A3208" t="s">
        <v>133</v>
      </c>
      <c r="B3208">
        <v>392</v>
      </c>
      <c r="C3208">
        <v>116</v>
      </c>
      <c r="D3208">
        <v>0</v>
      </c>
      <c r="E3208">
        <v>513</v>
      </c>
      <c r="F3208" t="s">
        <v>5024</v>
      </c>
      <c r="G3208">
        <v>1000</v>
      </c>
      <c r="H3208">
        <v>78900000</v>
      </c>
      <c r="I3208" t="s">
        <v>6042</v>
      </c>
      <c r="J3208" t="s">
        <v>1434</v>
      </c>
      <c r="K3208" t="s">
        <v>8992</v>
      </c>
      <c r="L3208">
        <v>563827</v>
      </c>
      <c r="M3208">
        <v>2524</v>
      </c>
      <c r="N3208" t="s">
        <v>8993</v>
      </c>
      <c r="O3208">
        <v>0</v>
      </c>
      <c r="P3208">
        <v>1110</v>
      </c>
      <c r="Q3208" t="s">
        <v>30</v>
      </c>
      <c r="R3208" t="s">
        <v>44</v>
      </c>
      <c r="S3208">
        <v>0</v>
      </c>
      <c r="T3208">
        <v>1979</v>
      </c>
      <c r="U3208">
        <v>581</v>
      </c>
      <c r="V3208">
        <v>8.5</v>
      </c>
      <c r="W3208">
        <v>23000</v>
      </c>
    </row>
    <row r="3209" spans="1:23" x14ac:dyDescent="0.25">
      <c r="A3209" t="s">
        <v>4473</v>
      </c>
      <c r="B3209">
        <v>277</v>
      </c>
      <c r="C3209">
        <v>88</v>
      </c>
      <c r="D3209">
        <v>365</v>
      </c>
      <c r="E3209">
        <v>177</v>
      </c>
      <c r="F3209" t="s">
        <v>8994</v>
      </c>
      <c r="G3209">
        <v>383</v>
      </c>
      <c r="H3209">
        <v>30859000</v>
      </c>
      <c r="I3209" t="s">
        <v>3406</v>
      </c>
      <c r="J3209" t="s">
        <v>6399</v>
      </c>
      <c r="K3209" t="s">
        <v>8995</v>
      </c>
      <c r="L3209">
        <v>96410</v>
      </c>
      <c r="M3209">
        <v>1094</v>
      </c>
      <c r="N3209" t="s">
        <v>8996</v>
      </c>
      <c r="O3209">
        <v>0</v>
      </c>
      <c r="P3209">
        <v>826</v>
      </c>
      <c r="Q3209" t="s">
        <v>30</v>
      </c>
      <c r="R3209" t="s">
        <v>31</v>
      </c>
      <c r="S3209">
        <v>0</v>
      </c>
      <c r="T3209">
        <v>1974</v>
      </c>
      <c r="U3209">
        <v>371</v>
      </c>
      <c r="V3209">
        <v>7.5</v>
      </c>
      <c r="W3209">
        <v>0</v>
      </c>
    </row>
    <row r="3210" spans="1:23" x14ac:dyDescent="0.25">
      <c r="A3210" t="s">
        <v>8997</v>
      </c>
      <c r="B3210">
        <v>259</v>
      </c>
      <c r="C3210">
        <v>106</v>
      </c>
      <c r="D3210">
        <v>50</v>
      </c>
      <c r="E3210">
        <v>741</v>
      </c>
      <c r="F3210" t="s">
        <v>5945</v>
      </c>
      <c r="G3210">
        <v>17000</v>
      </c>
      <c r="H3210">
        <v>3571735</v>
      </c>
      <c r="I3210" t="s">
        <v>2692</v>
      </c>
      <c r="J3210" t="s">
        <v>384</v>
      </c>
      <c r="K3210" t="s">
        <v>8998</v>
      </c>
      <c r="L3210">
        <v>39260</v>
      </c>
      <c r="M3210">
        <v>21711</v>
      </c>
      <c r="N3210" t="s">
        <v>3978</v>
      </c>
      <c r="O3210">
        <v>2</v>
      </c>
      <c r="P3210">
        <v>129</v>
      </c>
      <c r="Q3210" t="s">
        <v>30</v>
      </c>
      <c r="R3210" t="s">
        <v>31</v>
      </c>
      <c r="S3210">
        <v>0</v>
      </c>
      <c r="T3210">
        <v>2010</v>
      </c>
      <c r="U3210">
        <v>908</v>
      </c>
      <c r="V3210">
        <v>6.6</v>
      </c>
      <c r="W3210">
        <v>0</v>
      </c>
    </row>
    <row r="3211" spans="1:23" x14ac:dyDescent="0.25">
      <c r="A3211" t="s">
        <v>4247</v>
      </c>
      <c r="B3211">
        <v>66</v>
      </c>
      <c r="C3211">
        <v>181</v>
      </c>
      <c r="D3211">
        <v>278</v>
      </c>
      <c r="E3211">
        <v>51</v>
      </c>
      <c r="F3211" t="s">
        <v>1673</v>
      </c>
      <c r="G3211">
        <v>402</v>
      </c>
      <c r="H3211">
        <v>50000000</v>
      </c>
      <c r="I3211" t="s">
        <v>7114</v>
      </c>
      <c r="J3211" t="s">
        <v>5311</v>
      </c>
      <c r="K3211" t="s">
        <v>8999</v>
      </c>
      <c r="L3211">
        <v>29839</v>
      </c>
      <c r="M3211">
        <v>934</v>
      </c>
      <c r="N3211" t="s">
        <v>9000</v>
      </c>
      <c r="O3211">
        <v>0</v>
      </c>
      <c r="P3211">
        <v>150</v>
      </c>
      <c r="Q3211" t="s">
        <v>30</v>
      </c>
      <c r="R3211" t="s">
        <v>31</v>
      </c>
      <c r="S3211">
        <v>0</v>
      </c>
      <c r="T3211">
        <v>1971</v>
      </c>
      <c r="U3211">
        <v>343</v>
      </c>
      <c r="V3211">
        <v>8</v>
      </c>
      <c r="W3211">
        <v>0</v>
      </c>
    </row>
    <row r="3212" spans="1:23" x14ac:dyDescent="0.25">
      <c r="A3212" t="s">
        <v>3495</v>
      </c>
      <c r="B3212">
        <v>129</v>
      </c>
      <c r="C3212">
        <v>130</v>
      </c>
      <c r="D3212">
        <v>92</v>
      </c>
      <c r="E3212">
        <v>177</v>
      </c>
      <c r="F3212" t="s">
        <v>9001</v>
      </c>
      <c r="G3212">
        <v>244</v>
      </c>
      <c r="H3212">
        <v>63600000</v>
      </c>
      <c r="I3212" t="s">
        <v>40</v>
      </c>
      <c r="J3212" t="s">
        <v>738</v>
      </c>
      <c r="K3212" t="s">
        <v>9002</v>
      </c>
      <c r="L3212">
        <v>82073</v>
      </c>
      <c r="M3212">
        <v>1164</v>
      </c>
      <c r="N3212" t="s">
        <v>3008</v>
      </c>
      <c r="O3212">
        <v>1</v>
      </c>
      <c r="P3212">
        <v>275</v>
      </c>
      <c r="Q3212" t="s">
        <v>30</v>
      </c>
      <c r="R3212" t="s">
        <v>44</v>
      </c>
      <c r="S3212">
        <v>0</v>
      </c>
      <c r="T3212">
        <v>1965</v>
      </c>
      <c r="U3212">
        <v>189</v>
      </c>
      <c r="V3212">
        <v>7</v>
      </c>
      <c r="W3212">
        <v>0</v>
      </c>
    </row>
    <row r="3213" spans="1:23" x14ac:dyDescent="0.25">
      <c r="A3213" t="s">
        <v>4079</v>
      </c>
      <c r="B3213">
        <v>115</v>
      </c>
      <c r="C3213">
        <v>93</v>
      </c>
      <c r="D3213">
        <v>33</v>
      </c>
      <c r="E3213">
        <v>123</v>
      </c>
      <c r="F3213" t="s">
        <v>9003</v>
      </c>
      <c r="G3213">
        <v>14000</v>
      </c>
      <c r="H3213">
        <v>0</v>
      </c>
      <c r="I3213" t="s">
        <v>7386</v>
      </c>
      <c r="J3213" t="s">
        <v>482</v>
      </c>
      <c r="K3213" t="s">
        <v>9004</v>
      </c>
      <c r="L3213">
        <v>12520</v>
      </c>
      <c r="M3213">
        <v>15014</v>
      </c>
      <c r="N3213" t="s">
        <v>9005</v>
      </c>
      <c r="O3213">
        <v>2</v>
      </c>
      <c r="P3213">
        <v>76</v>
      </c>
      <c r="Q3213" t="s">
        <v>30</v>
      </c>
      <c r="R3213" t="s">
        <v>31</v>
      </c>
      <c r="S3213">
        <v>0</v>
      </c>
      <c r="T3213">
        <v>2011</v>
      </c>
      <c r="U3213">
        <v>383</v>
      </c>
      <c r="V3213">
        <v>5.8</v>
      </c>
      <c r="W3213">
        <v>0</v>
      </c>
    </row>
    <row r="3214" spans="1:23" x14ac:dyDescent="0.25">
      <c r="A3214" t="s">
        <v>9006</v>
      </c>
      <c r="B3214">
        <v>81</v>
      </c>
      <c r="C3214">
        <v>110</v>
      </c>
      <c r="D3214">
        <v>798</v>
      </c>
      <c r="E3214">
        <v>16</v>
      </c>
      <c r="F3214" t="s">
        <v>9007</v>
      </c>
      <c r="G3214">
        <v>580</v>
      </c>
      <c r="H3214">
        <v>0</v>
      </c>
      <c r="I3214" t="s">
        <v>936</v>
      </c>
      <c r="J3214" t="s">
        <v>6605</v>
      </c>
      <c r="K3214" t="s">
        <v>9008</v>
      </c>
      <c r="L3214">
        <v>8667</v>
      </c>
      <c r="M3214">
        <v>662</v>
      </c>
      <c r="N3214" t="s">
        <v>9009</v>
      </c>
      <c r="O3214">
        <v>9</v>
      </c>
      <c r="P3214">
        <v>29</v>
      </c>
      <c r="Q3214" t="s">
        <v>5809</v>
      </c>
      <c r="R3214" t="s">
        <v>4304</v>
      </c>
      <c r="S3214">
        <v>0</v>
      </c>
      <c r="T3214">
        <v>2010</v>
      </c>
      <c r="U3214">
        <v>26</v>
      </c>
      <c r="V3214">
        <v>7.3</v>
      </c>
      <c r="W3214">
        <v>0</v>
      </c>
    </row>
    <row r="3215" spans="1:23" x14ac:dyDescent="0.25">
      <c r="A3215" t="s">
        <v>1970</v>
      </c>
      <c r="B3215">
        <v>29</v>
      </c>
      <c r="C3215">
        <v>123</v>
      </c>
      <c r="D3215">
        <v>473</v>
      </c>
      <c r="E3215">
        <v>685</v>
      </c>
      <c r="F3215" t="s">
        <v>547</v>
      </c>
      <c r="G3215">
        <v>890</v>
      </c>
      <c r="H3215">
        <v>36049108</v>
      </c>
      <c r="I3215" t="s">
        <v>3562</v>
      </c>
      <c r="J3215" t="s">
        <v>438</v>
      </c>
      <c r="K3215" t="s">
        <v>9010</v>
      </c>
      <c r="L3215">
        <v>10139</v>
      </c>
      <c r="M3215">
        <v>3661</v>
      </c>
      <c r="N3215" t="s">
        <v>4373</v>
      </c>
      <c r="O3215">
        <v>4</v>
      </c>
      <c r="P3215">
        <v>70</v>
      </c>
      <c r="Q3215" t="s">
        <v>30</v>
      </c>
      <c r="R3215" t="s">
        <v>31</v>
      </c>
      <c r="S3215">
        <v>0</v>
      </c>
      <c r="T3215">
        <v>1996</v>
      </c>
      <c r="U3215">
        <v>851</v>
      </c>
      <c r="V3215">
        <v>6.8</v>
      </c>
      <c r="W3215">
        <v>0</v>
      </c>
    </row>
    <row r="3216" spans="1:23" x14ac:dyDescent="0.25">
      <c r="A3216" t="s">
        <v>4130</v>
      </c>
      <c r="B3216">
        <v>32</v>
      </c>
      <c r="C3216">
        <v>120</v>
      </c>
      <c r="D3216">
        <v>92</v>
      </c>
      <c r="E3216">
        <v>862</v>
      </c>
      <c r="F3216" t="s">
        <v>1455</v>
      </c>
      <c r="G3216">
        <v>1000</v>
      </c>
      <c r="H3216">
        <v>34074895</v>
      </c>
      <c r="I3216" t="s">
        <v>1639</v>
      </c>
      <c r="J3216" t="s">
        <v>1802</v>
      </c>
      <c r="K3216" t="s">
        <v>9011</v>
      </c>
      <c r="L3216">
        <v>6525</v>
      </c>
      <c r="M3216">
        <v>5420</v>
      </c>
      <c r="N3216" t="s">
        <v>9012</v>
      </c>
      <c r="O3216">
        <v>6</v>
      </c>
      <c r="P3216">
        <v>79</v>
      </c>
      <c r="Q3216" t="s">
        <v>30</v>
      </c>
      <c r="R3216" t="s">
        <v>31</v>
      </c>
      <c r="S3216">
        <v>0</v>
      </c>
      <c r="T3216">
        <v>1999</v>
      </c>
      <c r="U3216">
        <v>886</v>
      </c>
      <c r="V3216">
        <v>6.7</v>
      </c>
      <c r="W3216">
        <v>0</v>
      </c>
    </row>
    <row r="3217" spans="1:23" x14ac:dyDescent="0.25">
      <c r="A3217" t="s">
        <v>7825</v>
      </c>
      <c r="B3217">
        <v>142</v>
      </c>
      <c r="C3217">
        <v>87</v>
      </c>
      <c r="D3217">
        <v>85</v>
      </c>
      <c r="E3217">
        <v>118</v>
      </c>
      <c r="F3217" t="s">
        <v>9013</v>
      </c>
      <c r="G3217">
        <v>311</v>
      </c>
      <c r="H3217">
        <v>33244684</v>
      </c>
      <c r="I3217" t="s">
        <v>4475</v>
      </c>
      <c r="J3217" t="s">
        <v>9014</v>
      </c>
      <c r="K3217" t="s">
        <v>9015</v>
      </c>
      <c r="L3217">
        <v>62038</v>
      </c>
      <c r="M3217">
        <v>760</v>
      </c>
      <c r="N3217" t="s">
        <v>9016</v>
      </c>
      <c r="O3217">
        <v>0</v>
      </c>
      <c r="P3217">
        <v>281</v>
      </c>
      <c r="Q3217" t="s">
        <v>30</v>
      </c>
      <c r="R3217" t="s">
        <v>31</v>
      </c>
      <c r="S3217">
        <v>0</v>
      </c>
      <c r="T3217">
        <v>1988</v>
      </c>
      <c r="U3217">
        <v>189</v>
      </c>
      <c r="V3217">
        <v>6.5</v>
      </c>
      <c r="W3217">
        <v>0</v>
      </c>
    </row>
    <row r="3218" spans="1:23" x14ac:dyDescent="0.25">
      <c r="A3218" t="s">
        <v>2401</v>
      </c>
      <c r="B3218">
        <v>263</v>
      </c>
      <c r="C3218">
        <v>123</v>
      </c>
      <c r="D3218">
        <v>909</v>
      </c>
      <c r="E3218">
        <v>184</v>
      </c>
      <c r="F3218" t="s">
        <v>9017</v>
      </c>
      <c r="G3218">
        <v>909</v>
      </c>
      <c r="H3218">
        <v>24530513</v>
      </c>
      <c r="I3218" t="s">
        <v>1856</v>
      </c>
      <c r="J3218" t="s">
        <v>2401</v>
      </c>
      <c r="K3218" t="s">
        <v>9018</v>
      </c>
      <c r="L3218">
        <v>66610</v>
      </c>
      <c r="M3218">
        <v>1633</v>
      </c>
      <c r="N3218" t="s">
        <v>9019</v>
      </c>
      <c r="O3218">
        <v>1</v>
      </c>
      <c r="P3218">
        <v>429</v>
      </c>
      <c r="Q3218" t="s">
        <v>30</v>
      </c>
      <c r="R3218" t="s">
        <v>31</v>
      </c>
      <c r="S3218">
        <v>0</v>
      </c>
      <c r="T3218">
        <v>2007</v>
      </c>
      <c r="U3218">
        <v>203</v>
      </c>
      <c r="V3218">
        <v>8</v>
      </c>
      <c r="W3218">
        <v>0</v>
      </c>
    </row>
    <row r="3219" spans="1:23" x14ac:dyDescent="0.25">
      <c r="A3219" t="s">
        <v>8557</v>
      </c>
      <c r="B3219">
        <v>285</v>
      </c>
      <c r="C3219">
        <v>103</v>
      </c>
      <c r="D3219">
        <v>65</v>
      </c>
      <c r="E3219">
        <v>908</v>
      </c>
      <c r="F3219" t="s">
        <v>4934</v>
      </c>
      <c r="G3219">
        <v>2000</v>
      </c>
      <c r="H3219">
        <v>71519230</v>
      </c>
      <c r="I3219" t="s">
        <v>1439</v>
      </c>
      <c r="J3219" t="s">
        <v>3519</v>
      </c>
      <c r="K3219" t="s">
        <v>9020</v>
      </c>
      <c r="L3219">
        <v>92364</v>
      </c>
      <c r="M3219">
        <v>6807</v>
      </c>
      <c r="N3219" t="s">
        <v>9021</v>
      </c>
      <c r="O3219">
        <v>0</v>
      </c>
      <c r="P3219">
        <v>244</v>
      </c>
      <c r="Q3219" t="s">
        <v>30</v>
      </c>
      <c r="R3219" t="s">
        <v>31</v>
      </c>
      <c r="S3219">
        <v>0</v>
      </c>
      <c r="T3219">
        <v>2014</v>
      </c>
      <c r="U3219">
        <v>971</v>
      </c>
      <c r="V3219">
        <v>6.5</v>
      </c>
      <c r="W3219">
        <v>15000</v>
      </c>
    </row>
    <row r="3220" spans="1:23" x14ac:dyDescent="0.25">
      <c r="A3220" t="s">
        <v>9022</v>
      </c>
      <c r="B3220">
        <v>64</v>
      </c>
      <c r="C3220">
        <v>91</v>
      </c>
      <c r="D3220">
        <v>0</v>
      </c>
      <c r="E3220">
        <v>407</v>
      </c>
      <c r="F3220" t="s">
        <v>8412</v>
      </c>
      <c r="G3220">
        <v>3000</v>
      </c>
      <c r="H3220">
        <v>20035310</v>
      </c>
      <c r="I3220" t="s">
        <v>936</v>
      </c>
      <c r="J3220" t="s">
        <v>667</v>
      </c>
      <c r="K3220" t="s">
        <v>9023</v>
      </c>
      <c r="L3220">
        <v>12324</v>
      </c>
      <c r="M3220">
        <v>4409</v>
      </c>
      <c r="N3220" t="s">
        <v>5939</v>
      </c>
      <c r="O3220">
        <v>1</v>
      </c>
      <c r="P3220">
        <v>173</v>
      </c>
      <c r="Q3220" t="s">
        <v>30</v>
      </c>
      <c r="R3220" t="s">
        <v>31</v>
      </c>
      <c r="S3220">
        <v>0</v>
      </c>
      <c r="T3220">
        <v>2000</v>
      </c>
      <c r="U3220">
        <v>683</v>
      </c>
      <c r="V3220">
        <v>4.9000000000000004</v>
      </c>
      <c r="W3220">
        <v>580</v>
      </c>
    </row>
    <row r="3221" spans="1:23" x14ac:dyDescent="0.25">
      <c r="A3221" t="s">
        <v>7932</v>
      </c>
      <c r="B3221">
        <v>150</v>
      </c>
      <c r="C3221">
        <v>88</v>
      </c>
      <c r="D3221">
        <v>8</v>
      </c>
      <c r="E3221">
        <v>587</v>
      </c>
      <c r="F3221" t="s">
        <v>288</v>
      </c>
      <c r="G3221">
        <v>982</v>
      </c>
      <c r="H3221">
        <v>18225165</v>
      </c>
      <c r="I3221" t="s">
        <v>2645</v>
      </c>
      <c r="J3221" t="s">
        <v>1699</v>
      </c>
      <c r="K3221" t="s">
        <v>9024</v>
      </c>
      <c r="L3221">
        <v>155262</v>
      </c>
      <c r="M3221">
        <v>3114</v>
      </c>
      <c r="N3221" t="s">
        <v>5524</v>
      </c>
      <c r="O3221">
        <v>2</v>
      </c>
      <c r="P3221">
        <v>316</v>
      </c>
      <c r="Q3221" t="s">
        <v>30</v>
      </c>
      <c r="R3221" t="s">
        <v>31</v>
      </c>
      <c r="S3221">
        <v>0</v>
      </c>
      <c r="T3221">
        <v>2004</v>
      </c>
      <c r="U3221">
        <v>729</v>
      </c>
      <c r="V3221">
        <v>7.1</v>
      </c>
      <c r="W3221">
        <v>0</v>
      </c>
    </row>
    <row r="3222" spans="1:23" x14ac:dyDescent="0.25">
      <c r="A3222" t="s">
        <v>2725</v>
      </c>
      <c r="B3222">
        <v>136</v>
      </c>
      <c r="C3222">
        <v>126</v>
      </c>
      <c r="D3222">
        <v>37</v>
      </c>
      <c r="E3222">
        <v>883</v>
      </c>
      <c r="F3222" t="s">
        <v>307</v>
      </c>
      <c r="G3222">
        <v>12000</v>
      </c>
      <c r="H3222">
        <v>17804273</v>
      </c>
      <c r="I3222" t="s">
        <v>2560</v>
      </c>
      <c r="J3222" t="s">
        <v>210</v>
      </c>
      <c r="K3222" t="s">
        <v>9025</v>
      </c>
      <c r="L3222">
        <v>20449</v>
      </c>
      <c r="M3222">
        <v>25660</v>
      </c>
      <c r="N3222" t="s">
        <v>7470</v>
      </c>
      <c r="O3222">
        <v>0</v>
      </c>
      <c r="P3222">
        <v>370</v>
      </c>
      <c r="Q3222" t="s">
        <v>30</v>
      </c>
      <c r="R3222" t="s">
        <v>31</v>
      </c>
      <c r="S3222">
        <v>0</v>
      </c>
      <c r="T3222">
        <v>2000</v>
      </c>
      <c r="U3222">
        <v>10000</v>
      </c>
      <c r="V3222">
        <v>7</v>
      </c>
      <c r="W3222">
        <v>1000</v>
      </c>
    </row>
    <row r="3223" spans="1:23" x14ac:dyDescent="0.25">
      <c r="A3223" t="s">
        <v>9026</v>
      </c>
      <c r="B3223">
        <v>132</v>
      </c>
      <c r="C3223">
        <v>120</v>
      </c>
      <c r="D3223">
        <v>46</v>
      </c>
      <c r="E3223">
        <v>701</v>
      </c>
      <c r="F3223" t="s">
        <v>3892</v>
      </c>
      <c r="G3223">
        <v>14000</v>
      </c>
      <c r="H3223">
        <v>16938179</v>
      </c>
      <c r="I3223" t="s">
        <v>1385</v>
      </c>
      <c r="J3223" t="s">
        <v>236</v>
      </c>
      <c r="K3223" t="s">
        <v>9027</v>
      </c>
      <c r="L3223">
        <v>41313</v>
      </c>
      <c r="M3223">
        <v>17336</v>
      </c>
      <c r="N3223" t="s">
        <v>3139</v>
      </c>
      <c r="O3223">
        <v>3</v>
      </c>
      <c r="P3223">
        <v>246</v>
      </c>
      <c r="Q3223" t="s">
        <v>30</v>
      </c>
      <c r="R3223" t="s">
        <v>31</v>
      </c>
      <c r="S3223">
        <v>0</v>
      </c>
      <c r="T3223">
        <v>2000</v>
      </c>
      <c r="U3223">
        <v>826</v>
      </c>
      <c r="V3223">
        <v>7</v>
      </c>
      <c r="W3223">
        <v>0</v>
      </c>
    </row>
    <row r="3224" spans="1:23" x14ac:dyDescent="0.25">
      <c r="A3224" t="s">
        <v>3241</v>
      </c>
      <c r="B3224">
        <v>71</v>
      </c>
      <c r="C3224">
        <v>116</v>
      </c>
      <c r="D3224">
        <v>644</v>
      </c>
      <c r="E3224">
        <v>199</v>
      </c>
      <c r="F3224" t="s">
        <v>9028</v>
      </c>
      <c r="G3224">
        <v>392</v>
      </c>
      <c r="H3224">
        <v>90400000</v>
      </c>
      <c r="I3224" t="s">
        <v>1094</v>
      </c>
      <c r="J3224" t="s">
        <v>9029</v>
      </c>
      <c r="K3224" t="s">
        <v>9030</v>
      </c>
      <c r="L3224">
        <v>102895</v>
      </c>
      <c r="M3224">
        <v>845</v>
      </c>
      <c r="N3224" t="s">
        <v>9031</v>
      </c>
      <c r="O3224">
        <v>2</v>
      </c>
      <c r="P3224">
        <v>159</v>
      </c>
      <c r="Q3224" t="s">
        <v>30</v>
      </c>
      <c r="R3224" t="s">
        <v>31</v>
      </c>
      <c r="S3224">
        <v>0</v>
      </c>
      <c r="T3224">
        <v>1983</v>
      </c>
      <c r="U3224">
        <v>249</v>
      </c>
      <c r="V3224">
        <v>7.5</v>
      </c>
      <c r="W3224">
        <v>0</v>
      </c>
    </row>
    <row r="3225" spans="1:23" x14ac:dyDescent="0.25">
      <c r="A3225" t="s">
        <v>6648</v>
      </c>
      <c r="B3225">
        <v>186</v>
      </c>
      <c r="C3225">
        <v>94</v>
      </c>
      <c r="D3225">
        <v>17</v>
      </c>
      <c r="E3225">
        <v>179</v>
      </c>
      <c r="F3225" t="s">
        <v>3478</v>
      </c>
      <c r="G3225">
        <v>607</v>
      </c>
      <c r="H3225">
        <v>16235293</v>
      </c>
      <c r="I3225" t="s">
        <v>3905</v>
      </c>
      <c r="J3225" t="s">
        <v>2598</v>
      </c>
      <c r="K3225" t="s">
        <v>9032</v>
      </c>
      <c r="L3225">
        <v>19918</v>
      </c>
      <c r="M3225">
        <v>1611</v>
      </c>
      <c r="N3225" t="s">
        <v>4819</v>
      </c>
      <c r="O3225">
        <v>0</v>
      </c>
      <c r="P3225">
        <v>278</v>
      </c>
      <c r="Q3225" t="s">
        <v>30</v>
      </c>
      <c r="R3225" t="s">
        <v>31</v>
      </c>
      <c r="S3225">
        <v>0</v>
      </c>
      <c r="T3225">
        <v>2006</v>
      </c>
      <c r="U3225">
        <v>318</v>
      </c>
      <c r="V3225">
        <v>4.5</v>
      </c>
      <c r="W3225">
        <v>0</v>
      </c>
    </row>
    <row r="3226" spans="1:23" x14ac:dyDescent="0.25">
      <c r="A3226" t="s">
        <v>9033</v>
      </c>
      <c r="B3226">
        <v>39</v>
      </c>
      <c r="C3226">
        <v>85</v>
      </c>
      <c r="D3226">
        <v>2</v>
      </c>
      <c r="E3226">
        <v>127</v>
      </c>
      <c r="F3226" t="s">
        <v>2192</v>
      </c>
      <c r="G3226">
        <v>911</v>
      </c>
      <c r="H3226">
        <v>11827301</v>
      </c>
      <c r="I3226" t="s">
        <v>1099</v>
      </c>
      <c r="J3226" t="s">
        <v>3193</v>
      </c>
      <c r="K3226" t="s">
        <v>9034</v>
      </c>
      <c r="L3226">
        <v>4247</v>
      </c>
      <c r="M3226">
        <v>1345</v>
      </c>
      <c r="N3226" t="s">
        <v>9035</v>
      </c>
      <c r="O3226">
        <v>1</v>
      </c>
      <c r="P3226">
        <v>26</v>
      </c>
      <c r="Q3226" t="s">
        <v>30</v>
      </c>
      <c r="R3226" t="s">
        <v>31</v>
      </c>
      <c r="S3226">
        <v>0</v>
      </c>
      <c r="T3226">
        <v>2004</v>
      </c>
      <c r="U3226">
        <v>150</v>
      </c>
      <c r="V3226">
        <v>5.5</v>
      </c>
      <c r="W3226">
        <v>266</v>
      </c>
    </row>
    <row r="3227" spans="1:23" x14ac:dyDescent="0.25">
      <c r="A3227" t="s">
        <v>584</v>
      </c>
      <c r="B3227">
        <v>46</v>
      </c>
      <c r="C3227">
        <v>137</v>
      </c>
      <c r="D3227">
        <v>0</v>
      </c>
      <c r="E3227">
        <v>130</v>
      </c>
      <c r="F3227" t="s">
        <v>1305</v>
      </c>
      <c r="G3227">
        <v>591</v>
      </c>
      <c r="H3227">
        <v>10161099</v>
      </c>
      <c r="I3227" t="s">
        <v>9036</v>
      </c>
      <c r="J3227" t="s">
        <v>525</v>
      </c>
      <c r="K3227" t="s">
        <v>9037</v>
      </c>
      <c r="L3227">
        <v>23441</v>
      </c>
      <c r="M3227">
        <v>1341</v>
      </c>
      <c r="N3227" t="s">
        <v>9038</v>
      </c>
      <c r="O3227">
        <v>1</v>
      </c>
      <c r="P3227">
        <v>108</v>
      </c>
      <c r="Q3227" t="s">
        <v>30</v>
      </c>
      <c r="R3227" t="s">
        <v>44</v>
      </c>
      <c r="S3227">
        <v>0</v>
      </c>
      <c r="T3227">
        <v>1989</v>
      </c>
      <c r="U3227">
        <v>520</v>
      </c>
      <c r="V3227">
        <v>7.7</v>
      </c>
      <c r="W3227">
        <v>0</v>
      </c>
    </row>
    <row r="3228" spans="1:23" x14ac:dyDescent="0.25">
      <c r="A3228" t="s">
        <v>9039</v>
      </c>
      <c r="B3228">
        <v>201</v>
      </c>
      <c r="C3228">
        <v>114</v>
      </c>
      <c r="D3228">
        <v>84</v>
      </c>
      <c r="E3228">
        <v>338</v>
      </c>
      <c r="F3228" t="s">
        <v>2362</v>
      </c>
      <c r="G3228">
        <v>22000</v>
      </c>
      <c r="H3228">
        <v>6610326</v>
      </c>
      <c r="I3228" t="s">
        <v>1639</v>
      </c>
      <c r="J3228" t="s">
        <v>479</v>
      </c>
      <c r="K3228" t="s">
        <v>9040</v>
      </c>
      <c r="L3228">
        <v>32188</v>
      </c>
      <c r="M3228">
        <v>23770</v>
      </c>
      <c r="N3228" t="s">
        <v>9041</v>
      </c>
      <c r="O3228">
        <v>0</v>
      </c>
      <c r="P3228">
        <v>127</v>
      </c>
      <c r="Q3228" t="s">
        <v>30</v>
      </c>
      <c r="R3228" t="s">
        <v>31</v>
      </c>
      <c r="S3228">
        <v>0</v>
      </c>
      <c r="T3228">
        <v>2007</v>
      </c>
      <c r="U3228">
        <v>929</v>
      </c>
      <c r="V3228">
        <v>7.2</v>
      </c>
      <c r="W3228">
        <v>0</v>
      </c>
    </row>
    <row r="3229" spans="1:23" x14ac:dyDescent="0.25">
      <c r="A3229" t="s">
        <v>9042</v>
      </c>
      <c r="B3229">
        <v>32</v>
      </c>
      <c r="C3229">
        <v>76</v>
      </c>
      <c r="D3229">
        <v>17</v>
      </c>
      <c r="E3229">
        <v>571</v>
      </c>
      <c r="F3229" t="s">
        <v>2131</v>
      </c>
      <c r="G3229">
        <v>591</v>
      </c>
      <c r="H3229">
        <v>6126237</v>
      </c>
      <c r="I3229" t="s">
        <v>1099</v>
      </c>
      <c r="J3229" t="s">
        <v>2925</v>
      </c>
      <c r="K3229" t="s">
        <v>9043</v>
      </c>
      <c r="L3229">
        <v>3419</v>
      </c>
      <c r="M3229">
        <v>2851</v>
      </c>
      <c r="N3229" t="s">
        <v>5026</v>
      </c>
      <c r="O3229">
        <v>3</v>
      </c>
      <c r="P3229">
        <v>41</v>
      </c>
      <c r="Q3229" t="s">
        <v>30</v>
      </c>
      <c r="R3229" t="s">
        <v>31</v>
      </c>
      <c r="S3229">
        <v>0</v>
      </c>
      <c r="T3229">
        <v>2003</v>
      </c>
      <c r="U3229">
        <v>579</v>
      </c>
      <c r="V3229">
        <v>4.8</v>
      </c>
      <c r="W3229">
        <v>419</v>
      </c>
    </row>
    <row r="3230" spans="1:23" x14ac:dyDescent="0.25">
      <c r="A3230" t="s">
        <v>603</v>
      </c>
      <c r="B3230">
        <v>117</v>
      </c>
      <c r="C3230">
        <v>119</v>
      </c>
      <c r="D3230">
        <v>188</v>
      </c>
      <c r="E3230">
        <v>35</v>
      </c>
      <c r="F3230" t="s">
        <v>9044</v>
      </c>
      <c r="G3230">
        <v>187</v>
      </c>
      <c r="H3230">
        <v>6047856</v>
      </c>
      <c r="I3230" t="s">
        <v>321</v>
      </c>
      <c r="J3230" t="s">
        <v>9045</v>
      </c>
      <c r="K3230" t="s">
        <v>9046</v>
      </c>
      <c r="L3230">
        <v>27536</v>
      </c>
      <c r="M3230">
        <v>358</v>
      </c>
      <c r="N3230" t="s">
        <v>9047</v>
      </c>
      <c r="O3230">
        <v>4</v>
      </c>
      <c r="P3230">
        <v>327</v>
      </c>
      <c r="Q3230" t="s">
        <v>30</v>
      </c>
      <c r="R3230" t="s">
        <v>31</v>
      </c>
      <c r="S3230">
        <v>0</v>
      </c>
      <c r="T3230">
        <v>2000</v>
      </c>
      <c r="U3230">
        <v>127</v>
      </c>
      <c r="V3230">
        <v>6.7</v>
      </c>
      <c r="W3230">
        <v>1000</v>
      </c>
    </row>
    <row r="3231" spans="1:23" x14ac:dyDescent="0.25">
      <c r="A3231" t="s">
        <v>3718</v>
      </c>
      <c r="B3231">
        <v>136</v>
      </c>
      <c r="C3231">
        <v>99</v>
      </c>
      <c r="D3231">
        <v>23</v>
      </c>
      <c r="E3231">
        <v>471</v>
      </c>
      <c r="F3231" t="s">
        <v>2095</v>
      </c>
      <c r="G3231">
        <v>1000</v>
      </c>
      <c r="H3231">
        <v>4681503</v>
      </c>
      <c r="I3231" t="s">
        <v>1639</v>
      </c>
      <c r="J3231" t="s">
        <v>1590</v>
      </c>
      <c r="K3231" t="s">
        <v>9048</v>
      </c>
      <c r="L3231">
        <v>29058</v>
      </c>
      <c r="M3231">
        <v>2478</v>
      </c>
      <c r="N3231" t="s">
        <v>8228</v>
      </c>
      <c r="O3231">
        <v>1</v>
      </c>
      <c r="P3231">
        <v>238</v>
      </c>
      <c r="Q3231" t="s">
        <v>30</v>
      </c>
      <c r="R3231" t="s">
        <v>31</v>
      </c>
      <c r="S3231">
        <v>0</v>
      </c>
      <c r="T3231">
        <v>2002</v>
      </c>
      <c r="U3231">
        <v>710</v>
      </c>
      <c r="V3231">
        <v>7</v>
      </c>
      <c r="W3231">
        <v>838</v>
      </c>
    </row>
    <row r="3232" spans="1:23" x14ac:dyDescent="0.25">
      <c r="A3232" t="s">
        <v>9049</v>
      </c>
      <c r="B3232">
        <v>15</v>
      </c>
      <c r="C3232">
        <v>79</v>
      </c>
      <c r="D3232">
        <v>157</v>
      </c>
      <c r="E3232">
        <v>219</v>
      </c>
      <c r="F3232" t="s">
        <v>4146</v>
      </c>
      <c r="G3232">
        <v>4000</v>
      </c>
      <c r="H3232">
        <v>4350774</v>
      </c>
      <c r="I3232" t="s">
        <v>1094</v>
      </c>
      <c r="J3232" t="s">
        <v>176</v>
      </c>
      <c r="K3232" t="s">
        <v>9050</v>
      </c>
      <c r="L3232">
        <v>10476</v>
      </c>
      <c r="M3232">
        <v>4908</v>
      </c>
      <c r="N3232" t="s">
        <v>9051</v>
      </c>
      <c r="O3232">
        <v>3</v>
      </c>
      <c r="P3232">
        <v>52</v>
      </c>
      <c r="Q3232" t="s">
        <v>30</v>
      </c>
      <c r="R3232" t="s">
        <v>31</v>
      </c>
      <c r="S3232">
        <v>0</v>
      </c>
      <c r="T3232">
        <v>1994</v>
      </c>
      <c r="U3232">
        <v>248</v>
      </c>
      <c r="V3232">
        <v>6.5</v>
      </c>
      <c r="W3232">
        <v>0</v>
      </c>
    </row>
    <row r="3233" spans="1:23" x14ac:dyDescent="0.25">
      <c r="A3233" t="s">
        <v>6571</v>
      </c>
      <c r="B3233">
        <v>46</v>
      </c>
      <c r="C3233">
        <v>114</v>
      </c>
      <c r="D3233">
        <v>6</v>
      </c>
      <c r="E3233">
        <v>633</v>
      </c>
      <c r="F3233" t="s">
        <v>8887</v>
      </c>
      <c r="G3233">
        <v>970</v>
      </c>
      <c r="H3233">
        <v>3420871</v>
      </c>
      <c r="I3233" t="s">
        <v>7438</v>
      </c>
      <c r="J3233" t="s">
        <v>2418</v>
      </c>
      <c r="K3233" t="s">
        <v>9052</v>
      </c>
      <c r="L3233">
        <v>14100</v>
      </c>
      <c r="M3233">
        <v>3824</v>
      </c>
      <c r="N3233" t="s">
        <v>3076</v>
      </c>
      <c r="O3233">
        <v>2</v>
      </c>
      <c r="P3233">
        <v>81</v>
      </c>
      <c r="Q3233" t="s">
        <v>30</v>
      </c>
      <c r="R3233" t="s">
        <v>31</v>
      </c>
      <c r="S3233">
        <v>0</v>
      </c>
      <c r="T3233">
        <v>2006</v>
      </c>
      <c r="U3233">
        <v>906</v>
      </c>
      <c r="V3233">
        <v>7.4</v>
      </c>
      <c r="W3233">
        <v>0</v>
      </c>
    </row>
    <row r="3234" spans="1:23" x14ac:dyDescent="0.25">
      <c r="A3234" t="s">
        <v>9053</v>
      </c>
      <c r="B3234">
        <v>41</v>
      </c>
      <c r="C3234">
        <v>91</v>
      </c>
      <c r="D3234">
        <v>12</v>
      </c>
      <c r="E3234">
        <v>297</v>
      </c>
      <c r="F3234" t="s">
        <v>9054</v>
      </c>
      <c r="G3234">
        <v>1000</v>
      </c>
      <c r="H3234">
        <v>0</v>
      </c>
      <c r="I3234" t="s">
        <v>2778</v>
      </c>
      <c r="J3234" t="s">
        <v>2507</v>
      </c>
      <c r="K3234" t="s">
        <v>9055</v>
      </c>
      <c r="L3234">
        <v>7767</v>
      </c>
      <c r="M3234">
        <v>1991</v>
      </c>
      <c r="N3234" t="s">
        <v>9056</v>
      </c>
      <c r="O3234">
        <v>4</v>
      </c>
      <c r="P3234">
        <v>56</v>
      </c>
      <c r="Q3234" t="s">
        <v>30</v>
      </c>
      <c r="R3234" t="s">
        <v>31</v>
      </c>
      <c r="S3234">
        <v>0</v>
      </c>
      <c r="T3234">
        <v>1984</v>
      </c>
      <c r="U3234">
        <v>300</v>
      </c>
      <c r="V3234">
        <v>5.7</v>
      </c>
      <c r="W3234">
        <v>0</v>
      </c>
    </row>
    <row r="3235" spans="1:23" x14ac:dyDescent="0.25">
      <c r="A3235" t="s">
        <v>7851</v>
      </c>
      <c r="B3235">
        <v>65</v>
      </c>
      <c r="C3235">
        <v>95</v>
      </c>
      <c r="D3235">
        <v>49</v>
      </c>
      <c r="E3235">
        <v>261</v>
      </c>
      <c r="F3235" t="s">
        <v>4074</v>
      </c>
      <c r="G3235">
        <v>702</v>
      </c>
      <c r="H3235">
        <v>2955039</v>
      </c>
      <c r="I3235" t="s">
        <v>1072</v>
      </c>
      <c r="J3235" t="s">
        <v>4010</v>
      </c>
      <c r="K3235" t="s">
        <v>9057</v>
      </c>
      <c r="L3235">
        <v>3624</v>
      </c>
      <c r="M3235">
        <v>2007</v>
      </c>
      <c r="N3235" t="s">
        <v>9058</v>
      </c>
      <c r="O3235">
        <v>1</v>
      </c>
      <c r="P3235">
        <v>27</v>
      </c>
      <c r="Q3235" t="s">
        <v>30</v>
      </c>
      <c r="R3235" t="s">
        <v>31</v>
      </c>
      <c r="S3235">
        <v>0</v>
      </c>
      <c r="T3235">
        <v>2007</v>
      </c>
      <c r="U3235">
        <v>616</v>
      </c>
      <c r="V3235">
        <v>6.2</v>
      </c>
      <c r="W3235">
        <v>313</v>
      </c>
    </row>
    <row r="3236" spans="1:23" x14ac:dyDescent="0.25">
      <c r="A3236" t="s">
        <v>6965</v>
      </c>
      <c r="B3236">
        <v>100</v>
      </c>
      <c r="C3236">
        <v>103</v>
      </c>
      <c r="D3236">
        <v>38</v>
      </c>
      <c r="E3236">
        <v>316</v>
      </c>
      <c r="F3236" t="s">
        <v>381</v>
      </c>
      <c r="G3236">
        <v>745</v>
      </c>
      <c r="H3236">
        <v>1530535</v>
      </c>
      <c r="I3236" t="s">
        <v>936</v>
      </c>
      <c r="J3236" t="s">
        <v>710</v>
      </c>
      <c r="K3236" t="s">
        <v>9059</v>
      </c>
      <c r="L3236">
        <v>7833</v>
      </c>
      <c r="M3236">
        <v>1721</v>
      </c>
      <c r="N3236" t="s">
        <v>4265</v>
      </c>
      <c r="O3236">
        <v>3</v>
      </c>
      <c r="P3236">
        <v>63</v>
      </c>
      <c r="Q3236" t="s">
        <v>30</v>
      </c>
      <c r="R3236" t="s">
        <v>31</v>
      </c>
      <c r="S3236">
        <v>0</v>
      </c>
      <c r="T3236">
        <v>2005</v>
      </c>
      <c r="U3236">
        <v>591</v>
      </c>
      <c r="V3236">
        <v>5.7</v>
      </c>
      <c r="W3236">
        <v>215</v>
      </c>
    </row>
    <row r="3237" spans="1:23" x14ac:dyDescent="0.25">
      <c r="A3237" t="s">
        <v>6446</v>
      </c>
      <c r="B3237">
        <v>129</v>
      </c>
      <c r="C3237">
        <v>92</v>
      </c>
      <c r="D3237">
        <v>26</v>
      </c>
      <c r="E3237">
        <v>611</v>
      </c>
      <c r="F3237" t="s">
        <v>332</v>
      </c>
      <c r="G3237">
        <v>1000</v>
      </c>
      <c r="H3237">
        <v>4881867</v>
      </c>
      <c r="I3237" t="s">
        <v>3915</v>
      </c>
      <c r="J3237" t="s">
        <v>556</v>
      </c>
      <c r="K3237" t="s">
        <v>9060</v>
      </c>
      <c r="L3237">
        <v>15200</v>
      </c>
      <c r="M3237">
        <v>3767</v>
      </c>
      <c r="N3237" t="s">
        <v>6000</v>
      </c>
      <c r="O3237">
        <v>1</v>
      </c>
      <c r="P3237">
        <v>76</v>
      </c>
      <c r="Q3237" t="s">
        <v>30</v>
      </c>
      <c r="R3237" t="s">
        <v>31</v>
      </c>
      <c r="S3237">
        <v>0</v>
      </c>
      <c r="T3237">
        <v>2008</v>
      </c>
      <c r="U3237">
        <v>1000</v>
      </c>
      <c r="V3237">
        <v>6.4</v>
      </c>
      <c r="W3237">
        <v>1000</v>
      </c>
    </row>
    <row r="3238" spans="1:23" x14ac:dyDescent="0.25">
      <c r="A3238" t="s">
        <v>6680</v>
      </c>
      <c r="B3238">
        <v>103</v>
      </c>
      <c r="C3238">
        <v>124</v>
      </c>
      <c r="D3238">
        <v>162</v>
      </c>
      <c r="E3238">
        <v>277</v>
      </c>
      <c r="F3238" t="s">
        <v>217</v>
      </c>
      <c r="G3238">
        <v>23000</v>
      </c>
      <c r="H3238">
        <v>1043487</v>
      </c>
      <c r="I3238" t="s">
        <v>3791</v>
      </c>
      <c r="J3238" t="s">
        <v>46</v>
      </c>
      <c r="K3238" t="s">
        <v>9061</v>
      </c>
      <c r="L3238">
        <v>27766</v>
      </c>
      <c r="M3238">
        <v>24102</v>
      </c>
      <c r="N3238" t="s">
        <v>9062</v>
      </c>
      <c r="O3238">
        <v>3</v>
      </c>
      <c r="P3238">
        <v>314</v>
      </c>
      <c r="Q3238" t="s">
        <v>30</v>
      </c>
      <c r="R3238" t="s">
        <v>44</v>
      </c>
      <c r="S3238">
        <v>0</v>
      </c>
      <c r="T3238">
        <v>1998</v>
      </c>
      <c r="U3238">
        <v>776</v>
      </c>
      <c r="V3238">
        <v>7</v>
      </c>
      <c r="W3238">
        <v>0</v>
      </c>
    </row>
    <row r="3239" spans="1:23" x14ac:dyDescent="0.25">
      <c r="A3239" t="s">
        <v>9063</v>
      </c>
      <c r="B3239">
        <v>77</v>
      </c>
      <c r="C3239">
        <v>156</v>
      </c>
      <c r="D3239">
        <v>43</v>
      </c>
      <c r="E3239">
        <v>0</v>
      </c>
      <c r="F3239" t="s">
        <v>9064</v>
      </c>
      <c r="G3239">
        <v>45</v>
      </c>
      <c r="H3239">
        <v>770629</v>
      </c>
      <c r="I3239" t="s">
        <v>1713</v>
      </c>
      <c r="J3239" t="s">
        <v>9065</v>
      </c>
      <c r="K3239" t="s">
        <v>9066</v>
      </c>
      <c r="L3239">
        <v>2379</v>
      </c>
      <c r="M3239">
        <v>50</v>
      </c>
      <c r="N3239" t="s">
        <v>9067</v>
      </c>
      <c r="O3239">
        <v>0</v>
      </c>
      <c r="P3239">
        <v>24</v>
      </c>
      <c r="Q3239" t="s">
        <v>7415</v>
      </c>
      <c r="R3239" t="s">
        <v>3498</v>
      </c>
      <c r="S3239">
        <v>0</v>
      </c>
      <c r="T3239">
        <v>2016</v>
      </c>
      <c r="U3239">
        <v>5</v>
      </c>
      <c r="V3239">
        <v>7.7</v>
      </c>
      <c r="W3239">
        <v>0</v>
      </c>
    </row>
    <row r="3240" spans="1:23" x14ac:dyDescent="0.25">
      <c r="A3240" t="s">
        <v>6955</v>
      </c>
      <c r="B3240">
        <v>67</v>
      </c>
      <c r="C3240">
        <v>84</v>
      </c>
      <c r="D3240">
        <v>64</v>
      </c>
      <c r="E3240">
        <v>748</v>
      </c>
      <c r="F3240" t="s">
        <v>9068</v>
      </c>
      <c r="G3240">
        <v>2000</v>
      </c>
      <c r="H3240">
        <v>11860839</v>
      </c>
      <c r="I3240" t="s">
        <v>2555</v>
      </c>
      <c r="J3240" t="s">
        <v>2222</v>
      </c>
      <c r="K3240" t="s">
        <v>9069</v>
      </c>
      <c r="L3240">
        <v>5156</v>
      </c>
      <c r="M3240">
        <v>4617</v>
      </c>
      <c r="N3240" t="s">
        <v>9070</v>
      </c>
      <c r="O3240">
        <v>0</v>
      </c>
      <c r="P3240">
        <v>21</v>
      </c>
      <c r="Q3240" t="s">
        <v>30</v>
      </c>
      <c r="R3240" t="s">
        <v>31</v>
      </c>
      <c r="S3240">
        <v>0</v>
      </c>
      <c r="T3240">
        <v>2011</v>
      </c>
      <c r="U3240">
        <v>892</v>
      </c>
      <c r="V3240">
        <v>5.4</v>
      </c>
      <c r="W3240">
        <v>0</v>
      </c>
    </row>
    <row r="3241" spans="1:23" x14ac:dyDescent="0.25">
      <c r="A3241" t="s">
        <v>9071</v>
      </c>
      <c r="B3241">
        <v>31</v>
      </c>
      <c r="C3241">
        <v>300</v>
      </c>
      <c r="D3241">
        <v>6</v>
      </c>
      <c r="E3241">
        <v>6</v>
      </c>
      <c r="F3241" t="s">
        <v>9072</v>
      </c>
      <c r="G3241">
        <v>7</v>
      </c>
      <c r="H3241">
        <v>454255</v>
      </c>
      <c r="I3241" t="s">
        <v>741</v>
      </c>
      <c r="J3241" t="s">
        <v>7706</v>
      </c>
      <c r="K3241" t="s">
        <v>9073</v>
      </c>
      <c r="L3241">
        <v>1666</v>
      </c>
      <c r="M3241">
        <v>32</v>
      </c>
      <c r="N3241" t="s">
        <v>9074</v>
      </c>
      <c r="O3241">
        <v>3</v>
      </c>
      <c r="P3241">
        <v>47</v>
      </c>
      <c r="Q3241" t="s">
        <v>7707</v>
      </c>
      <c r="R3241" t="s">
        <v>7708</v>
      </c>
      <c r="S3241">
        <v>0</v>
      </c>
      <c r="T3241">
        <v>2001</v>
      </c>
      <c r="U3241">
        <v>6</v>
      </c>
      <c r="V3241">
        <v>6.6</v>
      </c>
      <c r="W3241">
        <v>124</v>
      </c>
    </row>
    <row r="3242" spans="1:23" x14ac:dyDescent="0.25">
      <c r="A3242" t="s">
        <v>9075</v>
      </c>
      <c r="B3242">
        <v>76</v>
      </c>
      <c r="C3242">
        <v>120</v>
      </c>
      <c r="D3242">
        <v>930</v>
      </c>
      <c r="E3242">
        <v>433</v>
      </c>
      <c r="F3242" t="s">
        <v>1623</v>
      </c>
      <c r="G3242">
        <v>982</v>
      </c>
      <c r="H3242">
        <v>349618</v>
      </c>
      <c r="I3242" t="s">
        <v>3905</v>
      </c>
      <c r="J3242" t="s">
        <v>2119</v>
      </c>
      <c r="K3242" t="s">
        <v>9076</v>
      </c>
      <c r="L3242">
        <v>4302</v>
      </c>
      <c r="M3242">
        <v>2942</v>
      </c>
      <c r="N3242" t="s">
        <v>3889</v>
      </c>
      <c r="O3242">
        <v>1</v>
      </c>
      <c r="P3242">
        <v>45</v>
      </c>
      <c r="Q3242" t="s">
        <v>30</v>
      </c>
      <c r="R3242" t="s">
        <v>4304</v>
      </c>
      <c r="S3242">
        <v>0</v>
      </c>
      <c r="T3242">
        <v>1990</v>
      </c>
      <c r="U3242">
        <v>602</v>
      </c>
      <c r="V3242">
        <v>6.1</v>
      </c>
      <c r="W3242">
        <v>375</v>
      </c>
    </row>
    <row r="3243" spans="1:23" x14ac:dyDescent="0.25">
      <c r="A3243" t="s">
        <v>9077</v>
      </c>
      <c r="B3243">
        <v>17</v>
      </c>
      <c r="C3243">
        <v>98</v>
      </c>
      <c r="D3243">
        <v>0</v>
      </c>
      <c r="E3243">
        <v>5</v>
      </c>
      <c r="F3243" t="s">
        <v>9078</v>
      </c>
      <c r="G3243">
        <v>186</v>
      </c>
      <c r="H3243">
        <v>0</v>
      </c>
      <c r="I3243" t="s">
        <v>1094</v>
      </c>
      <c r="J3243" t="s">
        <v>8125</v>
      </c>
      <c r="K3243" t="s">
        <v>9079</v>
      </c>
      <c r="L3243">
        <v>1673</v>
      </c>
      <c r="M3243">
        <v>253</v>
      </c>
      <c r="N3243" t="s">
        <v>9080</v>
      </c>
      <c r="O3243">
        <v>1</v>
      </c>
      <c r="P3243">
        <v>1</v>
      </c>
      <c r="Q3243" t="s">
        <v>965</v>
      </c>
      <c r="R3243" t="s">
        <v>966</v>
      </c>
      <c r="S3243">
        <v>0</v>
      </c>
      <c r="T3243">
        <v>2014</v>
      </c>
      <c r="U3243">
        <v>41</v>
      </c>
      <c r="V3243">
        <v>6.1</v>
      </c>
      <c r="W3243">
        <v>348</v>
      </c>
    </row>
    <row r="3244" spans="1:23" x14ac:dyDescent="0.25">
      <c r="A3244" t="s">
        <v>6653</v>
      </c>
      <c r="B3244">
        <v>81</v>
      </c>
      <c r="C3244">
        <v>121</v>
      </c>
      <c r="D3244">
        <v>608</v>
      </c>
      <c r="E3244">
        <v>25</v>
      </c>
      <c r="F3244" t="s">
        <v>7871</v>
      </c>
      <c r="G3244">
        <v>149</v>
      </c>
      <c r="H3244">
        <v>112935</v>
      </c>
      <c r="I3244" t="s">
        <v>2164</v>
      </c>
      <c r="J3244" t="s">
        <v>6656</v>
      </c>
      <c r="K3244" t="s">
        <v>9081</v>
      </c>
      <c r="L3244">
        <v>8161</v>
      </c>
      <c r="M3244">
        <v>251</v>
      </c>
      <c r="N3244" t="s">
        <v>9082</v>
      </c>
      <c r="O3244">
        <v>0</v>
      </c>
      <c r="P3244">
        <v>94</v>
      </c>
      <c r="Q3244" t="s">
        <v>30</v>
      </c>
      <c r="R3244" t="s">
        <v>44</v>
      </c>
      <c r="S3244">
        <v>0</v>
      </c>
      <c r="T3244">
        <v>2002</v>
      </c>
      <c r="U3244">
        <v>44</v>
      </c>
      <c r="V3244">
        <v>7.6</v>
      </c>
      <c r="W3244">
        <v>484</v>
      </c>
    </row>
    <row r="3245" spans="1:23" x14ac:dyDescent="0.25">
      <c r="A3245" t="s">
        <v>9083</v>
      </c>
      <c r="B3245">
        <v>26</v>
      </c>
      <c r="C3245">
        <v>97</v>
      </c>
      <c r="D3245">
        <v>3</v>
      </c>
      <c r="E3245">
        <v>204</v>
      </c>
      <c r="F3245" t="s">
        <v>666</v>
      </c>
      <c r="G3245">
        <v>679</v>
      </c>
      <c r="H3245">
        <v>883887</v>
      </c>
      <c r="I3245" t="s">
        <v>2164</v>
      </c>
      <c r="J3245" t="s">
        <v>9084</v>
      </c>
      <c r="K3245" t="s">
        <v>9085</v>
      </c>
      <c r="L3245">
        <v>1201</v>
      </c>
      <c r="M3245">
        <v>1426</v>
      </c>
      <c r="N3245" t="s">
        <v>6997</v>
      </c>
      <c r="O3245">
        <v>3</v>
      </c>
      <c r="P3245">
        <v>14</v>
      </c>
      <c r="Q3245" t="s">
        <v>30</v>
      </c>
      <c r="R3245" t="s">
        <v>31</v>
      </c>
      <c r="S3245">
        <v>0</v>
      </c>
      <c r="T3245">
        <v>2009</v>
      </c>
      <c r="U3245">
        <v>537</v>
      </c>
      <c r="V3245">
        <v>6.2</v>
      </c>
      <c r="W3245">
        <v>0</v>
      </c>
    </row>
    <row r="3246" spans="1:23" x14ac:dyDescent="0.25">
      <c r="A3246" t="s">
        <v>7642</v>
      </c>
      <c r="B3246">
        <v>24</v>
      </c>
      <c r="C3246">
        <v>86</v>
      </c>
      <c r="D3246">
        <v>11</v>
      </c>
      <c r="E3246">
        <v>18</v>
      </c>
      <c r="F3246" t="s">
        <v>9086</v>
      </c>
      <c r="G3246">
        <v>185</v>
      </c>
      <c r="H3246">
        <v>13751</v>
      </c>
      <c r="I3246" t="s">
        <v>4336</v>
      </c>
      <c r="J3246" t="s">
        <v>9087</v>
      </c>
      <c r="K3246" t="s">
        <v>9088</v>
      </c>
      <c r="L3246">
        <v>813</v>
      </c>
      <c r="M3246">
        <v>299</v>
      </c>
      <c r="N3246" t="s">
        <v>9089</v>
      </c>
      <c r="O3246">
        <v>0</v>
      </c>
      <c r="P3246">
        <v>6</v>
      </c>
      <c r="Q3246" t="s">
        <v>30</v>
      </c>
      <c r="R3246" t="s">
        <v>257</v>
      </c>
      <c r="S3246">
        <v>0</v>
      </c>
      <c r="T3246">
        <v>2006</v>
      </c>
      <c r="U3246">
        <v>62</v>
      </c>
      <c r="V3246">
        <v>6.6</v>
      </c>
      <c r="W3246">
        <v>135</v>
      </c>
    </row>
    <row r="3247" spans="1:23" x14ac:dyDescent="0.25">
      <c r="A3247" t="s">
        <v>4541</v>
      </c>
      <c r="B3247">
        <v>44</v>
      </c>
      <c r="C3247">
        <v>93</v>
      </c>
      <c r="D3247">
        <v>8</v>
      </c>
      <c r="E3247">
        <v>558</v>
      </c>
      <c r="F3247" t="s">
        <v>1412</v>
      </c>
      <c r="G3247">
        <v>22000</v>
      </c>
      <c r="H3247">
        <v>0</v>
      </c>
      <c r="I3247" t="s">
        <v>233</v>
      </c>
      <c r="J3247" t="s">
        <v>1140</v>
      </c>
      <c r="K3247" t="s">
        <v>4542</v>
      </c>
      <c r="L3247">
        <v>16198</v>
      </c>
      <c r="M3247">
        <v>24154</v>
      </c>
      <c r="N3247" t="s">
        <v>821</v>
      </c>
      <c r="O3247">
        <v>1</v>
      </c>
      <c r="P3247">
        <v>57</v>
      </c>
      <c r="Q3247" t="s">
        <v>30</v>
      </c>
      <c r="R3247" t="s">
        <v>31</v>
      </c>
      <c r="S3247">
        <v>0</v>
      </c>
      <c r="T3247">
        <v>2015</v>
      </c>
      <c r="U3247">
        <v>1000</v>
      </c>
      <c r="V3247">
        <v>6.1</v>
      </c>
      <c r="W3247">
        <v>0</v>
      </c>
    </row>
    <row r="3248" spans="1:23" x14ac:dyDescent="0.25">
      <c r="A3248" t="s">
        <v>9090</v>
      </c>
      <c r="B3248">
        <v>80</v>
      </c>
      <c r="C3248">
        <v>45</v>
      </c>
      <c r="D3248">
        <v>28</v>
      </c>
      <c r="E3248">
        <v>104</v>
      </c>
      <c r="F3248" t="s">
        <v>9091</v>
      </c>
      <c r="G3248">
        <v>573</v>
      </c>
      <c r="H3248">
        <v>145109</v>
      </c>
      <c r="I3248" t="s">
        <v>1417</v>
      </c>
      <c r="J3248" t="s">
        <v>9092</v>
      </c>
      <c r="K3248" t="s">
        <v>9093</v>
      </c>
      <c r="L3248">
        <v>14247</v>
      </c>
      <c r="M3248">
        <v>1098</v>
      </c>
      <c r="N3248" t="s">
        <v>1983</v>
      </c>
      <c r="O3248">
        <v>1</v>
      </c>
      <c r="P3248">
        <v>44</v>
      </c>
      <c r="Q3248" t="s">
        <v>9094</v>
      </c>
      <c r="R3248" t="s">
        <v>4649</v>
      </c>
      <c r="S3248">
        <v>0</v>
      </c>
      <c r="T3248">
        <v>2008</v>
      </c>
      <c r="U3248">
        <v>197</v>
      </c>
      <c r="V3248">
        <v>7.3</v>
      </c>
      <c r="W3248">
        <v>0</v>
      </c>
    </row>
    <row r="3249" spans="1:23" x14ac:dyDescent="0.25">
      <c r="A3249" t="s">
        <v>9095</v>
      </c>
      <c r="B3249">
        <v>41</v>
      </c>
      <c r="C3249">
        <v>97</v>
      </c>
      <c r="D3249">
        <v>0</v>
      </c>
      <c r="E3249">
        <v>230</v>
      </c>
      <c r="F3249" t="s">
        <v>8840</v>
      </c>
      <c r="G3249">
        <v>922</v>
      </c>
      <c r="H3249">
        <v>1046166</v>
      </c>
      <c r="I3249" t="s">
        <v>3987</v>
      </c>
      <c r="J3249" t="s">
        <v>3767</v>
      </c>
      <c r="K3249" t="s">
        <v>9096</v>
      </c>
      <c r="L3249">
        <v>2599</v>
      </c>
      <c r="M3249">
        <v>1835</v>
      </c>
      <c r="N3249" t="s">
        <v>9097</v>
      </c>
      <c r="O3249">
        <v>4</v>
      </c>
      <c r="P3249">
        <v>45</v>
      </c>
      <c r="Q3249" t="s">
        <v>30</v>
      </c>
      <c r="R3249" t="s">
        <v>526</v>
      </c>
      <c r="S3249">
        <v>0</v>
      </c>
      <c r="T3249">
        <v>2005</v>
      </c>
      <c r="U3249">
        <v>374</v>
      </c>
      <c r="V3249">
        <v>4.2</v>
      </c>
      <c r="W3249">
        <v>128</v>
      </c>
    </row>
    <row r="3250" spans="1:23" x14ac:dyDescent="0.25">
      <c r="A3250" t="s">
        <v>7233</v>
      </c>
      <c r="B3250">
        <v>91</v>
      </c>
      <c r="C3250">
        <v>102</v>
      </c>
      <c r="D3250">
        <v>11</v>
      </c>
      <c r="E3250">
        <v>35</v>
      </c>
      <c r="F3250" t="s">
        <v>6229</v>
      </c>
      <c r="G3250">
        <v>10000</v>
      </c>
      <c r="H3250">
        <v>0</v>
      </c>
      <c r="I3250" t="s">
        <v>1396</v>
      </c>
      <c r="J3250" t="s">
        <v>129</v>
      </c>
      <c r="K3250" t="s">
        <v>9098</v>
      </c>
      <c r="L3250">
        <v>9305</v>
      </c>
      <c r="M3250">
        <v>10369</v>
      </c>
      <c r="N3250" t="s">
        <v>9099</v>
      </c>
      <c r="O3250">
        <v>0</v>
      </c>
      <c r="P3250">
        <v>44</v>
      </c>
      <c r="Q3250" t="s">
        <v>30</v>
      </c>
      <c r="R3250" t="s">
        <v>44</v>
      </c>
      <c r="S3250">
        <v>0</v>
      </c>
      <c r="T3250">
        <v>2009</v>
      </c>
      <c r="U3250">
        <v>281</v>
      </c>
      <c r="V3250">
        <v>7.1</v>
      </c>
      <c r="W3250">
        <v>0</v>
      </c>
    </row>
    <row r="3251" spans="1:23" x14ac:dyDescent="0.25">
      <c r="A3251" t="s">
        <v>9100</v>
      </c>
      <c r="B3251">
        <v>66</v>
      </c>
      <c r="C3251">
        <v>105</v>
      </c>
      <c r="D3251">
        <v>25</v>
      </c>
      <c r="E3251">
        <v>98</v>
      </c>
      <c r="F3251" t="s">
        <v>9101</v>
      </c>
      <c r="G3251">
        <v>963</v>
      </c>
      <c r="H3251">
        <v>2874</v>
      </c>
      <c r="I3251" t="s">
        <v>2164</v>
      </c>
      <c r="J3251" t="s">
        <v>4052</v>
      </c>
      <c r="K3251" t="s">
        <v>9102</v>
      </c>
      <c r="L3251">
        <v>1219</v>
      </c>
      <c r="M3251">
        <v>1375</v>
      </c>
      <c r="N3251" t="s">
        <v>9103</v>
      </c>
      <c r="O3251">
        <v>1</v>
      </c>
      <c r="P3251">
        <v>14</v>
      </c>
      <c r="Q3251" t="s">
        <v>965</v>
      </c>
      <c r="R3251" t="s">
        <v>966</v>
      </c>
      <c r="S3251">
        <v>0</v>
      </c>
      <c r="T3251">
        <v>2009</v>
      </c>
      <c r="U3251">
        <v>168</v>
      </c>
      <c r="V3251">
        <v>6</v>
      </c>
      <c r="W3251">
        <v>120</v>
      </c>
    </row>
    <row r="3252" spans="1:23" x14ac:dyDescent="0.25">
      <c r="A3252" t="s">
        <v>9104</v>
      </c>
      <c r="B3252">
        <v>19</v>
      </c>
      <c r="C3252">
        <v>103</v>
      </c>
      <c r="D3252">
        <v>6</v>
      </c>
      <c r="E3252">
        <v>664</v>
      </c>
      <c r="F3252" t="s">
        <v>2894</v>
      </c>
      <c r="G3252">
        <v>4000</v>
      </c>
      <c r="H3252">
        <v>0</v>
      </c>
      <c r="I3252" t="s">
        <v>152</v>
      </c>
      <c r="J3252" t="s">
        <v>1607</v>
      </c>
      <c r="K3252" t="s">
        <v>9105</v>
      </c>
      <c r="L3252">
        <v>10100</v>
      </c>
      <c r="M3252">
        <v>6426</v>
      </c>
      <c r="N3252" t="s">
        <v>5818</v>
      </c>
      <c r="O3252">
        <v>1</v>
      </c>
      <c r="P3252">
        <v>42</v>
      </c>
      <c r="Q3252" t="s">
        <v>30</v>
      </c>
      <c r="R3252" t="s">
        <v>31</v>
      </c>
      <c r="S3252">
        <v>0</v>
      </c>
      <c r="T3252">
        <v>2009</v>
      </c>
      <c r="U3252">
        <v>931</v>
      </c>
      <c r="V3252">
        <v>6.5</v>
      </c>
      <c r="W3252">
        <v>3000</v>
      </c>
    </row>
    <row r="3253" spans="1:23" x14ac:dyDescent="0.25">
      <c r="A3253" t="s">
        <v>9106</v>
      </c>
      <c r="B3253">
        <v>35</v>
      </c>
      <c r="C3253">
        <v>93</v>
      </c>
      <c r="D3253">
        <v>4</v>
      </c>
      <c r="E3253">
        <v>93</v>
      </c>
      <c r="F3253" t="s">
        <v>5758</v>
      </c>
      <c r="G3253">
        <v>442</v>
      </c>
      <c r="H3253">
        <v>174635000</v>
      </c>
      <c r="I3253" t="s">
        <v>2645</v>
      </c>
      <c r="J3253" t="s">
        <v>5562</v>
      </c>
      <c r="K3253" t="s">
        <v>9107</v>
      </c>
      <c r="L3253">
        <v>74743</v>
      </c>
      <c r="M3253">
        <v>822</v>
      </c>
      <c r="N3253" t="s">
        <v>9108</v>
      </c>
      <c r="O3253">
        <v>1</v>
      </c>
      <c r="P3253">
        <v>93</v>
      </c>
      <c r="Q3253" t="s">
        <v>30</v>
      </c>
      <c r="R3253" t="s">
        <v>257</v>
      </c>
      <c r="S3253">
        <v>0</v>
      </c>
      <c r="T3253">
        <v>1986</v>
      </c>
      <c r="U3253">
        <v>162</v>
      </c>
      <c r="V3253">
        <v>6.5</v>
      </c>
      <c r="W3253">
        <v>0</v>
      </c>
    </row>
    <row r="3254" spans="1:23" x14ac:dyDescent="0.25">
      <c r="A3254" t="s">
        <v>9109</v>
      </c>
      <c r="B3254">
        <v>19</v>
      </c>
      <c r="C3254">
        <v>76</v>
      </c>
      <c r="D3254">
        <v>4</v>
      </c>
      <c r="E3254">
        <v>151</v>
      </c>
      <c r="F3254" t="s">
        <v>9110</v>
      </c>
      <c r="G3254">
        <v>722</v>
      </c>
      <c r="H3254">
        <v>0</v>
      </c>
      <c r="I3254" t="s">
        <v>9111</v>
      </c>
      <c r="J3254" t="s">
        <v>2018</v>
      </c>
      <c r="K3254" t="s">
        <v>9112</v>
      </c>
      <c r="L3254">
        <v>4990</v>
      </c>
      <c r="M3254">
        <v>1254</v>
      </c>
      <c r="N3254" t="s">
        <v>5568</v>
      </c>
      <c r="O3254">
        <v>0</v>
      </c>
      <c r="P3254">
        <v>64</v>
      </c>
      <c r="Q3254" t="s">
        <v>30</v>
      </c>
      <c r="R3254" t="s">
        <v>44</v>
      </c>
      <c r="S3254">
        <v>0</v>
      </c>
      <c r="T3254">
        <v>2010</v>
      </c>
      <c r="U3254">
        <v>212</v>
      </c>
      <c r="V3254">
        <v>5.7</v>
      </c>
      <c r="W3254">
        <v>0</v>
      </c>
    </row>
    <row r="3255" spans="1:23" x14ac:dyDescent="0.25">
      <c r="A3255" t="s">
        <v>9113</v>
      </c>
      <c r="B3255">
        <v>33</v>
      </c>
      <c r="C3255">
        <v>90</v>
      </c>
      <c r="D3255">
        <v>3</v>
      </c>
      <c r="E3255">
        <v>327</v>
      </c>
      <c r="F3255" t="s">
        <v>5116</v>
      </c>
      <c r="G3255">
        <v>1000</v>
      </c>
      <c r="H3255">
        <v>0</v>
      </c>
      <c r="I3255" t="s">
        <v>3120</v>
      </c>
      <c r="J3255" t="s">
        <v>114</v>
      </c>
      <c r="K3255" t="s">
        <v>9114</v>
      </c>
      <c r="L3255">
        <v>9296</v>
      </c>
      <c r="M3255">
        <v>2310</v>
      </c>
      <c r="N3255" t="s">
        <v>2194</v>
      </c>
      <c r="O3255">
        <v>2</v>
      </c>
      <c r="P3255">
        <v>57</v>
      </c>
      <c r="Q3255" t="s">
        <v>30</v>
      </c>
      <c r="R3255" t="s">
        <v>44</v>
      </c>
      <c r="S3255">
        <v>0</v>
      </c>
      <c r="T3255">
        <v>2004</v>
      </c>
      <c r="U3255">
        <v>900</v>
      </c>
      <c r="V3255">
        <v>6.1</v>
      </c>
      <c r="W3255">
        <v>458</v>
      </c>
    </row>
    <row r="3256" spans="1:23" x14ac:dyDescent="0.25">
      <c r="A3256" t="s">
        <v>9115</v>
      </c>
      <c r="B3256">
        <v>17</v>
      </c>
      <c r="C3256">
        <v>122</v>
      </c>
      <c r="D3256">
        <v>8</v>
      </c>
      <c r="E3256">
        <v>59</v>
      </c>
      <c r="F3256" t="s">
        <v>8894</v>
      </c>
      <c r="G3256">
        <v>174</v>
      </c>
      <c r="H3256">
        <v>0</v>
      </c>
      <c r="I3256" t="s">
        <v>1283</v>
      </c>
      <c r="J3256" t="s">
        <v>9116</v>
      </c>
      <c r="K3256" t="s">
        <v>9117</v>
      </c>
      <c r="L3256">
        <v>5741</v>
      </c>
      <c r="M3256">
        <v>498</v>
      </c>
      <c r="N3256" t="s">
        <v>9118</v>
      </c>
      <c r="O3256">
        <v>12</v>
      </c>
      <c r="P3256">
        <v>39</v>
      </c>
      <c r="Q3256" t="s">
        <v>30</v>
      </c>
      <c r="R3256" t="s">
        <v>257</v>
      </c>
      <c r="S3256">
        <v>0</v>
      </c>
      <c r="T3256">
        <v>2010</v>
      </c>
      <c r="U3256">
        <v>109</v>
      </c>
      <c r="V3256">
        <v>7.1</v>
      </c>
      <c r="W3256">
        <v>0</v>
      </c>
    </row>
    <row r="3257" spans="1:23" x14ac:dyDescent="0.25">
      <c r="A3257" t="s">
        <v>9119</v>
      </c>
      <c r="B3257">
        <v>163</v>
      </c>
      <c r="C3257">
        <v>127</v>
      </c>
      <c r="D3257">
        <v>236</v>
      </c>
      <c r="E3257">
        <v>68</v>
      </c>
      <c r="F3257" t="s">
        <v>9119</v>
      </c>
      <c r="G3257">
        <v>580</v>
      </c>
      <c r="H3257">
        <v>171320</v>
      </c>
      <c r="I3257" t="s">
        <v>1265</v>
      </c>
      <c r="J3257" t="s">
        <v>6605</v>
      </c>
      <c r="K3257" t="s">
        <v>9120</v>
      </c>
      <c r="L3257">
        <v>10796</v>
      </c>
      <c r="M3257">
        <v>1129</v>
      </c>
      <c r="N3257" t="s">
        <v>8544</v>
      </c>
      <c r="O3257">
        <v>1</v>
      </c>
      <c r="P3257">
        <v>33</v>
      </c>
      <c r="Q3257" t="s">
        <v>965</v>
      </c>
      <c r="R3257" t="s">
        <v>966</v>
      </c>
      <c r="S3257">
        <v>0</v>
      </c>
      <c r="T3257">
        <v>2011</v>
      </c>
      <c r="U3257">
        <v>236</v>
      </c>
      <c r="V3257">
        <v>7.3</v>
      </c>
      <c r="W3257">
        <v>0</v>
      </c>
    </row>
    <row r="3258" spans="1:23" x14ac:dyDescent="0.25">
      <c r="A3258" t="s">
        <v>9121</v>
      </c>
      <c r="B3258">
        <v>133</v>
      </c>
      <c r="C3258">
        <v>84</v>
      </c>
      <c r="D3258">
        <v>8</v>
      </c>
      <c r="E3258">
        <v>896</v>
      </c>
      <c r="F3258" t="s">
        <v>3767</v>
      </c>
      <c r="G3258">
        <v>4000</v>
      </c>
      <c r="H3258">
        <v>14373825</v>
      </c>
      <c r="I3258" t="s">
        <v>1444</v>
      </c>
      <c r="J3258" t="s">
        <v>949</v>
      </c>
      <c r="K3258" t="s">
        <v>9122</v>
      </c>
      <c r="L3258">
        <v>63216</v>
      </c>
      <c r="M3258">
        <v>6954</v>
      </c>
      <c r="N3258" t="s">
        <v>2656</v>
      </c>
      <c r="O3258">
        <v>0</v>
      </c>
      <c r="P3258">
        <v>196</v>
      </c>
      <c r="Q3258" t="s">
        <v>30</v>
      </c>
      <c r="R3258" t="s">
        <v>31</v>
      </c>
      <c r="S3258">
        <v>0</v>
      </c>
      <c r="T3258">
        <v>2007</v>
      </c>
      <c r="U3258">
        <v>922</v>
      </c>
      <c r="V3258">
        <v>6.5</v>
      </c>
      <c r="W3258">
        <v>0</v>
      </c>
    </row>
    <row r="3259" spans="1:23" x14ac:dyDescent="0.25">
      <c r="A3259" t="s">
        <v>9123</v>
      </c>
      <c r="B3259">
        <v>66</v>
      </c>
      <c r="C3259">
        <v>96</v>
      </c>
      <c r="D3259">
        <v>3</v>
      </c>
      <c r="E3259">
        <v>305</v>
      </c>
      <c r="F3259" t="s">
        <v>2763</v>
      </c>
      <c r="G3259">
        <v>2000</v>
      </c>
      <c r="H3259">
        <v>162</v>
      </c>
      <c r="I3259" t="s">
        <v>233</v>
      </c>
      <c r="J3259" t="s">
        <v>3923</v>
      </c>
      <c r="K3259" t="s">
        <v>9124</v>
      </c>
      <c r="L3259">
        <v>5228</v>
      </c>
      <c r="M3259">
        <v>2802</v>
      </c>
      <c r="N3259" t="s">
        <v>9125</v>
      </c>
      <c r="O3259">
        <v>5</v>
      </c>
      <c r="P3259">
        <v>38</v>
      </c>
      <c r="Q3259" t="s">
        <v>30</v>
      </c>
      <c r="R3259" t="s">
        <v>7708</v>
      </c>
      <c r="S3259">
        <v>0</v>
      </c>
      <c r="T3259">
        <v>2014</v>
      </c>
      <c r="U3259">
        <v>368</v>
      </c>
      <c r="V3259">
        <v>5.7</v>
      </c>
      <c r="W3259">
        <v>0</v>
      </c>
    </row>
    <row r="3260" spans="1:23" x14ac:dyDescent="0.25">
      <c r="A3260" t="s">
        <v>877</v>
      </c>
      <c r="B3260">
        <v>147</v>
      </c>
      <c r="C3260">
        <v>97</v>
      </c>
      <c r="D3260">
        <v>541</v>
      </c>
      <c r="E3260">
        <v>673</v>
      </c>
      <c r="F3260" t="s">
        <v>1501</v>
      </c>
      <c r="G3260">
        <v>967</v>
      </c>
      <c r="H3260">
        <v>32222567</v>
      </c>
      <c r="I3260" t="s">
        <v>601</v>
      </c>
      <c r="J3260" t="s">
        <v>2631</v>
      </c>
      <c r="K3260" t="s">
        <v>9126</v>
      </c>
      <c r="L3260">
        <v>92924</v>
      </c>
      <c r="M3260">
        <v>4458</v>
      </c>
      <c r="N3260" t="s">
        <v>1055</v>
      </c>
      <c r="O3260">
        <v>3</v>
      </c>
      <c r="P3260">
        <v>339</v>
      </c>
      <c r="Q3260" t="s">
        <v>30</v>
      </c>
      <c r="R3260" t="s">
        <v>31</v>
      </c>
      <c r="S3260">
        <v>0</v>
      </c>
      <c r="T3260">
        <v>1987</v>
      </c>
      <c r="U3260">
        <v>847</v>
      </c>
      <c r="V3260">
        <v>7.2</v>
      </c>
      <c r="W3260">
        <v>19000</v>
      </c>
    </row>
    <row r="3261" spans="1:23" x14ac:dyDescent="0.25">
      <c r="A3261" t="s">
        <v>3043</v>
      </c>
      <c r="B3261">
        <v>273</v>
      </c>
      <c r="C3261">
        <v>112</v>
      </c>
      <c r="D3261">
        <v>108</v>
      </c>
      <c r="E3261">
        <v>175</v>
      </c>
      <c r="F3261" t="s">
        <v>4266</v>
      </c>
      <c r="G3261">
        <v>12000</v>
      </c>
      <c r="H3261">
        <v>39462438</v>
      </c>
      <c r="I3261" t="s">
        <v>4725</v>
      </c>
      <c r="J3261" t="s">
        <v>210</v>
      </c>
      <c r="K3261" t="s">
        <v>9127</v>
      </c>
      <c r="L3261">
        <v>67760</v>
      </c>
      <c r="M3261">
        <v>13172</v>
      </c>
      <c r="N3261" t="s">
        <v>9128</v>
      </c>
      <c r="O3261">
        <v>0</v>
      </c>
      <c r="P3261">
        <v>226</v>
      </c>
      <c r="Q3261" t="s">
        <v>30</v>
      </c>
      <c r="R3261" t="s">
        <v>31</v>
      </c>
      <c r="S3261">
        <v>0</v>
      </c>
      <c r="T3261">
        <v>2009</v>
      </c>
      <c r="U3261">
        <v>628</v>
      </c>
      <c r="V3261">
        <v>7.3</v>
      </c>
      <c r="W3261">
        <v>0</v>
      </c>
    </row>
    <row r="3262" spans="1:23" x14ac:dyDescent="0.25">
      <c r="A3262" t="s">
        <v>9129</v>
      </c>
      <c r="B3262">
        <v>32</v>
      </c>
      <c r="C3262">
        <v>125</v>
      </c>
      <c r="D3262">
        <v>43</v>
      </c>
      <c r="E3262">
        <v>122</v>
      </c>
      <c r="F3262" t="s">
        <v>9130</v>
      </c>
      <c r="G3262">
        <v>563</v>
      </c>
      <c r="H3262">
        <v>29200000</v>
      </c>
      <c r="I3262" t="s">
        <v>4725</v>
      </c>
      <c r="J3262" t="s">
        <v>2453</v>
      </c>
      <c r="K3262" t="s">
        <v>9131</v>
      </c>
      <c r="L3262">
        <v>6142</v>
      </c>
      <c r="M3262">
        <v>1097</v>
      </c>
      <c r="N3262" t="s">
        <v>9132</v>
      </c>
      <c r="O3262">
        <v>0</v>
      </c>
      <c r="P3262">
        <v>52</v>
      </c>
      <c r="Q3262" t="s">
        <v>30</v>
      </c>
      <c r="R3262" t="s">
        <v>31</v>
      </c>
      <c r="S3262">
        <v>0</v>
      </c>
      <c r="T3262">
        <v>1979</v>
      </c>
      <c r="U3262">
        <v>236</v>
      </c>
      <c r="V3262">
        <v>6.9</v>
      </c>
      <c r="W3262">
        <v>1000</v>
      </c>
    </row>
    <row r="3263" spans="1:23" x14ac:dyDescent="0.25">
      <c r="A3263" t="s">
        <v>9133</v>
      </c>
      <c r="B3263">
        <v>52</v>
      </c>
      <c r="C3263">
        <v>96</v>
      </c>
      <c r="D3263">
        <v>68</v>
      </c>
      <c r="E3263">
        <v>1000</v>
      </c>
      <c r="F3263" t="s">
        <v>1971</v>
      </c>
      <c r="G3263">
        <v>3000</v>
      </c>
      <c r="H3263">
        <v>21564616</v>
      </c>
      <c r="I3263" t="s">
        <v>1094</v>
      </c>
      <c r="J3263" t="s">
        <v>454</v>
      </c>
      <c r="K3263" t="s">
        <v>9134</v>
      </c>
      <c r="L3263">
        <v>7098</v>
      </c>
      <c r="M3263">
        <v>8097</v>
      </c>
      <c r="N3263" t="s">
        <v>1808</v>
      </c>
      <c r="O3263">
        <v>9</v>
      </c>
      <c r="P3263">
        <v>41</v>
      </c>
      <c r="Q3263" t="s">
        <v>30</v>
      </c>
      <c r="R3263" t="s">
        <v>31</v>
      </c>
      <c r="S3263">
        <v>0</v>
      </c>
      <c r="T3263">
        <v>2013</v>
      </c>
      <c r="U3263">
        <v>1000</v>
      </c>
      <c r="V3263">
        <v>5</v>
      </c>
      <c r="W3263">
        <v>0</v>
      </c>
    </row>
    <row r="3264" spans="1:23" x14ac:dyDescent="0.25">
      <c r="A3264" t="s">
        <v>9135</v>
      </c>
      <c r="B3264">
        <v>107</v>
      </c>
      <c r="C3264">
        <v>98</v>
      </c>
      <c r="D3264">
        <v>35</v>
      </c>
      <c r="E3264">
        <v>170</v>
      </c>
      <c r="F3264" t="s">
        <v>9136</v>
      </c>
      <c r="G3264">
        <v>949</v>
      </c>
      <c r="H3264">
        <v>0</v>
      </c>
      <c r="I3264" t="s">
        <v>8157</v>
      </c>
      <c r="J3264" t="s">
        <v>3523</v>
      </c>
      <c r="K3264" t="s">
        <v>9137</v>
      </c>
      <c r="L3264">
        <v>24436</v>
      </c>
      <c r="M3264">
        <v>1510</v>
      </c>
      <c r="N3264" t="s">
        <v>9138</v>
      </c>
      <c r="O3264">
        <v>2</v>
      </c>
      <c r="P3264">
        <v>186</v>
      </c>
      <c r="Q3264" t="s">
        <v>30</v>
      </c>
      <c r="R3264" t="s">
        <v>966</v>
      </c>
      <c r="S3264">
        <v>0</v>
      </c>
      <c r="T3264">
        <v>1968</v>
      </c>
      <c r="U3264">
        <v>178</v>
      </c>
      <c r="V3264">
        <v>5.9</v>
      </c>
      <c r="W3264">
        <v>0</v>
      </c>
    </row>
    <row r="3265" spans="1:23" x14ac:dyDescent="0.25">
      <c r="A3265" t="s">
        <v>9139</v>
      </c>
      <c r="B3265">
        <v>6</v>
      </c>
      <c r="C3265">
        <v>92</v>
      </c>
      <c r="D3265">
        <v>8</v>
      </c>
      <c r="E3265">
        <v>3</v>
      </c>
      <c r="F3265" t="s">
        <v>9140</v>
      </c>
      <c r="G3265">
        <v>35</v>
      </c>
      <c r="H3265">
        <v>0</v>
      </c>
      <c r="I3265" t="s">
        <v>5561</v>
      </c>
      <c r="J3265" t="s">
        <v>9141</v>
      </c>
      <c r="K3265" t="s">
        <v>9142</v>
      </c>
      <c r="L3265">
        <v>1984</v>
      </c>
      <c r="M3265">
        <v>47</v>
      </c>
      <c r="N3265" t="s">
        <v>9143</v>
      </c>
      <c r="O3265">
        <v>2</v>
      </c>
      <c r="P3265">
        <v>14</v>
      </c>
      <c r="Q3265" t="s">
        <v>30</v>
      </c>
      <c r="R3265" t="s">
        <v>7371</v>
      </c>
      <c r="S3265">
        <v>0</v>
      </c>
      <c r="T3265">
        <v>1990</v>
      </c>
      <c r="U3265">
        <v>6</v>
      </c>
      <c r="V3265">
        <v>6.7</v>
      </c>
      <c r="W3265">
        <v>278</v>
      </c>
    </row>
    <row r="3266" spans="1:23" x14ac:dyDescent="0.25">
      <c r="A3266" t="s">
        <v>4913</v>
      </c>
      <c r="B3266">
        <v>175</v>
      </c>
      <c r="C3266">
        <v>103</v>
      </c>
      <c r="D3266">
        <v>729</v>
      </c>
      <c r="E3266">
        <v>133</v>
      </c>
      <c r="F3266" t="s">
        <v>2142</v>
      </c>
      <c r="G3266">
        <v>2000</v>
      </c>
      <c r="H3266">
        <v>14879556</v>
      </c>
      <c r="I3266" t="s">
        <v>1639</v>
      </c>
      <c r="J3266" t="s">
        <v>615</v>
      </c>
      <c r="K3266" t="s">
        <v>9144</v>
      </c>
      <c r="L3266">
        <v>73640</v>
      </c>
      <c r="M3266">
        <v>3516</v>
      </c>
      <c r="N3266" t="s">
        <v>9145</v>
      </c>
      <c r="O3266">
        <v>0</v>
      </c>
      <c r="P3266">
        <v>441</v>
      </c>
      <c r="Q3266" t="s">
        <v>30</v>
      </c>
      <c r="R3266" t="s">
        <v>31</v>
      </c>
      <c r="S3266">
        <v>0</v>
      </c>
      <c r="T3266">
        <v>1999</v>
      </c>
      <c r="U3266">
        <v>841</v>
      </c>
      <c r="V3266">
        <v>7.3</v>
      </c>
      <c r="W3266">
        <v>0</v>
      </c>
    </row>
    <row r="3267" spans="1:23" x14ac:dyDescent="0.25">
      <c r="A3267" t="s">
        <v>6090</v>
      </c>
      <c r="B3267">
        <v>167</v>
      </c>
      <c r="C3267">
        <v>122</v>
      </c>
      <c r="D3267">
        <v>300</v>
      </c>
      <c r="E3267">
        <v>341</v>
      </c>
      <c r="F3267" t="s">
        <v>2182</v>
      </c>
      <c r="G3267">
        <v>579</v>
      </c>
      <c r="H3267">
        <v>13569248</v>
      </c>
      <c r="I3267" t="s">
        <v>2164</v>
      </c>
      <c r="J3267" t="s">
        <v>2549</v>
      </c>
      <c r="K3267" t="s">
        <v>9146</v>
      </c>
      <c r="L3267">
        <v>16530</v>
      </c>
      <c r="M3267">
        <v>1637</v>
      </c>
      <c r="N3267" t="s">
        <v>900</v>
      </c>
      <c r="O3267">
        <v>1</v>
      </c>
      <c r="P3267">
        <v>117</v>
      </c>
      <c r="Q3267" t="s">
        <v>30</v>
      </c>
      <c r="R3267" t="s">
        <v>31</v>
      </c>
      <c r="S3267">
        <v>0</v>
      </c>
      <c r="T3267">
        <v>2006</v>
      </c>
      <c r="U3267">
        <v>405</v>
      </c>
      <c r="V3267">
        <v>7.6</v>
      </c>
      <c r="W3267">
        <v>0</v>
      </c>
    </row>
    <row r="3268" spans="1:23" x14ac:dyDescent="0.25">
      <c r="A3268" t="s">
        <v>9147</v>
      </c>
      <c r="B3268">
        <v>132</v>
      </c>
      <c r="C3268">
        <v>101</v>
      </c>
      <c r="D3268">
        <v>17</v>
      </c>
      <c r="E3268">
        <v>429</v>
      </c>
      <c r="F3268" t="s">
        <v>2458</v>
      </c>
      <c r="G3268">
        <v>35000</v>
      </c>
      <c r="H3268">
        <v>34017854</v>
      </c>
      <c r="I3268" t="s">
        <v>1094</v>
      </c>
      <c r="J3268" t="s">
        <v>1414</v>
      </c>
      <c r="K3268" t="s">
        <v>9148</v>
      </c>
      <c r="L3268">
        <v>51326</v>
      </c>
      <c r="M3268">
        <v>36892</v>
      </c>
      <c r="N3268" t="s">
        <v>6427</v>
      </c>
      <c r="O3268">
        <v>4</v>
      </c>
      <c r="P3268">
        <v>116</v>
      </c>
      <c r="Q3268" t="s">
        <v>30</v>
      </c>
      <c r="R3268" t="s">
        <v>31</v>
      </c>
      <c r="S3268">
        <v>0</v>
      </c>
      <c r="T3268">
        <v>2015</v>
      </c>
      <c r="U3268">
        <v>966</v>
      </c>
      <c r="V3268">
        <v>6.5</v>
      </c>
      <c r="W3268">
        <v>8000</v>
      </c>
    </row>
    <row r="3269" spans="1:23" x14ac:dyDescent="0.25">
      <c r="A3269" t="s">
        <v>7098</v>
      </c>
      <c r="B3269">
        <v>66</v>
      </c>
      <c r="C3269">
        <v>104</v>
      </c>
      <c r="D3269">
        <v>170</v>
      </c>
      <c r="E3269">
        <v>202</v>
      </c>
      <c r="F3269" t="s">
        <v>9149</v>
      </c>
      <c r="G3269">
        <v>736</v>
      </c>
      <c r="H3269">
        <v>4273372</v>
      </c>
      <c r="I3269" t="s">
        <v>4725</v>
      </c>
      <c r="J3269" t="s">
        <v>4271</v>
      </c>
      <c r="K3269" t="s">
        <v>9150</v>
      </c>
      <c r="L3269">
        <v>19412</v>
      </c>
      <c r="M3269">
        <v>1854</v>
      </c>
      <c r="N3269" t="s">
        <v>9151</v>
      </c>
      <c r="O3269">
        <v>1</v>
      </c>
      <c r="P3269">
        <v>308</v>
      </c>
      <c r="Q3269" t="s">
        <v>30</v>
      </c>
      <c r="R3269" t="s">
        <v>31</v>
      </c>
      <c r="S3269">
        <v>0</v>
      </c>
      <c r="T3269">
        <v>2001</v>
      </c>
      <c r="U3269">
        <v>218</v>
      </c>
      <c r="V3269">
        <v>2.1</v>
      </c>
      <c r="W3269">
        <v>0</v>
      </c>
    </row>
    <row r="3270" spans="1:23" x14ac:dyDescent="0.25">
      <c r="A3270" t="s">
        <v>9152</v>
      </c>
      <c r="B3270">
        <v>79</v>
      </c>
      <c r="C3270">
        <v>101</v>
      </c>
      <c r="D3270">
        <v>14</v>
      </c>
      <c r="E3270">
        <v>559</v>
      </c>
      <c r="F3270" t="s">
        <v>4536</v>
      </c>
      <c r="G3270">
        <v>1000</v>
      </c>
      <c r="H3270">
        <v>0</v>
      </c>
      <c r="I3270" t="s">
        <v>3752</v>
      </c>
      <c r="J3270" t="s">
        <v>2366</v>
      </c>
      <c r="K3270" t="s">
        <v>9153</v>
      </c>
      <c r="L3270">
        <v>13167</v>
      </c>
      <c r="M3270">
        <v>3164</v>
      </c>
      <c r="N3270" t="s">
        <v>9154</v>
      </c>
      <c r="O3270">
        <v>0</v>
      </c>
      <c r="P3270">
        <v>57</v>
      </c>
      <c r="Q3270" t="s">
        <v>30</v>
      </c>
      <c r="R3270" t="s">
        <v>31</v>
      </c>
      <c r="S3270">
        <v>0</v>
      </c>
      <c r="T3270">
        <v>2013</v>
      </c>
      <c r="U3270">
        <v>907</v>
      </c>
      <c r="V3270">
        <v>5.3</v>
      </c>
      <c r="W3270">
        <v>0</v>
      </c>
    </row>
    <row r="3271" spans="1:23" x14ac:dyDescent="0.25">
      <c r="A3271" t="s">
        <v>9155</v>
      </c>
      <c r="B3271">
        <v>15</v>
      </c>
      <c r="C3271">
        <v>135</v>
      </c>
      <c r="D3271">
        <v>0</v>
      </c>
      <c r="E3271">
        <v>13</v>
      </c>
      <c r="F3271" t="s">
        <v>9156</v>
      </c>
      <c r="G3271">
        <v>28</v>
      </c>
      <c r="H3271">
        <v>0</v>
      </c>
      <c r="I3271" t="s">
        <v>532</v>
      </c>
      <c r="J3271" t="s">
        <v>9157</v>
      </c>
      <c r="K3271" t="s">
        <v>9158</v>
      </c>
      <c r="L3271">
        <v>3290</v>
      </c>
      <c r="M3271">
        <v>97</v>
      </c>
      <c r="N3271" t="s">
        <v>7414</v>
      </c>
      <c r="O3271">
        <v>0</v>
      </c>
      <c r="P3271">
        <v>17</v>
      </c>
      <c r="Q3271" t="s">
        <v>7415</v>
      </c>
      <c r="R3271" t="s">
        <v>3498</v>
      </c>
      <c r="S3271">
        <v>0</v>
      </c>
      <c r="T3271">
        <v>2003</v>
      </c>
      <c r="U3271">
        <v>15</v>
      </c>
      <c r="V3271">
        <v>7.2</v>
      </c>
      <c r="W3271">
        <v>387</v>
      </c>
    </row>
    <row r="3272" spans="1:23" x14ac:dyDescent="0.25">
      <c r="A3272" t="s">
        <v>8267</v>
      </c>
      <c r="B3272">
        <v>222</v>
      </c>
      <c r="C3272">
        <v>119</v>
      </c>
      <c r="D3272">
        <v>319</v>
      </c>
      <c r="E3272">
        <v>179</v>
      </c>
      <c r="F3272" t="s">
        <v>6892</v>
      </c>
      <c r="G3272">
        <v>2000</v>
      </c>
      <c r="H3272">
        <v>4440055</v>
      </c>
      <c r="I3272" t="s">
        <v>3864</v>
      </c>
      <c r="J3272" t="s">
        <v>925</v>
      </c>
      <c r="K3272" t="s">
        <v>9159</v>
      </c>
      <c r="L3272">
        <v>21360</v>
      </c>
      <c r="M3272">
        <v>3279</v>
      </c>
      <c r="N3272" t="s">
        <v>9160</v>
      </c>
      <c r="O3272">
        <v>0</v>
      </c>
      <c r="P3272">
        <v>110</v>
      </c>
      <c r="Q3272" t="s">
        <v>30</v>
      </c>
      <c r="R3272" t="s">
        <v>44</v>
      </c>
      <c r="S3272">
        <v>0</v>
      </c>
      <c r="T3272">
        <v>2009</v>
      </c>
      <c r="U3272">
        <v>552</v>
      </c>
      <c r="V3272">
        <v>7</v>
      </c>
      <c r="W3272">
        <v>0</v>
      </c>
    </row>
    <row r="3273" spans="1:23" x14ac:dyDescent="0.25">
      <c r="A3273" t="s">
        <v>8504</v>
      </c>
      <c r="B3273">
        <v>210</v>
      </c>
      <c r="C3273">
        <v>128</v>
      </c>
      <c r="D3273">
        <v>160</v>
      </c>
      <c r="E3273">
        <v>81</v>
      </c>
      <c r="F3273" t="s">
        <v>9161</v>
      </c>
      <c r="G3273">
        <v>8000</v>
      </c>
      <c r="H3273">
        <v>4018695</v>
      </c>
      <c r="I3273" t="s">
        <v>1194</v>
      </c>
      <c r="J3273" t="s">
        <v>8506</v>
      </c>
      <c r="K3273" t="s">
        <v>9162</v>
      </c>
      <c r="L3273">
        <v>69759</v>
      </c>
      <c r="M3273">
        <v>8532</v>
      </c>
      <c r="N3273" t="s">
        <v>9163</v>
      </c>
      <c r="O3273">
        <v>2</v>
      </c>
      <c r="P3273">
        <v>235</v>
      </c>
      <c r="Q3273" t="s">
        <v>3447</v>
      </c>
      <c r="R3273" t="s">
        <v>3448</v>
      </c>
      <c r="S3273">
        <v>0</v>
      </c>
      <c r="T3273">
        <v>2010</v>
      </c>
      <c r="U3273">
        <v>327</v>
      </c>
      <c r="V3273">
        <v>8</v>
      </c>
      <c r="W3273">
        <v>27000</v>
      </c>
    </row>
    <row r="3274" spans="1:23" x14ac:dyDescent="0.25">
      <c r="A3274" t="s">
        <v>5978</v>
      </c>
      <c r="B3274">
        <v>60</v>
      </c>
      <c r="C3274">
        <v>107</v>
      </c>
      <c r="D3274">
        <v>71</v>
      </c>
      <c r="E3274">
        <v>304</v>
      </c>
      <c r="F3274" t="s">
        <v>2833</v>
      </c>
      <c r="G3274">
        <v>967</v>
      </c>
      <c r="H3274">
        <v>80000000</v>
      </c>
      <c r="I3274" t="s">
        <v>4725</v>
      </c>
      <c r="J3274" t="s">
        <v>2631</v>
      </c>
      <c r="K3274" t="s">
        <v>5979</v>
      </c>
      <c r="L3274">
        <v>51459</v>
      </c>
      <c r="M3274">
        <v>1962</v>
      </c>
      <c r="N3274" t="s">
        <v>5980</v>
      </c>
      <c r="O3274">
        <v>0</v>
      </c>
      <c r="P3274">
        <v>113</v>
      </c>
      <c r="Q3274" t="s">
        <v>30</v>
      </c>
      <c r="R3274" t="s">
        <v>31</v>
      </c>
      <c r="S3274">
        <v>0</v>
      </c>
      <c r="T3274">
        <v>1984</v>
      </c>
      <c r="U3274">
        <v>455</v>
      </c>
      <c r="V3274">
        <v>6.5</v>
      </c>
      <c r="W3274">
        <v>0</v>
      </c>
    </row>
    <row r="3275" spans="1:23" x14ac:dyDescent="0.25">
      <c r="A3275" t="s">
        <v>6672</v>
      </c>
      <c r="B3275">
        <v>346</v>
      </c>
      <c r="C3275">
        <v>106</v>
      </c>
      <c r="D3275">
        <v>78</v>
      </c>
      <c r="E3275">
        <v>0</v>
      </c>
      <c r="F3275" t="s">
        <v>14106</v>
      </c>
      <c r="G3275">
        <v>0</v>
      </c>
      <c r="H3275">
        <v>6262942</v>
      </c>
      <c r="I3275" t="s">
        <v>694</v>
      </c>
      <c r="J3275" t="s">
        <v>2540</v>
      </c>
      <c r="K3275" t="s">
        <v>9164</v>
      </c>
      <c r="L3275">
        <v>59545</v>
      </c>
      <c r="M3275">
        <v>0</v>
      </c>
      <c r="N3275" t="s">
        <v>14106</v>
      </c>
      <c r="O3275">
        <v>0</v>
      </c>
      <c r="P3275">
        <v>312</v>
      </c>
      <c r="Q3275" t="s">
        <v>30</v>
      </c>
      <c r="R3275" t="s">
        <v>31</v>
      </c>
      <c r="S3275">
        <v>0</v>
      </c>
      <c r="T3275">
        <v>2013</v>
      </c>
      <c r="U3275">
        <v>0</v>
      </c>
      <c r="V3275">
        <v>6.9</v>
      </c>
      <c r="W3275">
        <v>18000</v>
      </c>
    </row>
    <row r="3276" spans="1:23" x14ac:dyDescent="0.25">
      <c r="A3276" t="s">
        <v>9165</v>
      </c>
      <c r="B3276">
        <v>46</v>
      </c>
      <c r="C3276">
        <v>126</v>
      </c>
      <c r="D3276">
        <v>407</v>
      </c>
      <c r="E3276">
        <v>39</v>
      </c>
      <c r="F3276" t="s">
        <v>9166</v>
      </c>
      <c r="G3276">
        <v>638</v>
      </c>
      <c r="H3276">
        <v>1997807</v>
      </c>
      <c r="I3276" t="s">
        <v>1194</v>
      </c>
      <c r="J3276" t="s">
        <v>890</v>
      </c>
      <c r="K3276" t="s">
        <v>9167</v>
      </c>
      <c r="L3276">
        <v>5158</v>
      </c>
      <c r="M3276">
        <v>823</v>
      </c>
      <c r="N3276" t="s">
        <v>9168</v>
      </c>
      <c r="O3276">
        <v>0</v>
      </c>
      <c r="P3276">
        <v>140</v>
      </c>
      <c r="Q3276" t="s">
        <v>30</v>
      </c>
      <c r="R3276" t="s">
        <v>31</v>
      </c>
      <c r="S3276">
        <v>0</v>
      </c>
      <c r="T3276">
        <v>1999</v>
      </c>
      <c r="U3276">
        <v>107</v>
      </c>
      <c r="V3276">
        <v>7.1</v>
      </c>
      <c r="W3276">
        <v>196</v>
      </c>
    </row>
    <row r="3277" spans="1:23" x14ac:dyDescent="0.25">
      <c r="A3277" t="s">
        <v>9169</v>
      </c>
      <c r="B3277">
        <v>15</v>
      </c>
      <c r="C3277">
        <v>128</v>
      </c>
      <c r="D3277">
        <v>11</v>
      </c>
      <c r="E3277">
        <v>119</v>
      </c>
      <c r="F3277" t="s">
        <v>9170</v>
      </c>
      <c r="G3277">
        <v>3000</v>
      </c>
      <c r="H3277">
        <v>1207007</v>
      </c>
      <c r="I3277" t="s">
        <v>936</v>
      </c>
      <c r="J3277" t="s">
        <v>8989</v>
      </c>
      <c r="K3277" t="s">
        <v>9171</v>
      </c>
      <c r="L3277">
        <v>13577</v>
      </c>
      <c r="M3277">
        <v>4004</v>
      </c>
      <c r="N3277" t="s">
        <v>8535</v>
      </c>
      <c r="O3277">
        <v>2</v>
      </c>
      <c r="P3277">
        <v>47</v>
      </c>
      <c r="Q3277" t="s">
        <v>3447</v>
      </c>
      <c r="R3277" t="s">
        <v>3448</v>
      </c>
      <c r="S3277">
        <v>0</v>
      </c>
      <c r="T3277">
        <v>2007</v>
      </c>
      <c r="U3277">
        <v>687</v>
      </c>
      <c r="V3277">
        <v>7.3</v>
      </c>
      <c r="W3277">
        <v>341</v>
      </c>
    </row>
    <row r="3278" spans="1:23" x14ac:dyDescent="0.25">
      <c r="A3278" t="s">
        <v>9172</v>
      </c>
      <c r="B3278">
        <v>169</v>
      </c>
      <c r="C3278">
        <v>127</v>
      </c>
      <c r="D3278">
        <v>644</v>
      </c>
      <c r="E3278">
        <v>6</v>
      </c>
      <c r="F3278" t="s">
        <v>9173</v>
      </c>
      <c r="G3278">
        <v>97</v>
      </c>
      <c r="H3278">
        <v>1829142</v>
      </c>
      <c r="I3278" t="s">
        <v>2157</v>
      </c>
      <c r="J3278" t="s">
        <v>9174</v>
      </c>
      <c r="K3278" t="s">
        <v>9175</v>
      </c>
      <c r="L3278">
        <v>36846</v>
      </c>
      <c r="M3278">
        <v>128</v>
      </c>
      <c r="N3278" t="s">
        <v>9176</v>
      </c>
      <c r="O3278">
        <v>1</v>
      </c>
      <c r="P3278">
        <v>222</v>
      </c>
      <c r="Q3278" t="s">
        <v>30</v>
      </c>
      <c r="R3278" t="s">
        <v>4809</v>
      </c>
      <c r="S3278">
        <v>0</v>
      </c>
      <c r="T3278">
        <v>2006</v>
      </c>
      <c r="U3278">
        <v>8</v>
      </c>
      <c r="V3278">
        <v>7.5</v>
      </c>
      <c r="W3278">
        <v>0</v>
      </c>
    </row>
    <row r="3279" spans="1:23" x14ac:dyDescent="0.25">
      <c r="A3279" t="s">
        <v>9177</v>
      </c>
      <c r="B3279">
        <v>25</v>
      </c>
      <c r="C3279">
        <v>160</v>
      </c>
      <c r="D3279">
        <v>0</v>
      </c>
      <c r="E3279">
        <v>417</v>
      </c>
      <c r="F3279" t="s">
        <v>9178</v>
      </c>
      <c r="G3279">
        <v>964</v>
      </c>
      <c r="H3279">
        <v>3827466</v>
      </c>
      <c r="I3279" t="s">
        <v>2199</v>
      </c>
      <c r="J3279" t="s">
        <v>9179</v>
      </c>
      <c r="K3279" t="s">
        <v>9180</v>
      </c>
      <c r="L3279">
        <v>25122</v>
      </c>
      <c r="M3279">
        <v>2350</v>
      </c>
      <c r="N3279" t="s">
        <v>9181</v>
      </c>
      <c r="O3279">
        <v>2</v>
      </c>
      <c r="P3279">
        <v>102</v>
      </c>
      <c r="Q3279" t="s">
        <v>3447</v>
      </c>
      <c r="R3279" t="s">
        <v>3448</v>
      </c>
      <c r="S3279">
        <v>0</v>
      </c>
      <c r="T3279">
        <v>2013</v>
      </c>
      <c r="U3279">
        <v>551</v>
      </c>
      <c r="V3279">
        <v>6.9</v>
      </c>
      <c r="W3279">
        <v>0</v>
      </c>
    </row>
    <row r="3280" spans="1:23" x14ac:dyDescent="0.25">
      <c r="A3280" t="s">
        <v>3812</v>
      </c>
      <c r="B3280">
        <v>81</v>
      </c>
      <c r="C3280">
        <v>126</v>
      </c>
      <c r="D3280">
        <v>80</v>
      </c>
      <c r="E3280">
        <v>225</v>
      </c>
      <c r="F3280" t="s">
        <v>3813</v>
      </c>
      <c r="G3280">
        <v>668</v>
      </c>
      <c r="H3280">
        <v>90800000</v>
      </c>
      <c r="I3280" t="s">
        <v>3814</v>
      </c>
      <c r="J3280" t="s">
        <v>3688</v>
      </c>
      <c r="K3280" t="s">
        <v>3815</v>
      </c>
      <c r="L3280">
        <v>126916</v>
      </c>
      <c r="M3280">
        <v>2004</v>
      </c>
      <c r="N3280" t="s">
        <v>3816</v>
      </c>
      <c r="O3280">
        <v>0</v>
      </c>
      <c r="P3280">
        <v>235</v>
      </c>
      <c r="Q3280" t="s">
        <v>30</v>
      </c>
      <c r="R3280" t="s">
        <v>31</v>
      </c>
      <c r="S3280">
        <v>0</v>
      </c>
      <c r="T3280">
        <v>1984</v>
      </c>
      <c r="U3280">
        <v>641</v>
      </c>
      <c r="V3280">
        <v>7.2</v>
      </c>
      <c r="W3280">
        <v>0</v>
      </c>
    </row>
    <row r="3281" spans="1:23" x14ac:dyDescent="0.25">
      <c r="A3281" t="s">
        <v>9182</v>
      </c>
      <c r="B3281">
        <v>54</v>
      </c>
      <c r="C3281">
        <v>171</v>
      </c>
      <c r="D3281">
        <v>54</v>
      </c>
      <c r="E3281">
        <v>346</v>
      </c>
      <c r="F3281" t="s">
        <v>9183</v>
      </c>
      <c r="G3281">
        <v>440</v>
      </c>
      <c r="H3281">
        <v>0</v>
      </c>
      <c r="I3281" t="s">
        <v>3741</v>
      </c>
      <c r="J3281" t="s">
        <v>9184</v>
      </c>
      <c r="K3281" t="s">
        <v>9185</v>
      </c>
      <c r="L3281">
        <v>9808</v>
      </c>
      <c r="M3281">
        <v>1373</v>
      </c>
      <c r="N3281" t="s">
        <v>9186</v>
      </c>
      <c r="O3281">
        <v>0</v>
      </c>
      <c r="P3281">
        <v>90</v>
      </c>
      <c r="Q3281" t="s">
        <v>30</v>
      </c>
      <c r="R3281" t="s">
        <v>31</v>
      </c>
      <c r="S3281">
        <v>0</v>
      </c>
      <c r="T3281">
        <v>1951</v>
      </c>
      <c r="U3281">
        <v>426</v>
      </c>
      <c r="V3281">
        <v>7.2</v>
      </c>
      <c r="W3281">
        <v>1000</v>
      </c>
    </row>
    <row r="3282" spans="1:23" x14ac:dyDescent="0.25">
      <c r="A3282" t="s">
        <v>8551</v>
      </c>
      <c r="B3282">
        <v>147</v>
      </c>
      <c r="C3282">
        <v>150</v>
      </c>
      <c r="D3282">
        <v>163</v>
      </c>
      <c r="E3282">
        <v>636</v>
      </c>
      <c r="F3282" t="s">
        <v>4512</v>
      </c>
      <c r="G3282">
        <v>2000</v>
      </c>
      <c r="H3282">
        <v>140244</v>
      </c>
      <c r="I3282" t="s">
        <v>9187</v>
      </c>
      <c r="J3282" t="s">
        <v>3618</v>
      </c>
      <c r="K3282" t="s">
        <v>9188</v>
      </c>
      <c r="L3282">
        <v>20419</v>
      </c>
      <c r="M3282">
        <v>4168</v>
      </c>
      <c r="N3282" t="s">
        <v>4623</v>
      </c>
      <c r="O3282">
        <v>1</v>
      </c>
      <c r="P3282">
        <v>259</v>
      </c>
      <c r="Q3282" t="s">
        <v>30</v>
      </c>
      <c r="R3282" t="s">
        <v>31</v>
      </c>
      <c r="S3282">
        <v>0</v>
      </c>
      <c r="T3282">
        <v>2008</v>
      </c>
      <c r="U3282">
        <v>716</v>
      </c>
      <c r="V3282">
        <v>6.7</v>
      </c>
      <c r="W3282">
        <v>8000</v>
      </c>
    </row>
    <row r="3283" spans="1:23" x14ac:dyDescent="0.25">
      <c r="A3283" t="s">
        <v>9189</v>
      </c>
      <c r="B3283">
        <v>16</v>
      </c>
      <c r="C3283">
        <v>122</v>
      </c>
      <c r="D3283">
        <v>11</v>
      </c>
      <c r="E3283">
        <v>173</v>
      </c>
      <c r="F3283" t="s">
        <v>9190</v>
      </c>
      <c r="G3283">
        <v>205</v>
      </c>
      <c r="H3283">
        <v>0</v>
      </c>
      <c r="I3283" t="s">
        <v>93</v>
      </c>
      <c r="J3283" t="s">
        <v>9191</v>
      </c>
      <c r="K3283" t="s">
        <v>9192</v>
      </c>
      <c r="L3283">
        <v>14486</v>
      </c>
      <c r="M3283">
        <v>808</v>
      </c>
      <c r="N3283" t="s">
        <v>9193</v>
      </c>
      <c r="O3283">
        <v>3</v>
      </c>
      <c r="P3283">
        <v>159</v>
      </c>
      <c r="Q3283" t="s">
        <v>9194</v>
      </c>
      <c r="R3283" t="s">
        <v>9195</v>
      </c>
      <c r="S3283">
        <v>0</v>
      </c>
      <c r="T3283">
        <v>2006</v>
      </c>
      <c r="U3283">
        <v>197</v>
      </c>
      <c r="V3283">
        <v>6</v>
      </c>
      <c r="W3283">
        <v>467</v>
      </c>
    </row>
    <row r="3284" spans="1:23" x14ac:dyDescent="0.25">
      <c r="A3284" t="s">
        <v>1152</v>
      </c>
      <c r="B3284">
        <v>215</v>
      </c>
      <c r="C3284">
        <v>178</v>
      </c>
      <c r="D3284">
        <v>16000</v>
      </c>
      <c r="E3284">
        <v>857</v>
      </c>
      <c r="F3284" t="s">
        <v>3547</v>
      </c>
      <c r="G3284">
        <v>13000</v>
      </c>
      <c r="H3284">
        <v>107930000</v>
      </c>
      <c r="I3284" t="s">
        <v>1265</v>
      </c>
      <c r="J3284" t="s">
        <v>664</v>
      </c>
      <c r="K3284" t="s">
        <v>9196</v>
      </c>
      <c r="L3284">
        <v>1324680</v>
      </c>
      <c r="M3284">
        <v>16557</v>
      </c>
      <c r="N3284" t="s">
        <v>5158</v>
      </c>
      <c r="O3284">
        <v>1</v>
      </c>
      <c r="P3284">
        <v>2195</v>
      </c>
      <c r="Q3284" t="s">
        <v>30</v>
      </c>
      <c r="R3284" t="s">
        <v>31</v>
      </c>
      <c r="S3284">
        <v>0</v>
      </c>
      <c r="T3284">
        <v>1994</v>
      </c>
      <c r="U3284">
        <v>902</v>
      </c>
      <c r="V3284">
        <v>8.9</v>
      </c>
      <c r="W3284">
        <v>45000</v>
      </c>
    </row>
    <row r="3285" spans="1:23" x14ac:dyDescent="0.25">
      <c r="A3285" t="s">
        <v>9197</v>
      </c>
      <c r="B3285">
        <v>63</v>
      </c>
      <c r="C3285">
        <v>95</v>
      </c>
      <c r="D3285">
        <v>21</v>
      </c>
      <c r="E3285">
        <v>842</v>
      </c>
      <c r="F3285" t="s">
        <v>9198</v>
      </c>
      <c r="G3285">
        <v>1000</v>
      </c>
      <c r="H3285">
        <v>76657000</v>
      </c>
      <c r="I3285" t="s">
        <v>3533</v>
      </c>
      <c r="J3285" t="s">
        <v>3557</v>
      </c>
      <c r="K3285" t="s">
        <v>9199</v>
      </c>
      <c r="L3285">
        <v>25498</v>
      </c>
      <c r="M3285">
        <v>5673</v>
      </c>
      <c r="N3285" t="s">
        <v>6266</v>
      </c>
      <c r="O3285">
        <v>0</v>
      </c>
      <c r="P3285">
        <v>92</v>
      </c>
      <c r="Q3285" t="s">
        <v>30</v>
      </c>
      <c r="R3285" t="s">
        <v>44</v>
      </c>
      <c r="S3285">
        <v>0</v>
      </c>
      <c r="T3285">
        <v>1979</v>
      </c>
      <c r="U3285">
        <v>985</v>
      </c>
      <c r="V3285">
        <v>7.7</v>
      </c>
      <c r="W3285">
        <v>0</v>
      </c>
    </row>
    <row r="3286" spans="1:23" x14ac:dyDescent="0.25">
      <c r="A3286" t="s">
        <v>9200</v>
      </c>
      <c r="B3286">
        <v>534</v>
      </c>
      <c r="C3286">
        <v>117</v>
      </c>
      <c r="D3286">
        <v>66</v>
      </c>
      <c r="E3286">
        <v>85</v>
      </c>
      <c r="F3286" t="s">
        <v>6121</v>
      </c>
      <c r="G3286">
        <v>15000</v>
      </c>
      <c r="H3286">
        <v>32279955</v>
      </c>
      <c r="I3286" t="s">
        <v>1385</v>
      </c>
      <c r="J3286" t="s">
        <v>260</v>
      </c>
      <c r="K3286" t="s">
        <v>9201</v>
      </c>
      <c r="L3286">
        <v>293304</v>
      </c>
      <c r="M3286">
        <v>15554</v>
      </c>
      <c r="N3286" t="s">
        <v>9202</v>
      </c>
      <c r="O3286">
        <v>1</v>
      </c>
      <c r="P3286">
        <v>552</v>
      </c>
      <c r="Q3286" t="s">
        <v>30</v>
      </c>
      <c r="R3286" t="s">
        <v>31</v>
      </c>
      <c r="S3286">
        <v>0</v>
      </c>
      <c r="T3286">
        <v>2014</v>
      </c>
      <c r="U3286">
        <v>241</v>
      </c>
      <c r="V3286">
        <v>7.9</v>
      </c>
      <c r="W3286">
        <v>65000</v>
      </c>
    </row>
    <row r="3287" spans="1:23" x14ac:dyDescent="0.25">
      <c r="A3287" t="s">
        <v>3067</v>
      </c>
      <c r="B3287">
        <v>66</v>
      </c>
      <c r="C3287">
        <v>119</v>
      </c>
      <c r="D3287">
        <v>422</v>
      </c>
      <c r="E3287">
        <v>422</v>
      </c>
      <c r="F3287" t="s">
        <v>9203</v>
      </c>
      <c r="G3287">
        <v>861</v>
      </c>
      <c r="H3287">
        <v>4992159</v>
      </c>
      <c r="I3287" t="s">
        <v>7486</v>
      </c>
      <c r="J3287" t="s">
        <v>2448</v>
      </c>
      <c r="K3287" t="s">
        <v>9204</v>
      </c>
      <c r="L3287">
        <v>23823</v>
      </c>
      <c r="M3287">
        <v>3306</v>
      </c>
      <c r="N3287" t="s">
        <v>3067</v>
      </c>
      <c r="O3287">
        <v>2</v>
      </c>
      <c r="P3287">
        <v>201</v>
      </c>
      <c r="Q3287" t="s">
        <v>30</v>
      </c>
      <c r="R3287" t="s">
        <v>31</v>
      </c>
      <c r="S3287">
        <v>0</v>
      </c>
      <c r="T3287">
        <v>2004</v>
      </c>
      <c r="U3287">
        <v>499</v>
      </c>
      <c r="V3287">
        <v>5.6</v>
      </c>
      <c r="W3287">
        <v>713</v>
      </c>
    </row>
    <row r="3288" spans="1:23" x14ac:dyDescent="0.25">
      <c r="A3288" t="s">
        <v>4409</v>
      </c>
      <c r="B3288">
        <v>119</v>
      </c>
      <c r="C3288">
        <v>174</v>
      </c>
      <c r="D3288">
        <v>338</v>
      </c>
      <c r="E3288">
        <v>195</v>
      </c>
      <c r="F3288" t="s">
        <v>9205</v>
      </c>
      <c r="G3288">
        <v>354</v>
      </c>
      <c r="H3288">
        <v>163214286</v>
      </c>
      <c r="I3288" t="s">
        <v>9206</v>
      </c>
      <c r="J3288" t="s">
        <v>9207</v>
      </c>
      <c r="K3288" t="s">
        <v>9208</v>
      </c>
      <c r="L3288">
        <v>148172</v>
      </c>
      <c r="M3288">
        <v>1495</v>
      </c>
      <c r="N3288" t="s">
        <v>9209</v>
      </c>
      <c r="O3288">
        <v>3</v>
      </c>
      <c r="P3288">
        <v>406</v>
      </c>
      <c r="Q3288" t="s">
        <v>30</v>
      </c>
      <c r="R3288" t="s">
        <v>31</v>
      </c>
      <c r="S3288">
        <v>0</v>
      </c>
      <c r="T3288">
        <v>1965</v>
      </c>
      <c r="U3288">
        <v>209</v>
      </c>
      <c r="V3288">
        <v>8</v>
      </c>
      <c r="W3288">
        <v>15000</v>
      </c>
    </row>
    <row r="3289" spans="1:23" x14ac:dyDescent="0.25">
      <c r="A3289" t="s">
        <v>579</v>
      </c>
      <c r="B3289">
        <v>43</v>
      </c>
      <c r="C3289">
        <v>111</v>
      </c>
      <c r="D3289">
        <v>2000</v>
      </c>
      <c r="E3289">
        <v>51</v>
      </c>
      <c r="F3289" t="s">
        <v>9210</v>
      </c>
      <c r="G3289">
        <v>15000</v>
      </c>
      <c r="H3289">
        <v>69800000</v>
      </c>
      <c r="I3289" t="s">
        <v>2300</v>
      </c>
      <c r="J3289" t="s">
        <v>225</v>
      </c>
      <c r="K3289" t="s">
        <v>9211</v>
      </c>
      <c r="L3289">
        <v>54723</v>
      </c>
      <c r="M3289">
        <v>15361</v>
      </c>
      <c r="N3289" t="s">
        <v>9212</v>
      </c>
      <c r="O3289">
        <v>2</v>
      </c>
      <c r="P3289">
        <v>99</v>
      </c>
      <c r="Q3289" t="s">
        <v>30</v>
      </c>
      <c r="R3289" t="s">
        <v>31</v>
      </c>
      <c r="S3289">
        <v>0</v>
      </c>
      <c r="T3289">
        <v>1984</v>
      </c>
      <c r="U3289">
        <v>161</v>
      </c>
      <c r="V3289">
        <v>6.2</v>
      </c>
      <c r="W3289">
        <v>0</v>
      </c>
    </row>
    <row r="3290" spans="1:23" x14ac:dyDescent="0.25">
      <c r="A3290" t="s">
        <v>9213</v>
      </c>
      <c r="B3290">
        <v>270</v>
      </c>
      <c r="C3290">
        <v>101</v>
      </c>
      <c r="D3290">
        <v>36</v>
      </c>
      <c r="E3290">
        <v>27</v>
      </c>
      <c r="F3290" t="s">
        <v>9214</v>
      </c>
      <c r="G3290">
        <v>7000</v>
      </c>
      <c r="H3290">
        <v>59889948</v>
      </c>
      <c r="I3290" t="s">
        <v>1639</v>
      </c>
      <c r="J3290" t="s">
        <v>359</v>
      </c>
      <c r="K3290" t="s">
        <v>9215</v>
      </c>
      <c r="L3290">
        <v>355810</v>
      </c>
      <c r="M3290">
        <v>7227</v>
      </c>
      <c r="N3290" t="s">
        <v>9216</v>
      </c>
      <c r="O3290">
        <v>1</v>
      </c>
      <c r="P3290">
        <v>889</v>
      </c>
      <c r="Q3290" t="s">
        <v>30</v>
      </c>
      <c r="R3290" t="s">
        <v>31</v>
      </c>
      <c r="S3290">
        <v>0</v>
      </c>
      <c r="T3290">
        <v>2006</v>
      </c>
      <c r="U3290">
        <v>150</v>
      </c>
      <c r="V3290">
        <v>7.9</v>
      </c>
      <c r="W3290">
        <v>15000</v>
      </c>
    </row>
    <row r="3291" spans="1:23" x14ac:dyDescent="0.25">
      <c r="A3291" t="s">
        <v>2454</v>
      </c>
      <c r="B3291">
        <v>99</v>
      </c>
      <c r="C3291">
        <v>89</v>
      </c>
      <c r="D3291">
        <v>0</v>
      </c>
      <c r="E3291">
        <v>107</v>
      </c>
      <c r="F3291" t="s">
        <v>9217</v>
      </c>
      <c r="G3291">
        <v>217</v>
      </c>
      <c r="H3291">
        <v>52287414</v>
      </c>
      <c r="I3291" t="s">
        <v>4273</v>
      </c>
      <c r="J3291" t="s">
        <v>867</v>
      </c>
      <c r="K3291" t="s">
        <v>9218</v>
      </c>
      <c r="L3291">
        <v>271794</v>
      </c>
      <c r="M3291">
        <v>644</v>
      </c>
      <c r="N3291" t="s">
        <v>9166</v>
      </c>
      <c r="O3291">
        <v>2</v>
      </c>
      <c r="P3291">
        <v>584</v>
      </c>
      <c r="Q3291" t="s">
        <v>30</v>
      </c>
      <c r="R3291" t="s">
        <v>31</v>
      </c>
      <c r="S3291">
        <v>0</v>
      </c>
      <c r="T3291">
        <v>1986</v>
      </c>
      <c r="U3291">
        <v>107</v>
      </c>
      <c r="V3291">
        <v>8.1</v>
      </c>
      <c r="W3291">
        <v>24000</v>
      </c>
    </row>
    <row r="3292" spans="1:23" x14ac:dyDescent="0.25">
      <c r="A3292" t="s">
        <v>3267</v>
      </c>
      <c r="B3292">
        <v>224</v>
      </c>
      <c r="C3292">
        <v>113</v>
      </c>
      <c r="D3292">
        <v>0</v>
      </c>
      <c r="E3292">
        <v>27</v>
      </c>
      <c r="F3292" t="s">
        <v>9219</v>
      </c>
      <c r="G3292">
        <v>133</v>
      </c>
      <c r="H3292">
        <v>45063889</v>
      </c>
      <c r="I3292" t="s">
        <v>2023</v>
      </c>
      <c r="J3292" t="s">
        <v>9220</v>
      </c>
      <c r="K3292" t="s">
        <v>9221</v>
      </c>
      <c r="L3292">
        <v>297250</v>
      </c>
      <c r="M3292">
        <v>241</v>
      </c>
      <c r="N3292" t="s">
        <v>9222</v>
      </c>
      <c r="O3292">
        <v>0</v>
      </c>
      <c r="P3292">
        <v>1441</v>
      </c>
      <c r="Q3292" t="s">
        <v>30</v>
      </c>
      <c r="R3292" t="s">
        <v>44</v>
      </c>
      <c r="S3292">
        <v>0</v>
      </c>
      <c r="T3292">
        <v>2002</v>
      </c>
      <c r="U3292">
        <v>32</v>
      </c>
      <c r="V3292">
        <v>7.6</v>
      </c>
      <c r="W3292">
        <v>11000</v>
      </c>
    </row>
    <row r="3293" spans="1:23" x14ac:dyDescent="0.25">
      <c r="A3293" t="s">
        <v>9223</v>
      </c>
      <c r="B3293">
        <v>58</v>
      </c>
      <c r="C3293">
        <v>95</v>
      </c>
      <c r="D3293">
        <v>548</v>
      </c>
      <c r="E3293">
        <v>360</v>
      </c>
      <c r="F3293" t="s">
        <v>9224</v>
      </c>
      <c r="G3293">
        <v>389</v>
      </c>
      <c r="H3293">
        <v>40066497</v>
      </c>
      <c r="I3293" t="s">
        <v>3791</v>
      </c>
      <c r="J3293" t="s">
        <v>9225</v>
      </c>
      <c r="K3293" t="s">
        <v>9226</v>
      </c>
      <c r="L3293">
        <v>23671</v>
      </c>
      <c r="M3293">
        <v>1792</v>
      </c>
      <c r="N3293" t="s">
        <v>9227</v>
      </c>
      <c r="O3293">
        <v>0</v>
      </c>
      <c r="P3293">
        <v>247</v>
      </c>
      <c r="Q3293" t="s">
        <v>30</v>
      </c>
      <c r="R3293" t="s">
        <v>31</v>
      </c>
      <c r="S3293">
        <v>0</v>
      </c>
      <c r="T3293">
        <v>2004</v>
      </c>
      <c r="U3293">
        <v>363</v>
      </c>
      <c r="V3293">
        <v>3.5</v>
      </c>
      <c r="W3293">
        <v>0</v>
      </c>
    </row>
    <row r="3294" spans="1:23" x14ac:dyDescent="0.25">
      <c r="A3294" t="s">
        <v>9228</v>
      </c>
      <c r="B3294">
        <v>53</v>
      </c>
      <c r="C3294">
        <v>112</v>
      </c>
      <c r="D3294">
        <v>152</v>
      </c>
      <c r="E3294">
        <v>459</v>
      </c>
      <c r="F3294" t="s">
        <v>2064</v>
      </c>
      <c r="G3294">
        <v>16000</v>
      </c>
      <c r="H3294">
        <v>36500000</v>
      </c>
      <c r="I3294" t="s">
        <v>1126</v>
      </c>
      <c r="J3294" t="s">
        <v>2336</v>
      </c>
      <c r="K3294" t="s">
        <v>9229</v>
      </c>
      <c r="L3294">
        <v>87090</v>
      </c>
      <c r="M3294">
        <v>17568</v>
      </c>
      <c r="N3294" t="s">
        <v>2511</v>
      </c>
      <c r="O3294">
        <v>0</v>
      </c>
      <c r="P3294">
        <v>142</v>
      </c>
      <c r="Q3294" t="s">
        <v>30</v>
      </c>
      <c r="R3294" t="s">
        <v>31</v>
      </c>
      <c r="S3294">
        <v>0</v>
      </c>
      <c r="T3294">
        <v>1979</v>
      </c>
      <c r="U3294">
        <v>466</v>
      </c>
      <c r="V3294">
        <v>7.6</v>
      </c>
      <c r="W3294">
        <v>0</v>
      </c>
    </row>
    <row r="3295" spans="1:23" x14ac:dyDescent="0.25">
      <c r="A3295" t="s">
        <v>7817</v>
      </c>
      <c r="B3295">
        <v>37</v>
      </c>
      <c r="C3295">
        <v>109</v>
      </c>
      <c r="D3295">
        <v>44</v>
      </c>
      <c r="E3295">
        <v>458</v>
      </c>
      <c r="F3295" t="s">
        <v>1455</v>
      </c>
      <c r="G3295">
        <v>1000</v>
      </c>
      <c r="H3295">
        <v>27362712</v>
      </c>
      <c r="I3295" t="s">
        <v>3552</v>
      </c>
      <c r="J3295" t="s">
        <v>1808</v>
      </c>
      <c r="K3295" t="s">
        <v>9230</v>
      </c>
      <c r="L3295">
        <v>5971</v>
      </c>
      <c r="M3295">
        <v>3199</v>
      </c>
      <c r="N3295" t="s">
        <v>4589</v>
      </c>
      <c r="O3295">
        <v>1</v>
      </c>
      <c r="P3295">
        <v>60</v>
      </c>
      <c r="Q3295" t="s">
        <v>30</v>
      </c>
      <c r="R3295" t="s">
        <v>31</v>
      </c>
      <c r="S3295">
        <v>0</v>
      </c>
      <c r="T3295">
        <v>2002</v>
      </c>
      <c r="U3295">
        <v>886</v>
      </c>
      <c r="V3295">
        <v>6.5</v>
      </c>
      <c r="W3295">
        <v>0</v>
      </c>
    </row>
    <row r="3296" spans="1:23" x14ac:dyDescent="0.25">
      <c r="A3296" t="s">
        <v>9231</v>
      </c>
      <c r="B3296">
        <v>11</v>
      </c>
      <c r="C3296">
        <v>108</v>
      </c>
      <c r="D3296">
        <v>0</v>
      </c>
      <c r="E3296">
        <v>388</v>
      </c>
      <c r="F3296" t="s">
        <v>6066</v>
      </c>
      <c r="G3296">
        <v>585</v>
      </c>
      <c r="H3296">
        <v>34746109</v>
      </c>
      <c r="I3296" t="s">
        <v>9232</v>
      </c>
      <c r="J3296" t="s">
        <v>3231</v>
      </c>
      <c r="K3296" t="s">
        <v>9233</v>
      </c>
      <c r="L3296">
        <v>3122</v>
      </c>
      <c r="M3296">
        <v>3023</v>
      </c>
      <c r="N3296" t="s">
        <v>825</v>
      </c>
      <c r="O3296">
        <v>2</v>
      </c>
      <c r="P3296">
        <v>14</v>
      </c>
      <c r="Q3296" t="s">
        <v>30</v>
      </c>
      <c r="R3296" t="s">
        <v>31</v>
      </c>
      <c r="S3296">
        <v>0</v>
      </c>
      <c r="T3296">
        <v>1996</v>
      </c>
      <c r="U3296">
        <v>434</v>
      </c>
      <c r="V3296">
        <v>5.6</v>
      </c>
      <c r="W3296">
        <v>559</v>
      </c>
    </row>
    <row r="3297" spans="1:23" x14ac:dyDescent="0.25">
      <c r="A3297" t="s">
        <v>4917</v>
      </c>
      <c r="B3297">
        <v>327</v>
      </c>
      <c r="C3297">
        <v>100</v>
      </c>
      <c r="D3297">
        <v>129</v>
      </c>
      <c r="E3297">
        <v>3000</v>
      </c>
      <c r="F3297" t="s">
        <v>1592</v>
      </c>
      <c r="G3297">
        <v>23000</v>
      </c>
      <c r="H3297">
        <v>34963967</v>
      </c>
      <c r="I3297" t="s">
        <v>936</v>
      </c>
      <c r="J3297" t="s">
        <v>50</v>
      </c>
      <c r="K3297" t="s">
        <v>9234</v>
      </c>
      <c r="L3297">
        <v>270441</v>
      </c>
      <c r="M3297">
        <v>39807</v>
      </c>
      <c r="N3297" t="s">
        <v>167</v>
      </c>
      <c r="O3297">
        <v>2</v>
      </c>
      <c r="P3297">
        <v>378</v>
      </c>
      <c r="Q3297" t="s">
        <v>30</v>
      </c>
      <c r="R3297" t="s">
        <v>31</v>
      </c>
      <c r="S3297">
        <v>0</v>
      </c>
      <c r="T3297">
        <v>2011</v>
      </c>
      <c r="U3297">
        <v>10000</v>
      </c>
      <c r="V3297">
        <v>7.7</v>
      </c>
      <c r="W3297">
        <v>40000</v>
      </c>
    </row>
    <row r="3298" spans="1:23" x14ac:dyDescent="0.25">
      <c r="A3298" t="s">
        <v>9235</v>
      </c>
      <c r="B3298">
        <v>135</v>
      </c>
      <c r="C3298">
        <v>90</v>
      </c>
      <c r="D3298">
        <v>5</v>
      </c>
      <c r="E3298">
        <v>297</v>
      </c>
      <c r="F3298" t="s">
        <v>9236</v>
      </c>
      <c r="G3298">
        <v>449</v>
      </c>
      <c r="H3298">
        <v>25926543</v>
      </c>
      <c r="I3298" t="s">
        <v>1942</v>
      </c>
      <c r="J3298" t="s">
        <v>9237</v>
      </c>
      <c r="K3298" t="s">
        <v>9238</v>
      </c>
      <c r="L3298">
        <v>26609</v>
      </c>
      <c r="M3298">
        <v>1534</v>
      </c>
      <c r="N3298" t="s">
        <v>9239</v>
      </c>
      <c r="O3298">
        <v>1</v>
      </c>
      <c r="P3298">
        <v>148</v>
      </c>
      <c r="Q3298" t="s">
        <v>30</v>
      </c>
      <c r="R3298" t="s">
        <v>31</v>
      </c>
      <c r="S3298">
        <v>0</v>
      </c>
      <c r="T3298">
        <v>2008</v>
      </c>
      <c r="U3298">
        <v>332</v>
      </c>
      <c r="V3298">
        <v>5.2</v>
      </c>
      <c r="W3298">
        <v>0</v>
      </c>
    </row>
    <row r="3299" spans="1:23" x14ac:dyDescent="0.25">
      <c r="A3299" t="s">
        <v>1619</v>
      </c>
      <c r="B3299">
        <v>127</v>
      </c>
      <c r="C3299">
        <v>130</v>
      </c>
      <c r="D3299">
        <v>0</v>
      </c>
      <c r="E3299">
        <v>602</v>
      </c>
      <c r="F3299" t="s">
        <v>1620</v>
      </c>
      <c r="G3299">
        <v>875</v>
      </c>
      <c r="H3299">
        <v>0</v>
      </c>
      <c r="I3299" t="s">
        <v>601</v>
      </c>
      <c r="J3299" t="s">
        <v>1621</v>
      </c>
      <c r="K3299" t="s">
        <v>1622</v>
      </c>
      <c r="L3299">
        <v>29935</v>
      </c>
      <c r="M3299">
        <v>2662</v>
      </c>
      <c r="N3299" t="s">
        <v>1623</v>
      </c>
      <c r="O3299">
        <v>0</v>
      </c>
      <c r="P3299">
        <v>211</v>
      </c>
      <c r="Q3299" t="s">
        <v>30</v>
      </c>
      <c r="R3299" t="s">
        <v>31</v>
      </c>
      <c r="S3299">
        <v>0</v>
      </c>
      <c r="T3299">
        <v>1982</v>
      </c>
      <c r="U3299">
        <v>826</v>
      </c>
      <c r="V3299">
        <v>6.9</v>
      </c>
      <c r="W3299">
        <v>0</v>
      </c>
    </row>
    <row r="3300" spans="1:23" x14ac:dyDescent="0.25">
      <c r="A3300" t="s">
        <v>9240</v>
      </c>
      <c r="B3300">
        <v>164</v>
      </c>
      <c r="C3300">
        <v>94</v>
      </c>
      <c r="D3300">
        <v>19</v>
      </c>
      <c r="E3300">
        <v>117</v>
      </c>
      <c r="F3300" t="s">
        <v>9241</v>
      </c>
      <c r="G3300">
        <v>363</v>
      </c>
      <c r="H3300">
        <v>26049082</v>
      </c>
      <c r="I3300" t="s">
        <v>1099</v>
      </c>
      <c r="J3300" t="s">
        <v>9242</v>
      </c>
      <c r="K3300" t="s">
        <v>9243</v>
      </c>
      <c r="L3300">
        <v>76791</v>
      </c>
      <c r="M3300">
        <v>1024</v>
      </c>
      <c r="N3300" t="s">
        <v>9244</v>
      </c>
      <c r="O3300">
        <v>3</v>
      </c>
      <c r="P3300">
        <v>100</v>
      </c>
      <c r="Q3300" t="s">
        <v>30</v>
      </c>
      <c r="R3300" t="s">
        <v>31</v>
      </c>
      <c r="S3300">
        <v>0</v>
      </c>
      <c r="T3300">
        <v>2014</v>
      </c>
      <c r="U3300">
        <v>342</v>
      </c>
      <c r="V3300">
        <v>6.1</v>
      </c>
      <c r="W3300">
        <v>0</v>
      </c>
    </row>
    <row r="3301" spans="1:23" x14ac:dyDescent="0.25">
      <c r="A3301" t="s">
        <v>9245</v>
      </c>
      <c r="B3301">
        <v>14</v>
      </c>
      <c r="C3301">
        <v>93</v>
      </c>
      <c r="D3301">
        <v>2</v>
      </c>
      <c r="E3301">
        <v>213</v>
      </c>
      <c r="F3301" t="s">
        <v>8587</v>
      </c>
      <c r="G3301">
        <v>484</v>
      </c>
      <c r="H3301">
        <v>0</v>
      </c>
      <c r="I3301" t="s">
        <v>4147</v>
      </c>
      <c r="J3301" t="s">
        <v>3426</v>
      </c>
      <c r="K3301" t="s">
        <v>9246</v>
      </c>
      <c r="L3301">
        <v>3904</v>
      </c>
      <c r="M3301">
        <v>1455</v>
      </c>
      <c r="N3301" t="s">
        <v>415</v>
      </c>
      <c r="O3301">
        <v>1</v>
      </c>
      <c r="P3301">
        <v>48</v>
      </c>
      <c r="Q3301" t="s">
        <v>30</v>
      </c>
      <c r="R3301" t="s">
        <v>31</v>
      </c>
      <c r="S3301">
        <v>0</v>
      </c>
      <c r="T3301">
        <v>1981</v>
      </c>
      <c r="U3301">
        <v>345</v>
      </c>
      <c r="V3301">
        <v>5</v>
      </c>
      <c r="W3301">
        <v>495</v>
      </c>
    </row>
    <row r="3302" spans="1:23" x14ac:dyDescent="0.25">
      <c r="A3302" t="s">
        <v>9247</v>
      </c>
      <c r="B3302">
        <v>6</v>
      </c>
      <c r="C3302">
        <v>80</v>
      </c>
      <c r="D3302">
        <v>2</v>
      </c>
      <c r="E3302">
        <v>102</v>
      </c>
      <c r="F3302" t="s">
        <v>9248</v>
      </c>
      <c r="G3302">
        <v>861</v>
      </c>
      <c r="H3302">
        <v>0</v>
      </c>
      <c r="I3302" t="s">
        <v>648</v>
      </c>
      <c r="J3302" t="s">
        <v>9249</v>
      </c>
      <c r="K3302" t="s">
        <v>9250</v>
      </c>
      <c r="L3302">
        <v>59</v>
      </c>
      <c r="M3302">
        <v>1279</v>
      </c>
      <c r="N3302" t="s">
        <v>9251</v>
      </c>
      <c r="O3302">
        <v>0</v>
      </c>
      <c r="P3302">
        <v>6</v>
      </c>
      <c r="Q3302" t="s">
        <v>30</v>
      </c>
      <c r="R3302" t="s">
        <v>31</v>
      </c>
      <c r="S3302">
        <v>0</v>
      </c>
      <c r="T3302">
        <v>2016</v>
      </c>
      <c r="U3302">
        <v>163</v>
      </c>
      <c r="V3302">
        <v>7.8</v>
      </c>
      <c r="W3302">
        <v>240</v>
      </c>
    </row>
    <row r="3303" spans="1:23" x14ac:dyDescent="0.25">
      <c r="A3303" t="s">
        <v>584</v>
      </c>
      <c r="B3303">
        <v>41</v>
      </c>
      <c r="C3303">
        <v>111</v>
      </c>
      <c r="D3303">
        <v>0</v>
      </c>
      <c r="E3303">
        <v>591</v>
      </c>
      <c r="F3303" t="s">
        <v>1127</v>
      </c>
      <c r="G3303">
        <v>18000</v>
      </c>
      <c r="H3303">
        <v>22551000</v>
      </c>
      <c r="I3303" t="s">
        <v>936</v>
      </c>
      <c r="J3303" t="s">
        <v>406</v>
      </c>
      <c r="K3303" t="s">
        <v>9252</v>
      </c>
      <c r="L3303">
        <v>37269</v>
      </c>
      <c r="M3303">
        <v>37645</v>
      </c>
      <c r="N3303" t="s">
        <v>525</v>
      </c>
      <c r="O3303">
        <v>0</v>
      </c>
      <c r="P3303">
        <v>165</v>
      </c>
      <c r="Q3303" t="s">
        <v>30</v>
      </c>
      <c r="R3303" t="s">
        <v>44</v>
      </c>
      <c r="S3303">
        <v>0</v>
      </c>
      <c r="T3303">
        <v>1993</v>
      </c>
      <c r="U3303">
        <v>18000</v>
      </c>
      <c r="V3303">
        <v>7.4</v>
      </c>
      <c r="W3303">
        <v>0</v>
      </c>
    </row>
    <row r="3304" spans="1:23" x14ac:dyDescent="0.25">
      <c r="A3304" t="s">
        <v>9253</v>
      </c>
      <c r="B3304">
        <v>143</v>
      </c>
      <c r="C3304">
        <v>142</v>
      </c>
      <c r="D3304">
        <v>13</v>
      </c>
      <c r="E3304">
        <v>244</v>
      </c>
      <c r="F3304" t="s">
        <v>9254</v>
      </c>
      <c r="G3304">
        <v>803</v>
      </c>
      <c r="H3304">
        <v>22800000</v>
      </c>
      <c r="I3304" t="s">
        <v>40</v>
      </c>
      <c r="J3304" t="s">
        <v>9255</v>
      </c>
      <c r="K3304" t="s">
        <v>9256</v>
      </c>
      <c r="L3304">
        <v>59941</v>
      </c>
      <c r="M3304">
        <v>1769</v>
      </c>
      <c r="N3304" t="s">
        <v>738</v>
      </c>
      <c r="O3304">
        <v>2</v>
      </c>
      <c r="P3304">
        <v>452</v>
      </c>
      <c r="Q3304" t="s">
        <v>30</v>
      </c>
      <c r="R3304" t="s">
        <v>44</v>
      </c>
      <c r="S3304">
        <v>0</v>
      </c>
      <c r="T3304">
        <v>1969</v>
      </c>
      <c r="U3304">
        <v>314</v>
      </c>
      <c r="V3304">
        <v>6.8</v>
      </c>
      <c r="W3304">
        <v>0</v>
      </c>
    </row>
    <row r="3305" spans="1:23" x14ac:dyDescent="0.25">
      <c r="A3305" t="s">
        <v>3854</v>
      </c>
      <c r="B3305">
        <v>109</v>
      </c>
      <c r="C3305">
        <v>107</v>
      </c>
      <c r="D3305">
        <v>0</v>
      </c>
      <c r="E3305">
        <v>112</v>
      </c>
      <c r="F3305" t="s">
        <v>9257</v>
      </c>
      <c r="G3305">
        <v>969</v>
      </c>
      <c r="H3305">
        <v>18090181</v>
      </c>
      <c r="I3305" t="s">
        <v>1713</v>
      </c>
      <c r="J3305" t="s">
        <v>2310</v>
      </c>
      <c r="K3305" t="s">
        <v>9258</v>
      </c>
      <c r="L3305">
        <v>38191</v>
      </c>
      <c r="M3305">
        <v>1775</v>
      </c>
      <c r="N3305" t="s">
        <v>9259</v>
      </c>
      <c r="O3305">
        <v>0</v>
      </c>
      <c r="P3305">
        <v>271</v>
      </c>
      <c r="Q3305" t="s">
        <v>30</v>
      </c>
      <c r="R3305" t="s">
        <v>31</v>
      </c>
      <c r="S3305">
        <v>0</v>
      </c>
      <c r="T3305">
        <v>1994</v>
      </c>
      <c r="U3305">
        <v>449</v>
      </c>
      <c r="V3305">
        <v>6.4</v>
      </c>
      <c r="W3305">
        <v>0</v>
      </c>
    </row>
    <row r="3306" spans="1:23" x14ac:dyDescent="0.25">
      <c r="A3306" t="s">
        <v>3623</v>
      </c>
      <c r="B3306">
        <v>59</v>
      </c>
      <c r="C3306">
        <v>91</v>
      </c>
      <c r="D3306">
        <v>13</v>
      </c>
      <c r="E3306">
        <v>292</v>
      </c>
      <c r="F3306" t="s">
        <v>6741</v>
      </c>
      <c r="G3306">
        <v>452</v>
      </c>
      <c r="H3306">
        <v>17843379</v>
      </c>
      <c r="I3306" t="s">
        <v>936</v>
      </c>
      <c r="J3306" t="s">
        <v>1196</v>
      </c>
      <c r="K3306" t="s">
        <v>9260</v>
      </c>
      <c r="L3306">
        <v>14904</v>
      </c>
      <c r="M3306">
        <v>1760</v>
      </c>
      <c r="N3306" t="s">
        <v>9261</v>
      </c>
      <c r="O3306">
        <v>2</v>
      </c>
      <c r="P3306">
        <v>147</v>
      </c>
      <c r="Q3306" t="s">
        <v>30</v>
      </c>
      <c r="R3306" t="s">
        <v>31</v>
      </c>
      <c r="S3306">
        <v>0</v>
      </c>
      <c r="T3306">
        <v>1999</v>
      </c>
      <c r="U3306">
        <v>442</v>
      </c>
      <c r="V3306">
        <v>5.7</v>
      </c>
      <c r="W3306">
        <v>0</v>
      </c>
    </row>
    <row r="3307" spans="1:23" x14ac:dyDescent="0.25">
      <c r="A3307" t="s">
        <v>9262</v>
      </c>
      <c r="B3307">
        <v>95</v>
      </c>
      <c r="C3307">
        <v>112</v>
      </c>
      <c r="D3307">
        <v>3</v>
      </c>
      <c r="E3307">
        <v>268</v>
      </c>
      <c r="F3307" t="s">
        <v>9263</v>
      </c>
      <c r="G3307">
        <v>876</v>
      </c>
      <c r="H3307">
        <v>18811135</v>
      </c>
      <c r="I3307" t="s">
        <v>2164</v>
      </c>
      <c r="J3307" t="s">
        <v>3878</v>
      </c>
      <c r="K3307" t="s">
        <v>9264</v>
      </c>
      <c r="L3307">
        <v>15337</v>
      </c>
      <c r="M3307">
        <v>2832</v>
      </c>
      <c r="N3307" t="s">
        <v>294</v>
      </c>
      <c r="O3307">
        <v>0</v>
      </c>
      <c r="P3307">
        <v>172</v>
      </c>
      <c r="Q3307" t="s">
        <v>30</v>
      </c>
      <c r="R3307" t="s">
        <v>31</v>
      </c>
      <c r="S3307">
        <v>0</v>
      </c>
      <c r="T3307">
        <v>2006</v>
      </c>
      <c r="U3307">
        <v>801</v>
      </c>
      <c r="V3307">
        <v>7.5</v>
      </c>
      <c r="W3307">
        <v>0</v>
      </c>
    </row>
    <row r="3308" spans="1:23" x14ac:dyDescent="0.25">
      <c r="A3308" t="s">
        <v>8159</v>
      </c>
      <c r="B3308">
        <v>40</v>
      </c>
      <c r="C3308">
        <v>82</v>
      </c>
      <c r="D3308">
        <v>33</v>
      </c>
      <c r="E3308">
        <v>475</v>
      </c>
      <c r="F3308" t="s">
        <v>7179</v>
      </c>
      <c r="G3308">
        <v>744</v>
      </c>
      <c r="H3308">
        <v>17278980</v>
      </c>
      <c r="I3308" t="s">
        <v>684</v>
      </c>
      <c r="J3308" t="s">
        <v>1697</v>
      </c>
      <c r="K3308" t="s">
        <v>9265</v>
      </c>
      <c r="L3308">
        <v>48225</v>
      </c>
      <c r="M3308">
        <v>2400</v>
      </c>
      <c r="N3308" t="s">
        <v>2499</v>
      </c>
      <c r="O3308">
        <v>0</v>
      </c>
      <c r="P3308">
        <v>164</v>
      </c>
      <c r="Q3308" t="s">
        <v>30</v>
      </c>
      <c r="R3308" t="s">
        <v>31</v>
      </c>
      <c r="S3308">
        <v>0</v>
      </c>
      <c r="T3308">
        <v>1998</v>
      </c>
      <c r="U3308">
        <v>503</v>
      </c>
      <c r="V3308">
        <v>6.7</v>
      </c>
      <c r="W3308">
        <v>0</v>
      </c>
    </row>
    <row r="3309" spans="1:23" x14ac:dyDescent="0.25">
      <c r="A3309" t="s">
        <v>9266</v>
      </c>
      <c r="B3309">
        <v>121</v>
      </c>
      <c r="C3309">
        <v>97</v>
      </c>
      <c r="D3309">
        <v>3</v>
      </c>
      <c r="E3309">
        <v>631</v>
      </c>
      <c r="F3309" t="s">
        <v>1019</v>
      </c>
      <c r="G3309">
        <v>24000</v>
      </c>
      <c r="H3309">
        <v>16699684</v>
      </c>
      <c r="I3309" t="s">
        <v>1099</v>
      </c>
      <c r="J3309" t="s">
        <v>61</v>
      </c>
      <c r="K3309" t="s">
        <v>9267</v>
      </c>
      <c r="L3309">
        <v>17461</v>
      </c>
      <c r="M3309">
        <v>25792</v>
      </c>
      <c r="N3309" t="s">
        <v>3303</v>
      </c>
      <c r="O3309">
        <v>1</v>
      </c>
      <c r="P3309">
        <v>78</v>
      </c>
      <c r="Q3309" t="s">
        <v>30</v>
      </c>
      <c r="R3309" t="s">
        <v>31</v>
      </c>
      <c r="S3309">
        <v>0</v>
      </c>
      <c r="T3309">
        <v>2009</v>
      </c>
      <c r="U3309">
        <v>827</v>
      </c>
      <c r="V3309">
        <v>5.6</v>
      </c>
      <c r="W3309">
        <v>0</v>
      </c>
    </row>
    <row r="3310" spans="1:23" x14ac:dyDescent="0.25">
      <c r="A3310" t="s">
        <v>3208</v>
      </c>
      <c r="B3310">
        <v>358</v>
      </c>
      <c r="C3310">
        <v>128</v>
      </c>
      <c r="D3310">
        <v>79</v>
      </c>
      <c r="E3310">
        <v>414</v>
      </c>
      <c r="F3310" t="s">
        <v>3209</v>
      </c>
      <c r="G3310">
        <v>13000</v>
      </c>
      <c r="H3310">
        <v>50815288</v>
      </c>
      <c r="I3310" t="s">
        <v>2560</v>
      </c>
      <c r="J3310" t="s">
        <v>776</v>
      </c>
      <c r="K3310" t="s">
        <v>3210</v>
      </c>
      <c r="L3310">
        <v>109191</v>
      </c>
      <c r="M3310">
        <v>14747</v>
      </c>
      <c r="N3310" t="s">
        <v>3211</v>
      </c>
      <c r="O3310">
        <v>0</v>
      </c>
      <c r="P3310">
        <v>625</v>
      </c>
      <c r="Q3310" t="s">
        <v>30</v>
      </c>
      <c r="R3310" t="s">
        <v>31</v>
      </c>
      <c r="S3310">
        <v>0</v>
      </c>
      <c r="T3310">
        <v>2005</v>
      </c>
      <c r="U3310">
        <v>903</v>
      </c>
      <c r="V3310">
        <v>7</v>
      </c>
      <c r="W3310">
        <v>0</v>
      </c>
    </row>
    <row r="3311" spans="1:23" x14ac:dyDescent="0.25">
      <c r="A3311" t="s">
        <v>9268</v>
      </c>
      <c r="B3311">
        <v>288</v>
      </c>
      <c r="C3311">
        <v>102</v>
      </c>
      <c r="D3311">
        <v>126</v>
      </c>
      <c r="E3311">
        <v>517</v>
      </c>
      <c r="F3311" t="s">
        <v>912</v>
      </c>
      <c r="G3311">
        <v>23000</v>
      </c>
      <c r="H3311">
        <v>15047419</v>
      </c>
      <c r="I3311" t="s">
        <v>1265</v>
      </c>
      <c r="J3311" t="s">
        <v>46</v>
      </c>
      <c r="K3311" t="s">
        <v>9269</v>
      </c>
      <c r="L3311">
        <v>357275</v>
      </c>
      <c r="M3311">
        <v>25462</v>
      </c>
      <c r="N3311" t="s">
        <v>2343</v>
      </c>
      <c r="O3311">
        <v>1</v>
      </c>
      <c r="P3311">
        <v>1061</v>
      </c>
      <c r="Q3311" t="s">
        <v>30</v>
      </c>
      <c r="R3311" t="s">
        <v>31</v>
      </c>
      <c r="S3311">
        <v>0</v>
      </c>
      <c r="T3311">
        <v>2000</v>
      </c>
      <c r="U3311">
        <v>1000</v>
      </c>
      <c r="V3311">
        <v>7.6</v>
      </c>
      <c r="W3311">
        <v>18000</v>
      </c>
    </row>
    <row r="3312" spans="1:23" x14ac:dyDescent="0.25">
      <c r="A3312" t="s">
        <v>5339</v>
      </c>
      <c r="B3312">
        <v>107</v>
      </c>
      <c r="C3312">
        <v>93</v>
      </c>
      <c r="D3312">
        <v>44</v>
      </c>
      <c r="E3312">
        <v>596</v>
      </c>
      <c r="F3312" t="s">
        <v>1274</v>
      </c>
      <c r="G3312">
        <v>15000</v>
      </c>
      <c r="H3312">
        <v>14015786</v>
      </c>
      <c r="I3312" t="s">
        <v>152</v>
      </c>
      <c r="J3312" t="s">
        <v>260</v>
      </c>
      <c r="K3312" t="s">
        <v>9270</v>
      </c>
      <c r="L3312">
        <v>37952</v>
      </c>
      <c r="M3312">
        <v>27646</v>
      </c>
      <c r="N3312" t="s">
        <v>991</v>
      </c>
      <c r="O3312">
        <v>3</v>
      </c>
      <c r="P3312">
        <v>298</v>
      </c>
      <c r="Q3312" t="s">
        <v>30</v>
      </c>
      <c r="R3312" t="s">
        <v>31</v>
      </c>
      <c r="S3312">
        <v>0</v>
      </c>
      <c r="T3312">
        <v>2002</v>
      </c>
      <c r="U3312">
        <v>11000</v>
      </c>
      <c r="V3312">
        <v>6.5</v>
      </c>
      <c r="W3312">
        <v>938</v>
      </c>
    </row>
    <row r="3313" spans="1:23" x14ac:dyDescent="0.25">
      <c r="A3313" t="s">
        <v>9271</v>
      </c>
      <c r="B3313">
        <v>28</v>
      </c>
      <c r="C3313">
        <v>116</v>
      </c>
      <c r="D3313">
        <v>31</v>
      </c>
      <c r="E3313">
        <v>50</v>
      </c>
      <c r="F3313" t="s">
        <v>9272</v>
      </c>
      <c r="G3313">
        <v>539</v>
      </c>
      <c r="H3313">
        <v>0</v>
      </c>
      <c r="I3313" t="s">
        <v>293</v>
      </c>
      <c r="J3313" t="s">
        <v>2609</v>
      </c>
      <c r="K3313" t="s">
        <v>9273</v>
      </c>
      <c r="L3313">
        <v>8616</v>
      </c>
      <c r="M3313">
        <v>895</v>
      </c>
      <c r="N3313" t="s">
        <v>9274</v>
      </c>
      <c r="O3313">
        <v>2</v>
      </c>
      <c r="P3313">
        <v>90</v>
      </c>
      <c r="Q3313" t="s">
        <v>30</v>
      </c>
      <c r="R3313" t="s">
        <v>188</v>
      </c>
      <c r="S3313">
        <v>0</v>
      </c>
      <c r="T3313">
        <v>2006</v>
      </c>
      <c r="U3313">
        <v>290</v>
      </c>
      <c r="V3313">
        <v>7</v>
      </c>
      <c r="W3313">
        <v>758</v>
      </c>
    </row>
    <row r="3314" spans="1:23" x14ac:dyDescent="0.25">
      <c r="A3314" t="s">
        <v>9275</v>
      </c>
      <c r="B3314">
        <v>91</v>
      </c>
      <c r="C3314">
        <v>138</v>
      </c>
      <c r="D3314">
        <v>78</v>
      </c>
      <c r="E3314">
        <v>968</v>
      </c>
      <c r="F3314" t="s">
        <v>3351</v>
      </c>
      <c r="G3314">
        <v>12000</v>
      </c>
      <c r="H3314">
        <v>10269307</v>
      </c>
      <c r="I3314" t="s">
        <v>233</v>
      </c>
      <c r="J3314" t="s">
        <v>3013</v>
      </c>
      <c r="K3314" t="s">
        <v>9276</v>
      </c>
      <c r="L3314">
        <v>53251</v>
      </c>
      <c r="M3314">
        <v>17524</v>
      </c>
      <c r="N3314" t="s">
        <v>264</v>
      </c>
      <c r="O3314">
        <v>0</v>
      </c>
      <c r="P3314">
        <v>188</v>
      </c>
      <c r="Q3314" t="s">
        <v>30</v>
      </c>
      <c r="R3314" t="s">
        <v>31</v>
      </c>
      <c r="S3314">
        <v>0</v>
      </c>
      <c r="T3314">
        <v>2009</v>
      </c>
      <c r="U3314">
        <v>3000</v>
      </c>
      <c r="V3314">
        <v>6.3</v>
      </c>
      <c r="W3314">
        <v>0</v>
      </c>
    </row>
    <row r="3315" spans="1:23" x14ac:dyDescent="0.25">
      <c r="A3315" t="s">
        <v>7343</v>
      </c>
      <c r="B3315">
        <v>55</v>
      </c>
      <c r="C3315">
        <v>117</v>
      </c>
      <c r="D3315">
        <v>133</v>
      </c>
      <c r="E3315">
        <v>86</v>
      </c>
      <c r="F3315" t="s">
        <v>9277</v>
      </c>
      <c r="G3315">
        <v>471</v>
      </c>
      <c r="H3315">
        <v>0</v>
      </c>
      <c r="I3315" t="s">
        <v>152</v>
      </c>
      <c r="J3315" t="s">
        <v>4325</v>
      </c>
      <c r="K3315" t="s">
        <v>9278</v>
      </c>
      <c r="L3315">
        <v>2311</v>
      </c>
      <c r="M3315">
        <v>858</v>
      </c>
      <c r="N3315" t="s">
        <v>9279</v>
      </c>
      <c r="O3315">
        <v>1</v>
      </c>
      <c r="P3315">
        <v>25</v>
      </c>
      <c r="Q3315" t="s">
        <v>30</v>
      </c>
      <c r="R3315" t="s">
        <v>31</v>
      </c>
      <c r="S3315">
        <v>0</v>
      </c>
      <c r="T3315">
        <v>2009</v>
      </c>
      <c r="U3315">
        <v>277</v>
      </c>
      <c r="V3315">
        <v>6.4</v>
      </c>
      <c r="W3315">
        <v>638</v>
      </c>
    </row>
    <row r="3316" spans="1:23" x14ac:dyDescent="0.25">
      <c r="A3316" t="s">
        <v>9280</v>
      </c>
      <c r="B3316">
        <v>231</v>
      </c>
      <c r="C3316">
        <v>93</v>
      </c>
      <c r="D3316">
        <v>132</v>
      </c>
      <c r="E3316">
        <v>216</v>
      </c>
      <c r="F3316" t="s">
        <v>2699</v>
      </c>
      <c r="G3316">
        <v>434</v>
      </c>
      <c r="H3316">
        <v>17536788</v>
      </c>
      <c r="I3316" t="s">
        <v>936</v>
      </c>
      <c r="J3316" t="s">
        <v>9281</v>
      </c>
      <c r="K3316" t="s">
        <v>9282</v>
      </c>
      <c r="L3316">
        <v>49240</v>
      </c>
      <c r="M3316">
        <v>1183</v>
      </c>
      <c r="N3316" t="s">
        <v>9283</v>
      </c>
      <c r="O3316">
        <v>2</v>
      </c>
      <c r="P3316">
        <v>142</v>
      </c>
      <c r="Q3316" t="s">
        <v>30</v>
      </c>
      <c r="R3316" t="s">
        <v>31</v>
      </c>
      <c r="S3316">
        <v>0</v>
      </c>
      <c r="T3316">
        <v>2013</v>
      </c>
      <c r="U3316">
        <v>265</v>
      </c>
      <c r="V3316">
        <v>7.1</v>
      </c>
      <c r="W3316">
        <v>12000</v>
      </c>
    </row>
    <row r="3317" spans="1:23" x14ac:dyDescent="0.25">
      <c r="A3317" t="s">
        <v>2358</v>
      </c>
      <c r="B3317">
        <v>262</v>
      </c>
      <c r="C3317">
        <v>92</v>
      </c>
      <c r="D3317">
        <v>87</v>
      </c>
      <c r="E3317">
        <v>424</v>
      </c>
      <c r="F3317" t="s">
        <v>6786</v>
      </c>
      <c r="G3317">
        <v>15000</v>
      </c>
      <c r="H3317">
        <v>58401464</v>
      </c>
      <c r="I3317" t="s">
        <v>1099</v>
      </c>
      <c r="J3317" t="s">
        <v>130</v>
      </c>
      <c r="K3317" t="s">
        <v>9284</v>
      </c>
      <c r="L3317">
        <v>276746</v>
      </c>
      <c r="M3317">
        <v>16982</v>
      </c>
      <c r="N3317" t="s">
        <v>9285</v>
      </c>
      <c r="O3317">
        <v>1</v>
      </c>
      <c r="P3317">
        <v>264</v>
      </c>
      <c r="Q3317" t="s">
        <v>30</v>
      </c>
      <c r="R3317" t="s">
        <v>31</v>
      </c>
      <c r="S3317">
        <v>0</v>
      </c>
      <c r="T3317">
        <v>2010</v>
      </c>
      <c r="U3317">
        <v>1000</v>
      </c>
      <c r="V3317">
        <v>7.1</v>
      </c>
      <c r="W3317">
        <v>19000</v>
      </c>
    </row>
    <row r="3318" spans="1:23" x14ac:dyDescent="0.25">
      <c r="A3318" t="s">
        <v>9286</v>
      </c>
      <c r="B3318">
        <v>7</v>
      </c>
      <c r="C3318">
        <v>110</v>
      </c>
      <c r="D3318">
        <v>10</v>
      </c>
      <c r="E3318">
        <v>582</v>
      </c>
      <c r="F3318" t="s">
        <v>706</v>
      </c>
      <c r="G3318">
        <v>851</v>
      </c>
      <c r="H3318">
        <v>8880705</v>
      </c>
      <c r="I3318" t="s">
        <v>936</v>
      </c>
      <c r="J3318" t="s">
        <v>547</v>
      </c>
      <c r="K3318" t="s">
        <v>9287</v>
      </c>
      <c r="L3318">
        <v>1103</v>
      </c>
      <c r="M3318">
        <v>3293</v>
      </c>
      <c r="N3318" t="s">
        <v>1839</v>
      </c>
      <c r="O3318">
        <v>0</v>
      </c>
      <c r="P3318">
        <v>11</v>
      </c>
      <c r="Q3318" t="s">
        <v>30</v>
      </c>
      <c r="R3318" t="s">
        <v>31</v>
      </c>
      <c r="S3318">
        <v>0</v>
      </c>
      <c r="T3318">
        <v>1994</v>
      </c>
      <c r="U3318">
        <v>780</v>
      </c>
      <c r="V3318">
        <v>6.5</v>
      </c>
      <c r="W3318">
        <v>160</v>
      </c>
    </row>
    <row r="3319" spans="1:23" x14ac:dyDescent="0.25">
      <c r="A3319" t="s">
        <v>5463</v>
      </c>
      <c r="B3319">
        <v>196</v>
      </c>
      <c r="C3319">
        <v>92</v>
      </c>
      <c r="D3319">
        <v>54</v>
      </c>
      <c r="E3319">
        <v>306</v>
      </c>
      <c r="F3319" t="s">
        <v>1193</v>
      </c>
      <c r="G3319">
        <v>776</v>
      </c>
      <c r="H3319">
        <v>8279017</v>
      </c>
      <c r="I3319" t="s">
        <v>6792</v>
      </c>
      <c r="J3319" t="s">
        <v>217</v>
      </c>
      <c r="K3319" t="s">
        <v>9288</v>
      </c>
      <c r="L3319">
        <v>34191</v>
      </c>
      <c r="M3319">
        <v>1761</v>
      </c>
      <c r="N3319" t="s">
        <v>1462</v>
      </c>
      <c r="O3319">
        <v>1</v>
      </c>
      <c r="P3319">
        <v>339</v>
      </c>
      <c r="Q3319" t="s">
        <v>30</v>
      </c>
      <c r="R3319" t="s">
        <v>44</v>
      </c>
      <c r="S3319">
        <v>0</v>
      </c>
      <c r="T3319">
        <v>2000</v>
      </c>
      <c r="U3319">
        <v>595</v>
      </c>
      <c r="V3319">
        <v>6.9</v>
      </c>
      <c r="W3319">
        <v>0</v>
      </c>
    </row>
    <row r="3320" spans="1:23" x14ac:dyDescent="0.25">
      <c r="A3320" t="s">
        <v>7236</v>
      </c>
      <c r="B3320">
        <v>83</v>
      </c>
      <c r="C3320">
        <v>104</v>
      </c>
      <c r="D3320">
        <v>18</v>
      </c>
      <c r="E3320">
        <v>741</v>
      </c>
      <c r="F3320" t="s">
        <v>2922</v>
      </c>
      <c r="G3320">
        <v>1000</v>
      </c>
      <c r="H3320">
        <v>10106233</v>
      </c>
      <c r="I3320" t="s">
        <v>1639</v>
      </c>
      <c r="J3320" t="s">
        <v>1615</v>
      </c>
      <c r="K3320" t="s">
        <v>9289</v>
      </c>
      <c r="L3320">
        <v>12702</v>
      </c>
      <c r="M3320">
        <v>5190</v>
      </c>
      <c r="N3320" t="s">
        <v>3997</v>
      </c>
      <c r="O3320">
        <v>0</v>
      </c>
      <c r="P3320">
        <v>32</v>
      </c>
      <c r="Q3320" t="s">
        <v>30</v>
      </c>
      <c r="R3320" t="s">
        <v>31</v>
      </c>
      <c r="S3320">
        <v>0</v>
      </c>
      <c r="T3320">
        <v>2011</v>
      </c>
      <c r="U3320">
        <v>962</v>
      </c>
      <c r="V3320">
        <v>5.4</v>
      </c>
      <c r="W3320">
        <v>0</v>
      </c>
    </row>
    <row r="3321" spans="1:23" x14ac:dyDescent="0.25">
      <c r="A3321" t="s">
        <v>393</v>
      </c>
      <c r="B3321">
        <v>18</v>
      </c>
      <c r="C3321">
        <v>98</v>
      </c>
      <c r="D3321">
        <v>198</v>
      </c>
      <c r="E3321">
        <v>636</v>
      </c>
      <c r="F3321" t="s">
        <v>1637</v>
      </c>
      <c r="G3321">
        <v>1000</v>
      </c>
      <c r="H3321">
        <v>0</v>
      </c>
      <c r="I3321" t="s">
        <v>1099</v>
      </c>
      <c r="J3321" t="s">
        <v>1190</v>
      </c>
      <c r="K3321" t="s">
        <v>9290</v>
      </c>
      <c r="L3321">
        <v>6124</v>
      </c>
      <c r="M3321">
        <v>3502</v>
      </c>
      <c r="N3321" t="s">
        <v>4098</v>
      </c>
      <c r="O3321">
        <v>2</v>
      </c>
      <c r="P3321">
        <v>55</v>
      </c>
      <c r="Q3321" t="s">
        <v>30</v>
      </c>
      <c r="R3321" t="s">
        <v>31</v>
      </c>
      <c r="S3321">
        <v>0</v>
      </c>
      <c r="T3321">
        <v>1996</v>
      </c>
      <c r="U3321">
        <v>975</v>
      </c>
      <c r="V3321">
        <v>4.9000000000000004</v>
      </c>
      <c r="W3321">
        <v>125</v>
      </c>
    </row>
    <row r="3322" spans="1:23" x14ac:dyDescent="0.25">
      <c r="A3322" t="s">
        <v>6497</v>
      </c>
      <c r="B3322">
        <v>11</v>
      </c>
      <c r="C3322">
        <v>89</v>
      </c>
      <c r="D3322">
        <v>15</v>
      </c>
      <c r="E3322">
        <v>660</v>
      </c>
      <c r="F3322" t="s">
        <v>3892</v>
      </c>
      <c r="G3322">
        <v>883</v>
      </c>
      <c r="H3322">
        <v>4692814</v>
      </c>
      <c r="I3322" t="s">
        <v>1094</v>
      </c>
      <c r="J3322" t="s">
        <v>2844</v>
      </c>
      <c r="K3322" t="s">
        <v>9291</v>
      </c>
      <c r="L3322">
        <v>2870</v>
      </c>
      <c r="M3322">
        <v>3291</v>
      </c>
      <c r="N3322" t="s">
        <v>1204</v>
      </c>
      <c r="O3322">
        <v>2</v>
      </c>
      <c r="P3322">
        <v>34</v>
      </c>
      <c r="Q3322" t="s">
        <v>30</v>
      </c>
      <c r="R3322" t="s">
        <v>31</v>
      </c>
      <c r="S3322">
        <v>0</v>
      </c>
      <c r="T3322">
        <v>1999</v>
      </c>
      <c r="U3322">
        <v>826</v>
      </c>
      <c r="V3322">
        <v>5.0999999999999996</v>
      </c>
      <c r="W3322">
        <v>77</v>
      </c>
    </row>
    <row r="3323" spans="1:23" x14ac:dyDescent="0.25">
      <c r="A3323" t="s">
        <v>9292</v>
      </c>
      <c r="B3323">
        <v>72</v>
      </c>
      <c r="C3323">
        <v>92</v>
      </c>
      <c r="D3323">
        <v>26</v>
      </c>
      <c r="E3323">
        <v>417</v>
      </c>
      <c r="F3323" t="s">
        <v>3620</v>
      </c>
      <c r="G3323">
        <v>1000</v>
      </c>
      <c r="H3323">
        <v>5018450</v>
      </c>
      <c r="I3323" t="s">
        <v>2300</v>
      </c>
      <c r="J3323" t="s">
        <v>1802</v>
      </c>
      <c r="K3323" t="s">
        <v>9293</v>
      </c>
      <c r="L3323">
        <v>8546</v>
      </c>
      <c r="M3323">
        <v>2687</v>
      </c>
      <c r="N3323" t="s">
        <v>6527</v>
      </c>
      <c r="O3323">
        <v>0</v>
      </c>
      <c r="P3323">
        <v>86</v>
      </c>
      <c r="Q3323" t="s">
        <v>30</v>
      </c>
      <c r="R3323" t="s">
        <v>31</v>
      </c>
      <c r="S3323">
        <v>0</v>
      </c>
      <c r="T3323">
        <v>2000</v>
      </c>
      <c r="U3323">
        <v>905</v>
      </c>
      <c r="V3323">
        <v>5.3</v>
      </c>
      <c r="W3323">
        <v>859</v>
      </c>
    </row>
    <row r="3324" spans="1:23" x14ac:dyDescent="0.25">
      <c r="A3324" t="s">
        <v>7343</v>
      </c>
      <c r="B3324">
        <v>51</v>
      </c>
      <c r="C3324">
        <v>140</v>
      </c>
      <c r="D3324">
        <v>133</v>
      </c>
      <c r="E3324">
        <v>136</v>
      </c>
      <c r="F3324" t="s">
        <v>1643</v>
      </c>
      <c r="G3324">
        <v>12000</v>
      </c>
      <c r="H3324">
        <v>25967000</v>
      </c>
      <c r="I3324" t="s">
        <v>152</v>
      </c>
      <c r="J3324" t="s">
        <v>523</v>
      </c>
      <c r="K3324" t="s">
        <v>9294</v>
      </c>
      <c r="L3324">
        <v>21254</v>
      </c>
      <c r="M3324">
        <v>13180</v>
      </c>
      <c r="N3324" t="s">
        <v>9295</v>
      </c>
      <c r="O3324">
        <v>3</v>
      </c>
      <c r="P3324">
        <v>86</v>
      </c>
      <c r="Q3324" t="s">
        <v>30</v>
      </c>
      <c r="R3324" t="s">
        <v>44</v>
      </c>
      <c r="S3324">
        <v>0</v>
      </c>
      <c r="T3324">
        <v>1992</v>
      </c>
      <c r="U3324">
        <v>898</v>
      </c>
      <c r="V3324">
        <v>7.5</v>
      </c>
      <c r="W3324">
        <v>788</v>
      </c>
    </row>
    <row r="3325" spans="1:23" x14ac:dyDescent="0.25">
      <c r="A3325" t="s">
        <v>9296</v>
      </c>
      <c r="B3325">
        <v>328</v>
      </c>
      <c r="C3325">
        <v>90</v>
      </c>
      <c r="D3325">
        <v>26</v>
      </c>
      <c r="E3325">
        <v>0</v>
      </c>
      <c r="F3325" t="s">
        <v>1558</v>
      </c>
      <c r="G3325">
        <v>1000</v>
      </c>
      <c r="H3325">
        <v>3442820</v>
      </c>
      <c r="I3325" t="s">
        <v>9297</v>
      </c>
      <c r="J3325" t="s">
        <v>1689</v>
      </c>
      <c r="K3325" t="s">
        <v>9298</v>
      </c>
      <c r="L3325">
        <v>31489</v>
      </c>
      <c r="M3325">
        <v>1442</v>
      </c>
      <c r="N3325" t="s">
        <v>9299</v>
      </c>
      <c r="O3325">
        <v>0</v>
      </c>
      <c r="P3325">
        <v>140</v>
      </c>
      <c r="Q3325" t="s">
        <v>30</v>
      </c>
      <c r="R3325" t="s">
        <v>31</v>
      </c>
      <c r="S3325">
        <v>0</v>
      </c>
      <c r="T3325">
        <v>2015</v>
      </c>
      <c r="U3325">
        <v>442</v>
      </c>
      <c r="V3325">
        <v>7.3</v>
      </c>
      <c r="W3325">
        <v>0</v>
      </c>
    </row>
    <row r="3326" spans="1:23" x14ac:dyDescent="0.25">
      <c r="A3326" t="s">
        <v>6653</v>
      </c>
      <c r="B3326">
        <v>248</v>
      </c>
      <c r="C3326">
        <v>129</v>
      </c>
      <c r="D3326">
        <v>608</v>
      </c>
      <c r="E3326">
        <v>386</v>
      </c>
      <c r="F3326" t="s">
        <v>1570</v>
      </c>
      <c r="G3326">
        <v>1000</v>
      </c>
      <c r="H3326">
        <v>3205244</v>
      </c>
      <c r="I3326" t="s">
        <v>1639</v>
      </c>
      <c r="J3326" t="s">
        <v>274</v>
      </c>
      <c r="K3326" t="s">
        <v>9300</v>
      </c>
      <c r="L3326">
        <v>23629</v>
      </c>
      <c r="M3326">
        <v>2265</v>
      </c>
      <c r="N3326" t="s">
        <v>5411</v>
      </c>
      <c r="O3326">
        <v>0</v>
      </c>
      <c r="P3326">
        <v>141</v>
      </c>
      <c r="Q3326" t="s">
        <v>30</v>
      </c>
      <c r="R3326" t="s">
        <v>44</v>
      </c>
      <c r="S3326">
        <v>0</v>
      </c>
      <c r="T3326">
        <v>2010</v>
      </c>
      <c r="U3326">
        <v>579</v>
      </c>
      <c r="V3326">
        <v>7.3</v>
      </c>
      <c r="W3326">
        <v>0</v>
      </c>
    </row>
    <row r="3327" spans="1:23" x14ac:dyDescent="0.25">
      <c r="A3327" t="s">
        <v>9301</v>
      </c>
      <c r="B3327">
        <v>128</v>
      </c>
      <c r="C3327">
        <v>111</v>
      </c>
      <c r="D3327">
        <v>341</v>
      </c>
      <c r="E3327">
        <v>569</v>
      </c>
      <c r="F3327" t="s">
        <v>3700</v>
      </c>
      <c r="G3327">
        <v>963</v>
      </c>
      <c r="H3327">
        <v>3076425</v>
      </c>
      <c r="I3327" t="s">
        <v>9302</v>
      </c>
      <c r="J3327" t="s">
        <v>4052</v>
      </c>
      <c r="K3327" t="s">
        <v>9303</v>
      </c>
      <c r="L3327">
        <v>23660</v>
      </c>
      <c r="M3327">
        <v>3543</v>
      </c>
      <c r="N3327" t="s">
        <v>9304</v>
      </c>
      <c r="O3327">
        <v>1</v>
      </c>
      <c r="P3327">
        <v>162</v>
      </c>
      <c r="Q3327" t="s">
        <v>965</v>
      </c>
      <c r="R3327" t="s">
        <v>966</v>
      </c>
      <c r="S3327">
        <v>0</v>
      </c>
      <c r="T3327">
        <v>2002</v>
      </c>
      <c r="U3327">
        <v>678</v>
      </c>
      <c r="V3327">
        <v>7.1</v>
      </c>
      <c r="W3327">
        <v>0</v>
      </c>
    </row>
    <row r="3328" spans="1:23" x14ac:dyDescent="0.25">
      <c r="A3328" t="s">
        <v>7562</v>
      </c>
      <c r="B3328">
        <v>45</v>
      </c>
      <c r="C3328">
        <v>79</v>
      </c>
      <c r="D3328">
        <v>73</v>
      </c>
      <c r="E3328">
        <v>112</v>
      </c>
      <c r="F3328" t="s">
        <v>1130</v>
      </c>
      <c r="G3328">
        <v>1000</v>
      </c>
      <c r="H3328">
        <v>2275557</v>
      </c>
      <c r="I3328" t="s">
        <v>293</v>
      </c>
      <c r="J3328" t="s">
        <v>405</v>
      </c>
      <c r="K3328" t="s">
        <v>9305</v>
      </c>
      <c r="L3328">
        <v>12561</v>
      </c>
      <c r="M3328">
        <v>2404</v>
      </c>
      <c r="N3328" t="s">
        <v>9306</v>
      </c>
      <c r="O3328">
        <v>2</v>
      </c>
      <c r="P3328">
        <v>102</v>
      </c>
      <c r="Q3328" t="s">
        <v>30</v>
      </c>
      <c r="R3328" t="s">
        <v>31</v>
      </c>
      <c r="S3328">
        <v>0</v>
      </c>
      <c r="T3328">
        <v>1991</v>
      </c>
      <c r="U3328">
        <v>1000</v>
      </c>
      <c r="V3328">
        <v>6</v>
      </c>
      <c r="W3328">
        <v>0</v>
      </c>
    </row>
    <row r="3329" spans="1:23" x14ac:dyDescent="0.25">
      <c r="A3329" t="s">
        <v>3074</v>
      </c>
      <c r="B3329">
        <v>49</v>
      </c>
      <c r="C3329">
        <v>104</v>
      </c>
      <c r="D3329">
        <v>71</v>
      </c>
      <c r="E3329">
        <v>168</v>
      </c>
      <c r="F3329" t="s">
        <v>3420</v>
      </c>
      <c r="G3329">
        <v>1000</v>
      </c>
      <c r="H3329">
        <v>1789892</v>
      </c>
      <c r="I3329" t="s">
        <v>684</v>
      </c>
      <c r="J3329" t="s">
        <v>542</v>
      </c>
      <c r="K3329" t="s">
        <v>9307</v>
      </c>
      <c r="L3329">
        <v>9494</v>
      </c>
      <c r="M3329">
        <v>1795</v>
      </c>
      <c r="N3329" t="s">
        <v>9308</v>
      </c>
      <c r="O3329">
        <v>1</v>
      </c>
      <c r="P3329">
        <v>109</v>
      </c>
      <c r="Q3329" t="s">
        <v>30</v>
      </c>
      <c r="R3329" t="s">
        <v>526</v>
      </c>
      <c r="S3329">
        <v>0</v>
      </c>
      <c r="T3329">
        <v>1998</v>
      </c>
      <c r="U3329">
        <v>261</v>
      </c>
      <c r="V3329">
        <v>6.6</v>
      </c>
      <c r="W3329">
        <v>515</v>
      </c>
    </row>
    <row r="3330" spans="1:23" x14ac:dyDescent="0.25">
      <c r="A3330" t="s">
        <v>9309</v>
      </c>
      <c r="B3330">
        <v>163</v>
      </c>
      <c r="C3330">
        <v>101</v>
      </c>
      <c r="D3330">
        <v>16</v>
      </c>
      <c r="E3330">
        <v>472</v>
      </c>
      <c r="F3330" t="s">
        <v>7767</v>
      </c>
      <c r="G3330">
        <v>943</v>
      </c>
      <c r="H3330">
        <v>6350058</v>
      </c>
      <c r="I3330" t="s">
        <v>936</v>
      </c>
      <c r="J3330" t="s">
        <v>578</v>
      </c>
      <c r="K3330" t="s">
        <v>9310</v>
      </c>
      <c r="L3330">
        <v>106098</v>
      </c>
      <c r="M3330">
        <v>2786</v>
      </c>
      <c r="N3330" t="s">
        <v>4582</v>
      </c>
      <c r="O3330">
        <v>3</v>
      </c>
      <c r="P3330">
        <v>150</v>
      </c>
      <c r="Q3330" t="s">
        <v>30</v>
      </c>
      <c r="R3330" t="s">
        <v>31</v>
      </c>
      <c r="S3330">
        <v>0</v>
      </c>
      <c r="T3330">
        <v>2010</v>
      </c>
      <c r="U3330">
        <v>769</v>
      </c>
      <c r="V3330">
        <v>7.2</v>
      </c>
      <c r="W3330">
        <v>20000</v>
      </c>
    </row>
    <row r="3331" spans="1:23" x14ac:dyDescent="0.25">
      <c r="A3331" t="s">
        <v>5770</v>
      </c>
      <c r="B3331">
        <v>163</v>
      </c>
      <c r="C3331">
        <v>113</v>
      </c>
      <c r="D3331">
        <v>13</v>
      </c>
      <c r="E3331">
        <v>594</v>
      </c>
      <c r="F3331" t="s">
        <v>9311</v>
      </c>
      <c r="G3331">
        <v>5000</v>
      </c>
      <c r="H3331">
        <v>1094798</v>
      </c>
      <c r="I3331" t="s">
        <v>1960</v>
      </c>
      <c r="J3331" t="s">
        <v>1554</v>
      </c>
      <c r="K3331" t="s">
        <v>9312</v>
      </c>
      <c r="L3331">
        <v>11158</v>
      </c>
      <c r="M3331">
        <v>7692</v>
      </c>
      <c r="N3331" t="s">
        <v>2946</v>
      </c>
      <c r="O3331">
        <v>6</v>
      </c>
      <c r="P3331">
        <v>73</v>
      </c>
      <c r="Q3331" t="s">
        <v>30</v>
      </c>
      <c r="R3331" t="s">
        <v>44</v>
      </c>
      <c r="S3331">
        <v>0</v>
      </c>
      <c r="T3331">
        <v>2010</v>
      </c>
      <c r="U3331">
        <v>629</v>
      </c>
      <c r="V3331">
        <v>7.2</v>
      </c>
      <c r="W3331">
        <v>0</v>
      </c>
    </row>
    <row r="3332" spans="1:23" x14ac:dyDescent="0.25">
      <c r="A3332" t="s">
        <v>6834</v>
      </c>
      <c r="B3332">
        <v>90</v>
      </c>
      <c r="C3332">
        <v>92</v>
      </c>
      <c r="D3332">
        <v>14</v>
      </c>
      <c r="E3332">
        <v>291</v>
      </c>
      <c r="F3332" t="s">
        <v>274</v>
      </c>
      <c r="G3332">
        <v>14000</v>
      </c>
      <c r="H3332">
        <v>1071240</v>
      </c>
      <c r="I3332" t="s">
        <v>1017</v>
      </c>
      <c r="J3332" t="s">
        <v>303</v>
      </c>
      <c r="K3332" t="s">
        <v>9313</v>
      </c>
      <c r="L3332">
        <v>3571</v>
      </c>
      <c r="M3332">
        <v>15848</v>
      </c>
      <c r="N3332" t="s">
        <v>9314</v>
      </c>
      <c r="O3332">
        <v>2</v>
      </c>
      <c r="P3332">
        <v>34</v>
      </c>
      <c r="Q3332" t="s">
        <v>30</v>
      </c>
      <c r="R3332" t="s">
        <v>44</v>
      </c>
      <c r="S3332">
        <v>0</v>
      </c>
      <c r="T3332">
        <v>2007</v>
      </c>
      <c r="U3332">
        <v>1000</v>
      </c>
      <c r="V3332">
        <v>6.9</v>
      </c>
      <c r="W3332">
        <v>429</v>
      </c>
    </row>
    <row r="3333" spans="1:23" x14ac:dyDescent="0.25">
      <c r="A3333" t="s">
        <v>9315</v>
      </c>
      <c r="B3333">
        <v>23</v>
      </c>
      <c r="C3333">
        <v>106</v>
      </c>
      <c r="D3333">
        <v>23</v>
      </c>
      <c r="E3333">
        <v>200</v>
      </c>
      <c r="F3333" t="s">
        <v>9316</v>
      </c>
      <c r="G3333">
        <v>1000</v>
      </c>
      <c r="H3333">
        <v>532190</v>
      </c>
      <c r="I3333" t="s">
        <v>4215</v>
      </c>
      <c r="J3333" t="s">
        <v>2800</v>
      </c>
      <c r="K3333" t="s">
        <v>9317</v>
      </c>
      <c r="L3333">
        <v>5673</v>
      </c>
      <c r="M3333">
        <v>1610</v>
      </c>
      <c r="N3333" t="s">
        <v>9318</v>
      </c>
      <c r="O3333">
        <v>2</v>
      </c>
      <c r="P3333">
        <v>37</v>
      </c>
      <c r="Q3333" t="s">
        <v>30</v>
      </c>
      <c r="R3333" t="s">
        <v>31</v>
      </c>
      <c r="S3333">
        <v>0</v>
      </c>
      <c r="T3333">
        <v>1997</v>
      </c>
      <c r="U3333">
        <v>273</v>
      </c>
      <c r="V3333">
        <v>6.8</v>
      </c>
      <c r="W3333">
        <v>0</v>
      </c>
    </row>
    <row r="3334" spans="1:23" x14ac:dyDescent="0.25">
      <c r="A3334" t="s">
        <v>9319</v>
      </c>
      <c r="B3334">
        <v>17</v>
      </c>
      <c r="C3334">
        <v>98</v>
      </c>
      <c r="D3334">
        <v>136</v>
      </c>
      <c r="E3334">
        <v>249</v>
      </c>
      <c r="F3334" t="s">
        <v>9320</v>
      </c>
      <c r="G3334">
        <v>977</v>
      </c>
      <c r="H3334">
        <v>0</v>
      </c>
      <c r="I3334" t="s">
        <v>4273</v>
      </c>
      <c r="J3334" t="s">
        <v>3452</v>
      </c>
      <c r="K3334" t="s">
        <v>9321</v>
      </c>
      <c r="L3334">
        <v>802</v>
      </c>
      <c r="M3334">
        <v>2413</v>
      </c>
      <c r="N3334" t="s">
        <v>1999</v>
      </c>
      <c r="O3334">
        <v>0</v>
      </c>
      <c r="P3334">
        <v>15</v>
      </c>
      <c r="Q3334" t="s">
        <v>30</v>
      </c>
      <c r="R3334" t="s">
        <v>44</v>
      </c>
      <c r="S3334">
        <v>0</v>
      </c>
      <c r="T3334">
        <v>1983</v>
      </c>
      <c r="U3334">
        <v>649</v>
      </c>
      <c r="V3334">
        <v>4</v>
      </c>
      <c r="W3334">
        <v>79</v>
      </c>
    </row>
    <row r="3335" spans="1:23" x14ac:dyDescent="0.25">
      <c r="A3335" t="s">
        <v>9322</v>
      </c>
      <c r="B3335">
        <v>118</v>
      </c>
      <c r="C3335">
        <v>75</v>
      </c>
      <c r="D3335">
        <v>45</v>
      </c>
      <c r="E3335">
        <v>4</v>
      </c>
      <c r="F3335" t="s">
        <v>9323</v>
      </c>
      <c r="G3335">
        <v>61</v>
      </c>
      <c r="H3335">
        <v>686383</v>
      </c>
      <c r="I3335" t="s">
        <v>434</v>
      </c>
      <c r="J3335" t="s">
        <v>9324</v>
      </c>
      <c r="K3335" t="s">
        <v>9325</v>
      </c>
      <c r="L3335">
        <v>22811</v>
      </c>
      <c r="M3335">
        <v>75</v>
      </c>
      <c r="N3335" t="s">
        <v>9326</v>
      </c>
      <c r="O3335">
        <v>0</v>
      </c>
      <c r="P3335">
        <v>71</v>
      </c>
      <c r="Q3335" t="s">
        <v>30</v>
      </c>
      <c r="R3335" t="s">
        <v>966</v>
      </c>
      <c r="S3335">
        <v>0</v>
      </c>
      <c r="T3335">
        <v>2009</v>
      </c>
      <c r="U3335">
        <v>5</v>
      </c>
      <c r="V3335">
        <v>7.7</v>
      </c>
      <c r="W3335">
        <v>11000</v>
      </c>
    </row>
    <row r="3336" spans="1:23" x14ac:dyDescent="0.25">
      <c r="A3336" t="s">
        <v>9327</v>
      </c>
      <c r="B3336">
        <v>283</v>
      </c>
      <c r="C3336">
        <v>104</v>
      </c>
      <c r="D3336">
        <v>109</v>
      </c>
      <c r="E3336">
        <v>7</v>
      </c>
      <c r="F3336" t="s">
        <v>9328</v>
      </c>
      <c r="G3336">
        <v>480</v>
      </c>
      <c r="H3336">
        <v>16168741</v>
      </c>
      <c r="I3336" t="s">
        <v>3791</v>
      </c>
      <c r="J3336" t="s">
        <v>1021</v>
      </c>
      <c r="K3336" t="s">
        <v>9329</v>
      </c>
      <c r="L3336">
        <v>99430</v>
      </c>
      <c r="M3336">
        <v>517</v>
      </c>
      <c r="N3336" t="s">
        <v>9330</v>
      </c>
      <c r="O3336">
        <v>1</v>
      </c>
      <c r="P3336">
        <v>182</v>
      </c>
      <c r="Q3336" t="s">
        <v>30</v>
      </c>
      <c r="R3336" t="s">
        <v>31</v>
      </c>
      <c r="S3336">
        <v>0</v>
      </c>
      <c r="T3336">
        <v>2013</v>
      </c>
      <c r="U3336">
        <v>12</v>
      </c>
      <c r="V3336">
        <v>7.4</v>
      </c>
      <c r="W3336">
        <v>43000</v>
      </c>
    </row>
    <row r="3337" spans="1:23" x14ac:dyDescent="0.25">
      <c r="A3337" t="s">
        <v>9331</v>
      </c>
      <c r="B3337">
        <v>74</v>
      </c>
      <c r="C3337">
        <v>108</v>
      </c>
      <c r="D3337">
        <v>12</v>
      </c>
      <c r="E3337">
        <v>710</v>
      </c>
      <c r="F3337" t="s">
        <v>6164</v>
      </c>
      <c r="G3337">
        <v>2000</v>
      </c>
      <c r="H3337">
        <v>568695</v>
      </c>
      <c r="I3337" t="s">
        <v>5322</v>
      </c>
      <c r="J3337" t="s">
        <v>1540</v>
      </c>
      <c r="K3337" t="s">
        <v>9332</v>
      </c>
      <c r="L3337">
        <v>16617</v>
      </c>
      <c r="M3337">
        <v>3921</v>
      </c>
      <c r="N3337" t="s">
        <v>2095</v>
      </c>
      <c r="O3337">
        <v>2</v>
      </c>
      <c r="P3337">
        <v>110</v>
      </c>
      <c r="Q3337" t="s">
        <v>30</v>
      </c>
      <c r="R3337" t="s">
        <v>31</v>
      </c>
      <c r="S3337">
        <v>0</v>
      </c>
      <c r="T3337">
        <v>2005</v>
      </c>
      <c r="U3337">
        <v>844</v>
      </c>
      <c r="V3337">
        <v>6.5</v>
      </c>
      <c r="W3337">
        <v>412</v>
      </c>
    </row>
    <row r="3338" spans="1:23" x14ac:dyDescent="0.25">
      <c r="A3338" t="s">
        <v>9333</v>
      </c>
      <c r="B3338">
        <v>41</v>
      </c>
      <c r="C3338">
        <v>99</v>
      </c>
      <c r="D3338">
        <v>30</v>
      </c>
      <c r="E3338">
        <v>209</v>
      </c>
      <c r="F3338" t="s">
        <v>9334</v>
      </c>
      <c r="G3338">
        <v>480</v>
      </c>
      <c r="H3338">
        <v>398420</v>
      </c>
      <c r="I3338" t="s">
        <v>1265</v>
      </c>
      <c r="J3338" t="s">
        <v>3835</v>
      </c>
      <c r="K3338" t="s">
        <v>9335</v>
      </c>
      <c r="L3338">
        <v>5049</v>
      </c>
      <c r="M3338">
        <v>1234</v>
      </c>
      <c r="N3338" t="s">
        <v>9336</v>
      </c>
      <c r="O3338">
        <v>3</v>
      </c>
      <c r="P3338">
        <v>48</v>
      </c>
      <c r="Q3338" t="s">
        <v>30</v>
      </c>
      <c r="R3338" t="s">
        <v>31</v>
      </c>
      <c r="S3338">
        <v>0</v>
      </c>
      <c r="T3338">
        <v>2007</v>
      </c>
      <c r="U3338">
        <v>257</v>
      </c>
      <c r="V3338">
        <v>6.4</v>
      </c>
      <c r="W3338">
        <v>226</v>
      </c>
    </row>
    <row r="3339" spans="1:23" x14ac:dyDescent="0.25">
      <c r="A3339" t="s">
        <v>9337</v>
      </c>
      <c r="B3339">
        <v>17</v>
      </c>
      <c r="C3339">
        <v>180</v>
      </c>
      <c r="D3339">
        <v>0</v>
      </c>
      <c r="E3339">
        <v>844</v>
      </c>
      <c r="F3339" t="s">
        <v>410</v>
      </c>
      <c r="G3339">
        <v>3000</v>
      </c>
      <c r="H3339">
        <v>0</v>
      </c>
      <c r="I3339" t="s">
        <v>152</v>
      </c>
      <c r="J3339" t="s">
        <v>1188</v>
      </c>
      <c r="K3339" t="s">
        <v>9338</v>
      </c>
      <c r="L3339">
        <v>2098</v>
      </c>
      <c r="M3339">
        <v>6343</v>
      </c>
      <c r="N3339" t="s">
        <v>2233</v>
      </c>
      <c r="O3339">
        <v>2</v>
      </c>
      <c r="P3339">
        <v>12</v>
      </c>
      <c r="Q3339" t="s">
        <v>30</v>
      </c>
      <c r="R3339" t="s">
        <v>44</v>
      </c>
      <c r="S3339">
        <v>0</v>
      </c>
      <c r="T3339">
        <v>2012</v>
      </c>
      <c r="U3339">
        <v>2000</v>
      </c>
      <c r="V3339">
        <v>7.2</v>
      </c>
      <c r="W3339">
        <v>434</v>
      </c>
    </row>
    <row r="3340" spans="1:23" x14ac:dyDescent="0.25">
      <c r="A3340" t="s">
        <v>9339</v>
      </c>
      <c r="B3340">
        <v>66</v>
      </c>
      <c r="C3340">
        <v>109</v>
      </c>
      <c r="D3340">
        <v>200</v>
      </c>
      <c r="E3340">
        <v>1000</v>
      </c>
      <c r="F3340" t="s">
        <v>305</v>
      </c>
      <c r="G3340">
        <v>21000</v>
      </c>
      <c r="H3340">
        <v>336456</v>
      </c>
      <c r="I3340" t="s">
        <v>9340</v>
      </c>
      <c r="J3340" t="s">
        <v>71</v>
      </c>
      <c r="K3340" t="s">
        <v>9341</v>
      </c>
      <c r="L3340">
        <v>7116</v>
      </c>
      <c r="M3340">
        <v>41645</v>
      </c>
      <c r="N3340" t="s">
        <v>823</v>
      </c>
      <c r="O3340">
        <v>2</v>
      </c>
      <c r="P3340">
        <v>79</v>
      </c>
      <c r="Q3340" t="s">
        <v>30</v>
      </c>
      <c r="R3340" t="s">
        <v>31</v>
      </c>
      <c r="S3340">
        <v>0</v>
      </c>
      <c r="T3340">
        <v>2003</v>
      </c>
      <c r="U3340">
        <v>18000</v>
      </c>
      <c r="V3340">
        <v>5.6</v>
      </c>
      <c r="W3340">
        <v>494</v>
      </c>
    </row>
    <row r="3341" spans="1:23" x14ac:dyDescent="0.25">
      <c r="A3341" t="s">
        <v>4299</v>
      </c>
      <c r="B3341">
        <v>36</v>
      </c>
      <c r="C3341">
        <v>111</v>
      </c>
      <c r="D3341">
        <v>2</v>
      </c>
      <c r="E3341">
        <v>227</v>
      </c>
      <c r="F3341" t="s">
        <v>1462</v>
      </c>
      <c r="G3341">
        <v>735</v>
      </c>
      <c r="H3341">
        <v>146083</v>
      </c>
      <c r="I3341" t="s">
        <v>3443</v>
      </c>
      <c r="J3341" t="s">
        <v>1224</v>
      </c>
      <c r="K3341" t="s">
        <v>9342</v>
      </c>
      <c r="L3341">
        <v>1591</v>
      </c>
      <c r="M3341">
        <v>1378</v>
      </c>
      <c r="N3341" t="s">
        <v>4463</v>
      </c>
      <c r="O3341">
        <v>3</v>
      </c>
      <c r="P3341">
        <v>27</v>
      </c>
      <c r="Q3341" t="s">
        <v>30</v>
      </c>
      <c r="R3341" t="s">
        <v>44</v>
      </c>
      <c r="S3341">
        <v>0</v>
      </c>
      <c r="T3341">
        <v>1998</v>
      </c>
      <c r="U3341">
        <v>306</v>
      </c>
      <c r="V3341">
        <v>6.3</v>
      </c>
      <c r="W3341">
        <v>75</v>
      </c>
    </row>
    <row r="3342" spans="1:23" x14ac:dyDescent="0.25">
      <c r="A3342" t="s">
        <v>9343</v>
      </c>
      <c r="B3342">
        <v>140</v>
      </c>
      <c r="C3342">
        <v>93</v>
      </c>
      <c r="D3342">
        <v>8</v>
      </c>
      <c r="E3342">
        <v>33</v>
      </c>
      <c r="F3342" t="s">
        <v>1720</v>
      </c>
      <c r="G3342">
        <v>553</v>
      </c>
      <c r="H3342">
        <v>298110</v>
      </c>
      <c r="I3342" t="s">
        <v>8275</v>
      </c>
      <c r="J3342" t="s">
        <v>9344</v>
      </c>
      <c r="K3342" t="s">
        <v>9345</v>
      </c>
      <c r="L3342">
        <v>25055</v>
      </c>
      <c r="M3342">
        <v>786</v>
      </c>
      <c r="N3342" t="s">
        <v>9346</v>
      </c>
      <c r="O3342">
        <v>1</v>
      </c>
      <c r="P3342">
        <v>98</v>
      </c>
      <c r="Q3342" t="s">
        <v>30</v>
      </c>
      <c r="R3342" t="s">
        <v>188</v>
      </c>
      <c r="S3342">
        <v>0</v>
      </c>
      <c r="T3342">
        <v>2006</v>
      </c>
      <c r="U3342">
        <v>177</v>
      </c>
      <c r="V3342">
        <v>6.8</v>
      </c>
      <c r="W3342">
        <v>0</v>
      </c>
    </row>
    <row r="3343" spans="1:23" x14ac:dyDescent="0.25">
      <c r="A3343" t="s">
        <v>3368</v>
      </c>
      <c r="B3343">
        <v>32</v>
      </c>
      <c r="C3343">
        <v>99</v>
      </c>
      <c r="D3343">
        <v>387</v>
      </c>
      <c r="E3343">
        <v>399</v>
      </c>
      <c r="F3343" t="s">
        <v>5684</v>
      </c>
      <c r="G3343">
        <v>8000</v>
      </c>
      <c r="H3343">
        <v>127144</v>
      </c>
      <c r="I3343" t="s">
        <v>936</v>
      </c>
      <c r="J3343" t="s">
        <v>833</v>
      </c>
      <c r="K3343" t="s">
        <v>9347</v>
      </c>
      <c r="L3343">
        <v>5159</v>
      </c>
      <c r="M3343">
        <v>9608</v>
      </c>
      <c r="N3343" t="s">
        <v>3389</v>
      </c>
      <c r="O3343">
        <v>4</v>
      </c>
      <c r="P3343">
        <v>27</v>
      </c>
      <c r="Q3343" t="s">
        <v>30</v>
      </c>
      <c r="R3343" t="s">
        <v>31</v>
      </c>
      <c r="S3343">
        <v>0</v>
      </c>
      <c r="T3343">
        <v>2005</v>
      </c>
      <c r="U3343">
        <v>489</v>
      </c>
      <c r="V3343">
        <v>5.5</v>
      </c>
      <c r="W3343">
        <v>143</v>
      </c>
    </row>
    <row r="3344" spans="1:23" x14ac:dyDescent="0.25">
      <c r="A3344" t="s">
        <v>4227</v>
      </c>
      <c r="B3344">
        <v>68</v>
      </c>
      <c r="C3344">
        <v>98</v>
      </c>
      <c r="D3344">
        <v>36</v>
      </c>
      <c r="E3344">
        <v>405</v>
      </c>
      <c r="F3344" t="s">
        <v>499</v>
      </c>
      <c r="G3344">
        <v>10000</v>
      </c>
      <c r="H3344">
        <v>117190</v>
      </c>
      <c r="I3344" t="s">
        <v>1144</v>
      </c>
      <c r="J3344" t="s">
        <v>80</v>
      </c>
      <c r="K3344" t="s">
        <v>9348</v>
      </c>
      <c r="L3344">
        <v>29994</v>
      </c>
      <c r="M3344">
        <v>11770</v>
      </c>
      <c r="N3344" t="s">
        <v>8487</v>
      </c>
      <c r="O3344">
        <v>4</v>
      </c>
      <c r="P3344">
        <v>86</v>
      </c>
      <c r="Q3344" t="s">
        <v>30</v>
      </c>
      <c r="R3344" t="s">
        <v>44</v>
      </c>
      <c r="S3344">
        <v>0</v>
      </c>
      <c r="T3344">
        <v>2010</v>
      </c>
      <c r="U3344">
        <v>692</v>
      </c>
      <c r="V3344">
        <v>6.9</v>
      </c>
      <c r="W3344">
        <v>0</v>
      </c>
    </row>
    <row r="3345" spans="1:23" x14ac:dyDescent="0.25">
      <c r="A3345" t="s">
        <v>9349</v>
      </c>
      <c r="B3345">
        <v>79</v>
      </c>
      <c r="C3345">
        <v>95</v>
      </c>
      <c r="D3345">
        <v>3</v>
      </c>
      <c r="E3345">
        <v>448</v>
      </c>
      <c r="F3345" t="s">
        <v>9350</v>
      </c>
      <c r="G3345">
        <v>905</v>
      </c>
      <c r="H3345">
        <v>108662</v>
      </c>
      <c r="I3345" t="s">
        <v>4126</v>
      </c>
      <c r="J3345" t="s">
        <v>3620</v>
      </c>
      <c r="K3345" t="s">
        <v>9351</v>
      </c>
      <c r="L3345">
        <v>26849</v>
      </c>
      <c r="M3345">
        <v>3185</v>
      </c>
      <c r="N3345" t="s">
        <v>8636</v>
      </c>
      <c r="O3345">
        <v>0</v>
      </c>
      <c r="P3345">
        <v>107</v>
      </c>
      <c r="Q3345" t="s">
        <v>30</v>
      </c>
      <c r="R3345" t="s">
        <v>31</v>
      </c>
      <c r="S3345">
        <v>0</v>
      </c>
      <c r="T3345">
        <v>2008</v>
      </c>
      <c r="U3345">
        <v>513</v>
      </c>
      <c r="V3345">
        <v>6</v>
      </c>
      <c r="W3345">
        <v>3000</v>
      </c>
    </row>
    <row r="3346" spans="1:23" x14ac:dyDescent="0.25">
      <c r="A3346" t="s">
        <v>9352</v>
      </c>
      <c r="B3346">
        <v>26</v>
      </c>
      <c r="C3346">
        <v>107</v>
      </c>
      <c r="D3346">
        <v>53</v>
      </c>
      <c r="E3346">
        <v>463</v>
      </c>
      <c r="F3346" t="s">
        <v>3518</v>
      </c>
      <c r="G3346">
        <v>954</v>
      </c>
      <c r="H3346">
        <v>53481</v>
      </c>
      <c r="I3346" t="s">
        <v>1385</v>
      </c>
      <c r="J3346" t="s">
        <v>544</v>
      </c>
      <c r="K3346" t="s">
        <v>9353</v>
      </c>
      <c r="L3346">
        <v>5557</v>
      </c>
      <c r="M3346">
        <v>2512</v>
      </c>
      <c r="N3346" t="s">
        <v>3073</v>
      </c>
      <c r="O3346">
        <v>5</v>
      </c>
      <c r="P3346">
        <v>34</v>
      </c>
      <c r="Q3346" t="s">
        <v>30</v>
      </c>
      <c r="R3346" t="s">
        <v>31</v>
      </c>
      <c r="S3346">
        <v>0</v>
      </c>
      <c r="T3346">
        <v>2006</v>
      </c>
      <c r="U3346">
        <v>551</v>
      </c>
      <c r="V3346">
        <v>6.4</v>
      </c>
      <c r="W3346">
        <v>294</v>
      </c>
    </row>
    <row r="3347" spans="1:23" x14ac:dyDescent="0.25">
      <c r="A3347" t="s">
        <v>9354</v>
      </c>
      <c r="B3347">
        <v>100</v>
      </c>
      <c r="C3347">
        <v>102</v>
      </c>
      <c r="D3347">
        <v>346</v>
      </c>
      <c r="E3347">
        <v>488</v>
      </c>
      <c r="F3347" t="s">
        <v>9355</v>
      </c>
      <c r="G3347">
        <v>947</v>
      </c>
      <c r="H3347">
        <v>23106</v>
      </c>
      <c r="I3347" t="s">
        <v>1992</v>
      </c>
      <c r="J3347" t="s">
        <v>1496</v>
      </c>
      <c r="K3347" t="s">
        <v>9356</v>
      </c>
      <c r="L3347">
        <v>9003</v>
      </c>
      <c r="M3347">
        <v>2572</v>
      </c>
      <c r="N3347" t="s">
        <v>4392</v>
      </c>
      <c r="O3347">
        <v>0</v>
      </c>
      <c r="P3347">
        <v>58</v>
      </c>
      <c r="Q3347" t="s">
        <v>30</v>
      </c>
      <c r="R3347" t="s">
        <v>4304</v>
      </c>
      <c r="S3347">
        <v>0</v>
      </c>
      <c r="T3347">
        <v>2004</v>
      </c>
      <c r="U3347">
        <v>526</v>
      </c>
      <c r="V3347">
        <v>6.6</v>
      </c>
      <c r="W3347">
        <v>532</v>
      </c>
    </row>
    <row r="3348" spans="1:23" x14ac:dyDescent="0.25">
      <c r="A3348" t="s">
        <v>9357</v>
      </c>
      <c r="B3348">
        <v>56</v>
      </c>
      <c r="C3348">
        <v>97</v>
      </c>
      <c r="D3348">
        <v>43</v>
      </c>
      <c r="E3348">
        <v>47</v>
      </c>
      <c r="F3348" t="s">
        <v>9358</v>
      </c>
      <c r="G3348">
        <v>144</v>
      </c>
      <c r="H3348">
        <v>52961</v>
      </c>
      <c r="I3348" t="s">
        <v>2164</v>
      </c>
      <c r="J3348" t="s">
        <v>9359</v>
      </c>
      <c r="K3348" t="s">
        <v>9360</v>
      </c>
      <c r="L3348">
        <v>2103</v>
      </c>
      <c r="M3348">
        <v>326</v>
      </c>
      <c r="N3348" t="s">
        <v>9361</v>
      </c>
      <c r="O3348">
        <v>1</v>
      </c>
      <c r="P3348">
        <v>11</v>
      </c>
      <c r="Q3348" t="s">
        <v>30</v>
      </c>
      <c r="R3348" t="s">
        <v>2266</v>
      </c>
      <c r="S3348">
        <v>0</v>
      </c>
      <c r="T3348">
        <v>2014</v>
      </c>
      <c r="U3348">
        <v>63</v>
      </c>
      <c r="V3348">
        <v>5.3</v>
      </c>
      <c r="W3348">
        <v>675</v>
      </c>
    </row>
    <row r="3349" spans="1:23" x14ac:dyDescent="0.25">
      <c r="A3349" t="s">
        <v>6716</v>
      </c>
      <c r="B3349">
        <v>150</v>
      </c>
      <c r="C3349">
        <v>124</v>
      </c>
      <c r="D3349">
        <v>78</v>
      </c>
      <c r="E3349">
        <v>4</v>
      </c>
      <c r="F3349" t="s">
        <v>9362</v>
      </c>
      <c r="G3349">
        <v>6</v>
      </c>
      <c r="H3349">
        <v>439162</v>
      </c>
      <c r="I3349" t="s">
        <v>9363</v>
      </c>
      <c r="J3349" t="s">
        <v>9364</v>
      </c>
      <c r="K3349" t="s">
        <v>9365</v>
      </c>
      <c r="L3349">
        <v>106160</v>
      </c>
      <c r="M3349">
        <v>28</v>
      </c>
      <c r="N3349" t="s">
        <v>9366</v>
      </c>
      <c r="O3349">
        <v>0</v>
      </c>
      <c r="P3349">
        <v>430</v>
      </c>
      <c r="Q3349" t="s">
        <v>466</v>
      </c>
      <c r="R3349" t="s">
        <v>467</v>
      </c>
      <c r="S3349">
        <v>0</v>
      </c>
      <c r="T3349">
        <v>1988</v>
      </c>
      <c r="U3349">
        <v>5</v>
      </c>
      <c r="V3349">
        <v>8.1</v>
      </c>
      <c r="W3349">
        <v>0</v>
      </c>
    </row>
    <row r="3350" spans="1:23" x14ac:dyDescent="0.25">
      <c r="A3350" t="s">
        <v>3764</v>
      </c>
      <c r="B3350">
        <v>30</v>
      </c>
      <c r="C3350">
        <v>97</v>
      </c>
      <c r="D3350">
        <v>17</v>
      </c>
      <c r="E3350">
        <v>1000</v>
      </c>
      <c r="F3350" t="s">
        <v>209</v>
      </c>
      <c r="G3350">
        <v>23000</v>
      </c>
      <c r="H3350">
        <v>0</v>
      </c>
      <c r="I3350" t="s">
        <v>233</v>
      </c>
      <c r="J3350" t="s">
        <v>232</v>
      </c>
      <c r="K3350" t="s">
        <v>9367</v>
      </c>
      <c r="L3350">
        <v>12078</v>
      </c>
      <c r="M3350">
        <v>37457</v>
      </c>
      <c r="N3350" t="s">
        <v>472</v>
      </c>
      <c r="O3350">
        <v>2</v>
      </c>
      <c r="P3350">
        <v>31</v>
      </c>
      <c r="Q3350" t="s">
        <v>30</v>
      </c>
      <c r="R3350" t="s">
        <v>31</v>
      </c>
      <c r="S3350">
        <v>0</v>
      </c>
      <c r="T3350">
        <v>2007</v>
      </c>
      <c r="U3350">
        <v>10000</v>
      </c>
      <c r="V3350">
        <v>5.9</v>
      </c>
      <c r="W3350">
        <v>0</v>
      </c>
    </row>
    <row r="3351" spans="1:23" x14ac:dyDescent="0.25">
      <c r="A3351" t="s">
        <v>9368</v>
      </c>
      <c r="B3351">
        <v>20</v>
      </c>
      <c r="C3351">
        <v>124</v>
      </c>
      <c r="D3351">
        <v>2</v>
      </c>
      <c r="E3351">
        <v>23</v>
      </c>
      <c r="F3351" t="s">
        <v>9369</v>
      </c>
      <c r="G3351">
        <v>413</v>
      </c>
      <c r="H3351">
        <v>0</v>
      </c>
      <c r="I3351" t="s">
        <v>1072</v>
      </c>
      <c r="J3351" t="s">
        <v>714</v>
      </c>
      <c r="K3351" t="s">
        <v>9370</v>
      </c>
      <c r="L3351">
        <v>4412</v>
      </c>
      <c r="M3351">
        <v>733</v>
      </c>
      <c r="N3351" t="s">
        <v>9371</v>
      </c>
      <c r="O3351">
        <v>0</v>
      </c>
      <c r="P3351">
        <v>31</v>
      </c>
      <c r="Q3351" t="s">
        <v>965</v>
      </c>
      <c r="R3351" t="s">
        <v>188</v>
      </c>
      <c r="S3351">
        <v>0</v>
      </c>
      <c r="T3351">
        <v>2005</v>
      </c>
      <c r="U3351">
        <v>265</v>
      </c>
      <c r="V3351">
        <v>7.7</v>
      </c>
      <c r="W3351">
        <v>520</v>
      </c>
    </row>
    <row r="3352" spans="1:23" x14ac:dyDescent="0.25">
      <c r="A3352" t="s">
        <v>9372</v>
      </c>
      <c r="B3352">
        <v>21</v>
      </c>
      <c r="C3352">
        <v>96</v>
      </c>
      <c r="D3352">
        <v>2</v>
      </c>
      <c r="E3352">
        <v>600</v>
      </c>
      <c r="F3352" t="s">
        <v>8145</v>
      </c>
      <c r="G3352">
        <v>31000</v>
      </c>
      <c r="H3352">
        <v>0</v>
      </c>
      <c r="I3352" t="s">
        <v>321</v>
      </c>
      <c r="J3352" t="s">
        <v>9373</v>
      </c>
      <c r="K3352" t="s">
        <v>9374</v>
      </c>
      <c r="L3352">
        <v>1965</v>
      </c>
      <c r="M3352">
        <v>33858</v>
      </c>
      <c r="N3352" t="s">
        <v>3352</v>
      </c>
      <c r="O3352">
        <v>6</v>
      </c>
      <c r="P3352">
        <v>24</v>
      </c>
      <c r="Q3352" t="s">
        <v>30</v>
      </c>
      <c r="R3352" t="s">
        <v>31</v>
      </c>
      <c r="S3352">
        <v>0</v>
      </c>
      <c r="T3352">
        <v>2014</v>
      </c>
      <c r="U3352">
        <v>920</v>
      </c>
      <c r="V3352">
        <v>4.5999999999999996</v>
      </c>
      <c r="W3352">
        <v>438</v>
      </c>
    </row>
    <row r="3353" spans="1:23" x14ac:dyDescent="0.25">
      <c r="A3353" t="s">
        <v>4111</v>
      </c>
      <c r="B3353">
        <v>11</v>
      </c>
      <c r="C3353">
        <v>114</v>
      </c>
      <c r="D3353">
        <v>29</v>
      </c>
      <c r="E3353">
        <v>11</v>
      </c>
      <c r="F3353" t="s">
        <v>9375</v>
      </c>
      <c r="G3353">
        <v>163</v>
      </c>
      <c r="H3353">
        <v>50000</v>
      </c>
      <c r="I3353" t="s">
        <v>1736</v>
      </c>
      <c r="J3353" t="s">
        <v>9376</v>
      </c>
      <c r="K3353" t="s">
        <v>9377</v>
      </c>
      <c r="L3353">
        <v>322</v>
      </c>
      <c r="M3353">
        <v>219</v>
      </c>
      <c r="N3353" t="s">
        <v>9378</v>
      </c>
      <c r="O3353">
        <v>2</v>
      </c>
      <c r="P3353">
        <v>2</v>
      </c>
      <c r="Q3353" t="s">
        <v>6868</v>
      </c>
      <c r="R3353" t="s">
        <v>607</v>
      </c>
      <c r="S3353">
        <v>0</v>
      </c>
      <c r="T3353">
        <v>2013</v>
      </c>
      <c r="U3353">
        <v>20</v>
      </c>
      <c r="V3353">
        <v>5.0999999999999996</v>
      </c>
      <c r="W3353">
        <v>81</v>
      </c>
    </row>
    <row r="3354" spans="1:23" x14ac:dyDescent="0.25">
      <c r="A3354" t="s">
        <v>9379</v>
      </c>
      <c r="B3354">
        <v>85</v>
      </c>
      <c r="C3354">
        <v>90</v>
      </c>
      <c r="D3354">
        <v>21</v>
      </c>
      <c r="E3354">
        <v>112</v>
      </c>
      <c r="F3354" t="s">
        <v>3272</v>
      </c>
      <c r="G3354">
        <v>186</v>
      </c>
      <c r="H3354">
        <v>671240</v>
      </c>
      <c r="I3354" t="s">
        <v>936</v>
      </c>
      <c r="J3354" t="s">
        <v>3256</v>
      </c>
      <c r="K3354" t="s">
        <v>9380</v>
      </c>
      <c r="L3354">
        <v>23023</v>
      </c>
      <c r="M3354">
        <v>619</v>
      </c>
      <c r="N3354" t="s">
        <v>9381</v>
      </c>
      <c r="O3354">
        <v>0</v>
      </c>
      <c r="P3354">
        <v>149</v>
      </c>
      <c r="Q3354" t="s">
        <v>30</v>
      </c>
      <c r="R3354" t="s">
        <v>44</v>
      </c>
      <c r="S3354">
        <v>0</v>
      </c>
      <c r="T3354">
        <v>2005</v>
      </c>
      <c r="U3354">
        <v>119</v>
      </c>
      <c r="V3354">
        <v>6.9</v>
      </c>
      <c r="W3354">
        <v>0</v>
      </c>
    </row>
    <row r="3355" spans="1:23" x14ac:dyDescent="0.25">
      <c r="A3355" t="s">
        <v>3820</v>
      </c>
      <c r="B3355">
        <v>5</v>
      </c>
      <c r="C3355">
        <v>104</v>
      </c>
      <c r="D3355">
        <v>78</v>
      </c>
      <c r="E3355">
        <v>189</v>
      </c>
      <c r="F3355" t="s">
        <v>9382</v>
      </c>
      <c r="G3355">
        <v>502</v>
      </c>
      <c r="H3355">
        <v>0</v>
      </c>
      <c r="I3355" t="s">
        <v>2164</v>
      </c>
      <c r="J3355" t="s">
        <v>9383</v>
      </c>
      <c r="K3355" t="s">
        <v>9384</v>
      </c>
      <c r="L3355">
        <v>63</v>
      </c>
      <c r="M3355">
        <v>1546</v>
      </c>
      <c r="N3355" t="s">
        <v>9385</v>
      </c>
      <c r="O3355">
        <v>0</v>
      </c>
      <c r="P3355">
        <v>5</v>
      </c>
      <c r="Q3355" t="s">
        <v>30</v>
      </c>
      <c r="R3355" t="s">
        <v>31</v>
      </c>
      <c r="S3355">
        <v>0</v>
      </c>
      <c r="T3355">
        <v>2016</v>
      </c>
      <c r="U3355">
        <v>206</v>
      </c>
      <c r="V3355">
        <v>8</v>
      </c>
      <c r="W3355">
        <v>205</v>
      </c>
    </row>
    <row r="3356" spans="1:23" x14ac:dyDescent="0.25">
      <c r="A3356" t="s">
        <v>9301</v>
      </c>
      <c r="B3356">
        <v>160</v>
      </c>
      <c r="C3356">
        <v>102</v>
      </c>
      <c r="D3356">
        <v>341</v>
      </c>
      <c r="E3356">
        <v>15</v>
      </c>
      <c r="F3356" t="s">
        <v>6210</v>
      </c>
      <c r="G3356">
        <v>844</v>
      </c>
      <c r="H3356">
        <v>10105505</v>
      </c>
      <c r="I3356" t="s">
        <v>1396</v>
      </c>
      <c r="J3356" t="s">
        <v>2233</v>
      </c>
      <c r="K3356" t="s">
        <v>9386</v>
      </c>
      <c r="L3356">
        <v>35065</v>
      </c>
      <c r="M3356">
        <v>1389</v>
      </c>
      <c r="N3356" t="s">
        <v>9387</v>
      </c>
      <c r="O3356">
        <v>0</v>
      </c>
      <c r="P3356">
        <v>288</v>
      </c>
      <c r="Q3356" t="s">
        <v>30</v>
      </c>
      <c r="R3356" t="s">
        <v>966</v>
      </c>
      <c r="S3356">
        <v>0</v>
      </c>
      <c r="T3356">
        <v>2003</v>
      </c>
      <c r="U3356">
        <v>521</v>
      </c>
      <c r="V3356">
        <v>6.8</v>
      </c>
      <c r="W3356">
        <v>0</v>
      </c>
    </row>
    <row r="3357" spans="1:23" x14ac:dyDescent="0.25">
      <c r="A3357" t="s">
        <v>9388</v>
      </c>
      <c r="B3357">
        <v>25</v>
      </c>
      <c r="C3357">
        <v>93</v>
      </c>
      <c r="D3357">
        <v>16</v>
      </c>
      <c r="E3357">
        <v>376</v>
      </c>
      <c r="F3357" t="s">
        <v>9389</v>
      </c>
      <c r="G3357">
        <v>1000</v>
      </c>
      <c r="H3357">
        <v>0</v>
      </c>
      <c r="I3357" t="s">
        <v>532</v>
      </c>
      <c r="J3357" t="s">
        <v>2835</v>
      </c>
      <c r="K3357" t="s">
        <v>9390</v>
      </c>
      <c r="L3357">
        <v>3740</v>
      </c>
      <c r="M3357">
        <v>2284</v>
      </c>
      <c r="N3357" t="s">
        <v>9391</v>
      </c>
      <c r="O3357">
        <v>2</v>
      </c>
      <c r="P3357">
        <v>13</v>
      </c>
      <c r="Q3357" t="s">
        <v>30</v>
      </c>
      <c r="R3357" t="s">
        <v>44</v>
      </c>
      <c r="S3357">
        <v>0</v>
      </c>
      <c r="T3357">
        <v>2013</v>
      </c>
      <c r="U3357">
        <v>524</v>
      </c>
      <c r="V3357">
        <v>5.4</v>
      </c>
      <c r="W3357">
        <v>0</v>
      </c>
    </row>
    <row r="3358" spans="1:23" x14ac:dyDescent="0.25">
      <c r="A3358" t="s">
        <v>9392</v>
      </c>
      <c r="B3358">
        <v>21</v>
      </c>
      <c r="C3358">
        <v>90</v>
      </c>
      <c r="D3358">
        <v>73</v>
      </c>
      <c r="E3358">
        <v>26</v>
      </c>
      <c r="F3358" t="s">
        <v>3262</v>
      </c>
      <c r="G3358">
        <v>848</v>
      </c>
      <c r="H3358">
        <v>882290</v>
      </c>
      <c r="I3358" t="s">
        <v>2208</v>
      </c>
      <c r="J3358" t="s">
        <v>325</v>
      </c>
      <c r="K3358" t="s">
        <v>9393</v>
      </c>
      <c r="L3358">
        <v>4792</v>
      </c>
      <c r="M3358">
        <v>1526</v>
      </c>
      <c r="N3358" t="s">
        <v>9394</v>
      </c>
      <c r="O3358">
        <v>2</v>
      </c>
      <c r="P3358">
        <v>43</v>
      </c>
      <c r="Q3358" t="s">
        <v>30</v>
      </c>
      <c r="R3358" t="s">
        <v>257</v>
      </c>
      <c r="S3358">
        <v>0</v>
      </c>
      <c r="T3358">
        <v>1989</v>
      </c>
      <c r="U3358">
        <v>643</v>
      </c>
      <c r="V3358">
        <v>6.5</v>
      </c>
      <c r="W3358">
        <v>999</v>
      </c>
    </row>
    <row r="3359" spans="1:23" x14ac:dyDescent="0.25">
      <c r="A3359" t="s">
        <v>9395</v>
      </c>
      <c r="B3359">
        <v>15</v>
      </c>
      <c r="C3359">
        <v>106</v>
      </c>
      <c r="D3359">
        <v>155</v>
      </c>
      <c r="E3359">
        <v>391</v>
      </c>
      <c r="F3359" t="s">
        <v>9396</v>
      </c>
      <c r="G3359">
        <v>981</v>
      </c>
      <c r="H3359">
        <v>0</v>
      </c>
      <c r="I3359" t="s">
        <v>878</v>
      </c>
      <c r="J3359" t="s">
        <v>9397</v>
      </c>
      <c r="K3359" t="s">
        <v>9398</v>
      </c>
      <c r="L3359">
        <v>662</v>
      </c>
      <c r="M3359">
        <v>2741</v>
      </c>
      <c r="N3359" t="s">
        <v>9399</v>
      </c>
      <c r="O3359">
        <v>0</v>
      </c>
      <c r="P3359">
        <v>14</v>
      </c>
      <c r="Q3359" t="s">
        <v>30</v>
      </c>
      <c r="R3359" t="s">
        <v>31</v>
      </c>
      <c r="S3359">
        <v>0</v>
      </c>
      <c r="T3359">
        <v>2016</v>
      </c>
      <c r="U3359">
        <v>505</v>
      </c>
      <c r="V3359">
        <v>4.2</v>
      </c>
      <c r="W3359">
        <v>689</v>
      </c>
    </row>
    <row r="3360" spans="1:23" x14ac:dyDescent="0.25">
      <c r="A3360" t="s">
        <v>3820</v>
      </c>
      <c r="B3360">
        <v>61</v>
      </c>
      <c r="C3360">
        <v>99</v>
      </c>
      <c r="D3360">
        <v>78</v>
      </c>
      <c r="E3360">
        <v>325</v>
      </c>
      <c r="F3360" t="s">
        <v>9400</v>
      </c>
      <c r="G3360">
        <v>11000</v>
      </c>
      <c r="H3360">
        <v>106593296</v>
      </c>
      <c r="I3360" t="s">
        <v>2479</v>
      </c>
      <c r="J3360" t="s">
        <v>323</v>
      </c>
      <c r="K3360" t="s">
        <v>9401</v>
      </c>
      <c r="L3360">
        <v>72324</v>
      </c>
      <c r="M3360">
        <v>12619</v>
      </c>
      <c r="N3360" t="s">
        <v>9402</v>
      </c>
      <c r="O3360">
        <v>1</v>
      </c>
      <c r="P3360">
        <v>134</v>
      </c>
      <c r="Q3360" t="s">
        <v>30</v>
      </c>
      <c r="R3360" t="s">
        <v>31</v>
      </c>
      <c r="S3360">
        <v>0</v>
      </c>
      <c r="T3360">
        <v>1989</v>
      </c>
      <c r="U3360">
        <v>509</v>
      </c>
      <c r="V3360">
        <v>7.4</v>
      </c>
      <c r="W3360">
        <v>3000</v>
      </c>
    </row>
    <row r="3361" spans="1:23" x14ac:dyDescent="0.25">
      <c r="A3361" t="s">
        <v>4694</v>
      </c>
      <c r="B3361">
        <v>34</v>
      </c>
      <c r="C3361">
        <v>115</v>
      </c>
      <c r="D3361">
        <v>88</v>
      </c>
      <c r="E3361">
        <v>890</v>
      </c>
      <c r="F3361" t="s">
        <v>1015</v>
      </c>
      <c r="G3361">
        <v>1000</v>
      </c>
      <c r="H3361">
        <v>43490057</v>
      </c>
      <c r="I3361" t="s">
        <v>1639</v>
      </c>
      <c r="J3361" t="s">
        <v>1149</v>
      </c>
      <c r="K3361" t="s">
        <v>9403</v>
      </c>
      <c r="L3361">
        <v>5275</v>
      </c>
      <c r="M3361">
        <v>4737</v>
      </c>
      <c r="N3361" t="s">
        <v>438</v>
      </c>
      <c r="O3361">
        <v>6</v>
      </c>
      <c r="P3361">
        <v>30</v>
      </c>
      <c r="Q3361" t="s">
        <v>30</v>
      </c>
      <c r="R3361" t="s">
        <v>31</v>
      </c>
      <c r="S3361">
        <v>0</v>
      </c>
      <c r="T3361">
        <v>1997</v>
      </c>
      <c r="U3361">
        <v>1000</v>
      </c>
      <c r="V3361">
        <v>6.9</v>
      </c>
      <c r="W3361">
        <v>508</v>
      </c>
    </row>
    <row r="3362" spans="1:23" x14ac:dyDescent="0.25">
      <c r="A3362" t="s">
        <v>9404</v>
      </c>
      <c r="B3362">
        <v>62</v>
      </c>
      <c r="C3362">
        <v>89</v>
      </c>
      <c r="D3362">
        <v>7</v>
      </c>
      <c r="E3362">
        <v>36</v>
      </c>
      <c r="F3362" t="s">
        <v>9405</v>
      </c>
      <c r="G3362">
        <v>186</v>
      </c>
      <c r="H3362">
        <v>32333860</v>
      </c>
      <c r="I3362" t="s">
        <v>1392</v>
      </c>
      <c r="J3362" t="s">
        <v>9406</v>
      </c>
      <c r="K3362" t="s">
        <v>9407</v>
      </c>
      <c r="L3362">
        <v>29843</v>
      </c>
      <c r="M3362">
        <v>407</v>
      </c>
      <c r="N3362" t="s">
        <v>9408</v>
      </c>
      <c r="O3362">
        <v>1</v>
      </c>
      <c r="P3362">
        <v>81</v>
      </c>
      <c r="Q3362" t="s">
        <v>4389</v>
      </c>
      <c r="R3362" t="s">
        <v>2434</v>
      </c>
      <c r="S3362">
        <v>0</v>
      </c>
      <c r="T3362">
        <v>1995</v>
      </c>
      <c r="U3362">
        <v>147</v>
      </c>
      <c r="V3362">
        <v>6.7</v>
      </c>
      <c r="W3362">
        <v>0</v>
      </c>
    </row>
    <row r="3363" spans="1:23" x14ac:dyDescent="0.25">
      <c r="A3363" t="s">
        <v>9409</v>
      </c>
      <c r="B3363">
        <v>102</v>
      </c>
      <c r="C3363">
        <v>101</v>
      </c>
      <c r="D3363">
        <v>2</v>
      </c>
      <c r="E3363">
        <v>40</v>
      </c>
      <c r="F3363" t="s">
        <v>9410</v>
      </c>
      <c r="G3363">
        <v>10000</v>
      </c>
      <c r="H3363">
        <v>0</v>
      </c>
      <c r="I3363" t="s">
        <v>9411</v>
      </c>
      <c r="J3363" t="s">
        <v>1813</v>
      </c>
      <c r="K3363" t="s">
        <v>9412</v>
      </c>
      <c r="L3363">
        <v>4035</v>
      </c>
      <c r="M3363">
        <v>10218</v>
      </c>
      <c r="N3363" t="s">
        <v>9413</v>
      </c>
      <c r="O3363">
        <v>0</v>
      </c>
      <c r="P3363">
        <v>19</v>
      </c>
      <c r="Q3363" t="s">
        <v>965</v>
      </c>
      <c r="R3363" t="s">
        <v>966</v>
      </c>
      <c r="S3363">
        <v>0</v>
      </c>
      <c r="T3363">
        <v>2014</v>
      </c>
      <c r="U3363">
        <v>154</v>
      </c>
      <c r="V3363">
        <v>7.3</v>
      </c>
      <c r="W3363">
        <v>2000</v>
      </c>
    </row>
    <row r="3364" spans="1:23" x14ac:dyDescent="0.25">
      <c r="A3364" t="s">
        <v>4910</v>
      </c>
      <c r="B3364">
        <v>239</v>
      </c>
      <c r="C3364">
        <v>92</v>
      </c>
      <c r="D3364">
        <v>655</v>
      </c>
      <c r="E3364">
        <v>88</v>
      </c>
      <c r="F3364" t="s">
        <v>5094</v>
      </c>
      <c r="G3364">
        <v>24000</v>
      </c>
      <c r="H3364">
        <v>24792061</v>
      </c>
      <c r="I3364" t="s">
        <v>1639</v>
      </c>
      <c r="J3364" t="s">
        <v>61</v>
      </c>
      <c r="K3364" t="s">
        <v>9414</v>
      </c>
      <c r="L3364">
        <v>191998</v>
      </c>
      <c r="M3364">
        <v>25092</v>
      </c>
      <c r="N3364" t="s">
        <v>9415</v>
      </c>
      <c r="O3364">
        <v>0</v>
      </c>
      <c r="P3364">
        <v>323</v>
      </c>
      <c r="Q3364" t="s">
        <v>30</v>
      </c>
      <c r="R3364" t="s">
        <v>31</v>
      </c>
      <c r="S3364">
        <v>0</v>
      </c>
      <c r="T3364">
        <v>2005</v>
      </c>
      <c r="U3364">
        <v>829</v>
      </c>
      <c r="V3364">
        <v>7.6</v>
      </c>
      <c r="W3364">
        <v>0</v>
      </c>
    </row>
    <row r="3365" spans="1:23" x14ac:dyDescent="0.25">
      <c r="A3365" t="s">
        <v>9416</v>
      </c>
      <c r="B3365">
        <v>252</v>
      </c>
      <c r="C3365">
        <v>94</v>
      </c>
      <c r="D3365">
        <v>0</v>
      </c>
      <c r="E3365">
        <v>658</v>
      </c>
      <c r="F3365" t="s">
        <v>8412</v>
      </c>
      <c r="G3365">
        <v>1000</v>
      </c>
      <c r="H3365">
        <v>17544812</v>
      </c>
      <c r="I3365" t="s">
        <v>3905</v>
      </c>
      <c r="J3365" t="s">
        <v>2348</v>
      </c>
      <c r="K3365" t="s">
        <v>9417</v>
      </c>
      <c r="L3365">
        <v>69989</v>
      </c>
      <c r="M3365">
        <v>4707</v>
      </c>
      <c r="N3365" t="s">
        <v>9418</v>
      </c>
      <c r="O3365">
        <v>0</v>
      </c>
      <c r="P3365">
        <v>384</v>
      </c>
      <c r="Q3365" t="s">
        <v>30</v>
      </c>
      <c r="R3365" t="s">
        <v>31</v>
      </c>
      <c r="S3365">
        <v>0</v>
      </c>
      <c r="T3365">
        <v>2007</v>
      </c>
      <c r="U3365">
        <v>683</v>
      </c>
      <c r="V3365">
        <v>5.4</v>
      </c>
      <c r="W3365">
        <v>0</v>
      </c>
    </row>
    <row r="3366" spans="1:23" x14ac:dyDescent="0.25">
      <c r="A3366" t="s">
        <v>7587</v>
      </c>
      <c r="B3366">
        <v>278</v>
      </c>
      <c r="C3366">
        <v>100</v>
      </c>
      <c r="D3366">
        <v>92</v>
      </c>
      <c r="E3366">
        <v>221</v>
      </c>
      <c r="F3366" t="s">
        <v>1319</v>
      </c>
      <c r="G3366">
        <v>3000</v>
      </c>
      <c r="H3366">
        <v>12574715</v>
      </c>
      <c r="I3366" t="s">
        <v>2164</v>
      </c>
      <c r="J3366" t="s">
        <v>502</v>
      </c>
      <c r="K3366" t="s">
        <v>9419</v>
      </c>
      <c r="L3366">
        <v>112138</v>
      </c>
      <c r="M3366">
        <v>4198</v>
      </c>
      <c r="N3366" t="s">
        <v>9420</v>
      </c>
      <c r="O3366">
        <v>0</v>
      </c>
      <c r="P3366">
        <v>237</v>
      </c>
      <c r="Q3366" t="s">
        <v>30</v>
      </c>
      <c r="R3366" t="s">
        <v>44</v>
      </c>
      <c r="S3366">
        <v>0</v>
      </c>
      <c r="T3366">
        <v>2009</v>
      </c>
      <c r="U3366">
        <v>766</v>
      </c>
      <c r="V3366">
        <v>7.3</v>
      </c>
      <c r="W3366">
        <v>12000</v>
      </c>
    </row>
    <row r="3367" spans="1:23" x14ac:dyDescent="0.25">
      <c r="A3367" t="s">
        <v>6834</v>
      </c>
      <c r="B3367">
        <v>124</v>
      </c>
      <c r="C3367">
        <v>106</v>
      </c>
      <c r="D3367">
        <v>14</v>
      </c>
      <c r="E3367">
        <v>161</v>
      </c>
      <c r="F3367" t="s">
        <v>4143</v>
      </c>
      <c r="G3367">
        <v>827</v>
      </c>
      <c r="H3367">
        <v>10281585</v>
      </c>
      <c r="I3367" t="s">
        <v>152</v>
      </c>
      <c r="J3367" t="s">
        <v>1019</v>
      </c>
      <c r="K3367" t="s">
        <v>9421</v>
      </c>
      <c r="L3367">
        <v>21225</v>
      </c>
      <c r="M3367">
        <v>1871</v>
      </c>
      <c r="N3367" t="s">
        <v>7197</v>
      </c>
      <c r="O3367">
        <v>3</v>
      </c>
      <c r="P3367">
        <v>268</v>
      </c>
      <c r="Q3367" t="s">
        <v>30</v>
      </c>
      <c r="R3367" t="s">
        <v>31</v>
      </c>
      <c r="S3367">
        <v>0</v>
      </c>
      <c r="T3367">
        <v>2005</v>
      </c>
      <c r="U3367">
        <v>545</v>
      </c>
      <c r="V3367">
        <v>6.4</v>
      </c>
      <c r="W3367">
        <v>1000</v>
      </c>
    </row>
    <row r="3368" spans="1:23" x14ac:dyDescent="0.25">
      <c r="A3368" t="s">
        <v>9422</v>
      </c>
      <c r="B3368">
        <v>9</v>
      </c>
      <c r="C3368">
        <v>109</v>
      </c>
      <c r="D3368">
        <v>62</v>
      </c>
      <c r="E3368">
        <v>518</v>
      </c>
      <c r="F3368" t="s">
        <v>4479</v>
      </c>
      <c r="G3368">
        <v>584</v>
      </c>
      <c r="H3368">
        <v>5100000</v>
      </c>
      <c r="I3368" t="s">
        <v>936</v>
      </c>
      <c r="J3368" t="s">
        <v>1398</v>
      </c>
      <c r="K3368" t="s">
        <v>9423</v>
      </c>
      <c r="L3368">
        <v>6595</v>
      </c>
      <c r="M3368">
        <v>2024</v>
      </c>
      <c r="N3368" t="s">
        <v>9424</v>
      </c>
      <c r="O3368">
        <v>0</v>
      </c>
      <c r="P3368">
        <v>61</v>
      </c>
      <c r="Q3368" t="s">
        <v>30</v>
      </c>
      <c r="R3368" t="s">
        <v>44</v>
      </c>
      <c r="S3368">
        <v>0</v>
      </c>
      <c r="T3368">
        <v>1984</v>
      </c>
      <c r="U3368">
        <v>552</v>
      </c>
      <c r="V3368">
        <v>6</v>
      </c>
      <c r="W3368">
        <v>345</v>
      </c>
    </row>
    <row r="3369" spans="1:23" x14ac:dyDescent="0.25">
      <c r="A3369" t="s">
        <v>5656</v>
      </c>
      <c r="B3369">
        <v>127</v>
      </c>
      <c r="C3369">
        <v>105</v>
      </c>
      <c r="D3369">
        <v>248</v>
      </c>
      <c r="E3369">
        <v>147</v>
      </c>
      <c r="F3369" t="s">
        <v>1080</v>
      </c>
      <c r="G3369">
        <v>673</v>
      </c>
      <c r="H3369">
        <v>10460089</v>
      </c>
      <c r="I3369" t="s">
        <v>1396</v>
      </c>
      <c r="J3369" t="s">
        <v>1055</v>
      </c>
      <c r="K3369" t="s">
        <v>9425</v>
      </c>
      <c r="L3369">
        <v>34098</v>
      </c>
      <c r="M3369">
        <v>1442</v>
      </c>
      <c r="N3369" t="s">
        <v>8462</v>
      </c>
      <c r="O3369">
        <v>1</v>
      </c>
      <c r="P3369">
        <v>214</v>
      </c>
      <c r="Q3369" t="s">
        <v>30</v>
      </c>
      <c r="R3369" t="s">
        <v>31</v>
      </c>
      <c r="S3369">
        <v>0</v>
      </c>
      <c r="T3369">
        <v>2002</v>
      </c>
      <c r="U3369">
        <v>466</v>
      </c>
      <c r="V3369">
        <v>7.2</v>
      </c>
      <c r="W3369">
        <v>1000</v>
      </c>
    </row>
    <row r="3370" spans="1:23" x14ac:dyDescent="0.25">
      <c r="A3370" t="s">
        <v>5167</v>
      </c>
      <c r="B3370">
        <v>9</v>
      </c>
      <c r="C3370">
        <v>102</v>
      </c>
      <c r="D3370">
        <v>329</v>
      </c>
      <c r="E3370">
        <v>280</v>
      </c>
      <c r="F3370" t="s">
        <v>5167</v>
      </c>
      <c r="G3370">
        <v>611</v>
      </c>
      <c r="H3370">
        <v>4239767</v>
      </c>
      <c r="I3370" t="s">
        <v>2805</v>
      </c>
      <c r="J3370" t="s">
        <v>9426</v>
      </c>
      <c r="K3370" t="s">
        <v>9427</v>
      </c>
      <c r="L3370">
        <v>3709</v>
      </c>
      <c r="M3370">
        <v>1834</v>
      </c>
      <c r="N3370" t="s">
        <v>4260</v>
      </c>
      <c r="O3370">
        <v>3</v>
      </c>
      <c r="P3370">
        <v>83</v>
      </c>
      <c r="Q3370" t="s">
        <v>30</v>
      </c>
      <c r="R3370" t="s">
        <v>188</v>
      </c>
      <c r="S3370">
        <v>0</v>
      </c>
      <c r="T3370">
        <v>2002</v>
      </c>
      <c r="U3370">
        <v>329</v>
      </c>
      <c r="V3370">
        <v>6</v>
      </c>
      <c r="W3370">
        <v>0</v>
      </c>
    </row>
    <row r="3371" spans="1:23" x14ac:dyDescent="0.25">
      <c r="A3371" t="s">
        <v>9428</v>
      </c>
      <c r="B3371">
        <v>35</v>
      </c>
      <c r="C3371">
        <v>97</v>
      </c>
      <c r="D3371">
        <v>18</v>
      </c>
      <c r="E3371">
        <v>742</v>
      </c>
      <c r="F3371" t="s">
        <v>3506</v>
      </c>
      <c r="G3371">
        <v>834</v>
      </c>
      <c r="H3371">
        <v>4131640</v>
      </c>
      <c r="I3371" t="s">
        <v>684</v>
      </c>
      <c r="J3371" t="s">
        <v>1116</v>
      </c>
      <c r="K3371" t="s">
        <v>9429</v>
      </c>
      <c r="L3371">
        <v>5463</v>
      </c>
      <c r="M3371">
        <v>4091</v>
      </c>
      <c r="N3371" t="s">
        <v>9430</v>
      </c>
      <c r="O3371">
        <v>2</v>
      </c>
      <c r="P3371">
        <v>20</v>
      </c>
      <c r="Q3371" t="s">
        <v>30</v>
      </c>
      <c r="R3371" t="s">
        <v>31</v>
      </c>
      <c r="S3371">
        <v>0</v>
      </c>
      <c r="T3371">
        <v>2008</v>
      </c>
      <c r="U3371">
        <v>749</v>
      </c>
      <c r="V3371">
        <v>3.1</v>
      </c>
      <c r="W3371">
        <v>140</v>
      </c>
    </row>
    <row r="3372" spans="1:23" x14ac:dyDescent="0.25">
      <c r="A3372" t="s">
        <v>9431</v>
      </c>
      <c r="B3372">
        <v>6</v>
      </c>
      <c r="C3372">
        <v>118</v>
      </c>
      <c r="D3372">
        <v>0</v>
      </c>
      <c r="E3372">
        <v>249</v>
      </c>
      <c r="F3372" t="s">
        <v>7520</v>
      </c>
      <c r="G3372">
        <v>373</v>
      </c>
      <c r="H3372">
        <v>3347439</v>
      </c>
      <c r="I3372" t="s">
        <v>152</v>
      </c>
      <c r="J3372" t="s">
        <v>9432</v>
      </c>
      <c r="K3372" t="s">
        <v>9433</v>
      </c>
      <c r="L3372">
        <v>833</v>
      </c>
      <c r="M3372">
        <v>1233</v>
      </c>
      <c r="N3372" t="s">
        <v>6572</v>
      </c>
      <c r="O3372">
        <v>1</v>
      </c>
      <c r="P3372">
        <v>33</v>
      </c>
      <c r="Q3372" t="s">
        <v>30</v>
      </c>
      <c r="R3372" t="s">
        <v>31</v>
      </c>
      <c r="S3372">
        <v>0</v>
      </c>
      <c r="T3372">
        <v>2004</v>
      </c>
      <c r="U3372">
        <v>266</v>
      </c>
      <c r="V3372">
        <v>6.9</v>
      </c>
      <c r="W3372">
        <v>31</v>
      </c>
    </row>
    <row r="3373" spans="1:23" x14ac:dyDescent="0.25">
      <c r="A3373" t="s">
        <v>8146</v>
      </c>
      <c r="B3373">
        <v>192</v>
      </c>
      <c r="C3373">
        <v>92</v>
      </c>
      <c r="D3373">
        <v>406</v>
      </c>
      <c r="E3373">
        <v>968</v>
      </c>
      <c r="F3373" t="s">
        <v>203</v>
      </c>
      <c r="G3373">
        <v>24000</v>
      </c>
      <c r="H3373">
        <v>10814185</v>
      </c>
      <c r="I3373" t="s">
        <v>2672</v>
      </c>
      <c r="J3373" t="s">
        <v>61</v>
      </c>
      <c r="K3373" t="s">
        <v>9434</v>
      </c>
      <c r="L3373">
        <v>37530</v>
      </c>
      <c r="M3373">
        <v>41867</v>
      </c>
      <c r="N3373" t="s">
        <v>264</v>
      </c>
      <c r="O3373">
        <v>6</v>
      </c>
      <c r="P3373">
        <v>106</v>
      </c>
      <c r="Q3373" t="s">
        <v>30</v>
      </c>
      <c r="R3373" t="s">
        <v>31</v>
      </c>
      <c r="S3373">
        <v>0</v>
      </c>
      <c r="T3373">
        <v>2009</v>
      </c>
      <c r="U3373">
        <v>15000</v>
      </c>
      <c r="V3373">
        <v>6.2</v>
      </c>
      <c r="W3373">
        <v>0</v>
      </c>
    </row>
    <row r="3374" spans="1:23" x14ac:dyDescent="0.25">
      <c r="A3374" t="s">
        <v>2352</v>
      </c>
      <c r="B3374">
        <v>51</v>
      </c>
      <c r="C3374">
        <v>112</v>
      </c>
      <c r="D3374">
        <v>119</v>
      </c>
      <c r="E3374">
        <v>844</v>
      </c>
      <c r="F3374" t="s">
        <v>2102</v>
      </c>
      <c r="G3374">
        <v>12000</v>
      </c>
      <c r="H3374">
        <v>533344</v>
      </c>
      <c r="I3374" t="s">
        <v>3386</v>
      </c>
      <c r="J3374" t="s">
        <v>210</v>
      </c>
      <c r="K3374" t="s">
        <v>9435</v>
      </c>
      <c r="L3374">
        <v>3972</v>
      </c>
      <c r="M3374">
        <v>15396</v>
      </c>
      <c r="N3374" t="s">
        <v>6164</v>
      </c>
      <c r="O3374">
        <v>0</v>
      </c>
      <c r="P3374">
        <v>95</v>
      </c>
      <c r="Q3374" t="s">
        <v>30</v>
      </c>
      <c r="R3374" t="s">
        <v>31</v>
      </c>
      <c r="S3374">
        <v>0</v>
      </c>
      <c r="T3374">
        <v>2003</v>
      </c>
      <c r="U3374">
        <v>844</v>
      </c>
      <c r="V3374">
        <v>5.5</v>
      </c>
      <c r="W3374">
        <v>655</v>
      </c>
    </row>
    <row r="3375" spans="1:23" x14ac:dyDescent="0.25">
      <c r="A3375" t="s">
        <v>9436</v>
      </c>
      <c r="B3375">
        <v>38</v>
      </c>
      <c r="C3375">
        <v>103</v>
      </c>
      <c r="D3375">
        <v>27</v>
      </c>
      <c r="E3375">
        <v>59</v>
      </c>
      <c r="F3375" t="s">
        <v>7877</v>
      </c>
      <c r="G3375">
        <v>71</v>
      </c>
      <c r="H3375">
        <v>206400</v>
      </c>
      <c r="I3375" t="s">
        <v>9232</v>
      </c>
      <c r="J3375" t="s">
        <v>5207</v>
      </c>
      <c r="K3375" t="s">
        <v>9437</v>
      </c>
      <c r="L3375">
        <v>1439</v>
      </c>
      <c r="M3375">
        <v>262</v>
      </c>
      <c r="N3375" t="s">
        <v>9438</v>
      </c>
      <c r="O3375">
        <v>0</v>
      </c>
      <c r="P3375">
        <v>26</v>
      </c>
      <c r="Q3375" t="s">
        <v>965</v>
      </c>
      <c r="R3375" t="s">
        <v>966</v>
      </c>
      <c r="S3375">
        <v>0</v>
      </c>
      <c r="T3375">
        <v>2001</v>
      </c>
      <c r="U3375">
        <v>59</v>
      </c>
      <c r="V3375">
        <v>6.9</v>
      </c>
      <c r="W3375">
        <v>26</v>
      </c>
    </row>
    <row r="3376" spans="1:23" x14ac:dyDescent="0.25">
      <c r="A3376" t="s">
        <v>5604</v>
      </c>
      <c r="B3376">
        <v>133</v>
      </c>
      <c r="C3376">
        <v>93</v>
      </c>
      <c r="D3376">
        <v>187</v>
      </c>
      <c r="E3376">
        <v>158</v>
      </c>
      <c r="F3376" t="s">
        <v>2942</v>
      </c>
      <c r="G3376">
        <v>631</v>
      </c>
      <c r="H3376">
        <v>197148</v>
      </c>
      <c r="I3376" t="s">
        <v>9439</v>
      </c>
      <c r="J3376" t="s">
        <v>53</v>
      </c>
      <c r="K3376" t="s">
        <v>9440</v>
      </c>
      <c r="L3376">
        <v>18109</v>
      </c>
      <c r="M3376">
        <v>1176</v>
      </c>
      <c r="N3376" t="s">
        <v>9441</v>
      </c>
      <c r="O3376">
        <v>0</v>
      </c>
      <c r="P3376">
        <v>150</v>
      </c>
      <c r="Q3376" t="s">
        <v>30</v>
      </c>
      <c r="R3376" t="s">
        <v>44</v>
      </c>
      <c r="S3376">
        <v>0</v>
      </c>
      <c r="T3376">
        <v>2003</v>
      </c>
      <c r="U3376">
        <v>163</v>
      </c>
      <c r="V3376">
        <v>6.3</v>
      </c>
      <c r="W3376">
        <v>0</v>
      </c>
    </row>
    <row r="3377" spans="1:23" x14ac:dyDescent="0.25">
      <c r="A3377" t="s">
        <v>9442</v>
      </c>
      <c r="B3377">
        <v>4</v>
      </c>
      <c r="C3377">
        <v>101</v>
      </c>
      <c r="D3377">
        <v>22</v>
      </c>
      <c r="E3377">
        <v>447</v>
      </c>
      <c r="F3377" t="s">
        <v>7963</v>
      </c>
      <c r="G3377">
        <v>5000</v>
      </c>
      <c r="H3377">
        <v>0</v>
      </c>
      <c r="I3377" t="s">
        <v>1094</v>
      </c>
      <c r="J3377" t="s">
        <v>1554</v>
      </c>
      <c r="K3377" t="s">
        <v>9443</v>
      </c>
      <c r="L3377">
        <v>243</v>
      </c>
      <c r="M3377">
        <v>7206</v>
      </c>
      <c r="N3377" t="s">
        <v>2475</v>
      </c>
      <c r="O3377">
        <v>3</v>
      </c>
      <c r="P3377">
        <v>3</v>
      </c>
      <c r="Q3377" t="s">
        <v>30</v>
      </c>
      <c r="R3377" t="s">
        <v>44</v>
      </c>
      <c r="S3377">
        <v>0</v>
      </c>
      <c r="T3377">
        <v>2012</v>
      </c>
      <c r="U3377">
        <v>659</v>
      </c>
      <c r="V3377">
        <v>4.8</v>
      </c>
      <c r="W3377">
        <v>223</v>
      </c>
    </row>
    <row r="3378" spans="1:23" x14ac:dyDescent="0.25">
      <c r="A3378" t="s">
        <v>5089</v>
      </c>
      <c r="B3378">
        <v>287</v>
      </c>
      <c r="C3378">
        <v>115</v>
      </c>
      <c r="D3378">
        <v>549</v>
      </c>
      <c r="E3378">
        <v>911</v>
      </c>
      <c r="F3378" t="s">
        <v>1966</v>
      </c>
      <c r="G3378">
        <v>3000</v>
      </c>
      <c r="H3378">
        <v>54557348</v>
      </c>
      <c r="I3378" t="s">
        <v>1385</v>
      </c>
      <c r="J3378" t="s">
        <v>178</v>
      </c>
      <c r="K3378" t="s">
        <v>8765</v>
      </c>
      <c r="L3378">
        <v>361169</v>
      </c>
      <c r="M3378">
        <v>5732</v>
      </c>
      <c r="N3378" t="s">
        <v>3193</v>
      </c>
      <c r="O3378">
        <v>0</v>
      </c>
      <c r="P3378">
        <v>1624</v>
      </c>
      <c r="Q3378" t="s">
        <v>30</v>
      </c>
      <c r="R3378" t="s">
        <v>526</v>
      </c>
      <c r="S3378">
        <v>0</v>
      </c>
      <c r="T3378">
        <v>2004</v>
      </c>
      <c r="U3378">
        <v>912</v>
      </c>
      <c r="V3378">
        <v>7.9</v>
      </c>
      <c r="W3378">
        <v>18000</v>
      </c>
    </row>
    <row r="3379" spans="1:23" x14ac:dyDescent="0.25">
      <c r="A3379" t="s">
        <v>9444</v>
      </c>
      <c r="B3379">
        <v>222</v>
      </c>
      <c r="C3379">
        <v>113</v>
      </c>
      <c r="D3379">
        <v>127</v>
      </c>
      <c r="E3379">
        <v>373</v>
      </c>
      <c r="F3379" t="s">
        <v>8911</v>
      </c>
      <c r="G3379">
        <v>3000</v>
      </c>
      <c r="H3379">
        <v>3014541</v>
      </c>
      <c r="I3379" t="s">
        <v>2164</v>
      </c>
      <c r="J3379" t="s">
        <v>8295</v>
      </c>
      <c r="K3379" t="s">
        <v>9445</v>
      </c>
      <c r="L3379">
        <v>19616</v>
      </c>
      <c r="M3379">
        <v>4370</v>
      </c>
      <c r="N3379" t="s">
        <v>5251</v>
      </c>
      <c r="O3379">
        <v>3</v>
      </c>
      <c r="P3379">
        <v>98</v>
      </c>
      <c r="Q3379" t="s">
        <v>30</v>
      </c>
      <c r="R3379" t="s">
        <v>44</v>
      </c>
      <c r="S3379">
        <v>0</v>
      </c>
      <c r="T3379">
        <v>2011</v>
      </c>
      <c r="U3379">
        <v>415</v>
      </c>
      <c r="V3379">
        <v>6.7</v>
      </c>
      <c r="W3379">
        <v>0</v>
      </c>
    </row>
    <row r="3380" spans="1:23" x14ac:dyDescent="0.25">
      <c r="A3380" t="s">
        <v>9446</v>
      </c>
      <c r="B3380">
        <v>6</v>
      </c>
      <c r="C3380">
        <v>95</v>
      </c>
      <c r="D3380">
        <v>20</v>
      </c>
      <c r="E3380">
        <v>36</v>
      </c>
      <c r="F3380" t="s">
        <v>9447</v>
      </c>
      <c r="G3380">
        <v>262</v>
      </c>
      <c r="H3380">
        <v>0</v>
      </c>
      <c r="I3380" t="s">
        <v>321</v>
      </c>
      <c r="J3380" t="s">
        <v>8949</v>
      </c>
      <c r="K3380" t="s">
        <v>9448</v>
      </c>
      <c r="L3380">
        <v>385</v>
      </c>
      <c r="M3380">
        <v>409</v>
      </c>
      <c r="N3380" t="s">
        <v>9449</v>
      </c>
      <c r="O3380">
        <v>3</v>
      </c>
      <c r="P3380">
        <v>4</v>
      </c>
      <c r="Q3380" t="s">
        <v>30</v>
      </c>
      <c r="R3380" t="s">
        <v>9450</v>
      </c>
      <c r="S3380">
        <v>0</v>
      </c>
      <c r="T3380">
        <v>2012</v>
      </c>
      <c r="U3380">
        <v>65</v>
      </c>
      <c r="V3380">
        <v>5.6</v>
      </c>
      <c r="W3380">
        <v>389</v>
      </c>
    </row>
    <row r="3381" spans="1:23" x14ac:dyDescent="0.25">
      <c r="A3381" t="s">
        <v>9451</v>
      </c>
      <c r="B3381">
        <v>16</v>
      </c>
      <c r="C3381">
        <v>153</v>
      </c>
      <c r="D3381">
        <v>5</v>
      </c>
      <c r="E3381">
        <v>60</v>
      </c>
      <c r="F3381" t="s">
        <v>9452</v>
      </c>
      <c r="G3381">
        <v>532</v>
      </c>
      <c r="H3381">
        <v>872643</v>
      </c>
      <c r="I3381" t="s">
        <v>1748</v>
      </c>
      <c r="J3381" t="s">
        <v>9453</v>
      </c>
      <c r="K3381" t="s">
        <v>9454</v>
      </c>
      <c r="L3381">
        <v>2909</v>
      </c>
      <c r="M3381">
        <v>902</v>
      </c>
      <c r="N3381" t="s">
        <v>9455</v>
      </c>
      <c r="O3381">
        <v>3</v>
      </c>
      <c r="P3381">
        <v>37</v>
      </c>
      <c r="Q3381" t="s">
        <v>3447</v>
      </c>
      <c r="R3381" t="s">
        <v>31</v>
      </c>
      <c r="S3381">
        <v>0</v>
      </c>
      <c r="T3381">
        <v>2007</v>
      </c>
      <c r="U3381">
        <v>249</v>
      </c>
      <c r="V3381">
        <v>5.4</v>
      </c>
      <c r="W3381">
        <v>108</v>
      </c>
    </row>
    <row r="3382" spans="1:23" x14ac:dyDescent="0.25">
      <c r="A3382" t="s">
        <v>9456</v>
      </c>
      <c r="B3382">
        <v>242</v>
      </c>
      <c r="C3382">
        <v>89</v>
      </c>
      <c r="D3382">
        <v>10</v>
      </c>
      <c r="E3382">
        <v>106</v>
      </c>
      <c r="F3382" t="s">
        <v>3955</v>
      </c>
      <c r="G3382">
        <v>963</v>
      </c>
      <c r="H3382">
        <v>4443403</v>
      </c>
      <c r="I3382" t="s">
        <v>9457</v>
      </c>
      <c r="J3382" t="s">
        <v>4052</v>
      </c>
      <c r="K3382" t="s">
        <v>9458</v>
      </c>
      <c r="L3382">
        <v>70194</v>
      </c>
      <c r="M3382">
        <v>1754</v>
      </c>
      <c r="N3382" t="s">
        <v>9459</v>
      </c>
      <c r="O3382">
        <v>0</v>
      </c>
      <c r="P3382">
        <v>158</v>
      </c>
      <c r="Q3382" t="s">
        <v>965</v>
      </c>
      <c r="R3382" t="s">
        <v>966</v>
      </c>
      <c r="S3382">
        <v>0</v>
      </c>
      <c r="T3382">
        <v>2007</v>
      </c>
      <c r="U3382">
        <v>545</v>
      </c>
      <c r="V3382">
        <v>8</v>
      </c>
      <c r="W3382">
        <v>14000</v>
      </c>
    </row>
    <row r="3383" spans="1:23" x14ac:dyDescent="0.25">
      <c r="A3383" t="s">
        <v>1826</v>
      </c>
      <c r="B3383">
        <v>147</v>
      </c>
      <c r="C3383">
        <v>92</v>
      </c>
      <c r="D3383">
        <v>287</v>
      </c>
      <c r="E3383">
        <v>664</v>
      </c>
      <c r="F3383" t="s">
        <v>1142</v>
      </c>
      <c r="G3383">
        <v>844</v>
      </c>
      <c r="H3383">
        <v>0</v>
      </c>
      <c r="I3383" t="s">
        <v>9460</v>
      </c>
      <c r="J3383" t="s">
        <v>6164</v>
      </c>
      <c r="K3383" t="s">
        <v>9461</v>
      </c>
      <c r="L3383">
        <v>19157</v>
      </c>
      <c r="M3383">
        <v>4099</v>
      </c>
      <c r="N3383" t="s">
        <v>2482</v>
      </c>
      <c r="O3383">
        <v>2</v>
      </c>
      <c r="P3383">
        <v>69</v>
      </c>
      <c r="Q3383" t="s">
        <v>30</v>
      </c>
      <c r="R3383" t="s">
        <v>31</v>
      </c>
      <c r="S3383">
        <v>0</v>
      </c>
      <c r="T3383">
        <v>2009</v>
      </c>
      <c r="U3383">
        <v>708</v>
      </c>
      <c r="V3383">
        <v>5.7</v>
      </c>
      <c r="W3383">
        <v>0</v>
      </c>
    </row>
    <row r="3384" spans="1:23" x14ac:dyDescent="0.25">
      <c r="A3384" t="s">
        <v>9462</v>
      </c>
      <c r="B3384">
        <v>93</v>
      </c>
      <c r="C3384">
        <v>107</v>
      </c>
      <c r="D3384">
        <v>23</v>
      </c>
      <c r="E3384">
        <v>93</v>
      </c>
      <c r="F3384" t="s">
        <v>9463</v>
      </c>
      <c r="G3384">
        <v>287</v>
      </c>
      <c r="H3384">
        <v>0</v>
      </c>
      <c r="I3384" t="s">
        <v>2560</v>
      </c>
      <c r="J3384" t="s">
        <v>9464</v>
      </c>
      <c r="K3384" t="s">
        <v>9465</v>
      </c>
      <c r="L3384">
        <v>80639</v>
      </c>
      <c r="M3384">
        <v>635</v>
      </c>
      <c r="N3384" t="s">
        <v>9466</v>
      </c>
      <c r="O3384">
        <v>0</v>
      </c>
      <c r="P3384">
        <v>96</v>
      </c>
      <c r="Q3384" t="s">
        <v>5217</v>
      </c>
      <c r="R3384" t="s">
        <v>526</v>
      </c>
      <c r="S3384">
        <v>0</v>
      </c>
      <c r="T3384">
        <v>2008</v>
      </c>
      <c r="U3384">
        <v>150</v>
      </c>
      <c r="V3384">
        <v>7.6</v>
      </c>
      <c r="W3384">
        <v>25000</v>
      </c>
    </row>
    <row r="3385" spans="1:23" x14ac:dyDescent="0.25">
      <c r="A3385" t="s">
        <v>7491</v>
      </c>
      <c r="B3385">
        <v>253</v>
      </c>
      <c r="C3385">
        <v>118</v>
      </c>
      <c r="D3385">
        <v>0</v>
      </c>
      <c r="E3385">
        <v>500</v>
      </c>
      <c r="F3385" t="s">
        <v>5375</v>
      </c>
      <c r="G3385">
        <v>18000</v>
      </c>
      <c r="H3385">
        <v>1330827</v>
      </c>
      <c r="I3385" t="s">
        <v>3406</v>
      </c>
      <c r="J3385" t="s">
        <v>406</v>
      </c>
      <c r="K3385" t="s">
        <v>9467</v>
      </c>
      <c r="L3385">
        <v>9866</v>
      </c>
      <c r="M3385">
        <v>19879</v>
      </c>
      <c r="N3385" t="s">
        <v>9468</v>
      </c>
      <c r="O3385">
        <v>2</v>
      </c>
      <c r="P3385">
        <v>73</v>
      </c>
      <c r="Q3385" t="s">
        <v>30</v>
      </c>
      <c r="R3385" t="s">
        <v>966</v>
      </c>
      <c r="S3385">
        <v>0</v>
      </c>
      <c r="T3385">
        <v>2016</v>
      </c>
      <c r="U3385">
        <v>860</v>
      </c>
      <c r="V3385">
        <v>7</v>
      </c>
      <c r="W3385">
        <v>0</v>
      </c>
    </row>
    <row r="3386" spans="1:23" x14ac:dyDescent="0.25">
      <c r="A3386" t="s">
        <v>9469</v>
      </c>
      <c r="B3386">
        <v>224</v>
      </c>
      <c r="C3386">
        <v>97</v>
      </c>
      <c r="D3386">
        <v>12</v>
      </c>
      <c r="E3386">
        <v>641</v>
      </c>
      <c r="F3386" t="s">
        <v>2331</v>
      </c>
      <c r="G3386">
        <v>788</v>
      </c>
      <c r="H3386">
        <v>1818681</v>
      </c>
      <c r="I3386" t="s">
        <v>321</v>
      </c>
      <c r="J3386" t="s">
        <v>1843</v>
      </c>
      <c r="K3386" t="s">
        <v>9470</v>
      </c>
      <c r="L3386">
        <v>74435</v>
      </c>
      <c r="M3386">
        <v>2486</v>
      </c>
      <c r="N3386" t="s">
        <v>606</v>
      </c>
      <c r="O3386">
        <v>1</v>
      </c>
      <c r="P3386">
        <v>224</v>
      </c>
      <c r="Q3386" t="s">
        <v>30</v>
      </c>
      <c r="R3386" t="s">
        <v>44</v>
      </c>
      <c r="S3386">
        <v>0</v>
      </c>
      <c r="T3386">
        <v>2009</v>
      </c>
      <c r="U3386">
        <v>698</v>
      </c>
      <c r="V3386">
        <v>7.2</v>
      </c>
      <c r="W3386">
        <v>0</v>
      </c>
    </row>
    <row r="3387" spans="1:23" x14ac:dyDescent="0.25">
      <c r="A3387" t="s">
        <v>58</v>
      </c>
      <c r="B3387">
        <v>392</v>
      </c>
      <c r="C3387">
        <v>156</v>
      </c>
      <c r="D3387">
        <v>0</v>
      </c>
      <c r="E3387">
        <v>4000</v>
      </c>
      <c r="F3387" t="s">
        <v>59</v>
      </c>
      <c r="G3387">
        <v>24000</v>
      </c>
      <c r="H3387">
        <v>336530303</v>
      </c>
      <c r="I3387" t="s">
        <v>60</v>
      </c>
      <c r="J3387" t="s">
        <v>61</v>
      </c>
      <c r="K3387" t="s">
        <v>62</v>
      </c>
      <c r="L3387">
        <v>383071</v>
      </c>
      <c r="M3387">
        <v>46055</v>
      </c>
      <c r="N3387" t="s">
        <v>63</v>
      </c>
      <c r="O3387">
        <v>0</v>
      </c>
      <c r="P3387">
        <v>1902</v>
      </c>
      <c r="Q3387" t="s">
        <v>30</v>
      </c>
      <c r="R3387" t="s">
        <v>31</v>
      </c>
      <c r="S3387">
        <v>0</v>
      </c>
      <c r="T3387">
        <v>2007</v>
      </c>
      <c r="U3387">
        <v>11000</v>
      </c>
      <c r="V3387">
        <v>6.2</v>
      </c>
      <c r="W3387">
        <v>0</v>
      </c>
    </row>
    <row r="3388" spans="1:23" x14ac:dyDescent="0.25">
      <c r="A3388" t="s">
        <v>9471</v>
      </c>
      <c r="B3388">
        <v>39</v>
      </c>
      <c r="C3388">
        <v>100</v>
      </c>
      <c r="D3388">
        <v>0</v>
      </c>
      <c r="E3388">
        <v>440</v>
      </c>
      <c r="F3388" t="s">
        <v>4392</v>
      </c>
      <c r="G3388">
        <v>488</v>
      </c>
      <c r="H3388">
        <v>12610552</v>
      </c>
      <c r="I3388" t="s">
        <v>184</v>
      </c>
      <c r="J3388" t="s">
        <v>9472</v>
      </c>
      <c r="K3388" t="s">
        <v>9473</v>
      </c>
      <c r="L3388">
        <v>4682</v>
      </c>
      <c r="M3388">
        <v>2428</v>
      </c>
      <c r="N3388" t="s">
        <v>9474</v>
      </c>
      <c r="O3388">
        <v>0</v>
      </c>
      <c r="P3388">
        <v>206</v>
      </c>
      <c r="Q3388" t="s">
        <v>30</v>
      </c>
      <c r="R3388" t="s">
        <v>31</v>
      </c>
      <c r="S3388">
        <v>0</v>
      </c>
      <c r="T3388">
        <v>1999</v>
      </c>
      <c r="U3388">
        <v>488</v>
      </c>
      <c r="V3388">
        <v>3.5</v>
      </c>
      <c r="W3388">
        <v>129</v>
      </c>
    </row>
    <row r="3389" spans="1:23" x14ac:dyDescent="0.25">
      <c r="A3389" t="s">
        <v>4910</v>
      </c>
      <c r="B3389">
        <v>387</v>
      </c>
      <c r="C3389">
        <v>96</v>
      </c>
      <c r="D3389">
        <v>655</v>
      </c>
      <c r="E3389">
        <v>973</v>
      </c>
      <c r="F3389" t="s">
        <v>515</v>
      </c>
      <c r="G3389">
        <v>24000</v>
      </c>
      <c r="H3389">
        <v>143492840</v>
      </c>
      <c r="I3389" t="s">
        <v>936</v>
      </c>
      <c r="J3389" t="s">
        <v>61</v>
      </c>
      <c r="K3389" t="s">
        <v>9475</v>
      </c>
      <c r="L3389">
        <v>414335</v>
      </c>
      <c r="M3389">
        <v>28817</v>
      </c>
      <c r="N3389" t="s">
        <v>330</v>
      </c>
      <c r="O3389">
        <v>0</v>
      </c>
      <c r="P3389">
        <v>881</v>
      </c>
      <c r="Q3389" t="s">
        <v>30</v>
      </c>
      <c r="R3389" t="s">
        <v>31</v>
      </c>
      <c r="S3389">
        <v>0</v>
      </c>
      <c r="T3389">
        <v>2007</v>
      </c>
      <c r="U3389">
        <v>3000</v>
      </c>
      <c r="V3389">
        <v>7.5</v>
      </c>
      <c r="W3389">
        <v>10000</v>
      </c>
    </row>
    <row r="3390" spans="1:23" x14ac:dyDescent="0.25">
      <c r="A3390" t="s">
        <v>9476</v>
      </c>
      <c r="B3390">
        <v>36</v>
      </c>
      <c r="C3390">
        <v>104</v>
      </c>
      <c r="D3390">
        <v>249</v>
      </c>
      <c r="E3390">
        <v>96</v>
      </c>
      <c r="F3390" t="s">
        <v>9477</v>
      </c>
      <c r="G3390">
        <v>294</v>
      </c>
      <c r="H3390">
        <v>0</v>
      </c>
      <c r="I3390" t="s">
        <v>47</v>
      </c>
      <c r="J3390" t="s">
        <v>6663</v>
      </c>
      <c r="K3390" t="s">
        <v>9478</v>
      </c>
      <c r="L3390">
        <v>4099</v>
      </c>
      <c r="M3390">
        <v>835</v>
      </c>
      <c r="N3390" t="s">
        <v>9479</v>
      </c>
      <c r="O3390">
        <v>0</v>
      </c>
      <c r="P3390">
        <v>29</v>
      </c>
      <c r="Q3390" t="s">
        <v>30</v>
      </c>
      <c r="R3390" t="s">
        <v>188</v>
      </c>
      <c r="S3390">
        <v>0</v>
      </c>
      <c r="T3390">
        <v>2015</v>
      </c>
      <c r="U3390">
        <v>284</v>
      </c>
      <c r="V3390">
        <v>5.0999999999999996</v>
      </c>
      <c r="W3390">
        <v>0</v>
      </c>
    </row>
    <row r="3391" spans="1:23" x14ac:dyDescent="0.25">
      <c r="A3391" t="s">
        <v>9480</v>
      </c>
      <c r="B3391">
        <v>120</v>
      </c>
      <c r="C3391">
        <v>120</v>
      </c>
      <c r="D3391">
        <v>82</v>
      </c>
      <c r="E3391">
        <v>175</v>
      </c>
      <c r="F3391" t="s">
        <v>3008</v>
      </c>
      <c r="G3391">
        <v>244</v>
      </c>
      <c r="H3391">
        <v>43800000</v>
      </c>
      <c r="I3391" t="s">
        <v>40</v>
      </c>
      <c r="J3391" t="s">
        <v>738</v>
      </c>
      <c r="K3391" t="s">
        <v>9481</v>
      </c>
      <c r="L3391">
        <v>74249</v>
      </c>
      <c r="M3391">
        <v>1105</v>
      </c>
      <c r="N3391" t="s">
        <v>9482</v>
      </c>
      <c r="O3391">
        <v>2</v>
      </c>
      <c r="P3391">
        <v>276</v>
      </c>
      <c r="Q3391" t="s">
        <v>30</v>
      </c>
      <c r="R3391" t="s">
        <v>44</v>
      </c>
      <c r="S3391">
        <v>0</v>
      </c>
      <c r="T3391">
        <v>1971</v>
      </c>
      <c r="U3391">
        <v>177</v>
      </c>
      <c r="V3391">
        <v>6.7</v>
      </c>
      <c r="W3391">
        <v>0</v>
      </c>
    </row>
    <row r="3392" spans="1:23" x14ac:dyDescent="0.25">
      <c r="A3392" t="s">
        <v>3020</v>
      </c>
      <c r="B3392">
        <v>208</v>
      </c>
      <c r="C3392">
        <v>175</v>
      </c>
      <c r="D3392">
        <v>0</v>
      </c>
      <c r="E3392">
        <v>3000</v>
      </c>
      <c r="F3392" t="s">
        <v>87</v>
      </c>
      <c r="G3392">
        <v>14000</v>
      </c>
      <c r="H3392">
        <v>134821952</v>
      </c>
      <c r="I3392" t="s">
        <v>1265</v>
      </c>
      <c r="J3392" t="s">
        <v>1544</v>
      </c>
      <c r="K3392" t="s">
        <v>9483</v>
      </c>
      <c r="L3392">
        <v>1155770</v>
      </c>
      <c r="M3392">
        <v>28122</v>
      </c>
      <c r="N3392" t="s">
        <v>1105</v>
      </c>
      <c r="O3392">
        <v>1</v>
      </c>
      <c r="P3392">
        <v>2238</v>
      </c>
      <c r="Q3392" t="s">
        <v>30</v>
      </c>
      <c r="R3392" t="s">
        <v>31</v>
      </c>
      <c r="S3392">
        <v>0</v>
      </c>
      <c r="T3392">
        <v>1972</v>
      </c>
      <c r="U3392">
        <v>10000</v>
      </c>
      <c r="V3392">
        <v>9.1999999999999993</v>
      </c>
      <c r="W3392">
        <v>43000</v>
      </c>
    </row>
    <row r="3393" spans="1:23" x14ac:dyDescent="0.25">
      <c r="A3393" t="s">
        <v>3199</v>
      </c>
      <c r="B3393">
        <v>51</v>
      </c>
      <c r="C3393">
        <v>95</v>
      </c>
      <c r="D3393">
        <v>213</v>
      </c>
      <c r="E3393">
        <v>92</v>
      </c>
      <c r="F3393" t="s">
        <v>9484</v>
      </c>
      <c r="G3393">
        <v>225</v>
      </c>
      <c r="H3393">
        <v>94900000</v>
      </c>
      <c r="I3393" t="s">
        <v>4725</v>
      </c>
      <c r="J3393" t="s">
        <v>3708</v>
      </c>
      <c r="K3393" t="s">
        <v>9485</v>
      </c>
      <c r="L3393">
        <v>35172</v>
      </c>
      <c r="M3393">
        <v>791</v>
      </c>
      <c r="N3393" t="s">
        <v>9486</v>
      </c>
      <c r="O3393">
        <v>0</v>
      </c>
      <c r="P3393">
        <v>128</v>
      </c>
      <c r="Q3393" t="s">
        <v>30</v>
      </c>
      <c r="R3393" t="s">
        <v>31</v>
      </c>
      <c r="S3393">
        <v>0</v>
      </c>
      <c r="T3393">
        <v>1983</v>
      </c>
      <c r="U3393">
        <v>174</v>
      </c>
      <c r="V3393">
        <v>6.1</v>
      </c>
      <c r="W3393">
        <v>0</v>
      </c>
    </row>
    <row r="3394" spans="1:23" x14ac:dyDescent="0.25">
      <c r="A3394" t="s">
        <v>128</v>
      </c>
      <c r="B3394">
        <v>331</v>
      </c>
      <c r="C3394">
        <v>95</v>
      </c>
      <c r="D3394">
        <v>464</v>
      </c>
      <c r="E3394">
        <v>11000</v>
      </c>
      <c r="F3394" t="s">
        <v>338</v>
      </c>
      <c r="G3394">
        <v>23000</v>
      </c>
      <c r="H3394">
        <v>32391374</v>
      </c>
      <c r="I3394" t="s">
        <v>936</v>
      </c>
      <c r="J3394" t="s">
        <v>50</v>
      </c>
      <c r="K3394" t="s">
        <v>9487</v>
      </c>
      <c r="L3394">
        <v>376600</v>
      </c>
      <c r="M3394">
        <v>54075</v>
      </c>
      <c r="N3394" t="s">
        <v>1274</v>
      </c>
      <c r="O3394">
        <v>43</v>
      </c>
      <c r="P3394">
        <v>494</v>
      </c>
      <c r="Q3394" t="s">
        <v>30</v>
      </c>
      <c r="R3394" t="s">
        <v>31</v>
      </c>
      <c r="S3394">
        <v>0</v>
      </c>
      <c r="T3394">
        <v>2009</v>
      </c>
      <c r="U3394">
        <v>17000</v>
      </c>
      <c r="V3394">
        <v>7.7</v>
      </c>
      <c r="W3394">
        <v>40000</v>
      </c>
    </row>
    <row r="3395" spans="1:23" x14ac:dyDescent="0.25">
      <c r="A3395" t="s">
        <v>8267</v>
      </c>
      <c r="B3395">
        <v>83</v>
      </c>
      <c r="C3395">
        <v>121</v>
      </c>
      <c r="D3395">
        <v>319</v>
      </c>
      <c r="E3395">
        <v>11</v>
      </c>
      <c r="F3395" t="s">
        <v>9488</v>
      </c>
      <c r="G3395">
        <v>1000</v>
      </c>
      <c r="H3395">
        <v>40158000</v>
      </c>
      <c r="I3395" t="s">
        <v>4725</v>
      </c>
      <c r="J3395" t="s">
        <v>1345</v>
      </c>
      <c r="K3395" t="s">
        <v>9489</v>
      </c>
      <c r="L3395">
        <v>63931</v>
      </c>
      <c r="M3395">
        <v>1051</v>
      </c>
      <c r="N3395" t="s">
        <v>9490</v>
      </c>
      <c r="O3395">
        <v>1</v>
      </c>
      <c r="P3395">
        <v>241</v>
      </c>
      <c r="Q3395" t="s">
        <v>30</v>
      </c>
      <c r="R3395" t="s">
        <v>127</v>
      </c>
      <c r="S3395">
        <v>0</v>
      </c>
      <c r="T3395">
        <v>1993</v>
      </c>
      <c r="U3395">
        <v>18</v>
      </c>
      <c r="V3395">
        <v>7.6</v>
      </c>
      <c r="W3395">
        <v>0</v>
      </c>
    </row>
    <row r="3396" spans="1:23" x14ac:dyDescent="0.25">
      <c r="A3396" t="s">
        <v>1005</v>
      </c>
      <c r="B3396">
        <v>324</v>
      </c>
      <c r="C3396">
        <v>110</v>
      </c>
      <c r="D3396">
        <v>0</v>
      </c>
      <c r="E3396">
        <v>11000</v>
      </c>
      <c r="F3396" t="s">
        <v>3205</v>
      </c>
      <c r="G3396">
        <v>17000</v>
      </c>
      <c r="H3396">
        <v>113709992</v>
      </c>
      <c r="I3396" t="s">
        <v>1639</v>
      </c>
      <c r="J3396" t="s">
        <v>309</v>
      </c>
      <c r="K3396" t="s">
        <v>9491</v>
      </c>
      <c r="L3396">
        <v>108843</v>
      </c>
      <c r="M3396">
        <v>46646</v>
      </c>
      <c r="N3396" t="s">
        <v>456</v>
      </c>
      <c r="O3396">
        <v>1</v>
      </c>
      <c r="P3396">
        <v>281</v>
      </c>
      <c r="Q3396" t="s">
        <v>30</v>
      </c>
      <c r="R3396" t="s">
        <v>31</v>
      </c>
      <c r="S3396">
        <v>0</v>
      </c>
      <c r="T3396">
        <v>2012</v>
      </c>
      <c r="U3396">
        <v>15000</v>
      </c>
      <c r="V3396">
        <v>6.1</v>
      </c>
      <c r="W3396">
        <v>54000</v>
      </c>
    </row>
    <row r="3397" spans="1:23" x14ac:dyDescent="0.25">
      <c r="A3397" t="s">
        <v>597</v>
      </c>
      <c r="B3397">
        <v>140</v>
      </c>
      <c r="C3397">
        <v>96</v>
      </c>
      <c r="D3397">
        <v>474</v>
      </c>
      <c r="E3397">
        <v>82</v>
      </c>
      <c r="F3397" t="s">
        <v>9492</v>
      </c>
      <c r="G3397">
        <v>1000</v>
      </c>
      <c r="H3397">
        <v>32131483</v>
      </c>
      <c r="I3397" t="s">
        <v>1942</v>
      </c>
      <c r="J3397" t="s">
        <v>1030</v>
      </c>
      <c r="K3397" t="s">
        <v>9493</v>
      </c>
      <c r="L3397">
        <v>25870</v>
      </c>
      <c r="M3397">
        <v>2212</v>
      </c>
      <c r="N3397" t="s">
        <v>9494</v>
      </c>
      <c r="O3397">
        <v>0</v>
      </c>
      <c r="P3397">
        <v>369</v>
      </c>
      <c r="Q3397" t="s">
        <v>30</v>
      </c>
      <c r="R3397" t="s">
        <v>31</v>
      </c>
      <c r="S3397">
        <v>0</v>
      </c>
      <c r="T3397">
        <v>2003</v>
      </c>
      <c r="U3397">
        <v>970</v>
      </c>
      <c r="V3397">
        <v>4.9000000000000004</v>
      </c>
      <c r="W3397">
        <v>2000</v>
      </c>
    </row>
    <row r="3398" spans="1:23" x14ac:dyDescent="0.25">
      <c r="A3398" t="s">
        <v>9480</v>
      </c>
      <c r="B3398">
        <v>136</v>
      </c>
      <c r="C3398">
        <v>121</v>
      </c>
      <c r="D3398">
        <v>82</v>
      </c>
      <c r="E3398">
        <v>189</v>
      </c>
      <c r="F3398" t="s">
        <v>3736</v>
      </c>
      <c r="G3398">
        <v>581</v>
      </c>
      <c r="H3398">
        <v>35400000</v>
      </c>
      <c r="I3398" t="s">
        <v>40</v>
      </c>
      <c r="J3398" t="s">
        <v>5024</v>
      </c>
      <c r="K3398" t="s">
        <v>9495</v>
      </c>
      <c r="L3398">
        <v>74957</v>
      </c>
      <c r="M3398">
        <v>1865</v>
      </c>
      <c r="N3398" t="s">
        <v>9496</v>
      </c>
      <c r="O3398">
        <v>3</v>
      </c>
      <c r="P3398">
        <v>251</v>
      </c>
      <c r="Q3398" t="s">
        <v>30</v>
      </c>
      <c r="R3398" t="s">
        <v>44</v>
      </c>
      <c r="S3398">
        <v>0</v>
      </c>
      <c r="T3398">
        <v>1973</v>
      </c>
      <c r="U3398">
        <v>547</v>
      </c>
      <c r="V3398">
        <v>6.8</v>
      </c>
      <c r="W3398">
        <v>0</v>
      </c>
    </row>
    <row r="3399" spans="1:23" x14ac:dyDescent="0.25">
      <c r="A3399" t="s">
        <v>2546</v>
      </c>
      <c r="B3399">
        <v>79</v>
      </c>
      <c r="C3399">
        <v>95</v>
      </c>
      <c r="D3399">
        <v>13</v>
      </c>
      <c r="E3399">
        <v>430</v>
      </c>
      <c r="F3399" t="s">
        <v>4978</v>
      </c>
      <c r="G3399">
        <v>1000</v>
      </c>
      <c r="H3399">
        <v>34099640</v>
      </c>
      <c r="I3399" t="s">
        <v>4795</v>
      </c>
      <c r="J3399" t="s">
        <v>883</v>
      </c>
      <c r="K3399" t="s">
        <v>9497</v>
      </c>
      <c r="L3399">
        <v>16651</v>
      </c>
      <c r="M3399">
        <v>2515</v>
      </c>
      <c r="N3399" t="s">
        <v>9498</v>
      </c>
      <c r="O3399">
        <v>0</v>
      </c>
      <c r="P3399">
        <v>149</v>
      </c>
      <c r="Q3399" t="s">
        <v>30</v>
      </c>
      <c r="R3399" t="s">
        <v>31</v>
      </c>
      <c r="S3399">
        <v>0</v>
      </c>
      <c r="T3399">
        <v>2000</v>
      </c>
      <c r="U3399">
        <v>934</v>
      </c>
      <c r="V3399">
        <v>7</v>
      </c>
      <c r="W3399">
        <v>0</v>
      </c>
    </row>
    <row r="3400" spans="1:23" x14ac:dyDescent="0.25">
      <c r="A3400" t="s">
        <v>9499</v>
      </c>
      <c r="B3400">
        <v>160</v>
      </c>
      <c r="C3400">
        <v>112</v>
      </c>
      <c r="D3400">
        <v>20</v>
      </c>
      <c r="E3400">
        <v>61</v>
      </c>
      <c r="F3400" t="s">
        <v>9500</v>
      </c>
      <c r="G3400">
        <v>16000</v>
      </c>
      <c r="H3400">
        <v>31973840</v>
      </c>
      <c r="I3400" t="s">
        <v>936</v>
      </c>
      <c r="J3400" t="s">
        <v>220</v>
      </c>
      <c r="K3400" t="s">
        <v>9501</v>
      </c>
      <c r="L3400">
        <v>127760</v>
      </c>
      <c r="M3400">
        <v>16289</v>
      </c>
      <c r="N3400" t="s">
        <v>9502</v>
      </c>
      <c r="O3400">
        <v>5</v>
      </c>
      <c r="P3400">
        <v>168</v>
      </c>
      <c r="Q3400" t="s">
        <v>30</v>
      </c>
      <c r="R3400" t="s">
        <v>526</v>
      </c>
      <c r="S3400">
        <v>0</v>
      </c>
      <c r="T3400">
        <v>2008</v>
      </c>
      <c r="U3400">
        <v>109</v>
      </c>
      <c r="V3400">
        <v>7.2</v>
      </c>
      <c r="W3400">
        <v>0</v>
      </c>
    </row>
    <row r="3401" spans="1:23" x14ac:dyDescent="0.25">
      <c r="A3401" t="s">
        <v>8633</v>
      </c>
      <c r="B3401">
        <v>52</v>
      </c>
      <c r="C3401">
        <v>112</v>
      </c>
      <c r="D3401">
        <v>70</v>
      </c>
      <c r="E3401">
        <v>826</v>
      </c>
      <c r="F3401" t="s">
        <v>1966</v>
      </c>
      <c r="G3401">
        <v>1000</v>
      </c>
      <c r="H3401">
        <v>37295394</v>
      </c>
      <c r="I3401" t="s">
        <v>1639</v>
      </c>
      <c r="J3401" t="s">
        <v>2620</v>
      </c>
      <c r="K3401" t="s">
        <v>9503</v>
      </c>
      <c r="L3401">
        <v>7973</v>
      </c>
      <c r="M3401">
        <v>5959</v>
      </c>
      <c r="N3401" t="s">
        <v>3649</v>
      </c>
      <c r="O3401">
        <v>8</v>
      </c>
      <c r="P3401">
        <v>59</v>
      </c>
      <c r="Q3401" t="s">
        <v>30</v>
      </c>
      <c r="R3401" t="s">
        <v>31</v>
      </c>
      <c r="S3401">
        <v>0</v>
      </c>
      <c r="T3401">
        <v>2011</v>
      </c>
      <c r="U3401">
        <v>912</v>
      </c>
      <c r="V3401">
        <v>5.7</v>
      </c>
      <c r="W3401">
        <v>0</v>
      </c>
    </row>
    <row r="3402" spans="1:23" x14ac:dyDescent="0.25">
      <c r="A3402" t="s">
        <v>253</v>
      </c>
      <c r="B3402">
        <v>490</v>
      </c>
      <c r="C3402">
        <v>143</v>
      </c>
      <c r="D3402">
        <v>1000</v>
      </c>
      <c r="E3402">
        <v>76</v>
      </c>
      <c r="F3402" t="s">
        <v>254</v>
      </c>
      <c r="G3402">
        <v>29000</v>
      </c>
      <c r="H3402">
        <v>144812796</v>
      </c>
      <c r="I3402" t="s">
        <v>152</v>
      </c>
      <c r="J3402" t="s">
        <v>153</v>
      </c>
      <c r="K3402" t="s">
        <v>255</v>
      </c>
      <c r="L3402">
        <v>362933</v>
      </c>
      <c r="M3402">
        <v>29769</v>
      </c>
      <c r="N3402" t="s">
        <v>256</v>
      </c>
      <c r="O3402">
        <v>4</v>
      </c>
      <c r="P3402">
        <v>753</v>
      </c>
      <c r="Q3402" t="s">
        <v>30</v>
      </c>
      <c r="R3402" t="s">
        <v>257</v>
      </c>
      <c r="S3402">
        <v>0</v>
      </c>
      <c r="T3402">
        <v>2013</v>
      </c>
      <c r="U3402">
        <v>509</v>
      </c>
      <c r="V3402">
        <v>7.3</v>
      </c>
      <c r="W3402">
        <v>115000</v>
      </c>
    </row>
    <row r="3403" spans="1:23" x14ac:dyDescent="0.25">
      <c r="A3403" t="s">
        <v>2160</v>
      </c>
      <c r="B3403">
        <v>351</v>
      </c>
      <c r="C3403">
        <v>93</v>
      </c>
      <c r="D3403">
        <v>0</v>
      </c>
      <c r="E3403">
        <v>566</v>
      </c>
      <c r="F3403" t="s">
        <v>2623</v>
      </c>
      <c r="G3403">
        <v>21000</v>
      </c>
      <c r="H3403">
        <v>31501218</v>
      </c>
      <c r="I3403" t="s">
        <v>3642</v>
      </c>
      <c r="J3403" t="s">
        <v>71</v>
      </c>
      <c r="K3403" t="s">
        <v>9504</v>
      </c>
      <c r="L3403">
        <v>84070</v>
      </c>
      <c r="M3403">
        <v>22745</v>
      </c>
      <c r="N3403" t="s">
        <v>1218</v>
      </c>
      <c r="O3403">
        <v>0</v>
      </c>
      <c r="P3403">
        <v>526</v>
      </c>
      <c r="Q3403" t="s">
        <v>30</v>
      </c>
      <c r="R3403" t="s">
        <v>31</v>
      </c>
      <c r="S3403">
        <v>0</v>
      </c>
      <c r="T3403">
        <v>2005</v>
      </c>
      <c r="U3403">
        <v>650</v>
      </c>
      <c r="V3403">
        <v>7.5</v>
      </c>
      <c r="W3403">
        <v>0</v>
      </c>
    </row>
    <row r="3404" spans="1:23" x14ac:dyDescent="0.25">
      <c r="A3404" t="s">
        <v>3169</v>
      </c>
      <c r="B3404">
        <v>271</v>
      </c>
      <c r="C3404">
        <v>110</v>
      </c>
      <c r="D3404">
        <v>152</v>
      </c>
      <c r="E3404">
        <v>27</v>
      </c>
      <c r="F3404" t="s">
        <v>9505</v>
      </c>
      <c r="G3404">
        <v>22000</v>
      </c>
      <c r="H3404">
        <v>28747570</v>
      </c>
      <c r="I3404" t="s">
        <v>1126</v>
      </c>
      <c r="J3404" t="s">
        <v>479</v>
      </c>
      <c r="K3404" t="s">
        <v>9506</v>
      </c>
      <c r="L3404">
        <v>100571</v>
      </c>
      <c r="M3404">
        <v>22140</v>
      </c>
      <c r="N3404" t="s">
        <v>9507</v>
      </c>
      <c r="O3404">
        <v>1</v>
      </c>
      <c r="P3404">
        <v>416</v>
      </c>
      <c r="Q3404" t="s">
        <v>30</v>
      </c>
      <c r="R3404" t="s">
        <v>188</v>
      </c>
      <c r="S3404">
        <v>0</v>
      </c>
      <c r="T3404">
        <v>2005</v>
      </c>
      <c r="U3404">
        <v>68</v>
      </c>
      <c r="V3404">
        <v>7.4</v>
      </c>
      <c r="W3404">
        <v>0</v>
      </c>
    </row>
    <row r="3405" spans="1:23" x14ac:dyDescent="0.25">
      <c r="A3405" t="s">
        <v>3047</v>
      </c>
      <c r="B3405">
        <v>93</v>
      </c>
      <c r="C3405">
        <v>104</v>
      </c>
      <c r="D3405">
        <v>0</v>
      </c>
      <c r="E3405">
        <v>4000</v>
      </c>
      <c r="F3405" t="s">
        <v>192</v>
      </c>
      <c r="G3405">
        <v>16000</v>
      </c>
      <c r="H3405">
        <v>25625110</v>
      </c>
      <c r="I3405" t="s">
        <v>233</v>
      </c>
      <c r="J3405" t="s">
        <v>1152</v>
      </c>
      <c r="K3405" t="s">
        <v>9508</v>
      </c>
      <c r="L3405">
        <v>138707</v>
      </c>
      <c r="M3405">
        <v>33758</v>
      </c>
      <c r="N3405" t="s">
        <v>340</v>
      </c>
      <c r="O3405">
        <v>0</v>
      </c>
      <c r="P3405">
        <v>202</v>
      </c>
      <c r="Q3405" t="s">
        <v>30</v>
      </c>
      <c r="R3405" t="s">
        <v>31</v>
      </c>
      <c r="S3405">
        <v>0</v>
      </c>
      <c r="T3405">
        <v>1995</v>
      </c>
      <c r="U3405">
        <v>12000</v>
      </c>
      <c r="V3405">
        <v>7.2</v>
      </c>
      <c r="W3405">
        <v>0</v>
      </c>
    </row>
    <row r="3406" spans="1:23" x14ac:dyDescent="0.25">
      <c r="A3406" t="s">
        <v>5604</v>
      </c>
      <c r="B3406">
        <v>71</v>
      </c>
      <c r="C3406">
        <v>115</v>
      </c>
      <c r="D3406">
        <v>187</v>
      </c>
      <c r="E3406">
        <v>887</v>
      </c>
      <c r="F3406" t="s">
        <v>5116</v>
      </c>
      <c r="G3406">
        <v>14000</v>
      </c>
      <c r="H3406">
        <v>403932</v>
      </c>
      <c r="I3406" t="s">
        <v>2541</v>
      </c>
      <c r="J3406" t="s">
        <v>1290</v>
      </c>
      <c r="K3406" t="s">
        <v>8039</v>
      </c>
      <c r="L3406">
        <v>5254</v>
      </c>
      <c r="M3406">
        <v>17104</v>
      </c>
      <c r="N3406" t="s">
        <v>1492</v>
      </c>
      <c r="O3406">
        <v>4</v>
      </c>
      <c r="P3406">
        <v>92</v>
      </c>
      <c r="Q3406" t="s">
        <v>30</v>
      </c>
      <c r="R3406" t="s">
        <v>44</v>
      </c>
      <c r="S3406">
        <v>0</v>
      </c>
      <c r="T3406">
        <v>2000</v>
      </c>
      <c r="U3406">
        <v>900</v>
      </c>
      <c r="V3406">
        <v>6.5</v>
      </c>
      <c r="W3406">
        <v>141</v>
      </c>
    </row>
    <row r="3407" spans="1:23" x14ac:dyDescent="0.25">
      <c r="A3407" t="s">
        <v>9509</v>
      </c>
      <c r="B3407">
        <v>112</v>
      </c>
      <c r="C3407">
        <v>119</v>
      </c>
      <c r="D3407">
        <v>23</v>
      </c>
      <c r="E3407">
        <v>440</v>
      </c>
      <c r="F3407" t="s">
        <v>7963</v>
      </c>
      <c r="G3407">
        <v>1000</v>
      </c>
      <c r="H3407">
        <v>25000000</v>
      </c>
      <c r="I3407" t="s">
        <v>54</v>
      </c>
      <c r="J3407" t="s">
        <v>7321</v>
      </c>
      <c r="K3407" t="s">
        <v>9510</v>
      </c>
      <c r="L3407">
        <v>39847</v>
      </c>
      <c r="M3407">
        <v>2951</v>
      </c>
      <c r="N3407" t="s">
        <v>9184</v>
      </c>
      <c r="O3407">
        <v>1</v>
      </c>
      <c r="P3407">
        <v>242</v>
      </c>
      <c r="Q3407" t="s">
        <v>30</v>
      </c>
      <c r="R3407" t="s">
        <v>31</v>
      </c>
      <c r="S3407">
        <v>0</v>
      </c>
      <c r="T3407">
        <v>1976</v>
      </c>
      <c r="U3407">
        <v>659</v>
      </c>
      <c r="V3407">
        <v>6.8</v>
      </c>
      <c r="W3407">
        <v>0</v>
      </c>
    </row>
    <row r="3408" spans="1:23" x14ac:dyDescent="0.25">
      <c r="A3408" t="s">
        <v>9480</v>
      </c>
      <c r="B3408">
        <v>118</v>
      </c>
      <c r="C3408">
        <v>125</v>
      </c>
      <c r="D3408">
        <v>82</v>
      </c>
      <c r="E3408">
        <v>244</v>
      </c>
      <c r="F3408" t="s">
        <v>9511</v>
      </c>
      <c r="G3408">
        <v>16000</v>
      </c>
      <c r="H3408">
        <v>21000000</v>
      </c>
      <c r="I3408" t="s">
        <v>40</v>
      </c>
      <c r="J3408" t="s">
        <v>143</v>
      </c>
      <c r="K3408" t="s">
        <v>9512</v>
      </c>
      <c r="L3408">
        <v>73950</v>
      </c>
      <c r="M3408">
        <v>17611</v>
      </c>
      <c r="N3408" t="s">
        <v>738</v>
      </c>
      <c r="O3408">
        <v>3</v>
      </c>
      <c r="P3408">
        <v>258</v>
      </c>
      <c r="Q3408" t="s">
        <v>30</v>
      </c>
      <c r="R3408" t="s">
        <v>44</v>
      </c>
      <c r="S3408">
        <v>0</v>
      </c>
      <c r="T3408">
        <v>1974</v>
      </c>
      <c r="U3408">
        <v>387</v>
      </c>
      <c r="V3408">
        <v>6.8</v>
      </c>
      <c r="W3408">
        <v>2000</v>
      </c>
    </row>
    <row r="3409" spans="1:23" x14ac:dyDescent="0.25">
      <c r="A3409" t="s">
        <v>5891</v>
      </c>
      <c r="B3409">
        <v>35</v>
      </c>
      <c r="C3409">
        <v>96</v>
      </c>
      <c r="D3409">
        <v>22</v>
      </c>
      <c r="E3409">
        <v>794</v>
      </c>
      <c r="F3409" t="s">
        <v>8601</v>
      </c>
      <c r="G3409">
        <v>1000</v>
      </c>
      <c r="H3409">
        <v>20257000</v>
      </c>
      <c r="I3409" t="s">
        <v>293</v>
      </c>
      <c r="J3409" t="s">
        <v>3149</v>
      </c>
      <c r="K3409" t="s">
        <v>9513</v>
      </c>
      <c r="L3409">
        <v>7569</v>
      </c>
      <c r="M3409">
        <v>5282</v>
      </c>
      <c r="N3409" t="s">
        <v>6905</v>
      </c>
      <c r="O3409">
        <v>2</v>
      </c>
      <c r="P3409">
        <v>65</v>
      </c>
      <c r="Q3409" t="s">
        <v>30</v>
      </c>
      <c r="R3409" t="s">
        <v>31</v>
      </c>
      <c r="S3409">
        <v>0</v>
      </c>
      <c r="T3409">
        <v>1988</v>
      </c>
      <c r="U3409">
        <v>841</v>
      </c>
      <c r="V3409">
        <v>5.2</v>
      </c>
      <c r="W3409">
        <v>978</v>
      </c>
    </row>
    <row r="3410" spans="1:23" x14ac:dyDescent="0.25">
      <c r="A3410" t="s">
        <v>4747</v>
      </c>
      <c r="B3410">
        <v>342</v>
      </c>
      <c r="C3410">
        <v>100</v>
      </c>
      <c r="D3410">
        <v>197</v>
      </c>
      <c r="E3410">
        <v>159</v>
      </c>
      <c r="F3410" t="s">
        <v>9514</v>
      </c>
      <c r="G3410">
        <v>513</v>
      </c>
      <c r="H3410">
        <v>26005908</v>
      </c>
      <c r="I3410" t="s">
        <v>5125</v>
      </c>
      <c r="J3410" t="s">
        <v>9515</v>
      </c>
      <c r="K3410" t="s">
        <v>9516</v>
      </c>
      <c r="L3410">
        <v>154938</v>
      </c>
      <c r="M3410">
        <v>1379</v>
      </c>
      <c r="N3410" t="s">
        <v>9517</v>
      </c>
      <c r="O3410">
        <v>0</v>
      </c>
      <c r="P3410">
        <v>1100</v>
      </c>
      <c r="Q3410" t="s">
        <v>30</v>
      </c>
      <c r="R3410" t="s">
        <v>44</v>
      </c>
      <c r="S3410">
        <v>0</v>
      </c>
      <c r="T3410">
        <v>2005</v>
      </c>
      <c r="U3410">
        <v>239</v>
      </c>
      <c r="V3410">
        <v>7.2</v>
      </c>
      <c r="W3410">
        <v>10000</v>
      </c>
    </row>
    <row r="3411" spans="1:23" x14ac:dyDescent="0.25">
      <c r="A3411" t="s">
        <v>9518</v>
      </c>
      <c r="B3411">
        <v>14</v>
      </c>
      <c r="C3411">
        <v>46</v>
      </c>
      <c r="D3411">
        <v>0</v>
      </c>
      <c r="E3411">
        <v>69</v>
      </c>
      <c r="F3411" t="s">
        <v>1719</v>
      </c>
      <c r="G3411">
        <v>13000</v>
      </c>
      <c r="H3411">
        <v>18642318</v>
      </c>
      <c r="I3411" t="s">
        <v>9519</v>
      </c>
      <c r="J3411" t="s">
        <v>378</v>
      </c>
      <c r="K3411" t="s">
        <v>9520</v>
      </c>
      <c r="L3411">
        <v>1723</v>
      </c>
      <c r="M3411">
        <v>13448</v>
      </c>
      <c r="N3411" t="s">
        <v>9521</v>
      </c>
      <c r="O3411">
        <v>0</v>
      </c>
      <c r="P3411">
        <v>13</v>
      </c>
      <c r="Q3411" t="s">
        <v>30</v>
      </c>
      <c r="R3411" t="s">
        <v>31</v>
      </c>
      <c r="S3411">
        <v>0</v>
      </c>
      <c r="T3411">
        <v>2000</v>
      </c>
      <c r="U3411">
        <v>366</v>
      </c>
      <c r="V3411">
        <v>7.5</v>
      </c>
      <c r="W3411">
        <v>407</v>
      </c>
    </row>
    <row r="3412" spans="1:23" x14ac:dyDescent="0.25">
      <c r="A3412" t="s">
        <v>9522</v>
      </c>
      <c r="B3412">
        <v>137</v>
      </c>
      <c r="C3412">
        <v>89</v>
      </c>
      <c r="D3412">
        <v>14</v>
      </c>
      <c r="E3412">
        <v>270</v>
      </c>
      <c r="F3412" t="s">
        <v>9523</v>
      </c>
      <c r="G3412">
        <v>971</v>
      </c>
      <c r="H3412">
        <v>15818967</v>
      </c>
      <c r="I3412" t="s">
        <v>3159</v>
      </c>
      <c r="J3412" t="s">
        <v>4934</v>
      </c>
      <c r="K3412" t="s">
        <v>9524</v>
      </c>
      <c r="L3412">
        <v>13913</v>
      </c>
      <c r="M3412">
        <v>2517</v>
      </c>
      <c r="N3412" t="s">
        <v>9525</v>
      </c>
      <c r="O3412">
        <v>0</v>
      </c>
      <c r="P3412">
        <v>120</v>
      </c>
      <c r="Q3412" t="s">
        <v>30</v>
      </c>
      <c r="R3412" t="s">
        <v>31</v>
      </c>
      <c r="S3412">
        <v>0</v>
      </c>
      <c r="T3412">
        <v>2014</v>
      </c>
      <c r="U3412">
        <v>479</v>
      </c>
      <c r="V3412">
        <v>4</v>
      </c>
      <c r="W3412">
        <v>0</v>
      </c>
    </row>
    <row r="3413" spans="1:23" x14ac:dyDescent="0.25">
      <c r="A3413" t="s">
        <v>2612</v>
      </c>
      <c r="B3413">
        <v>50</v>
      </c>
      <c r="C3413">
        <v>92</v>
      </c>
      <c r="D3413">
        <v>737</v>
      </c>
      <c r="E3413">
        <v>380</v>
      </c>
      <c r="F3413" t="s">
        <v>9526</v>
      </c>
      <c r="G3413">
        <v>718</v>
      </c>
      <c r="H3413">
        <v>14891000</v>
      </c>
      <c r="I3413" t="s">
        <v>1094</v>
      </c>
      <c r="J3413" t="s">
        <v>2345</v>
      </c>
      <c r="K3413" t="s">
        <v>9527</v>
      </c>
      <c r="L3413">
        <v>15088</v>
      </c>
      <c r="M3413">
        <v>2240</v>
      </c>
      <c r="N3413" t="s">
        <v>3384</v>
      </c>
      <c r="O3413">
        <v>3</v>
      </c>
      <c r="P3413">
        <v>105</v>
      </c>
      <c r="Q3413" t="s">
        <v>30</v>
      </c>
      <c r="R3413" t="s">
        <v>31</v>
      </c>
      <c r="S3413">
        <v>0</v>
      </c>
      <c r="T3413">
        <v>1996</v>
      </c>
      <c r="U3413">
        <v>524</v>
      </c>
      <c r="V3413">
        <v>6.8</v>
      </c>
      <c r="W3413">
        <v>824</v>
      </c>
    </row>
    <row r="3414" spans="1:23" x14ac:dyDescent="0.25">
      <c r="A3414" t="s">
        <v>7478</v>
      </c>
      <c r="B3414">
        <v>261</v>
      </c>
      <c r="C3414">
        <v>109</v>
      </c>
      <c r="D3414">
        <v>0</v>
      </c>
      <c r="E3414">
        <v>597</v>
      </c>
      <c r="F3414" t="s">
        <v>9528</v>
      </c>
      <c r="G3414">
        <v>1000</v>
      </c>
      <c r="H3414">
        <v>16901126</v>
      </c>
      <c r="I3414" t="s">
        <v>9529</v>
      </c>
      <c r="J3414" t="s">
        <v>8149</v>
      </c>
      <c r="K3414" t="s">
        <v>9530</v>
      </c>
      <c r="L3414">
        <v>76267</v>
      </c>
      <c r="M3414">
        <v>3544</v>
      </c>
      <c r="N3414" t="s">
        <v>5458</v>
      </c>
      <c r="O3414">
        <v>0</v>
      </c>
      <c r="P3414">
        <v>687</v>
      </c>
      <c r="Q3414" t="s">
        <v>30</v>
      </c>
      <c r="R3414" t="s">
        <v>31</v>
      </c>
      <c r="S3414">
        <v>0</v>
      </c>
      <c r="T3414">
        <v>2005</v>
      </c>
      <c r="U3414">
        <v>649</v>
      </c>
      <c r="V3414">
        <v>6.9</v>
      </c>
      <c r="W3414">
        <v>0</v>
      </c>
    </row>
    <row r="3415" spans="1:23" x14ac:dyDescent="0.25">
      <c r="A3415" t="s">
        <v>7817</v>
      </c>
      <c r="B3415">
        <v>180</v>
      </c>
      <c r="C3415">
        <v>103</v>
      </c>
      <c r="D3415">
        <v>44</v>
      </c>
      <c r="E3415">
        <v>190</v>
      </c>
      <c r="F3415" t="s">
        <v>9531</v>
      </c>
      <c r="G3415">
        <v>637</v>
      </c>
      <c r="H3415">
        <v>17474107</v>
      </c>
      <c r="I3415" t="s">
        <v>5474</v>
      </c>
      <c r="J3415" t="s">
        <v>3050</v>
      </c>
      <c r="K3415" t="s">
        <v>9532</v>
      </c>
      <c r="L3415">
        <v>56605</v>
      </c>
      <c r="M3415">
        <v>1342</v>
      </c>
      <c r="N3415" t="s">
        <v>4451</v>
      </c>
      <c r="O3415">
        <v>3</v>
      </c>
      <c r="P3415">
        <v>89</v>
      </c>
      <c r="Q3415" t="s">
        <v>30</v>
      </c>
      <c r="R3415" t="s">
        <v>31</v>
      </c>
      <c r="S3415">
        <v>0</v>
      </c>
      <c r="T3415">
        <v>2015</v>
      </c>
      <c r="U3415">
        <v>256</v>
      </c>
      <c r="V3415">
        <v>7.3</v>
      </c>
      <c r="W3415">
        <v>23000</v>
      </c>
    </row>
    <row r="3416" spans="1:23" x14ac:dyDescent="0.25">
      <c r="A3416" t="s">
        <v>4520</v>
      </c>
      <c r="B3416">
        <v>28</v>
      </c>
      <c r="C3416">
        <v>95</v>
      </c>
      <c r="D3416">
        <v>48</v>
      </c>
      <c r="E3416">
        <v>826</v>
      </c>
      <c r="F3416" t="s">
        <v>3659</v>
      </c>
      <c r="G3416">
        <v>1000</v>
      </c>
      <c r="H3416">
        <v>14003141</v>
      </c>
      <c r="I3416" t="s">
        <v>1385</v>
      </c>
      <c r="J3416" t="s">
        <v>1381</v>
      </c>
      <c r="K3416" t="s">
        <v>9533</v>
      </c>
      <c r="L3416">
        <v>4598</v>
      </c>
      <c r="M3416">
        <v>4837</v>
      </c>
      <c r="N3416" t="s">
        <v>3892</v>
      </c>
      <c r="O3416">
        <v>1</v>
      </c>
      <c r="P3416">
        <v>29</v>
      </c>
      <c r="Q3416" t="s">
        <v>30</v>
      </c>
      <c r="R3416" t="s">
        <v>31</v>
      </c>
      <c r="S3416">
        <v>0</v>
      </c>
      <c r="T3416">
        <v>1999</v>
      </c>
      <c r="U3416">
        <v>865</v>
      </c>
      <c r="V3416">
        <v>6.1</v>
      </c>
      <c r="W3416">
        <v>375</v>
      </c>
    </row>
    <row r="3417" spans="1:23" x14ac:dyDescent="0.25">
      <c r="A3417" t="s">
        <v>38</v>
      </c>
      <c r="B3417">
        <v>750</v>
      </c>
      <c r="C3417">
        <v>143</v>
      </c>
      <c r="D3417">
        <v>0</v>
      </c>
      <c r="E3417">
        <v>393</v>
      </c>
      <c r="F3417" t="s">
        <v>170</v>
      </c>
      <c r="G3417">
        <v>883</v>
      </c>
      <c r="H3417">
        <v>304360277</v>
      </c>
      <c r="I3417" t="s">
        <v>40</v>
      </c>
      <c r="J3417" t="s">
        <v>171</v>
      </c>
      <c r="K3417" t="s">
        <v>172</v>
      </c>
      <c r="L3417">
        <v>522048</v>
      </c>
      <c r="M3417">
        <v>2039</v>
      </c>
      <c r="N3417" t="s">
        <v>39</v>
      </c>
      <c r="O3417">
        <v>0</v>
      </c>
      <c r="P3417">
        <v>1498</v>
      </c>
      <c r="Q3417" t="s">
        <v>30</v>
      </c>
      <c r="R3417" t="s">
        <v>44</v>
      </c>
      <c r="S3417">
        <v>0</v>
      </c>
      <c r="T3417">
        <v>2012</v>
      </c>
      <c r="U3417">
        <v>563</v>
      </c>
      <c r="V3417">
        <v>7.8</v>
      </c>
      <c r="W3417">
        <v>80000</v>
      </c>
    </row>
    <row r="3418" spans="1:23" x14ac:dyDescent="0.25">
      <c r="A3418" t="s">
        <v>7478</v>
      </c>
      <c r="B3418">
        <v>202</v>
      </c>
      <c r="C3418">
        <v>105</v>
      </c>
      <c r="D3418">
        <v>0</v>
      </c>
      <c r="E3418">
        <v>303</v>
      </c>
      <c r="F3418" t="s">
        <v>9534</v>
      </c>
      <c r="G3418">
        <v>1000</v>
      </c>
      <c r="H3418">
        <v>12583510</v>
      </c>
      <c r="I3418" t="s">
        <v>3905</v>
      </c>
      <c r="J3418" t="s">
        <v>8149</v>
      </c>
      <c r="K3418" t="s">
        <v>9535</v>
      </c>
      <c r="L3418">
        <v>60709</v>
      </c>
      <c r="M3418">
        <v>2444</v>
      </c>
      <c r="N3418" t="s">
        <v>9536</v>
      </c>
      <c r="O3418">
        <v>0</v>
      </c>
      <c r="P3418">
        <v>922</v>
      </c>
      <c r="Q3418" t="s">
        <v>30</v>
      </c>
      <c r="R3418" t="s">
        <v>31</v>
      </c>
      <c r="S3418">
        <v>0</v>
      </c>
      <c r="T3418">
        <v>2003</v>
      </c>
      <c r="U3418">
        <v>340</v>
      </c>
      <c r="V3418">
        <v>6</v>
      </c>
      <c r="W3418">
        <v>0</v>
      </c>
    </row>
    <row r="3419" spans="1:23" x14ac:dyDescent="0.25">
      <c r="A3419" t="s">
        <v>9537</v>
      </c>
      <c r="B3419">
        <v>8</v>
      </c>
      <c r="C3419">
        <v>79</v>
      </c>
      <c r="D3419">
        <v>0</v>
      </c>
      <c r="E3419">
        <v>23</v>
      </c>
      <c r="F3419" t="s">
        <v>9538</v>
      </c>
      <c r="G3419">
        <v>246</v>
      </c>
      <c r="H3419">
        <v>0</v>
      </c>
      <c r="I3419" t="s">
        <v>3905</v>
      </c>
      <c r="J3419" t="s">
        <v>9539</v>
      </c>
      <c r="K3419" t="s">
        <v>9540</v>
      </c>
      <c r="L3419">
        <v>440</v>
      </c>
      <c r="M3419">
        <v>345</v>
      </c>
      <c r="N3419" t="s">
        <v>9541</v>
      </c>
      <c r="O3419">
        <v>0</v>
      </c>
      <c r="P3419">
        <v>21</v>
      </c>
      <c r="Q3419" t="s">
        <v>30</v>
      </c>
      <c r="R3419" t="s">
        <v>31</v>
      </c>
      <c r="S3419">
        <v>0</v>
      </c>
      <c r="T3419">
        <v>1978</v>
      </c>
      <c r="U3419">
        <v>29</v>
      </c>
      <c r="V3419">
        <v>4.0999999999999996</v>
      </c>
      <c r="W3419">
        <v>44</v>
      </c>
    </row>
    <row r="3420" spans="1:23" x14ac:dyDescent="0.25">
      <c r="A3420" t="s">
        <v>4317</v>
      </c>
      <c r="B3420">
        <v>341</v>
      </c>
      <c r="C3420">
        <v>106</v>
      </c>
      <c r="D3420">
        <v>1000</v>
      </c>
      <c r="E3420">
        <v>98</v>
      </c>
      <c r="F3420" t="s">
        <v>9542</v>
      </c>
      <c r="G3420">
        <v>816</v>
      </c>
      <c r="H3420">
        <v>9190525</v>
      </c>
      <c r="I3420" t="s">
        <v>1639</v>
      </c>
      <c r="J3420" t="s">
        <v>116</v>
      </c>
      <c r="K3420" t="s">
        <v>9543</v>
      </c>
      <c r="L3420">
        <v>102125</v>
      </c>
      <c r="M3420">
        <v>1120</v>
      </c>
      <c r="N3420" t="s">
        <v>9544</v>
      </c>
      <c r="O3420">
        <v>1</v>
      </c>
      <c r="P3420">
        <v>324</v>
      </c>
      <c r="Q3420" t="s">
        <v>30</v>
      </c>
      <c r="R3420" t="s">
        <v>31</v>
      </c>
      <c r="S3420">
        <v>0</v>
      </c>
      <c r="T3420">
        <v>2009</v>
      </c>
      <c r="U3420">
        <v>105</v>
      </c>
      <c r="V3420">
        <v>7</v>
      </c>
      <c r="W3420">
        <v>10000</v>
      </c>
    </row>
    <row r="3421" spans="1:23" x14ac:dyDescent="0.25">
      <c r="A3421" t="s">
        <v>9545</v>
      </c>
      <c r="B3421">
        <v>160</v>
      </c>
      <c r="C3421">
        <v>100</v>
      </c>
      <c r="D3421">
        <v>11</v>
      </c>
      <c r="E3421">
        <v>970</v>
      </c>
      <c r="F3421" t="s">
        <v>1105</v>
      </c>
      <c r="G3421">
        <v>13000</v>
      </c>
      <c r="H3421">
        <v>9176553</v>
      </c>
      <c r="I3421" t="s">
        <v>4848</v>
      </c>
      <c r="J3421" t="s">
        <v>378</v>
      </c>
      <c r="K3421" t="s">
        <v>9546</v>
      </c>
      <c r="L3421">
        <v>19147</v>
      </c>
      <c r="M3421">
        <v>19330</v>
      </c>
      <c r="N3421" t="s">
        <v>2418</v>
      </c>
      <c r="O3421">
        <v>1</v>
      </c>
      <c r="P3421">
        <v>97</v>
      </c>
      <c r="Q3421" t="s">
        <v>30</v>
      </c>
      <c r="R3421" t="s">
        <v>31</v>
      </c>
      <c r="S3421">
        <v>0</v>
      </c>
      <c r="T3421">
        <v>2009</v>
      </c>
      <c r="U3421">
        <v>3000</v>
      </c>
      <c r="V3421">
        <v>7.1</v>
      </c>
      <c r="W3421">
        <v>0</v>
      </c>
    </row>
    <row r="3422" spans="1:23" x14ac:dyDescent="0.25">
      <c r="A3422" t="s">
        <v>4286</v>
      </c>
      <c r="B3422">
        <v>31</v>
      </c>
      <c r="C3422">
        <v>103</v>
      </c>
      <c r="D3422">
        <v>49</v>
      </c>
      <c r="E3422">
        <v>304</v>
      </c>
      <c r="F3422" t="s">
        <v>1494</v>
      </c>
      <c r="G3422">
        <v>687</v>
      </c>
      <c r="H3422">
        <v>9094451</v>
      </c>
      <c r="I3422" t="s">
        <v>5336</v>
      </c>
      <c r="J3422" t="s">
        <v>3802</v>
      </c>
      <c r="K3422" t="s">
        <v>9547</v>
      </c>
      <c r="L3422">
        <v>11668</v>
      </c>
      <c r="M3422">
        <v>1990</v>
      </c>
      <c r="N3422" t="s">
        <v>5980</v>
      </c>
      <c r="O3422">
        <v>0</v>
      </c>
      <c r="P3422">
        <v>79</v>
      </c>
      <c r="Q3422" t="s">
        <v>30</v>
      </c>
      <c r="R3422" t="s">
        <v>31</v>
      </c>
      <c r="S3422">
        <v>0</v>
      </c>
      <c r="T3422">
        <v>1989</v>
      </c>
      <c r="U3422">
        <v>554</v>
      </c>
      <c r="V3422">
        <v>6.2</v>
      </c>
      <c r="W3422">
        <v>0</v>
      </c>
    </row>
    <row r="3423" spans="1:23" x14ac:dyDescent="0.25">
      <c r="A3423" t="s">
        <v>7506</v>
      </c>
      <c r="B3423">
        <v>71</v>
      </c>
      <c r="C3423">
        <v>116</v>
      </c>
      <c r="D3423">
        <v>107</v>
      </c>
      <c r="E3423">
        <v>658</v>
      </c>
      <c r="F3423" t="s">
        <v>2820</v>
      </c>
      <c r="G3423">
        <v>893</v>
      </c>
      <c r="H3423">
        <v>14612840</v>
      </c>
      <c r="I3423" t="s">
        <v>3791</v>
      </c>
      <c r="J3423" t="s">
        <v>2215</v>
      </c>
      <c r="K3423" t="s">
        <v>9548</v>
      </c>
      <c r="L3423">
        <v>11191</v>
      </c>
      <c r="M3423">
        <v>3110</v>
      </c>
      <c r="N3423" t="s">
        <v>9549</v>
      </c>
      <c r="O3423">
        <v>1</v>
      </c>
      <c r="P3423">
        <v>37</v>
      </c>
      <c r="Q3423" t="s">
        <v>30</v>
      </c>
      <c r="R3423" t="s">
        <v>31</v>
      </c>
      <c r="S3423">
        <v>0</v>
      </c>
      <c r="T3423">
        <v>2014</v>
      </c>
      <c r="U3423">
        <v>664</v>
      </c>
      <c r="V3423">
        <v>6.9</v>
      </c>
      <c r="W3423">
        <v>0</v>
      </c>
    </row>
    <row r="3424" spans="1:23" x14ac:dyDescent="0.25">
      <c r="A3424" t="s">
        <v>9550</v>
      </c>
      <c r="B3424">
        <v>281</v>
      </c>
      <c r="C3424">
        <v>99</v>
      </c>
      <c r="D3424">
        <v>192</v>
      </c>
      <c r="E3424">
        <v>292</v>
      </c>
      <c r="F3424" t="s">
        <v>9551</v>
      </c>
      <c r="G3424">
        <v>14000</v>
      </c>
      <c r="H3424">
        <v>9166863</v>
      </c>
      <c r="I3424" t="s">
        <v>152</v>
      </c>
      <c r="J3424" t="s">
        <v>303</v>
      </c>
      <c r="K3424" t="s">
        <v>9552</v>
      </c>
      <c r="L3424">
        <v>83182</v>
      </c>
      <c r="M3424">
        <v>14816</v>
      </c>
      <c r="N3424" t="s">
        <v>9261</v>
      </c>
      <c r="O3424">
        <v>2</v>
      </c>
      <c r="P3424">
        <v>247</v>
      </c>
      <c r="Q3424" t="s">
        <v>30</v>
      </c>
      <c r="R3424" t="s">
        <v>31</v>
      </c>
      <c r="S3424">
        <v>0</v>
      </c>
      <c r="T3424">
        <v>2009</v>
      </c>
      <c r="U3424">
        <v>343</v>
      </c>
      <c r="V3424">
        <v>7.6</v>
      </c>
      <c r="W3424">
        <v>16000</v>
      </c>
    </row>
    <row r="3425" spans="1:23" x14ac:dyDescent="0.25">
      <c r="A3425" t="s">
        <v>336</v>
      </c>
      <c r="B3425">
        <v>114</v>
      </c>
      <c r="C3425">
        <v>164</v>
      </c>
      <c r="D3425">
        <v>17000</v>
      </c>
      <c r="E3425">
        <v>159</v>
      </c>
      <c r="F3425" t="s">
        <v>9553</v>
      </c>
      <c r="G3425">
        <v>883</v>
      </c>
      <c r="H3425">
        <v>8373585</v>
      </c>
      <c r="I3425" t="s">
        <v>2164</v>
      </c>
      <c r="J3425" t="s">
        <v>4352</v>
      </c>
      <c r="K3425" t="s">
        <v>9554</v>
      </c>
      <c r="L3425">
        <v>39680</v>
      </c>
      <c r="M3425">
        <v>1934</v>
      </c>
      <c r="N3425" t="s">
        <v>4805</v>
      </c>
      <c r="O3425">
        <v>0</v>
      </c>
      <c r="P3425">
        <v>308</v>
      </c>
      <c r="Q3425" t="s">
        <v>30</v>
      </c>
      <c r="R3425" t="s">
        <v>31</v>
      </c>
      <c r="S3425">
        <v>0</v>
      </c>
      <c r="T3425">
        <v>1988</v>
      </c>
      <c r="U3425">
        <v>618</v>
      </c>
      <c r="V3425">
        <v>7.6</v>
      </c>
      <c r="W3425">
        <v>0</v>
      </c>
    </row>
    <row r="3426" spans="1:23" x14ac:dyDescent="0.25">
      <c r="A3426" t="s">
        <v>9333</v>
      </c>
      <c r="B3426">
        <v>72</v>
      </c>
      <c r="C3426">
        <v>96</v>
      </c>
      <c r="D3426">
        <v>30</v>
      </c>
      <c r="E3426">
        <v>407</v>
      </c>
      <c r="F3426" t="s">
        <v>9555</v>
      </c>
      <c r="G3426">
        <v>761</v>
      </c>
      <c r="H3426">
        <v>7292175</v>
      </c>
      <c r="I3426" t="s">
        <v>936</v>
      </c>
      <c r="J3426" t="s">
        <v>9556</v>
      </c>
      <c r="K3426" t="s">
        <v>9557</v>
      </c>
      <c r="L3426">
        <v>7736</v>
      </c>
      <c r="M3426">
        <v>2018</v>
      </c>
      <c r="N3426" t="s">
        <v>5939</v>
      </c>
      <c r="O3426">
        <v>3</v>
      </c>
      <c r="P3426">
        <v>100</v>
      </c>
      <c r="Q3426" t="s">
        <v>30</v>
      </c>
      <c r="R3426" t="s">
        <v>31</v>
      </c>
      <c r="S3426">
        <v>0</v>
      </c>
      <c r="T3426">
        <v>1999</v>
      </c>
      <c r="U3426">
        <v>412</v>
      </c>
      <c r="V3426">
        <v>6.4</v>
      </c>
      <c r="W3426">
        <v>0</v>
      </c>
    </row>
    <row r="3427" spans="1:23" x14ac:dyDescent="0.25">
      <c r="A3427" t="s">
        <v>8922</v>
      </c>
      <c r="B3427">
        <v>119</v>
      </c>
      <c r="C3427">
        <v>122</v>
      </c>
      <c r="D3427">
        <v>98</v>
      </c>
      <c r="E3427">
        <v>397</v>
      </c>
      <c r="F3427" t="s">
        <v>2420</v>
      </c>
      <c r="G3427">
        <v>729</v>
      </c>
      <c r="H3427">
        <v>6601079</v>
      </c>
      <c r="I3427" t="s">
        <v>2199</v>
      </c>
      <c r="J3427" t="s">
        <v>2232</v>
      </c>
      <c r="K3427" t="s">
        <v>9558</v>
      </c>
      <c r="L3427">
        <v>17436</v>
      </c>
      <c r="M3427">
        <v>2321</v>
      </c>
      <c r="N3427" t="s">
        <v>9559</v>
      </c>
      <c r="O3427">
        <v>1</v>
      </c>
      <c r="P3427">
        <v>276</v>
      </c>
      <c r="Q3427" t="s">
        <v>30</v>
      </c>
      <c r="R3427" t="s">
        <v>44</v>
      </c>
      <c r="S3427">
        <v>0</v>
      </c>
      <c r="T3427">
        <v>2004</v>
      </c>
      <c r="U3427">
        <v>579</v>
      </c>
      <c r="V3427">
        <v>6.2</v>
      </c>
      <c r="W3427">
        <v>0</v>
      </c>
    </row>
    <row r="3428" spans="1:23" x14ac:dyDescent="0.25">
      <c r="A3428" t="s">
        <v>801</v>
      </c>
      <c r="B3428">
        <v>74</v>
      </c>
      <c r="C3428">
        <v>94</v>
      </c>
      <c r="D3428">
        <v>176</v>
      </c>
      <c r="E3428">
        <v>46</v>
      </c>
      <c r="F3428" t="s">
        <v>9108</v>
      </c>
      <c r="G3428">
        <v>116</v>
      </c>
      <c r="H3428">
        <v>6165429</v>
      </c>
      <c r="I3428" t="s">
        <v>9560</v>
      </c>
      <c r="J3428" t="s">
        <v>9561</v>
      </c>
      <c r="K3428" t="s">
        <v>9562</v>
      </c>
      <c r="L3428">
        <v>23486</v>
      </c>
      <c r="M3428">
        <v>312</v>
      </c>
      <c r="N3428" t="s">
        <v>9563</v>
      </c>
      <c r="O3428">
        <v>1</v>
      </c>
      <c r="P3428">
        <v>249</v>
      </c>
      <c r="Q3428" t="s">
        <v>1448</v>
      </c>
      <c r="R3428" t="s">
        <v>257</v>
      </c>
      <c r="S3428">
        <v>0</v>
      </c>
      <c r="T3428">
        <v>2002</v>
      </c>
      <c r="U3428">
        <v>93</v>
      </c>
      <c r="V3428">
        <v>7.5</v>
      </c>
      <c r="W3428">
        <v>0</v>
      </c>
    </row>
    <row r="3429" spans="1:23" x14ac:dyDescent="0.25">
      <c r="A3429" t="s">
        <v>5795</v>
      </c>
      <c r="B3429">
        <v>25</v>
      </c>
      <c r="C3429">
        <v>93</v>
      </c>
      <c r="D3429">
        <v>70</v>
      </c>
      <c r="E3429">
        <v>442</v>
      </c>
      <c r="F3429" t="s">
        <v>3231</v>
      </c>
      <c r="G3429">
        <v>692</v>
      </c>
      <c r="H3429">
        <v>5694308</v>
      </c>
      <c r="I3429" t="s">
        <v>2468</v>
      </c>
      <c r="J3429" t="s">
        <v>1085</v>
      </c>
      <c r="K3429" t="s">
        <v>9564</v>
      </c>
      <c r="L3429">
        <v>13815</v>
      </c>
      <c r="M3429">
        <v>3128</v>
      </c>
      <c r="N3429" t="s">
        <v>9565</v>
      </c>
      <c r="O3429">
        <v>0</v>
      </c>
      <c r="P3429">
        <v>46</v>
      </c>
      <c r="Q3429" t="s">
        <v>30</v>
      </c>
      <c r="R3429" t="s">
        <v>31</v>
      </c>
      <c r="S3429">
        <v>0</v>
      </c>
      <c r="T3429">
        <v>2007</v>
      </c>
      <c r="U3429">
        <v>585</v>
      </c>
      <c r="V3429">
        <v>2</v>
      </c>
      <c r="W3429">
        <v>446</v>
      </c>
    </row>
    <row r="3430" spans="1:23" x14ac:dyDescent="0.25">
      <c r="A3430" t="s">
        <v>9566</v>
      </c>
      <c r="B3430">
        <v>39</v>
      </c>
      <c r="C3430">
        <v>96</v>
      </c>
      <c r="D3430">
        <v>6</v>
      </c>
      <c r="E3430">
        <v>38</v>
      </c>
      <c r="F3430" t="s">
        <v>1457</v>
      </c>
      <c r="G3430">
        <v>206</v>
      </c>
      <c r="H3430">
        <v>5430822</v>
      </c>
      <c r="I3430" t="s">
        <v>9567</v>
      </c>
      <c r="J3430" t="s">
        <v>9568</v>
      </c>
      <c r="K3430" t="s">
        <v>9569</v>
      </c>
      <c r="L3430">
        <v>8391</v>
      </c>
      <c r="M3430">
        <v>493</v>
      </c>
      <c r="N3430" t="s">
        <v>9570</v>
      </c>
      <c r="O3430">
        <v>0</v>
      </c>
      <c r="P3430">
        <v>75</v>
      </c>
      <c r="Q3430" t="s">
        <v>30</v>
      </c>
      <c r="R3430" t="s">
        <v>44</v>
      </c>
      <c r="S3430">
        <v>0</v>
      </c>
      <c r="T3430">
        <v>1992</v>
      </c>
      <c r="U3430">
        <v>192</v>
      </c>
      <c r="V3430">
        <v>6.2</v>
      </c>
      <c r="W3430">
        <v>0</v>
      </c>
    </row>
    <row r="3431" spans="1:23" x14ac:dyDescent="0.25">
      <c r="A3431" t="s">
        <v>9571</v>
      </c>
      <c r="B3431">
        <v>27</v>
      </c>
      <c r="C3431">
        <v>113</v>
      </c>
      <c r="D3431">
        <v>7</v>
      </c>
      <c r="E3431">
        <v>35</v>
      </c>
      <c r="F3431" t="s">
        <v>9572</v>
      </c>
      <c r="G3431">
        <v>11000</v>
      </c>
      <c r="H3431">
        <v>4720371</v>
      </c>
      <c r="I3431" t="s">
        <v>6508</v>
      </c>
      <c r="J3431" t="s">
        <v>181</v>
      </c>
      <c r="K3431" t="s">
        <v>9573</v>
      </c>
      <c r="L3431">
        <v>3203</v>
      </c>
      <c r="M3431">
        <v>11116</v>
      </c>
      <c r="N3431" t="s">
        <v>9574</v>
      </c>
      <c r="O3431">
        <v>2</v>
      </c>
      <c r="P3431">
        <v>85</v>
      </c>
      <c r="Q3431" t="s">
        <v>30</v>
      </c>
      <c r="R3431" t="s">
        <v>31</v>
      </c>
      <c r="S3431">
        <v>0</v>
      </c>
      <c r="T3431">
        <v>2001</v>
      </c>
      <c r="U3431">
        <v>43</v>
      </c>
      <c r="V3431">
        <v>6.5</v>
      </c>
      <c r="W3431">
        <v>650</v>
      </c>
    </row>
    <row r="3432" spans="1:23" x14ac:dyDescent="0.25">
      <c r="A3432" t="s">
        <v>8988</v>
      </c>
      <c r="B3432">
        <v>29</v>
      </c>
      <c r="C3432">
        <v>192</v>
      </c>
      <c r="D3432">
        <v>147</v>
      </c>
      <c r="E3432">
        <v>397</v>
      </c>
      <c r="F3432" t="s">
        <v>8508</v>
      </c>
      <c r="G3432">
        <v>8000</v>
      </c>
      <c r="H3432">
        <v>2921738</v>
      </c>
      <c r="I3432" t="s">
        <v>1831</v>
      </c>
      <c r="J3432" t="s">
        <v>8506</v>
      </c>
      <c r="K3432" t="s">
        <v>9575</v>
      </c>
      <c r="L3432">
        <v>34449</v>
      </c>
      <c r="M3432">
        <v>9984</v>
      </c>
      <c r="N3432" t="s">
        <v>9559</v>
      </c>
      <c r="O3432">
        <v>0</v>
      </c>
      <c r="P3432">
        <v>119</v>
      </c>
      <c r="Q3432" t="s">
        <v>3447</v>
      </c>
      <c r="R3432" t="s">
        <v>3448</v>
      </c>
      <c r="S3432">
        <v>0</v>
      </c>
      <c r="T3432">
        <v>2004</v>
      </c>
      <c r="U3432">
        <v>860</v>
      </c>
      <c r="V3432">
        <v>7.9</v>
      </c>
      <c r="W3432">
        <v>2000</v>
      </c>
    </row>
    <row r="3433" spans="1:23" x14ac:dyDescent="0.25">
      <c r="A3433" t="s">
        <v>1256</v>
      </c>
      <c r="B3433">
        <v>158</v>
      </c>
      <c r="C3433">
        <v>99</v>
      </c>
      <c r="D3433">
        <v>342</v>
      </c>
      <c r="E3433">
        <v>501</v>
      </c>
      <c r="F3433" t="s">
        <v>9576</v>
      </c>
      <c r="G3433">
        <v>1000</v>
      </c>
      <c r="H3433">
        <v>2344847</v>
      </c>
      <c r="I3433" t="s">
        <v>2396</v>
      </c>
      <c r="J3433" t="s">
        <v>534</v>
      </c>
      <c r="K3433" t="s">
        <v>9577</v>
      </c>
      <c r="L3433">
        <v>18561</v>
      </c>
      <c r="M3433">
        <v>2158</v>
      </c>
      <c r="N3433" t="s">
        <v>1758</v>
      </c>
      <c r="O3433">
        <v>0</v>
      </c>
      <c r="P3433">
        <v>119</v>
      </c>
      <c r="Q3433" t="s">
        <v>30</v>
      </c>
      <c r="R3433" t="s">
        <v>31</v>
      </c>
      <c r="S3433">
        <v>0</v>
      </c>
      <c r="T3433">
        <v>2008</v>
      </c>
      <c r="U3433">
        <v>518</v>
      </c>
      <c r="V3433">
        <v>6.8</v>
      </c>
      <c r="W3433">
        <v>0</v>
      </c>
    </row>
    <row r="3434" spans="1:23" x14ac:dyDescent="0.25">
      <c r="A3434" t="s">
        <v>8751</v>
      </c>
      <c r="B3434">
        <v>223</v>
      </c>
      <c r="C3434">
        <v>91</v>
      </c>
      <c r="D3434">
        <v>157</v>
      </c>
      <c r="E3434">
        <v>224</v>
      </c>
      <c r="F3434" t="s">
        <v>4142</v>
      </c>
      <c r="G3434">
        <v>490</v>
      </c>
      <c r="H3434">
        <v>7455447</v>
      </c>
      <c r="I3434" t="s">
        <v>936</v>
      </c>
      <c r="J3434" t="s">
        <v>2330</v>
      </c>
      <c r="K3434" t="s">
        <v>9578</v>
      </c>
      <c r="L3434">
        <v>29967</v>
      </c>
      <c r="M3434">
        <v>1136</v>
      </c>
      <c r="N3434" t="s">
        <v>9579</v>
      </c>
      <c r="O3434">
        <v>2</v>
      </c>
      <c r="P3434">
        <v>126</v>
      </c>
      <c r="Q3434" t="s">
        <v>30</v>
      </c>
      <c r="R3434" t="s">
        <v>31</v>
      </c>
      <c r="S3434">
        <v>0</v>
      </c>
      <c r="T3434">
        <v>2010</v>
      </c>
      <c r="U3434">
        <v>259</v>
      </c>
      <c r="V3434">
        <v>6.3</v>
      </c>
      <c r="W3434">
        <v>0</v>
      </c>
    </row>
    <row r="3435" spans="1:23" x14ac:dyDescent="0.25">
      <c r="A3435" t="s">
        <v>9580</v>
      </c>
      <c r="B3435">
        <v>25</v>
      </c>
      <c r="C3435">
        <v>100</v>
      </c>
      <c r="D3435">
        <v>0</v>
      </c>
      <c r="E3435">
        <v>359</v>
      </c>
      <c r="F3435" t="s">
        <v>9581</v>
      </c>
      <c r="G3435">
        <v>655</v>
      </c>
      <c r="H3435">
        <v>2148212</v>
      </c>
      <c r="I3435" t="s">
        <v>4336</v>
      </c>
      <c r="J3435" t="s">
        <v>1486</v>
      </c>
      <c r="K3435" t="s">
        <v>9582</v>
      </c>
      <c r="L3435">
        <v>781</v>
      </c>
      <c r="M3435">
        <v>1906</v>
      </c>
      <c r="N3435" t="s">
        <v>7250</v>
      </c>
      <c r="O3435">
        <v>0</v>
      </c>
      <c r="P3435">
        <v>20</v>
      </c>
      <c r="Q3435" t="s">
        <v>30</v>
      </c>
      <c r="R3435" t="s">
        <v>31</v>
      </c>
      <c r="S3435">
        <v>0</v>
      </c>
      <c r="T3435">
        <v>1999</v>
      </c>
      <c r="U3435">
        <v>476</v>
      </c>
      <c r="V3435">
        <v>6.3</v>
      </c>
      <c r="W3435">
        <v>157</v>
      </c>
    </row>
    <row r="3436" spans="1:23" x14ac:dyDescent="0.25">
      <c r="A3436" t="s">
        <v>8079</v>
      </c>
      <c r="B3436">
        <v>97</v>
      </c>
      <c r="C3436">
        <v>105</v>
      </c>
      <c r="D3436">
        <v>261</v>
      </c>
      <c r="E3436">
        <v>617</v>
      </c>
      <c r="F3436" t="s">
        <v>1791</v>
      </c>
      <c r="G3436">
        <v>783</v>
      </c>
      <c r="H3436">
        <v>2062066</v>
      </c>
      <c r="I3436" t="s">
        <v>1126</v>
      </c>
      <c r="J3436" t="s">
        <v>661</v>
      </c>
      <c r="K3436" t="s">
        <v>9583</v>
      </c>
      <c r="L3436">
        <v>11387</v>
      </c>
      <c r="M3436">
        <v>2684</v>
      </c>
      <c r="N3436" t="s">
        <v>2891</v>
      </c>
      <c r="O3436">
        <v>3</v>
      </c>
      <c r="P3436">
        <v>147</v>
      </c>
      <c r="Q3436" t="s">
        <v>30</v>
      </c>
      <c r="R3436" t="s">
        <v>31</v>
      </c>
      <c r="S3436">
        <v>0</v>
      </c>
      <c r="T3436">
        <v>2002</v>
      </c>
      <c r="U3436">
        <v>658</v>
      </c>
      <c r="V3436">
        <v>6.6</v>
      </c>
      <c r="W3436">
        <v>357</v>
      </c>
    </row>
    <row r="3437" spans="1:23" x14ac:dyDescent="0.25">
      <c r="A3437" t="s">
        <v>8105</v>
      </c>
      <c r="B3437">
        <v>117</v>
      </c>
      <c r="C3437">
        <v>99</v>
      </c>
      <c r="D3437">
        <v>60</v>
      </c>
      <c r="E3437">
        <v>628</v>
      </c>
      <c r="F3437" t="s">
        <v>4017</v>
      </c>
      <c r="G3437">
        <v>4000</v>
      </c>
      <c r="H3437">
        <v>1654367</v>
      </c>
      <c r="I3437" t="s">
        <v>1017</v>
      </c>
      <c r="J3437" t="s">
        <v>949</v>
      </c>
      <c r="K3437" t="s">
        <v>9584</v>
      </c>
      <c r="L3437">
        <v>18355</v>
      </c>
      <c r="M3437">
        <v>6526</v>
      </c>
      <c r="N3437" t="s">
        <v>4266</v>
      </c>
      <c r="O3437">
        <v>0</v>
      </c>
      <c r="P3437">
        <v>106</v>
      </c>
      <c r="Q3437" t="s">
        <v>30</v>
      </c>
      <c r="R3437" t="s">
        <v>31</v>
      </c>
      <c r="S3437">
        <v>0</v>
      </c>
      <c r="T3437">
        <v>2006</v>
      </c>
      <c r="U3437">
        <v>787</v>
      </c>
      <c r="V3437">
        <v>6.4</v>
      </c>
      <c r="W3437">
        <v>3000</v>
      </c>
    </row>
    <row r="3438" spans="1:23" x14ac:dyDescent="0.25">
      <c r="A3438" t="s">
        <v>9585</v>
      </c>
      <c r="B3438">
        <v>389</v>
      </c>
      <c r="C3438">
        <v>112</v>
      </c>
      <c r="D3438">
        <v>159</v>
      </c>
      <c r="E3438">
        <v>77</v>
      </c>
      <c r="F3438" t="s">
        <v>2853</v>
      </c>
      <c r="G3438">
        <v>3000</v>
      </c>
      <c r="H3438">
        <v>1738692</v>
      </c>
      <c r="I3438" t="s">
        <v>2560</v>
      </c>
      <c r="J3438" t="s">
        <v>8032</v>
      </c>
      <c r="K3438" t="s">
        <v>9586</v>
      </c>
      <c r="L3438">
        <v>95529</v>
      </c>
      <c r="M3438">
        <v>3547</v>
      </c>
      <c r="N3438" t="s">
        <v>9587</v>
      </c>
      <c r="O3438">
        <v>0</v>
      </c>
      <c r="P3438">
        <v>301</v>
      </c>
      <c r="Q3438" t="s">
        <v>30</v>
      </c>
      <c r="R3438" t="s">
        <v>44</v>
      </c>
      <c r="S3438">
        <v>0</v>
      </c>
      <c r="T3438">
        <v>2011</v>
      </c>
      <c r="U3438">
        <v>294</v>
      </c>
      <c r="V3438">
        <v>7.5</v>
      </c>
      <c r="W3438">
        <v>38000</v>
      </c>
    </row>
    <row r="3439" spans="1:23" x14ac:dyDescent="0.25">
      <c r="A3439" t="s">
        <v>9588</v>
      </c>
      <c r="B3439">
        <v>9</v>
      </c>
      <c r="C3439">
        <v>100</v>
      </c>
      <c r="D3439">
        <v>0</v>
      </c>
      <c r="E3439">
        <v>149</v>
      </c>
      <c r="F3439" t="s">
        <v>7731</v>
      </c>
      <c r="G3439">
        <v>2000</v>
      </c>
      <c r="H3439">
        <v>2209479</v>
      </c>
      <c r="I3439" t="s">
        <v>4336</v>
      </c>
      <c r="J3439" t="s">
        <v>9589</v>
      </c>
      <c r="K3439" t="s">
        <v>9590</v>
      </c>
      <c r="L3439">
        <v>844</v>
      </c>
      <c r="M3439">
        <v>2909</v>
      </c>
      <c r="N3439" t="s">
        <v>6656</v>
      </c>
      <c r="O3439">
        <v>0</v>
      </c>
      <c r="P3439">
        <v>34</v>
      </c>
      <c r="Q3439" t="s">
        <v>30</v>
      </c>
      <c r="R3439" t="s">
        <v>44</v>
      </c>
      <c r="S3439">
        <v>0</v>
      </c>
      <c r="T3439">
        <v>2013</v>
      </c>
      <c r="U3439">
        <v>627</v>
      </c>
      <c r="V3439">
        <v>5.8</v>
      </c>
      <c r="W3439">
        <v>962</v>
      </c>
    </row>
    <row r="3440" spans="1:23" x14ac:dyDescent="0.25">
      <c r="A3440" t="s">
        <v>9591</v>
      </c>
      <c r="B3440">
        <v>34</v>
      </c>
      <c r="C3440">
        <v>99</v>
      </c>
      <c r="D3440">
        <v>2</v>
      </c>
      <c r="E3440">
        <v>455</v>
      </c>
      <c r="F3440" t="s">
        <v>4641</v>
      </c>
      <c r="G3440">
        <v>1000</v>
      </c>
      <c r="H3440">
        <v>1889522</v>
      </c>
      <c r="I3440" t="s">
        <v>2396</v>
      </c>
      <c r="J3440" t="s">
        <v>4680</v>
      </c>
      <c r="K3440" t="s">
        <v>9592</v>
      </c>
      <c r="L3440">
        <v>1119</v>
      </c>
      <c r="M3440">
        <v>2589</v>
      </c>
      <c r="N3440" t="s">
        <v>9593</v>
      </c>
      <c r="O3440">
        <v>2</v>
      </c>
      <c r="P3440">
        <v>12</v>
      </c>
      <c r="Q3440" t="s">
        <v>30</v>
      </c>
      <c r="R3440" t="s">
        <v>31</v>
      </c>
      <c r="S3440">
        <v>0</v>
      </c>
      <c r="T3440">
        <v>2009</v>
      </c>
      <c r="U3440">
        <v>690</v>
      </c>
      <c r="V3440">
        <v>6.5</v>
      </c>
      <c r="W3440">
        <v>797</v>
      </c>
    </row>
    <row r="3441" spans="1:23" x14ac:dyDescent="0.25">
      <c r="A3441" t="s">
        <v>3054</v>
      </c>
      <c r="B3441">
        <v>7</v>
      </c>
      <c r="C3441">
        <v>100</v>
      </c>
      <c r="D3441">
        <v>161</v>
      </c>
      <c r="E3441">
        <v>172</v>
      </c>
      <c r="F3441" t="s">
        <v>6993</v>
      </c>
      <c r="G3441">
        <v>10000</v>
      </c>
      <c r="H3441">
        <v>0</v>
      </c>
      <c r="I3441" t="s">
        <v>2479</v>
      </c>
      <c r="J3441" t="s">
        <v>362</v>
      </c>
      <c r="K3441" t="s">
        <v>9594</v>
      </c>
      <c r="L3441">
        <v>3114</v>
      </c>
      <c r="M3441">
        <v>11059</v>
      </c>
      <c r="N3441" t="s">
        <v>9595</v>
      </c>
      <c r="O3441">
        <v>0</v>
      </c>
      <c r="P3441">
        <v>16</v>
      </c>
      <c r="Q3441" t="s">
        <v>30</v>
      </c>
      <c r="R3441" t="s">
        <v>188</v>
      </c>
      <c r="S3441">
        <v>0</v>
      </c>
      <c r="T3441">
        <v>1983</v>
      </c>
      <c r="U3441">
        <v>422</v>
      </c>
      <c r="V3441">
        <v>4.8</v>
      </c>
      <c r="W3441">
        <v>168</v>
      </c>
    </row>
    <row r="3442" spans="1:23" x14ac:dyDescent="0.25">
      <c r="A3442" t="s">
        <v>9444</v>
      </c>
      <c r="B3442">
        <v>161</v>
      </c>
      <c r="C3442">
        <v>125</v>
      </c>
      <c r="D3442">
        <v>127</v>
      </c>
      <c r="E3442">
        <v>798</v>
      </c>
      <c r="F3442" t="s">
        <v>4042</v>
      </c>
      <c r="G3442">
        <v>6000</v>
      </c>
      <c r="H3442">
        <v>1110286</v>
      </c>
      <c r="I3442" t="s">
        <v>152</v>
      </c>
      <c r="J3442" t="s">
        <v>148</v>
      </c>
      <c r="K3442" t="s">
        <v>9596</v>
      </c>
      <c r="L3442">
        <v>9727</v>
      </c>
      <c r="M3442">
        <v>8876</v>
      </c>
      <c r="N3442" t="s">
        <v>6872</v>
      </c>
      <c r="O3442">
        <v>6</v>
      </c>
      <c r="P3442">
        <v>65</v>
      </c>
      <c r="Q3442" t="s">
        <v>30</v>
      </c>
      <c r="R3442" t="s">
        <v>31</v>
      </c>
      <c r="S3442">
        <v>0</v>
      </c>
      <c r="T3442">
        <v>2009</v>
      </c>
      <c r="U3442">
        <v>941</v>
      </c>
      <c r="V3442">
        <v>7.2</v>
      </c>
      <c r="W3442">
        <v>0</v>
      </c>
    </row>
    <row r="3443" spans="1:23" x14ac:dyDescent="0.25">
      <c r="A3443" t="s">
        <v>9597</v>
      </c>
      <c r="B3443">
        <v>6</v>
      </c>
      <c r="C3443">
        <v>107</v>
      </c>
      <c r="D3443">
        <v>6</v>
      </c>
      <c r="E3443">
        <v>375</v>
      </c>
      <c r="F3443" t="s">
        <v>9598</v>
      </c>
      <c r="G3443">
        <v>963</v>
      </c>
      <c r="H3443">
        <v>1000000</v>
      </c>
      <c r="I3443" t="s">
        <v>816</v>
      </c>
      <c r="J3443" t="s">
        <v>4052</v>
      </c>
      <c r="K3443" t="s">
        <v>9599</v>
      </c>
      <c r="L3443">
        <v>2215</v>
      </c>
      <c r="M3443">
        <v>2209</v>
      </c>
      <c r="N3443" t="s">
        <v>9600</v>
      </c>
      <c r="O3443">
        <v>1</v>
      </c>
      <c r="P3443">
        <v>26</v>
      </c>
      <c r="Q3443" t="s">
        <v>30</v>
      </c>
      <c r="R3443" t="s">
        <v>44</v>
      </c>
      <c r="S3443">
        <v>0</v>
      </c>
      <c r="T3443">
        <v>1977</v>
      </c>
      <c r="U3443">
        <v>750</v>
      </c>
      <c r="V3443">
        <v>6.3</v>
      </c>
      <c r="W3443">
        <v>122</v>
      </c>
    </row>
    <row r="3444" spans="1:23" x14ac:dyDescent="0.25">
      <c r="A3444" t="s">
        <v>4145</v>
      </c>
      <c r="B3444">
        <v>16</v>
      </c>
      <c r="C3444">
        <v>107</v>
      </c>
      <c r="D3444">
        <v>8</v>
      </c>
      <c r="E3444">
        <v>39</v>
      </c>
      <c r="F3444" t="s">
        <v>4110</v>
      </c>
      <c r="G3444">
        <v>106</v>
      </c>
      <c r="H3444">
        <v>700000</v>
      </c>
      <c r="I3444" t="s">
        <v>4147</v>
      </c>
      <c r="J3444" t="s">
        <v>6733</v>
      </c>
      <c r="K3444" t="s">
        <v>9601</v>
      </c>
      <c r="L3444">
        <v>24438</v>
      </c>
      <c r="M3444">
        <v>215</v>
      </c>
      <c r="N3444" t="s">
        <v>9602</v>
      </c>
      <c r="O3444">
        <v>1</v>
      </c>
      <c r="P3444">
        <v>78</v>
      </c>
      <c r="Q3444" t="s">
        <v>965</v>
      </c>
      <c r="R3444" t="s">
        <v>966</v>
      </c>
      <c r="S3444">
        <v>0</v>
      </c>
      <c r="T3444">
        <v>1993</v>
      </c>
      <c r="U3444">
        <v>54</v>
      </c>
      <c r="V3444">
        <v>7</v>
      </c>
      <c r="W3444">
        <v>0</v>
      </c>
    </row>
    <row r="3445" spans="1:23" x14ac:dyDescent="0.25">
      <c r="A3445" t="s">
        <v>4086</v>
      </c>
      <c r="B3445">
        <v>301</v>
      </c>
      <c r="C3445">
        <v>97</v>
      </c>
      <c r="D3445">
        <v>0</v>
      </c>
      <c r="E3445">
        <v>106</v>
      </c>
      <c r="F3445" t="s">
        <v>6287</v>
      </c>
      <c r="G3445">
        <v>227</v>
      </c>
      <c r="H3445">
        <v>1768416</v>
      </c>
      <c r="I3445" t="s">
        <v>1639</v>
      </c>
      <c r="J3445" t="s">
        <v>9603</v>
      </c>
      <c r="K3445" t="s">
        <v>9604</v>
      </c>
      <c r="L3445">
        <v>35848</v>
      </c>
      <c r="M3445">
        <v>684</v>
      </c>
      <c r="N3445" t="s">
        <v>9605</v>
      </c>
      <c r="O3445">
        <v>0</v>
      </c>
      <c r="P3445">
        <v>198</v>
      </c>
      <c r="Q3445" t="s">
        <v>30</v>
      </c>
      <c r="R3445" t="s">
        <v>31</v>
      </c>
      <c r="S3445">
        <v>0</v>
      </c>
      <c r="T3445">
        <v>2010</v>
      </c>
      <c r="U3445">
        <v>218</v>
      </c>
      <c r="V3445">
        <v>6.3</v>
      </c>
      <c r="W3445">
        <v>0</v>
      </c>
    </row>
    <row r="3446" spans="1:23" x14ac:dyDescent="0.25">
      <c r="A3446" t="s">
        <v>9606</v>
      </c>
      <c r="B3446">
        <v>52</v>
      </c>
      <c r="C3446">
        <v>105</v>
      </c>
      <c r="D3446">
        <v>10</v>
      </c>
      <c r="E3446">
        <v>184</v>
      </c>
      <c r="F3446" t="s">
        <v>9607</v>
      </c>
      <c r="G3446">
        <v>756</v>
      </c>
      <c r="H3446">
        <v>1425993</v>
      </c>
      <c r="I3446" t="s">
        <v>1094</v>
      </c>
      <c r="J3446" t="s">
        <v>6457</v>
      </c>
      <c r="K3446" t="s">
        <v>9608</v>
      </c>
      <c r="L3446">
        <v>7412</v>
      </c>
      <c r="M3446">
        <v>1417</v>
      </c>
      <c r="N3446" t="s">
        <v>9609</v>
      </c>
      <c r="O3446">
        <v>1</v>
      </c>
      <c r="P3446">
        <v>72</v>
      </c>
      <c r="Q3446" t="s">
        <v>30</v>
      </c>
      <c r="R3446" t="s">
        <v>31</v>
      </c>
      <c r="S3446">
        <v>0</v>
      </c>
      <c r="T3446">
        <v>2009</v>
      </c>
      <c r="U3446">
        <v>216</v>
      </c>
      <c r="V3446">
        <v>5.3</v>
      </c>
      <c r="W3446">
        <v>0</v>
      </c>
    </row>
    <row r="3447" spans="1:23" x14ac:dyDescent="0.25">
      <c r="A3447" t="s">
        <v>9610</v>
      </c>
      <c r="B3447">
        <v>12</v>
      </c>
      <c r="C3447">
        <v>95</v>
      </c>
      <c r="D3447">
        <v>43</v>
      </c>
      <c r="E3447">
        <v>611</v>
      </c>
      <c r="F3447" t="s">
        <v>6881</v>
      </c>
      <c r="G3447">
        <v>1000</v>
      </c>
      <c r="H3447">
        <v>306715</v>
      </c>
      <c r="I3447" t="s">
        <v>1094</v>
      </c>
      <c r="J3447" t="s">
        <v>2797</v>
      </c>
      <c r="K3447" t="s">
        <v>9611</v>
      </c>
      <c r="L3447">
        <v>5143</v>
      </c>
      <c r="M3447">
        <v>5213</v>
      </c>
      <c r="N3447" t="s">
        <v>1602</v>
      </c>
      <c r="O3447">
        <v>1</v>
      </c>
      <c r="P3447">
        <v>62</v>
      </c>
      <c r="Q3447" t="s">
        <v>30</v>
      </c>
      <c r="R3447" t="s">
        <v>31</v>
      </c>
      <c r="S3447">
        <v>0</v>
      </c>
      <c r="T3447">
        <v>1998</v>
      </c>
      <c r="U3447">
        <v>788</v>
      </c>
      <c r="V3447">
        <v>2.2999999999999998</v>
      </c>
      <c r="W3447">
        <v>724</v>
      </c>
    </row>
    <row r="3448" spans="1:23" x14ac:dyDescent="0.25">
      <c r="A3448" t="s">
        <v>9612</v>
      </c>
      <c r="B3448">
        <v>134</v>
      </c>
      <c r="C3448">
        <v>106</v>
      </c>
      <c r="D3448">
        <v>58</v>
      </c>
      <c r="E3448">
        <v>973</v>
      </c>
      <c r="F3448" t="s">
        <v>574</v>
      </c>
      <c r="G3448">
        <v>23000</v>
      </c>
      <c r="H3448">
        <v>382946</v>
      </c>
      <c r="I3448" t="s">
        <v>2164</v>
      </c>
      <c r="J3448" t="s">
        <v>50</v>
      </c>
      <c r="K3448" t="s">
        <v>9613</v>
      </c>
      <c r="L3448">
        <v>43965</v>
      </c>
      <c r="M3448">
        <v>44969</v>
      </c>
      <c r="N3448" t="s">
        <v>330</v>
      </c>
      <c r="O3448">
        <v>0</v>
      </c>
      <c r="P3448">
        <v>99</v>
      </c>
      <c r="Q3448" t="s">
        <v>30</v>
      </c>
      <c r="R3448" t="s">
        <v>31</v>
      </c>
      <c r="S3448">
        <v>0</v>
      </c>
      <c r="T3448">
        <v>2010</v>
      </c>
      <c r="U3448">
        <v>20000</v>
      </c>
      <c r="V3448">
        <v>7.1</v>
      </c>
      <c r="W3448">
        <v>19000</v>
      </c>
    </row>
    <row r="3449" spans="1:23" x14ac:dyDescent="0.25">
      <c r="A3449" t="s">
        <v>4170</v>
      </c>
      <c r="B3449">
        <v>151</v>
      </c>
      <c r="C3449">
        <v>93</v>
      </c>
      <c r="D3449">
        <v>47</v>
      </c>
      <c r="E3449">
        <v>13</v>
      </c>
      <c r="F3449" t="s">
        <v>9389</v>
      </c>
      <c r="G3449">
        <v>554</v>
      </c>
      <c r="H3449">
        <v>518134</v>
      </c>
      <c r="I3449" t="s">
        <v>5474</v>
      </c>
      <c r="J3449" t="s">
        <v>1494</v>
      </c>
      <c r="K3449" t="s">
        <v>9614</v>
      </c>
      <c r="L3449">
        <v>21243</v>
      </c>
      <c r="M3449">
        <v>1105</v>
      </c>
      <c r="N3449" t="s">
        <v>9615</v>
      </c>
      <c r="O3449">
        <v>2</v>
      </c>
      <c r="P3449">
        <v>66</v>
      </c>
      <c r="Q3449" t="s">
        <v>30</v>
      </c>
      <c r="R3449" t="s">
        <v>44</v>
      </c>
      <c r="S3449">
        <v>0</v>
      </c>
      <c r="T3449">
        <v>2013</v>
      </c>
      <c r="U3449">
        <v>524</v>
      </c>
      <c r="V3449">
        <v>6.2</v>
      </c>
      <c r="W3449">
        <v>0</v>
      </c>
    </row>
    <row r="3450" spans="1:23" x14ac:dyDescent="0.25">
      <c r="A3450" t="s">
        <v>3705</v>
      </c>
      <c r="B3450">
        <v>103</v>
      </c>
      <c r="C3450">
        <v>103</v>
      </c>
      <c r="D3450">
        <v>835</v>
      </c>
      <c r="E3450">
        <v>0</v>
      </c>
      <c r="F3450" t="s">
        <v>9616</v>
      </c>
      <c r="G3450">
        <v>13000</v>
      </c>
      <c r="H3450">
        <v>236266</v>
      </c>
      <c r="I3450" t="s">
        <v>4027</v>
      </c>
      <c r="J3450" t="s">
        <v>776</v>
      </c>
      <c r="K3450" t="s">
        <v>9617</v>
      </c>
      <c r="L3450">
        <v>15104</v>
      </c>
      <c r="M3450">
        <v>13000</v>
      </c>
      <c r="N3450" t="s">
        <v>14106</v>
      </c>
      <c r="O3450">
        <v>0</v>
      </c>
      <c r="P3450">
        <v>290</v>
      </c>
      <c r="Q3450" t="s">
        <v>30</v>
      </c>
      <c r="R3450" t="s">
        <v>31</v>
      </c>
      <c r="S3450">
        <v>0</v>
      </c>
      <c r="T3450">
        <v>2002</v>
      </c>
      <c r="U3450">
        <v>0</v>
      </c>
      <c r="V3450">
        <v>6.2</v>
      </c>
      <c r="W3450">
        <v>0</v>
      </c>
    </row>
    <row r="3451" spans="1:23" x14ac:dyDescent="0.25">
      <c r="A3451" t="s">
        <v>9618</v>
      </c>
      <c r="B3451">
        <v>39</v>
      </c>
      <c r="C3451">
        <v>96</v>
      </c>
      <c r="D3451">
        <v>5</v>
      </c>
      <c r="E3451">
        <v>52</v>
      </c>
      <c r="F3451" t="s">
        <v>2241</v>
      </c>
      <c r="G3451">
        <v>766</v>
      </c>
      <c r="H3451">
        <v>196067</v>
      </c>
      <c r="I3451" t="s">
        <v>152</v>
      </c>
      <c r="J3451" t="s">
        <v>1319</v>
      </c>
      <c r="K3451" t="s">
        <v>9619</v>
      </c>
      <c r="L3451">
        <v>1966</v>
      </c>
      <c r="M3451">
        <v>1251</v>
      </c>
      <c r="N3451" t="s">
        <v>9620</v>
      </c>
      <c r="O3451">
        <v>3</v>
      </c>
      <c r="P3451">
        <v>25</v>
      </c>
      <c r="Q3451" t="s">
        <v>30</v>
      </c>
      <c r="R3451" t="s">
        <v>44</v>
      </c>
      <c r="S3451">
        <v>0</v>
      </c>
      <c r="T3451">
        <v>2002</v>
      </c>
      <c r="U3451">
        <v>358</v>
      </c>
      <c r="V3451">
        <v>6.7</v>
      </c>
      <c r="W3451">
        <v>97</v>
      </c>
    </row>
    <row r="3452" spans="1:23" x14ac:dyDescent="0.25">
      <c r="A3452" t="s">
        <v>8607</v>
      </c>
      <c r="B3452">
        <v>133</v>
      </c>
      <c r="C3452">
        <v>103</v>
      </c>
      <c r="D3452">
        <v>6</v>
      </c>
      <c r="E3452">
        <v>935</v>
      </c>
      <c r="F3452" t="s">
        <v>2123</v>
      </c>
      <c r="G3452">
        <v>7000</v>
      </c>
      <c r="H3452">
        <v>532988</v>
      </c>
      <c r="I3452" t="s">
        <v>3864</v>
      </c>
      <c r="J3452" t="s">
        <v>359</v>
      </c>
      <c r="K3452" t="s">
        <v>9621</v>
      </c>
      <c r="L3452">
        <v>5863</v>
      </c>
      <c r="M3452">
        <v>9660</v>
      </c>
      <c r="N3452" t="s">
        <v>3500</v>
      </c>
      <c r="O3452">
        <v>0</v>
      </c>
      <c r="P3452">
        <v>25</v>
      </c>
      <c r="Q3452" t="s">
        <v>30</v>
      </c>
      <c r="R3452" t="s">
        <v>31</v>
      </c>
      <c r="S3452">
        <v>0</v>
      </c>
      <c r="T3452">
        <v>2015</v>
      </c>
      <c r="U3452">
        <v>1000</v>
      </c>
      <c r="V3452">
        <v>6.5</v>
      </c>
      <c r="W3452">
        <v>0</v>
      </c>
    </row>
    <row r="3453" spans="1:23" x14ac:dyDescent="0.25">
      <c r="A3453" t="s">
        <v>9622</v>
      </c>
      <c r="B3453">
        <v>104</v>
      </c>
      <c r="C3453">
        <v>108</v>
      </c>
      <c r="D3453">
        <v>30</v>
      </c>
      <c r="E3453">
        <v>281</v>
      </c>
      <c r="F3453" t="s">
        <v>2351</v>
      </c>
      <c r="G3453">
        <v>474</v>
      </c>
      <c r="H3453">
        <v>453079</v>
      </c>
      <c r="I3453" t="s">
        <v>1094</v>
      </c>
      <c r="J3453" t="s">
        <v>6599</v>
      </c>
      <c r="K3453" t="s">
        <v>9623</v>
      </c>
      <c r="L3453">
        <v>4124</v>
      </c>
      <c r="M3453">
        <v>2029</v>
      </c>
      <c r="N3453" t="s">
        <v>6059</v>
      </c>
      <c r="O3453">
        <v>4</v>
      </c>
      <c r="P3453">
        <v>29</v>
      </c>
      <c r="Q3453" t="s">
        <v>30</v>
      </c>
      <c r="R3453" t="s">
        <v>31</v>
      </c>
      <c r="S3453">
        <v>0</v>
      </c>
      <c r="T3453">
        <v>2010</v>
      </c>
      <c r="U3453">
        <v>403</v>
      </c>
      <c r="V3453">
        <v>5.9</v>
      </c>
      <c r="W3453">
        <v>916</v>
      </c>
    </row>
    <row r="3454" spans="1:23" x14ac:dyDescent="0.25">
      <c r="A3454" t="s">
        <v>9624</v>
      </c>
      <c r="B3454">
        <v>121</v>
      </c>
      <c r="C3454">
        <v>177</v>
      </c>
      <c r="D3454">
        <v>23</v>
      </c>
      <c r="E3454">
        <v>0</v>
      </c>
      <c r="F3454" t="s">
        <v>9625</v>
      </c>
      <c r="G3454">
        <v>4</v>
      </c>
      <c r="H3454">
        <v>0</v>
      </c>
      <c r="I3454" t="s">
        <v>1209</v>
      </c>
      <c r="J3454" t="s">
        <v>9626</v>
      </c>
      <c r="K3454" t="s">
        <v>9627</v>
      </c>
      <c r="L3454">
        <v>2518</v>
      </c>
      <c r="M3454">
        <v>8</v>
      </c>
      <c r="N3454" t="s">
        <v>9628</v>
      </c>
      <c r="O3454">
        <v>0</v>
      </c>
      <c r="P3454">
        <v>28</v>
      </c>
      <c r="Q3454" t="s">
        <v>3466</v>
      </c>
      <c r="R3454" t="s">
        <v>4350</v>
      </c>
      <c r="S3454">
        <v>0</v>
      </c>
      <c r="T3454">
        <v>2013</v>
      </c>
      <c r="U3454">
        <v>4</v>
      </c>
      <c r="V3454">
        <v>6.7</v>
      </c>
      <c r="W3454">
        <v>1000</v>
      </c>
    </row>
    <row r="3455" spans="1:23" x14ac:dyDescent="0.25">
      <c r="A3455" t="s">
        <v>9629</v>
      </c>
      <c r="B3455">
        <v>27</v>
      </c>
      <c r="C3455">
        <v>118</v>
      </c>
      <c r="D3455">
        <v>0</v>
      </c>
      <c r="E3455">
        <v>410</v>
      </c>
      <c r="F3455" t="s">
        <v>2036</v>
      </c>
      <c r="G3455">
        <v>26000</v>
      </c>
      <c r="H3455">
        <v>46451</v>
      </c>
      <c r="I3455" t="s">
        <v>3657</v>
      </c>
      <c r="J3455" t="s">
        <v>72</v>
      </c>
      <c r="K3455" t="s">
        <v>9630</v>
      </c>
      <c r="L3455">
        <v>7663</v>
      </c>
      <c r="M3455">
        <v>27756</v>
      </c>
      <c r="N3455" t="s">
        <v>1502</v>
      </c>
      <c r="O3455">
        <v>2</v>
      </c>
      <c r="P3455">
        <v>38</v>
      </c>
      <c r="Q3455" t="s">
        <v>30</v>
      </c>
      <c r="R3455" t="s">
        <v>31</v>
      </c>
      <c r="S3455">
        <v>0</v>
      </c>
      <c r="T3455">
        <v>2010</v>
      </c>
      <c r="U3455">
        <v>854</v>
      </c>
      <c r="V3455">
        <v>6</v>
      </c>
      <c r="W3455">
        <v>694</v>
      </c>
    </row>
    <row r="3456" spans="1:23" x14ac:dyDescent="0.25">
      <c r="A3456" t="s">
        <v>1494</v>
      </c>
      <c r="B3456">
        <v>49</v>
      </c>
      <c r="C3456">
        <v>97</v>
      </c>
      <c r="D3456">
        <v>554</v>
      </c>
      <c r="E3456">
        <v>530</v>
      </c>
      <c r="F3456" t="s">
        <v>282</v>
      </c>
      <c r="G3456">
        <v>876</v>
      </c>
      <c r="H3456">
        <v>233103</v>
      </c>
      <c r="I3456" t="s">
        <v>2164</v>
      </c>
      <c r="J3456" t="s">
        <v>1885</v>
      </c>
      <c r="K3456" t="s">
        <v>9631</v>
      </c>
      <c r="L3456">
        <v>2670</v>
      </c>
      <c r="M3456">
        <v>2544</v>
      </c>
      <c r="N3456" t="s">
        <v>2971</v>
      </c>
      <c r="O3456">
        <v>3</v>
      </c>
      <c r="P3456">
        <v>50</v>
      </c>
      <c r="Q3456" t="s">
        <v>30</v>
      </c>
      <c r="R3456" t="s">
        <v>44</v>
      </c>
      <c r="S3456">
        <v>0</v>
      </c>
      <c r="T3456">
        <v>2005</v>
      </c>
      <c r="U3456">
        <v>838</v>
      </c>
      <c r="V3456">
        <v>6.9</v>
      </c>
      <c r="W3456">
        <v>311</v>
      </c>
    </row>
    <row r="3457" spans="1:23" x14ac:dyDescent="0.25">
      <c r="A3457" t="s">
        <v>9275</v>
      </c>
      <c r="B3457">
        <v>100</v>
      </c>
      <c r="C3457">
        <v>102</v>
      </c>
      <c r="D3457">
        <v>78</v>
      </c>
      <c r="E3457">
        <v>184</v>
      </c>
      <c r="F3457" t="s">
        <v>9632</v>
      </c>
      <c r="G3457">
        <v>12000</v>
      </c>
      <c r="H3457">
        <v>0</v>
      </c>
      <c r="I3457" t="s">
        <v>233</v>
      </c>
      <c r="J3457" t="s">
        <v>3013</v>
      </c>
      <c r="K3457" t="s">
        <v>9633</v>
      </c>
      <c r="L3457">
        <v>197845</v>
      </c>
      <c r="M3457">
        <v>12680</v>
      </c>
      <c r="N3457" t="s">
        <v>9634</v>
      </c>
      <c r="O3457">
        <v>2</v>
      </c>
      <c r="P3457">
        <v>876</v>
      </c>
      <c r="Q3457" t="s">
        <v>30</v>
      </c>
      <c r="R3457" t="s">
        <v>188</v>
      </c>
      <c r="S3457">
        <v>0</v>
      </c>
      <c r="T3457">
        <v>1999</v>
      </c>
      <c r="U3457">
        <v>333</v>
      </c>
      <c r="V3457">
        <v>7.9</v>
      </c>
      <c r="W3457">
        <v>16000</v>
      </c>
    </row>
    <row r="3458" spans="1:23" x14ac:dyDescent="0.25">
      <c r="A3458" t="s">
        <v>9635</v>
      </c>
      <c r="B3458">
        <v>12</v>
      </c>
      <c r="C3458">
        <v>92</v>
      </c>
      <c r="D3458">
        <v>4</v>
      </c>
      <c r="E3458">
        <v>4</v>
      </c>
      <c r="F3458" t="s">
        <v>6865</v>
      </c>
      <c r="G3458">
        <v>91</v>
      </c>
      <c r="H3458">
        <v>0</v>
      </c>
      <c r="I3458" t="s">
        <v>2850</v>
      </c>
      <c r="J3458" t="s">
        <v>6823</v>
      </c>
      <c r="K3458" t="s">
        <v>9636</v>
      </c>
      <c r="L3458">
        <v>383</v>
      </c>
      <c r="M3458">
        <v>198</v>
      </c>
      <c r="N3458" t="s">
        <v>9637</v>
      </c>
      <c r="O3458">
        <v>1</v>
      </c>
      <c r="P3458">
        <v>1</v>
      </c>
      <c r="Q3458" t="s">
        <v>4389</v>
      </c>
      <c r="R3458" t="s">
        <v>2434</v>
      </c>
      <c r="S3458">
        <v>0</v>
      </c>
      <c r="T3458">
        <v>2014</v>
      </c>
      <c r="U3458">
        <v>82</v>
      </c>
      <c r="V3458">
        <v>5.3</v>
      </c>
      <c r="W3458">
        <v>55</v>
      </c>
    </row>
    <row r="3459" spans="1:23" x14ac:dyDescent="0.25">
      <c r="A3459" t="s">
        <v>3020</v>
      </c>
      <c r="B3459">
        <v>112</v>
      </c>
      <c r="C3459">
        <v>88</v>
      </c>
      <c r="D3459">
        <v>0</v>
      </c>
      <c r="E3459">
        <v>507</v>
      </c>
      <c r="F3459" t="s">
        <v>6164</v>
      </c>
      <c r="G3459">
        <v>1000</v>
      </c>
      <c r="H3459">
        <v>0</v>
      </c>
      <c r="I3459" t="s">
        <v>9638</v>
      </c>
      <c r="J3459" t="s">
        <v>3361</v>
      </c>
      <c r="K3459" t="s">
        <v>9639</v>
      </c>
      <c r="L3459">
        <v>8589</v>
      </c>
      <c r="M3459">
        <v>3150</v>
      </c>
      <c r="N3459" t="s">
        <v>6561</v>
      </c>
      <c r="O3459">
        <v>0</v>
      </c>
      <c r="P3459">
        <v>70</v>
      </c>
      <c r="Q3459" t="s">
        <v>30</v>
      </c>
      <c r="R3459" t="s">
        <v>31</v>
      </c>
      <c r="S3459">
        <v>0</v>
      </c>
      <c r="T3459">
        <v>2011</v>
      </c>
      <c r="U3459">
        <v>844</v>
      </c>
      <c r="V3459">
        <v>4.8</v>
      </c>
      <c r="W3459">
        <v>0</v>
      </c>
    </row>
    <row r="3460" spans="1:23" x14ac:dyDescent="0.25">
      <c r="A3460" t="s">
        <v>9640</v>
      </c>
      <c r="B3460">
        <v>10</v>
      </c>
      <c r="C3460">
        <v>80</v>
      </c>
      <c r="D3460">
        <v>0</v>
      </c>
      <c r="E3460">
        <v>26</v>
      </c>
      <c r="F3460" t="s">
        <v>9641</v>
      </c>
      <c r="G3460">
        <v>99</v>
      </c>
      <c r="H3460">
        <v>0</v>
      </c>
      <c r="I3460" t="s">
        <v>1818</v>
      </c>
      <c r="J3460" t="s">
        <v>9642</v>
      </c>
      <c r="K3460" t="s">
        <v>9643</v>
      </c>
      <c r="L3460">
        <v>1159</v>
      </c>
      <c r="M3460">
        <v>218</v>
      </c>
      <c r="N3460" t="s">
        <v>9644</v>
      </c>
      <c r="O3460">
        <v>1</v>
      </c>
      <c r="P3460">
        <v>9</v>
      </c>
      <c r="Q3460" t="s">
        <v>3466</v>
      </c>
      <c r="R3460" t="s">
        <v>4350</v>
      </c>
      <c r="S3460">
        <v>0</v>
      </c>
      <c r="T3460">
        <v>2012</v>
      </c>
      <c r="U3460">
        <v>62</v>
      </c>
      <c r="V3460">
        <v>5.3</v>
      </c>
      <c r="W3460">
        <v>453</v>
      </c>
    </row>
    <row r="3461" spans="1:23" x14ac:dyDescent="0.25">
      <c r="A3461" t="s">
        <v>2336</v>
      </c>
      <c r="B3461">
        <v>38</v>
      </c>
      <c r="C3461">
        <v>115</v>
      </c>
      <c r="D3461">
        <v>16000</v>
      </c>
      <c r="E3461">
        <v>240</v>
      </c>
      <c r="F3461" t="s">
        <v>2833</v>
      </c>
      <c r="G3461">
        <v>16000</v>
      </c>
      <c r="H3461">
        <v>41400000</v>
      </c>
      <c r="I3461" t="s">
        <v>8666</v>
      </c>
      <c r="J3461" t="s">
        <v>2336</v>
      </c>
      <c r="K3461" t="s">
        <v>9645</v>
      </c>
      <c r="L3461">
        <v>39451</v>
      </c>
      <c r="M3461">
        <v>17209</v>
      </c>
      <c r="N3461" t="s">
        <v>9646</v>
      </c>
      <c r="O3461">
        <v>0</v>
      </c>
      <c r="P3461">
        <v>138</v>
      </c>
      <c r="Q3461" t="s">
        <v>30</v>
      </c>
      <c r="R3461" t="s">
        <v>31</v>
      </c>
      <c r="S3461">
        <v>0</v>
      </c>
      <c r="T3461">
        <v>1985</v>
      </c>
      <c r="U3461">
        <v>455</v>
      </c>
      <c r="V3461">
        <v>7.3</v>
      </c>
      <c r="W3461">
        <v>0</v>
      </c>
    </row>
    <row r="3462" spans="1:23" x14ac:dyDescent="0.25">
      <c r="A3462" t="s">
        <v>9647</v>
      </c>
      <c r="B3462">
        <v>18</v>
      </c>
      <c r="C3462">
        <v>97</v>
      </c>
      <c r="D3462">
        <v>49</v>
      </c>
      <c r="E3462">
        <v>687</v>
      </c>
      <c r="F3462" t="s">
        <v>2905</v>
      </c>
      <c r="G3462">
        <v>878</v>
      </c>
      <c r="H3462">
        <v>0</v>
      </c>
      <c r="I3462" t="s">
        <v>9648</v>
      </c>
      <c r="J3462" t="s">
        <v>9649</v>
      </c>
      <c r="K3462" t="s">
        <v>9650</v>
      </c>
      <c r="L3462">
        <v>15862</v>
      </c>
      <c r="M3462">
        <v>4334</v>
      </c>
      <c r="N3462" t="s">
        <v>3802</v>
      </c>
      <c r="O3462">
        <v>5</v>
      </c>
      <c r="P3462">
        <v>42</v>
      </c>
      <c r="Q3462" t="s">
        <v>30</v>
      </c>
      <c r="R3462" t="s">
        <v>31</v>
      </c>
      <c r="S3462">
        <v>0</v>
      </c>
      <c r="T3462">
        <v>2008</v>
      </c>
      <c r="U3462">
        <v>847</v>
      </c>
      <c r="V3462">
        <v>7.4</v>
      </c>
      <c r="W3462">
        <v>389</v>
      </c>
    </row>
    <row r="3463" spans="1:23" x14ac:dyDescent="0.25">
      <c r="A3463" t="s">
        <v>5457</v>
      </c>
      <c r="B3463">
        <v>152</v>
      </c>
      <c r="C3463">
        <v>102</v>
      </c>
      <c r="D3463">
        <v>0</v>
      </c>
      <c r="E3463">
        <v>787</v>
      </c>
      <c r="F3463" t="s">
        <v>1840</v>
      </c>
      <c r="G3463">
        <v>14000</v>
      </c>
      <c r="H3463">
        <v>7993039</v>
      </c>
      <c r="I3463" t="s">
        <v>1094</v>
      </c>
      <c r="J3463" t="s">
        <v>1290</v>
      </c>
      <c r="K3463" t="s">
        <v>9651</v>
      </c>
      <c r="L3463">
        <v>120036</v>
      </c>
      <c r="M3463">
        <v>18643</v>
      </c>
      <c r="N3463" t="s">
        <v>1337</v>
      </c>
      <c r="O3463">
        <v>1</v>
      </c>
      <c r="P3463">
        <v>408</v>
      </c>
      <c r="Q3463" t="s">
        <v>30</v>
      </c>
      <c r="R3463" t="s">
        <v>31</v>
      </c>
      <c r="S3463">
        <v>0</v>
      </c>
      <c r="T3463">
        <v>1993</v>
      </c>
      <c r="U3463">
        <v>1000</v>
      </c>
      <c r="V3463">
        <v>7.7</v>
      </c>
      <c r="W3463">
        <v>10000</v>
      </c>
    </row>
    <row r="3464" spans="1:23" x14ac:dyDescent="0.25">
      <c r="A3464" t="s">
        <v>2553</v>
      </c>
      <c r="B3464">
        <v>44</v>
      </c>
      <c r="C3464">
        <v>111</v>
      </c>
      <c r="D3464">
        <v>197</v>
      </c>
      <c r="E3464">
        <v>578</v>
      </c>
      <c r="F3464" t="s">
        <v>6966</v>
      </c>
      <c r="G3464">
        <v>755</v>
      </c>
      <c r="H3464">
        <v>0</v>
      </c>
      <c r="I3464" t="s">
        <v>1937</v>
      </c>
      <c r="J3464" t="s">
        <v>6411</v>
      </c>
      <c r="K3464" t="s">
        <v>9652</v>
      </c>
      <c r="L3464">
        <v>39786</v>
      </c>
      <c r="M3464">
        <v>3009</v>
      </c>
      <c r="N3464" t="s">
        <v>9653</v>
      </c>
      <c r="O3464">
        <v>5</v>
      </c>
      <c r="P3464">
        <v>162</v>
      </c>
      <c r="Q3464" t="s">
        <v>30</v>
      </c>
      <c r="R3464" t="s">
        <v>31</v>
      </c>
      <c r="S3464">
        <v>0</v>
      </c>
      <c r="T3464">
        <v>2007</v>
      </c>
      <c r="U3464">
        <v>632</v>
      </c>
      <c r="V3464">
        <v>4.8</v>
      </c>
      <c r="W3464">
        <v>586</v>
      </c>
    </row>
    <row r="3465" spans="1:23" x14ac:dyDescent="0.25">
      <c r="A3465" t="s">
        <v>9654</v>
      </c>
      <c r="B3465">
        <v>6</v>
      </c>
      <c r="C3465">
        <v>96</v>
      </c>
      <c r="D3465">
        <v>16</v>
      </c>
      <c r="E3465">
        <v>63</v>
      </c>
      <c r="F3465" t="s">
        <v>9655</v>
      </c>
      <c r="G3465">
        <v>149</v>
      </c>
      <c r="H3465">
        <v>0</v>
      </c>
      <c r="I3465" t="s">
        <v>152</v>
      </c>
      <c r="J3465" t="s">
        <v>9656</v>
      </c>
      <c r="K3465" t="s">
        <v>9657</v>
      </c>
      <c r="L3465">
        <v>33</v>
      </c>
      <c r="M3465">
        <v>414</v>
      </c>
      <c r="N3465" t="s">
        <v>9658</v>
      </c>
      <c r="O3465">
        <v>0</v>
      </c>
      <c r="P3465">
        <v>6</v>
      </c>
      <c r="Q3465" t="s">
        <v>30</v>
      </c>
      <c r="R3465" t="s">
        <v>188</v>
      </c>
      <c r="S3465">
        <v>0</v>
      </c>
      <c r="T3465">
        <v>2016</v>
      </c>
      <c r="U3465">
        <v>147</v>
      </c>
      <c r="V3465">
        <v>7.2</v>
      </c>
      <c r="W3465">
        <v>187</v>
      </c>
    </row>
    <row r="3466" spans="1:23" x14ac:dyDescent="0.25">
      <c r="A3466" t="s">
        <v>9659</v>
      </c>
      <c r="B3466">
        <v>46</v>
      </c>
      <c r="C3466">
        <v>94</v>
      </c>
      <c r="D3466">
        <v>0</v>
      </c>
      <c r="E3466">
        <v>493</v>
      </c>
      <c r="F3466" t="s">
        <v>6612</v>
      </c>
      <c r="G3466">
        <v>15000</v>
      </c>
      <c r="H3466">
        <v>0</v>
      </c>
      <c r="I3466" t="s">
        <v>1385</v>
      </c>
      <c r="J3466" t="s">
        <v>9660</v>
      </c>
      <c r="K3466" t="s">
        <v>9661</v>
      </c>
      <c r="L3466">
        <v>5255</v>
      </c>
      <c r="M3466">
        <v>17377</v>
      </c>
      <c r="N3466" t="s">
        <v>9662</v>
      </c>
      <c r="O3466">
        <v>3</v>
      </c>
      <c r="P3466">
        <v>38</v>
      </c>
      <c r="Q3466" t="s">
        <v>30</v>
      </c>
      <c r="R3466" t="s">
        <v>31</v>
      </c>
      <c r="S3466">
        <v>0</v>
      </c>
      <c r="T3466">
        <v>2015</v>
      </c>
      <c r="U3466">
        <v>725</v>
      </c>
      <c r="V3466">
        <v>5.8</v>
      </c>
      <c r="W3466">
        <v>0</v>
      </c>
    </row>
    <row r="3467" spans="1:23" x14ac:dyDescent="0.25">
      <c r="A3467" t="s">
        <v>9663</v>
      </c>
      <c r="B3467">
        <v>63</v>
      </c>
      <c r="C3467">
        <v>125</v>
      </c>
      <c r="D3467">
        <v>4</v>
      </c>
      <c r="E3467">
        <v>36</v>
      </c>
      <c r="F3467" t="s">
        <v>9664</v>
      </c>
      <c r="G3467">
        <v>177</v>
      </c>
      <c r="H3467">
        <v>927107</v>
      </c>
      <c r="I3467" t="s">
        <v>7033</v>
      </c>
      <c r="J3467" t="s">
        <v>9665</v>
      </c>
      <c r="K3467" t="s">
        <v>9666</v>
      </c>
      <c r="L3467">
        <v>5153</v>
      </c>
      <c r="M3467">
        <v>333</v>
      </c>
      <c r="N3467" t="s">
        <v>9667</v>
      </c>
      <c r="O3467">
        <v>1</v>
      </c>
      <c r="P3467">
        <v>51</v>
      </c>
      <c r="Q3467" t="s">
        <v>5217</v>
      </c>
      <c r="R3467" t="s">
        <v>526</v>
      </c>
      <c r="S3467">
        <v>0</v>
      </c>
      <c r="T3467">
        <v>1999</v>
      </c>
      <c r="U3467">
        <v>66</v>
      </c>
      <c r="V3467">
        <v>7.3</v>
      </c>
      <c r="W3467">
        <v>687</v>
      </c>
    </row>
    <row r="3468" spans="1:23" x14ac:dyDescent="0.25">
      <c r="A3468" t="s">
        <v>9668</v>
      </c>
      <c r="B3468">
        <v>74</v>
      </c>
      <c r="C3468">
        <v>108</v>
      </c>
      <c r="D3468">
        <v>3</v>
      </c>
      <c r="E3468">
        <v>436</v>
      </c>
      <c r="F3468" t="s">
        <v>2038</v>
      </c>
      <c r="G3468">
        <v>710</v>
      </c>
      <c r="H3468">
        <v>49526</v>
      </c>
      <c r="I3468" t="s">
        <v>1639</v>
      </c>
      <c r="J3468" t="s">
        <v>2095</v>
      </c>
      <c r="K3468" t="s">
        <v>9669</v>
      </c>
      <c r="L3468">
        <v>16299</v>
      </c>
      <c r="M3468">
        <v>2119</v>
      </c>
      <c r="N3468" t="s">
        <v>8771</v>
      </c>
      <c r="O3468">
        <v>1</v>
      </c>
      <c r="P3468">
        <v>129</v>
      </c>
      <c r="Q3468" t="s">
        <v>30</v>
      </c>
      <c r="R3468" t="s">
        <v>31</v>
      </c>
      <c r="S3468">
        <v>0</v>
      </c>
      <c r="T3468">
        <v>2005</v>
      </c>
      <c r="U3468">
        <v>697</v>
      </c>
      <c r="V3468">
        <v>7</v>
      </c>
      <c r="W3468">
        <v>1000</v>
      </c>
    </row>
    <row r="3469" spans="1:23" x14ac:dyDescent="0.25">
      <c r="A3469" t="s">
        <v>9670</v>
      </c>
      <c r="B3469">
        <v>25</v>
      </c>
      <c r="C3469">
        <v>101</v>
      </c>
      <c r="D3469">
        <v>0</v>
      </c>
      <c r="E3469">
        <v>83</v>
      </c>
      <c r="F3469" t="s">
        <v>9671</v>
      </c>
      <c r="G3469">
        <v>240</v>
      </c>
      <c r="H3469">
        <v>10696</v>
      </c>
      <c r="I3469" t="s">
        <v>1007</v>
      </c>
      <c r="J3469" t="s">
        <v>8884</v>
      </c>
      <c r="K3469" t="s">
        <v>9672</v>
      </c>
      <c r="L3469">
        <v>10771</v>
      </c>
      <c r="M3469">
        <v>490</v>
      </c>
      <c r="N3469" t="s">
        <v>9673</v>
      </c>
      <c r="O3469">
        <v>8</v>
      </c>
      <c r="P3469">
        <v>65</v>
      </c>
      <c r="Q3469" t="s">
        <v>30</v>
      </c>
      <c r="R3469" t="s">
        <v>31</v>
      </c>
      <c r="S3469">
        <v>0</v>
      </c>
      <c r="T3469">
        <v>2003</v>
      </c>
      <c r="U3469">
        <v>83</v>
      </c>
      <c r="V3469">
        <v>6.4</v>
      </c>
      <c r="W3469">
        <v>413</v>
      </c>
    </row>
    <row r="3470" spans="1:23" x14ac:dyDescent="0.25">
      <c r="A3470" t="s">
        <v>9674</v>
      </c>
      <c r="B3470">
        <v>224</v>
      </c>
      <c r="C3470">
        <v>101</v>
      </c>
      <c r="D3470">
        <v>13</v>
      </c>
      <c r="E3470">
        <v>261</v>
      </c>
      <c r="F3470" t="s">
        <v>4279</v>
      </c>
      <c r="G3470">
        <v>34000</v>
      </c>
      <c r="H3470">
        <v>31607598</v>
      </c>
      <c r="I3470" t="s">
        <v>2748</v>
      </c>
      <c r="J3470" t="s">
        <v>242</v>
      </c>
      <c r="K3470" t="s">
        <v>9675</v>
      </c>
      <c r="L3470">
        <v>58366</v>
      </c>
      <c r="M3470">
        <v>35717</v>
      </c>
      <c r="N3470" t="s">
        <v>9676</v>
      </c>
      <c r="O3470">
        <v>1</v>
      </c>
      <c r="P3470">
        <v>160</v>
      </c>
      <c r="Q3470" t="s">
        <v>30</v>
      </c>
      <c r="R3470" t="s">
        <v>188</v>
      </c>
      <c r="S3470">
        <v>0</v>
      </c>
      <c r="T3470">
        <v>2012</v>
      </c>
      <c r="U3470">
        <v>924</v>
      </c>
      <c r="V3470">
        <v>5.6</v>
      </c>
      <c r="W3470">
        <v>10000</v>
      </c>
    </row>
    <row r="3471" spans="1:23" x14ac:dyDescent="0.25">
      <c r="A3471" t="s">
        <v>3525</v>
      </c>
      <c r="B3471">
        <v>226</v>
      </c>
      <c r="C3471">
        <v>139</v>
      </c>
      <c r="D3471">
        <v>777</v>
      </c>
      <c r="E3471">
        <v>58</v>
      </c>
      <c r="F3471" t="s">
        <v>9677</v>
      </c>
      <c r="G3471">
        <v>131</v>
      </c>
      <c r="H3471">
        <v>6857096</v>
      </c>
      <c r="I3471" t="s">
        <v>9678</v>
      </c>
      <c r="J3471" t="s">
        <v>8838</v>
      </c>
      <c r="K3471" t="s">
        <v>9679</v>
      </c>
      <c r="L3471">
        <v>80429</v>
      </c>
      <c r="M3471">
        <v>343</v>
      </c>
      <c r="N3471" t="s">
        <v>9680</v>
      </c>
      <c r="O3471">
        <v>0</v>
      </c>
      <c r="P3471">
        <v>156</v>
      </c>
      <c r="Q3471" t="s">
        <v>965</v>
      </c>
      <c r="R3471" t="s">
        <v>188</v>
      </c>
      <c r="S3471">
        <v>0</v>
      </c>
      <c r="T3471">
        <v>2010</v>
      </c>
      <c r="U3471">
        <v>66</v>
      </c>
      <c r="V3471">
        <v>8.1999999999999993</v>
      </c>
      <c r="W3471">
        <v>37000</v>
      </c>
    </row>
    <row r="3472" spans="1:23" x14ac:dyDescent="0.25">
      <c r="A3472" t="s">
        <v>2890</v>
      </c>
      <c r="B3472">
        <v>36</v>
      </c>
      <c r="C3472">
        <v>125</v>
      </c>
      <c r="D3472">
        <v>125</v>
      </c>
      <c r="E3472">
        <v>11</v>
      </c>
      <c r="F3472" t="s">
        <v>9681</v>
      </c>
      <c r="G3472">
        <v>60</v>
      </c>
      <c r="H3472">
        <v>223878</v>
      </c>
      <c r="I3472" t="s">
        <v>936</v>
      </c>
      <c r="J3472" t="s">
        <v>9682</v>
      </c>
      <c r="K3472" t="s">
        <v>9683</v>
      </c>
      <c r="L3472">
        <v>3548</v>
      </c>
      <c r="M3472">
        <v>132</v>
      </c>
      <c r="N3472" t="s">
        <v>9684</v>
      </c>
      <c r="O3472">
        <v>1</v>
      </c>
      <c r="P3472">
        <v>21</v>
      </c>
      <c r="Q3472" t="s">
        <v>5809</v>
      </c>
      <c r="R3472" t="s">
        <v>4304</v>
      </c>
      <c r="S3472">
        <v>0</v>
      </c>
      <c r="T3472">
        <v>2003</v>
      </c>
      <c r="U3472">
        <v>29</v>
      </c>
      <c r="V3472">
        <v>6.5</v>
      </c>
      <c r="W3472">
        <v>282</v>
      </c>
    </row>
    <row r="3473" spans="1:23" x14ac:dyDescent="0.25">
      <c r="A3473" t="s">
        <v>9685</v>
      </c>
      <c r="B3473">
        <v>54</v>
      </c>
      <c r="C3473">
        <v>88</v>
      </c>
      <c r="D3473">
        <v>11</v>
      </c>
      <c r="E3473">
        <v>415</v>
      </c>
      <c r="F3473" t="s">
        <v>6325</v>
      </c>
      <c r="G3473">
        <v>1000</v>
      </c>
      <c r="H3473">
        <v>828</v>
      </c>
      <c r="I3473" t="s">
        <v>9686</v>
      </c>
      <c r="J3473" t="s">
        <v>274</v>
      </c>
      <c r="K3473" t="s">
        <v>9687</v>
      </c>
      <c r="L3473">
        <v>5133</v>
      </c>
      <c r="M3473">
        <v>2728</v>
      </c>
      <c r="N3473" t="s">
        <v>8911</v>
      </c>
      <c r="O3473">
        <v>8</v>
      </c>
      <c r="P3473">
        <v>31</v>
      </c>
      <c r="Q3473" t="s">
        <v>30</v>
      </c>
      <c r="R3473" t="s">
        <v>4809</v>
      </c>
      <c r="S3473">
        <v>0</v>
      </c>
      <c r="T3473">
        <v>2009</v>
      </c>
      <c r="U3473">
        <v>418</v>
      </c>
      <c r="V3473">
        <v>6.4</v>
      </c>
      <c r="W3473">
        <v>663</v>
      </c>
    </row>
    <row r="3474" spans="1:23" x14ac:dyDescent="0.25">
      <c r="A3474" t="s">
        <v>924</v>
      </c>
      <c r="B3474">
        <v>142</v>
      </c>
      <c r="C3474">
        <v>115</v>
      </c>
      <c r="D3474">
        <v>294</v>
      </c>
      <c r="E3474">
        <v>15</v>
      </c>
      <c r="F3474" t="s">
        <v>9688</v>
      </c>
      <c r="G3474">
        <v>585</v>
      </c>
      <c r="H3474">
        <v>8060</v>
      </c>
      <c r="I3474" t="s">
        <v>321</v>
      </c>
      <c r="J3474" t="s">
        <v>8391</v>
      </c>
      <c r="K3474" t="s">
        <v>9689</v>
      </c>
      <c r="L3474">
        <v>81644</v>
      </c>
      <c r="M3474">
        <v>666</v>
      </c>
      <c r="N3474" t="s">
        <v>9690</v>
      </c>
      <c r="O3474">
        <v>1</v>
      </c>
      <c r="P3474">
        <v>107</v>
      </c>
      <c r="Q3474" t="s">
        <v>8394</v>
      </c>
      <c r="R3474" t="s">
        <v>9691</v>
      </c>
      <c r="S3474">
        <v>0</v>
      </c>
      <c r="T3474">
        <v>2007</v>
      </c>
      <c r="U3474">
        <v>39</v>
      </c>
      <c r="V3474">
        <v>8.1</v>
      </c>
      <c r="W3474">
        <v>11000</v>
      </c>
    </row>
    <row r="3475" spans="1:23" x14ac:dyDescent="0.25">
      <c r="A3475" t="s">
        <v>5036</v>
      </c>
      <c r="B3475">
        <v>271</v>
      </c>
      <c r="C3475">
        <v>99</v>
      </c>
      <c r="D3475">
        <v>40</v>
      </c>
      <c r="E3475">
        <v>300</v>
      </c>
      <c r="F3475" t="s">
        <v>9692</v>
      </c>
      <c r="G3475">
        <v>1000</v>
      </c>
      <c r="H3475">
        <v>84263837</v>
      </c>
      <c r="I3475" t="s">
        <v>3159</v>
      </c>
      <c r="J3475" t="s">
        <v>823</v>
      </c>
      <c r="K3475" t="s">
        <v>9693</v>
      </c>
      <c r="L3475">
        <v>81699</v>
      </c>
      <c r="M3475">
        <v>2323</v>
      </c>
      <c r="N3475" t="s">
        <v>9694</v>
      </c>
      <c r="O3475">
        <v>0</v>
      </c>
      <c r="P3475">
        <v>291</v>
      </c>
      <c r="Q3475" t="s">
        <v>30</v>
      </c>
      <c r="R3475" t="s">
        <v>31</v>
      </c>
      <c r="S3475">
        <v>0</v>
      </c>
      <c r="T3475">
        <v>2014</v>
      </c>
      <c r="U3475">
        <v>421</v>
      </c>
      <c r="V3475">
        <v>5.4</v>
      </c>
      <c r="W3475">
        <v>45000</v>
      </c>
    </row>
    <row r="3476" spans="1:23" x14ac:dyDescent="0.25">
      <c r="A3476" t="s">
        <v>9695</v>
      </c>
      <c r="B3476">
        <v>33</v>
      </c>
      <c r="C3476">
        <v>88</v>
      </c>
      <c r="D3476">
        <v>3</v>
      </c>
      <c r="E3476">
        <v>38</v>
      </c>
      <c r="F3476" t="s">
        <v>9696</v>
      </c>
      <c r="G3476">
        <v>46</v>
      </c>
      <c r="H3476">
        <v>110029</v>
      </c>
      <c r="I3476" t="s">
        <v>9697</v>
      </c>
      <c r="J3476" t="s">
        <v>9563</v>
      </c>
      <c r="K3476" t="s">
        <v>9698</v>
      </c>
      <c r="L3476">
        <v>1388</v>
      </c>
      <c r="M3476">
        <v>225</v>
      </c>
      <c r="N3476" t="s">
        <v>9699</v>
      </c>
      <c r="O3476">
        <v>7</v>
      </c>
      <c r="P3476">
        <v>31</v>
      </c>
      <c r="Q3476" t="s">
        <v>30</v>
      </c>
      <c r="R3476" t="s">
        <v>257</v>
      </c>
      <c r="S3476">
        <v>0</v>
      </c>
      <c r="T3476">
        <v>2009</v>
      </c>
      <c r="U3476">
        <v>46</v>
      </c>
      <c r="V3476">
        <v>6.3</v>
      </c>
      <c r="W3476">
        <v>479</v>
      </c>
    </row>
    <row r="3477" spans="1:23" x14ac:dyDescent="0.25">
      <c r="A3477" t="s">
        <v>1889</v>
      </c>
      <c r="B3477">
        <v>64</v>
      </c>
      <c r="C3477">
        <v>112</v>
      </c>
      <c r="D3477">
        <v>309</v>
      </c>
      <c r="E3477">
        <v>15</v>
      </c>
      <c r="F3477" t="s">
        <v>9700</v>
      </c>
      <c r="G3477">
        <v>27</v>
      </c>
      <c r="H3477">
        <v>57504069</v>
      </c>
      <c r="I3477" t="s">
        <v>1265</v>
      </c>
      <c r="J3477" t="s">
        <v>9701</v>
      </c>
      <c r="K3477" t="s">
        <v>9702</v>
      </c>
      <c r="L3477">
        <v>94139</v>
      </c>
      <c r="M3477">
        <v>106</v>
      </c>
      <c r="N3477" t="s">
        <v>9703</v>
      </c>
      <c r="O3477">
        <v>2</v>
      </c>
      <c r="P3477">
        <v>183</v>
      </c>
      <c r="Q3477" t="s">
        <v>30</v>
      </c>
      <c r="R3477" t="s">
        <v>31</v>
      </c>
      <c r="S3477">
        <v>0</v>
      </c>
      <c r="T3477">
        <v>1991</v>
      </c>
      <c r="U3477">
        <v>26</v>
      </c>
      <c r="V3477">
        <v>7.8</v>
      </c>
      <c r="W3477">
        <v>0</v>
      </c>
    </row>
    <row r="3478" spans="1:23" x14ac:dyDescent="0.25">
      <c r="A3478" t="s">
        <v>9704</v>
      </c>
      <c r="B3478">
        <v>18</v>
      </c>
      <c r="C3478">
        <v>108</v>
      </c>
      <c r="D3478">
        <v>7</v>
      </c>
      <c r="E3478">
        <v>51</v>
      </c>
      <c r="F3478" t="s">
        <v>9705</v>
      </c>
      <c r="G3478">
        <v>699</v>
      </c>
      <c r="H3478">
        <v>54215416</v>
      </c>
      <c r="I3478" t="s">
        <v>2692</v>
      </c>
      <c r="J3478" t="s">
        <v>6726</v>
      </c>
      <c r="K3478" t="s">
        <v>9706</v>
      </c>
      <c r="L3478">
        <v>21409</v>
      </c>
      <c r="M3478">
        <v>936</v>
      </c>
      <c r="N3478" t="s">
        <v>9707</v>
      </c>
      <c r="O3478">
        <v>1</v>
      </c>
      <c r="P3478">
        <v>63</v>
      </c>
      <c r="Q3478" t="s">
        <v>30</v>
      </c>
      <c r="R3478" t="s">
        <v>31</v>
      </c>
      <c r="S3478">
        <v>0</v>
      </c>
      <c r="T3478">
        <v>1987</v>
      </c>
      <c r="U3478">
        <v>63</v>
      </c>
      <c r="V3478">
        <v>6.8</v>
      </c>
      <c r="W3478">
        <v>0</v>
      </c>
    </row>
    <row r="3479" spans="1:23" x14ac:dyDescent="0.25">
      <c r="A3479" t="s">
        <v>9708</v>
      </c>
      <c r="B3479">
        <v>6</v>
      </c>
      <c r="C3479">
        <v>107</v>
      </c>
      <c r="D3479">
        <v>0</v>
      </c>
      <c r="E3479">
        <v>146</v>
      </c>
      <c r="F3479" t="s">
        <v>9709</v>
      </c>
      <c r="G3479">
        <v>804</v>
      </c>
      <c r="H3479">
        <v>0</v>
      </c>
      <c r="I3479" t="s">
        <v>1639</v>
      </c>
      <c r="J3479" t="s">
        <v>9710</v>
      </c>
      <c r="K3479" t="s">
        <v>9711</v>
      </c>
      <c r="L3479">
        <v>3157</v>
      </c>
      <c r="M3479">
        <v>1285</v>
      </c>
      <c r="N3479" t="s">
        <v>9712</v>
      </c>
      <c r="O3479">
        <v>2</v>
      </c>
      <c r="P3479">
        <v>33</v>
      </c>
      <c r="Q3479" t="s">
        <v>30</v>
      </c>
      <c r="R3479" t="s">
        <v>31</v>
      </c>
      <c r="S3479">
        <v>0</v>
      </c>
      <c r="T3479">
        <v>1981</v>
      </c>
      <c r="U3479">
        <v>167</v>
      </c>
      <c r="V3479">
        <v>7.2</v>
      </c>
      <c r="W3479">
        <v>337</v>
      </c>
    </row>
    <row r="3480" spans="1:23" x14ac:dyDescent="0.25">
      <c r="A3480" t="s">
        <v>1463</v>
      </c>
      <c r="B3480">
        <v>121</v>
      </c>
      <c r="C3480">
        <v>104</v>
      </c>
      <c r="D3480">
        <v>0</v>
      </c>
      <c r="E3480">
        <v>517</v>
      </c>
      <c r="F3480" t="s">
        <v>7001</v>
      </c>
      <c r="G3480">
        <v>754</v>
      </c>
      <c r="H3480">
        <v>31899000</v>
      </c>
      <c r="I3480" t="s">
        <v>9713</v>
      </c>
      <c r="J3480" t="s">
        <v>4015</v>
      </c>
      <c r="K3480" t="s">
        <v>9714</v>
      </c>
      <c r="L3480">
        <v>23986</v>
      </c>
      <c r="M3480">
        <v>2442</v>
      </c>
      <c r="N3480" t="s">
        <v>6981</v>
      </c>
      <c r="O3480">
        <v>0</v>
      </c>
      <c r="P3480">
        <v>201</v>
      </c>
      <c r="Q3480" t="s">
        <v>30</v>
      </c>
      <c r="R3480" t="s">
        <v>31</v>
      </c>
      <c r="S3480">
        <v>0</v>
      </c>
      <c r="T3480">
        <v>1980</v>
      </c>
      <c r="U3480">
        <v>567</v>
      </c>
      <c r="V3480">
        <v>7.1</v>
      </c>
      <c r="W3480">
        <v>0</v>
      </c>
    </row>
    <row r="3481" spans="1:23" x14ac:dyDescent="0.25">
      <c r="A3481" t="s">
        <v>370</v>
      </c>
      <c r="B3481">
        <v>14</v>
      </c>
      <c r="C3481">
        <v>108</v>
      </c>
      <c r="D3481">
        <v>208</v>
      </c>
      <c r="E3481">
        <v>689</v>
      </c>
      <c r="F3481" t="s">
        <v>1019</v>
      </c>
      <c r="G3481">
        <v>876</v>
      </c>
      <c r="H3481">
        <v>24103594</v>
      </c>
      <c r="I3481" t="s">
        <v>9715</v>
      </c>
      <c r="J3481" t="s">
        <v>3878</v>
      </c>
      <c r="K3481" t="s">
        <v>9716</v>
      </c>
      <c r="L3481">
        <v>6384</v>
      </c>
      <c r="M3481">
        <v>4840</v>
      </c>
      <c r="N3481" t="s">
        <v>1472</v>
      </c>
      <c r="O3481">
        <v>0</v>
      </c>
      <c r="P3481">
        <v>54</v>
      </c>
      <c r="Q3481" t="s">
        <v>30</v>
      </c>
      <c r="R3481" t="s">
        <v>31</v>
      </c>
      <c r="S3481">
        <v>0</v>
      </c>
      <c r="T3481">
        <v>1993</v>
      </c>
      <c r="U3481">
        <v>827</v>
      </c>
      <c r="V3481">
        <v>6.2</v>
      </c>
      <c r="W3481">
        <v>391</v>
      </c>
    </row>
    <row r="3482" spans="1:23" x14ac:dyDescent="0.25">
      <c r="A3482" t="s">
        <v>360</v>
      </c>
      <c r="B3482">
        <v>137</v>
      </c>
      <c r="C3482">
        <v>102</v>
      </c>
      <c r="D3482">
        <v>218</v>
      </c>
      <c r="E3482">
        <v>376</v>
      </c>
      <c r="F3482" t="s">
        <v>3283</v>
      </c>
      <c r="G3482">
        <v>900</v>
      </c>
      <c r="H3482">
        <v>16842303</v>
      </c>
      <c r="I3482" t="s">
        <v>684</v>
      </c>
      <c r="J3482" t="s">
        <v>5116</v>
      </c>
      <c r="K3482" t="s">
        <v>9717</v>
      </c>
      <c r="L3482">
        <v>59474</v>
      </c>
      <c r="M3482">
        <v>2475</v>
      </c>
      <c r="N3482" t="s">
        <v>6641</v>
      </c>
      <c r="O3482">
        <v>3</v>
      </c>
      <c r="P3482">
        <v>418</v>
      </c>
      <c r="Q3482" t="s">
        <v>30</v>
      </c>
      <c r="R3482" t="s">
        <v>31</v>
      </c>
      <c r="S3482">
        <v>0</v>
      </c>
      <c r="T3482">
        <v>1999</v>
      </c>
      <c r="U3482">
        <v>563</v>
      </c>
      <c r="V3482">
        <v>7.3</v>
      </c>
      <c r="W3482">
        <v>0</v>
      </c>
    </row>
    <row r="3483" spans="1:23" x14ac:dyDescent="0.25">
      <c r="A3483" t="s">
        <v>9280</v>
      </c>
      <c r="B3483">
        <v>111</v>
      </c>
      <c r="C3483">
        <v>88</v>
      </c>
      <c r="D3483">
        <v>132</v>
      </c>
      <c r="E3483">
        <v>180</v>
      </c>
      <c r="F3483" t="s">
        <v>9718</v>
      </c>
      <c r="G3483">
        <v>435</v>
      </c>
      <c r="H3483">
        <v>13367101</v>
      </c>
      <c r="I3483" t="s">
        <v>936</v>
      </c>
      <c r="J3483" t="s">
        <v>7965</v>
      </c>
      <c r="K3483" t="s">
        <v>9719</v>
      </c>
      <c r="L3483">
        <v>19715</v>
      </c>
      <c r="M3483">
        <v>1140</v>
      </c>
      <c r="N3483" t="s">
        <v>9720</v>
      </c>
      <c r="O3483">
        <v>2</v>
      </c>
      <c r="P3483">
        <v>166</v>
      </c>
      <c r="Q3483" t="s">
        <v>30</v>
      </c>
      <c r="R3483" t="s">
        <v>31</v>
      </c>
      <c r="S3483">
        <v>0</v>
      </c>
      <c r="T3483">
        <v>2006</v>
      </c>
      <c r="U3483">
        <v>230</v>
      </c>
      <c r="V3483">
        <v>5.9</v>
      </c>
      <c r="W3483">
        <v>515</v>
      </c>
    </row>
    <row r="3484" spans="1:23" x14ac:dyDescent="0.25">
      <c r="A3484" t="s">
        <v>4409</v>
      </c>
      <c r="B3484">
        <v>57</v>
      </c>
      <c r="C3484">
        <v>115</v>
      </c>
      <c r="D3484">
        <v>338</v>
      </c>
      <c r="E3484">
        <v>45</v>
      </c>
      <c r="F3484" t="s">
        <v>9721</v>
      </c>
      <c r="G3484">
        <v>116</v>
      </c>
      <c r="H3484">
        <v>0</v>
      </c>
      <c r="I3484" t="s">
        <v>1896</v>
      </c>
      <c r="J3484" t="s">
        <v>9722</v>
      </c>
      <c r="K3484" t="s">
        <v>9723</v>
      </c>
      <c r="L3484">
        <v>25857</v>
      </c>
      <c r="M3484">
        <v>394</v>
      </c>
      <c r="N3484" t="s">
        <v>9724</v>
      </c>
      <c r="O3484">
        <v>0</v>
      </c>
      <c r="P3484">
        <v>171</v>
      </c>
      <c r="Q3484" t="s">
        <v>30</v>
      </c>
      <c r="R3484" t="s">
        <v>31</v>
      </c>
      <c r="S3484">
        <v>0</v>
      </c>
      <c r="T3484">
        <v>1971</v>
      </c>
      <c r="U3484">
        <v>112</v>
      </c>
      <c r="V3484">
        <v>7.2</v>
      </c>
      <c r="W3484">
        <v>0</v>
      </c>
    </row>
    <row r="3485" spans="1:23" x14ac:dyDescent="0.25">
      <c r="A3485" t="s">
        <v>9725</v>
      </c>
      <c r="B3485">
        <v>97</v>
      </c>
      <c r="C3485">
        <v>91</v>
      </c>
      <c r="D3485">
        <v>38</v>
      </c>
      <c r="E3485">
        <v>91</v>
      </c>
      <c r="F3485" t="s">
        <v>893</v>
      </c>
      <c r="G3485">
        <v>730</v>
      </c>
      <c r="H3485">
        <v>10149779</v>
      </c>
      <c r="I3485" t="s">
        <v>2714</v>
      </c>
      <c r="J3485" t="s">
        <v>2340</v>
      </c>
      <c r="K3485" t="s">
        <v>9726</v>
      </c>
      <c r="L3485">
        <v>8294</v>
      </c>
      <c r="M3485">
        <v>1405</v>
      </c>
      <c r="N3485" t="s">
        <v>5174</v>
      </c>
      <c r="O3485">
        <v>0</v>
      </c>
      <c r="P3485">
        <v>160</v>
      </c>
      <c r="Q3485" t="s">
        <v>30</v>
      </c>
      <c r="R3485" t="s">
        <v>31</v>
      </c>
      <c r="S3485">
        <v>0</v>
      </c>
      <c r="T3485">
        <v>1999</v>
      </c>
      <c r="U3485">
        <v>461</v>
      </c>
      <c r="V3485">
        <v>3.6</v>
      </c>
      <c r="W3485">
        <v>342</v>
      </c>
    </row>
    <row r="3486" spans="1:23" x14ac:dyDescent="0.25">
      <c r="A3486" t="s">
        <v>9727</v>
      </c>
      <c r="B3486">
        <v>73</v>
      </c>
      <c r="C3486">
        <v>141</v>
      </c>
      <c r="D3486">
        <v>11</v>
      </c>
      <c r="E3486">
        <v>8</v>
      </c>
      <c r="F3486" t="s">
        <v>9728</v>
      </c>
      <c r="G3486">
        <v>56</v>
      </c>
      <c r="H3486">
        <v>6173485</v>
      </c>
      <c r="I3486" t="s">
        <v>1017</v>
      </c>
      <c r="J3486" t="s">
        <v>9729</v>
      </c>
      <c r="K3486" t="s">
        <v>9730</v>
      </c>
      <c r="L3486">
        <v>10672</v>
      </c>
      <c r="M3486">
        <v>105</v>
      </c>
      <c r="N3486" t="s">
        <v>9731</v>
      </c>
      <c r="O3486">
        <v>0</v>
      </c>
      <c r="P3486">
        <v>84</v>
      </c>
      <c r="Q3486" t="s">
        <v>30</v>
      </c>
      <c r="R3486" t="s">
        <v>526</v>
      </c>
      <c r="S3486">
        <v>0</v>
      </c>
      <c r="T3486">
        <v>2001</v>
      </c>
      <c r="U3486">
        <v>36</v>
      </c>
      <c r="V3486">
        <v>7.7</v>
      </c>
      <c r="W3486">
        <v>802</v>
      </c>
    </row>
    <row r="3487" spans="1:23" x14ac:dyDescent="0.25">
      <c r="A3487" t="s">
        <v>6315</v>
      </c>
      <c r="B3487">
        <v>486</v>
      </c>
      <c r="C3487">
        <v>101</v>
      </c>
      <c r="D3487">
        <v>0</v>
      </c>
      <c r="E3487">
        <v>726</v>
      </c>
      <c r="F3487" t="s">
        <v>2127</v>
      </c>
      <c r="G3487">
        <v>13000</v>
      </c>
      <c r="H3487">
        <v>4000304</v>
      </c>
      <c r="I3487" t="s">
        <v>2164</v>
      </c>
      <c r="J3487" t="s">
        <v>317</v>
      </c>
      <c r="K3487" t="s">
        <v>9732</v>
      </c>
      <c r="L3487">
        <v>145395</v>
      </c>
      <c r="M3487">
        <v>15230</v>
      </c>
      <c r="N3487" t="s">
        <v>3212</v>
      </c>
      <c r="O3487">
        <v>0</v>
      </c>
      <c r="P3487">
        <v>375</v>
      </c>
      <c r="Q3487" t="s">
        <v>30</v>
      </c>
      <c r="R3487" t="s">
        <v>44</v>
      </c>
      <c r="S3487">
        <v>0</v>
      </c>
      <c r="T3487">
        <v>2011</v>
      </c>
      <c r="U3487">
        <v>898</v>
      </c>
      <c r="V3487">
        <v>7.3</v>
      </c>
      <c r="W3487">
        <v>23000</v>
      </c>
    </row>
    <row r="3488" spans="1:23" x14ac:dyDescent="0.25">
      <c r="A3488" t="s">
        <v>476</v>
      </c>
      <c r="B3488">
        <v>149</v>
      </c>
      <c r="C3488">
        <v>105</v>
      </c>
      <c r="D3488">
        <v>905</v>
      </c>
      <c r="E3488">
        <v>466</v>
      </c>
      <c r="F3488" t="s">
        <v>2946</v>
      </c>
      <c r="G3488">
        <v>27000</v>
      </c>
      <c r="H3488">
        <v>2338695</v>
      </c>
      <c r="I3488" t="s">
        <v>1385</v>
      </c>
      <c r="J3488" t="s">
        <v>48</v>
      </c>
      <c r="K3488" t="s">
        <v>9733</v>
      </c>
      <c r="L3488">
        <v>134070</v>
      </c>
      <c r="M3488">
        <v>29277</v>
      </c>
      <c r="N3488" t="s">
        <v>2754</v>
      </c>
      <c r="O3488">
        <v>1</v>
      </c>
      <c r="P3488">
        <v>263</v>
      </c>
      <c r="Q3488" t="s">
        <v>30</v>
      </c>
      <c r="R3488" t="s">
        <v>44</v>
      </c>
      <c r="S3488">
        <v>0</v>
      </c>
      <c r="T3488">
        <v>2004</v>
      </c>
      <c r="U3488">
        <v>594</v>
      </c>
      <c r="V3488">
        <v>7.4</v>
      </c>
      <c r="W3488">
        <v>0</v>
      </c>
    </row>
    <row r="3489" spans="1:23" x14ac:dyDescent="0.25">
      <c r="A3489" t="s">
        <v>9734</v>
      </c>
      <c r="B3489">
        <v>4</v>
      </c>
      <c r="C3489">
        <v>100</v>
      </c>
      <c r="D3489">
        <v>0</v>
      </c>
      <c r="E3489">
        <v>266</v>
      </c>
      <c r="F3489" t="s">
        <v>9432</v>
      </c>
      <c r="G3489">
        <v>1000</v>
      </c>
      <c r="H3489">
        <v>2024854</v>
      </c>
      <c r="I3489" t="s">
        <v>1153</v>
      </c>
      <c r="J3489" t="s">
        <v>9735</v>
      </c>
      <c r="K3489" t="s">
        <v>9736</v>
      </c>
      <c r="L3489">
        <v>564</v>
      </c>
      <c r="M3489">
        <v>1942</v>
      </c>
      <c r="N3489" t="s">
        <v>7520</v>
      </c>
      <c r="O3489">
        <v>2</v>
      </c>
      <c r="P3489">
        <v>21</v>
      </c>
      <c r="Q3489" t="s">
        <v>30</v>
      </c>
      <c r="R3489" t="s">
        <v>31</v>
      </c>
      <c r="S3489">
        <v>0</v>
      </c>
      <c r="T3489">
        <v>2005</v>
      </c>
      <c r="U3489">
        <v>373</v>
      </c>
      <c r="V3489">
        <v>6.6</v>
      </c>
      <c r="W3489">
        <v>19</v>
      </c>
    </row>
    <row r="3490" spans="1:23" x14ac:dyDescent="0.25">
      <c r="A3490" t="s">
        <v>9737</v>
      </c>
      <c r="B3490">
        <v>200</v>
      </c>
      <c r="C3490">
        <v>116</v>
      </c>
      <c r="D3490">
        <v>129</v>
      </c>
      <c r="E3490">
        <v>782</v>
      </c>
      <c r="F3490" t="s">
        <v>475</v>
      </c>
      <c r="G3490">
        <v>10000</v>
      </c>
      <c r="H3490">
        <v>2268296</v>
      </c>
      <c r="I3490" t="s">
        <v>2560</v>
      </c>
      <c r="J3490" t="s">
        <v>160</v>
      </c>
      <c r="K3490" t="s">
        <v>9738</v>
      </c>
      <c r="L3490">
        <v>41856</v>
      </c>
      <c r="M3490">
        <v>13180</v>
      </c>
      <c r="N3490" t="s">
        <v>5601</v>
      </c>
      <c r="O3490">
        <v>4</v>
      </c>
      <c r="P3490">
        <v>119</v>
      </c>
      <c r="Q3490" t="s">
        <v>30</v>
      </c>
      <c r="R3490" t="s">
        <v>44</v>
      </c>
      <c r="S3490">
        <v>0</v>
      </c>
      <c r="T3490">
        <v>2013</v>
      </c>
      <c r="U3490">
        <v>918</v>
      </c>
      <c r="V3490">
        <v>6.9</v>
      </c>
      <c r="W3490">
        <v>12000</v>
      </c>
    </row>
    <row r="3491" spans="1:23" x14ac:dyDescent="0.25">
      <c r="A3491" t="s">
        <v>7533</v>
      </c>
      <c r="B3491">
        <v>84</v>
      </c>
      <c r="C3491">
        <v>97</v>
      </c>
      <c r="D3491">
        <v>15</v>
      </c>
      <c r="E3491">
        <v>874</v>
      </c>
      <c r="F3491" t="s">
        <v>712</v>
      </c>
      <c r="G3491">
        <v>18000</v>
      </c>
      <c r="H3491">
        <v>1029017</v>
      </c>
      <c r="I3491" t="s">
        <v>152</v>
      </c>
      <c r="J3491" t="s">
        <v>305</v>
      </c>
      <c r="K3491" t="s">
        <v>9739</v>
      </c>
      <c r="L3491">
        <v>12049</v>
      </c>
      <c r="M3491">
        <v>21107</v>
      </c>
      <c r="N3491" t="s">
        <v>3161</v>
      </c>
      <c r="O3491">
        <v>2</v>
      </c>
      <c r="P3491">
        <v>135</v>
      </c>
      <c r="Q3491" t="s">
        <v>30</v>
      </c>
      <c r="R3491" t="s">
        <v>31</v>
      </c>
      <c r="S3491">
        <v>0</v>
      </c>
      <c r="T3491">
        <v>2004</v>
      </c>
      <c r="U3491">
        <v>986</v>
      </c>
      <c r="V3491">
        <v>6.8</v>
      </c>
      <c r="W3491">
        <v>1000</v>
      </c>
    </row>
    <row r="3492" spans="1:23" x14ac:dyDescent="0.25">
      <c r="A3492" t="s">
        <v>9740</v>
      </c>
      <c r="B3492">
        <v>28</v>
      </c>
      <c r="C3492">
        <v>106</v>
      </c>
      <c r="D3492">
        <v>19</v>
      </c>
      <c r="E3492">
        <v>0</v>
      </c>
      <c r="F3492" t="s">
        <v>9741</v>
      </c>
      <c r="G3492">
        <v>844</v>
      </c>
      <c r="H3492">
        <v>64148</v>
      </c>
      <c r="I3492" t="s">
        <v>2164</v>
      </c>
      <c r="J3492" t="s">
        <v>2233</v>
      </c>
      <c r="K3492" t="s">
        <v>9742</v>
      </c>
      <c r="L3492">
        <v>2601</v>
      </c>
      <c r="M3492">
        <v>846</v>
      </c>
      <c r="N3492" t="s">
        <v>9743</v>
      </c>
      <c r="O3492">
        <v>0</v>
      </c>
      <c r="P3492">
        <v>35</v>
      </c>
      <c r="Q3492" t="s">
        <v>30</v>
      </c>
      <c r="R3492" t="s">
        <v>44</v>
      </c>
      <c r="S3492">
        <v>0</v>
      </c>
      <c r="T3492">
        <v>2000</v>
      </c>
      <c r="U3492">
        <v>2</v>
      </c>
      <c r="V3492">
        <v>7.3</v>
      </c>
      <c r="W3492">
        <v>260</v>
      </c>
    </row>
    <row r="3493" spans="1:23" x14ac:dyDescent="0.25">
      <c r="A3493" t="s">
        <v>9744</v>
      </c>
      <c r="B3493">
        <v>217</v>
      </c>
      <c r="C3493">
        <v>105</v>
      </c>
      <c r="D3493">
        <v>38</v>
      </c>
      <c r="E3493">
        <v>706</v>
      </c>
      <c r="F3493" t="s">
        <v>5042</v>
      </c>
      <c r="G3493">
        <v>12000</v>
      </c>
      <c r="H3493">
        <v>66637</v>
      </c>
      <c r="I3493" t="s">
        <v>3443</v>
      </c>
      <c r="J3493" t="s">
        <v>192</v>
      </c>
      <c r="K3493" t="s">
        <v>9745</v>
      </c>
      <c r="L3493">
        <v>29608</v>
      </c>
      <c r="M3493">
        <v>14462</v>
      </c>
      <c r="N3493" t="s">
        <v>8305</v>
      </c>
      <c r="O3493">
        <v>0</v>
      </c>
      <c r="P3493">
        <v>92</v>
      </c>
      <c r="Q3493" t="s">
        <v>30</v>
      </c>
      <c r="R3493" t="s">
        <v>31</v>
      </c>
      <c r="S3493">
        <v>0</v>
      </c>
      <c r="T3493">
        <v>2009</v>
      </c>
      <c r="U3493">
        <v>712</v>
      </c>
      <c r="V3493">
        <v>7.2</v>
      </c>
      <c r="W3493">
        <v>0</v>
      </c>
    </row>
    <row r="3494" spans="1:23" x14ac:dyDescent="0.25">
      <c r="A3494" t="s">
        <v>9746</v>
      </c>
      <c r="B3494">
        <v>12</v>
      </c>
      <c r="C3494">
        <v>102</v>
      </c>
      <c r="D3494">
        <v>9</v>
      </c>
      <c r="E3494">
        <v>368</v>
      </c>
      <c r="F3494" t="s">
        <v>3786</v>
      </c>
      <c r="G3494">
        <v>1000</v>
      </c>
      <c r="H3494">
        <v>0</v>
      </c>
      <c r="I3494" t="s">
        <v>9747</v>
      </c>
      <c r="J3494" t="s">
        <v>271</v>
      </c>
      <c r="K3494" t="s">
        <v>9748</v>
      </c>
      <c r="L3494">
        <v>2892</v>
      </c>
      <c r="M3494">
        <v>1904</v>
      </c>
      <c r="N3494" t="s">
        <v>219</v>
      </c>
      <c r="O3494">
        <v>0</v>
      </c>
      <c r="P3494">
        <v>18</v>
      </c>
      <c r="Q3494" t="s">
        <v>30</v>
      </c>
      <c r="R3494" t="s">
        <v>127</v>
      </c>
      <c r="S3494">
        <v>0</v>
      </c>
      <c r="T3494">
        <v>2010</v>
      </c>
      <c r="U3494">
        <v>433</v>
      </c>
      <c r="V3494">
        <v>6.5</v>
      </c>
      <c r="W3494">
        <v>830</v>
      </c>
    </row>
    <row r="3495" spans="1:23" x14ac:dyDescent="0.25">
      <c r="A3495" t="s">
        <v>6380</v>
      </c>
      <c r="B3495">
        <v>183</v>
      </c>
      <c r="C3495">
        <v>122</v>
      </c>
      <c r="D3495">
        <v>210</v>
      </c>
      <c r="E3495">
        <v>471</v>
      </c>
      <c r="F3495" t="s">
        <v>53</v>
      </c>
      <c r="G3495">
        <v>845</v>
      </c>
      <c r="H3495">
        <v>871577</v>
      </c>
      <c r="I3495" t="s">
        <v>2692</v>
      </c>
      <c r="J3495" t="s">
        <v>392</v>
      </c>
      <c r="K3495" t="s">
        <v>9749</v>
      </c>
      <c r="L3495">
        <v>51353</v>
      </c>
      <c r="M3495">
        <v>2614</v>
      </c>
      <c r="N3495" t="s">
        <v>4325</v>
      </c>
      <c r="O3495">
        <v>1</v>
      </c>
      <c r="P3495">
        <v>143</v>
      </c>
      <c r="Q3495" t="s">
        <v>30</v>
      </c>
      <c r="R3495" t="s">
        <v>44</v>
      </c>
      <c r="S3495">
        <v>0</v>
      </c>
      <c r="T3495">
        <v>2007</v>
      </c>
      <c r="U3495">
        <v>631</v>
      </c>
      <c r="V3495">
        <v>7.7</v>
      </c>
      <c r="W3495">
        <v>13000</v>
      </c>
    </row>
    <row r="3496" spans="1:23" x14ac:dyDescent="0.25">
      <c r="A3496" t="s">
        <v>24</v>
      </c>
      <c r="B3496">
        <v>204</v>
      </c>
      <c r="C3496">
        <v>107</v>
      </c>
      <c r="D3496">
        <v>0</v>
      </c>
      <c r="E3496">
        <v>255</v>
      </c>
      <c r="F3496" t="s">
        <v>2828</v>
      </c>
      <c r="G3496">
        <v>2000</v>
      </c>
      <c r="H3496">
        <v>38400000</v>
      </c>
      <c r="I3496" t="s">
        <v>447</v>
      </c>
      <c r="J3496" t="s">
        <v>1927</v>
      </c>
      <c r="K3496" t="s">
        <v>9750</v>
      </c>
      <c r="L3496">
        <v>600266</v>
      </c>
      <c r="M3496">
        <v>3582</v>
      </c>
      <c r="N3496" t="s">
        <v>7219</v>
      </c>
      <c r="O3496">
        <v>1</v>
      </c>
      <c r="P3496">
        <v>692</v>
      </c>
      <c r="Q3496" t="s">
        <v>30</v>
      </c>
      <c r="R3496" t="s">
        <v>44</v>
      </c>
      <c r="S3496">
        <v>0</v>
      </c>
      <c r="T3496">
        <v>1984</v>
      </c>
      <c r="U3496">
        <v>663</v>
      </c>
      <c r="V3496">
        <v>8.1</v>
      </c>
      <c r="W3496">
        <v>13000</v>
      </c>
    </row>
    <row r="3497" spans="1:23" x14ac:dyDescent="0.25">
      <c r="A3497" t="s">
        <v>9751</v>
      </c>
      <c r="B3497">
        <v>153</v>
      </c>
      <c r="C3497">
        <v>121</v>
      </c>
      <c r="D3497">
        <v>31</v>
      </c>
      <c r="E3497">
        <v>43</v>
      </c>
      <c r="F3497" t="s">
        <v>9752</v>
      </c>
      <c r="G3497">
        <v>65</v>
      </c>
      <c r="H3497">
        <v>4063859</v>
      </c>
      <c r="I3497" t="s">
        <v>152</v>
      </c>
      <c r="J3497" t="s">
        <v>9753</v>
      </c>
      <c r="K3497" t="s">
        <v>9754</v>
      </c>
      <c r="L3497">
        <v>114407</v>
      </c>
      <c r="M3497">
        <v>200</v>
      </c>
      <c r="N3497" t="s">
        <v>7038</v>
      </c>
      <c r="O3497">
        <v>2</v>
      </c>
      <c r="P3497">
        <v>225</v>
      </c>
      <c r="Q3497" t="s">
        <v>5217</v>
      </c>
      <c r="R3497" t="s">
        <v>526</v>
      </c>
      <c r="S3497">
        <v>0</v>
      </c>
      <c r="T3497">
        <v>2003</v>
      </c>
      <c r="U3497">
        <v>51</v>
      </c>
      <c r="V3497">
        <v>7.7</v>
      </c>
      <c r="W3497">
        <v>11000</v>
      </c>
    </row>
    <row r="3498" spans="1:23" x14ac:dyDescent="0.25">
      <c r="A3498" t="s">
        <v>2318</v>
      </c>
      <c r="B3498">
        <v>145</v>
      </c>
      <c r="C3498">
        <v>98</v>
      </c>
      <c r="D3498">
        <v>0</v>
      </c>
      <c r="E3498">
        <v>27</v>
      </c>
      <c r="F3498" t="s">
        <v>9755</v>
      </c>
      <c r="G3498">
        <v>1000</v>
      </c>
      <c r="H3498">
        <v>449558</v>
      </c>
      <c r="I3498" t="s">
        <v>1072</v>
      </c>
      <c r="J3498" t="s">
        <v>114</v>
      </c>
      <c r="K3498" t="s">
        <v>9756</v>
      </c>
      <c r="L3498">
        <v>32307</v>
      </c>
      <c r="M3498">
        <v>1163</v>
      </c>
      <c r="N3498" t="s">
        <v>9757</v>
      </c>
      <c r="O3498">
        <v>2</v>
      </c>
      <c r="P3498">
        <v>75</v>
      </c>
      <c r="Q3498" t="s">
        <v>30</v>
      </c>
      <c r="R3498" t="s">
        <v>44</v>
      </c>
      <c r="S3498">
        <v>0</v>
      </c>
      <c r="T3498">
        <v>2009</v>
      </c>
      <c r="U3498">
        <v>54</v>
      </c>
      <c r="V3498">
        <v>7.6</v>
      </c>
      <c r="W3498">
        <v>0</v>
      </c>
    </row>
    <row r="3499" spans="1:23" x14ac:dyDescent="0.25">
      <c r="A3499" t="s">
        <v>9758</v>
      </c>
      <c r="B3499">
        <v>203</v>
      </c>
      <c r="C3499">
        <v>108</v>
      </c>
      <c r="D3499">
        <v>228</v>
      </c>
      <c r="E3499">
        <v>358</v>
      </c>
      <c r="F3499" t="s">
        <v>9759</v>
      </c>
      <c r="G3499">
        <v>431</v>
      </c>
      <c r="H3499">
        <v>0</v>
      </c>
      <c r="I3499" t="s">
        <v>7386</v>
      </c>
      <c r="J3499" t="s">
        <v>9760</v>
      </c>
      <c r="K3499" t="s">
        <v>9761</v>
      </c>
      <c r="L3499">
        <v>39856</v>
      </c>
      <c r="M3499">
        <v>2020</v>
      </c>
      <c r="N3499" t="s">
        <v>9762</v>
      </c>
      <c r="O3499">
        <v>0</v>
      </c>
      <c r="P3499">
        <v>300</v>
      </c>
      <c r="Q3499" t="s">
        <v>30</v>
      </c>
      <c r="R3499" t="s">
        <v>31</v>
      </c>
      <c r="S3499">
        <v>0</v>
      </c>
      <c r="T3499">
        <v>1985</v>
      </c>
      <c r="U3499">
        <v>426</v>
      </c>
      <c r="V3499">
        <v>7.3</v>
      </c>
      <c r="W3499">
        <v>0</v>
      </c>
    </row>
    <row r="3500" spans="1:23" x14ac:dyDescent="0.25">
      <c r="A3500" t="s">
        <v>4330</v>
      </c>
      <c r="B3500">
        <v>93</v>
      </c>
      <c r="C3500">
        <v>123</v>
      </c>
      <c r="D3500">
        <v>0</v>
      </c>
      <c r="E3500">
        <v>781</v>
      </c>
      <c r="F3500" t="s">
        <v>6162</v>
      </c>
      <c r="G3500">
        <v>1000</v>
      </c>
      <c r="H3500">
        <v>2122561</v>
      </c>
      <c r="I3500" t="s">
        <v>1099</v>
      </c>
      <c r="J3500" t="s">
        <v>1358</v>
      </c>
      <c r="K3500" t="s">
        <v>9763</v>
      </c>
      <c r="L3500">
        <v>99033</v>
      </c>
      <c r="M3500">
        <v>3254</v>
      </c>
      <c r="N3500" t="s">
        <v>4865</v>
      </c>
      <c r="O3500">
        <v>6</v>
      </c>
      <c r="P3500">
        <v>434</v>
      </c>
      <c r="Q3500" t="s">
        <v>30</v>
      </c>
      <c r="R3500" t="s">
        <v>31</v>
      </c>
      <c r="S3500">
        <v>0</v>
      </c>
      <c r="T3500">
        <v>1995</v>
      </c>
      <c r="U3500">
        <v>898</v>
      </c>
      <c r="V3500">
        <v>7.2</v>
      </c>
      <c r="W3500">
        <v>0</v>
      </c>
    </row>
    <row r="3501" spans="1:23" x14ac:dyDescent="0.25">
      <c r="A3501" t="s">
        <v>7796</v>
      </c>
      <c r="B3501">
        <v>124</v>
      </c>
      <c r="C3501">
        <v>110</v>
      </c>
      <c r="D3501">
        <v>116</v>
      </c>
      <c r="E3501">
        <v>898</v>
      </c>
      <c r="F3501" t="s">
        <v>2594</v>
      </c>
      <c r="G3501">
        <v>1000</v>
      </c>
      <c r="H3501">
        <v>181360000</v>
      </c>
      <c r="I3501" t="s">
        <v>9764</v>
      </c>
      <c r="J3501" t="s">
        <v>9765</v>
      </c>
      <c r="K3501" t="s">
        <v>9766</v>
      </c>
      <c r="L3501">
        <v>170027</v>
      </c>
      <c r="M3501">
        <v>5127</v>
      </c>
      <c r="N3501" t="s">
        <v>8421</v>
      </c>
      <c r="O3501">
        <v>2</v>
      </c>
      <c r="P3501">
        <v>350</v>
      </c>
      <c r="Q3501" t="s">
        <v>30</v>
      </c>
      <c r="R3501" t="s">
        <v>31</v>
      </c>
      <c r="S3501">
        <v>0</v>
      </c>
      <c r="T3501">
        <v>1978</v>
      </c>
      <c r="U3501">
        <v>944</v>
      </c>
      <c r="V3501">
        <v>7.2</v>
      </c>
      <c r="W3501">
        <v>13000</v>
      </c>
    </row>
    <row r="3502" spans="1:23" x14ac:dyDescent="0.25">
      <c r="A3502" t="s">
        <v>521</v>
      </c>
      <c r="B3502">
        <v>120</v>
      </c>
      <c r="C3502">
        <v>120</v>
      </c>
      <c r="D3502">
        <v>0</v>
      </c>
      <c r="E3502">
        <v>576</v>
      </c>
      <c r="F3502" t="s">
        <v>3010</v>
      </c>
      <c r="G3502">
        <v>40000</v>
      </c>
      <c r="H3502">
        <v>137963328</v>
      </c>
      <c r="I3502" t="s">
        <v>2157</v>
      </c>
      <c r="J3502" t="s">
        <v>35</v>
      </c>
      <c r="K3502" t="s">
        <v>9767</v>
      </c>
      <c r="L3502">
        <v>291603</v>
      </c>
      <c r="M3502">
        <v>42028</v>
      </c>
      <c r="N3502" t="s">
        <v>1953</v>
      </c>
      <c r="O3502">
        <v>0</v>
      </c>
      <c r="P3502">
        <v>505</v>
      </c>
      <c r="Q3502" t="s">
        <v>30</v>
      </c>
      <c r="R3502" t="s">
        <v>44</v>
      </c>
      <c r="S3502">
        <v>0</v>
      </c>
      <c r="T3502">
        <v>1986</v>
      </c>
      <c r="U3502">
        <v>854</v>
      </c>
      <c r="V3502">
        <v>8.1</v>
      </c>
      <c r="W3502">
        <v>9000</v>
      </c>
    </row>
    <row r="3503" spans="1:23" x14ac:dyDescent="0.25">
      <c r="A3503" t="s">
        <v>2401</v>
      </c>
      <c r="B3503">
        <v>288</v>
      </c>
      <c r="C3503">
        <v>122</v>
      </c>
      <c r="D3503">
        <v>909</v>
      </c>
      <c r="E3503">
        <v>282</v>
      </c>
      <c r="F3503" t="s">
        <v>9768</v>
      </c>
      <c r="G3503">
        <v>503</v>
      </c>
      <c r="H3503">
        <v>119078393</v>
      </c>
      <c r="I3503" t="s">
        <v>9769</v>
      </c>
      <c r="J3503" t="s">
        <v>9770</v>
      </c>
      <c r="K3503" t="s">
        <v>9771</v>
      </c>
      <c r="L3503">
        <v>113152</v>
      </c>
      <c r="M3503">
        <v>1448</v>
      </c>
      <c r="N3503" t="s">
        <v>9772</v>
      </c>
      <c r="O3503">
        <v>0</v>
      </c>
      <c r="P3503">
        <v>1416</v>
      </c>
      <c r="Q3503" t="s">
        <v>30</v>
      </c>
      <c r="R3503" t="s">
        <v>31</v>
      </c>
      <c r="S3503">
        <v>0</v>
      </c>
      <c r="T3503">
        <v>2004</v>
      </c>
      <c r="U3503">
        <v>328</v>
      </c>
      <c r="V3503">
        <v>7.5</v>
      </c>
      <c r="W3503">
        <v>0</v>
      </c>
    </row>
    <row r="3504" spans="1:23" x14ac:dyDescent="0.25">
      <c r="A3504" t="s">
        <v>9773</v>
      </c>
      <c r="B3504">
        <v>130</v>
      </c>
      <c r="C3504">
        <v>110</v>
      </c>
      <c r="D3504">
        <v>131</v>
      </c>
      <c r="E3504">
        <v>399</v>
      </c>
      <c r="F3504" t="s">
        <v>9774</v>
      </c>
      <c r="G3504">
        <v>640</v>
      </c>
      <c r="H3504">
        <v>102308900</v>
      </c>
      <c r="I3504" t="s">
        <v>9775</v>
      </c>
      <c r="J3504" t="s">
        <v>9776</v>
      </c>
      <c r="K3504" t="s">
        <v>9777</v>
      </c>
      <c r="L3504">
        <v>152089</v>
      </c>
      <c r="M3504">
        <v>2169</v>
      </c>
      <c r="N3504" t="s">
        <v>9778</v>
      </c>
      <c r="O3504">
        <v>1</v>
      </c>
      <c r="P3504">
        <v>309</v>
      </c>
      <c r="Q3504" t="s">
        <v>30</v>
      </c>
      <c r="R3504" t="s">
        <v>31</v>
      </c>
      <c r="S3504">
        <v>0</v>
      </c>
      <c r="T3504">
        <v>1969</v>
      </c>
      <c r="U3504">
        <v>566</v>
      </c>
      <c r="V3504">
        <v>8.1</v>
      </c>
      <c r="W3504">
        <v>0</v>
      </c>
    </row>
    <row r="3505" spans="1:23" x14ac:dyDescent="0.25">
      <c r="A3505" t="s">
        <v>9779</v>
      </c>
      <c r="B3505">
        <v>145</v>
      </c>
      <c r="C3505">
        <v>139</v>
      </c>
      <c r="D3505">
        <v>55</v>
      </c>
      <c r="E3505">
        <v>266</v>
      </c>
      <c r="F3505" t="s">
        <v>9780</v>
      </c>
      <c r="G3505">
        <v>382</v>
      </c>
      <c r="H3505">
        <v>102300000</v>
      </c>
      <c r="I3505" t="s">
        <v>9781</v>
      </c>
      <c r="J3505" t="s">
        <v>9782</v>
      </c>
      <c r="K3505" t="s">
        <v>9783</v>
      </c>
      <c r="L3505">
        <v>107408</v>
      </c>
      <c r="M3505">
        <v>2045</v>
      </c>
      <c r="N3505" t="s">
        <v>9784</v>
      </c>
      <c r="O3505">
        <v>2</v>
      </c>
      <c r="P3505">
        <v>259</v>
      </c>
      <c r="Q3505" t="s">
        <v>30</v>
      </c>
      <c r="R3505" t="s">
        <v>31</v>
      </c>
      <c r="S3505">
        <v>0</v>
      </c>
      <c r="T3505">
        <v>1964</v>
      </c>
      <c r="U3505">
        <v>279</v>
      </c>
      <c r="V3505">
        <v>7.8</v>
      </c>
      <c r="W3505">
        <v>0</v>
      </c>
    </row>
    <row r="3506" spans="1:23" x14ac:dyDescent="0.25">
      <c r="A3506" t="s">
        <v>2540</v>
      </c>
      <c r="B3506">
        <v>62</v>
      </c>
      <c r="C3506">
        <v>124</v>
      </c>
      <c r="D3506">
        <v>0</v>
      </c>
      <c r="E3506">
        <v>535</v>
      </c>
      <c r="F3506" t="s">
        <v>5332</v>
      </c>
      <c r="G3506">
        <v>2000</v>
      </c>
      <c r="H3506">
        <v>54800000</v>
      </c>
      <c r="I3506" t="s">
        <v>2164</v>
      </c>
      <c r="J3506" t="s">
        <v>1003</v>
      </c>
      <c r="K3506" t="s">
        <v>9785</v>
      </c>
      <c r="L3506">
        <v>35130</v>
      </c>
      <c r="M3506">
        <v>5122</v>
      </c>
      <c r="N3506" t="s">
        <v>440</v>
      </c>
      <c r="O3506">
        <v>3</v>
      </c>
      <c r="P3506">
        <v>283</v>
      </c>
      <c r="Q3506" t="s">
        <v>30</v>
      </c>
      <c r="R3506" t="s">
        <v>31</v>
      </c>
      <c r="S3506">
        <v>0</v>
      </c>
      <c r="T3506">
        <v>1980</v>
      </c>
      <c r="U3506">
        <v>553</v>
      </c>
      <c r="V3506">
        <v>7.8</v>
      </c>
      <c r="W3506">
        <v>0</v>
      </c>
    </row>
    <row r="3507" spans="1:23" x14ac:dyDescent="0.25">
      <c r="A3507" t="s">
        <v>1067</v>
      </c>
      <c r="B3507">
        <v>188</v>
      </c>
      <c r="C3507">
        <v>120</v>
      </c>
      <c r="D3507">
        <v>153</v>
      </c>
      <c r="E3507">
        <v>447</v>
      </c>
      <c r="F3507" t="s">
        <v>556</v>
      </c>
      <c r="G3507">
        <v>1000</v>
      </c>
      <c r="H3507">
        <v>24004159</v>
      </c>
      <c r="I3507" t="s">
        <v>1068</v>
      </c>
      <c r="J3507" t="s">
        <v>274</v>
      </c>
      <c r="K3507" t="s">
        <v>1069</v>
      </c>
      <c r="L3507">
        <v>68722</v>
      </c>
      <c r="M3507">
        <v>3175</v>
      </c>
      <c r="N3507" t="s">
        <v>1070</v>
      </c>
      <c r="O3507">
        <v>0</v>
      </c>
      <c r="P3507">
        <v>191</v>
      </c>
      <c r="Q3507" t="s">
        <v>30</v>
      </c>
      <c r="R3507" t="s">
        <v>31</v>
      </c>
      <c r="S3507">
        <v>0</v>
      </c>
      <c r="T3507">
        <v>2004</v>
      </c>
      <c r="U3507">
        <v>1000</v>
      </c>
      <c r="V3507">
        <v>5.8</v>
      </c>
      <c r="W3507">
        <v>0</v>
      </c>
    </row>
    <row r="3508" spans="1:23" x14ac:dyDescent="0.25">
      <c r="A3508" t="s">
        <v>9786</v>
      </c>
      <c r="B3508">
        <v>120</v>
      </c>
      <c r="C3508">
        <v>152</v>
      </c>
      <c r="D3508">
        <v>34</v>
      </c>
      <c r="E3508">
        <v>249</v>
      </c>
      <c r="F3508" t="s">
        <v>9787</v>
      </c>
      <c r="G3508">
        <v>804</v>
      </c>
      <c r="H3508">
        <v>43650000</v>
      </c>
      <c r="I3508" t="s">
        <v>9788</v>
      </c>
      <c r="J3508" t="s">
        <v>9710</v>
      </c>
      <c r="K3508" t="s">
        <v>9789</v>
      </c>
      <c r="L3508">
        <v>71919</v>
      </c>
      <c r="M3508">
        <v>1802</v>
      </c>
      <c r="N3508" t="s">
        <v>8565</v>
      </c>
      <c r="O3508">
        <v>0</v>
      </c>
      <c r="P3508">
        <v>316</v>
      </c>
      <c r="Q3508" t="s">
        <v>30</v>
      </c>
      <c r="R3508" t="s">
        <v>31</v>
      </c>
      <c r="S3508">
        <v>0</v>
      </c>
      <c r="T3508">
        <v>1961</v>
      </c>
      <c r="U3508">
        <v>271</v>
      </c>
      <c r="V3508">
        <v>7.6</v>
      </c>
      <c r="W3508">
        <v>0</v>
      </c>
    </row>
    <row r="3509" spans="1:23" x14ac:dyDescent="0.25">
      <c r="A3509" t="s">
        <v>2644</v>
      </c>
      <c r="B3509">
        <v>71</v>
      </c>
      <c r="C3509">
        <v>98</v>
      </c>
      <c r="D3509">
        <v>11000</v>
      </c>
      <c r="E3509">
        <v>484</v>
      </c>
      <c r="F3509" t="s">
        <v>9790</v>
      </c>
      <c r="G3509">
        <v>13000</v>
      </c>
      <c r="H3509">
        <v>39800000</v>
      </c>
      <c r="I3509" t="s">
        <v>2468</v>
      </c>
      <c r="J3509" t="s">
        <v>378</v>
      </c>
      <c r="K3509" t="s">
        <v>9791</v>
      </c>
      <c r="L3509">
        <v>81599</v>
      </c>
      <c r="M3509">
        <v>14921</v>
      </c>
      <c r="N3509" t="s">
        <v>3426</v>
      </c>
      <c r="O3509">
        <v>3</v>
      </c>
      <c r="P3509">
        <v>250</v>
      </c>
      <c r="Q3509" t="s">
        <v>30</v>
      </c>
      <c r="R3509" t="s">
        <v>31</v>
      </c>
      <c r="S3509">
        <v>0</v>
      </c>
      <c r="T3509">
        <v>1980</v>
      </c>
      <c r="U3509">
        <v>573</v>
      </c>
      <c r="V3509">
        <v>7.4</v>
      </c>
      <c r="W3509">
        <v>0</v>
      </c>
    </row>
    <row r="3510" spans="1:23" x14ac:dyDescent="0.25">
      <c r="A3510" t="s">
        <v>9792</v>
      </c>
      <c r="B3510">
        <v>52</v>
      </c>
      <c r="C3510">
        <v>106</v>
      </c>
      <c r="D3510">
        <v>10</v>
      </c>
      <c r="E3510">
        <v>578</v>
      </c>
      <c r="F3510" t="s">
        <v>5421</v>
      </c>
      <c r="G3510">
        <v>3000</v>
      </c>
      <c r="H3510">
        <v>27457409</v>
      </c>
      <c r="I3510" t="s">
        <v>1639</v>
      </c>
      <c r="J3510" t="s">
        <v>3351</v>
      </c>
      <c r="K3510" t="s">
        <v>9793</v>
      </c>
      <c r="L3510">
        <v>3198</v>
      </c>
      <c r="M3510">
        <v>6419</v>
      </c>
      <c r="N3510" t="s">
        <v>1087</v>
      </c>
      <c r="O3510">
        <v>4</v>
      </c>
      <c r="P3510">
        <v>43</v>
      </c>
      <c r="Q3510" t="s">
        <v>30</v>
      </c>
      <c r="R3510" t="s">
        <v>31</v>
      </c>
      <c r="S3510">
        <v>0</v>
      </c>
      <c r="T3510">
        <v>2001</v>
      </c>
      <c r="U3510">
        <v>685</v>
      </c>
      <c r="V3510">
        <v>6.3</v>
      </c>
      <c r="W3510">
        <v>478</v>
      </c>
    </row>
    <row r="3511" spans="1:23" x14ac:dyDescent="0.25">
      <c r="A3511" t="s">
        <v>7817</v>
      </c>
      <c r="B3511">
        <v>18</v>
      </c>
      <c r="C3511">
        <v>106</v>
      </c>
      <c r="D3511">
        <v>44</v>
      </c>
      <c r="E3511">
        <v>328</v>
      </c>
      <c r="F3511" t="s">
        <v>4342</v>
      </c>
      <c r="G3511">
        <v>865</v>
      </c>
      <c r="H3511">
        <v>25047631</v>
      </c>
      <c r="I3511" t="s">
        <v>936</v>
      </c>
      <c r="J3511" t="s">
        <v>3659</v>
      </c>
      <c r="K3511" t="s">
        <v>9794</v>
      </c>
      <c r="L3511">
        <v>6585</v>
      </c>
      <c r="M3511">
        <v>2724</v>
      </c>
      <c r="N3511" t="s">
        <v>4581</v>
      </c>
      <c r="O3511">
        <v>0</v>
      </c>
      <c r="P3511">
        <v>50</v>
      </c>
      <c r="Q3511" t="s">
        <v>30</v>
      </c>
      <c r="R3511" t="s">
        <v>31</v>
      </c>
      <c r="S3511">
        <v>0</v>
      </c>
      <c r="T3511">
        <v>1999</v>
      </c>
      <c r="U3511">
        <v>405</v>
      </c>
      <c r="V3511">
        <v>6.9</v>
      </c>
      <c r="W3511">
        <v>990</v>
      </c>
    </row>
    <row r="3512" spans="1:23" x14ac:dyDescent="0.25">
      <c r="A3512" t="s">
        <v>86</v>
      </c>
      <c r="B3512">
        <v>162</v>
      </c>
      <c r="C3512">
        <v>106</v>
      </c>
      <c r="D3512">
        <v>0</v>
      </c>
      <c r="E3512">
        <v>574</v>
      </c>
      <c r="F3512" t="s">
        <v>1083</v>
      </c>
      <c r="G3512">
        <v>18000</v>
      </c>
      <c r="H3512">
        <v>23272306</v>
      </c>
      <c r="I3512" t="s">
        <v>1396</v>
      </c>
      <c r="J3512" t="s">
        <v>88</v>
      </c>
      <c r="K3512" t="s">
        <v>9795</v>
      </c>
      <c r="L3512">
        <v>740918</v>
      </c>
      <c r="M3512">
        <v>20821</v>
      </c>
      <c r="N3512" t="s">
        <v>2062</v>
      </c>
      <c r="O3512">
        <v>4</v>
      </c>
      <c r="P3512">
        <v>1182</v>
      </c>
      <c r="Q3512" t="s">
        <v>30</v>
      </c>
      <c r="R3512" t="s">
        <v>31</v>
      </c>
      <c r="S3512">
        <v>0</v>
      </c>
      <c r="T3512">
        <v>1995</v>
      </c>
      <c r="U3512">
        <v>979</v>
      </c>
      <c r="V3512">
        <v>8.6</v>
      </c>
      <c r="W3512">
        <v>28000</v>
      </c>
    </row>
    <row r="3513" spans="1:23" x14ac:dyDescent="0.25">
      <c r="A3513" t="s">
        <v>1751</v>
      </c>
      <c r="B3513">
        <v>88</v>
      </c>
      <c r="C3513">
        <v>89</v>
      </c>
      <c r="D3513">
        <v>81</v>
      </c>
      <c r="E3513">
        <v>92</v>
      </c>
      <c r="F3513" t="s">
        <v>9796</v>
      </c>
      <c r="G3513">
        <v>321</v>
      </c>
      <c r="H3513">
        <v>22168359</v>
      </c>
      <c r="I3513" t="s">
        <v>9797</v>
      </c>
      <c r="J3513" t="s">
        <v>9798</v>
      </c>
      <c r="K3513" t="s">
        <v>9799</v>
      </c>
      <c r="L3513">
        <v>29659</v>
      </c>
      <c r="M3513">
        <v>584</v>
      </c>
      <c r="N3513" t="s">
        <v>9800</v>
      </c>
      <c r="O3513">
        <v>0</v>
      </c>
      <c r="P3513">
        <v>227</v>
      </c>
      <c r="Q3513" t="s">
        <v>30</v>
      </c>
      <c r="R3513" t="s">
        <v>31</v>
      </c>
      <c r="S3513">
        <v>0</v>
      </c>
      <c r="T3513">
        <v>1989</v>
      </c>
      <c r="U3513">
        <v>101</v>
      </c>
      <c r="V3513">
        <v>5.0999999999999996</v>
      </c>
      <c r="W3513">
        <v>1000</v>
      </c>
    </row>
    <row r="3514" spans="1:23" x14ac:dyDescent="0.25">
      <c r="A3514" t="s">
        <v>1411</v>
      </c>
      <c r="B3514">
        <v>96</v>
      </c>
      <c r="C3514">
        <v>94</v>
      </c>
      <c r="D3514">
        <v>12</v>
      </c>
      <c r="E3514">
        <v>583</v>
      </c>
      <c r="F3514" t="s">
        <v>3878</v>
      </c>
      <c r="G3514">
        <v>16000</v>
      </c>
      <c r="H3514">
        <v>21005329</v>
      </c>
      <c r="I3514" t="s">
        <v>1099</v>
      </c>
      <c r="J3514" t="s">
        <v>220</v>
      </c>
      <c r="K3514" t="s">
        <v>9801</v>
      </c>
      <c r="L3514">
        <v>89128</v>
      </c>
      <c r="M3514">
        <v>19341</v>
      </c>
      <c r="N3514" t="s">
        <v>9802</v>
      </c>
      <c r="O3514">
        <v>0</v>
      </c>
      <c r="P3514">
        <v>258</v>
      </c>
      <c r="Q3514" t="s">
        <v>30</v>
      </c>
      <c r="R3514" t="s">
        <v>526</v>
      </c>
      <c r="S3514">
        <v>0</v>
      </c>
      <c r="T3514">
        <v>2002</v>
      </c>
      <c r="U3514">
        <v>876</v>
      </c>
      <c r="V3514">
        <v>6.4</v>
      </c>
      <c r="W3514">
        <v>0</v>
      </c>
    </row>
    <row r="3515" spans="1:23" x14ac:dyDescent="0.25">
      <c r="A3515" t="s">
        <v>805</v>
      </c>
      <c r="B3515">
        <v>391</v>
      </c>
      <c r="C3515">
        <v>109</v>
      </c>
      <c r="D3515">
        <v>0</v>
      </c>
      <c r="E3515">
        <v>120</v>
      </c>
      <c r="F3515" t="s">
        <v>9803</v>
      </c>
      <c r="G3515">
        <v>1000</v>
      </c>
      <c r="H3515">
        <v>26236603</v>
      </c>
      <c r="I3515" t="s">
        <v>2396</v>
      </c>
      <c r="J3515" t="s">
        <v>1190</v>
      </c>
      <c r="K3515" t="s">
        <v>9804</v>
      </c>
      <c r="L3515">
        <v>251349</v>
      </c>
      <c r="M3515">
        <v>1582</v>
      </c>
      <c r="N3515" t="s">
        <v>9805</v>
      </c>
      <c r="O3515">
        <v>0</v>
      </c>
      <c r="P3515">
        <v>547</v>
      </c>
      <c r="Q3515" t="s">
        <v>30</v>
      </c>
      <c r="R3515" t="s">
        <v>31</v>
      </c>
      <c r="S3515">
        <v>0</v>
      </c>
      <c r="T3515">
        <v>2008</v>
      </c>
      <c r="U3515">
        <v>245</v>
      </c>
      <c r="V3515">
        <v>7.9</v>
      </c>
      <c r="W3515">
        <v>10000</v>
      </c>
    </row>
    <row r="3516" spans="1:23" x14ac:dyDescent="0.25">
      <c r="A3516" t="s">
        <v>9806</v>
      </c>
      <c r="B3516">
        <v>32</v>
      </c>
      <c r="C3516">
        <v>144</v>
      </c>
      <c r="D3516">
        <v>54</v>
      </c>
      <c r="E3516">
        <v>332</v>
      </c>
      <c r="F3516" t="s">
        <v>9807</v>
      </c>
      <c r="G3516">
        <v>469</v>
      </c>
      <c r="H3516">
        <v>20400000</v>
      </c>
      <c r="I3516" t="s">
        <v>2541</v>
      </c>
      <c r="J3516" t="s">
        <v>5738</v>
      </c>
      <c r="K3516" t="s">
        <v>9808</v>
      </c>
      <c r="L3516">
        <v>6304</v>
      </c>
      <c r="M3516">
        <v>2037</v>
      </c>
      <c r="N3516" t="s">
        <v>9809</v>
      </c>
      <c r="O3516">
        <v>0</v>
      </c>
      <c r="P3516">
        <v>87</v>
      </c>
      <c r="Q3516" t="s">
        <v>30</v>
      </c>
      <c r="R3516" t="s">
        <v>31</v>
      </c>
      <c r="S3516">
        <v>0</v>
      </c>
      <c r="T3516">
        <v>1946</v>
      </c>
      <c r="U3516">
        <v>436</v>
      </c>
      <c r="V3516">
        <v>6.9</v>
      </c>
      <c r="W3516">
        <v>403</v>
      </c>
    </row>
    <row r="3517" spans="1:23" x14ac:dyDescent="0.25">
      <c r="A3517" t="s">
        <v>6594</v>
      </c>
      <c r="B3517">
        <v>119</v>
      </c>
      <c r="C3517">
        <v>90</v>
      </c>
      <c r="D3517">
        <v>378</v>
      </c>
      <c r="E3517">
        <v>658</v>
      </c>
      <c r="F3517" t="s">
        <v>1178</v>
      </c>
      <c r="G3517">
        <v>957</v>
      </c>
      <c r="H3517">
        <v>18621249</v>
      </c>
      <c r="I3517" t="s">
        <v>1094</v>
      </c>
      <c r="J3517" t="s">
        <v>685</v>
      </c>
      <c r="K3517" t="s">
        <v>9810</v>
      </c>
      <c r="L3517">
        <v>45859</v>
      </c>
      <c r="M3517">
        <v>4611</v>
      </c>
      <c r="N3517" t="s">
        <v>1791</v>
      </c>
      <c r="O3517">
        <v>9</v>
      </c>
      <c r="P3517">
        <v>340</v>
      </c>
      <c r="Q3517" t="s">
        <v>30</v>
      </c>
      <c r="R3517" t="s">
        <v>31</v>
      </c>
      <c r="S3517">
        <v>0</v>
      </c>
      <c r="T3517">
        <v>2000</v>
      </c>
      <c r="U3517">
        <v>925</v>
      </c>
      <c r="V3517">
        <v>7.5</v>
      </c>
      <c r="W3517">
        <v>0</v>
      </c>
    </row>
    <row r="3518" spans="1:23" x14ac:dyDescent="0.25">
      <c r="A3518" t="s">
        <v>3309</v>
      </c>
      <c r="B3518">
        <v>201</v>
      </c>
      <c r="C3518">
        <v>106</v>
      </c>
      <c r="D3518">
        <v>0</v>
      </c>
      <c r="E3518">
        <v>381</v>
      </c>
      <c r="F3518" t="s">
        <v>1623</v>
      </c>
      <c r="G3518">
        <v>742</v>
      </c>
      <c r="H3518">
        <v>25244700</v>
      </c>
      <c r="I3518" t="s">
        <v>447</v>
      </c>
      <c r="J3518" t="s">
        <v>6021</v>
      </c>
      <c r="K3518" t="s">
        <v>9811</v>
      </c>
      <c r="L3518">
        <v>91017</v>
      </c>
      <c r="M3518">
        <v>2270</v>
      </c>
      <c r="N3518" t="s">
        <v>9812</v>
      </c>
      <c r="O3518">
        <v>1</v>
      </c>
      <c r="P3518">
        <v>284</v>
      </c>
      <c r="Q3518" t="s">
        <v>30</v>
      </c>
      <c r="R3518" t="s">
        <v>44</v>
      </c>
      <c r="S3518">
        <v>0</v>
      </c>
      <c r="T3518">
        <v>1981</v>
      </c>
      <c r="U3518">
        <v>602</v>
      </c>
      <c r="V3518">
        <v>7.2</v>
      </c>
      <c r="W3518">
        <v>0</v>
      </c>
    </row>
    <row r="3519" spans="1:23" x14ac:dyDescent="0.25">
      <c r="A3519" t="s">
        <v>3144</v>
      </c>
      <c r="B3519">
        <v>22</v>
      </c>
      <c r="C3519">
        <v>121</v>
      </c>
      <c r="D3519">
        <v>0</v>
      </c>
      <c r="E3519">
        <v>182</v>
      </c>
      <c r="F3519" t="s">
        <v>9813</v>
      </c>
      <c r="G3519">
        <v>413</v>
      </c>
      <c r="H3519">
        <v>14545844</v>
      </c>
      <c r="I3519" t="s">
        <v>9697</v>
      </c>
      <c r="J3519" t="s">
        <v>5031</v>
      </c>
      <c r="K3519" t="s">
        <v>9814</v>
      </c>
      <c r="L3519">
        <v>4756</v>
      </c>
      <c r="M3519">
        <v>1284</v>
      </c>
      <c r="N3519" t="s">
        <v>4264</v>
      </c>
      <c r="O3519">
        <v>4</v>
      </c>
      <c r="P3519">
        <v>38</v>
      </c>
      <c r="Q3519" t="s">
        <v>30</v>
      </c>
      <c r="R3519" t="s">
        <v>31</v>
      </c>
      <c r="S3519">
        <v>0</v>
      </c>
      <c r="T3519">
        <v>1988</v>
      </c>
      <c r="U3519">
        <v>282</v>
      </c>
      <c r="V3519">
        <v>5.8</v>
      </c>
      <c r="W3519">
        <v>624</v>
      </c>
    </row>
    <row r="3520" spans="1:23" x14ac:dyDescent="0.25">
      <c r="A3520" t="s">
        <v>9815</v>
      </c>
      <c r="B3520">
        <v>52</v>
      </c>
      <c r="C3520">
        <v>89</v>
      </c>
      <c r="D3520">
        <v>0</v>
      </c>
      <c r="E3520">
        <v>405</v>
      </c>
      <c r="F3520" t="s">
        <v>3426</v>
      </c>
      <c r="G3520">
        <v>555</v>
      </c>
      <c r="H3520">
        <v>13235267</v>
      </c>
      <c r="I3520" t="s">
        <v>1954</v>
      </c>
      <c r="J3520" t="s">
        <v>3405</v>
      </c>
      <c r="K3520" t="s">
        <v>9816</v>
      </c>
      <c r="L3520">
        <v>12339</v>
      </c>
      <c r="M3520">
        <v>1752</v>
      </c>
      <c r="N3520" t="s">
        <v>4342</v>
      </c>
      <c r="O3520">
        <v>2</v>
      </c>
      <c r="P3520">
        <v>32</v>
      </c>
      <c r="Q3520" t="s">
        <v>30</v>
      </c>
      <c r="R3520" t="s">
        <v>31</v>
      </c>
      <c r="S3520">
        <v>0</v>
      </c>
      <c r="T3520">
        <v>2007</v>
      </c>
      <c r="U3520">
        <v>484</v>
      </c>
      <c r="V3520">
        <v>2.9</v>
      </c>
      <c r="W3520">
        <v>256</v>
      </c>
    </row>
    <row r="3521" spans="1:23" x14ac:dyDescent="0.25">
      <c r="A3521" t="s">
        <v>6753</v>
      </c>
      <c r="B3521">
        <v>63</v>
      </c>
      <c r="C3521">
        <v>86</v>
      </c>
      <c r="D3521">
        <v>472</v>
      </c>
      <c r="E3521">
        <v>64</v>
      </c>
      <c r="F3521" t="s">
        <v>9817</v>
      </c>
      <c r="G3521">
        <v>472</v>
      </c>
      <c r="H3521">
        <v>12674183</v>
      </c>
      <c r="I3521" t="s">
        <v>1144</v>
      </c>
      <c r="J3521" t="s">
        <v>6753</v>
      </c>
      <c r="K3521" t="s">
        <v>9818</v>
      </c>
      <c r="L3521">
        <v>19774</v>
      </c>
      <c r="M3521">
        <v>773</v>
      </c>
      <c r="N3521" t="s">
        <v>9819</v>
      </c>
      <c r="O3521">
        <v>1</v>
      </c>
      <c r="P3521">
        <v>70</v>
      </c>
      <c r="Q3521" t="s">
        <v>30</v>
      </c>
      <c r="R3521" t="s">
        <v>2434</v>
      </c>
      <c r="S3521">
        <v>0</v>
      </c>
      <c r="T3521">
        <v>1997</v>
      </c>
      <c r="U3521">
        <v>155</v>
      </c>
      <c r="V3521">
        <v>6.2</v>
      </c>
      <c r="W3521">
        <v>355</v>
      </c>
    </row>
    <row r="3522" spans="1:23" x14ac:dyDescent="0.25">
      <c r="A3522" t="s">
        <v>6594</v>
      </c>
      <c r="B3522">
        <v>97</v>
      </c>
      <c r="C3522">
        <v>91</v>
      </c>
      <c r="D3522">
        <v>378</v>
      </c>
      <c r="E3522">
        <v>345</v>
      </c>
      <c r="F3522" t="s">
        <v>6594</v>
      </c>
      <c r="G3522">
        <v>658</v>
      </c>
      <c r="H3522">
        <v>17508936</v>
      </c>
      <c r="I3522" t="s">
        <v>3915</v>
      </c>
      <c r="J3522" t="s">
        <v>1791</v>
      </c>
      <c r="K3522" t="s">
        <v>9820</v>
      </c>
      <c r="L3522">
        <v>22408</v>
      </c>
      <c r="M3522">
        <v>1660</v>
      </c>
      <c r="N3522" t="s">
        <v>8850</v>
      </c>
      <c r="O3522">
        <v>0</v>
      </c>
      <c r="P3522">
        <v>272</v>
      </c>
      <c r="Q3522" t="s">
        <v>30</v>
      </c>
      <c r="R3522" t="s">
        <v>31</v>
      </c>
      <c r="S3522">
        <v>0</v>
      </c>
      <c r="T3522">
        <v>2003</v>
      </c>
      <c r="U3522">
        <v>378</v>
      </c>
      <c r="V3522">
        <v>7.3</v>
      </c>
      <c r="W3522">
        <v>0</v>
      </c>
    </row>
    <row r="3523" spans="1:23" x14ac:dyDescent="0.25">
      <c r="A3523" t="s">
        <v>2657</v>
      </c>
      <c r="B3523">
        <v>34</v>
      </c>
      <c r="C3523">
        <v>104</v>
      </c>
      <c r="D3523">
        <v>80</v>
      </c>
      <c r="E3523">
        <v>658</v>
      </c>
      <c r="F3523" t="s">
        <v>1712</v>
      </c>
      <c r="G3523">
        <v>8000</v>
      </c>
      <c r="H3523">
        <v>12793213</v>
      </c>
      <c r="I3523" t="s">
        <v>936</v>
      </c>
      <c r="J3523" t="s">
        <v>1006</v>
      </c>
      <c r="K3523" t="s">
        <v>9821</v>
      </c>
      <c r="L3523">
        <v>18286</v>
      </c>
      <c r="M3523">
        <v>10430</v>
      </c>
      <c r="N3523" t="s">
        <v>3125</v>
      </c>
      <c r="O3523">
        <v>4</v>
      </c>
      <c r="P3523">
        <v>73</v>
      </c>
      <c r="Q3523" t="s">
        <v>30</v>
      </c>
      <c r="R3523" t="s">
        <v>31</v>
      </c>
      <c r="S3523">
        <v>0</v>
      </c>
      <c r="T3523">
        <v>1988</v>
      </c>
      <c r="U3523">
        <v>960</v>
      </c>
      <c r="V3523">
        <v>6.2</v>
      </c>
      <c r="W3523">
        <v>0</v>
      </c>
    </row>
    <row r="3524" spans="1:23" x14ac:dyDescent="0.25">
      <c r="A3524" t="s">
        <v>3597</v>
      </c>
      <c r="B3524">
        <v>88</v>
      </c>
      <c r="C3524">
        <v>99</v>
      </c>
      <c r="D3524">
        <v>29</v>
      </c>
      <c r="E3524">
        <v>161</v>
      </c>
      <c r="F3524" t="s">
        <v>2284</v>
      </c>
      <c r="G3524">
        <v>711</v>
      </c>
      <c r="H3524">
        <v>11883495</v>
      </c>
      <c r="I3524" t="s">
        <v>1616</v>
      </c>
      <c r="J3524" t="s">
        <v>367</v>
      </c>
      <c r="K3524" t="s">
        <v>9822</v>
      </c>
      <c r="L3524">
        <v>52805</v>
      </c>
      <c r="M3524">
        <v>1462</v>
      </c>
      <c r="N3524" t="s">
        <v>9823</v>
      </c>
      <c r="O3524">
        <v>1</v>
      </c>
      <c r="P3524">
        <v>278</v>
      </c>
      <c r="Q3524" t="s">
        <v>30</v>
      </c>
      <c r="R3524" t="s">
        <v>44</v>
      </c>
      <c r="S3524">
        <v>0</v>
      </c>
      <c r="T3524">
        <v>1998</v>
      </c>
      <c r="U3524">
        <v>427</v>
      </c>
      <c r="V3524">
        <v>6.8</v>
      </c>
      <c r="W3524">
        <v>0</v>
      </c>
    </row>
    <row r="3525" spans="1:23" x14ac:dyDescent="0.25">
      <c r="A3525" t="s">
        <v>9824</v>
      </c>
      <c r="B3525">
        <v>25</v>
      </c>
      <c r="C3525">
        <v>98</v>
      </c>
      <c r="D3525">
        <v>38</v>
      </c>
      <c r="E3525">
        <v>360</v>
      </c>
      <c r="F3525" t="s">
        <v>2499</v>
      </c>
      <c r="G3525">
        <v>1000</v>
      </c>
      <c r="H3525">
        <v>11797927</v>
      </c>
      <c r="I3525" t="s">
        <v>7486</v>
      </c>
      <c r="J3525" t="s">
        <v>7656</v>
      </c>
      <c r="K3525" t="s">
        <v>9825</v>
      </c>
      <c r="L3525">
        <v>4582</v>
      </c>
      <c r="M3525">
        <v>3221</v>
      </c>
      <c r="N3525" t="s">
        <v>9826</v>
      </c>
      <c r="O3525">
        <v>0</v>
      </c>
      <c r="P3525">
        <v>52</v>
      </c>
      <c r="Q3525" t="s">
        <v>30</v>
      </c>
      <c r="R3525" t="s">
        <v>31</v>
      </c>
      <c r="S3525">
        <v>0</v>
      </c>
      <c r="T3525">
        <v>1995</v>
      </c>
      <c r="U3525">
        <v>475</v>
      </c>
      <c r="V3525">
        <v>6.1</v>
      </c>
      <c r="W3525">
        <v>985</v>
      </c>
    </row>
    <row r="3526" spans="1:23" x14ac:dyDescent="0.25">
      <c r="A3526" t="s">
        <v>2651</v>
      </c>
      <c r="B3526">
        <v>252</v>
      </c>
      <c r="C3526">
        <v>121</v>
      </c>
      <c r="D3526">
        <v>162</v>
      </c>
      <c r="E3526">
        <v>25</v>
      </c>
      <c r="F3526" t="s">
        <v>2279</v>
      </c>
      <c r="G3526">
        <v>1000</v>
      </c>
      <c r="H3526">
        <v>17605861</v>
      </c>
      <c r="I3526" t="s">
        <v>3678</v>
      </c>
      <c r="J3526" t="s">
        <v>1330</v>
      </c>
      <c r="K3526" t="s">
        <v>9827</v>
      </c>
      <c r="L3526">
        <v>145580</v>
      </c>
      <c r="M3526">
        <v>1184</v>
      </c>
      <c r="N3526" t="s">
        <v>9828</v>
      </c>
      <c r="O3526">
        <v>1</v>
      </c>
      <c r="P3526">
        <v>351</v>
      </c>
      <c r="Q3526" t="s">
        <v>30</v>
      </c>
      <c r="R3526" t="s">
        <v>44</v>
      </c>
      <c r="S3526">
        <v>0</v>
      </c>
      <c r="T3526">
        <v>2006</v>
      </c>
      <c r="U3526">
        <v>149</v>
      </c>
      <c r="V3526">
        <v>7.7</v>
      </c>
      <c r="W3526">
        <v>0</v>
      </c>
    </row>
    <row r="3527" spans="1:23" x14ac:dyDescent="0.25">
      <c r="A3527" t="s">
        <v>9829</v>
      </c>
      <c r="B3527">
        <v>137</v>
      </c>
      <c r="C3527">
        <v>96</v>
      </c>
      <c r="D3527">
        <v>2</v>
      </c>
      <c r="E3527">
        <v>120</v>
      </c>
      <c r="F3527" t="s">
        <v>9830</v>
      </c>
      <c r="G3527">
        <v>742</v>
      </c>
      <c r="H3527">
        <v>11642254</v>
      </c>
      <c r="I3527" t="s">
        <v>3406</v>
      </c>
      <c r="J3527" t="s">
        <v>6021</v>
      </c>
      <c r="K3527" t="s">
        <v>9831</v>
      </c>
      <c r="L3527">
        <v>22929</v>
      </c>
      <c r="M3527">
        <v>1308</v>
      </c>
      <c r="N3527" t="s">
        <v>1184</v>
      </c>
      <c r="O3527">
        <v>1</v>
      </c>
      <c r="P3527">
        <v>287</v>
      </c>
      <c r="Q3527" t="s">
        <v>30</v>
      </c>
      <c r="R3527" t="s">
        <v>31</v>
      </c>
      <c r="S3527">
        <v>0</v>
      </c>
      <c r="T3527">
        <v>1989</v>
      </c>
      <c r="U3527">
        <v>256</v>
      </c>
      <c r="V3527">
        <v>5.2</v>
      </c>
      <c r="W3527">
        <v>926</v>
      </c>
    </row>
    <row r="3528" spans="1:23" x14ac:dyDescent="0.25">
      <c r="A3528" t="s">
        <v>5457</v>
      </c>
      <c r="B3528">
        <v>231</v>
      </c>
      <c r="C3528">
        <v>99</v>
      </c>
      <c r="D3528">
        <v>0</v>
      </c>
      <c r="E3528">
        <v>84</v>
      </c>
      <c r="F3528" t="s">
        <v>9832</v>
      </c>
      <c r="G3528">
        <v>11000</v>
      </c>
      <c r="H3528">
        <v>9203192</v>
      </c>
      <c r="I3528" t="s">
        <v>5474</v>
      </c>
      <c r="J3528" t="s">
        <v>456</v>
      </c>
      <c r="K3528" t="s">
        <v>9833</v>
      </c>
      <c r="L3528">
        <v>45396</v>
      </c>
      <c r="M3528">
        <v>11328</v>
      </c>
      <c r="N3528" t="s">
        <v>9834</v>
      </c>
      <c r="O3528">
        <v>1</v>
      </c>
      <c r="P3528">
        <v>136</v>
      </c>
      <c r="Q3528" t="s">
        <v>30</v>
      </c>
      <c r="R3528" t="s">
        <v>31</v>
      </c>
      <c r="S3528">
        <v>0</v>
      </c>
      <c r="T3528">
        <v>2011</v>
      </c>
      <c r="U3528">
        <v>106</v>
      </c>
      <c r="V3528">
        <v>6.8</v>
      </c>
      <c r="W3528">
        <v>15000</v>
      </c>
    </row>
    <row r="3529" spans="1:23" x14ac:dyDescent="0.25">
      <c r="A3529" t="s">
        <v>9835</v>
      </c>
      <c r="B3529">
        <v>9</v>
      </c>
      <c r="C3529">
        <v>42</v>
      </c>
      <c r="D3529">
        <v>0</v>
      </c>
      <c r="E3529">
        <v>0</v>
      </c>
      <c r="F3529" t="s">
        <v>9836</v>
      </c>
      <c r="G3529">
        <v>844</v>
      </c>
      <c r="H3529">
        <v>7518876</v>
      </c>
      <c r="I3529" t="s">
        <v>9837</v>
      </c>
      <c r="J3529" t="s">
        <v>2233</v>
      </c>
      <c r="K3529" t="s">
        <v>9838</v>
      </c>
      <c r="L3529">
        <v>172</v>
      </c>
      <c r="M3529">
        <v>844</v>
      </c>
      <c r="N3529" t="s">
        <v>14106</v>
      </c>
      <c r="O3529">
        <v>0</v>
      </c>
      <c r="P3529">
        <v>5</v>
      </c>
      <c r="Q3529" t="s">
        <v>30</v>
      </c>
      <c r="R3529" t="s">
        <v>44</v>
      </c>
      <c r="S3529">
        <v>0</v>
      </c>
      <c r="T3529">
        <v>2008</v>
      </c>
      <c r="U3529">
        <v>0</v>
      </c>
      <c r="V3529">
        <v>6.5</v>
      </c>
      <c r="W3529">
        <v>28</v>
      </c>
    </row>
    <row r="3530" spans="1:23" x14ac:dyDescent="0.25">
      <c r="A3530" t="s">
        <v>6481</v>
      </c>
      <c r="B3530">
        <v>115</v>
      </c>
      <c r="C3530">
        <v>122</v>
      </c>
      <c r="D3530">
        <v>0</v>
      </c>
      <c r="E3530">
        <v>221</v>
      </c>
      <c r="F3530" t="s">
        <v>8431</v>
      </c>
      <c r="G3530">
        <v>697</v>
      </c>
      <c r="H3530">
        <v>8596914</v>
      </c>
      <c r="I3530" t="s">
        <v>1017</v>
      </c>
      <c r="J3530" t="s">
        <v>2038</v>
      </c>
      <c r="K3530" t="s">
        <v>9839</v>
      </c>
      <c r="L3530">
        <v>23023</v>
      </c>
      <c r="M3530">
        <v>1517</v>
      </c>
      <c r="N3530" t="s">
        <v>9840</v>
      </c>
      <c r="O3530">
        <v>0</v>
      </c>
      <c r="P3530">
        <v>148</v>
      </c>
      <c r="Q3530" t="s">
        <v>30</v>
      </c>
      <c r="R3530" t="s">
        <v>31</v>
      </c>
      <c r="S3530">
        <v>0</v>
      </c>
      <c r="T3530">
        <v>2000</v>
      </c>
      <c r="U3530">
        <v>394</v>
      </c>
      <c r="V3530">
        <v>7</v>
      </c>
      <c r="W3530">
        <v>0</v>
      </c>
    </row>
    <row r="3531" spans="1:23" x14ac:dyDescent="0.25">
      <c r="A3531" t="s">
        <v>9841</v>
      </c>
      <c r="B3531">
        <v>67</v>
      </c>
      <c r="C3531">
        <v>101</v>
      </c>
      <c r="D3531">
        <v>112</v>
      </c>
      <c r="E3531">
        <v>612</v>
      </c>
      <c r="F3531" t="s">
        <v>1697</v>
      </c>
      <c r="G3531">
        <v>1000</v>
      </c>
      <c r="H3531">
        <v>6851636</v>
      </c>
      <c r="I3531" t="s">
        <v>936</v>
      </c>
      <c r="J3531" t="s">
        <v>542</v>
      </c>
      <c r="K3531" t="s">
        <v>9842</v>
      </c>
      <c r="L3531">
        <v>13010</v>
      </c>
      <c r="M3531">
        <v>2697</v>
      </c>
      <c r="N3531" t="s">
        <v>1474</v>
      </c>
      <c r="O3531">
        <v>5</v>
      </c>
      <c r="P3531">
        <v>182</v>
      </c>
      <c r="Q3531" t="s">
        <v>30</v>
      </c>
      <c r="R3531" t="s">
        <v>31</v>
      </c>
      <c r="S3531">
        <v>0</v>
      </c>
      <c r="T3531">
        <v>1999</v>
      </c>
      <c r="U3531">
        <v>744</v>
      </c>
      <c r="V3531">
        <v>5.9</v>
      </c>
      <c r="W3531">
        <v>0</v>
      </c>
    </row>
    <row r="3532" spans="1:23" x14ac:dyDescent="0.25">
      <c r="A3532" t="s">
        <v>9843</v>
      </c>
      <c r="B3532">
        <v>216</v>
      </c>
      <c r="C3532">
        <v>102</v>
      </c>
      <c r="D3532">
        <v>49</v>
      </c>
      <c r="E3532">
        <v>10000</v>
      </c>
      <c r="F3532" t="s">
        <v>452</v>
      </c>
      <c r="G3532">
        <v>24000</v>
      </c>
      <c r="H3532">
        <v>11434867</v>
      </c>
      <c r="I3532" t="s">
        <v>2089</v>
      </c>
      <c r="J3532" t="s">
        <v>61</v>
      </c>
      <c r="K3532" t="s">
        <v>9844</v>
      </c>
      <c r="L3532">
        <v>59637</v>
      </c>
      <c r="M3532">
        <v>51355</v>
      </c>
      <c r="N3532" t="s">
        <v>209</v>
      </c>
      <c r="O3532">
        <v>1</v>
      </c>
      <c r="P3532">
        <v>130</v>
      </c>
      <c r="Q3532" t="s">
        <v>30</v>
      </c>
      <c r="R3532" t="s">
        <v>31</v>
      </c>
      <c r="S3532">
        <v>0</v>
      </c>
      <c r="T3532">
        <v>2012</v>
      </c>
      <c r="U3532">
        <v>14000</v>
      </c>
      <c r="V3532">
        <v>7.1</v>
      </c>
      <c r="W3532">
        <v>21000</v>
      </c>
    </row>
    <row r="3533" spans="1:23" x14ac:dyDescent="0.25">
      <c r="A3533" t="s">
        <v>9845</v>
      </c>
      <c r="B3533">
        <v>133</v>
      </c>
      <c r="C3533">
        <v>84</v>
      </c>
      <c r="D3533">
        <v>4</v>
      </c>
      <c r="E3533">
        <v>546</v>
      </c>
      <c r="F3533" t="s">
        <v>1377</v>
      </c>
      <c r="G3533">
        <v>8000</v>
      </c>
      <c r="H3533">
        <v>5895238</v>
      </c>
      <c r="I3533" t="s">
        <v>2809</v>
      </c>
      <c r="J3533" t="s">
        <v>833</v>
      </c>
      <c r="K3533" t="s">
        <v>9846</v>
      </c>
      <c r="L3533">
        <v>17169</v>
      </c>
      <c r="M3533">
        <v>10123</v>
      </c>
      <c r="N3533" t="s">
        <v>9847</v>
      </c>
      <c r="O3533">
        <v>1</v>
      </c>
      <c r="P3533">
        <v>70</v>
      </c>
      <c r="Q3533" t="s">
        <v>1783</v>
      </c>
      <c r="R3533" t="s">
        <v>31</v>
      </c>
      <c r="S3533">
        <v>0</v>
      </c>
      <c r="T3533">
        <v>2012</v>
      </c>
      <c r="U3533">
        <v>806</v>
      </c>
      <c r="V3533">
        <v>5.5</v>
      </c>
      <c r="W3533">
        <v>9000</v>
      </c>
    </row>
    <row r="3534" spans="1:23" x14ac:dyDescent="0.25">
      <c r="A3534" t="s">
        <v>9848</v>
      </c>
      <c r="B3534">
        <v>149</v>
      </c>
      <c r="C3534">
        <v>104</v>
      </c>
      <c r="D3534">
        <v>20</v>
      </c>
      <c r="E3534">
        <v>130</v>
      </c>
      <c r="F3534" t="s">
        <v>1445</v>
      </c>
      <c r="G3534">
        <v>3000</v>
      </c>
      <c r="H3534">
        <v>6670712</v>
      </c>
      <c r="I3534" t="s">
        <v>1639</v>
      </c>
      <c r="J3534" t="s">
        <v>8032</v>
      </c>
      <c r="K3534" t="s">
        <v>9849</v>
      </c>
      <c r="L3534">
        <v>27301</v>
      </c>
      <c r="M3534">
        <v>3825</v>
      </c>
      <c r="N3534" t="s">
        <v>9850</v>
      </c>
      <c r="O3534">
        <v>6</v>
      </c>
      <c r="P3534">
        <v>101</v>
      </c>
      <c r="Q3534" t="s">
        <v>30</v>
      </c>
      <c r="R3534" t="s">
        <v>31</v>
      </c>
      <c r="S3534">
        <v>0</v>
      </c>
      <c r="T3534">
        <v>2009</v>
      </c>
      <c r="U3534">
        <v>591</v>
      </c>
      <c r="V3534">
        <v>7.4</v>
      </c>
      <c r="W3534">
        <v>0</v>
      </c>
    </row>
    <row r="3535" spans="1:23" x14ac:dyDescent="0.25">
      <c r="A3535" t="s">
        <v>9851</v>
      </c>
      <c r="B3535">
        <v>261</v>
      </c>
      <c r="C3535">
        <v>96</v>
      </c>
      <c r="D3535">
        <v>51</v>
      </c>
      <c r="E3535">
        <v>28</v>
      </c>
      <c r="F3535" t="s">
        <v>4937</v>
      </c>
      <c r="G3535">
        <v>3000</v>
      </c>
      <c r="H3535">
        <v>5359774</v>
      </c>
      <c r="I3535" t="s">
        <v>3657</v>
      </c>
      <c r="J3535" t="s">
        <v>178</v>
      </c>
      <c r="K3535" t="s">
        <v>9852</v>
      </c>
      <c r="L3535">
        <v>64794</v>
      </c>
      <c r="M3535">
        <v>3569</v>
      </c>
      <c r="N3535" t="s">
        <v>9853</v>
      </c>
      <c r="O3535">
        <v>0</v>
      </c>
      <c r="P3535">
        <v>131</v>
      </c>
      <c r="Q3535" t="s">
        <v>30</v>
      </c>
      <c r="R3535" t="s">
        <v>4809</v>
      </c>
      <c r="S3535">
        <v>0</v>
      </c>
      <c r="T3535">
        <v>2011</v>
      </c>
      <c r="U3535">
        <v>482</v>
      </c>
      <c r="V3535">
        <v>7.3</v>
      </c>
      <c r="W3535">
        <v>17000</v>
      </c>
    </row>
    <row r="3536" spans="1:23" x14ac:dyDescent="0.25">
      <c r="A3536" t="s">
        <v>9854</v>
      </c>
      <c r="B3536">
        <v>42</v>
      </c>
      <c r="C3536">
        <v>94</v>
      </c>
      <c r="D3536">
        <v>0</v>
      </c>
      <c r="E3536">
        <v>664</v>
      </c>
      <c r="F3536" t="s">
        <v>4573</v>
      </c>
      <c r="G3536">
        <v>1000</v>
      </c>
      <c r="H3536">
        <v>4693919</v>
      </c>
      <c r="I3536" t="s">
        <v>1094</v>
      </c>
      <c r="J3536" t="s">
        <v>4569</v>
      </c>
      <c r="K3536" t="s">
        <v>9855</v>
      </c>
      <c r="L3536">
        <v>11011</v>
      </c>
      <c r="M3536">
        <v>4484</v>
      </c>
      <c r="N3536" t="s">
        <v>2482</v>
      </c>
      <c r="O3536">
        <v>0</v>
      </c>
      <c r="P3536">
        <v>78</v>
      </c>
      <c r="Q3536" t="s">
        <v>30</v>
      </c>
      <c r="R3536" t="s">
        <v>31</v>
      </c>
      <c r="S3536">
        <v>0</v>
      </c>
      <c r="T3536">
        <v>2008</v>
      </c>
      <c r="U3536">
        <v>1000</v>
      </c>
      <c r="V3536">
        <v>4.5999999999999996</v>
      </c>
      <c r="W3536">
        <v>422</v>
      </c>
    </row>
    <row r="3537" spans="1:23" x14ac:dyDescent="0.25">
      <c r="A3537" t="s">
        <v>4086</v>
      </c>
      <c r="B3537">
        <v>152</v>
      </c>
      <c r="C3537">
        <v>90</v>
      </c>
      <c r="D3537">
        <v>0</v>
      </c>
      <c r="E3537">
        <v>826</v>
      </c>
      <c r="F3537" t="s">
        <v>2478</v>
      </c>
      <c r="G3537">
        <v>4000</v>
      </c>
      <c r="H3537">
        <v>4859475</v>
      </c>
      <c r="I3537" t="s">
        <v>152</v>
      </c>
      <c r="J3537" t="s">
        <v>63</v>
      </c>
      <c r="K3537" t="s">
        <v>9856</v>
      </c>
      <c r="L3537">
        <v>116910</v>
      </c>
      <c r="M3537">
        <v>7103</v>
      </c>
      <c r="N3537" t="s">
        <v>874</v>
      </c>
      <c r="O3537">
        <v>0</v>
      </c>
      <c r="P3537">
        <v>520</v>
      </c>
      <c r="Q3537" t="s">
        <v>30</v>
      </c>
      <c r="R3537" t="s">
        <v>31</v>
      </c>
      <c r="S3537">
        <v>0</v>
      </c>
      <c r="T3537">
        <v>1999</v>
      </c>
      <c r="U3537">
        <v>899</v>
      </c>
      <c r="V3537">
        <v>7.2</v>
      </c>
      <c r="W3537">
        <v>0</v>
      </c>
    </row>
    <row r="3538" spans="1:23" x14ac:dyDescent="0.25">
      <c r="A3538" t="s">
        <v>8090</v>
      </c>
      <c r="B3538">
        <v>64</v>
      </c>
      <c r="C3538">
        <v>97</v>
      </c>
      <c r="D3538">
        <v>39</v>
      </c>
      <c r="E3538">
        <v>286</v>
      </c>
      <c r="F3538" t="s">
        <v>9857</v>
      </c>
      <c r="G3538">
        <v>1000</v>
      </c>
      <c r="H3538">
        <v>4595000</v>
      </c>
      <c r="I3538" t="s">
        <v>3552</v>
      </c>
      <c r="J3538" t="s">
        <v>274</v>
      </c>
      <c r="K3538" t="s">
        <v>9858</v>
      </c>
      <c r="L3538">
        <v>13892</v>
      </c>
      <c r="M3538">
        <v>2103</v>
      </c>
      <c r="N3538" t="s">
        <v>4983</v>
      </c>
      <c r="O3538">
        <v>4</v>
      </c>
      <c r="P3538">
        <v>160</v>
      </c>
      <c r="Q3538" t="s">
        <v>30</v>
      </c>
      <c r="R3538" t="s">
        <v>44</v>
      </c>
      <c r="S3538">
        <v>0</v>
      </c>
      <c r="T3538">
        <v>1998</v>
      </c>
      <c r="U3538">
        <v>497</v>
      </c>
      <c r="V3538">
        <v>7</v>
      </c>
      <c r="W3538">
        <v>915</v>
      </c>
    </row>
    <row r="3539" spans="1:23" x14ac:dyDescent="0.25">
      <c r="A3539" t="s">
        <v>9859</v>
      </c>
      <c r="B3539">
        <v>76</v>
      </c>
      <c r="C3539">
        <v>90</v>
      </c>
      <c r="D3539">
        <v>138</v>
      </c>
      <c r="E3539">
        <v>263</v>
      </c>
      <c r="F3539" t="s">
        <v>9860</v>
      </c>
      <c r="G3539">
        <v>373</v>
      </c>
      <c r="H3539">
        <v>4542775</v>
      </c>
      <c r="I3539" t="s">
        <v>1099</v>
      </c>
      <c r="J3539" t="s">
        <v>9861</v>
      </c>
      <c r="K3539" t="s">
        <v>9862</v>
      </c>
      <c r="L3539">
        <v>18313</v>
      </c>
      <c r="M3539">
        <v>1831</v>
      </c>
      <c r="N3539" t="s">
        <v>9863</v>
      </c>
      <c r="O3539">
        <v>2</v>
      </c>
      <c r="P3539">
        <v>73</v>
      </c>
      <c r="Q3539" t="s">
        <v>30</v>
      </c>
      <c r="R3539" t="s">
        <v>31</v>
      </c>
      <c r="S3539">
        <v>0</v>
      </c>
      <c r="T3539">
        <v>2009</v>
      </c>
      <c r="U3539">
        <v>308</v>
      </c>
      <c r="V3539">
        <v>5.0999999999999996</v>
      </c>
      <c r="W3539">
        <v>985</v>
      </c>
    </row>
    <row r="3540" spans="1:23" x14ac:dyDescent="0.25">
      <c r="A3540" t="s">
        <v>9864</v>
      </c>
      <c r="B3540">
        <v>149</v>
      </c>
      <c r="C3540">
        <v>106</v>
      </c>
      <c r="D3540">
        <v>0</v>
      </c>
      <c r="E3540">
        <v>379</v>
      </c>
      <c r="F3540" t="s">
        <v>567</v>
      </c>
      <c r="G3540">
        <v>17000</v>
      </c>
      <c r="H3540">
        <v>3588432</v>
      </c>
      <c r="I3540" t="s">
        <v>1639</v>
      </c>
      <c r="J3540" t="s">
        <v>789</v>
      </c>
      <c r="K3540" t="s">
        <v>9865</v>
      </c>
      <c r="L3540">
        <v>29341</v>
      </c>
      <c r="M3540">
        <v>18947</v>
      </c>
      <c r="N3540" t="s">
        <v>2653</v>
      </c>
      <c r="O3540">
        <v>4</v>
      </c>
      <c r="P3540">
        <v>93</v>
      </c>
      <c r="Q3540" t="s">
        <v>30</v>
      </c>
      <c r="R3540" t="s">
        <v>31</v>
      </c>
      <c r="S3540">
        <v>0</v>
      </c>
      <c r="T3540">
        <v>2014</v>
      </c>
      <c r="U3540">
        <v>1000</v>
      </c>
      <c r="V3540">
        <v>6.7</v>
      </c>
      <c r="W3540">
        <v>0</v>
      </c>
    </row>
    <row r="3541" spans="1:23" x14ac:dyDescent="0.25">
      <c r="A3541" t="s">
        <v>9866</v>
      </c>
      <c r="B3541">
        <v>35</v>
      </c>
      <c r="C3541">
        <v>96</v>
      </c>
      <c r="D3541">
        <v>3</v>
      </c>
      <c r="E3541">
        <v>353</v>
      </c>
      <c r="F3541" t="s">
        <v>2897</v>
      </c>
      <c r="G3541">
        <v>4000</v>
      </c>
      <c r="H3541">
        <v>4394936</v>
      </c>
      <c r="I3541" t="s">
        <v>1616</v>
      </c>
      <c r="J3541" t="s">
        <v>1607</v>
      </c>
      <c r="K3541" t="s">
        <v>9867</v>
      </c>
      <c r="L3541">
        <v>11439</v>
      </c>
      <c r="M3541">
        <v>5668</v>
      </c>
      <c r="N3541" t="s">
        <v>9868</v>
      </c>
      <c r="O3541">
        <v>1</v>
      </c>
      <c r="P3541">
        <v>190</v>
      </c>
      <c r="Q3541" t="s">
        <v>30</v>
      </c>
      <c r="R3541" t="s">
        <v>526</v>
      </c>
      <c r="S3541">
        <v>0</v>
      </c>
      <c r="T3541">
        <v>1999</v>
      </c>
      <c r="U3541">
        <v>812</v>
      </c>
      <c r="V3541">
        <v>5.3</v>
      </c>
      <c r="W3541">
        <v>901</v>
      </c>
    </row>
    <row r="3542" spans="1:23" x14ac:dyDescent="0.25">
      <c r="A3542" t="s">
        <v>9869</v>
      </c>
      <c r="B3542">
        <v>108</v>
      </c>
      <c r="C3542">
        <v>95</v>
      </c>
      <c r="D3542">
        <v>263</v>
      </c>
      <c r="E3542">
        <v>179</v>
      </c>
      <c r="F3542" t="s">
        <v>9870</v>
      </c>
      <c r="G3542">
        <v>263</v>
      </c>
      <c r="H3542">
        <v>3029081</v>
      </c>
      <c r="I3542" t="s">
        <v>1582</v>
      </c>
      <c r="J3542" t="s">
        <v>9869</v>
      </c>
      <c r="K3542" t="s">
        <v>9871</v>
      </c>
      <c r="L3542">
        <v>26300</v>
      </c>
      <c r="M3542">
        <v>993</v>
      </c>
      <c r="N3542" t="s">
        <v>4819</v>
      </c>
      <c r="O3542">
        <v>0</v>
      </c>
      <c r="P3542">
        <v>231</v>
      </c>
      <c r="Q3542" t="s">
        <v>30</v>
      </c>
      <c r="R3542" t="s">
        <v>31</v>
      </c>
      <c r="S3542">
        <v>0</v>
      </c>
      <c r="T3542">
        <v>2001</v>
      </c>
      <c r="U3542">
        <v>261</v>
      </c>
      <c r="V3542">
        <v>7.8</v>
      </c>
      <c r="W3542">
        <v>0</v>
      </c>
    </row>
    <row r="3543" spans="1:23" x14ac:dyDescent="0.25">
      <c r="A3543" t="s">
        <v>7279</v>
      </c>
      <c r="B3543">
        <v>17</v>
      </c>
      <c r="C3543">
        <v>99</v>
      </c>
      <c r="D3543">
        <v>23</v>
      </c>
      <c r="E3543">
        <v>82</v>
      </c>
      <c r="F3543" t="s">
        <v>9872</v>
      </c>
      <c r="G3543">
        <v>97</v>
      </c>
      <c r="H3543">
        <v>3273588</v>
      </c>
      <c r="I3543" t="s">
        <v>532</v>
      </c>
      <c r="J3543" t="s">
        <v>5354</v>
      </c>
      <c r="K3543" t="s">
        <v>9873</v>
      </c>
      <c r="L3543">
        <v>4195</v>
      </c>
      <c r="M3543">
        <v>382</v>
      </c>
      <c r="N3543" t="s">
        <v>9874</v>
      </c>
      <c r="O3543">
        <v>1</v>
      </c>
      <c r="P3543">
        <v>50</v>
      </c>
      <c r="Q3543" t="s">
        <v>30</v>
      </c>
      <c r="R3543" t="s">
        <v>31</v>
      </c>
      <c r="S3543">
        <v>0</v>
      </c>
      <c r="T3543">
        <v>1993</v>
      </c>
      <c r="U3543">
        <v>91</v>
      </c>
      <c r="V3543">
        <v>6.7</v>
      </c>
      <c r="W3543">
        <v>0</v>
      </c>
    </row>
    <row r="3544" spans="1:23" x14ac:dyDescent="0.25">
      <c r="A3544" t="s">
        <v>9875</v>
      </c>
      <c r="B3544">
        <v>12</v>
      </c>
      <c r="C3544">
        <v>93</v>
      </c>
      <c r="D3544">
        <v>10</v>
      </c>
      <c r="E3544">
        <v>34</v>
      </c>
      <c r="F3544" t="s">
        <v>9876</v>
      </c>
      <c r="G3544">
        <v>397</v>
      </c>
      <c r="H3544">
        <v>0</v>
      </c>
      <c r="I3544" t="s">
        <v>3752</v>
      </c>
      <c r="J3544" t="s">
        <v>9877</v>
      </c>
      <c r="K3544" t="s">
        <v>9878</v>
      </c>
      <c r="L3544">
        <v>522</v>
      </c>
      <c r="M3544">
        <v>546</v>
      </c>
      <c r="N3544" t="s">
        <v>9879</v>
      </c>
      <c r="O3544">
        <v>0</v>
      </c>
      <c r="P3544">
        <v>5</v>
      </c>
      <c r="Q3544" t="s">
        <v>30</v>
      </c>
      <c r="R3544" t="s">
        <v>31</v>
      </c>
      <c r="S3544">
        <v>0</v>
      </c>
      <c r="T3544">
        <v>2015</v>
      </c>
      <c r="U3544">
        <v>77</v>
      </c>
      <c r="V3544">
        <v>5.4</v>
      </c>
      <c r="W3544">
        <v>84</v>
      </c>
    </row>
    <row r="3545" spans="1:23" x14ac:dyDescent="0.25">
      <c r="A3545" t="s">
        <v>6554</v>
      </c>
      <c r="B3545">
        <v>129</v>
      </c>
      <c r="C3545">
        <v>99</v>
      </c>
      <c r="D3545">
        <v>53</v>
      </c>
      <c r="E3545">
        <v>491</v>
      </c>
      <c r="F3545" t="s">
        <v>667</v>
      </c>
      <c r="G3545">
        <v>4000</v>
      </c>
      <c r="H3545">
        <v>2207975</v>
      </c>
      <c r="I3545" t="s">
        <v>3971</v>
      </c>
      <c r="J3545" t="s">
        <v>949</v>
      </c>
      <c r="K3545" t="s">
        <v>9880</v>
      </c>
      <c r="L3545">
        <v>28855</v>
      </c>
      <c r="M3545">
        <v>8297</v>
      </c>
      <c r="N3545" t="s">
        <v>4780</v>
      </c>
      <c r="O3545">
        <v>0</v>
      </c>
      <c r="P3545">
        <v>190</v>
      </c>
      <c r="Q3545" t="s">
        <v>30</v>
      </c>
      <c r="R3545" t="s">
        <v>31</v>
      </c>
      <c r="S3545">
        <v>0</v>
      </c>
      <c r="T3545">
        <v>2003</v>
      </c>
      <c r="U3545">
        <v>3000</v>
      </c>
      <c r="V3545">
        <v>7.2</v>
      </c>
      <c r="W3545">
        <v>0</v>
      </c>
    </row>
    <row r="3546" spans="1:23" x14ac:dyDescent="0.25">
      <c r="A3546" t="s">
        <v>9881</v>
      </c>
      <c r="B3546">
        <v>84</v>
      </c>
      <c r="C3546">
        <v>95</v>
      </c>
      <c r="D3546">
        <v>8</v>
      </c>
      <c r="E3546">
        <v>15</v>
      </c>
      <c r="F3546" t="s">
        <v>9882</v>
      </c>
      <c r="G3546">
        <v>244</v>
      </c>
      <c r="H3546">
        <v>2025238</v>
      </c>
      <c r="I3546" t="s">
        <v>3280</v>
      </c>
      <c r="J3546" t="s">
        <v>2181</v>
      </c>
      <c r="K3546" t="s">
        <v>9883</v>
      </c>
      <c r="L3546">
        <v>9589</v>
      </c>
      <c r="M3546">
        <v>489</v>
      </c>
      <c r="N3546" t="s">
        <v>9884</v>
      </c>
      <c r="O3546">
        <v>3</v>
      </c>
      <c r="P3546">
        <v>105</v>
      </c>
      <c r="Q3546" t="s">
        <v>30</v>
      </c>
      <c r="R3546" t="s">
        <v>31</v>
      </c>
      <c r="S3546">
        <v>0</v>
      </c>
      <c r="T3546">
        <v>2001</v>
      </c>
      <c r="U3546">
        <v>230</v>
      </c>
      <c r="V3546">
        <v>5.8</v>
      </c>
      <c r="W3546">
        <v>289</v>
      </c>
    </row>
    <row r="3547" spans="1:23" x14ac:dyDescent="0.25">
      <c r="A3547" t="s">
        <v>9885</v>
      </c>
      <c r="B3547">
        <v>61</v>
      </c>
      <c r="C3547">
        <v>84</v>
      </c>
      <c r="D3547">
        <v>5</v>
      </c>
      <c r="E3547">
        <v>152</v>
      </c>
      <c r="F3547" t="s">
        <v>9334</v>
      </c>
      <c r="G3547">
        <v>944</v>
      </c>
      <c r="H3547">
        <v>1028337</v>
      </c>
      <c r="I3547" t="s">
        <v>2560</v>
      </c>
      <c r="J3547" t="s">
        <v>2594</v>
      </c>
      <c r="K3547" t="s">
        <v>9886</v>
      </c>
      <c r="L3547">
        <v>3413</v>
      </c>
      <c r="M3547">
        <v>1407</v>
      </c>
      <c r="N3547" t="s">
        <v>9887</v>
      </c>
      <c r="O3547">
        <v>2</v>
      </c>
      <c r="P3547">
        <v>78</v>
      </c>
      <c r="Q3547" t="s">
        <v>30</v>
      </c>
      <c r="R3547" t="s">
        <v>31</v>
      </c>
      <c r="S3547">
        <v>0</v>
      </c>
      <c r="T3547">
        <v>2001</v>
      </c>
      <c r="U3547">
        <v>257</v>
      </c>
      <c r="V3547">
        <v>6.4</v>
      </c>
      <c r="W3547">
        <v>29</v>
      </c>
    </row>
    <row r="3548" spans="1:23" x14ac:dyDescent="0.25">
      <c r="A3548" t="s">
        <v>9888</v>
      </c>
      <c r="B3548">
        <v>147</v>
      </c>
      <c r="C3548">
        <v>144</v>
      </c>
      <c r="D3548">
        <v>541</v>
      </c>
      <c r="E3548">
        <v>242</v>
      </c>
      <c r="F3548" t="s">
        <v>9889</v>
      </c>
      <c r="G3548">
        <v>682</v>
      </c>
      <c r="H3548">
        <v>0</v>
      </c>
      <c r="I3548" t="s">
        <v>98</v>
      </c>
      <c r="J3548" t="s">
        <v>9890</v>
      </c>
      <c r="K3548" t="s">
        <v>9891</v>
      </c>
      <c r="L3548">
        <v>63192</v>
      </c>
      <c r="M3548">
        <v>2379</v>
      </c>
      <c r="N3548" t="s">
        <v>9892</v>
      </c>
      <c r="O3548">
        <v>1</v>
      </c>
      <c r="P3548">
        <v>287</v>
      </c>
      <c r="Q3548" t="s">
        <v>30</v>
      </c>
      <c r="R3548" t="s">
        <v>31</v>
      </c>
      <c r="S3548">
        <v>0</v>
      </c>
      <c r="T3548">
        <v>1969</v>
      </c>
      <c r="U3548">
        <v>288</v>
      </c>
      <c r="V3548">
        <v>8</v>
      </c>
      <c r="W3548">
        <v>0</v>
      </c>
    </row>
    <row r="3549" spans="1:23" x14ac:dyDescent="0.25">
      <c r="A3549" t="s">
        <v>4917</v>
      </c>
      <c r="B3549">
        <v>147</v>
      </c>
      <c r="C3549">
        <v>99</v>
      </c>
      <c r="D3549">
        <v>129</v>
      </c>
      <c r="E3549">
        <v>362</v>
      </c>
      <c r="F3549" t="s">
        <v>4166</v>
      </c>
      <c r="G3549">
        <v>976</v>
      </c>
      <c r="H3549">
        <v>2077046</v>
      </c>
      <c r="I3549" t="s">
        <v>936</v>
      </c>
      <c r="J3549" t="s">
        <v>4114</v>
      </c>
      <c r="K3549" t="s">
        <v>9893</v>
      </c>
      <c r="L3549">
        <v>27266</v>
      </c>
      <c r="M3549">
        <v>2748</v>
      </c>
      <c r="N3549" t="s">
        <v>5023</v>
      </c>
      <c r="O3549">
        <v>2</v>
      </c>
      <c r="P3549">
        <v>75</v>
      </c>
      <c r="Q3549" t="s">
        <v>30</v>
      </c>
      <c r="R3549" t="s">
        <v>31</v>
      </c>
      <c r="S3549">
        <v>0</v>
      </c>
      <c r="T3549">
        <v>2008</v>
      </c>
      <c r="U3549">
        <v>617</v>
      </c>
      <c r="V3549">
        <v>7</v>
      </c>
      <c r="W3549">
        <v>0</v>
      </c>
    </row>
    <row r="3550" spans="1:23" x14ac:dyDescent="0.25">
      <c r="A3550" t="s">
        <v>9894</v>
      </c>
      <c r="B3550">
        <v>23</v>
      </c>
      <c r="C3550">
        <v>110</v>
      </c>
      <c r="D3550">
        <v>735</v>
      </c>
      <c r="E3550">
        <v>20</v>
      </c>
      <c r="F3550" t="s">
        <v>9895</v>
      </c>
      <c r="G3550">
        <v>187</v>
      </c>
      <c r="H3550">
        <v>0</v>
      </c>
      <c r="I3550" t="s">
        <v>9896</v>
      </c>
      <c r="J3550" t="s">
        <v>9897</v>
      </c>
      <c r="K3550" t="s">
        <v>9898</v>
      </c>
      <c r="L3550">
        <v>11623</v>
      </c>
      <c r="M3550">
        <v>297</v>
      </c>
      <c r="N3550" t="s">
        <v>9899</v>
      </c>
      <c r="O3550">
        <v>2</v>
      </c>
      <c r="P3550">
        <v>50</v>
      </c>
      <c r="Q3550" t="s">
        <v>30</v>
      </c>
      <c r="R3550" t="s">
        <v>44</v>
      </c>
      <c r="S3550">
        <v>0</v>
      </c>
      <c r="T3550">
        <v>1979</v>
      </c>
      <c r="U3550">
        <v>34</v>
      </c>
      <c r="V3550">
        <v>7</v>
      </c>
      <c r="W3550">
        <v>643</v>
      </c>
    </row>
    <row r="3551" spans="1:23" x14ac:dyDescent="0.25">
      <c r="A3551" t="s">
        <v>9585</v>
      </c>
      <c r="B3551">
        <v>75</v>
      </c>
      <c r="C3551">
        <v>97</v>
      </c>
      <c r="D3551">
        <v>159</v>
      </c>
      <c r="E3551">
        <v>53</v>
      </c>
      <c r="F3551" t="s">
        <v>9900</v>
      </c>
      <c r="G3551">
        <v>631</v>
      </c>
      <c r="H3551">
        <v>267194</v>
      </c>
      <c r="I3551" t="s">
        <v>2164</v>
      </c>
      <c r="J3551" t="s">
        <v>53</v>
      </c>
      <c r="K3551" t="s">
        <v>9901</v>
      </c>
      <c r="L3551">
        <v>6906</v>
      </c>
      <c r="M3551">
        <v>841</v>
      </c>
      <c r="N3551" t="s">
        <v>9902</v>
      </c>
      <c r="O3551">
        <v>0</v>
      </c>
      <c r="P3551">
        <v>111</v>
      </c>
      <c r="Q3551" t="s">
        <v>30</v>
      </c>
      <c r="R3551" t="s">
        <v>44</v>
      </c>
      <c r="S3551">
        <v>0</v>
      </c>
      <c r="T3551">
        <v>2002</v>
      </c>
      <c r="U3551">
        <v>104</v>
      </c>
      <c r="V3551">
        <v>6.7</v>
      </c>
      <c r="W3551">
        <v>605</v>
      </c>
    </row>
    <row r="3552" spans="1:23" x14ac:dyDescent="0.25">
      <c r="A3552" t="s">
        <v>9903</v>
      </c>
      <c r="B3552">
        <v>17</v>
      </c>
      <c r="C3552">
        <v>107</v>
      </c>
      <c r="D3552">
        <v>0</v>
      </c>
      <c r="E3552">
        <v>284</v>
      </c>
      <c r="F3552" t="s">
        <v>3550</v>
      </c>
      <c r="G3552">
        <v>721</v>
      </c>
      <c r="H3552">
        <v>869325</v>
      </c>
      <c r="I3552" t="s">
        <v>26</v>
      </c>
      <c r="J3552" t="s">
        <v>9904</v>
      </c>
      <c r="K3552" t="s">
        <v>9905</v>
      </c>
      <c r="L3552">
        <v>2281</v>
      </c>
      <c r="M3552">
        <v>2000</v>
      </c>
      <c r="N3552" t="s">
        <v>9906</v>
      </c>
      <c r="O3552">
        <v>2</v>
      </c>
      <c r="P3552">
        <v>16</v>
      </c>
      <c r="Q3552" t="s">
        <v>30</v>
      </c>
      <c r="R3552" t="s">
        <v>31</v>
      </c>
      <c r="S3552">
        <v>0</v>
      </c>
      <c r="T3552">
        <v>1991</v>
      </c>
      <c r="U3552">
        <v>514</v>
      </c>
      <c r="V3552">
        <v>3.8</v>
      </c>
      <c r="W3552">
        <v>125</v>
      </c>
    </row>
    <row r="3553" spans="1:23" x14ac:dyDescent="0.25">
      <c r="A3553" t="s">
        <v>9907</v>
      </c>
      <c r="B3553">
        <v>16</v>
      </c>
      <c r="C3553">
        <v>90</v>
      </c>
      <c r="D3553">
        <v>11</v>
      </c>
      <c r="E3553">
        <v>316</v>
      </c>
      <c r="F3553" t="s">
        <v>9908</v>
      </c>
      <c r="G3553">
        <v>767</v>
      </c>
      <c r="H3553">
        <v>399611</v>
      </c>
      <c r="I3553" t="s">
        <v>1072</v>
      </c>
      <c r="J3553" t="s">
        <v>3930</v>
      </c>
      <c r="K3553" t="s">
        <v>9909</v>
      </c>
      <c r="L3553">
        <v>1245</v>
      </c>
      <c r="M3553">
        <v>2370</v>
      </c>
      <c r="N3553" t="s">
        <v>9910</v>
      </c>
      <c r="O3553">
        <v>2</v>
      </c>
      <c r="P3553">
        <v>29</v>
      </c>
      <c r="Q3553" t="s">
        <v>30</v>
      </c>
      <c r="R3553" t="s">
        <v>31</v>
      </c>
      <c r="S3553">
        <v>0</v>
      </c>
      <c r="T3553">
        <v>2010</v>
      </c>
      <c r="U3553">
        <v>529</v>
      </c>
      <c r="V3553">
        <v>5.7</v>
      </c>
      <c r="W3553">
        <v>0</v>
      </c>
    </row>
    <row r="3554" spans="1:23" x14ac:dyDescent="0.25">
      <c r="A3554" t="s">
        <v>8825</v>
      </c>
      <c r="B3554">
        <v>60</v>
      </c>
      <c r="C3554">
        <v>104</v>
      </c>
      <c r="D3554">
        <v>324</v>
      </c>
      <c r="E3554">
        <v>27</v>
      </c>
      <c r="F3554" t="s">
        <v>9911</v>
      </c>
      <c r="G3554">
        <v>173</v>
      </c>
      <c r="H3554">
        <v>181798</v>
      </c>
      <c r="I3554" t="s">
        <v>2164</v>
      </c>
      <c r="J3554" t="s">
        <v>5942</v>
      </c>
      <c r="K3554" t="s">
        <v>9912</v>
      </c>
      <c r="L3554">
        <v>2591</v>
      </c>
      <c r="M3554">
        <v>282</v>
      </c>
      <c r="N3554" t="s">
        <v>9913</v>
      </c>
      <c r="O3554">
        <v>5</v>
      </c>
      <c r="P3554">
        <v>36</v>
      </c>
      <c r="Q3554" t="s">
        <v>965</v>
      </c>
      <c r="R3554" t="s">
        <v>966</v>
      </c>
      <c r="S3554">
        <v>0</v>
      </c>
      <c r="T3554">
        <v>2003</v>
      </c>
      <c r="U3554">
        <v>67</v>
      </c>
      <c r="V3554">
        <v>6.6</v>
      </c>
      <c r="W3554">
        <v>52</v>
      </c>
    </row>
    <row r="3555" spans="1:23" x14ac:dyDescent="0.25">
      <c r="A3555" t="s">
        <v>6494</v>
      </c>
      <c r="B3555">
        <v>63</v>
      </c>
      <c r="C3555">
        <v>96</v>
      </c>
      <c r="D3555">
        <v>19</v>
      </c>
      <c r="E3555">
        <v>71</v>
      </c>
      <c r="F3555" t="s">
        <v>578</v>
      </c>
      <c r="G3555">
        <v>1000</v>
      </c>
      <c r="H3555">
        <v>115862</v>
      </c>
      <c r="I3555" t="s">
        <v>152</v>
      </c>
      <c r="J3555" t="s">
        <v>928</v>
      </c>
      <c r="K3555" t="s">
        <v>9914</v>
      </c>
      <c r="L3555">
        <v>7394</v>
      </c>
      <c r="M3555">
        <v>2163</v>
      </c>
      <c r="N3555" t="s">
        <v>9915</v>
      </c>
      <c r="O3555">
        <v>2</v>
      </c>
      <c r="P3555">
        <v>50</v>
      </c>
      <c r="Q3555" t="s">
        <v>30</v>
      </c>
      <c r="R3555" t="s">
        <v>31</v>
      </c>
      <c r="S3555">
        <v>0</v>
      </c>
      <c r="T3555">
        <v>2009</v>
      </c>
      <c r="U3555">
        <v>943</v>
      </c>
      <c r="V3555">
        <v>6.7</v>
      </c>
      <c r="W3555">
        <v>0</v>
      </c>
    </row>
    <row r="3556" spans="1:23" x14ac:dyDescent="0.25">
      <c r="A3556" t="s">
        <v>4865</v>
      </c>
      <c r="B3556">
        <v>36</v>
      </c>
      <c r="C3556">
        <v>97</v>
      </c>
      <c r="D3556">
        <v>781</v>
      </c>
      <c r="E3556">
        <v>90</v>
      </c>
      <c r="F3556" t="s">
        <v>9916</v>
      </c>
      <c r="G3556">
        <v>596</v>
      </c>
      <c r="H3556">
        <v>117560</v>
      </c>
      <c r="I3556" t="s">
        <v>152</v>
      </c>
      <c r="J3556" t="s">
        <v>991</v>
      </c>
      <c r="K3556" t="s">
        <v>9917</v>
      </c>
      <c r="L3556">
        <v>2330</v>
      </c>
      <c r="M3556">
        <v>1081</v>
      </c>
      <c r="N3556" t="s">
        <v>9918</v>
      </c>
      <c r="O3556">
        <v>0</v>
      </c>
      <c r="P3556">
        <v>29</v>
      </c>
      <c r="Q3556" t="s">
        <v>30</v>
      </c>
      <c r="R3556" t="s">
        <v>31</v>
      </c>
      <c r="S3556">
        <v>0</v>
      </c>
      <c r="T3556">
        <v>2006</v>
      </c>
      <c r="U3556">
        <v>206</v>
      </c>
      <c r="V3556">
        <v>6.2</v>
      </c>
      <c r="W3556">
        <v>224</v>
      </c>
    </row>
    <row r="3557" spans="1:23" x14ac:dyDescent="0.25">
      <c r="A3557" t="s">
        <v>7642</v>
      </c>
      <c r="B3557">
        <v>47</v>
      </c>
      <c r="C3557">
        <v>107</v>
      </c>
      <c r="D3557">
        <v>11</v>
      </c>
      <c r="E3557">
        <v>419</v>
      </c>
      <c r="F3557" t="s">
        <v>1319</v>
      </c>
      <c r="G3557">
        <v>773</v>
      </c>
      <c r="H3557">
        <v>54606</v>
      </c>
      <c r="I3557" t="s">
        <v>2672</v>
      </c>
      <c r="J3557" t="s">
        <v>126</v>
      </c>
      <c r="K3557" t="s">
        <v>9919</v>
      </c>
      <c r="L3557">
        <v>1940</v>
      </c>
      <c r="M3557">
        <v>2440</v>
      </c>
      <c r="N3557" t="s">
        <v>9920</v>
      </c>
      <c r="O3557">
        <v>0</v>
      </c>
      <c r="P3557">
        <v>34</v>
      </c>
      <c r="Q3557" t="s">
        <v>30</v>
      </c>
      <c r="R3557" t="s">
        <v>44</v>
      </c>
      <c r="S3557">
        <v>0</v>
      </c>
      <c r="T3557">
        <v>2001</v>
      </c>
      <c r="U3557">
        <v>766</v>
      </c>
      <c r="V3557">
        <v>6.2</v>
      </c>
      <c r="W3557">
        <v>30</v>
      </c>
    </row>
    <row r="3558" spans="1:23" x14ac:dyDescent="0.25">
      <c r="A3558" t="s">
        <v>9921</v>
      </c>
      <c r="B3558">
        <v>38</v>
      </c>
      <c r="C3558">
        <v>117</v>
      </c>
      <c r="D3558">
        <v>160</v>
      </c>
      <c r="E3558">
        <v>898</v>
      </c>
      <c r="F3558" t="s">
        <v>3523</v>
      </c>
      <c r="G3558">
        <v>11000</v>
      </c>
      <c r="H3558">
        <v>0</v>
      </c>
      <c r="I3558" t="s">
        <v>2164</v>
      </c>
      <c r="J3558" t="s">
        <v>1541</v>
      </c>
      <c r="K3558" t="s">
        <v>9922</v>
      </c>
      <c r="L3558">
        <v>6454</v>
      </c>
      <c r="M3558">
        <v>15604</v>
      </c>
      <c r="N3558" t="s">
        <v>1643</v>
      </c>
      <c r="O3558">
        <v>2</v>
      </c>
      <c r="P3558">
        <v>44</v>
      </c>
      <c r="Q3558" t="s">
        <v>30</v>
      </c>
      <c r="R3558" t="s">
        <v>31</v>
      </c>
      <c r="S3558">
        <v>0</v>
      </c>
      <c r="T3558">
        <v>1977</v>
      </c>
      <c r="U3558">
        <v>949</v>
      </c>
      <c r="V3558">
        <v>7.4</v>
      </c>
      <c r="W3558">
        <v>733</v>
      </c>
    </row>
    <row r="3559" spans="1:23" x14ac:dyDescent="0.25">
      <c r="A3559" t="s">
        <v>9923</v>
      </c>
      <c r="B3559">
        <v>26</v>
      </c>
      <c r="C3559">
        <v>85</v>
      </c>
      <c r="D3559">
        <v>0</v>
      </c>
      <c r="E3559">
        <v>499</v>
      </c>
      <c r="F3559" t="s">
        <v>874</v>
      </c>
      <c r="G3559">
        <v>11000</v>
      </c>
      <c r="H3559">
        <v>36497</v>
      </c>
      <c r="I3559" t="s">
        <v>1094</v>
      </c>
      <c r="J3559" t="s">
        <v>456</v>
      </c>
      <c r="K3559" t="s">
        <v>9924</v>
      </c>
      <c r="L3559">
        <v>7367</v>
      </c>
      <c r="M3559">
        <v>14599</v>
      </c>
      <c r="N3559" t="s">
        <v>8013</v>
      </c>
      <c r="O3559">
        <v>0</v>
      </c>
      <c r="P3559">
        <v>37</v>
      </c>
      <c r="Q3559" t="s">
        <v>30</v>
      </c>
      <c r="R3559" t="s">
        <v>31</v>
      </c>
      <c r="S3559">
        <v>0</v>
      </c>
      <c r="T3559">
        <v>2008</v>
      </c>
      <c r="U3559">
        <v>826</v>
      </c>
      <c r="V3559">
        <v>4.7</v>
      </c>
      <c r="W3559">
        <v>850</v>
      </c>
    </row>
    <row r="3560" spans="1:23" x14ac:dyDescent="0.25">
      <c r="A3560" t="s">
        <v>4670</v>
      </c>
      <c r="B3560">
        <v>47</v>
      </c>
      <c r="C3560">
        <v>152</v>
      </c>
      <c r="D3560">
        <v>194</v>
      </c>
      <c r="E3560">
        <v>0</v>
      </c>
      <c r="F3560" t="s">
        <v>9925</v>
      </c>
      <c r="G3560">
        <v>103</v>
      </c>
      <c r="H3560">
        <v>23807</v>
      </c>
      <c r="I3560" t="s">
        <v>51</v>
      </c>
      <c r="J3560" t="s">
        <v>9926</v>
      </c>
      <c r="K3560" t="s">
        <v>9927</v>
      </c>
      <c r="L3560">
        <v>2143</v>
      </c>
      <c r="M3560">
        <v>105</v>
      </c>
      <c r="N3560" t="s">
        <v>9928</v>
      </c>
      <c r="O3560">
        <v>0</v>
      </c>
      <c r="P3560">
        <v>29</v>
      </c>
      <c r="Q3560" t="s">
        <v>30</v>
      </c>
      <c r="R3560" t="s">
        <v>31</v>
      </c>
      <c r="S3560">
        <v>0</v>
      </c>
      <c r="T3560">
        <v>2006</v>
      </c>
      <c r="U3560">
        <v>2</v>
      </c>
      <c r="V3560">
        <v>8.3000000000000007</v>
      </c>
      <c r="W3560">
        <v>570</v>
      </c>
    </row>
    <row r="3561" spans="1:23" x14ac:dyDescent="0.25">
      <c r="A3561" t="s">
        <v>9929</v>
      </c>
      <c r="B3561">
        <v>68</v>
      </c>
      <c r="C3561">
        <v>85</v>
      </c>
      <c r="D3561">
        <v>9</v>
      </c>
      <c r="E3561">
        <v>407</v>
      </c>
      <c r="F3561" t="s">
        <v>9553</v>
      </c>
      <c r="G3561">
        <v>861</v>
      </c>
      <c r="H3561">
        <v>0</v>
      </c>
      <c r="I3561" t="s">
        <v>5474</v>
      </c>
      <c r="J3561" t="s">
        <v>3640</v>
      </c>
      <c r="K3561" t="s">
        <v>9930</v>
      </c>
      <c r="L3561">
        <v>38273</v>
      </c>
      <c r="M3561">
        <v>2200</v>
      </c>
      <c r="N3561" t="s">
        <v>5939</v>
      </c>
      <c r="O3561">
        <v>1</v>
      </c>
      <c r="P3561">
        <v>133</v>
      </c>
      <c r="Q3561" t="s">
        <v>30</v>
      </c>
      <c r="R3561" t="s">
        <v>31</v>
      </c>
      <c r="S3561">
        <v>0</v>
      </c>
      <c r="T3561">
        <v>2003</v>
      </c>
      <c r="U3561">
        <v>618</v>
      </c>
      <c r="V3561">
        <v>7.2</v>
      </c>
      <c r="W3561">
        <v>0</v>
      </c>
    </row>
    <row r="3562" spans="1:23" x14ac:dyDescent="0.25">
      <c r="A3562" t="s">
        <v>9931</v>
      </c>
      <c r="B3562">
        <v>19</v>
      </c>
      <c r="C3562">
        <v>76</v>
      </c>
      <c r="D3562">
        <v>17</v>
      </c>
      <c r="E3562">
        <v>259</v>
      </c>
      <c r="F3562" t="s">
        <v>8460</v>
      </c>
      <c r="G3562">
        <v>636</v>
      </c>
      <c r="H3562">
        <v>0</v>
      </c>
      <c r="I3562" t="s">
        <v>628</v>
      </c>
      <c r="J3562" t="s">
        <v>9932</v>
      </c>
      <c r="K3562" t="s">
        <v>9933</v>
      </c>
      <c r="L3562">
        <v>2989</v>
      </c>
      <c r="M3562">
        <v>2152</v>
      </c>
      <c r="N3562" t="s">
        <v>4142</v>
      </c>
      <c r="O3562">
        <v>1</v>
      </c>
      <c r="P3562">
        <v>38</v>
      </c>
      <c r="Q3562" t="s">
        <v>30</v>
      </c>
      <c r="R3562" t="s">
        <v>31</v>
      </c>
      <c r="S3562">
        <v>0</v>
      </c>
      <c r="T3562">
        <v>1994</v>
      </c>
      <c r="U3562">
        <v>472</v>
      </c>
      <c r="V3562">
        <v>5.8</v>
      </c>
      <c r="W3562">
        <v>176</v>
      </c>
    </row>
    <row r="3563" spans="1:23" x14ac:dyDescent="0.25">
      <c r="A3563" t="s">
        <v>9934</v>
      </c>
      <c r="B3563">
        <v>39</v>
      </c>
      <c r="C3563">
        <v>87</v>
      </c>
      <c r="D3563">
        <v>2</v>
      </c>
      <c r="E3563">
        <v>99</v>
      </c>
      <c r="F3563" t="s">
        <v>3315</v>
      </c>
      <c r="G3563">
        <v>592</v>
      </c>
      <c r="H3563">
        <v>0</v>
      </c>
      <c r="I3563" t="s">
        <v>1258</v>
      </c>
      <c r="J3563" t="s">
        <v>3363</v>
      </c>
      <c r="K3563" t="s">
        <v>9935</v>
      </c>
      <c r="L3563">
        <v>2050</v>
      </c>
      <c r="M3563">
        <v>1227</v>
      </c>
      <c r="N3563" t="s">
        <v>9936</v>
      </c>
      <c r="O3563">
        <v>1</v>
      </c>
      <c r="P3563">
        <v>17</v>
      </c>
      <c r="Q3563" t="s">
        <v>30</v>
      </c>
      <c r="R3563" t="s">
        <v>31</v>
      </c>
      <c r="S3563">
        <v>0</v>
      </c>
      <c r="T3563">
        <v>2009</v>
      </c>
      <c r="U3563">
        <v>521</v>
      </c>
      <c r="V3563">
        <v>5.9</v>
      </c>
      <c r="W3563">
        <v>275</v>
      </c>
    </row>
    <row r="3564" spans="1:23" x14ac:dyDescent="0.25">
      <c r="A3564" t="s">
        <v>7722</v>
      </c>
      <c r="B3564">
        <v>162</v>
      </c>
      <c r="C3564">
        <v>95</v>
      </c>
      <c r="D3564">
        <v>24</v>
      </c>
      <c r="E3564">
        <v>874</v>
      </c>
      <c r="F3564" t="s">
        <v>209</v>
      </c>
      <c r="G3564">
        <v>16000</v>
      </c>
      <c r="H3564">
        <v>65804</v>
      </c>
      <c r="I3564" t="s">
        <v>1385</v>
      </c>
      <c r="J3564" t="s">
        <v>265</v>
      </c>
      <c r="K3564" t="s">
        <v>9937</v>
      </c>
      <c r="L3564">
        <v>32512</v>
      </c>
      <c r="M3564">
        <v>27575</v>
      </c>
      <c r="N3564" t="s">
        <v>3161</v>
      </c>
      <c r="O3564">
        <v>1</v>
      </c>
      <c r="P3564">
        <v>86</v>
      </c>
      <c r="Q3564" t="s">
        <v>30</v>
      </c>
      <c r="R3564" t="s">
        <v>31</v>
      </c>
      <c r="S3564">
        <v>0</v>
      </c>
      <c r="T3564">
        <v>2012</v>
      </c>
      <c r="U3564">
        <v>10000</v>
      </c>
      <c r="V3564">
        <v>6.3</v>
      </c>
      <c r="W3564">
        <v>0</v>
      </c>
    </row>
    <row r="3565" spans="1:23" x14ac:dyDescent="0.25">
      <c r="A3565" t="s">
        <v>8928</v>
      </c>
      <c r="B3565">
        <v>37</v>
      </c>
      <c r="C3565">
        <v>101</v>
      </c>
      <c r="D3565">
        <v>24</v>
      </c>
      <c r="E3565">
        <v>130</v>
      </c>
      <c r="F3565" t="s">
        <v>3930</v>
      </c>
      <c r="G3565">
        <v>933</v>
      </c>
      <c r="H3565">
        <v>0</v>
      </c>
      <c r="I3565" t="s">
        <v>4336</v>
      </c>
      <c r="J3565" t="s">
        <v>1106</v>
      </c>
      <c r="K3565" t="s">
        <v>9938</v>
      </c>
      <c r="L3565">
        <v>1696</v>
      </c>
      <c r="M3565">
        <v>1940</v>
      </c>
      <c r="N3565" t="s">
        <v>9939</v>
      </c>
      <c r="O3565">
        <v>2</v>
      </c>
      <c r="P3565">
        <v>19</v>
      </c>
      <c r="Q3565" t="s">
        <v>30</v>
      </c>
      <c r="R3565" t="s">
        <v>188</v>
      </c>
      <c r="S3565">
        <v>0</v>
      </c>
      <c r="T3565">
        <v>2009</v>
      </c>
      <c r="U3565">
        <v>767</v>
      </c>
      <c r="V3565">
        <v>7.2</v>
      </c>
      <c r="W3565">
        <v>1000</v>
      </c>
    </row>
    <row r="3566" spans="1:23" x14ac:dyDescent="0.25">
      <c r="A3566" t="s">
        <v>9940</v>
      </c>
      <c r="B3566">
        <v>26</v>
      </c>
      <c r="C3566">
        <v>90</v>
      </c>
      <c r="D3566">
        <v>58</v>
      </c>
      <c r="E3566">
        <v>787</v>
      </c>
      <c r="F3566" t="s">
        <v>9941</v>
      </c>
      <c r="G3566">
        <v>848</v>
      </c>
      <c r="H3566">
        <v>0</v>
      </c>
      <c r="I3566" t="s">
        <v>47</v>
      </c>
      <c r="J3566" t="s">
        <v>8886</v>
      </c>
      <c r="K3566" t="s">
        <v>9942</v>
      </c>
      <c r="L3566">
        <v>10196</v>
      </c>
      <c r="M3566">
        <v>3469</v>
      </c>
      <c r="N3566" t="s">
        <v>1337</v>
      </c>
      <c r="O3566">
        <v>1</v>
      </c>
      <c r="P3566">
        <v>39</v>
      </c>
      <c r="Q3566" t="s">
        <v>30</v>
      </c>
      <c r="R3566" t="s">
        <v>31</v>
      </c>
      <c r="S3566">
        <v>0</v>
      </c>
      <c r="T3566">
        <v>2011</v>
      </c>
      <c r="U3566">
        <v>816</v>
      </c>
      <c r="V3566">
        <v>5.4</v>
      </c>
      <c r="W3566">
        <v>0</v>
      </c>
    </row>
    <row r="3567" spans="1:23" x14ac:dyDescent="0.25">
      <c r="A3567" t="s">
        <v>3327</v>
      </c>
      <c r="B3567">
        <v>179</v>
      </c>
      <c r="C3567">
        <v>89</v>
      </c>
      <c r="D3567">
        <v>0</v>
      </c>
      <c r="E3567">
        <v>15</v>
      </c>
      <c r="F3567" t="s">
        <v>9943</v>
      </c>
      <c r="G3567">
        <v>391</v>
      </c>
      <c r="H3567">
        <v>0</v>
      </c>
      <c r="I3567" t="s">
        <v>2681</v>
      </c>
      <c r="J3567" t="s">
        <v>9944</v>
      </c>
      <c r="K3567" t="s">
        <v>9945</v>
      </c>
      <c r="L3567">
        <v>60522</v>
      </c>
      <c r="M3567">
        <v>477</v>
      </c>
      <c r="N3567" t="s">
        <v>9946</v>
      </c>
      <c r="O3567">
        <v>0</v>
      </c>
      <c r="P3567">
        <v>228</v>
      </c>
      <c r="Q3567" t="s">
        <v>30</v>
      </c>
      <c r="R3567" t="s">
        <v>188</v>
      </c>
      <c r="S3567">
        <v>0</v>
      </c>
      <c r="T3567">
        <v>1983</v>
      </c>
      <c r="U3567">
        <v>20</v>
      </c>
      <c r="V3567">
        <v>7.3</v>
      </c>
      <c r="W3567">
        <v>0</v>
      </c>
    </row>
    <row r="3568" spans="1:23" x14ac:dyDescent="0.25">
      <c r="A3568" t="s">
        <v>9947</v>
      </c>
      <c r="B3568">
        <v>88</v>
      </c>
      <c r="C3568">
        <v>111</v>
      </c>
      <c r="D3568">
        <v>82</v>
      </c>
      <c r="E3568">
        <v>269</v>
      </c>
      <c r="F3568" t="s">
        <v>1070</v>
      </c>
      <c r="G3568">
        <v>809</v>
      </c>
      <c r="H3568">
        <v>3895664</v>
      </c>
      <c r="I3568" t="s">
        <v>1639</v>
      </c>
      <c r="J3568" t="s">
        <v>6212</v>
      </c>
      <c r="K3568" t="s">
        <v>9948</v>
      </c>
      <c r="L3568">
        <v>34383</v>
      </c>
      <c r="M3568">
        <v>1858</v>
      </c>
      <c r="N3568" t="s">
        <v>8736</v>
      </c>
      <c r="O3568">
        <v>0</v>
      </c>
      <c r="P3568">
        <v>149</v>
      </c>
      <c r="Q3568" t="s">
        <v>965</v>
      </c>
      <c r="R3568" t="s">
        <v>966</v>
      </c>
      <c r="S3568">
        <v>0</v>
      </c>
      <c r="T3568">
        <v>2002</v>
      </c>
      <c r="U3568">
        <v>447</v>
      </c>
      <c r="V3568">
        <v>7.3</v>
      </c>
      <c r="W3568">
        <v>0</v>
      </c>
    </row>
    <row r="3569" spans="1:23" x14ac:dyDescent="0.25">
      <c r="A3569" t="s">
        <v>9949</v>
      </c>
      <c r="B3569">
        <v>43</v>
      </c>
      <c r="C3569">
        <v>86</v>
      </c>
      <c r="D3569">
        <v>4</v>
      </c>
      <c r="E3569">
        <v>444</v>
      </c>
      <c r="F3569" t="s">
        <v>9950</v>
      </c>
      <c r="G3569">
        <v>11000</v>
      </c>
      <c r="H3569">
        <v>20200</v>
      </c>
      <c r="I3569" t="s">
        <v>3791</v>
      </c>
      <c r="J3569" t="s">
        <v>181</v>
      </c>
      <c r="K3569" t="s">
        <v>9951</v>
      </c>
      <c r="L3569">
        <v>6797</v>
      </c>
      <c r="M3569">
        <v>12772</v>
      </c>
      <c r="N3569" t="s">
        <v>9952</v>
      </c>
      <c r="O3569">
        <v>1</v>
      </c>
      <c r="P3569">
        <v>21</v>
      </c>
      <c r="Q3569" t="s">
        <v>30</v>
      </c>
      <c r="R3569" t="s">
        <v>31</v>
      </c>
      <c r="S3569">
        <v>0</v>
      </c>
      <c r="T3569">
        <v>2014</v>
      </c>
      <c r="U3569">
        <v>485</v>
      </c>
      <c r="V3569">
        <v>5.8</v>
      </c>
      <c r="W3569">
        <v>0</v>
      </c>
    </row>
    <row r="3570" spans="1:23" x14ac:dyDescent="0.25">
      <c r="A3570" t="s">
        <v>3286</v>
      </c>
      <c r="B3570">
        <v>136</v>
      </c>
      <c r="C3570">
        <v>115</v>
      </c>
      <c r="D3570">
        <v>58</v>
      </c>
      <c r="E3570">
        <v>400</v>
      </c>
      <c r="F3570" t="s">
        <v>2833</v>
      </c>
      <c r="G3570">
        <v>33000</v>
      </c>
      <c r="H3570">
        <v>31874869</v>
      </c>
      <c r="I3570" t="s">
        <v>1444</v>
      </c>
      <c r="J3570" t="s">
        <v>2641</v>
      </c>
      <c r="K3570" t="s">
        <v>3287</v>
      </c>
      <c r="L3570">
        <v>43575</v>
      </c>
      <c r="M3570">
        <v>34605</v>
      </c>
      <c r="N3570" t="s">
        <v>3288</v>
      </c>
      <c r="O3570">
        <v>0</v>
      </c>
      <c r="P3570">
        <v>302</v>
      </c>
      <c r="Q3570" t="s">
        <v>30</v>
      </c>
      <c r="R3570" t="s">
        <v>31</v>
      </c>
      <c r="S3570">
        <v>0</v>
      </c>
      <c r="T3570">
        <v>2002</v>
      </c>
      <c r="U3570">
        <v>455</v>
      </c>
      <c r="V3570">
        <v>6.1</v>
      </c>
      <c r="W3570">
        <v>0</v>
      </c>
    </row>
    <row r="3571" spans="1:23" x14ac:dyDescent="0.25">
      <c r="A3571" t="s">
        <v>9953</v>
      </c>
      <c r="B3571">
        <v>111</v>
      </c>
      <c r="C3571">
        <v>103</v>
      </c>
      <c r="D3571">
        <v>12</v>
      </c>
      <c r="E3571">
        <v>19</v>
      </c>
      <c r="F3571" t="s">
        <v>9954</v>
      </c>
      <c r="G3571">
        <v>163</v>
      </c>
      <c r="H3571">
        <v>542860</v>
      </c>
      <c r="I3571" t="s">
        <v>1283</v>
      </c>
      <c r="J3571" t="s">
        <v>9955</v>
      </c>
      <c r="K3571" t="s">
        <v>9956</v>
      </c>
      <c r="L3571">
        <v>9230</v>
      </c>
      <c r="M3571">
        <v>219</v>
      </c>
      <c r="N3571" t="s">
        <v>9957</v>
      </c>
      <c r="O3571">
        <v>1</v>
      </c>
      <c r="P3571">
        <v>37</v>
      </c>
      <c r="Q3571" t="s">
        <v>6192</v>
      </c>
      <c r="R3571" t="s">
        <v>6193</v>
      </c>
      <c r="S3571">
        <v>0</v>
      </c>
      <c r="T3571">
        <v>2008</v>
      </c>
      <c r="U3571">
        <v>20</v>
      </c>
      <c r="V3571">
        <v>7.1</v>
      </c>
      <c r="W3571">
        <v>0</v>
      </c>
    </row>
    <row r="3572" spans="1:23" x14ac:dyDescent="0.25">
      <c r="A3572" t="s">
        <v>2937</v>
      </c>
      <c r="B3572">
        <v>64</v>
      </c>
      <c r="C3572">
        <v>133</v>
      </c>
      <c r="D3572">
        <v>287</v>
      </c>
      <c r="E3572">
        <v>28</v>
      </c>
      <c r="F3572" t="s">
        <v>9958</v>
      </c>
      <c r="G3572">
        <v>343</v>
      </c>
      <c r="H3572">
        <v>0</v>
      </c>
      <c r="I3572" t="s">
        <v>9959</v>
      </c>
      <c r="J3572" t="s">
        <v>5500</v>
      </c>
      <c r="K3572" t="s">
        <v>9960</v>
      </c>
      <c r="L3572">
        <v>10119</v>
      </c>
      <c r="M3572">
        <v>502</v>
      </c>
      <c r="N3572" t="s">
        <v>9961</v>
      </c>
      <c r="O3572">
        <v>0</v>
      </c>
      <c r="P3572">
        <v>124</v>
      </c>
      <c r="Q3572" t="s">
        <v>30</v>
      </c>
      <c r="R3572" t="s">
        <v>966</v>
      </c>
      <c r="S3572">
        <v>0</v>
      </c>
      <c r="T3572">
        <v>1964</v>
      </c>
      <c r="U3572">
        <v>94</v>
      </c>
      <c r="V3572">
        <v>7.9</v>
      </c>
      <c r="W3572">
        <v>0</v>
      </c>
    </row>
    <row r="3573" spans="1:23" x14ac:dyDescent="0.25">
      <c r="A3573" t="s">
        <v>9962</v>
      </c>
      <c r="B3573">
        <v>6</v>
      </c>
      <c r="C3573">
        <v>88</v>
      </c>
      <c r="D3573">
        <v>0</v>
      </c>
      <c r="E3573">
        <v>57</v>
      </c>
      <c r="F3573" t="s">
        <v>3260</v>
      </c>
      <c r="G3573">
        <v>978</v>
      </c>
      <c r="H3573">
        <v>15059</v>
      </c>
      <c r="I3573" t="s">
        <v>2560</v>
      </c>
      <c r="J3573" t="s">
        <v>4076</v>
      </c>
      <c r="K3573" t="s">
        <v>9963</v>
      </c>
      <c r="L3573">
        <v>748</v>
      </c>
      <c r="M3573">
        <v>1443</v>
      </c>
      <c r="N3573" t="s">
        <v>9964</v>
      </c>
      <c r="O3573">
        <v>2</v>
      </c>
      <c r="P3573">
        <v>8</v>
      </c>
      <c r="Q3573" t="s">
        <v>30</v>
      </c>
      <c r="R3573" t="s">
        <v>31</v>
      </c>
      <c r="S3573">
        <v>0</v>
      </c>
      <c r="T3573">
        <v>2012</v>
      </c>
      <c r="U3573">
        <v>323</v>
      </c>
      <c r="V3573">
        <v>5.4</v>
      </c>
      <c r="W3573">
        <v>543</v>
      </c>
    </row>
    <row r="3574" spans="1:23" x14ac:dyDescent="0.25">
      <c r="A3574" t="s">
        <v>9965</v>
      </c>
      <c r="B3574">
        <v>112</v>
      </c>
      <c r="C3574">
        <v>111</v>
      </c>
      <c r="D3574">
        <v>64</v>
      </c>
      <c r="E3574">
        <v>380</v>
      </c>
      <c r="F3574" t="s">
        <v>9966</v>
      </c>
      <c r="G3574">
        <v>778</v>
      </c>
      <c r="H3574">
        <v>11905519</v>
      </c>
      <c r="I3574" t="s">
        <v>321</v>
      </c>
      <c r="J3574" t="s">
        <v>4401</v>
      </c>
      <c r="K3574" t="s">
        <v>9967</v>
      </c>
      <c r="L3574">
        <v>30210</v>
      </c>
      <c r="M3574">
        <v>2205</v>
      </c>
      <c r="N3574" t="s">
        <v>9968</v>
      </c>
      <c r="O3574">
        <v>0</v>
      </c>
      <c r="P3574">
        <v>214</v>
      </c>
      <c r="Q3574" t="s">
        <v>7707</v>
      </c>
      <c r="R3574" t="s">
        <v>7708</v>
      </c>
      <c r="S3574">
        <v>0</v>
      </c>
      <c r="T3574">
        <v>2005</v>
      </c>
      <c r="U3574">
        <v>635</v>
      </c>
      <c r="V3574">
        <v>7.1</v>
      </c>
      <c r="W3574">
        <v>0</v>
      </c>
    </row>
    <row r="3575" spans="1:23" x14ac:dyDescent="0.25">
      <c r="A3575" t="s">
        <v>9969</v>
      </c>
      <c r="B3575">
        <v>12</v>
      </c>
      <c r="C3575">
        <v>94</v>
      </c>
      <c r="D3575">
        <v>0</v>
      </c>
      <c r="E3575">
        <v>136</v>
      </c>
      <c r="F3575" t="s">
        <v>4504</v>
      </c>
      <c r="G3575">
        <v>722</v>
      </c>
      <c r="H3575">
        <v>69582</v>
      </c>
      <c r="I3575" t="s">
        <v>1094</v>
      </c>
      <c r="J3575" t="s">
        <v>2018</v>
      </c>
      <c r="K3575" t="s">
        <v>9970</v>
      </c>
      <c r="L3575">
        <v>867</v>
      </c>
      <c r="M3575">
        <v>1477</v>
      </c>
      <c r="N3575" t="s">
        <v>9295</v>
      </c>
      <c r="O3575">
        <v>2</v>
      </c>
      <c r="P3575">
        <v>21</v>
      </c>
      <c r="Q3575" t="s">
        <v>30</v>
      </c>
      <c r="R3575" t="s">
        <v>44</v>
      </c>
      <c r="S3575">
        <v>0</v>
      </c>
      <c r="T3575">
        <v>1998</v>
      </c>
      <c r="U3575">
        <v>338</v>
      </c>
      <c r="V3575">
        <v>6.4</v>
      </c>
      <c r="W3575">
        <v>109</v>
      </c>
    </row>
    <row r="3576" spans="1:23" x14ac:dyDescent="0.25">
      <c r="A3576" t="s">
        <v>8922</v>
      </c>
      <c r="B3576">
        <v>161</v>
      </c>
      <c r="C3576">
        <v>112</v>
      </c>
      <c r="D3576">
        <v>98</v>
      </c>
      <c r="E3576">
        <v>397</v>
      </c>
      <c r="F3576" t="s">
        <v>9971</v>
      </c>
      <c r="G3576">
        <v>883</v>
      </c>
      <c r="H3576">
        <v>32541719</v>
      </c>
      <c r="I3576" t="s">
        <v>2805</v>
      </c>
      <c r="J3576" t="s">
        <v>998</v>
      </c>
      <c r="K3576" t="s">
        <v>9972</v>
      </c>
      <c r="L3576">
        <v>89806</v>
      </c>
      <c r="M3576">
        <v>2201</v>
      </c>
      <c r="N3576" t="s">
        <v>9559</v>
      </c>
      <c r="O3576">
        <v>0</v>
      </c>
      <c r="P3576">
        <v>438</v>
      </c>
      <c r="Q3576" t="s">
        <v>30</v>
      </c>
      <c r="R3576" t="s">
        <v>44</v>
      </c>
      <c r="S3576">
        <v>0</v>
      </c>
      <c r="T3576">
        <v>2002</v>
      </c>
      <c r="U3576">
        <v>528</v>
      </c>
      <c r="V3576">
        <v>6.7</v>
      </c>
      <c r="W3576">
        <v>0</v>
      </c>
    </row>
    <row r="3577" spans="1:23" x14ac:dyDescent="0.25">
      <c r="A3577" t="s">
        <v>9165</v>
      </c>
      <c r="B3577">
        <v>68</v>
      </c>
      <c r="C3577">
        <v>141</v>
      </c>
      <c r="D3577">
        <v>407</v>
      </c>
      <c r="E3577">
        <v>501</v>
      </c>
      <c r="F3577" t="s">
        <v>9973</v>
      </c>
      <c r="G3577">
        <v>688</v>
      </c>
      <c r="H3577">
        <v>3064356</v>
      </c>
      <c r="I3577" t="s">
        <v>152</v>
      </c>
      <c r="J3577" t="s">
        <v>850</v>
      </c>
      <c r="K3577" t="s">
        <v>9974</v>
      </c>
      <c r="L3577">
        <v>3433</v>
      </c>
      <c r="M3577">
        <v>2584</v>
      </c>
      <c r="N3577" t="s">
        <v>2497</v>
      </c>
      <c r="O3577">
        <v>6</v>
      </c>
      <c r="P3577">
        <v>81</v>
      </c>
      <c r="Q3577" t="s">
        <v>30</v>
      </c>
      <c r="R3577" t="s">
        <v>31</v>
      </c>
      <c r="S3577">
        <v>0</v>
      </c>
      <c r="T3577">
        <v>2002</v>
      </c>
      <c r="U3577">
        <v>659</v>
      </c>
      <c r="V3577">
        <v>6.9</v>
      </c>
      <c r="W3577">
        <v>160</v>
      </c>
    </row>
    <row r="3578" spans="1:23" x14ac:dyDescent="0.25">
      <c r="A3578" t="s">
        <v>7952</v>
      </c>
      <c r="B3578">
        <v>25</v>
      </c>
      <c r="C3578">
        <v>95</v>
      </c>
      <c r="D3578">
        <v>17</v>
      </c>
      <c r="E3578">
        <v>255</v>
      </c>
      <c r="F3578" t="s">
        <v>9975</v>
      </c>
      <c r="G3578">
        <v>592</v>
      </c>
      <c r="H3578">
        <v>7009668</v>
      </c>
      <c r="I3578" t="s">
        <v>9976</v>
      </c>
      <c r="J3578" t="s">
        <v>9977</v>
      </c>
      <c r="K3578" t="s">
        <v>9978</v>
      </c>
      <c r="L3578">
        <v>8707</v>
      </c>
      <c r="M3578">
        <v>2000</v>
      </c>
      <c r="N3578" t="s">
        <v>9979</v>
      </c>
      <c r="O3578">
        <v>6</v>
      </c>
      <c r="P3578">
        <v>36</v>
      </c>
      <c r="Q3578" t="s">
        <v>30</v>
      </c>
      <c r="R3578" t="s">
        <v>31</v>
      </c>
      <c r="S3578">
        <v>0</v>
      </c>
      <c r="T3578">
        <v>2006</v>
      </c>
      <c r="U3578">
        <v>378</v>
      </c>
      <c r="V3578">
        <v>2.1</v>
      </c>
      <c r="W3578">
        <v>244</v>
      </c>
    </row>
    <row r="3579" spans="1:23" x14ac:dyDescent="0.25">
      <c r="A3579" t="s">
        <v>9980</v>
      </c>
      <c r="B3579">
        <v>23</v>
      </c>
      <c r="C3579">
        <v>141</v>
      </c>
      <c r="D3579">
        <v>2</v>
      </c>
      <c r="E3579">
        <v>61</v>
      </c>
      <c r="F3579" t="s">
        <v>9981</v>
      </c>
      <c r="G3579">
        <v>634</v>
      </c>
      <c r="H3579">
        <v>352684</v>
      </c>
      <c r="I3579" t="s">
        <v>1392</v>
      </c>
      <c r="J3579" t="s">
        <v>9982</v>
      </c>
      <c r="K3579" t="s">
        <v>9983</v>
      </c>
      <c r="L3579">
        <v>4633</v>
      </c>
      <c r="M3579">
        <v>1065</v>
      </c>
      <c r="N3579" t="s">
        <v>9984</v>
      </c>
      <c r="O3579">
        <v>1</v>
      </c>
      <c r="P3579">
        <v>31</v>
      </c>
      <c r="Q3579" t="s">
        <v>3447</v>
      </c>
      <c r="R3579" t="s">
        <v>3448</v>
      </c>
      <c r="S3579">
        <v>0</v>
      </c>
      <c r="T3579">
        <v>2012</v>
      </c>
      <c r="U3579">
        <v>284</v>
      </c>
      <c r="V3579">
        <v>4.3</v>
      </c>
      <c r="W3579">
        <v>365</v>
      </c>
    </row>
    <row r="3580" spans="1:23" x14ac:dyDescent="0.25">
      <c r="A3580" t="s">
        <v>8513</v>
      </c>
      <c r="B3580">
        <v>222</v>
      </c>
      <c r="C3580">
        <v>85</v>
      </c>
      <c r="D3580">
        <v>57</v>
      </c>
      <c r="E3580">
        <v>6</v>
      </c>
      <c r="F3580" t="s">
        <v>9985</v>
      </c>
      <c r="G3580">
        <v>37</v>
      </c>
      <c r="H3580">
        <v>27024</v>
      </c>
      <c r="I3580" t="s">
        <v>3905</v>
      </c>
      <c r="J3580" t="s">
        <v>9986</v>
      </c>
      <c r="K3580" t="s">
        <v>9987</v>
      </c>
      <c r="L3580">
        <v>55597</v>
      </c>
      <c r="M3580">
        <v>73</v>
      </c>
      <c r="N3580" t="s">
        <v>9988</v>
      </c>
      <c r="O3580">
        <v>0</v>
      </c>
      <c r="P3580">
        <v>148</v>
      </c>
      <c r="Q3580" t="s">
        <v>1783</v>
      </c>
      <c r="R3580" t="s">
        <v>2266</v>
      </c>
      <c r="S3580">
        <v>0</v>
      </c>
      <c r="T3580">
        <v>2009</v>
      </c>
      <c r="U3580">
        <v>9</v>
      </c>
      <c r="V3580">
        <v>6.6</v>
      </c>
      <c r="W3580">
        <v>4000</v>
      </c>
    </row>
    <row r="3581" spans="1:23" x14ac:dyDescent="0.25">
      <c r="A3581" t="s">
        <v>9053</v>
      </c>
      <c r="B3581">
        <v>9</v>
      </c>
      <c r="C3581">
        <v>105</v>
      </c>
      <c r="D3581">
        <v>12</v>
      </c>
      <c r="E3581">
        <v>10</v>
      </c>
      <c r="F3581" t="s">
        <v>9989</v>
      </c>
      <c r="G3581">
        <v>25</v>
      </c>
      <c r="H3581">
        <v>531806</v>
      </c>
      <c r="I3581" t="s">
        <v>9990</v>
      </c>
      <c r="J3581" t="s">
        <v>9991</v>
      </c>
      <c r="K3581" t="s">
        <v>9992</v>
      </c>
      <c r="L3581">
        <v>548</v>
      </c>
      <c r="M3581">
        <v>72</v>
      </c>
      <c r="N3581" t="s">
        <v>9993</v>
      </c>
      <c r="O3581">
        <v>9</v>
      </c>
      <c r="P3581">
        <v>6</v>
      </c>
      <c r="Q3581" t="s">
        <v>30</v>
      </c>
      <c r="R3581" t="s">
        <v>31</v>
      </c>
      <c r="S3581">
        <v>0</v>
      </c>
      <c r="T3581">
        <v>2010</v>
      </c>
      <c r="U3581">
        <v>11</v>
      </c>
      <c r="V3581">
        <v>3.4</v>
      </c>
      <c r="W3581">
        <v>277</v>
      </c>
    </row>
    <row r="3582" spans="1:23" x14ac:dyDescent="0.25">
      <c r="A3582" t="s">
        <v>9773</v>
      </c>
      <c r="B3582">
        <v>119</v>
      </c>
      <c r="C3582">
        <v>129</v>
      </c>
      <c r="D3582">
        <v>131</v>
      </c>
      <c r="E3582">
        <v>417</v>
      </c>
      <c r="F3582" t="s">
        <v>8119</v>
      </c>
      <c r="G3582">
        <v>1000</v>
      </c>
      <c r="H3582">
        <v>159600000</v>
      </c>
      <c r="I3582" t="s">
        <v>5474</v>
      </c>
      <c r="J3582" t="s">
        <v>2636</v>
      </c>
      <c r="K3582" t="s">
        <v>9994</v>
      </c>
      <c r="L3582">
        <v>175607</v>
      </c>
      <c r="M3582">
        <v>2387</v>
      </c>
      <c r="N3582" t="s">
        <v>2658</v>
      </c>
      <c r="O3582">
        <v>0</v>
      </c>
      <c r="P3582">
        <v>252</v>
      </c>
      <c r="Q3582" t="s">
        <v>30</v>
      </c>
      <c r="R3582" t="s">
        <v>31</v>
      </c>
      <c r="S3582">
        <v>0</v>
      </c>
      <c r="T3582">
        <v>1973</v>
      </c>
      <c r="U3582">
        <v>559</v>
      </c>
      <c r="V3582">
        <v>8.3000000000000007</v>
      </c>
      <c r="W3582">
        <v>0</v>
      </c>
    </row>
    <row r="3583" spans="1:23" x14ac:dyDescent="0.25">
      <c r="A3583" t="s">
        <v>4701</v>
      </c>
      <c r="B3583">
        <v>90</v>
      </c>
      <c r="C3583">
        <v>125</v>
      </c>
      <c r="D3583">
        <v>46</v>
      </c>
      <c r="E3583">
        <v>249</v>
      </c>
      <c r="F3583" t="s">
        <v>1996</v>
      </c>
      <c r="G3583">
        <v>368</v>
      </c>
      <c r="H3583">
        <v>58800000</v>
      </c>
      <c r="I3583" t="s">
        <v>1072</v>
      </c>
      <c r="J3583" t="s">
        <v>3228</v>
      </c>
      <c r="K3583" t="s">
        <v>9995</v>
      </c>
      <c r="L3583">
        <v>40511</v>
      </c>
      <c r="M3583">
        <v>1651</v>
      </c>
      <c r="N3583" t="s">
        <v>1999</v>
      </c>
      <c r="O3583">
        <v>0</v>
      </c>
      <c r="P3583">
        <v>213</v>
      </c>
      <c r="Q3583" t="s">
        <v>30</v>
      </c>
      <c r="R3583" t="s">
        <v>44</v>
      </c>
      <c r="S3583">
        <v>0</v>
      </c>
      <c r="T3583">
        <v>1981</v>
      </c>
      <c r="U3583">
        <v>303</v>
      </c>
      <c r="V3583">
        <v>7.2</v>
      </c>
      <c r="W3583">
        <v>0</v>
      </c>
    </row>
    <row r="3584" spans="1:23" x14ac:dyDescent="0.25">
      <c r="A3584" t="s">
        <v>9996</v>
      </c>
      <c r="B3584">
        <v>62</v>
      </c>
      <c r="C3584">
        <v>116</v>
      </c>
      <c r="D3584">
        <v>0</v>
      </c>
      <c r="E3584">
        <v>476</v>
      </c>
      <c r="F3584" t="s">
        <v>3050</v>
      </c>
      <c r="G3584">
        <v>907</v>
      </c>
      <c r="H3584">
        <v>50382128</v>
      </c>
      <c r="I3584" t="s">
        <v>936</v>
      </c>
      <c r="J3584" t="s">
        <v>4536</v>
      </c>
      <c r="K3584" t="s">
        <v>9997</v>
      </c>
      <c r="L3584">
        <v>10472</v>
      </c>
      <c r="M3584">
        <v>2723</v>
      </c>
      <c r="N3584" t="s">
        <v>8715</v>
      </c>
      <c r="O3584">
        <v>0</v>
      </c>
      <c r="P3584">
        <v>202</v>
      </c>
      <c r="Q3584" t="s">
        <v>30</v>
      </c>
      <c r="R3584" t="s">
        <v>31</v>
      </c>
      <c r="S3584">
        <v>0</v>
      </c>
      <c r="T3584">
        <v>2005</v>
      </c>
      <c r="U3584">
        <v>637</v>
      </c>
      <c r="V3584">
        <v>5.6</v>
      </c>
      <c r="W3584">
        <v>0</v>
      </c>
    </row>
    <row r="3585" spans="1:23" x14ac:dyDescent="0.25">
      <c r="A3585" t="s">
        <v>4368</v>
      </c>
      <c r="B3585">
        <v>71</v>
      </c>
      <c r="C3585">
        <v>105</v>
      </c>
      <c r="D3585">
        <v>96</v>
      </c>
      <c r="E3585">
        <v>35</v>
      </c>
      <c r="F3585" t="s">
        <v>583</v>
      </c>
      <c r="G3585">
        <v>509</v>
      </c>
      <c r="H3585">
        <v>35811509</v>
      </c>
      <c r="I3585" t="s">
        <v>5243</v>
      </c>
      <c r="J3585" t="s">
        <v>364</v>
      </c>
      <c r="K3585" t="s">
        <v>9998</v>
      </c>
      <c r="L3585">
        <v>43013</v>
      </c>
      <c r="M3585">
        <v>888</v>
      </c>
      <c r="N3585" t="s">
        <v>9999</v>
      </c>
      <c r="O3585">
        <v>0</v>
      </c>
      <c r="P3585">
        <v>104</v>
      </c>
      <c r="Q3585" t="s">
        <v>30</v>
      </c>
      <c r="R3585" t="s">
        <v>257</v>
      </c>
      <c r="S3585">
        <v>0</v>
      </c>
      <c r="T3585">
        <v>1996</v>
      </c>
      <c r="U3585">
        <v>294</v>
      </c>
      <c r="V3585">
        <v>7.7</v>
      </c>
      <c r="W3585">
        <v>0</v>
      </c>
    </row>
    <row r="3586" spans="1:23" x14ac:dyDescent="0.25">
      <c r="A3586" t="s">
        <v>50</v>
      </c>
      <c r="B3586">
        <v>364</v>
      </c>
      <c r="C3586">
        <v>90</v>
      </c>
      <c r="D3586">
        <v>23000</v>
      </c>
      <c r="E3586">
        <v>694</v>
      </c>
      <c r="F3586" t="s">
        <v>74</v>
      </c>
      <c r="G3586">
        <v>23000</v>
      </c>
      <c r="H3586">
        <v>24475193</v>
      </c>
      <c r="I3586" t="s">
        <v>936</v>
      </c>
      <c r="J3586" t="s">
        <v>50</v>
      </c>
      <c r="K3586" t="s">
        <v>10000</v>
      </c>
      <c r="L3586">
        <v>190494</v>
      </c>
      <c r="M3586">
        <v>44265</v>
      </c>
      <c r="N3586" t="s">
        <v>10001</v>
      </c>
      <c r="O3586">
        <v>1</v>
      </c>
      <c r="P3586">
        <v>314</v>
      </c>
      <c r="Q3586" t="s">
        <v>30</v>
      </c>
      <c r="R3586" t="s">
        <v>31</v>
      </c>
      <c r="S3586">
        <v>0</v>
      </c>
      <c r="T3586">
        <v>2013</v>
      </c>
      <c r="U3586">
        <v>19000</v>
      </c>
      <c r="V3586">
        <v>6.6</v>
      </c>
      <c r="W3586">
        <v>33000</v>
      </c>
    </row>
    <row r="3587" spans="1:23" x14ac:dyDescent="0.25">
      <c r="A3587" t="s">
        <v>2336</v>
      </c>
      <c r="B3587">
        <v>72</v>
      </c>
      <c r="C3587">
        <v>105</v>
      </c>
      <c r="D3587">
        <v>16000</v>
      </c>
      <c r="E3587">
        <v>258</v>
      </c>
      <c r="F3587" t="s">
        <v>9430</v>
      </c>
      <c r="G3587">
        <v>16000</v>
      </c>
      <c r="H3587">
        <v>0</v>
      </c>
      <c r="I3587" t="s">
        <v>10002</v>
      </c>
      <c r="J3587" t="s">
        <v>2336</v>
      </c>
      <c r="K3587" t="s">
        <v>10003</v>
      </c>
      <c r="L3587">
        <v>36381</v>
      </c>
      <c r="M3587">
        <v>17599</v>
      </c>
      <c r="N3587" t="s">
        <v>10004</v>
      </c>
      <c r="O3587">
        <v>0</v>
      </c>
      <c r="P3587">
        <v>169</v>
      </c>
      <c r="Q3587" t="s">
        <v>30</v>
      </c>
      <c r="R3587" t="s">
        <v>31</v>
      </c>
      <c r="S3587">
        <v>0</v>
      </c>
      <c r="T3587">
        <v>1973</v>
      </c>
      <c r="U3587">
        <v>742</v>
      </c>
      <c r="V3587">
        <v>7.6</v>
      </c>
      <c r="W3587">
        <v>0</v>
      </c>
    </row>
    <row r="3588" spans="1:23" x14ac:dyDescent="0.25">
      <c r="A3588" t="s">
        <v>6896</v>
      </c>
      <c r="B3588">
        <v>122</v>
      </c>
      <c r="C3588">
        <v>111</v>
      </c>
      <c r="D3588">
        <v>72</v>
      </c>
      <c r="E3588">
        <v>722</v>
      </c>
      <c r="F3588" t="s">
        <v>192</v>
      </c>
      <c r="G3588">
        <v>19000</v>
      </c>
      <c r="H3588">
        <v>6200756</v>
      </c>
      <c r="I3588" t="s">
        <v>1639</v>
      </c>
      <c r="J3588" t="s">
        <v>74</v>
      </c>
      <c r="K3588" t="s">
        <v>10005</v>
      </c>
      <c r="L3588">
        <v>96129</v>
      </c>
      <c r="M3588">
        <v>34106</v>
      </c>
      <c r="N3588" t="s">
        <v>882</v>
      </c>
      <c r="O3588">
        <v>0</v>
      </c>
      <c r="P3588">
        <v>488</v>
      </c>
      <c r="Q3588" t="s">
        <v>30</v>
      </c>
      <c r="R3588" t="s">
        <v>31</v>
      </c>
      <c r="S3588">
        <v>0</v>
      </c>
      <c r="T3588">
        <v>2001</v>
      </c>
      <c r="U3588">
        <v>12000</v>
      </c>
      <c r="V3588">
        <v>7.4</v>
      </c>
      <c r="W3588">
        <v>5000</v>
      </c>
    </row>
    <row r="3589" spans="1:23" x14ac:dyDescent="0.25">
      <c r="A3589" t="s">
        <v>5409</v>
      </c>
      <c r="B3589">
        <v>100</v>
      </c>
      <c r="C3589">
        <v>91</v>
      </c>
      <c r="D3589">
        <v>14</v>
      </c>
      <c r="E3589">
        <v>548</v>
      </c>
      <c r="F3589" t="s">
        <v>274</v>
      </c>
      <c r="G3589">
        <v>14000</v>
      </c>
      <c r="H3589">
        <v>1292119</v>
      </c>
      <c r="I3589" t="s">
        <v>3864</v>
      </c>
      <c r="J3589" t="s">
        <v>151</v>
      </c>
      <c r="K3589" t="s">
        <v>10006</v>
      </c>
      <c r="L3589">
        <v>14786</v>
      </c>
      <c r="M3589">
        <v>16768</v>
      </c>
      <c r="N3589" t="s">
        <v>3556</v>
      </c>
      <c r="O3589">
        <v>1</v>
      </c>
      <c r="P3589">
        <v>144</v>
      </c>
      <c r="Q3589" t="s">
        <v>30</v>
      </c>
      <c r="R3589" t="s">
        <v>44</v>
      </c>
      <c r="S3589">
        <v>0</v>
      </c>
      <c r="T3589">
        <v>2001</v>
      </c>
      <c r="U3589">
        <v>1000</v>
      </c>
      <c r="V3589">
        <v>7.1</v>
      </c>
      <c r="W3589">
        <v>0</v>
      </c>
    </row>
    <row r="3590" spans="1:23" x14ac:dyDescent="0.25">
      <c r="A3590" t="s">
        <v>10007</v>
      </c>
      <c r="B3590">
        <v>24</v>
      </c>
      <c r="C3590">
        <v>95</v>
      </c>
      <c r="D3590">
        <v>14</v>
      </c>
      <c r="E3590">
        <v>60</v>
      </c>
      <c r="F3590" t="s">
        <v>10008</v>
      </c>
      <c r="G3590">
        <v>113</v>
      </c>
      <c r="H3590">
        <v>0</v>
      </c>
      <c r="I3590" t="s">
        <v>3371</v>
      </c>
      <c r="J3590" t="s">
        <v>10009</v>
      </c>
      <c r="K3590" t="s">
        <v>10010</v>
      </c>
      <c r="L3590">
        <v>1955</v>
      </c>
      <c r="M3590">
        <v>396</v>
      </c>
      <c r="N3590" t="s">
        <v>8590</v>
      </c>
      <c r="O3590">
        <v>0</v>
      </c>
      <c r="P3590">
        <v>44</v>
      </c>
      <c r="Q3590" t="s">
        <v>30</v>
      </c>
      <c r="R3590" t="s">
        <v>31</v>
      </c>
      <c r="S3590">
        <v>0</v>
      </c>
      <c r="T3590">
        <v>1980</v>
      </c>
      <c r="U3590">
        <v>110</v>
      </c>
      <c r="V3590">
        <v>3.4</v>
      </c>
      <c r="W3590">
        <v>438</v>
      </c>
    </row>
    <row r="3591" spans="1:23" x14ac:dyDescent="0.25">
      <c r="A3591" t="s">
        <v>10011</v>
      </c>
      <c r="B3591">
        <v>112</v>
      </c>
      <c r="C3591">
        <v>97</v>
      </c>
      <c r="D3591">
        <v>25</v>
      </c>
      <c r="E3591">
        <v>57</v>
      </c>
      <c r="F3591" t="s">
        <v>10012</v>
      </c>
      <c r="G3591">
        <v>517</v>
      </c>
      <c r="H3591">
        <v>3629758</v>
      </c>
      <c r="I3591" t="s">
        <v>3791</v>
      </c>
      <c r="J3591" t="s">
        <v>10013</v>
      </c>
      <c r="K3591" t="s">
        <v>10014</v>
      </c>
      <c r="L3591">
        <v>44151</v>
      </c>
      <c r="M3591">
        <v>745</v>
      </c>
      <c r="N3591" t="s">
        <v>10015</v>
      </c>
      <c r="O3591">
        <v>0</v>
      </c>
      <c r="P3591">
        <v>110</v>
      </c>
      <c r="Q3591" t="s">
        <v>965</v>
      </c>
      <c r="R3591" t="s">
        <v>966</v>
      </c>
      <c r="S3591">
        <v>0</v>
      </c>
      <c r="T3591">
        <v>2004</v>
      </c>
      <c r="U3591">
        <v>86</v>
      </c>
      <c r="V3591">
        <v>7.9</v>
      </c>
      <c r="W3591">
        <v>0</v>
      </c>
    </row>
    <row r="3592" spans="1:23" x14ac:dyDescent="0.25">
      <c r="A3592" t="s">
        <v>10016</v>
      </c>
      <c r="B3592">
        <v>67</v>
      </c>
      <c r="C3592">
        <v>92</v>
      </c>
      <c r="D3592">
        <v>9</v>
      </c>
      <c r="E3592">
        <v>71</v>
      </c>
      <c r="F3592" t="s">
        <v>10017</v>
      </c>
      <c r="G3592">
        <v>636</v>
      </c>
      <c r="H3592">
        <v>6239558</v>
      </c>
      <c r="I3592" t="s">
        <v>1639</v>
      </c>
      <c r="J3592" t="s">
        <v>4623</v>
      </c>
      <c r="K3592" t="s">
        <v>10018</v>
      </c>
      <c r="L3592">
        <v>5548</v>
      </c>
      <c r="M3592">
        <v>1033</v>
      </c>
      <c r="N3592" t="s">
        <v>10019</v>
      </c>
      <c r="O3592">
        <v>0</v>
      </c>
      <c r="P3592">
        <v>67</v>
      </c>
      <c r="Q3592" t="s">
        <v>30</v>
      </c>
      <c r="R3592" t="s">
        <v>188</v>
      </c>
      <c r="S3592">
        <v>0</v>
      </c>
      <c r="T3592">
        <v>2003</v>
      </c>
      <c r="U3592">
        <v>210</v>
      </c>
      <c r="V3592">
        <v>6.7</v>
      </c>
      <c r="W3592">
        <v>352</v>
      </c>
    </row>
    <row r="3593" spans="1:23" x14ac:dyDescent="0.25">
      <c r="A3593" t="s">
        <v>10020</v>
      </c>
      <c r="B3593">
        <v>91</v>
      </c>
      <c r="C3593">
        <v>104</v>
      </c>
      <c r="D3593">
        <v>10</v>
      </c>
      <c r="E3593">
        <v>93</v>
      </c>
      <c r="F3593" t="s">
        <v>2756</v>
      </c>
      <c r="G3593">
        <v>715</v>
      </c>
      <c r="H3593">
        <v>1056102</v>
      </c>
      <c r="I3593" t="s">
        <v>1396</v>
      </c>
      <c r="J3593" t="s">
        <v>2049</v>
      </c>
      <c r="K3593" t="s">
        <v>10021</v>
      </c>
      <c r="L3593">
        <v>18792</v>
      </c>
      <c r="M3593">
        <v>1315</v>
      </c>
      <c r="N3593" t="s">
        <v>10022</v>
      </c>
      <c r="O3593">
        <v>0</v>
      </c>
      <c r="P3593">
        <v>153</v>
      </c>
      <c r="Q3593" t="s">
        <v>30</v>
      </c>
      <c r="R3593" t="s">
        <v>31</v>
      </c>
      <c r="S3593">
        <v>0</v>
      </c>
      <c r="T3593">
        <v>2003</v>
      </c>
      <c r="U3593">
        <v>436</v>
      </c>
      <c r="V3593">
        <v>6.6</v>
      </c>
      <c r="W3593">
        <v>1000</v>
      </c>
    </row>
    <row r="3594" spans="1:23" x14ac:dyDescent="0.25">
      <c r="A3594" t="s">
        <v>3144</v>
      </c>
      <c r="B3594">
        <v>103</v>
      </c>
      <c r="C3594">
        <v>120</v>
      </c>
      <c r="D3594">
        <v>0</v>
      </c>
      <c r="E3594">
        <v>388</v>
      </c>
      <c r="F3594" t="s">
        <v>4956</v>
      </c>
      <c r="G3594">
        <v>782</v>
      </c>
      <c r="H3594">
        <v>27545445</v>
      </c>
      <c r="I3594" t="s">
        <v>2164</v>
      </c>
      <c r="J3594" t="s">
        <v>1125</v>
      </c>
      <c r="K3594" t="s">
        <v>10023</v>
      </c>
      <c r="L3594">
        <v>59524</v>
      </c>
      <c r="M3594">
        <v>2892</v>
      </c>
      <c r="N3594" t="s">
        <v>10024</v>
      </c>
      <c r="O3594">
        <v>2</v>
      </c>
      <c r="P3594">
        <v>418</v>
      </c>
      <c r="Q3594" t="s">
        <v>30</v>
      </c>
      <c r="R3594" t="s">
        <v>31</v>
      </c>
      <c r="S3594">
        <v>0</v>
      </c>
      <c r="T3594">
        <v>1989</v>
      </c>
      <c r="U3594">
        <v>652</v>
      </c>
      <c r="V3594">
        <v>7.9</v>
      </c>
      <c r="W3594">
        <v>0</v>
      </c>
    </row>
    <row r="3595" spans="1:23" x14ac:dyDescent="0.25">
      <c r="A3595" t="s">
        <v>10025</v>
      </c>
      <c r="B3595">
        <v>27</v>
      </c>
      <c r="C3595">
        <v>99</v>
      </c>
      <c r="D3595">
        <v>56</v>
      </c>
      <c r="E3595">
        <v>781</v>
      </c>
      <c r="F3595" t="s">
        <v>3547</v>
      </c>
      <c r="G3595">
        <v>4000</v>
      </c>
      <c r="H3595">
        <v>56007</v>
      </c>
      <c r="I3595" t="s">
        <v>9232</v>
      </c>
      <c r="J3595" t="s">
        <v>1607</v>
      </c>
      <c r="K3595" t="s">
        <v>10026</v>
      </c>
      <c r="L3595">
        <v>3754</v>
      </c>
      <c r="M3595">
        <v>6776</v>
      </c>
      <c r="N3595" t="s">
        <v>4865</v>
      </c>
      <c r="O3595">
        <v>3</v>
      </c>
      <c r="P3595">
        <v>69</v>
      </c>
      <c r="Q3595" t="s">
        <v>30</v>
      </c>
      <c r="R3595" t="s">
        <v>31</v>
      </c>
      <c r="S3595">
        <v>0</v>
      </c>
      <c r="T3595">
        <v>2001</v>
      </c>
      <c r="U3595">
        <v>902</v>
      </c>
      <c r="V3595">
        <v>4.9000000000000004</v>
      </c>
      <c r="W3595">
        <v>113</v>
      </c>
    </row>
    <row r="3596" spans="1:23" x14ac:dyDescent="0.25">
      <c r="A3596" t="s">
        <v>10027</v>
      </c>
      <c r="B3596">
        <v>205</v>
      </c>
      <c r="C3596">
        <v>93</v>
      </c>
      <c r="D3596">
        <v>592</v>
      </c>
      <c r="E3596">
        <v>36</v>
      </c>
      <c r="F3596" t="s">
        <v>10028</v>
      </c>
      <c r="G3596">
        <v>232</v>
      </c>
      <c r="H3596">
        <v>611709</v>
      </c>
      <c r="I3596" t="s">
        <v>1639</v>
      </c>
      <c r="J3596" t="s">
        <v>10029</v>
      </c>
      <c r="K3596" t="s">
        <v>10030</v>
      </c>
      <c r="L3596">
        <v>15267</v>
      </c>
      <c r="M3596">
        <v>391</v>
      </c>
      <c r="N3596" t="s">
        <v>10031</v>
      </c>
      <c r="O3596">
        <v>1</v>
      </c>
      <c r="P3596">
        <v>41</v>
      </c>
      <c r="Q3596" t="s">
        <v>965</v>
      </c>
      <c r="R3596" t="s">
        <v>10032</v>
      </c>
      <c r="S3596">
        <v>0</v>
      </c>
      <c r="T3596">
        <v>2011</v>
      </c>
      <c r="U3596">
        <v>67</v>
      </c>
      <c r="V3596">
        <v>7.2</v>
      </c>
      <c r="W3596">
        <v>0</v>
      </c>
    </row>
    <row r="3597" spans="1:23" x14ac:dyDescent="0.25">
      <c r="A3597" t="s">
        <v>7355</v>
      </c>
      <c r="B3597">
        <v>192</v>
      </c>
      <c r="C3597">
        <v>99</v>
      </c>
      <c r="D3597">
        <v>929</v>
      </c>
      <c r="E3597">
        <v>9</v>
      </c>
      <c r="F3597" t="s">
        <v>3003</v>
      </c>
      <c r="G3597">
        <v>56</v>
      </c>
      <c r="H3597">
        <v>753501</v>
      </c>
      <c r="I3597" t="s">
        <v>1396</v>
      </c>
      <c r="J3597" t="s">
        <v>6731</v>
      </c>
      <c r="K3597" t="s">
        <v>10033</v>
      </c>
      <c r="L3597">
        <v>87244</v>
      </c>
      <c r="M3597">
        <v>118</v>
      </c>
      <c r="N3597" t="s">
        <v>10034</v>
      </c>
      <c r="O3597">
        <v>0</v>
      </c>
      <c r="P3597">
        <v>664</v>
      </c>
      <c r="Q3597" t="s">
        <v>965</v>
      </c>
      <c r="R3597" t="s">
        <v>966</v>
      </c>
      <c r="S3597">
        <v>0</v>
      </c>
      <c r="T3597">
        <v>2002</v>
      </c>
      <c r="U3597">
        <v>46</v>
      </c>
      <c r="V3597">
        <v>7.4</v>
      </c>
      <c r="W3597">
        <v>13000</v>
      </c>
    </row>
    <row r="3598" spans="1:23" x14ac:dyDescent="0.25">
      <c r="A3598" t="s">
        <v>10035</v>
      </c>
      <c r="B3598">
        <v>72</v>
      </c>
      <c r="C3598">
        <v>99</v>
      </c>
      <c r="D3598">
        <v>17</v>
      </c>
      <c r="E3598">
        <v>16</v>
      </c>
      <c r="F3598" t="s">
        <v>10035</v>
      </c>
      <c r="G3598">
        <v>31</v>
      </c>
      <c r="H3598">
        <v>22770</v>
      </c>
      <c r="I3598" t="s">
        <v>1639</v>
      </c>
      <c r="J3598" t="s">
        <v>10036</v>
      </c>
      <c r="K3598" t="s">
        <v>10037</v>
      </c>
      <c r="L3598">
        <v>1658</v>
      </c>
      <c r="M3598">
        <v>81</v>
      </c>
      <c r="N3598" t="s">
        <v>10038</v>
      </c>
      <c r="O3598">
        <v>0</v>
      </c>
      <c r="P3598">
        <v>12</v>
      </c>
      <c r="Q3598" t="s">
        <v>466</v>
      </c>
      <c r="R3598" t="s">
        <v>467</v>
      </c>
      <c r="S3598">
        <v>0</v>
      </c>
      <c r="T3598">
        <v>2013</v>
      </c>
      <c r="U3598">
        <v>17</v>
      </c>
      <c r="V3598">
        <v>6.1</v>
      </c>
      <c r="W3598">
        <v>543</v>
      </c>
    </row>
    <row r="3599" spans="1:23" x14ac:dyDescent="0.25">
      <c r="A3599" t="s">
        <v>10039</v>
      </c>
      <c r="B3599">
        <v>33</v>
      </c>
      <c r="C3599">
        <v>157</v>
      </c>
      <c r="D3599">
        <v>85</v>
      </c>
      <c r="E3599">
        <v>199</v>
      </c>
      <c r="F3599" t="s">
        <v>4463</v>
      </c>
      <c r="G3599">
        <v>397</v>
      </c>
      <c r="H3599">
        <v>2197331</v>
      </c>
      <c r="I3599" t="s">
        <v>10040</v>
      </c>
      <c r="J3599" t="s">
        <v>9559</v>
      </c>
      <c r="K3599" t="s">
        <v>10041</v>
      </c>
      <c r="L3599">
        <v>70233</v>
      </c>
      <c r="M3599">
        <v>1519</v>
      </c>
      <c r="N3599" t="s">
        <v>10042</v>
      </c>
      <c r="O3599">
        <v>0</v>
      </c>
      <c r="P3599">
        <v>321</v>
      </c>
      <c r="Q3599" t="s">
        <v>3447</v>
      </c>
      <c r="R3599" t="s">
        <v>3448</v>
      </c>
      <c r="S3599">
        <v>0</v>
      </c>
      <c r="T3599">
        <v>2006</v>
      </c>
      <c r="U3599">
        <v>227</v>
      </c>
      <c r="V3599">
        <v>8.4</v>
      </c>
      <c r="W3599">
        <v>0</v>
      </c>
    </row>
    <row r="3600" spans="1:23" x14ac:dyDescent="0.25">
      <c r="A3600" t="s">
        <v>10043</v>
      </c>
      <c r="B3600">
        <v>22</v>
      </c>
      <c r="C3600">
        <v>90</v>
      </c>
      <c r="D3600">
        <v>4</v>
      </c>
      <c r="E3600">
        <v>290</v>
      </c>
      <c r="F3600" t="s">
        <v>2038</v>
      </c>
      <c r="G3600">
        <v>934</v>
      </c>
      <c r="H3600">
        <v>0</v>
      </c>
      <c r="I3600" t="s">
        <v>2164</v>
      </c>
      <c r="J3600" t="s">
        <v>2811</v>
      </c>
      <c r="K3600" t="s">
        <v>10044</v>
      </c>
      <c r="L3600">
        <v>605</v>
      </c>
      <c r="M3600">
        <v>2030</v>
      </c>
      <c r="N3600" t="s">
        <v>10045</v>
      </c>
      <c r="O3600">
        <v>0</v>
      </c>
      <c r="P3600">
        <v>8</v>
      </c>
      <c r="Q3600" t="s">
        <v>30</v>
      </c>
      <c r="R3600" t="s">
        <v>31</v>
      </c>
      <c r="S3600">
        <v>0</v>
      </c>
      <c r="T3600">
        <v>2014</v>
      </c>
      <c r="U3600">
        <v>697</v>
      </c>
      <c r="V3600">
        <v>6.2</v>
      </c>
      <c r="W3600">
        <v>679</v>
      </c>
    </row>
    <row r="3601" spans="1:23" x14ac:dyDescent="0.25">
      <c r="A3601" t="s">
        <v>10046</v>
      </c>
      <c r="B3601">
        <v>48</v>
      </c>
      <c r="C3601">
        <v>96</v>
      </c>
      <c r="D3601">
        <v>3</v>
      </c>
      <c r="E3601">
        <v>38</v>
      </c>
      <c r="F3601" t="s">
        <v>10047</v>
      </c>
      <c r="G3601">
        <v>472</v>
      </c>
      <c r="H3601">
        <v>27445</v>
      </c>
      <c r="I3601" t="s">
        <v>7411</v>
      </c>
      <c r="J3601" t="s">
        <v>4582</v>
      </c>
      <c r="K3601" t="s">
        <v>10048</v>
      </c>
      <c r="L3601">
        <v>3788</v>
      </c>
      <c r="M3601">
        <v>561</v>
      </c>
      <c r="N3601" t="s">
        <v>10049</v>
      </c>
      <c r="O3601">
        <v>5</v>
      </c>
      <c r="P3601">
        <v>31</v>
      </c>
      <c r="Q3601" t="s">
        <v>30</v>
      </c>
      <c r="R3601" t="s">
        <v>31</v>
      </c>
      <c r="S3601">
        <v>0</v>
      </c>
      <c r="T3601">
        <v>2011</v>
      </c>
      <c r="U3601">
        <v>39</v>
      </c>
      <c r="V3601">
        <v>5.3</v>
      </c>
      <c r="W3601">
        <v>1000</v>
      </c>
    </row>
    <row r="3602" spans="1:23" x14ac:dyDescent="0.25">
      <c r="A3602" t="s">
        <v>4753</v>
      </c>
      <c r="B3602">
        <v>65</v>
      </c>
      <c r="C3602">
        <v>96</v>
      </c>
      <c r="D3602">
        <v>136</v>
      </c>
      <c r="E3602">
        <v>139</v>
      </c>
      <c r="F3602" t="s">
        <v>2793</v>
      </c>
      <c r="G3602">
        <v>4000</v>
      </c>
      <c r="H3602">
        <v>766487</v>
      </c>
      <c r="I3602" t="s">
        <v>1099</v>
      </c>
      <c r="J3602" t="s">
        <v>413</v>
      </c>
      <c r="K3602" t="s">
        <v>10050</v>
      </c>
      <c r="L3602">
        <v>15315</v>
      </c>
      <c r="M3602">
        <v>4883</v>
      </c>
      <c r="N3602" t="s">
        <v>10051</v>
      </c>
      <c r="O3602">
        <v>4</v>
      </c>
      <c r="P3602">
        <v>117</v>
      </c>
      <c r="Q3602" t="s">
        <v>30</v>
      </c>
      <c r="R3602" t="s">
        <v>31</v>
      </c>
      <c r="S3602">
        <v>0</v>
      </c>
      <c r="T3602">
        <v>2007</v>
      </c>
      <c r="U3602">
        <v>543</v>
      </c>
      <c r="V3602">
        <v>5</v>
      </c>
      <c r="W3602">
        <v>915</v>
      </c>
    </row>
    <row r="3603" spans="1:23" x14ac:dyDescent="0.25">
      <c r="A3603" t="s">
        <v>10052</v>
      </c>
      <c r="B3603">
        <v>29</v>
      </c>
      <c r="C3603">
        <v>90</v>
      </c>
      <c r="D3603">
        <v>222</v>
      </c>
      <c r="E3603">
        <v>222</v>
      </c>
      <c r="F3603" t="s">
        <v>1487</v>
      </c>
      <c r="G3603">
        <v>5000</v>
      </c>
      <c r="H3603">
        <v>18434</v>
      </c>
      <c r="I3603" t="s">
        <v>1639</v>
      </c>
      <c r="J3603" t="s">
        <v>1554</v>
      </c>
      <c r="K3603" t="s">
        <v>10053</v>
      </c>
      <c r="L3603">
        <v>4471</v>
      </c>
      <c r="M3603">
        <v>6111</v>
      </c>
      <c r="N3603" t="s">
        <v>10052</v>
      </c>
      <c r="O3603">
        <v>2</v>
      </c>
      <c r="P3603">
        <v>47</v>
      </c>
      <c r="Q3603" t="s">
        <v>30</v>
      </c>
      <c r="R3603" t="s">
        <v>44</v>
      </c>
      <c r="S3603">
        <v>0</v>
      </c>
      <c r="T3603">
        <v>1999</v>
      </c>
      <c r="U3603">
        <v>680</v>
      </c>
      <c r="V3603">
        <v>7.7</v>
      </c>
      <c r="W3603">
        <v>484</v>
      </c>
    </row>
    <row r="3604" spans="1:23" x14ac:dyDescent="0.25">
      <c r="A3604" t="s">
        <v>7416</v>
      </c>
      <c r="B3604">
        <v>284</v>
      </c>
      <c r="C3604">
        <v>100</v>
      </c>
      <c r="D3604">
        <v>77</v>
      </c>
      <c r="E3604">
        <v>27</v>
      </c>
      <c r="F3604" t="s">
        <v>10054</v>
      </c>
      <c r="G3604">
        <v>286</v>
      </c>
      <c r="H3604">
        <v>1196752</v>
      </c>
      <c r="I3604" t="s">
        <v>1385</v>
      </c>
      <c r="J3604" t="s">
        <v>10055</v>
      </c>
      <c r="K3604" t="s">
        <v>10056</v>
      </c>
      <c r="L3604">
        <v>79353</v>
      </c>
      <c r="M3604">
        <v>385</v>
      </c>
      <c r="N3604" t="s">
        <v>10057</v>
      </c>
      <c r="O3604">
        <v>3</v>
      </c>
      <c r="P3604">
        <v>121</v>
      </c>
      <c r="Q3604" t="s">
        <v>10058</v>
      </c>
      <c r="R3604" t="s">
        <v>7371</v>
      </c>
      <c r="S3604">
        <v>0</v>
      </c>
      <c r="T3604">
        <v>2011</v>
      </c>
      <c r="U3604">
        <v>52</v>
      </c>
      <c r="V3604">
        <v>7.6</v>
      </c>
      <c r="W3604">
        <v>23000</v>
      </c>
    </row>
    <row r="3605" spans="1:23" x14ac:dyDescent="0.25">
      <c r="A3605" t="s">
        <v>10059</v>
      </c>
      <c r="B3605">
        <v>187</v>
      </c>
      <c r="C3605">
        <v>94</v>
      </c>
      <c r="D3605">
        <v>4</v>
      </c>
      <c r="E3605">
        <v>114</v>
      </c>
      <c r="F3605" t="s">
        <v>259</v>
      </c>
      <c r="G3605">
        <v>796</v>
      </c>
      <c r="H3605">
        <v>0</v>
      </c>
      <c r="I3605" t="s">
        <v>10060</v>
      </c>
      <c r="J3605" t="s">
        <v>2962</v>
      </c>
      <c r="K3605" t="s">
        <v>10061</v>
      </c>
      <c r="L3605">
        <v>13227</v>
      </c>
      <c r="M3605">
        <v>1832</v>
      </c>
      <c r="N3605" t="s">
        <v>3471</v>
      </c>
      <c r="O3605">
        <v>0</v>
      </c>
      <c r="P3605">
        <v>70</v>
      </c>
      <c r="Q3605" t="s">
        <v>30</v>
      </c>
      <c r="R3605" t="s">
        <v>44</v>
      </c>
      <c r="S3605">
        <v>0</v>
      </c>
      <c r="T3605">
        <v>2012</v>
      </c>
      <c r="U3605">
        <v>567</v>
      </c>
      <c r="V3605">
        <v>6.3</v>
      </c>
      <c r="W3605">
        <v>11000</v>
      </c>
    </row>
    <row r="3606" spans="1:23" x14ac:dyDescent="0.25">
      <c r="A3606" t="s">
        <v>10062</v>
      </c>
      <c r="B3606">
        <v>47</v>
      </c>
      <c r="C3606">
        <v>98</v>
      </c>
      <c r="D3606">
        <v>12</v>
      </c>
      <c r="E3606">
        <v>149</v>
      </c>
      <c r="F3606" t="s">
        <v>10063</v>
      </c>
      <c r="G3606">
        <v>393</v>
      </c>
      <c r="H3606">
        <v>795126</v>
      </c>
      <c r="I3606" t="s">
        <v>3839</v>
      </c>
      <c r="J3606" t="s">
        <v>1261</v>
      </c>
      <c r="K3606" t="s">
        <v>10064</v>
      </c>
      <c r="L3606">
        <v>4976</v>
      </c>
      <c r="M3606">
        <v>955</v>
      </c>
      <c r="N3606" t="s">
        <v>9656</v>
      </c>
      <c r="O3606">
        <v>1</v>
      </c>
      <c r="P3606">
        <v>52</v>
      </c>
      <c r="Q3606" t="s">
        <v>30</v>
      </c>
      <c r="R3606" t="s">
        <v>188</v>
      </c>
      <c r="S3606">
        <v>0</v>
      </c>
      <c r="T3606">
        <v>2004</v>
      </c>
      <c r="U3606">
        <v>259</v>
      </c>
      <c r="V3606">
        <v>7.6</v>
      </c>
      <c r="W3606">
        <v>989</v>
      </c>
    </row>
    <row r="3607" spans="1:23" x14ac:dyDescent="0.25">
      <c r="A3607" t="s">
        <v>10065</v>
      </c>
      <c r="B3607">
        <v>88</v>
      </c>
      <c r="C3607">
        <v>129</v>
      </c>
      <c r="D3607">
        <v>440</v>
      </c>
      <c r="E3607">
        <v>0</v>
      </c>
      <c r="F3607" t="s">
        <v>10066</v>
      </c>
      <c r="G3607">
        <v>631</v>
      </c>
      <c r="H3607">
        <v>0</v>
      </c>
      <c r="I3607" t="s">
        <v>152</v>
      </c>
      <c r="J3607" t="s">
        <v>53</v>
      </c>
      <c r="K3607" t="s">
        <v>10067</v>
      </c>
      <c r="L3607">
        <v>2894</v>
      </c>
      <c r="M3607">
        <v>631</v>
      </c>
      <c r="N3607" t="s">
        <v>10068</v>
      </c>
      <c r="O3607">
        <v>2</v>
      </c>
      <c r="P3607">
        <v>14</v>
      </c>
      <c r="Q3607" t="s">
        <v>30</v>
      </c>
      <c r="R3607" t="s">
        <v>7371</v>
      </c>
      <c r="S3607">
        <v>0</v>
      </c>
      <c r="T3607">
        <v>2014</v>
      </c>
      <c r="U3607">
        <v>0</v>
      </c>
      <c r="V3607">
        <v>5.6</v>
      </c>
      <c r="W3607">
        <v>0</v>
      </c>
    </row>
    <row r="3608" spans="1:23" x14ac:dyDescent="0.25">
      <c r="A3608" t="s">
        <v>6288</v>
      </c>
      <c r="B3608">
        <v>41</v>
      </c>
      <c r="C3608">
        <v>103</v>
      </c>
      <c r="D3608">
        <v>82</v>
      </c>
      <c r="E3608">
        <v>32</v>
      </c>
      <c r="F3608" t="s">
        <v>8110</v>
      </c>
      <c r="G3608">
        <v>208</v>
      </c>
      <c r="H3608">
        <v>0</v>
      </c>
      <c r="I3608" t="s">
        <v>473</v>
      </c>
      <c r="J3608" t="s">
        <v>10069</v>
      </c>
      <c r="K3608" t="s">
        <v>10070</v>
      </c>
      <c r="L3608">
        <v>21049</v>
      </c>
      <c r="M3608">
        <v>454</v>
      </c>
      <c r="N3608" t="s">
        <v>10071</v>
      </c>
      <c r="O3608">
        <v>2</v>
      </c>
      <c r="P3608">
        <v>249</v>
      </c>
      <c r="Q3608" t="s">
        <v>30</v>
      </c>
      <c r="R3608" t="s">
        <v>31</v>
      </c>
      <c r="S3608">
        <v>0</v>
      </c>
      <c r="T3608">
        <v>1980</v>
      </c>
      <c r="U3608">
        <v>191</v>
      </c>
      <c r="V3608">
        <v>7.3</v>
      </c>
      <c r="W3608">
        <v>0</v>
      </c>
    </row>
    <row r="3609" spans="1:23" x14ac:dyDescent="0.25">
      <c r="A3609" t="s">
        <v>10072</v>
      </c>
      <c r="B3609">
        <v>24</v>
      </c>
      <c r="C3609">
        <v>128</v>
      </c>
      <c r="D3609">
        <v>4</v>
      </c>
      <c r="E3609">
        <v>47</v>
      </c>
      <c r="F3609" t="s">
        <v>402</v>
      </c>
      <c r="G3609">
        <v>374</v>
      </c>
      <c r="H3609">
        <v>563699</v>
      </c>
      <c r="I3609" t="s">
        <v>321</v>
      </c>
      <c r="J3609" t="s">
        <v>10073</v>
      </c>
      <c r="K3609" t="s">
        <v>10074</v>
      </c>
      <c r="L3609">
        <v>3266</v>
      </c>
      <c r="M3609">
        <v>787</v>
      </c>
      <c r="N3609" t="s">
        <v>10075</v>
      </c>
      <c r="O3609">
        <v>0</v>
      </c>
      <c r="P3609">
        <v>27</v>
      </c>
      <c r="Q3609" t="s">
        <v>3447</v>
      </c>
      <c r="R3609" t="s">
        <v>3448</v>
      </c>
      <c r="S3609">
        <v>0</v>
      </c>
      <c r="T3609">
        <v>2011</v>
      </c>
      <c r="U3609">
        <v>282</v>
      </c>
      <c r="V3609">
        <v>6.2</v>
      </c>
      <c r="W3609">
        <v>421</v>
      </c>
    </row>
    <row r="3610" spans="1:23" x14ac:dyDescent="0.25">
      <c r="A3610" t="s">
        <v>231</v>
      </c>
      <c r="B3610">
        <v>318</v>
      </c>
      <c r="C3610">
        <v>106</v>
      </c>
      <c r="D3610">
        <v>0</v>
      </c>
      <c r="E3610">
        <v>482</v>
      </c>
      <c r="F3610" t="s">
        <v>9553</v>
      </c>
      <c r="G3610">
        <v>852</v>
      </c>
      <c r="H3610">
        <v>83574831</v>
      </c>
      <c r="I3610" t="s">
        <v>5784</v>
      </c>
      <c r="J3610" t="s">
        <v>4435</v>
      </c>
      <c r="K3610" t="s">
        <v>10076</v>
      </c>
      <c r="L3610">
        <v>109214</v>
      </c>
      <c r="M3610">
        <v>2975</v>
      </c>
      <c r="N3610" t="s">
        <v>8553</v>
      </c>
      <c r="O3610">
        <v>0</v>
      </c>
      <c r="P3610">
        <v>269</v>
      </c>
      <c r="Q3610" t="s">
        <v>30</v>
      </c>
      <c r="R3610" t="s">
        <v>31</v>
      </c>
      <c r="S3610">
        <v>0</v>
      </c>
      <c r="T3610">
        <v>2013</v>
      </c>
      <c r="U3610">
        <v>618</v>
      </c>
      <c r="V3610">
        <v>6.6</v>
      </c>
      <c r="W3610">
        <v>35000</v>
      </c>
    </row>
    <row r="3611" spans="1:23" x14ac:dyDescent="0.25">
      <c r="A3611" t="s">
        <v>8551</v>
      </c>
      <c r="B3611">
        <v>250</v>
      </c>
      <c r="C3611">
        <v>95</v>
      </c>
      <c r="D3611">
        <v>163</v>
      </c>
      <c r="E3611">
        <v>651</v>
      </c>
      <c r="F3611" t="s">
        <v>4935</v>
      </c>
      <c r="G3611">
        <v>1000</v>
      </c>
      <c r="H3611">
        <v>87025093</v>
      </c>
      <c r="I3611" t="s">
        <v>3159</v>
      </c>
      <c r="J3611" t="s">
        <v>5008</v>
      </c>
      <c r="K3611" t="s">
        <v>10077</v>
      </c>
      <c r="L3611">
        <v>188679</v>
      </c>
      <c r="M3611">
        <v>4134</v>
      </c>
      <c r="N3611" t="s">
        <v>8418</v>
      </c>
      <c r="O3611">
        <v>0</v>
      </c>
      <c r="P3611">
        <v>864</v>
      </c>
      <c r="Q3611" t="s">
        <v>30</v>
      </c>
      <c r="R3611" t="s">
        <v>31</v>
      </c>
      <c r="S3611">
        <v>0</v>
      </c>
      <c r="T3611">
        <v>2005</v>
      </c>
      <c r="U3611">
        <v>654</v>
      </c>
      <c r="V3611">
        <v>6.6</v>
      </c>
      <c r="W3611">
        <v>0</v>
      </c>
    </row>
    <row r="3612" spans="1:23" x14ac:dyDescent="0.25">
      <c r="A3612" t="s">
        <v>10078</v>
      </c>
      <c r="B3612">
        <v>411</v>
      </c>
      <c r="C3612">
        <v>104</v>
      </c>
      <c r="D3612">
        <v>16</v>
      </c>
      <c r="E3612">
        <v>82</v>
      </c>
      <c r="F3612" t="s">
        <v>7888</v>
      </c>
      <c r="G3612">
        <v>14000</v>
      </c>
      <c r="H3612">
        <v>71897215</v>
      </c>
      <c r="I3612" t="s">
        <v>10079</v>
      </c>
      <c r="J3612" t="s">
        <v>452</v>
      </c>
      <c r="K3612" t="s">
        <v>10080</v>
      </c>
      <c r="L3612">
        <v>126893</v>
      </c>
      <c r="M3612">
        <v>14504</v>
      </c>
      <c r="N3612" t="s">
        <v>10081</v>
      </c>
      <c r="O3612">
        <v>0</v>
      </c>
      <c r="P3612">
        <v>440</v>
      </c>
      <c r="Q3612" t="s">
        <v>30</v>
      </c>
      <c r="R3612" t="s">
        <v>31</v>
      </c>
      <c r="S3612">
        <v>0</v>
      </c>
      <c r="T3612">
        <v>2016</v>
      </c>
      <c r="U3612">
        <v>338</v>
      </c>
      <c r="V3612">
        <v>7.3</v>
      </c>
      <c r="W3612">
        <v>33000</v>
      </c>
    </row>
    <row r="3613" spans="1:23" x14ac:dyDescent="0.25">
      <c r="A3613" t="s">
        <v>6282</v>
      </c>
      <c r="B3613">
        <v>106</v>
      </c>
      <c r="C3613">
        <v>87</v>
      </c>
      <c r="D3613">
        <v>79</v>
      </c>
      <c r="E3613">
        <v>218</v>
      </c>
      <c r="F3613" t="s">
        <v>6283</v>
      </c>
      <c r="G3613">
        <v>608</v>
      </c>
      <c r="H3613">
        <v>64267897</v>
      </c>
      <c r="I3613" t="s">
        <v>10082</v>
      </c>
      <c r="J3613" t="s">
        <v>6285</v>
      </c>
      <c r="K3613" t="s">
        <v>10083</v>
      </c>
      <c r="L3613">
        <v>67992</v>
      </c>
      <c r="M3613">
        <v>1770</v>
      </c>
      <c r="N3613" t="s">
        <v>6287</v>
      </c>
      <c r="O3613">
        <v>0</v>
      </c>
      <c r="P3613">
        <v>327</v>
      </c>
      <c r="Q3613" t="s">
        <v>30</v>
      </c>
      <c r="R3613" t="s">
        <v>31</v>
      </c>
      <c r="S3613">
        <v>0</v>
      </c>
      <c r="T3613">
        <v>2002</v>
      </c>
      <c r="U3613">
        <v>362</v>
      </c>
      <c r="V3613">
        <v>6.6</v>
      </c>
      <c r="W3613">
        <v>0</v>
      </c>
    </row>
    <row r="3614" spans="1:23" x14ac:dyDescent="0.25">
      <c r="A3614" t="s">
        <v>10084</v>
      </c>
      <c r="B3614">
        <v>159</v>
      </c>
      <c r="C3614">
        <v>81</v>
      </c>
      <c r="D3614">
        <v>26</v>
      </c>
      <c r="E3614">
        <v>300</v>
      </c>
      <c r="F3614" t="s">
        <v>10085</v>
      </c>
      <c r="G3614">
        <v>2000</v>
      </c>
      <c r="H3614">
        <v>56536016</v>
      </c>
      <c r="I3614" t="s">
        <v>3905</v>
      </c>
      <c r="J3614" t="s">
        <v>2547</v>
      </c>
      <c r="K3614" t="s">
        <v>10086</v>
      </c>
      <c r="L3614">
        <v>13523</v>
      </c>
      <c r="M3614">
        <v>3344</v>
      </c>
      <c r="N3614" t="s">
        <v>9694</v>
      </c>
      <c r="O3614">
        <v>0</v>
      </c>
      <c r="P3614">
        <v>95</v>
      </c>
      <c r="Q3614" t="s">
        <v>30</v>
      </c>
      <c r="R3614" t="s">
        <v>31</v>
      </c>
      <c r="S3614">
        <v>0</v>
      </c>
      <c r="T3614">
        <v>2016</v>
      </c>
      <c r="U3614">
        <v>509</v>
      </c>
      <c r="V3614">
        <v>6.9</v>
      </c>
      <c r="W3614">
        <v>0</v>
      </c>
    </row>
    <row r="3615" spans="1:23" x14ac:dyDescent="0.25">
      <c r="A3615" t="s">
        <v>6477</v>
      </c>
      <c r="B3615">
        <v>251</v>
      </c>
      <c r="C3615">
        <v>94</v>
      </c>
      <c r="D3615">
        <v>24</v>
      </c>
      <c r="E3615">
        <v>434</v>
      </c>
      <c r="F3615" t="s">
        <v>10087</v>
      </c>
      <c r="G3615">
        <v>581</v>
      </c>
      <c r="H3615">
        <v>104007828</v>
      </c>
      <c r="I3615" t="s">
        <v>3905</v>
      </c>
      <c r="J3615" t="s">
        <v>8718</v>
      </c>
      <c r="K3615" t="s">
        <v>10088</v>
      </c>
      <c r="L3615">
        <v>76828</v>
      </c>
      <c r="M3615">
        <v>2371</v>
      </c>
      <c r="N3615" t="s">
        <v>9281</v>
      </c>
      <c r="O3615">
        <v>0</v>
      </c>
      <c r="P3615">
        <v>314</v>
      </c>
      <c r="Q3615" t="s">
        <v>30</v>
      </c>
      <c r="R3615" t="s">
        <v>31</v>
      </c>
      <c r="S3615">
        <v>0</v>
      </c>
      <c r="T3615">
        <v>2011</v>
      </c>
      <c r="U3615">
        <v>438</v>
      </c>
      <c r="V3615">
        <v>5.8</v>
      </c>
      <c r="W3615">
        <v>24000</v>
      </c>
    </row>
    <row r="3616" spans="1:23" x14ac:dyDescent="0.25">
      <c r="A3616" t="s">
        <v>10089</v>
      </c>
      <c r="B3616">
        <v>183</v>
      </c>
      <c r="C3616">
        <v>89</v>
      </c>
      <c r="D3616">
        <v>10</v>
      </c>
      <c r="E3616">
        <v>704</v>
      </c>
      <c r="F3616" t="s">
        <v>10090</v>
      </c>
      <c r="G3616">
        <v>852</v>
      </c>
      <c r="H3616">
        <v>50820940</v>
      </c>
      <c r="I3616" t="s">
        <v>4475</v>
      </c>
      <c r="J3616" t="s">
        <v>4435</v>
      </c>
      <c r="K3616" t="s">
        <v>10091</v>
      </c>
      <c r="L3616">
        <v>31915</v>
      </c>
      <c r="M3616">
        <v>5056</v>
      </c>
      <c r="N3616" t="s">
        <v>10092</v>
      </c>
      <c r="O3616">
        <v>0</v>
      </c>
      <c r="P3616">
        <v>159</v>
      </c>
      <c r="Q3616" t="s">
        <v>30</v>
      </c>
      <c r="R3616" t="s">
        <v>31</v>
      </c>
      <c r="S3616">
        <v>0</v>
      </c>
      <c r="T3616">
        <v>2014</v>
      </c>
      <c r="U3616">
        <v>707</v>
      </c>
      <c r="V3616">
        <v>4.4000000000000004</v>
      </c>
      <c r="W3616">
        <v>18000</v>
      </c>
    </row>
    <row r="3617" spans="1:23" x14ac:dyDescent="0.25">
      <c r="A3617" t="s">
        <v>1147</v>
      </c>
      <c r="B3617">
        <v>131</v>
      </c>
      <c r="C3617">
        <v>88</v>
      </c>
      <c r="D3617">
        <v>55</v>
      </c>
      <c r="E3617">
        <v>150</v>
      </c>
      <c r="F3617" t="s">
        <v>9257</v>
      </c>
      <c r="G3617">
        <v>506</v>
      </c>
      <c r="H3617">
        <v>44793200</v>
      </c>
      <c r="I3617" t="s">
        <v>5336</v>
      </c>
      <c r="J3617" t="s">
        <v>10093</v>
      </c>
      <c r="K3617" t="s">
        <v>10094</v>
      </c>
      <c r="L3617">
        <v>49820</v>
      </c>
      <c r="M3617">
        <v>1584</v>
      </c>
      <c r="N3617" t="s">
        <v>10095</v>
      </c>
      <c r="O3617">
        <v>0</v>
      </c>
      <c r="P3617">
        <v>311</v>
      </c>
      <c r="Q3617" t="s">
        <v>30</v>
      </c>
      <c r="R3617" t="s">
        <v>31</v>
      </c>
      <c r="S3617">
        <v>0</v>
      </c>
      <c r="T3617">
        <v>1987</v>
      </c>
      <c r="U3617">
        <v>449</v>
      </c>
      <c r="V3617">
        <v>6.6</v>
      </c>
      <c r="W3617">
        <v>0</v>
      </c>
    </row>
    <row r="3618" spans="1:23" x14ac:dyDescent="0.25">
      <c r="A3618" t="s">
        <v>8687</v>
      </c>
      <c r="B3618">
        <v>297</v>
      </c>
      <c r="C3618">
        <v>108</v>
      </c>
      <c r="D3618">
        <v>0</v>
      </c>
      <c r="E3618">
        <v>458</v>
      </c>
      <c r="F3618" t="s">
        <v>7458</v>
      </c>
      <c r="G3618">
        <v>1000</v>
      </c>
      <c r="H3618">
        <v>43771291</v>
      </c>
      <c r="I3618" t="s">
        <v>581</v>
      </c>
      <c r="J3618" t="s">
        <v>3962</v>
      </c>
      <c r="K3618" t="s">
        <v>8688</v>
      </c>
      <c r="L3618">
        <v>79916</v>
      </c>
      <c r="M3618">
        <v>3215</v>
      </c>
      <c r="N3618" t="s">
        <v>4589</v>
      </c>
      <c r="O3618">
        <v>1</v>
      </c>
      <c r="P3618">
        <v>279</v>
      </c>
      <c r="Q3618" t="s">
        <v>30</v>
      </c>
      <c r="R3618" t="s">
        <v>31</v>
      </c>
      <c r="S3618">
        <v>0</v>
      </c>
      <c r="T3618">
        <v>2015</v>
      </c>
      <c r="U3618">
        <v>562</v>
      </c>
      <c r="V3618">
        <v>7.1</v>
      </c>
      <c r="W3618">
        <v>15000</v>
      </c>
    </row>
    <row r="3619" spans="1:23" x14ac:dyDescent="0.25">
      <c r="A3619" t="s">
        <v>10096</v>
      </c>
      <c r="B3619">
        <v>41</v>
      </c>
      <c r="C3619">
        <v>115</v>
      </c>
      <c r="D3619">
        <v>399</v>
      </c>
      <c r="E3619">
        <v>83</v>
      </c>
      <c r="F3619" t="s">
        <v>10097</v>
      </c>
      <c r="G3619">
        <v>399</v>
      </c>
      <c r="H3619">
        <v>44456509</v>
      </c>
      <c r="I3619" t="s">
        <v>1639</v>
      </c>
      <c r="J3619" t="s">
        <v>10096</v>
      </c>
      <c r="K3619" t="s">
        <v>10098</v>
      </c>
      <c r="L3619">
        <v>22105</v>
      </c>
      <c r="M3619">
        <v>688</v>
      </c>
      <c r="N3619" t="s">
        <v>10099</v>
      </c>
      <c r="O3619">
        <v>1</v>
      </c>
      <c r="P3619">
        <v>81</v>
      </c>
      <c r="Q3619" t="s">
        <v>1783</v>
      </c>
      <c r="R3619" t="s">
        <v>1873</v>
      </c>
      <c r="S3619">
        <v>0</v>
      </c>
      <c r="T3619">
        <v>2013</v>
      </c>
      <c r="U3619">
        <v>89</v>
      </c>
      <c r="V3619">
        <v>7.6</v>
      </c>
      <c r="W3619">
        <v>14000</v>
      </c>
    </row>
    <row r="3620" spans="1:23" x14ac:dyDescent="0.25">
      <c r="A3620" t="s">
        <v>6477</v>
      </c>
      <c r="B3620">
        <v>248</v>
      </c>
      <c r="C3620">
        <v>96</v>
      </c>
      <c r="D3620">
        <v>24</v>
      </c>
      <c r="E3620">
        <v>113</v>
      </c>
      <c r="F3620" t="s">
        <v>10100</v>
      </c>
      <c r="G3620">
        <v>235</v>
      </c>
      <c r="H3620">
        <v>53884821</v>
      </c>
      <c r="I3620" t="s">
        <v>3905</v>
      </c>
      <c r="J3620" t="s">
        <v>10101</v>
      </c>
      <c r="K3620" t="s">
        <v>10102</v>
      </c>
      <c r="L3620">
        <v>51204</v>
      </c>
      <c r="M3620">
        <v>799</v>
      </c>
      <c r="N3620" t="s">
        <v>10103</v>
      </c>
      <c r="O3620">
        <v>0</v>
      </c>
      <c r="P3620">
        <v>247</v>
      </c>
      <c r="Q3620" t="s">
        <v>30</v>
      </c>
      <c r="R3620" t="s">
        <v>31</v>
      </c>
      <c r="S3620">
        <v>0</v>
      </c>
      <c r="T3620">
        <v>2012</v>
      </c>
      <c r="U3620">
        <v>119</v>
      </c>
      <c r="V3620">
        <v>4.5999999999999996</v>
      </c>
      <c r="W3620">
        <v>26000</v>
      </c>
    </row>
    <row r="3621" spans="1:23" x14ac:dyDescent="0.25">
      <c r="A3621" t="s">
        <v>10104</v>
      </c>
      <c r="B3621">
        <v>42</v>
      </c>
      <c r="C3621">
        <v>135</v>
      </c>
      <c r="D3621">
        <v>28</v>
      </c>
      <c r="E3621">
        <v>275</v>
      </c>
      <c r="F3621" t="s">
        <v>734</v>
      </c>
      <c r="G3621">
        <v>726</v>
      </c>
      <c r="H3621">
        <v>36000000</v>
      </c>
      <c r="I3621" t="s">
        <v>3971</v>
      </c>
      <c r="J3621" t="s">
        <v>3740</v>
      </c>
      <c r="K3621" t="s">
        <v>10105</v>
      </c>
      <c r="L3621">
        <v>6359</v>
      </c>
      <c r="M3621">
        <v>1920</v>
      </c>
      <c r="N3621" t="s">
        <v>10106</v>
      </c>
      <c r="O3621">
        <v>1</v>
      </c>
      <c r="P3621">
        <v>69</v>
      </c>
      <c r="Q3621" t="s">
        <v>30</v>
      </c>
      <c r="R3621" t="s">
        <v>31</v>
      </c>
      <c r="S3621">
        <v>0</v>
      </c>
      <c r="T3621">
        <v>1953</v>
      </c>
      <c r="U3621">
        <v>422</v>
      </c>
      <c r="V3621">
        <v>6.8</v>
      </c>
      <c r="W3621">
        <v>0</v>
      </c>
    </row>
    <row r="3622" spans="1:23" x14ac:dyDescent="0.25">
      <c r="A3622" t="s">
        <v>6180</v>
      </c>
      <c r="B3622">
        <v>33</v>
      </c>
      <c r="C3622">
        <v>113</v>
      </c>
      <c r="D3622">
        <v>688</v>
      </c>
      <c r="E3622">
        <v>80</v>
      </c>
      <c r="F3622" t="s">
        <v>8627</v>
      </c>
      <c r="G3622">
        <v>462</v>
      </c>
      <c r="H3622">
        <v>0</v>
      </c>
      <c r="I3622" t="s">
        <v>7303</v>
      </c>
      <c r="J3622" t="s">
        <v>8950</v>
      </c>
      <c r="K3622" t="s">
        <v>10107</v>
      </c>
      <c r="L3622">
        <v>19596</v>
      </c>
      <c r="M3622">
        <v>971</v>
      </c>
      <c r="N3622" t="s">
        <v>10108</v>
      </c>
      <c r="O3622">
        <v>0</v>
      </c>
      <c r="P3622">
        <v>73</v>
      </c>
      <c r="Q3622" t="s">
        <v>30</v>
      </c>
      <c r="R3622" t="s">
        <v>44</v>
      </c>
      <c r="S3622">
        <v>0</v>
      </c>
      <c r="T3622">
        <v>1975</v>
      </c>
      <c r="U3622">
        <v>278</v>
      </c>
      <c r="V3622">
        <v>7.1</v>
      </c>
      <c r="W3622">
        <v>620</v>
      </c>
    </row>
    <row r="3623" spans="1:23" x14ac:dyDescent="0.25">
      <c r="A3623" t="s">
        <v>5909</v>
      </c>
      <c r="B3623">
        <v>91</v>
      </c>
      <c r="C3623">
        <v>93</v>
      </c>
      <c r="D3623">
        <v>54</v>
      </c>
      <c r="E3623">
        <v>581</v>
      </c>
      <c r="F3623" t="s">
        <v>1134</v>
      </c>
      <c r="G3623">
        <v>40000</v>
      </c>
      <c r="H3623">
        <v>34872293</v>
      </c>
      <c r="I3623" t="s">
        <v>4852</v>
      </c>
      <c r="J3623" t="s">
        <v>35</v>
      </c>
      <c r="K3623" t="s">
        <v>10109</v>
      </c>
      <c r="L3623">
        <v>30765</v>
      </c>
      <c r="M3623">
        <v>42002</v>
      </c>
      <c r="N3623" t="s">
        <v>5024</v>
      </c>
      <c r="O3623">
        <v>0</v>
      </c>
      <c r="P3623">
        <v>252</v>
      </c>
      <c r="Q3623" t="s">
        <v>30</v>
      </c>
      <c r="R3623" t="s">
        <v>31</v>
      </c>
      <c r="S3623">
        <v>0</v>
      </c>
      <c r="T3623">
        <v>1991</v>
      </c>
      <c r="U3623">
        <v>618</v>
      </c>
      <c r="V3623">
        <v>4.9000000000000004</v>
      </c>
      <c r="W3623">
        <v>963</v>
      </c>
    </row>
    <row r="3624" spans="1:23" x14ac:dyDescent="0.25">
      <c r="A3624" t="s">
        <v>10110</v>
      </c>
      <c r="B3624">
        <v>185</v>
      </c>
      <c r="C3624">
        <v>109</v>
      </c>
      <c r="D3624">
        <v>260</v>
      </c>
      <c r="E3624">
        <v>592</v>
      </c>
      <c r="F3624" t="s">
        <v>6164</v>
      </c>
      <c r="G3624">
        <v>9000</v>
      </c>
      <c r="H3624">
        <v>34468224</v>
      </c>
      <c r="I3624" t="s">
        <v>3492</v>
      </c>
      <c r="J3624" t="s">
        <v>531</v>
      </c>
      <c r="K3624" t="s">
        <v>10111</v>
      </c>
      <c r="L3624">
        <v>105568</v>
      </c>
      <c r="M3624">
        <v>11736</v>
      </c>
      <c r="N3624" t="s">
        <v>3363</v>
      </c>
      <c r="O3624">
        <v>2</v>
      </c>
      <c r="P3624">
        <v>533</v>
      </c>
      <c r="Q3624" t="s">
        <v>30</v>
      </c>
      <c r="R3624" t="s">
        <v>31</v>
      </c>
      <c r="S3624">
        <v>0</v>
      </c>
      <c r="T3624">
        <v>2003</v>
      </c>
      <c r="U3624">
        <v>844</v>
      </c>
      <c r="V3624">
        <v>7.3</v>
      </c>
      <c r="W3624">
        <v>0</v>
      </c>
    </row>
    <row r="3625" spans="1:23" x14ac:dyDescent="0.25">
      <c r="A3625" t="s">
        <v>5736</v>
      </c>
      <c r="B3625">
        <v>69</v>
      </c>
      <c r="C3625">
        <v>127</v>
      </c>
      <c r="D3625">
        <v>130</v>
      </c>
      <c r="E3625">
        <v>51</v>
      </c>
      <c r="F3625" t="s">
        <v>10112</v>
      </c>
      <c r="G3625">
        <v>617</v>
      </c>
      <c r="H3625">
        <v>0</v>
      </c>
      <c r="I3625" t="s">
        <v>10113</v>
      </c>
      <c r="J3625" t="s">
        <v>3006</v>
      </c>
      <c r="K3625" t="s">
        <v>10114</v>
      </c>
      <c r="L3625">
        <v>22123</v>
      </c>
      <c r="M3625">
        <v>799</v>
      </c>
      <c r="N3625" t="s">
        <v>10115</v>
      </c>
      <c r="O3625">
        <v>0</v>
      </c>
      <c r="P3625">
        <v>108</v>
      </c>
      <c r="Q3625" t="s">
        <v>30</v>
      </c>
      <c r="R3625" t="s">
        <v>31</v>
      </c>
      <c r="S3625">
        <v>0</v>
      </c>
      <c r="T3625">
        <v>1954</v>
      </c>
      <c r="U3625">
        <v>53</v>
      </c>
      <c r="V3625">
        <v>7.2</v>
      </c>
      <c r="W3625">
        <v>0</v>
      </c>
    </row>
    <row r="3626" spans="1:23" x14ac:dyDescent="0.25">
      <c r="A3626" t="s">
        <v>10116</v>
      </c>
      <c r="B3626">
        <v>220</v>
      </c>
      <c r="C3626">
        <v>101</v>
      </c>
      <c r="D3626">
        <v>52</v>
      </c>
      <c r="E3626">
        <v>332</v>
      </c>
      <c r="F3626" t="s">
        <v>10117</v>
      </c>
      <c r="G3626">
        <v>510</v>
      </c>
      <c r="H3626">
        <v>32453345</v>
      </c>
      <c r="I3626" t="s">
        <v>5784</v>
      </c>
      <c r="J3626" t="s">
        <v>10118</v>
      </c>
      <c r="K3626" t="s">
        <v>10119</v>
      </c>
      <c r="L3626">
        <v>31791</v>
      </c>
      <c r="M3626">
        <v>2161</v>
      </c>
      <c r="N3626" t="s">
        <v>10120</v>
      </c>
      <c r="O3626">
        <v>0</v>
      </c>
      <c r="P3626">
        <v>155</v>
      </c>
      <c r="Q3626" t="s">
        <v>30</v>
      </c>
      <c r="R3626" t="s">
        <v>31</v>
      </c>
      <c r="S3626">
        <v>0</v>
      </c>
      <c r="T3626">
        <v>2014</v>
      </c>
      <c r="U3626">
        <v>358</v>
      </c>
      <c r="V3626">
        <v>5</v>
      </c>
      <c r="W3626">
        <v>10000</v>
      </c>
    </row>
    <row r="3627" spans="1:23" x14ac:dyDescent="0.25">
      <c r="A3627" t="s">
        <v>3603</v>
      </c>
      <c r="B3627">
        <v>117</v>
      </c>
      <c r="C3627">
        <v>124</v>
      </c>
      <c r="D3627">
        <v>0</v>
      </c>
      <c r="E3627">
        <v>452</v>
      </c>
      <c r="F3627" t="s">
        <v>2522</v>
      </c>
      <c r="G3627">
        <v>12000</v>
      </c>
      <c r="H3627">
        <v>0</v>
      </c>
      <c r="I3627" t="s">
        <v>1017</v>
      </c>
      <c r="J3627" t="s">
        <v>523</v>
      </c>
      <c r="K3627" t="s">
        <v>10121</v>
      </c>
      <c r="L3627">
        <v>161972</v>
      </c>
      <c r="M3627">
        <v>13864</v>
      </c>
      <c r="N3627" t="s">
        <v>2189</v>
      </c>
      <c r="O3627">
        <v>1</v>
      </c>
      <c r="P3627">
        <v>356</v>
      </c>
      <c r="Q3627" t="s">
        <v>30</v>
      </c>
      <c r="R3627" t="s">
        <v>31</v>
      </c>
      <c r="S3627">
        <v>0</v>
      </c>
      <c r="T3627">
        <v>1980</v>
      </c>
      <c r="U3627">
        <v>754</v>
      </c>
      <c r="V3627">
        <v>8.1999999999999993</v>
      </c>
      <c r="W3627">
        <v>9000</v>
      </c>
    </row>
    <row r="3628" spans="1:23" x14ac:dyDescent="0.25">
      <c r="A3628" t="s">
        <v>4614</v>
      </c>
      <c r="B3628">
        <v>471</v>
      </c>
      <c r="C3628">
        <v>117</v>
      </c>
      <c r="D3628">
        <v>212</v>
      </c>
      <c r="E3628">
        <v>896</v>
      </c>
      <c r="F3628" t="s">
        <v>515</v>
      </c>
      <c r="G3628">
        <v>11000</v>
      </c>
      <c r="H3628">
        <v>27296514</v>
      </c>
      <c r="I3628" t="s">
        <v>1017</v>
      </c>
      <c r="J3628" t="s">
        <v>456</v>
      </c>
      <c r="K3628" t="s">
        <v>10122</v>
      </c>
      <c r="L3628">
        <v>326494</v>
      </c>
      <c r="M3628">
        <v>17738</v>
      </c>
      <c r="N3628" t="s">
        <v>2656</v>
      </c>
      <c r="O3628">
        <v>0</v>
      </c>
      <c r="P3628">
        <v>340</v>
      </c>
      <c r="Q3628" t="s">
        <v>30</v>
      </c>
      <c r="R3628" t="s">
        <v>31</v>
      </c>
      <c r="S3628">
        <v>0</v>
      </c>
      <c r="T3628">
        <v>2013</v>
      </c>
      <c r="U3628">
        <v>3000</v>
      </c>
      <c r="V3628">
        <v>8</v>
      </c>
      <c r="W3628">
        <v>65000</v>
      </c>
    </row>
    <row r="3629" spans="1:23" x14ac:dyDescent="0.25">
      <c r="A3629" t="s">
        <v>10123</v>
      </c>
      <c r="B3629">
        <v>152</v>
      </c>
      <c r="C3629">
        <v>83</v>
      </c>
      <c r="D3629">
        <v>26</v>
      </c>
      <c r="E3629">
        <v>801</v>
      </c>
      <c r="F3629" t="s">
        <v>6298</v>
      </c>
      <c r="G3629">
        <v>10000</v>
      </c>
      <c r="H3629">
        <v>25799043</v>
      </c>
      <c r="I3629" t="s">
        <v>2714</v>
      </c>
      <c r="J3629" t="s">
        <v>209</v>
      </c>
      <c r="K3629" t="s">
        <v>10124</v>
      </c>
      <c r="L3629">
        <v>28513</v>
      </c>
      <c r="M3629">
        <v>11771</v>
      </c>
      <c r="N3629" t="s">
        <v>1091</v>
      </c>
      <c r="O3629">
        <v>0</v>
      </c>
      <c r="P3629">
        <v>126</v>
      </c>
      <c r="Q3629" t="s">
        <v>30</v>
      </c>
      <c r="R3629" t="s">
        <v>31</v>
      </c>
      <c r="S3629">
        <v>0</v>
      </c>
      <c r="T3629">
        <v>2015</v>
      </c>
      <c r="U3629">
        <v>830</v>
      </c>
      <c r="V3629">
        <v>5.2</v>
      </c>
      <c r="W3629">
        <v>0</v>
      </c>
    </row>
    <row r="3630" spans="1:23" x14ac:dyDescent="0.25">
      <c r="A3630" t="s">
        <v>45</v>
      </c>
      <c r="B3630">
        <v>274</v>
      </c>
      <c r="C3630">
        <v>113</v>
      </c>
      <c r="D3630">
        <v>22000</v>
      </c>
      <c r="E3630">
        <v>379</v>
      </c>
      <c r="F3630" t="s">
        <v>3127</v>
      </c>
      <c r="G3630">
        <v>716</v>
      </c>
      <c r="H3630">
        <v>25530884</v>
      </c>
      <c r="I3630" t="s">
        <v>581</v>
      </c>
      <c r="J3630" t="s">
        <v>501</v>
      </c>
      <c r="K3630" t="s">
        <v>10125</v>
      </c>
      <c r="L3630">
        <v>845580</v>
      </c>
      <c r="M3630">
        <v>1997</v>
      </c>
      <c r="N3630" t="s">
        <v>10126</v>
      </c>
      <c r="O3630">
        <v>0</v>
      </c>
      <c r="P3630">
        <v>2067</v>
      </c>
      <c r="Q3630" t="s">
        <v>30</v>
      </c>
      <c r="R3630" t="s">
        <v>31</v>
      </c>
      <c r="S3630">
        <v>0</v>
      </c>
      <c r="T3630">
        <v>2000</v>
      </c>
      <c r="U3630">
        <v>651</v>
      </c>
      <c r="V3630">
        <v>8.5</v>
      </c>
      <c r="W3630">
        <v>40000</v>
      </c>
    </row>
    <row r="3631" spans="1:23" x14ac:dyDescent="0.25">
      <c r="A3631" t="s">
        <v>10127</v>
      </c>
      <c r="B3631">
        <v>336</v>
      </c>
      <c r="C3631">
        <v>104</v>
      </c>
      <c r="D3631">
        <v>59</v>
      </c>
      <c r="E3631">
        <v>202</v>
      </c>
      <c r="F3631" t="s">
        <v>2205</v>
      </c>
      <c r="G3631">
        <v>972</v>
      </c>
      <c r="H3631">
        <v>27689474</v>
      </c>
      <c r="I3631" t="s">
        <v>3159</v>
      </c>
      <c r="J3631" t="s">
        <v>10128</v>
      </c>
      <c r="K3631" t="s">
        <v>10129</v>
      </c>
      <c r="L3631">
        <v>85688</v>
      </c>
      <c r="M3631">
        <v>2071</v>
      </c>
      <c r="N3631" t="s">
        <v>10130</v>
      </c>
      <c r="O3631">
        <v>0</v>
      </c>
      <c r="P3631">
        <v>339</v>
      </c>
      <c r="Q3631" t="s">
        <v>30</v>
      </c>
      <c r="R3631" t="s">
        <v>31</v>
      </c>
      <c r="S3631">
        <v>0</v>
      </c>
      <c r="T3631">
        <v>2013</v>
      </c>
      <c r="U3631">
        <v>407</v>
      </c>
      <c r="V3631">
        <v>6.5</v>
      </c>
      <c r="W3631">
        <v>23000</v>
      </c>
    </row>
    <row r="3632" spans="1:23" x14ac:dyDescent="0.25">
      <c r="A3632" t="s">
        <v>4330</v>
      </c>
      <c r="B3632">
        <v>174</v>
      </c>
      <c r="C3632">
        <v>97</v>
      </c>
      <c r="D3632">
        <v>0</v>
      </c>
      <c r="E3632">
        <v>657</v>
      </c>
      <c r="F3632" t="s">
        <v>6162</v>
      </c>
      <c r="G3632">
        <v>1000</v>
      </c>
      <c r="H3632">
        <v>24138847</v>
      </c>
      <c r="I3632" t="s">
        <v>1094</v>
      </c>
      <c r="J3632" t="s">
        <v>1358</v>
      </c>
      <c r="K3632" t="s">
        <v>10131</v>
      </c>
      <c r="L3632">
        <v>114797</v>
      </c>
      <c r="M3632">
        <v>2990</v>
      </c>
      <c r="N3632" t="s">
        <v>10132</v>
      </c>
      <c r="O3632">
        <v>3</v>
      </c>
      <c r="P3632">
        <v>472</v>
      </c>
      <c r="Q3632" t="s">
        <v>30</v>
      </c>
      <c r="R3632" t="s">
        <v>31</v>
      </c>
      <c r="S3632">
        <v>0</v>
      </c>
      <c r="T3632">
        <v>2006</v>
      </c>
      <c r="U3632">
        <v>898</v>
      </c>
      <c r="V3632">
        <v>7.4</v>
      </c>
      <c r="W3632">
        <v>0</v>
      </c>
    </row>
    <row r="3633" spans="1:23" x14ac:dyDescent="0.25">
      <c r="A3633" t="s">
        <v>4025</v>
      </c>
      <c r="B3633">
        <v>151</v>
      </c>
      <c r="C3633">
        <v>110</v>
      </c>
      <c r="D3633">
        <v>335</v>
      </c>
      <c r="E3633">
        <v>34</v>
      </c>
      <c r="F3633" t="s">
        <v>1175</v>
      </c>
      <c r="G3633">
        <v>838</v>
      </c>
      <c r="H3633">
        <v>21994911</v>
      </c>
      <c r="I3633" t="s">
        <v>3791</v>
      </c>
      <c r="J3633" t="s">
        <v>282</v>
      </c>
      <c r="K3633" t="s">
        <v>10133</v>
      </c>
      <c r="L3633">
        <v>98354</v>
      </c>
      <c r="M3633">
        <v>1122</v>
      </c>
      <c r="N3633" t="s">
        <v>10134</v>
      </c>
      <c r="O3633">
        <v>0</v>
      </c>
      <c r="P3633">
        <v>433</v>
      </c>
      <c r="Q3633" t="s">
        <v>30</v>
      </c>
      <c r="R3633" t="s">
        <v>44</v>
      </c>
      <c r="S3633">
        <v>0</v>
      </c>
      <c r="T3633">
        <v>2000</v>
      </c>
      <c r="U3633">
        <v>203</v>
      </c>
      <c r="V3633">
        <v>7.7</v>
      </c>
      <c r="W3633">
        <v>0</v>
      </c>
    </row>
    <row r="3634" spans="1:23" x14ac:dyDescent="0.25">
      <c r="A3634" t="s">
        <v>4005</v>
      </c>
      <c r="B3634">
        <v>276</v>
      </c>
      <c r="C3634">
        <v>103</v>
      </c>
      <c r="D3634">
        <v>214</v>
      </c>
      <c r="E3634">
        <v>424</v>
      </c>
      <c r="F3634" t="s">
        <v>298</v>
      </c>
      <c r="G3634">
        <v>7000</v>
      </c>
      <c r="H3634">
        <v>21501098</v>
      </c>
      <c r="I3634" t="s">
        <v>1639</v>
      </c>
      <c r="J3634" t="s">
        <v>359</v>
      </c>
      <c r="K3634" t="s">
        <v>10135</v>
      </c>
      <c r="L3634">
        <v>115813</v>
      </c>
      <c r="M3634">
        <v>8375</v>
      </c>
      <c r="N3634" t="s">
        <v>8458</v>
      </c>
      <c r="O3634">
        <v>1</v>
      </c>
      <c r="P3634">
        <v>216</v>
      </c>
      <c r="Q3634" t="s">
        <v>30</v>
      </c>
      <c r="R3634" t="s">
        <v>31</v>
      </c>
      <c r="S3634">
        <v>0</v>
      </c>
      <c r="T3634">
        <v>2013</v>
      </c>
      <c r="U3634">
        <v>468</v>
      </c>
      <c r="V3634">
        <v>7.4</v>
      </c>
      <c r="W3634">
        <v>22000</v>
      </c>
    </row>
    <row r="3635" spans="1:23" x14ac:dyDescent="0.25">
      <c r="A3635" t="s">
        <v>10136</v>
      </c>
      <c r="B3635">
        <v>12</v>
      </c>
      <c r="C3635">
        <v>94</v>
      </c>
      <c r="D3635">
        <v>0</v>
      </c>
      <c r="E3635">
        <v>287</v>
      </c>
      <c r="F3635" t="s">
        <v>5031</v>
      </c>
      <c r="G3635">
        <v>901</v>
      </c>
      <c r="H3635">
        <v>19281235</v>
      </c>
      <c r="I3635" t="s">
        <v>3552</v>
      </c>
      <c r="J3635" t="s">
        <v>10137</v>
      </c>
      <c r="K3635" t="s">
        <v>10138</v>
      </c>
      <c r="L3635">
        <v>3571</v>
      </c>
      <c r="M3635">
        <v>2523</v>
      </c>
      <c r="N3635" t="s">
        <v>10139</v>
      </c>
      <c r="O3635">
        <v>0</v>
      </c>
      <c r="P3635">
        <v>11</v>
      </c>
      <c r="Q3635" t="s">
        <v>30</v>
      </c>
      <c r="R3635" t="s">
        <v>31</v>
      </c>
      <c r="S3635">
        <v>0</v>
      </c>
      <c r="T3635">
        <v>1991</v>
      </c>
      <c r="U3635">
        <v>413</v>
      </c>
      <c r="V3635">
        <v>5.0999999999999996</v>
      </c>
      <c r="W3635">
        <v>232</v>
      </c>
    </row>
    <row r="3636" spans="1:23" x14ac:dyDescent="0.25">
      <c r="A3636" t="s">
        <v>576</v>
      </c>
      <c r="B3636">
        <v>18</v>
      </c>
      <c r="C3636">
        <v>102</v>
      </c>
      <c r="D3636">
        <v>18</v>
      </c>
      <c r="E3636">
        <v>75</v>
      </c>
      <c r="F3636" t="s">
        <v>5541</v>
      </c>
      <c r="G3636">
        <v>492</v>
      </c>
      <c r="H3636">
        <v>0</v>
      </c>
      <c r="I3636" t="s">
        <v>10140</v>
      </c>
      <c r="J3636" t="s">
        <v>10141</v>
      </c>
      <c r="K3636" t="s">
        <v>10142</v>
      </c>
      <c r="L3636">
        <v>5894</v>
      </c>
      <c r="M3636">
        <v>854</v>
      </c>
      <c r="N3636" t="s">
        <v>10143</v>
      </c>
      <c r="O3636">
        <v>0</v>
      </c>
      <c r="P3636">
        <v>56</v>
      </c>
      <c r="Q3636" t="s">
        <v>30</v>
      </c>
      <c r="R3636" t="s">
        <v>257</v>
      </c>
      <c r="S3636">
        <v>0</v>
      </c>
      <c r="T3636">
        <v>1982</v>
      </c>
      <c r="U3636">
        <v>155</v>
      </c>
      <c r="V3636">
        <v>7.3</v>
      </c>
      <c r="W3636">
        <v>0</v>
      </c>
    </row>
    <row r="3637" spans="1:23" x14ac:dyDescent="0.25">
      <c r="A3637" t="s">
        <v>10144</v>
      </c>
      <c r="B3637">
        <v>28</v>
      </c>
      <c r="C3637">
        <v>77</v>
      </c>
      <c r="D3637">
        <v>0</v>
      </c>
      <c r="E3637">
        <v>73</v>
      </c>
      <c r="F3637" t="s">
        <v>10145</v>
      </c>
      <c r="G3637">
        <v>2000</v>
      </c>
      <c r="H3637">
        <v>19421271</v>
      </c>
      <c r="I3637" t="s">
        <v>1904</v>
      </c>
      <c r="J3637" t="s">
        <v>1300</v>
      </c>
      <c r="K3637" t="s">
        <v>10146</v>
      </c>
      <c r="L3637">
        <v>2448</v>
      </c>
      <c r="M3637">
        <v>2908</v>
      </c>
      <c r="N3637" t="s">
        <v>10147</v>
      </c>
      <c r="O3637">
        <v>1</v>
      </c>
      <c r="P3637">
        <v>18</v>
      </c>
      <c r="Q3637" t="s">
        <v>30</v>
      </c>
      <c r="R3637" t="s">
        <v>31</v>
      </c>
      <c r="S3637">
        <v>0</v>
      </c>
      <c r="T3637">
        <v>1999</v>
      </c>
      <c r="U3637">
        <v>804</v>
      </c>
      <c r="V3637">
        <v>5</v>
      </c>
      <c r="W3637">
        <v>122</v>
      </c>
    </row>
    <row r="3638" spans="1:23" x14ac:dyDescent="0.25">
      <c r="A3638" t="s">
        <v>1105</v>
      </c>
      <c r="B3638">
        <v>95</v>
      </c>
      <c r="C3638">
        <v>134</v>
      </c>
      <c r="D3638">
        <v>3000</v>
      </c>
      <c r="E3638">
        <v>77</v>
      </c>
      <c r="F3638" t="s">
        <v>5528</v>
      </c>
      <c r="G3638">
        <v>205</v>
      </c>
      <c r="H3638">
        <v>20733485</v>
      </c>
      <c r="I3638" t="s">
        <v>2164</v>
      </c>
      <c r="J3638" t="s">
        <v>10148</v>
      </c>
      <c r="K3638" t="s">
        <v>10149</v>
      </c>
      <c r="L3638">
        <v>11622</v>
      </c>
      <c r="M3638">
        <v>428</v>
      </c>
      <c r="N3638" t="s">
        <v>10150</v>
      </c>
      <c r="O3638">
        <v>1</v>
      </c>
      <c r="P3638">
        <v>157</v>
      </c>
      <c r="Q3638" t="s">
        <v>30</v>
      </c>
      <c r="R3638" t="s">
        <v>31</v>
      </c>
      <c r="S3638">
        <v>0</v>
      </c>
      <c r="T3638">
        <v>1997</v>
      </c>
      <c r="U3638">
        <v>130</v>
      </c>
      <c r="V3638">
        <v>7.2</v>
      </c>
      <c r="W3638">
        <v>1000</v>
      </c>
    </row>
    <row r="3639" spans="1:23" x14ac:dyDescent="0.25">
      <c r="A3639" t="s">
        <v>10151</v>
      </c>
      <c r="B3639">
        <v>74</v>
      </c>
      <c r="C3639">
        <v>129</v>
      </c>
      <c r="D3639">
        <v>24</v>
      </c>
      <c r="E3639">
        <v>157</v>
      </c>
      <c r="F3639" t="s">
        <v>2647</v>
      </c>
      <c r="G3639">
        <v>977</v>
      </c>
      <c r="H3639">
        <v>0</v>
      </c>
      <c r="I3639" t="s">
        <v>1017</v>
      </c>
      <c r="J3639" t="s">
        <v>3452</v>
      </c>
      <c r="K3639" t="s">
        <v>10152</v>
      </c>
      <c r="L3639">
        <v>10564</v>
      </c>
      <c r="M3639">
        <v>2014</v>
      </c>
      <c r="N3639" t="s">
        <v>10153</v>
      </c>
      <c r="O3639">
        <v>1</v>
      </c>
      <c r="P3639">
        <v>161</v>
      </c>
      <c r="Q3639" t="s">
        <v>30</v>
      </c>
      <c r="R3639" t="s">
        <v>31</v>
      </c>
      <c r="S3639">
        <v>0</v>
      </c>
      <c r="T3639">
        <v>1981</v>
      </c>
      <c r="U3639">
        <v>485</v>
      </c>
      <c r="V3639">
        <v>6.7</v>
      </c>
      <c r="W3639">
        <v>0</v>
      </c>
    </row>
    <row r="3640" spans="1:23" x14ac:dyDescent="0.25">
      <c r="A3640" t="s">
        <v>10154</v>
      </c>
      <c r="B3640">
        <v>179</v>
      </c>
      <c r="C3640">
        <v>90</v>
      </c>
      <c r="D3640">
        <v>37</v>
      </c>
      <c r="E3640">
        <v>1000</v>
      </c>
      <c r="F3640" t="s">
        <v>1016</v>
      </c>
      <c r="G3640">
        <v>11000</v>
      </c>
      <c r="H3640">
        <v>24809547</v>
      </c>
      <c r="I3640" t="s">
        <v>1639</v>
      </c>
      <c r="J3640" t="s">
        <v>1274</v>
      </c>
      <c r="K3640" t="s">
        <v>10155</v>
      </c>
      <c r="L3640">
        <v>74875</v>
      </c>
      <c r="M3640">
        <v>15710</v>
      </c>
      <c r="N3640" t="s">
        <v>556</v>
      </c>
      <c r="O3640">
        <v>1</v>
      </c>
      <c r="P3640">
        <v>115</v>
      </c>
      <c r="Q3640" t="s">
        <v>30</v>
      </c>
      <c r="R3640" t="s">
        <v>31</v>
      </c>
      <c r="S3640">
        <v>0</v>
      </c>
      <c r="T3640">
        <v>2011</v>
      </c>
      <c r="U3640">
        <v>3000</v>
      </c>
      <c r="V3640">
        <v>6.4</v>
      </c>
      <c r="W3640">
        <v>11000</v>
      </c>
    </row>
    <row r="3641" spans="1:23" x14ac:dyDescent="0.25">
      <c r="A3641" t="s">
        <v>1751</v>
      </c>
      <c r="B3641">
        <v>125</v>
      </c>
      <c r="C3641">
        <v>134</v>
      </c>
      <c r="D3641">
        <v>81</v>
      </c>
      <c r="E3641">
        <v>388</v>
      </c>
      <c r="F3641" t="s">
        <v>813</v>
      </c>
      <c r="G3641">
        <v>882</v>
      </c>
      <c r="H3641">
        <v>19097994</v>
      </c>
      <c r="I3641" t="s">
        <v>1072</v>
      </c>
      <c r="J3641" t="s">
        <v>134</v>
      </c>
      <c r="K3641" t="s">
        <v>10156</v>
      </c>
      <c r="L3641">
        <v>11744</v>
      </c>
      <c r="M3641">
        <v>2410</v>
      </c>
      <c r="N3641" t="s">
        <v>4750</v>
      </c>
      <c r="O3641">
        <v>0</v>
      </c>
      <c r="P3641">
        <v>49</v>
      </c>
      <c r="Q3641" t="s">
        <v>30</v>
      </c>
      <c r="R3641" t="s">
        <v>188</v>
      </c>
      <c r="S3641">
        <v>0</v>
      </c>
      <c r="T3641">
        <v>2016</v>
      </c>
      <c r="U3641">
        <v>845</v>
      </c>
      <c r="V3641">
        <v>7.1</v>
      </c>
      <c r="W3641">
        <v>0</v>
      </c>
    </row>
    <row r="3642" spans="1:23" x14ac:dyDescent="0.25">
      <c r="A3642" t="s">
        <v>10157</v>
      </c>
      <c r="B3642">
        <v>22</v>
      </c>
      <c r="C3642">
        <v>104</v>
      </c>
      <c r="D3642">
        <v>0</v>
      </c>
      <c r="E3642">
        <v>498</v>
      </c>
      <c r="F3642" t="s">
        <v>10158</v>
      </c>
      <c r="G3642">
        <v>1000</v>
      </c>
      <c r="H3642">
        <v>23031390</v>
      </c>
      <c r="I3642" t="s">
        <v>1639</v>
      </c>
      <c r="J3642" t="s">
        <v>549</v>
      </c>
      <c r="K3642" t="s">
        <v>10159</v>
      </c>
      <c r="L3642">
        <v>4345</v>
      </c>
      <c r="M3642">
        <v>2868</v>
      </c>
      <c r="N3642" t="s">
        <v>10160</v>
      </c>
      <c r="O3642">
        <v>9</v>
      </c>
      <c r="P3642">
        <v>26</v>
      </c>
      <c r="Q3642" t="s">
        <v>30</v>
      </c>
      <c r="R3642" t="s">
        <v>31</v>
      </c>
      <c r="S3642">
        <v>0</v>
      </c>
      <c r="T3642">
        <v>1998</v>
      </c>
      <c r="U3642">
        <v>597</v>
      </c>
      <c r="V3642">
        <v>5.6</v>
      </c>
      <c r="W3642">
        <v>575</v>
      </c>
    </row>
    <row r="3643" spans="1:23" x14ac:dyDescent="0.25">
      <c r="A3643" t="s">
        <v>991</v>
      </c>
      <c r="B3643">
        <v>92</v>
      </c>
      <c r="C3643">
        <v>95</v>
      </c>
      <c r="D3643">
        <v>596</v>
      </c>
      <c r="E3643">
        <v>697</v>
      </c>
      <c r="F3643" t="s">
        <v>7941</v>
      </c>
      <c r="G3643">
        <v>1000</v>
      </c>
      <c r="H3643">
        <v>16017403</v>
      </c>
      <c r="I3643" t="s">
        <v>5322</v>
      </c>
      <c r="J3643" t="s">
        <v>1015</v>
      </c>
      <c r="K3643" t="s">
        <v>8471</v>
      </c>
      <c r="L3643">
        <v>17333</v>
      </c>
      <c r="M3643">
        <v>3300</v>
      </c>
      <c r="N3643" t="s">
        <v>2038</v>
      </c>
      <c r="O3643">
        <v>2</v>
      </c>
      <c r="P3643">
        <v>153</v>
      </c>
      <c r="Q3643" t="s">
        <v>30</v>
      </c>
      <c r="R3643" t="s">
        <v>31</v>
      </c>
      <c r="S3643">
        <v>0</v>
      </c>
      <c r="T3643">
        <v>2001</v>
      </c>
      <c r="U3643">
        <v>835</v>
      </c>
      <c r="V3643">
        <v>6.2</v>
      </c>
      <c r="W3643">
        <v>0</v>
      </c>
    </row>
    <row r="3644" spans="1:23" x14ac:dyDescent="0.25">
      <c r="A3644" t="s">
        <v>8172</v>
      </c>
      <c r="B3644">
        <v>196</v>
      </c>
      <c r="C3644">
        <v>93</v>
      </c>
      <c r="D3644">
        <v>66</v>
      </c>
      <c r="E3644">
        <v>161</v>
      </c>
      <c r="F3644" t="s">
        <v>10161</v>
      </c>
      <c r="G3644">
        <v>1000</v>
      </c>
      <c r="H3644">
        <v>21197315</v>
      </c>
      <c r="I3644" t="s">
        <v>1942</v>
      </c>
      <c r="J3644" t="s">
        <v>5609</v>
      </c>
      <c r="K3644" t="s">
        <v>10162</v>
      </c>
      <c r="L3644">
        <v>49948</v>
      </c>
      <c r="M3644">
        <v>1410</v>
      </c>
      <c r="N3644" t="s">
        <v>10163</v>
      </c>
      <c r="O3644">
        <v>0</v>
      </c>
      <c r="P3644">
        <v>211</v>
      </c>
      <c r="Q3644" t="s">
        <v>30</v>
      </c>
      <c r="R3644" t="s">
        <v>31</v>
      </c>
      <c r="S3644">
        <v>0</v>
      </c>
      <c r="T3644">
        <v>2014</v>
      </c>
      <c r="U3644">
        <v>200</v>
      </c>
      <c r="V3644">
        <v>6.1</v>
      </c>
      <c r="W3644">
        <v>14000</v>
      </c>
    </row>
    <row r="3645" spans="1:23" x14ac:dyDescent="0.25">
      <c r="A3645" t="s">
        <v>5692</v>
      </c>
      <c r="B3645">
        <v>9</v>
      </c>
      <c r="C3645">
        <v>106</v>
      </c>
      <c r="D3645">
        <v>23</v>
      </c>
      <c r="E3645">
        <v>467</v>
      </c>
      <c r="F3645" t="s">
        <v>10164</v>
      </c>
      <c r="G3645">
        <v>1000</v>
      </c>
      <c r="H3645">
        <v>17382982</v>
      </c>
      <c r="I3645" t="s">
        <v>2560</v>
      </c>
      <c r="J3645" t="s">
        <v>1808</v>
      </c>
      <c r="K3645" t="s">
        <v>10165</v>
      </c>
      <c r="L3645">
        <v>5975</v>
      </c>
      <c r="M3645">
        <v>2840</v>
      </c>
      <c r="N3645" t="s">
        <v>7762</v>
      </c>
      <c r="O3645">
        <v>0</v>
      </c>
      <c r="P3645">
        <v>33</v>
      </c>
      <c r="Q3645" t="s">
        <v>1783</v>
      </c>
      <c r="R3645" t="s">
        <v>31</v>
      </c>
      <c r="S3645">
        <v>0</v>
      </c>
      <c r="T3645">
        <v>2014</v>
      </c>
      <c r="U3645">
        <v>694</v>
      </c>
      <c r="V3645">
        <v>5.2</v>
      </c>
      <c r="W3645">
        <v>0</v>
      </c>
    </row>
    <row r="3646" spans="1:23" x14ac:dyDescent="0.25">
      <c r="A3646" t="s">
        <v>7095</v>
      </c>
      <c r="B3646">
        <v>31</v>
      </c>
      <c r="C3646">
        <v>109</v>
      </c>
      <c r="D3646">
        <v>148</v>
      </c>
      <c r="E3646">
        <v>426</v>
      </c>
      <c r="F3646" t="s">
        <v>6066</v>
      </c>
      <c r="G3646">
        <v>2000</v>
      </c>
      <c r="H3646">
        <v>14821531</v>
      </c>
      <c r="I3646" t="s">
        <v>2164</v>
      </c>
      <c r="J3646" t="s">
        <v>5046</v>
      </c>
      <c r="K3646" t="s">
        <v>10166</v>
      </c>
      <c r="L3646">
        <v>6915</v>
      </c>
      <c r="M3646">
        <v>3843</v>
      </c>
      <c r="N3646" t="s">
        <v>7641</v>
      </c>
      <c r="O3646">
        <v>2</v>
      </c>
      <c r="P3646">
        <v>209</v>
      </c>
      <c r="Q3646" t="s">
        <v>30</v>
      </c>
      <c r="R3646" t="s">
        <v>31</v>
      </c>
      <c r="S3646">
        <v>0</v>
      </c>
      <c r="T3646">
        <v>1997</v>
      </c>
      <c r="U3646">
        <v>434</v>
      </c>
      <c r="V3646">
        <v>7.3</v>
      </c>
      <c r="W3646">
        <v>599</v>
      </c>
    </row>
    <row r="3647" spans="1:23" x14ac:dyDescent="0.25">
      <c r="A3647" t="s">
        <v>10167</v>
      </c>
      <c r="B3647">
        <v>309</v>
      </c>
      <c r="C3647">
        <v>101</v>
      </c>
      <c r="D3647">
        <v>25</v>
      </c>
      <c r="E3647">
        <v>423</v>
      </c>
      <c r="F3647" t="s">
        <v>1540</v>
      </c>
      <c r="G3647">
        <v>17000</v>
      </c>
      <c r="H3647">
        <v>18656400</v>
      </c>
      <c r="I3647" t="s">
        <v>2164</v>
      </c>
      <c r="J3647" t="s">
        <v>384</v>
      </c>
      <c r="K3647" t="s">
        <v>10168</v>
      </c>
      <c r="L3647">
        <v>86077</v>
      </c>
      <c r="M3647">
        <v>19673</v>
      </c>
      <c r="N3647" t="s">
        <v>1206</v>
      </c>
      <c r="O3647">
        <v>1</v>
      </c>
      <c r="P3647">
        <v>195</v>
      </c>
      <c r="Q3647" t="s">
        <v>30</v>
      </c>
      <c r="R3647" t="s">
        <v>31</v>
      </c>
      <c r="S3647">
        <v>0</v>
      </c>
      <c r="T3647">
        <v>2014</v>
      </c>
      <c r="U3647">
        <v>2000</v>
      </c>
      <c r="V3647">
        <v>7.5</v>
      </c>
      <c r="W3647">
        <v>45000</v>
      </c>
    </row>
    <row r="3648" spans="1:23" x14ac:dyDescent="0.25">
      <c r="A3648" t="s">
        <v>10169</v>
      </c>
      <c r="B3648">
        <v>15</v>
      </c>
      <c r="C3648">
        <v>139</v>
      </c>
      <c r="D3648">
        <v>345</v>
      </c>
      <c r="E3648">
        <v>422</v>
      </c>
      <c r="F3648" t="s">
        <v>9184</v>
      </c>
      <c r="G3648">
        <v>535</v>
      </c>
      <c r="H3648">
        <v>0</v>
      </c>
      <c r="I3648" t="s">
        <v>3971</v>
      </c>
      <c r="J3648" t="s">
        <v>10170</v>
      </c>
      <c r="K3648" t="s">
        <v>10171</v>
      </c>
      <c r="L3648">
        <v>2498</v>
      </c>
      <c r="M3648">
        <v>2112</v>
      </c>
      <c r="N3648" t="s">
        <v>734</v>
      </c>
      <c r="O3648">
        <v>0</v>
      </c>
      <c r="P3648">
        <v>67</v>
      </c>
      <c r="Q3648" t="s">
        <v>30</v>
      </c>
      <c r="R3648" t="s">
        <v>31</v>
      </c>
      <c r="S3648">
        <v>0</v>
      </c>
      <c r="T3648">
        <v>1954</v>
      </c>
      <c r="U3648">
        <v>440</v>
      </c>
      <c r="V3648">
        <v>6.6</v>
      </c>
      <c r="W3648">
        <v>376</v>
      </c>
    </row>
    <row r="3649" spans="1:23" x14ac:dyDescent="0.25">
      <c r="A3649" t="s">
        <v>10172</v>
      </c>
      <c r="B3649">
        <v>36</v>
      </c>
      <c r="C3649">
        <v>99</v>
      </c>
      <c r="D3649">
        <v>6</v>
      </c>
      <c r="E3649">
        <v>142</v>
      </c>
      <c r="F3649" t="s">
        <v>10173</v>
      </c>
      <c r="G3649">
        <v>13000</v>
      </c>
      <c r="H3649">
        <v>0</v>
      </c>
      <c r="I3649" t="s">
        <v>233</v>
      </c>
      <c r="J3649" t="s">
        <v>1166</v>
      </c>
      <c r="K3649" t="s">
        <v>10174</v>
      </c>
      <c r="L3649">
        <v>12519</v>
      </c>
      <c r="M3649">
        <v>14306</v>
      </c>
      <c r="N3649" t="s">
        <v>10175</v>
      </c>
      <c r="O3649">
        <v>2</v>
      </c>
      <c r="P3649">
        <v>107</v>
      </c>
      <c r="Q3649" t="s">
        <v>30</v>
      </c>
      <c r="R3649" t="s">
        <v>31</v>
      </c>
      <c r="S3649">
        <v>0</v>
      </c>
      <c r="T3649">
        <v>1981</v>
      </c>
      <c r="U3649">
        <v>970</v>
      </c>
      <c r="V3649">
        <v>6.4</v>
      </c>
      <c r="W3649">
        <v>0</v>
      </c>
    </row>
    <row r="3650" spans="1:23" x14ac:dyDescent="0.25">
      <c r="A3650" t="s">
        <v>10176</v>
      </c>
      <c r="B3650">
        <v>129</v>
      </c>
      <c r="C3650">
        <v>100</v>
      </c>
      <c r="D3650">
        <v>6</v>
      </c>
      <c r="E3650">
        <v>65</v>
      </c>
      <c r="F3650" t="s">
        <v>10177</v>
      </c>
      <c r="G3650">
        <v>935</v>
      </c>
      <c r="H3650">
        <v>14343976</v>
      </c>
      <c r="I3650" t="s">
        <v>10178</v>
      </c>
      <c r="J3650" t="s">
        <v>7833</v>
      </c>
      <c r="K3650" t="s">
        <v>10179</v>
      </c>
      <c r="L3650">
        <v>22961</v>
      </c>
      <c r="M3650">
        <v>1327</v>
      </c>
      <c r="N3650" t="s">
        <v>10180</v>
      </c>
      <c r="O3650">
        <v>0</v>
      </c>
      <c r="P3650">
        <v>291</v>
      </c>
      <c r="Q3650" t="s">
        <v>30</v>
      </c>
      <c r="R3650" t="s">
        <v>31</v>
      </c>
      <c r="S3650">
        <v>0</v>
      </c>
      <c r="T3650">
        <v>1989</v>
      </c>
      <c r="U3650">
        <v>120</v>
      </c>
      <c r="V3650">
        <v>4.5</v>
      </c>
      <c r="W3650">
        <v>1000</v>
      </c>
    </row>
    <row r="3651" spans="1:23" x14ac:dyDescent="0.25">
      <c r="A3651" t="s">
        <v>3575</v>
      </c>
      <c r="B3651">
        <v>168</v>
      </c>
      <c r="C3651">
        <v>95</v>
      </c>
      <c r="D3651">
        <v>38</v>
      </c>
      <c r="E3651">
        <v>249</v>
      </c>
      <c r="F3651" t="s">
        <v>6899</v>
      </c>
      <c r="G3651">
        <v>567</v>
      </c>
      <c r="H3651">
        <v>241437427</v>
      </c>
      <c r="I3651" t="s">
        <v>1748</v>
      </c>
      <c r="J3651" t="s">
        <v>6624</v>
      </c>
      <c r="K3651" t="s">
        <v>10181</v>
      </c>
      <c r="L3651">
        <v>102071</v>
      </c>
      <c r="M3651">
        <v>1495</v>
      </c>
      <c r="N3651" t="s">
        <v>6061</v>
      </c>
      <c r="O3651">
        <v>3</v>
      </c>
      <c r="P3651">
        <v>756</v>
      </c>
      <c r="Q3651" t="s">
        <v>30</v>
      </c>
      <c r="R3651" t="s">
        <v>31</v>
      </c>
      <c r="S3651">
        <v>0</v>
      </c>
      <c r="T3651">
        <v>2002</v>
      </c>
      <c r="U3651">
        <v>312</v>
      </c>
      <c r="V3651">
        <v>6.6</v>
      </c>
      <c r="W3651">
        <v>5000</v>
      </c>
    </row>
    <row r="3652" spans="1:23" x14ac:dyDescent="0.25">
      <c r="A3652" t="s">
        <v>8297</v>
      </c>
      <c r="B3652">
        <v>444</v>
      </c>
      <c r="C3652">
        <v>94</v>
      </c>
      <c r="D3652">
        <v>520</v>
      </c>
      <c r="E3652">
        <v>192</v>
      </c>
      <c r="F3652" t="s">
        <v>9068</v>
      </c>
      <c r="G3652">
        <v>11000</v>
      </c>
      <c r="H3652">
        <v>14123773</v>
      </c>
      <c r="I3652" t="s">
        <v>1265</v>
      </c>
      <c r="J3652" t="s">
        <v>59</v>
      </c>
      <c r="K3652" t="s">
        <v>10182</v>
      </c>
      <c r="L3652">
        <v>108683</v>
      </c>
      <c r="M3652">
        <v>12306</v>
      </c>
      <c r="N3652" t="s">
        <v>10183</v>
      </c>
      <c r="O3652">
        <v>4</v>
      </c>
      <c r="P3652">
        <v>561</v>
      </c>
      <c r="Q3652" t="s">
        <v>30</v>
      </c>
      <c r="R3652" t="s">
        <v>31</v>
      </c>
      <c r="S3652">
        <v>0</v>
      </c>
      <c r="T3652">
        <v>2012</v>
      </c>
      <c r="U3652">
        <v>892</v>
      </c>
      <c r="V3652">
        <v>5.3</v>
      </c>
      <c r="W3652">
        <v>25000</v>
      </c>
    </row>
    <row r="3653" spans="1:23" x14ac:dyDescent="0.25">
      <c r="A3653" t="s">
        <v>10184</v>
      </c>
      <c r="B3653">
        <v>123</v>
      </c>
      <c r="C3653">
        <v>93</v>
      </c>
      <c r="D3653">
        <v>13</v>
      </c>
      <c r="E3653">
        <v>141</v>
      </c>
      <c r="F3653" t="s">
        <v>10185</v>
      </c>
      <c r="G3653">
        <v>742</v>
      </c>
      <c r="H3653">
        <v>15126948</v>
      </c>
      <c r="I3653" t="s">
        <v>3406</v>
      </c>
      <c r="J3653" t="s">
        <v>6021</v>
      </c>
      <c r="K3653" t="s">
        <v>10186</v>
      </c>
      <c r="L3653">
        <v>20815</v>
      </c>
      <c r="M3653">
        <v>1227</v>
      </c>
      <c r="N3653" t="s">
        <v>7509</v>
      </c>
      <c r="O3653">
        <v>0</v>
      </c>
      <c r="P3653">
        <v>335</v>
      </c>
      <c r="Q3653" t="s">
        <v>30</v>
      </c>
      <c r="R3653" t="s">
        <v>31</v>
      </c>
      <c r="S3653">
        <v>0</v>
      </c>
      <c r="T3653">
        <v>1995</v>
      </c>
      <c r="U3653">
        <v>152</v>
      </c>
      <c r="V3653">
        <v>4.9000000000000004</v>
      </c>
      <c r="W3653">
        <v>0</v>
      </c>
    </row>
    <row r="3654" spans="1:23" x14ac:dyDescent="0.25">
      <c r="A3654" t="s">
        <v>814</v>
      </c>
      <c r="B3654">
        <v>173</v>
      </c>
      <c r="C3654">
        <v>106</v>
      </c>
      <c r="D3654">
        <v>0</v>
      </c>
      <c r="E3654">
        <v>19</v>
      </c>
      <c r="F3654" t="s">
        <v>10187</v>
      </c>
      <c r="G3654">
        <v>269</v>
      </c>
      <c r="H3654">
        <v>13622333</v>
      </c>
      <c r="I3654" t="s">
        <v>6685</v>
      </c>
      <c r="J3654" t="s">
        <v>7267</v>
      </c>
      <c r="K3654" t="s">
        <v>10188</v>
      </c>
      <c r="L3654">
        <v>91377</v>
      </c>
      <c r="M3654">
        <v>361</v>
      </c>
      <c r="N3654" t="s">
        <v>10189</v>
      </c>
      <c r="O3654">
        <v>1</v>
      </c>
      <c r="P3654">
        <v>385</v>
      </c>
      <c r="Q3654" t="s">
        <v>1783</v>
      </c>
      <c r="R3654" t="s">
        <v>1873</v>
      </c>
      <c r="S3654">
        <v>0</v>
      </c>
      <c r="T3654">
        <v>2001</v>
      </c>
      <c r="U3654">
        <v>43</v>
      </c>
      <c r="V3654">
        <v>7.7</v>
      </c>
      <c r="W3654">
        <v>0</v>
      </c>
    </row>
    <row r="3655" spans="1:23" x14ac:dyDescent="0.25">
      <c r="A3655" t="s">
        <v>1589</v>
      </c>
      <c r="B3655">
        <v>246</v>
      </c>
      <c r="C3655">
        <v>99</v>
      </c>
      <c r="D3655">
        <v>1000</v>
      </c>
      <c r="E3655">
        <v>358</v>
      </c>
      <c r="F3655" t="s">
        <v>3728</v>
      </c>
      <c r="G3655">
        <v>605</v>
      </c>
      <c r="H3655">
        <v>13464388</v>
      </c>
      <c r="I3655" t="s">
        <v>4577</v>
      </c>
      <c r="J3655" t="s">
        <v>10190</v>
      </c>
      <c r="K3655" t="s">
        <v>10191</v>
      </c>
      <c r="L3655">
        <v>395921</v>
      </c>
      <c r="M3655">
        <v>1686</v>
      </c>
      <c r="N3655" t="s">
        <v>759</v>
      </c>
      <c r="O3655">
        <v>6</v>
      </c>
      <c r="P3655">
        <v>859</v>
      </c>
      <c r="Q3655" t="s">
        <v>30</v>
      </c>
      <c r="R3655" t="s">
        <v>44</v>
      </c>
      <c r="S3655">
        <v>0</v>
      </c>
      <c r="T3655">
        <v>2004</v>
      </c>
      <c r="U3655">
        <v>427</v>
      </c>
      <c r="V3655">
        <v>8</v>
      </c>
      <c r="W3655">
        <v>19000</v>
      </c>
    </row>
    <row r="3656" spans="1:23" x14ac:dyDescent="0.25">
      <c r="A3656" t="s">
        <v>10192</v>
      </c>
      <c r="B3656">
        <v>74</v>
      </c>
      <c r="C3656">
        <v>82</v>
      </c>
      <c r="D3656">
        <v>7</v>
      </c>
      <c r="E3656">
        <v>664</v>
      </c>
      <c r="F3656" t="s">
        <v>10193</v>
      </c>
      <c r="G3656">
        <v>1000</v>
      </c>
      <c r="H3656">
        <v>13350177</v>
      </c>
      <c r="I3656" t="s">
        <v>2748</v>
      </c>
      <c r="J3656" t="s">
        <v>7101</v>
      </c>
      <c r="K3656" t="s">
        <v>10194</v>
      </c>
      <c r="L3656">
        <v>7904</v>
      </c>
      <c r="M3656">
        <v>4856</v>
      </c>
      <c r="N3656" t="s">
        <v>2482</v>
      </c>
      <c r="O3656">
        <v>5</v>
      </c>
      <c r="P3656">
        <v>113</v>
      </c>
      <c r="Q3656" t="s">
        <v>30</v>
      </c>
      <c r="R3656" t="s">
        <v>31</v>
      </c>
      <c r="S3656">
        <v>0</v>
      </c>
      <c r="T3656">
        <v>2008</v>
      </c>
      <c r="U3656">
        <v>984</v>
      </c>
      <c r="V3656">
        <v>3.8</v>
      </c>
      <c r="W3656">
        <v>562</v>
      </c>
    </row>
    <row r="3657" spans="1:23" x14ac:dyDescent="0.25">
      <c r="A3657" t="s">
        <v>9165</v>
      </c>
      <c r="B3657">
        <v>68</v>
      </c>
      <c r="C3657">
        <v>135</v>
      </c>
      <c r="D3657">
        <v>407</v>
      </c>
      <c r="E3657">
        <v>111</v>
      </c>
      <c r="F3657" t="s">
        <v>9496</v>
      </c>
      <c r="G3657">
        <v>11000</v>
      </c>
      <c r="H3657">
        <v>13269963</v>
      </c>
      <c r="I3657" t="s">
        <v>4848</v>
      </c>
      <c r="J3657" t="s">
        <v>456</v>
      </c>
      <c r="K3657" t="s">
        <v>10195</v>
      </c>
      <c r="L3657">
        <v>23202</v>
      </c>
      <c r="M3657">
        <v>11400</v>
      </c>
      <c r="N3657" t="s">
        <v>10196</v>
      </c>
      <c r="O3657">
        <v>2</v>
      </c>
      <c r="P3657">
        <v>173</v>
      </c>
      <c r="Q3657" t="s">
        <v>30</v>
      </c>
      <c r="R3657" t="s">
        <v>31</v>
      </c>
      <c r="S3657">
        <v>0</v>
      </c>
      <c r="T3657">
        <v>1996</v>
      </c>
      <c r="U3657">
        <v>189</v>
      </c>
      <c r="V3657">
        <v>7.6</v>
      </c>
      <c r="W3657">
        <v>0</v>
      </c>
    </row>
    <row r="3658" spans="1:23" x14ac:dyDescent="0.25">
      <c r="A3658" t="s">
        <v>5718</v>
      </c>
      <c r="B3658">
        <v>144</v>
      </c>
      <c r="C3658">
        <v>88</v>
      </c>
      <c r="D3658">
        <v>27</v>
      </c>
      <c r="E3658">
        <v>101</v>
      </c>
      <c r="F3658" t="s">
        <v>10197</v>
      </c>
      <c r="G3658">
        <v>742</v>
      </c>
      <c r="H3658">
        <v>17768000</v>
      </c>
      <c r="I3658" t="s">
        <v>3406</v>
      </c>
      <c r="J3658" t="s">
        <v>6021</v>
      </c>
      <c r="K3658" t="s">
        <v>10198</v>
      </c>
      <c r="L3658">
        <v>29629</v>
      </c>
      <c r="M3658">
        <v>1136</v>
      </c>
      <c r="N3658" t="s">
        <v>10199</v>
      </c>
      <c r="O3658">
        <v>0</v>
      </c>
      <c r="P3658">
        <v>374</v>
      </c>
      <c r="Q3658" t="s">
        <v>30</v>
      </c>
      <c r="R3658" t="s">
        <v>31</v>
      </c>
      <c r="S3658">
        <v>0</v>
      </c>
      <c r="T3658">
        <v>1988</v>
      </c>
      <c r="U3658">
        <v>120</v>
      </c>
      <c r="V3658">
        <v>5.9</v>
      </c>
      <c r="W3658">
        <v>0</v>
      </c>
    </row>
    <row r="3659" spans="1:23" x14ac:dyDescent="0.25">
      <c r="A3659" t="s">
        <v>10200</v>
      </c>
      <c r="B3659">
        <v>96</v>
      </c>
      <c r="C3659">
        <v>89</v>
      </c>
      <c r="D3659">
        <v>17</v>
      </c>
      <c r="E3659">
        <v>85</v>
      </c>
      <c r="F3659" t="s">
        <v>10201</v>
      </c>
      <c r="G3659">
        <v>690</v>
      </c>
      <c r="H3659">
        <v>12947763</v>
      </c>
      <c r="I3659" t="s">
        <v>3159</v>
      </c>
      <c r="J3659" t="s">
        <v>3826</v>
      </c>
      <c r="K3659" t="s">
        <v>10202</v>
      </c>
      <c r="L3659">
        <v>10624</v>
      </c>
      <c r="M3659">
        <v>1160</v>
      </c>
      <c r="N3659" t="s">
        <v>10203</v>
      </c>
      <c r="O3659">
        <v>0</v>
      </c>
      <c r="P3659">
        <v>125</v>
      </c>
      <c r="Q3659" t="s">
        <v>30</v>
      </c>
      <c r="R3659" t="s">
        <v>31</v>
      </c>
      <c r="S3659">
        <v>0</v>
      </c>
      <c r="T3659">
        <v>1986</v>
      </c>
      <c r="U3659">
        <v>190</v>
      </c>
      <c r="V3659">
        <v>6.2</v>
      </c>
      <c r="W3659">
        <v>0</v>
      </c>
    </row>
    <row r="3660" spans="1:23" x14ac:dyDescent="0.25">
      <c r="A3660" t="s">
        <v>1990</v>
      </c>
      <c r="B3660">
        <v>42</v>
      </c>
      <c r="C3660">
        <v>110</v>
      </c>
      <c r="D3660">
        <v>272</v>
      </c>
      <c r="E3660">
        <v>551</v>
      </c>
      <c r="F3660" t="s">
        <v>5090</v>
      </c>
      <c r="G3660">
        <v>801</v>
      </c>
      <c r="H3660">
        <v>14100000</v>
      </c>
      <c r="I3660" t="s">
        <v>1639</v>
      </c>
      <c r="J3660" t="s">
        <v>6520</v>
      </c>
      <c r="K3660" t="s">
        <v>10204</v>
      </c>
      <c r="L3660">
        <v>14995</v>
      </c>
      <c r="M3660">
        <v>2943</v>
      </c>
      <c r="N3660" t="s">
        <v>2968</v>
      </c>
      <c r="O3660">
        <v>6</v>
      </c>
      <c r="P3660">
        <v>87</v>
      </c>
      <c r="Q3660" t="s">
        <v>30</v>
      </c>
      <c r="R3660" t="s">
        <v>31</v>
      </c>
      <c r="S3660">
        <v>0</v>
      </c>
      <c r="T3660">
        <v>1982</v>
      </c>
      <c r="U3660">
        <v>796</v>
      </c>
      <c r="V3660">
        <v>7.2</v>
      </c>
      <c r="W3660">
        <v>0</v>
      </c>
    </row>
    <row r="3661" spans="1:23" x14ac:dyDescent="0.25">
      <c r="A3661" t="s">
        <v>10205</v>
      </c>
      <c r="B3661">
        <v>29</v>
      </c>
      <c r="C3661">
        <v>107</v>
      </c>
      <c r="D3661">
        <v>8</v>
      </c>
      <c r="E3661">
        <v>268</v>
      </c>
      <c r="F3661" t="s">
        <v>10206</v>
      </c>
      <c r="G3661">
        <v>926</v>
      </c>
      <c r="H3661">
        <v>12200000</v>
      </c>
      <c r="I3661" t="s">
        <v>6076</v>
      </c>
      <c r="J3661" t="s">
        <v>2900</v>
      </c>
      <c r="K3661" t="s">
        <v>10207</v>
      </c>
      <c r="L3661">
        <v>7973</v>
      </c>
      <c r="M3661">
        <v>2383</v>
      </c>
      <c r="N3661" t="s">
        <v>10208</v>
      </c>
      <c r="O3661">
        <v>0</v>
      </c>
      <c r="P3661">
        <v>65</v>
      </c>
      <c r="Q3661" t="s">
        <v>30</v>
      </c>
      <c r="R3661" t="s">
        <v>31</v>
      </c>
      <c r="S3661">
        <v>0</v>
      </c>
      <c r="T3661">
        <v>1983</v>
      </c>
      <c r="U3661">
        <v>400</v>
      </c>
      <c r="V3661">
        <v>6.3</v>
      </c>
      <c r="W3661">
        <v>0</v>
      </c>
    </row>
    <row r="3662" spans="1:23" x14ac:dyDescent="0.25">
      <c r="A3662" t="s">
        <v>10209</v>
      </c>
      <c r="B3662">
        <v>228</v>
      </c>
      <c r="C3662">
        <v>86</v>
      </c>
      <c r="D3662">
        <v>17</v>
      </c>
      <c r="E3662">
        <v>205</v>
      </c>
      <c r="F3662" t="s">
        <v>10210</v>
      </c>
      <c r="G3662">
        <v>520</v>
      </c>
      <c r="H3662">
        <v>17683670</v>
      </c>
      <c r="I3662" t="s">
        <v>2681</v>
      </c>
      <c r="J3662" t="s">
        <v>2368</v>
      </c>
      <c r="K3662" t="s">
        <v>10211</v>
      </c>
      <c r="L3662">
        <v>47227</v>
      </c>
      <c r="M3662">
        <v>1520</v>
      </c>
      <c r="N3662" t="s">
        <v>10212</v>
      </c>
      <c r="O3662">
        <v>0</v>
      </c>
      <c r="P3662">
        <v>323</v>
      </c>
      <c r="Q3662" t="s">
        <v>30</v>
      </c>
      <c r="R3662" t="s">
        <v>31</v>
      </c>
      <c r="S3662">
        <v>0</v>
      </c>
      <c r="T3662">
        <v>2011</v>
      </c>
      <c r="U3662">
        <v>270</v>
      </c>
      <c r="V3662">
        <v>5.2</v>
      </c>
      <c r="W3662">
        <v>0</v>
      </c>
    </row>
    <row r="3663" spans="1:23" x14ac:dyDescent="0.25">
      <c r="A3663" t="s">
        <v>10213</v>
      </c>
      <c r="B3663">
        <v>195</v>
      </c>
      <c r="C3663">
        <v>91</v>
      </c>
      <c r="D3663">
        <v>19</v>
      </c>
      <c r="E3663">
        <v>260</v>
      </c>
      <c r="F3663" t="s">
        <v>3220</v>
      </c>
      <c r="G3663">
        <v>968</v>
      </c>
      <c r="H3663">
        <v>12055108</v>
      </c>
      <c r="I3663" t="s">
        <v>1639</v>
      </c>
      <c r="J3663" t="s">
        <v>264</v>
      </c>
      <c r="K3663" t="s">
        <v>10214</v>
      </c>
      <c r="L3663">
        <v>61151</v>
      </c>
      <c r="M3663">
        <v>2528</v>
      </c>
      <c r="N3663" t="s">
        <v>1940</v>
      </c>
      <c r="O3663">
        <v>0</v>
      </c>
      <c r="P3663">
        <v>134</v>
      </c>
      <c r="Q3663" t="s">
        <v>30</v>
      </c>
      <c r="R3663" t="s">
        <v>31</v>
      </c>
      <c r="S3663">
        <v>0</v>
      </c>
      <c r="T3663">
        <v>2008</v>
      </c>
      <c r="U3663">
        <v>934</v>
      </c>
      <c r="V3663">
        <v>6.9</v>
      </c>
      <c r="W3663">
        <v>0</v>
      </c>
    </row>
    <row r="3664" spans="1:23" x14ac:dyDescent="0.25">
      <c r="A3664" t="s">
        <v>8172</v>
      </c>
      <c r="B3664">
        <v>203</v>
      </c>
      <c r="C3664">
        <v>103</v>
      </c>
      <c r="D3664">
        <v>66</v>
      </c>
      <c r="E3664">
        <v>13</v>
      </c>
      <c r="F3664" t="s">
        <v>10215</v>
      </c>
      <c r="G3664">
        <v>155</v>
      </c>
      <c r="H3664">
        <v>27285953</v>
      </c>
      <c r="I3664" t="s">
        <v>47</v>
      </c>
      <c r="J3664" t="s">
        <v>10216</v>
      </c>
      <c r="K3664" t="s">
        <v>10217</v>
      </c>
      <c r="L3664">
        <v>48675</v>
      </c>
      <c r="M3664">
        <v>259</v>
      </c>
      <c r="N3664" t="s">
        <v>10218</v>
      </c>
      <c r="O3664">
        <v>0</v>
      </c>
      <c r="P3664">
        <v>214</v>
      </c>
      <c r="Q3664" t="s">
        <v>30</v>
      </c>
      <c r="R3664" t="s">
        <v>31</v>
      </c>
      <c r="S3664">
        <v>0</v>
      </c>
      <c r="T3664">
        <v>2015</v>
      </c>
      <c r="U3664">
        <v>78</v>
      </c>
      <c r="V3664">
        <v>6.8</v>
      </c>
      <c r="W3664">
        <v>16000</v>
      </c>
    </row>
    <row r="3665" spans="1:23" x14ac:dyDescent="0.25">
      <c r="A3665" t="s">
        <v>10219</v>
      </c>
      <c r="B3665">
        <v>44</v>
      </c>
      <c r="C3665">
        <v>90</v>
      </c>
      <c r="D3665">
        <v>152</v>
      </c>
      <c r="E3665">
        <v>826</v>
      </c>
      <c r="F3665" t="s">
        <v>2119</v>
      </c>
      <c r="G3665">
        <v>21000</v>
      </c>
      <c r="H3665">
        <v>0</v>
      </c>
      <c r="I3665" t="s">
        <v>34</v>
      </c>
      <c r="J3665" t="s">
        <v>10220</v>
      </c>
      <c r="K3665" t="s">
        <v>10221</v>
      </c>
      <c r="L3665">
        <v>15345</v>
      </c>
      <c r="M3665">
        <v>23714</v>
      </c>
      <c r="N3665" t="s">
        <v>617</v>
      </c>
      <c r="O3665">
        <v>0</v>
      </c>
      <c r="P3665">
        <v>87</v>
      </c>
      <c r="Q3665" t="s">
        <v>30</v>
      </c>
      <c r="R3665" t="s">
        <v>31</v>
      </c>
      <c r="S3665">
        <v>0</v>
      </c>
      <c r="T3665">
        <v>1982</v>
      </c>
      <c r="U3665">
        <v>982</v>
      </c>
      <c r="V3665">
        <v>6.2</v>
      </c>
      <c r="W3665">
        <v>0</v>
      </c>
    </row>
    <row r="3666" spans="1:23" x14ac:dyDescent="0.25">
      <c r="A3666" t="s">
        <v>9806</v>
      </c>
      <c r="B3666">
        <v>14</v>
      </c>
      <c r="C3666">
        <v>141</v>
      </c>
      <c r="D3666">
        <v>54</v>
      </c>
      <c r="E3666">
        <v>70</v>
      </c>
      <c r="F3666" t="s">
        <v>10222</v>
      </c>
      <c r="G3666">
        <v>746</v>
      </c>
      <c r="H3666">
        <v>0</v>
      </c>
      <c r="I3666" t="s">
        <v>1269</v>
      </c>
      <c r="J3666" t="s">
        <v>10223</v>
      </c>
      <c r="K3666" t="s">
        <v>10224</v>
      </c>
      <c r="L3666">
        <v>2017</v>
      </c>
      <c r="M3666">
        <v>1332</v>
      </c>
      <c r="N3666" t="s">
        <v>10225</v>
      </c>
      <c r="O3666">
        <v>2</v>
      </c>
      <c r="P3666">
        <v>33</v>
      </c>
      <c r="Q3666" t="s">
        <v>30</v>
      </c>
      <c r="R3666" t="s">
        <v>31</v>
      </c>
      <c r="S3666">
        <v>0</v>
      </c>
      <c r="T3666">
        <v>1959</v>
      </c>
      <c r="U3666">
        <v>333</v>
      </c>
      <c r="V3666">
        <v>6.2</v>
      </c>
      <c r="W3666">
        <v>270</v>
      </c>
    </row>
    <row r="3667" spans="1:23" x14ac:dyDescent="0.25">
      <c r="A3667" t="s">
        <v>10226</v>
      </c>
      <c r="B3667">
        <v>59</v>
      </c>
      <c r="C3667">
        <v>92</v>
      </c>
      <c r="D3667">
        <v>89</v>
      </c>
      <c r="E3667">
        <v>355</v>
      </c>
      <c r="F3667" t="s">
        <v>3253</v>
      </c>
      <c r="G3667">
        <v>729</v>
      </c>
      <c r="H3667">
        <v>11675178</v>
      </c>
      <c r="I3667" t="s">
        <v>1094</v>
      </c>
      <c r="J3667" t="s">
        <v>288</v>
      </c>
      <c r="K3667" t="s">
        <v>10227</v>
      </c>
      <c r="L3667">
        <v>9509</v>
      </c>
      <c r="M3667">
        <v>2848</v>
      </c>
      <c r="N3667" t="s">
        <v>4782</v>
      </c>
      <c r="O3667">
        <v>4</v>
      </c>
      <c r="P3667">
        <v>53</v>
      </c>
      <c r="Q3667" t="s">
        <v>30</v>
      </c>
      <c r="R3667" t="s">
        <v>31</v>
      </c>
      <c r="S3667">
        <v>0</v>
      </c>
      <c r="T3667">
        <v>2016</v>
      </c>
      <c r="U3667">
        <v>706</v>
      </c>
      <c r="V3667">
        <v>3.5</v>
      </c>
      <c r="W3667">
        <v>11000</v>
      </c>
    </row>
    <row r="3668" spans="1:23" x14ac:dyDescent="0.25">
      <c r="A3668" t="s">
        <v>3149</v>
      </c>
      <c r="B3668">
        <v>45</v>
      </c>
      <c r="C3668">
        <v>99</v>
      </c>
      <c r="D3668">
        <v>1000</v>
      </c>
      <c r="E3668">
        <v>409</v>
      </c>
      <c r="F3668" t="s">
        <v>1087</v>
      </c>
      <c r="G3668">
        <v>849</v>
      </c>
      <c r="H3668">
        <v>10572742</v>
      </c>
      <c r="I3668" t="s">
        <v>152</v>
      </c>
      <c r="J3668" t="s">
        <v>5126</v>
      </c>
      <c r="K3668" t="s">
        <v>10228</v>
      </c>
      <c r="L3668">
        <v>2326</v>
      </c>
      <c r="M3668">
        <v>2269</v>
      </c>
      <c r="N3668" t="s">
        <v>1612</v>
      </c>
      <c r="O3668">
        <v>1</v>
      </c>
      <c r="P3668">
        <v>21</v>
      </c>
      <c r="Q3668" t="s">
        <v>30</v>
      </c>
      <c r="R3668" t="s">
        <v>31</v>
      </c>
      <c r="S3668">
        <v>0</v>
      </c>
      <c r="T3668">
        <v>2009</v>
      </c>
      <c r="U3668">
        <v>578</v>
      </c>
      <c r="V3668">
        <v>6.1</v>
      </c>
      <c r="W3668">
        <v>738</v>
      </c>
    </row>
    <row r="3669" spans="1:23" x14ac:dyDescent="0.25">
      <c r="A3669" t="s">
        <v>10229</v>
      </c>
      <c r="B3669">
        <v>42</v>
      </c>
      <c r="C3669">
        <v>79</v>
      </c>
      <c r="D3669">
        <v>57</v>
      </c>
      <c r="E3669">
        <v>99</v>
      </c>
      <c r="F3669" t="s">
        <v>10230</v>
      </c>
      <c r="G3669">
        <v>998</v>
      </c>
      <c r="H3669">
        <v>0</v>
      </c>
      <c r="I3669" t="s">
        <v>3443</v>
      </c>
      <c r="J3669" t="s">
        <v>10231</v>
      </c>
      <c r="K3669" t="s">
        <v>10232</v>
      </c>
      <c r="L3669">
        <v>3519</v>
      </c>
      <c r="M3669">
        <v>1284</v>
      </c>
      <c r="N3669" t="s">
        <v>10233</v>
      </c>
      <c r="O3669">
        <v>1</v>
      </c>
      <c r="P3669">
        <v>46</v>
      </c>
      <c r="Q3669" t="s">
        <v>30</v>
      </c>
      <c r="R3669" t="s">
        <v>31</v>
      </c>
      <c r="S3669">
        <v>0</v>
      </c>
      <c r="T3669">
        <v>1932</v>
      </c>
      <c r="U3669">
        <v>164</v>
      </c>
      <c r="V3669">
        <v>6.6</v>
      </c>
      <c r="W3669">
        <v>213</v>
      </c>
    </row>
    <row r="3670" spans="1:23" x14ac:dyDescent="0.25">
      <c r="A3670" t="s">
        <v>5692</v>
      </c>
      <c r="B3670">
        <v>12</v>
      </c>
      <c r="C3670">
        <v>96</v>
      </c>
      <c r="D3670">
        <v>23</v>
      </c>
      <c r="E3670">
        <v>503</v>
      </c>
      <c r="F3670" t="s">
        <v>2218</v>
      </c>
      <c r="G3670">
        <v>927</v>
      </c>
      <c r="H3670">
        <v>9658370</v>
      </c>
      <c r="I3670" t="s">
        <v>1099</v>
      </c>
      <c r="J3670" t="s">
        <v>5387</v>
      </c>
      <c r="K3670" t="s">
        <v>10234</v>
      </c>
      <c r="L3670">
        <v>1180</v>
      </c>
      <c r="M3670">
        <v>3552</v>
      </c>
      <c r="N3670" t="s">
        <v>10235</v>
      </c>
      <c r="O3670">
        <v>6</v>
      </c>
      <c r="P3670">
        <v>9</v>
      </c>
      <c r="Q3670" t="s">
        <v>30</v>
      </c>
      <c r="R3670" t="s">
        <v>31</v>
      </c>
      <c r="S3670">
        <v>0</v>
      </c>
      <c r="T3670">
        <v>2016</v>
      </c>
      <c r="U3670">
        <v>509</v>
      </c>
      <c r="V3670">
        <v>4.5</v>
      </c>
      <c r="W3670">
        <v>740</v>
      </c>
    </row>
    <row r="3671" spans="1:23" x14ac:dyDescent="0.25">
      <c r="A3671" t="s">
        <v>10236</v>
      </c>
      <c r="B3671">
        <v>29</v>
      </c>
      <c r="C3671">
        <v>82</v>
      </c>
      <c r="D3671">
        <v>99</v>
      </c>
      <c r="E3671">
        <v>44</v>
      </c>
      <c r="F3671" t="s">
        <v>10237</v>
      </c>
      <c r="G3671">
        <v>93</v>
      </c>
      <c r="H3671">
        <v>9628751</v>
      </c>
      <c r="I3671" t="s">
        <v>2013</v>
      </c>
      <c r="J3671" t="s">
        <v>10238</v>
      </c>
      <c r="K3671" t="s">
        <v>10239</v>
      </c>
      <c r="L3671">
        <v>5164</v>
      </c>
      <c r="M3671">
        <v>315</v>
      </c>
      <c r="N3671" t="s">
        <v>10240</v>
      </c>
      <c r="O3671">
        <v>0</v>
      </c>
      <c r="P3671">
        <v>65</v>
      </c>
      <c r="Q3671" t="s">
        <v>30</v>
      </c>
      <c r="R3671" t="s">
        <v>31</v>
      </c>
      <c r="S3671">
        <v>0</v>
      </c>
      <c r="T3671">
        <v>2000</v>
      </c>
      <c r="U3671">
        <v>45</v>
      </c>
      <c r="V3671">
        <v>5.9</v>
      </c>
      <c r="W3671">
        <v>207</v>
      </c>
    </row>
    <row r="3672" spans="1:23" x14ac:dyDescent="0.25">
      <c r="A3672" t="s">
        <v>10241</v>
      </c>
      <c r="B3672">
        <v>121</v>
      </c>
      <c r="C3672">
        <v>92</v>
      </c>
      <c r="D3672">
        <v>12</v>
      </c>
      <c r="E3672">
        <v>797</v>
      </c>
      <c r="F3672" t="s">
        <v>2490</v>
      </c>
      <c r="G3672">
        <v>3000</v>
      </c>
      <c r="H3672">
        <v>8786715</v>
      </c>
      <c r="I3672" t="s">
        <v>1639</v>
      </c>
      <c r="J3672" t="s">
        <v>3983</v>
      </c>
      <c r="K3672" t="s">
        <v>10242</v>
      </c>
      <c r="L3672">
        <v>40274</v>
      </c>
      <c r="M3672">
        <v>5668</v>
      </c>
      <c r="N3672" t="s">
        <v>6056</v>
      </c>
      <c r="O3672">
        <v>5</v>
      </c>
      <c r="P3672">
        <v>324</v>
      </c>
      <c r="Q3672" t="s">
        <v>30</v>
      </c>
      <c r="R3672" t="s">
        <v>31</v>
      </c>
      <c r="S3672">
        <v>0</v>
      </c>
      <c r="T3672">
        <v>2004</v>
      </c>
      <c r="U3672">
        <v>835</v>
      </c>
      <c r="V3672">
        <v>6.9</v>
      </c>
      <c r="W3672">
        <v>0</v>
      </c>
    </row>
    <row r="3673" spans="1:23" x14ac:dyDescent="0.25">
      <c r="A3673" t="s">
        <v>10243</v>
      </c>
      <c r="B3673">
        <v>135</v>
      </c>
      <c r="C3673">
        <v>112</v>
      </c>
      <c r="D3673">
        <v>66</v>
      </c>
      <c r="E3673">
        <v>21</v>
      </c>
      <c r="F3673" t="s">
        <v>10244</v>
      </c>
      <c r="G3673">
        <v>150</v>
      </c>
      <c r="H3673">
        <v>3432342</v>
      </c>
      <c r="I3673" t="s">
        <v>6631</v>
      </c>
      <c r="J3673" t="s">
        <v>7372</v>
      </c>
      <c r="K3673" t="s">
        <v>10245</v>
      </c>
      <c r="L3673">
        <v>24921</v>
      </c>
      <c r="M3673">
        <v>253</v>
      </c>
      <c r="N3673" t="s">
        <v>10246</v>
      </c>
      <c r="O3673">
        <v>2</v>
      </c>
      <c r="P3673">
        <v>166</v>
      </c>
      <c r="Q3673" t="s">
        <v>965</v>
      </c>
      <c r="R3673" t="s">
        <v>188</v>
      </c>
      <c r="S3673">
        <v>0</v>
      </c>
      <c r="T3673">
        <v>2003</v>
      </c>
      <c r="U3673">
        <v>28</v>
      </c>
      <c r="V3673">
        <v>7.7</v>
      </c>
      <c r="W3673">
        <v>0</v>
      </c>
    </row>
    <row r="3674" spans="1:23" x14ac:dyDescent="0.25">
      <c r="A3674" t="s">
        <v>3027</v>
      </c>
      <c r="B3674">
        <v>27</v>
      </c>
      <c r="C3674">
        <v>106</v>
      </c>
      <c r="D3674">
        <v>44</v>
      </c>
      <c r="E3674">
        <v>136</v>
      </c>
      <c r="F3674" t="s">
        <v>9028</v>
      </c>
      <c r="G3674">
        <v>559</v>
      </c>
      <c r="H3674">
        <v>0</v>
      </c>
      <c r="I3674" t="s">
        <v>1503</v>
      </c>
      <c r="J3674" t="s">
        <v>8119</v>
      </c>
      <c r="K3674" t="s">
        <v>10247</v>
      </c>
      <c r="L3674">
        <v>8930</v>
      </c>
      <c r="M3674">
        <v>1199</v>
      </c>
      <c r="N3674" t="s">
        <v>10248</v>
      </c>
      <c r="O3674">
        <v>10</v>
      </c>
      <c r="P3674">
        <v>90</v>
      </c>
      <c r="Q3674" t="s">
        <v>30</v>
      </c>
      <c r="R3674" t="s">
        <v>31</v>
      </c>
      <c r="S3674">
        <v>0</v>
      </c>
      <c r="T3674">
        <v>1976</v>
      </c>
      <c r="U3674">
        <v>249</v>
      </c>
      <c r="V3674">
        <v>6.6</v>
      </c>
      <c r="W3674">
        <v>672</v>
      </c>
    </row>
    <row r="3675" spans="1:23" x14ac:dyDescent="0.25">
      <c r="A3675" t="s">
        <v>10249</v>
      </c>
      <c r="B3675">
        <v>56</v>
      </c>
      <c r="C3675">
        <v>90</v>
      </c>
      <c r="D3675">
        <v>23</v>
      </c>
      <c r="E3675">
        <v>560</v>
      </c>
      <c r="F3675" t="s">
        <v>6040</v>
      </c>
      <c r="G3675">
        <v>847</v>
      </c>
      <c r="H3675">
        <v>6755271</v>
      </c>
      <c r="I3675" t="s">
        <v>3406</v>
      </c>
      <c r="J3675" t="s">
        <v>6038</v>
      </c>
      <c r="K3675" t="s">
        <v>10250</v>
      </c>
      <c r="L3675">
        <v>7319</v>
      </c>
      <c r="M3675">
        <v>3004</v>
      </c>
      <c r="N3675" t="s">
        <v>3554</v>
      </c>
      <c r="O3675">
        <v>4</v>
      </c>
      <c r="P3675">
        <v>131</v>
      </c>
      <c r="Q3675" t="s">
        <v>30</v>
      </c>
      <c r="R3675" t="s">
        <v>31</v>
      </c>
      <c r="S3675">
        <v>0</v>
      </c>
      <c r="T3675">
        <v>2001</v>
      </c>
      <c r="U3675">
        <v>591</v>
      </c>
      <c r="V3675">
        <v>5.3</v>
      </c>
      <c r="W3675">
        <v>327</v>
      </c>
    </row>
    <row r="3676" spans="1:23" x14ac:dyDescent="0.25">
      <c r="A3676" t="s">
        <v>9480</v>
      </c>
      <c r="B3676">
        <v>22</v>
      </c>
      <c r="C3676">
        <v>126</v>
      </c>
      <c r="D3676">
        <v>82</v>
      </c>
      <c r="E3676">
        <v>576</v>
      </c>
      <c r="F3676" t="s">
        <v>6905</v>
      </c>
      <c r="G3676">
        <v>11000</v>
      </c>
      <c r="H3676">
        <v>0</v>
      </c>
      <c r="I3676" t="s">
        <v>968</v>
      </c>
      <c r="J3676" t="s">
        <v>272</v>
      </c>
      <c r="K3676" t="s">
        <v>10251</v>
      </c>
      <c r="L3676">
        <v>13587</v>
      </c>
      <c r="M3676">
        <v>13591</v>
      </c>
      <c r="N3676" t="s">
        <v>2121</v>
      </c>
      <c r="O3676">
        <v>2</v>
      </c>
      <c r="P3676">
        <v>80</v>
      </c>
      <c r="Q3676" t="s">
        <v>30</v>
      </c>
      <c r="R3676" t="s">
        <v>44</v>
      </c>
      <c r="S3676">
        <v>0</v>
      </c>
      <c r="T3676">
        <v>1978</v>
      </c>
      <c r="U3676">
        <v>794</v>
      </c>
      <c r="V3676">
        <v>6.3</v>
      </c>
      <c r="W3676">
        <v>729</v>
      </c>
    </row>
    <row r="3677" spans="1:23" x14ac:dyDescent="0.25">
      <c r="A3677" t="s">
        <v>10252</v>
      </c>
      <c r="B3677">
        <v>59</v>
      </c>
      <c r="C3677">
        <v>150</v>
      </c>
      <c r="D3677">
        <v>3</v>
      </c>
      <c r="E3677">
        <v>448</v>
      </c>
      <c r="F3677" t="s">
        <v>5630</v>
      </c>
      <c r="G3677">
        <v>859</v>
      </c>
      <c r="H3677">
        <v>6157157</v>
      </c>
      <c r="I3677" t="s">
        <v>1639</v>
      </c>
      <c r="J3677" t="s">
        <v>1763</v>
      </c>
      <c r="K3677" t="s">
        <v>10253</v>
      </c>
      <c r="L3677">
        <v>21416</v>
      </c>
      <c r="M3677">
        <v>3942</v>
      </c>
      <c r="N3677" t="s">
        <v>10254</v>
      </c>
      <c r="O3677">
        <v>1</v>
      </c>
      <c r="P3677">
        <v>198</v>
      </c>
      <c r="Q3677" t="s">
        <v>30</v>
      </c>
      <c r="R3677" t="s">
        <v>31</v>
      </c>
      <c r="S3677">
        <v>0</v>
      </c>
      <c r="T3677">
        <v>1989</v>
      </c>
      <c r="U3677">
        <v>448</v>
      </c>
      <c r="V3677">
        <v>7</v>
      </c>
      <c r="W3677">
        <v>0</v>
      </c>
    </row>
    <row r="3678" spans="1:23" x14ac:dyDescent="0.25">
      <c r="A3678" t="s">
        <v>10255</v>
      </c>
      <c r="B3678">
        <v>61</v>
      </c>
      <c r="C3678">
        <v>90</v>
      </c>
      <c r="D3678">
        <v>4</v>
      </c>
      <c r="E3678">
        <v>556</v>
      </c>
      <c r="F3678" t="s">
        <v>25</v>
      </c>
      <c r="G3678">
        <v>2000</v>
      </c>
      <c r="H3678">
        <v>6088249</v>
      </c>
      <c r="I3678" t="s">
        <v>1094</v>
      </c>
      <c r="J3678" t="s">
        <v>1605</v>
      </c>
      <c r="K3678" t="s">
        <v>10256</v>
      </c>
      <c r="L3678">
        <v>67853</v>
      </c>
      <c r="M3678">
        <v>5202</v>
      </c>
      <c r="N3678" t="s">
        <v>10257</v>
      </c>
      <c r="O3678">
        <v>0</v>
      </c>
      <c r="P3678">
        <v>202</v>
      </c>
      <c r="Q3678" t="s">
        <v>30</v>
      </c>
      <c r="R3678" t="s">
        <v>31</v>
      </c>
      <c r="S3678">
        <v>0</v>
      </c>
      <c r="T3678">
        <v>2006</v>
      </c>
      <c r="U3678">
        <v>936</v>
      </c>
      <c r="V3678">
        <v>7</v>
      </c>
      <c r="W3678">
        <v>0</v>
      </c>
    </row>
    <row r="3679" spans="1:23" x14ac:dyDescent="0.25">
      <c r="A3679" t="s">
        <v>9039</v>
      </c>
      <c r="B3679">
        <v>60</v>
      </c>
      <c r="C3679">
        <v>91</v>
      </c>
      <c r="D3679">
        <v>84</v>
      </c>
      <c r="E3679">
        <v>572</v>
      </c>
      <c r="F3679" t="s">
        <v>2737</v>
      </c>
      <c r="G3679">
        <v>1000</v>
      </c>
      <c r="H3679">
        <v>5480318</v>
      </c>
      <c r="I3679" t="s">
        <v>1639</v>
      </c>
      <c r="J3679" t="s">
        <v>2370</v>
      </c>
      <c r="K3679" t="s">
        <v>10258</v>
      </c>
      <c r="L3679">
        <v>9427</v>
      </c>
      <c r="M3679">
        <v>2691</v>
      </c>
      <c r="N3679" t="s">
        <v>10259</v>
      </c>
      <c r="O3679">
        <v>0</v>
      </c>
      <c r="P3679">
        <v>79</v>
      </c>
      <c r="Q3679" t="s">
        <v>30</v>
      </c>
      <c r="R3679" t="s">
        <v>31</v>
      </c>
      <c r="S3679">
        <v>0</v>
      </c>
      <c r="T3679">
        <v>1998</v>
      </c>
      <c r="U3679">
        <v>778</v>
      </c>
      <c r="V3679">
        <v>6.6</v>
      </c>
      <c r="W3679">
        <v>462</v>
      </c>
    </row>
    <row r="3680" spans="1:23" x14ac:dyDescent="0.25">
      <c r="A3680" t="s">
        <v>5176</v>
      </c>
      <c r="B3680">
        <v>164</v>
      </c>
      <c r="C3680">
        <v>145</v>
      </c>
      <c r="D3680">
        <v>0</v>
      </c>
      <c r="E3680">
        <v>392</v>
      </c>
      <c r="F3680" t="s">
        <v>10260</v>
      </c>
      <c r="G3680">
        <v>973</v>
      </c>
      <c r="H3680">
        <v>0</v>
      </c>
      <c r="I3680" t="s">
        <v>8666</v>
      </c>
      <c r="J3680" t="s">
        <v>10261</v>
      </c>
      <c r="K3680" t="s">
        <v>10262</v>
      </c>
      <c r="L3680">
        <v>216005</v>
      </c>
      <c r="M3680">
        <v>2589</v>
      </c>
      <c r="N3680" t="s">
        <v>10263</v>
      </c>
      <c r="O3680">
        <v>1</v>
      </c>
      <c r="P3680">
        <v>565</v>
      </c>
      <c r="Q3680" t="s">
        <v>30</v>
      </c>
      <c r="R3680" t="s">
        <v>4304</v>
      </c>
      <c r="S3680">
        <v>0</v>
      </c>
      <c r="T3680">
        <v>1968</v>
      </c>
      <c r="U3680">
        <v>423</v>
      </c>
      <c r="V3680">
        <v>8.6</v>
      </c>
      <c r="W3680">
        <v>10000</v>
      </c>
    </row>
    <row r="3681" spans="1:23" x14ac:dyDescent="0.25">
      <c r="A3681" t="s">
        <v>176</v>
      </c>
      <c r="B3681">
        <v>81</v>
      </c>
      <c r="C3681">
        <v>95</v>
      </c>
      <c r="D3681">
        <v>4000</v>
      </c>
      <c r="E3681">
        <v>334</v>
      </c>
      <c r="F3681" t="s">
        <v>3231</v>
      </c>
      <c r="G3681">
        <v>4000</v>
      </c>
      <c r="H3681">
        <v>5308707</v>
      </c>
      <c r="I3681" t="s">
        <v>3280</v>
      </c>
      <c r="J3681" t="s">
        <v>176</v>
      </c>
      <c r="K3681" t="s">
        <v>10264</v>
      </c>
      <c r="L3681">
        <v>15053</v>
      </c>
      <c r="M3681">
        <v>5245</v>
      </c>
      <c r="N3681" t="s">
        <v>10265</v>
      </c>
      <c r="O3681">
        <v>2</v>
      </c>
      <c r="P3681">
        <v>165</v>
      </c>
      <c r="Q3681" t="s">
        <v>30</v>
      </c>
      <c r="R3681" t="s">
        <v>31</v>
      </c>
      <c r="S3681">
        <v>0</v>
      </c>
      <c r="T3681">
        <v>2001</v>
      </c>
      <c r="U3681">
        <v>585</v>
      </c>
      <c r="V3681">
        <v>6.4</v>
      </c>
      <c r="W3681">
        <v>393</v>
      </c>
    </row>
    <row r="3682" spans="1:23" x14ac:dyDescent="0.25">
      <c r="A3682" t="s">
        <v>500</v>
      </c>
      <c r="B3682">
        <v>415</v>
      </c>
      <c r="C3682">
        <v>97</v>
      </c>
      <c r="D3682">
        <v>0</v>
      </c>
      <c r="E3682">
        <v>372</v>
      </c>
      <c r="F3682" t="s">
        <v>10266</v>
      </c>
      <c r="G3682">
        <v>18000</v>
      </c>
      <c r="H3682">
        <v>5009677</v>
      </c>
      <c r="I3682" t="s">
        <v>3421</v>
      </c>
      <c r="J3682" t="s">
        <v>88</v>
      </c>
      <c r="K3682" t="s">
        <v>10267</v>
      </c>
      <c r="L3682">
        <v>260607</v>
      </c>
      <c r="M3682">
        <v>19404</v>
      </c>
      <c r="N3682" t="s">
        <v>1093</v>
      </c>
      <c r="O3682">
        <v>0</v>
      </c>
      <c r="P3682">
        <v>485</v>
      </c>
      <c r="Q3682" t="s">
        <v>30</v>
      </c>
      <c r="R3682" t="s">
        <v>44</v>
      </c>
      <c r="S3682">
        <v>0</v>
      </c>
      <c r="T3682">
        <v>2009</v>
      </c>
      <c r="U3682">
        <v>572</v>
      </c>
      <c r="V3682">
        <v>7.9</v>
      </c>
      <c r="W3682">
        <v>47000</v>
      </c>
    </row>
    <row r="3683" spans="1:23" x14ac:dyDescent="0.25">
      <c r="A3683" t="s">
        <v>8885</v>
      </c>
      <c r="B3683">
        <v>43</v>
      </c>
      <c r="C3683">
        <v>90</v>
      </c>
      <c r="D3683">
        <v>7</v>
      </c>
      <c r="E3683">
        <v>701</v>
      </c>
      <c r="F3683" t="s">
        <v>1501</v>
      </c>
      <c r="G3683">
        <v>2000</v>
      </c>
      <c r="H3683">
        <v>4328294</v>
      </c>
      <c r="I3683" t="s">
        <v>1094</v>
      </c>
      <c r="J3683" t="s">
        <v>1911</v>
      </c>
      <c r="K3683" t="s">
        <v>10268</v>
      </c>
      <c r="L3683">
        <v>2719</v>
      </c>
      <c r="M3683">
        <v>5900</v>
      </c>
      <c r="N3683" t="s">
        <v>3624</v>
      </c>
      <c r="O3683">
        <v>0</v>
      </c>
      <c r="P3683">
        <v>41</v>
      </c>
      <c r="Q3683" t="s">
        <v>30</v>
      </c>
      <c r="R3683" t="s">
        <v>31</v>
      </c>
      <c r="S3683">
        <v>0</v>
      </c>
      <c r="T3683">
        <v>2006</v>
      </c>
      <c r="U3683">
        <v>847</v>
      </c>
      <c r="V3683">
        <v>5.4</v>
      </c>
      <c r="W3683">
        <v>249</v>
      </c>
    </row>
    <row r="3684" spans="1:23" x14ac:dyDescent="0.25">
      <c r="A3684" t="s">
        <v>10269</v>
      </c>
      <c r="B3684">
        <v>7</v>
      </c>
      <c r="C3684">
        <v>41</v>
      </c>
      <c r="D3684">
        <v>0</v>
      </c>
      <c r="E3684">
        <v>0</v>
      </c>
      <c r="F3684" t="s">
        <v>10270</v>
      </c>
      <c r="G3684">
        <v>55</v>
      </c>
      <c r="H3684">
        <v>4074023</v>
      </c>
      <c r="I3684" t="s">
        <v>51</v>
      </c>
      <c r="J3684" t="s">
        <v>10271</v>
      </c>
      <c r="K3684" t="s">
        <v>10272</v>
      </c>
      <c r="L3684">
        <v>296</v>
      </c>
      <c r="M3684">
        <v>55</v>
      </c>
      <c r="N3684" t="s">
        <v>10273</v>
      </c>
      <c r="O3684">
        <v>0</v>
      </c>
      <c r="P3684">
        <v>4</v>
      </c>
      <c r="Q3684" t="s">
        <v>30</v>
      </c>
      <c r="R3684" t="s">
        <v>44</v>
      </c>
      <c r="S3684">
        <v>0</v>
      </c>
      <c r="T3684">
        <v>2010</v>
      </c>
      <c r="U3684">
        <v>0</v>
      </c>
      <c r="V3684">
        <v>6.9</v>
      </c>
      <c r="W3684">
        <v>89</v>
      </c>
    </row>
    <row r="3685" spans="1:23" x14ac:dyDescent="0.25">
      <c r="A3685" t="s">
        <v>5165</v>
      </c>
      <c r="B3685">
        <v>120</v>
      </c>
      <c r="C3685">
        <v>112</v>
      </c>
      <c r="D3685">
        <v>460</v>
      </c>
      <c r="E3685">
        <v>395</v>
      </c>
      <c r="F3685" t="s">
        <v>5116</v>
      </c>
      <c r="G3685">
        <v>990</v>
      </c>
      <c r="H3685">
        <v>4306697</v>
      </c>
      <c r="I3685" t="s">
        <v>2164</v>
      </c>
      <c r="J3685" t="s">
        <v>245</v>
      </c>
      <c r="K3685" t="s">
        <v>10274</v>
      </c>
      <c r="L3685">
        <v>26720</v>
      </c>
      <c r="M3685">
        <v>2820</v>
      </c>
      <c r="N3685" t="s">
        <v>10275</v>
      </c>
      <c r="O3685">
        <v>0</v>
      </c>
      <c r="P3685">
        <v>196</v>
      </c>
      <c r="Q3685" t="s">
        <v>30</v>
      </c>
      <c r="R3685" t="s">
        <v>188</v>
      </c>
      <c r="S3685">
        <v>0</v>
      </c>
      <c r="T3685">
        <v>1997</v>
      </c>
      <c r="U3685">
        <v>900</v>
      </c>
      <c r="V3685">
        <v>7.7</v>
      </c>
      <c r="W3685">
        <v>920</v>
      </c>
    </row>
    <row r="3686" spans="1:23" x14ac:dyDescent="0.25">
      <c r="A3686" t="s">
        <v>10276</v>
      </c>
      <c r="B3686">
        <v>195</v>
      </c>
      <c r="C3686">
        <v>122</v>
      </c>
      <c r="D3686">
        <v>22</v>
      </c>
      <c r="E3686">
        <v>32</v>
      </c>
      <c r="F3686" t="s">
        <v>2939</v>
      </c>
      <c r="G3686">
        <v>186</v>
      </c>
      <c r="H3686">
        <v>3950029</v>
      </c>
      <c r="I3686" t="s">
        <v>2164</v>
      </c>
      <c r="J3686" t="s">
        <v>8125</v>
      </c>
      <c r="K3686" t="s">
        <v>10277</v>
      </c>
      <c r="L3686">
        <v>12411</v>
      </c>
      <c r="M3686">
        <v>416</v>
      </c>
      <c r="N3686" t="s">
        <v>10278</v>
      </c>
      <c r="O3686">
        <v>0</v>
      </c>
      <c r="P3686">
        <v>89</v>
      </c>
      <c r="Q3686" t="s">
        <v>965</v>
      </c>
      <c r="R3686" t="s">
        <v>966</v>
      </c>
      <c r="S3686">
        <v>0</v>
      </c>
      <c r="T3686">
        <v>2010</v>
      </c>
      <c r="U3686">
        <v>135</v>
      </c>
      <c r="V3686">
        <v>7.2</v>
      </c>
      <c r="W3686">
        <v>0</v>
      </c>
    </row>
    <row r="3687" spans="1:23" x14ac:dyDescent="0.25">
      <c r="A3687" t="s">
        <v>10279</v>
      </c>
      <c r="B3687">
        <v>109</v>
      </c>
      <c r="C3687">
        <v>110</v>
      </c>
      <c r="D3687">
        <v>19</v>
      </c>
      <c r="E3687">
        <v>39</v>
      </c>
      <c r="F3687" t="s">
        <v>2131</v>
      </c>
      <c r="G3687">
        <v>25000</v>
      </c>
      <c r="H3687">
        <v>4040588</v>
      </c>
      <c r="I3687" t="s">
        <v>1639</v>
      </c>
      <c r="J3687" t="s">
        <v>78</v>
      </c>
      <c r="K3687" t="s">
        <v>10280</v>
      </c>
      <c r="L3687">
        <v>12233</v>
      </c>
      <c r="M3687">
        <v>25676</v>
      </c>
      <c r="N3687" t="s">
        <v>4155</v>
      </c>
      <c r="O3687">
        <v>0</v>
      </c>
      <c r="P3687">
        <v>89</v>
      </c>
      <c r="Q3687" t="s">
        <v>30</v>
      </c>
      <c r="R3687" t="s">
        <v>31</v>
      </c>
      <c r="S3687">
        <v>0</v>
      </c>
      <c r="T3687">
        <v>2008</v>
      </c>
      <c r="U3687">
        <v>579</v>
      </c>
      <c r="V3687">
        <v>6.8</v>
      </c>
      <c r="W3687">
        <v>0</v>
      </c>
    </row>
    <row r="3688" spans="1:23" x14ac:dyDescent="0.25">
      <c r="A3688" t="s">
        <v>10281</v>
      </c>
      <c r="B3688">
        <v>21</v>
      </c>
      <c r="C3688">
        <v>87</v>
      </c>
      <c r="D3688">
        <v>3</v>
      </c>
      <c r="E3688">
        <v>83</v>
      </c>
      <c r="F3688" t="s">
        <v>10282</v>
      </c>
      <c r="G3688">
        <v>922</v>
      </c>
      <c r="H3688">
        <v>0</v>
      </c>
      <c r="I3688" t="s">
        <v>10283</v>
      </c>
      <c r="J3688" t="s">
        <v>10284</v>
      </c>
      <c r="K3688" t="s">
        <v>10285</v>
      </c>
      <c r="L3688">
        <v>881</v>
      </c>
      <c r="M3688">
        <v>1324</v>
      </c>
      <c r="N3688" t="s">
        <v>10286</v>
      </c>
      <c r="O3688">
        <v>0</v>
      </c>
      <c r="P3688">
        <v>32</v>
      </c>
      <c r="Q3688" t="s">
        <v>30</v>
      </c>
      <c r="R3688" t="s">
        <v>31</v>
      </c>
      <c r="S3688">
        <v>0</v>
      </c>
      <c r="T3688">
        <v>1982</v>
      </c>
      <c r="U3688">
        <v>162</v>
      </c>
      <c r="V3688">
        <v>6.2</v>
      </c>
      <c r="W3688">
        <v>323</v>
      </c>
    </row>
    <row r="3689" spans="1:23" x14ac:dyDescent="0.25">
      <c r="A3689" t="s">
        <v>121</v>
      </c>
      <c r="B3689">
        <v>93</v>
      </c>
      <c r="C3689">
        <v>108</v>
      </c>
      <c r="D3689">
        <v>0</v>
      </c>
      <c r="E3689">
        <v>88</v>
      </c>
      <c r="F3689" t="s">
        <v>3786</v>
      </c>
      <c r="G3689">
        <v>14000</v>
      </c>
      <c r="H3689">
        <v>3049135</v>
      </c>
      <c r="I3689" t="s">
        <v>10287</v>
      </c>
      <c r="J3689" t="s">
        <v>151</v>
      </c>
      <c r="K3689" t="s">
        <v>10288</v>
      </c>
      <c r="L3689">
        <v>50197</v>
      </c>
      <c r="M3689">
        <v>14574</v>
      </c>
      <c r="N3689" t="s">
        <v>10289</v>
      </c>
      <c r="O3689">
        <v>2</v>
      </c>
      <c r="P3689">
        <v>265</v>
      </c>
      <c r="Q3689" t="s">
        <v>30</v>
      </c>
      <c r="R3689" t="s">
        <v>127</v>
      </c>
      <c r="S3689">
        <v>0</v>
      </c>
      <c r="T3689">
        <v>1994</v>
      </c>
      <c r="U3689">
        <v>433</v>
      </c>
      <c r="V3689">
        <v>7.4</v>
      </c>
      <c r="W3689">
        <v>0</v>
      </c>
    </row>
    <row r="3690" spans="1:23" x14ac:dyDescent="0.25">
      <c r="A3690" t="s">
        <v>7991</v>
      </c>
      <c r="B3690">
        <v>12</v>
      </c>
      <c r="C3690">
        <v>121</v>
      </c>
      <c r="D3690">
        <v>35</v>
      </c>
      <c r="E3690">
        <v>473</v>
      </c>
      <c r="F3690" t="s">
        <v>10290</v>
      </c>
      <c r="G3690">
        <v>4000</v>
      </c>
      <c r="H3690">
        <v>4700361</v>
      </c>
      <c r="I3690" t="s">
        <v>2164</v>
      </c>
      <c r="J3690" t="s">
        <v>949</v>
      </c>
      <c r="K3690" t="s">
        <v>10291</v>
      </c>
      <c r="L3690">
        <v>2047</v>
      </c>
      <c r="M3690">
        <v>6617</v>
      </c>
      <c r="N3690" t="s">
        <v>10292</v>
      </c>
      <c r="O3690">
        <v>0</v>
      </c>
      <c r="P3690">
        <v>29</v>
      </c>
      <c r="Q3690" t="s">
        <v>30</v>
      </c>
      <c r="R3690" t="s">
        <v>31</v>
      </c>
      <c r="S3690">
        <v>0</v>
      </c>
      <c r="T3690">
        <v>2015</v>
      </c>
      <c r="U3690">
        <v>849</v>
      </c>
      <c r="V3690">
        <v>4.5999999999999996</v>
      </c>
      <c r="W3690">
        <v>0</v>
      </c>
    </row>
    <row r="3691" spans="1:23" x14ac:dyDescent="0.25">
      <c r="A3691" t="s">
        <v>10293</v>
      </c>
      <c r="B3691">
        <v>155</v>
      </c>
      <c r="C3691">
        <v>97</v>
      </c>
      <c r="D3691">
        <v>7</v>
      </c>
      <c r="E3691">
        <v>939</v>
      </c>
      <c r="F3691" t="s">
        <v>9397</v>
      </c>
      <c r="G3691">
        <v>8000</v>
      </c>
      <c r="H3691">
        <v>2711210</v>
      </c>
      <c r="I3691" t="s">
        <v>1639</v>
      </c>
      <c r="J3691" t="s">
        <v>833</v>
      </c>
      <c r="K3691" t="s">
        <v>10294</v>
      </c>
      <c r="L3691">
        <v>40305</v>
      </c>
      <c r="M3691">
        <v>10517</v>
      </c>
      <c r="N3691" t="s">
        <v>770</v>
      </c>
      <c r="O3691">
        <v>1</v>
      </c>
      <c r="P3691">
        <v>86</v>
      </c>
      <c r="Q3691" t="s">
        <v>30</v>
      </c>
      <c r="R3691" t="s">
        <v>31</v>
      </c>
      <c r="S3691">
        <v>0</v>
      </c>
      <c r="T3691">
        <v>2010</v>
      </c>
      <c r="U3691">
        <v>981</v>
      </c>
      <c r="V3691">
        <v>6.4</v>
      </c>
      <c r="W3691">
        <v>0</v>
      </c>
    </row>
    <row r="3692" spans="1:23" x14ac:dyDescent="0.25">
      <c r="A3692" t="s">
        <v>4003</v>
      </c>
      <c r="B3692">
        <v>81</v>
      </c>
      <c r="C3692">
        <v>116</v>
      </c>
      <c r="D3692">
        <v>52</v>
      </c>
      <c r="E3692">
        <v>102</v>
      </c>
      <c r="F3692" t="s">
        <v>5507</v>
      </c>
      <c r="G3692">
        <v>624</v>
      </c>
      <c r="H3692">
        <v>1980338</v>
      </c>
      <c r="I3692" t="s">
        <v>10295</v>
      </c>
      <c r="J3692" t="s">
        <v>1438</v>
      </c>
      <c r="K3692" t="s">
        <v>10296</v>
      </c>
      <c r="L3692">
        <v>12366</v>
      </c>
      <c r="M3692">
        <v>1209</v>
      </c>
      <c r="N3692" t="s">
        <v>7859</v>
      </c>
      <c r="O3692">
        <v>2</v>
      </c>
      <c r="P3692">
        <v>151</v>
      </c>
      <c r="Q3692" t="s">
        <v>30</v>
      </c>
      <c r="R3692" t="s">
        <v>31</v>
      </c>
      <c r="S3692">
        <v>0</v>
      </c>
      <c r="T3692">
        <v>1998</v>
      </c>
      <c r="U3692">
        <v>385</v>
      </c>
      <c r="V3692">
        <v>7</v>
      </c>
      <c r="W3692">
        <v>507</v>
      </c>
    </row>
    <row r="3693" spans="1:23" x14ac:dyDescent="0.25">
      <c r="A3693" t="s">
        <v>7668</v>
      </c>
      <c r="B3693">
        <v>204</v>
      </c>
      <c r="C3693">
        <v>94</v>
      </c>
      <c r="D3693">
        <v>122</v>
      </c>
      <c r="E3693">
        <v>360</v>
      </c>
      <c r="F3693" t="s">
        <v>1689</v>
      </c>
      <c r="G3693">
        <v>23000</v>
      </c>
      <c r="H3693">
        <v>1082044</v>
      </c>
      <c r="I3693" t="s">
        <v>2560</v>
      </c>
      <c r="J3693" t="s">
        <v>46</v>
      </c>
      <c r="K3693" t="s">
        <v>10297</v>
      </c>
      <c r="L3693">
        <v>281649</v>
      </c>
      <c r="M3693">
        <v>24994</v>
      </c>
      <c r="N3693" t="s">
        <v>990</v>
      </c>
      <c r="O3693">
        <v>0</v>
      </c>
      <c r="P3693">
        <v>458</v>
      </c>
      <c r="Q3693" t="s">
        <v>30</v>
      </c>
      <c r="R3693" t="s">
        <v>2266</v>
      </c>
      <c r="S3693">
        <v>0</v>
      </c>
      <c r="T3693">
        <v>2004</v>
      </c>
      <c r="U3693">
        <v>1000</v>
      </c>
      <c r="V3693">
        <v>7.7</v>
      </c>
      <c r="W3693">
        <v>21000</v>
      </c>
    </row>
    <row r="3694" spans="1:23" x14ac:dyDescent="0.25">
      <c r="A3694" t="s">
        <v>8079</v>
      </c>
      <c r="B3694">
        <v>19</v>
      </c>
      <c r="C3694">
        <v>103</v>
      </c>
      <c r="D3694">
        <v>261</v>
      </c>
      <c r="E3694">
        <v>145</v>
      </c>
      <c r="F3694" t="s">
        <v>7850</v>
      </c>
      <c r="G3694">
        <v>722</v>
      </c>
      <c r="H3694">
        <v>1100000</v>
      </c>
      <c r="I3694" t="s">
        <v>1265</v>
      </c>
      <c r="J3694" t="s">
        <v>5634</v>
      </c>
      <c r="K3694" t="s">
        <v>10298</v>
      </c>
      <c r="L3694">
        <v>3665</v>
      </c>
      <c r="M3694">
        <v>1201</v>
      </c>
      <c r="N3694" t="s">
        <v>4278</v>
      </c>
      <c r="O3694">
        <v>0</v>
      </c>
      <c r="P3694">
        <v>39</v>
      </c>
      <c r="Q3694" t="s">
        <v>30</v>
      </c>
      <c r="R3694" t="s">
        <v>31</v>
      </c>
      <c r="S3694">
        <v>0</v>
      </c>
      <c r="T3694">
        <v>1992</v>
      </c>
      <c r="U3694">
        <v>280</v>
      </c>
      <c r="V3694">
        <v>6.8</v>
      </c>
      <c r="W3694">
        <v>247</v>
      </c>
    </row>
    <row r="3695" spans="1:23" x14ac:dyDescent="0.25">
      <c r="A3695" t="s">
        <v>10299</v>
      </c>
      <c r="B3695">
        <v>163</v>
      </c>
      <c r="C3695">
        <v>112</v>
      </c>
      <c r="D3695">
        <v>52</v>
      </c>
      <c r="E3695">
        <v>688</v>
      </c>
      <c r="F3695" t="s">
        <v>1984</v>
      </c>
      <c r="G3695">
        <v>10000</v>
      </c>
      <c r="H3695">
        <v>2445646</v>
      </c>
      <c r="I3695" t="s">
        <v>10300</v>
      </c>
      <c r="J3695" t="s">
        <v>604</v>
      </c>
      <c r="K3695" t="s">
        <v>10301</v>
      </c>
      <c r="L3695">
        <v>32382</v>
      </c>
      <c r="M3695">
        <v>12897</v>
      </c>
      <c r="N3695" t="s">
        <v>8806</v>
      </c>
      <c r="O3695">
        <v>1</v>
      </c>
      <c r="P3695">
        <v>99</v>
      </c>
      <c r="Q3695" t="s">
        <v>30</v>
      </c>
      <c r="R3695" t="s">
        <v>31</v>
      </c>
      <c r="S3695">
        <v>0</v>
      </c>
      <c r="T3695">
        <v>2014</v>
      </c>
      <c r="U3695">
        <v>963</v>
      </c>
      <c r="V3695">
        <v>7</v>
      </c>
      <c r="W3695">
        <v>13000</v>
      </c>
    </row>
    <row r="3696" spans="1:23" x14ac:dyDescent="0.25">
      <c r="A3696" t="s">
        <v>9869</v>
      </c>
      <c r="B3696">
        <v>248</v>
      </c>
      <c r="C3696">
        <v>91</v>
      </c>
      <c r="D3696">
        <v>263</v>
      </c>
      <c r="E3696">
        <v>192</v>
      </c>
      <c r="F3696" t="s">
        <v>3242</v>
      </c>
      <c r="G3696">
        <v>967</v>
      </c>
      <c r="H3696">
        <v>2221809</v>
      </c>
      <c r="I3696" t="s">
        <v>2164</v>
      </c>
      <c r="J3696" t="s">
        <v>2631</v>
      </c>
      <c r="K3696" t="s">
        <v>10302</v>
      </c>
      <c r="L3696">
        <v>40618</v>
      </c>
      <c r="M3696">
        <v>1582</v>
      </c>
      <c r="N3696" t="s">
        <v>8252</v>
      </c>
      <c r="O3696">
        <v>0</v>
      </c>
      <c r="P3696">
        <v>144</v>
      </c>
      <c r="Q3696" t="s">
        <v>30</v>
      </c>
      <c r="R3696" t="s">
        <v>31</v>
      </c>
      <c r="S3696">
        <v>0</v>
      </c>
      <c r="T3696">
        <v>2010</v>
      </c>
      <c r="U3696">
        <v>289</v>
      </c>
      <c r="V3696">
        <v>7</v>
      </c>
      <c r="W3696">
        <v>0</v>
      </c>
    </row>
    <row r="3697" spans="1:23" x14ac:dyDescent="0.25">
      <c r="A3697" t="s">
        <v>10303</v>
      </c>
      <c r="B3697">
        <v>39</v>
      </c>
      <c r="C3697">
        <v>98</v>
      </c>
      <c r="D3697">
        <v>13</v>
      </c>
      <c r="E3697">
        <v>600</v>
      </c>
      <c r="F3697" t="s">
        <v>2719</v>
      </c>
      <c r="G3697">
        <v>3000</v>
      </c>
      <c r="H3697">
        <v>296665</v>
      </c>
      <c r="I3697" t="s">
        <v>3492</v>
      </c>
      <c r="J3697" t="s">
        <v>3983</v>
      </c>
      <c r="K3697" t="s">
        <v>10304</v>
      </c>
      <c r="L3697">
        <v>12675</v>
      </c>
      <c r="M3697">
        <v>5185</v>
      </c>
      <c r="N3697" t="s">
        <v>10305</v>
      </c>
      <c r="O3697">
        <v>1</v>
      </c>
      <c r="P3697">
        <v>158</v>
      </c>
      <c r="Q3697" t="s">
        <v>30</v>
      </c>
      <c r="R3697" t="s">
        <v>31</v>
      </c>
      <c r="S3697">
        <v>0</v>
      </c>
      <c r="T3697">
        <v>2003</v>
      </c>
      <c r="U3697">
        <v>971</v>
      </c>
      <c r="V3697">
        <v>6.3</v>
      </c>
      <c r="W3697">
        <v>0</v>
      </c>
    </row>
    <row r="3698" spans="1:23" x14ac:dyDescent="0.25">
      <c r="A3698" t="s">
        <v>10306</v>
      </c>
      <c r="B3698">
        <v>322</v>
      </c>
      <c r="C3698">
        <v>95</v>
      </c>
      <c r="D3698">
        <v>57</v>
      </c>
      <c r="E3698">
        <v>233</v>
      </c>
      <c r="F3698" t="s">
        <v>6741</v>
      </c>
      <c r="G3698">
        <v>727</v>
      </c>
      <c r="H3698">
        <v>3219029</v>
      </c>
      <c r="I3698" t="s">
        <v>10307</v>
      </c>
      <c r="J3698" t="s">
        <v>3100</v>
      </c>
      <c r="K3698" t="s">
        <v>10308</v>
      </c>
      <c r="L3698">
        <v>28845</v>
      </c>
      <c r="M3698">
        <v>1836</v>
      </c>
      <c r="N3698" t="s">
        <v>6556</v>
      </c>
      <c r="O3698">
        <v>0</v>
      </c>
      <c r="P3698">
        <v>125</v>
      </c>
      <c r="Q3698" t="s">
        <v>30</v>
      </c>
      <c r="R3698" t="s">
        <v>31</v>
      </c>
      <c r="S3698">
        <v>0</v>
      </c>
      <c r="T3698">
        <v>2015</v>
      </c>
      <c r="U3698">
        <v>442</v>
      </c>
      <c r="V3698">
        <v>7.1</v>
      </c>
      <c r="W3698">
        <v>10000</v>
      </c>
    </row>
    <row r="3699" spans="1:23" x14ac:dyDescent="0.25">
      <c r="A3699" t="s">
        <v>10309</v>
      </c>
      <c r="B3699">
        <v>50</v>
      </c>
      <c r="C3699">
        <v>88</v>
      </c>
      <c r="D3699">
        <v>0</v>
      </c>
      <c r="E3699">
        <v>276</v>
      </c>
      <c r="F3699" t="s">
        <v>10310</v>
      </c>
      <c r="G3699">
        <v>740</v>
      </c>
      <c r="H3699">
        <v>0</v>
      </c>
      <c r="I3699" t="s">
        <v>936</v>
      </c>
      <c r="J3699" t="s">
        <v>1293</v>
      </c>
      <c r="K3699" t="s">
        <v>10311</v>
      </c>
      <c r="L3699">
        <v>5494</v>
      </c>
      <c r="M3699">
        <v>1665</v>
      </c>
      <c r="N3699" t="s">
        <v>10312</v>
      </c>
      <c r="O3699">
        <v>0</v>
      </c>
      <c r="P3699">
        <v>56</v>
      </c>
      <c r="Q3699" t="s">
        <v>30</v>
      </c>
      <c r="R3699" t="s">
        <v>31</v>
      </c>
      <c r="S3699">
        <v>0</v>
      </c>
      <c r="T3699">
        <v>2006</v>
      </c>
      <c r="U3699">
        <v>625</v>
      </c>
      <c r="V3699">
        <v>5.6</v>
      </c>
      <c r="W3699">
        <v>255</v>
      </c>
    </row>
    <row r="3700" spans="1:23" x14ac:dyDescent="0.25">
      <c r="A3700" t="s">
        <v>10313</v>
      </c>
      <c r="B3700">
        <v>12</v>
      </c>
      <c r="C3700">
        <v>99</v>
      </c>
      <c r="D3700">
        <v>0</v>
      </c>
      <c r="E3700">
        <v>361</v>
      </c>
      <c r="F3700" t="s">
        <v>7965</v>
      </c>
      <c r="G3700">
        <v>578</v>
      </c>
      <c r="H3700">
        <v>830210</v>
      </c>
      <c r="I3700" t="s">
        <v>3421</v>
      </c>
      <c r="J3700" t="s">
        <v>3910</v>
      </c>
      <c r="K3700" t="s">
        <v>10314</v>
      </c>
      <c r="L3700">
        <v>1900</v>
      </c>
      <c r="M3700">
        <v>3382</v>
      </c>
      <c r="N3700" t="s">
        <v>10315</v>
      </c>
      <c r="O3700">
        <v>0</v>
      </c>
      <c r="P3700">
        <v>56</v>
      </c>
      <c r="Q3700" t="s">
        <v>30</v>
      </c>
      <c r="R3700" t="s">
        <v>31</v>
      </c>
      <c r="S3700">
        <v>0</v>
      </c>
      <c r="T3700">
        <v>2014</v>
      </c>
      <c r="U3700">
        <v>435</v>
      </c>
      <c r="V3700">
        <v>4.4000000000000004</v>
      </c>
      <c r="W3700">
        <v>0</v>
      </c>
    </row>
    <row r="3701" spans="1:23" x14ac:dyDescent="0.25">
      <c r="A3701" t="s">
        <v>3316</v>
      </c>
      <c r="B3701">
        <v>83</v>
      </c>
      <c r="C3701">
        <v>91</v>
      </c>
      <c r="D3701">
        <v>0</v>
      </c>
      <c r="E3701">
        <v>65</v>
      </c>
      <c r="F3701" t="s">
        <v>10316</v>
      </c>
      <c r="G3701">
        <v>387</v>
      </c>
      <c r="H3701">
        <v>1040879</v>
      </c>
      <c r="I3701" t="s">
        <v>5474</v>
      </c>
      <c r="J3701" t="s">
        <v>3368</v>
      </c>
      <c r="K3701" t="s">
        <v>10317</v>
      </c>
      <c r="L3701">
        <v>54478</v>
      </c>
      <c r="M3701">
        <v>648</v>
      </c>
      <c r="N3701" t="s">
        <v>10318</v>
      </c>
      <c r="O3701">
        <v>0</v>
      </c>
      <c r="P3701">
        <v>184</v>
      </c>
      <c r="Q3701" t="s">
        <v>30</v>
      </c>
      <c r="R3701" t="s">
        <v>31</v>
      </c>
      <c r="S3701">
        <v>0</v>
      </c>
      <c r="T3701">
        <v>1996</v>
      </c>
      <c r="U3701">
        <v>96</v>
      </c>
      <c r="V3701">
        <v>7.1</v>
      </c>
      <c r="W3701">
        <v>0</v>
      </c>
    </row>
    <row r="3702" spans="1:23" x14ac:dyDescent="0.25">
      <c r="A3702" t="s">
        <v>88</v>
      </c>
      <c r="B3702">
        <v>37</v>
      </c>
      <c r="C3702">
        <v>97</v>
      </c>
      <c r="D3702">
        <v>18000</v>
      </c>
      <c r="E3702">
        <v>977</v>
      </c>
      <c r="F3702" t="s">
        <v>215</v>
      </c>
      <c r="G3702">
        <v>10000</v>
      </c>
      <c r="H3702">
        <v>326308</v>
      </c>
      <c r="I3702" t="s">
        <v>1385</v>
      </c>
      <c r="J3702" t="s">
        <v>1813</v>
      </c>
      <c r="K3702" t="s">
        <v>10319</v>
      </c>
      <c r="L3702">
        <v>6632</v>
      </c>
      <c r="M3702">
        <v>13718</v>
      </c>
      <c r="N3702" t="s">
        <v>3452</v>
      </c>
      <c r="O3702">
        <v>3</v>
      </c>
      <c r="P3702">
        <v>69</v>
      </c>
      <c r="Q3702" t="s">
        <v>30</v>
      </c>
      <c r="R3702" t="s">
        <v>31</v>
      </c>
      <c r="S3702">
        <v>0</v>
      </c>
      <c r="T3702">
        <v>1996</v>
      </c>
      <c r="U3702">
        <v>1000</v>
      </c>
      <c r="V3702">
        <v>6.1</v>
      </c>
      <c r="W3702">
        <v>225</v>
      </c>
    </row>
    <row r="3703" spans="1:23" x14ac:dyDescent="0.25">
      <c r="A3703" t="s">
        <v>10320</v>
      </c>
      <c r="B3703">
        <v>16</v>
      </c>
      <c r="C3703">
        <v>136</v>
      </c>
      <c r="D3703">
        <v>0</v>
      </c>
      <c r="E3703">
        <v>14</v>
      </c>
      <c r="F3703" t="s">
        <v>10321</v>
      </c>
      <c r="G3703">
        <v>75</v>
      </c>
      <c r="H3703">
        <v>240425</v>
      </c>
      <c r="I3703" t="s">
        <v>3642</v>
      </c>
      <c r="J3703" t="s">
        <v>10322</v>
      </c>
      <c r="K3703" t="s">
        <v>10323</v>
      </c>
      <c r="L3703">
        <v>1311</v>
      </c>
      <c r="M3703">
        <v>172</v>
      </c>
      <c r="N3703" t="s">
        <v>10324</v>
      </c>
      <c r="O3703">
        <v>0</v>
      </c>
      <c r="P3703">
        <v>25</v>
      </c>
      <c r="Q3703" t="s">
        <v>3447</v>
      </c>
      <c r="R3703" t="s">
        <v>3448</v>
      </c>
      <c r="S3703">
        <v>0</v>
      </c>
      <c r="T3703">
        <v>2007</v>
      </c>
      <c r="U3703">
        <v>45</v>
      </c>
      <c r="V3703">
        <v>7.4</v>
      </c>
      <c r="W3703">
        <v>133</v>
      </c>
    </row>
    <row r="3704" spans="1:23" x14ac:dyDescent="0.25">
      <c r="A3704" t="s">
        <v>10325</v>
      </c>
      <c r="B3704">
        <v>121</v>
      </c>
      <c r="C3704">
        <v>118</v>
      </c>
      <c r="D3704">
        <v>239</v>
      </c>
      <c r="E3704">
        <v>0</v>
      </c>
      <c r="F3704" t="s">
        <v>10326</v>
      </c>
      <c r="G3704">
        <v>6</v>
      </c>
      <c r="H3704">
        <v>228830</v>
      </c>
      <c r="I3704" t="s">
        <v>10327</v>
      </c>
      <c r="J3704" t="s">
        <v>10328</v>
      </c>
      <c r="K3704" t="s">
        <v>10329</v>
      </c>
      <c r="L3704">
        <v>3329</v>
      </c>
      <c r="M3704">
        <v>6</v>
      </c>
      <c r="N3704" t="s">
        <v>10330</v>
      </c>
      <c r="O3704">
        <v>0</v>
      </c>
      <c r="P3704">
        <v>22</v>
      </c>
      <c r="Q3704" t="s">
        <v>30</v>
      </c>
      <c r="R3704" t="s">
        <v>31</v>
      </c>
      <c r="S3704">
        <v>0</v>
      </c>
      <c r="T3704">
        <v>2008</v>
      </c>
      <c r="U3704">
        <v>0</v>
      </c>
      <c r="V3704">
        <v>7.5</v>
      </c>
      <c r="W3704">
        <v>489</v>
      </c>
    </row>
    <row r="3705" spans="1:23" x14ac:dyDescent="0.25">
      <c r="A3705" t="s">
        <v>10331</v>
      </c>
      <c r="B3705">
        <v>24</v>
      </c>
      <c r="C3705">
        <v>94</v>
      </c>
      <c r="D3705">
        <v>0</v>
      </c>
      <c r="E3705">
        <v>51</v>
      </c>
      <c r="F3705" t="s">
        <v>10332</v>
      </c>
      <c r="G3705">
        <v>311</v>
      </c>
      <c r="H3705">
        <v>0</v>
      </c>
      <c r="I3705" t="s">
        <v>2164</v>
      </c>
      <c r="J3705" t="s">
        <v>10333</v>
      </c>
      <c r="K3705" t="s">
        <v>10334</v>
      </c>
      <c r="L3705">
        <v>1599</v>
      </c>
      <c r="M3705">
        <v>498</v>
      </c>
      <c r="N3705" t="s">
        <v>10335</v>
      </c>
      <c r="O3705">
        <v>1</v>
      </c>
      <c r="P3705">
        <v>27</v>
      </c>
      <c r="Q3705" t="s">
        <v>30</v>
      </c>
      <c r="R3705" t="s">
        <v>188</v>
      </c>
      <c r="S3705">
        <v>0</v>
      </c>
      <c r="T3705">
        <v>1980</v>
      </c>
      <c r="U3705">
        <v>59</v>
      </c>
      <c r="V3705">
        <v>7.2</v>
      </c>
      <c r="W3705">
        <v>274</v>
      </c>
    </row>
    <row r="3706" spans="1:23" x14ac:dyDescent="0.25">
      <c r="A3706" t="s">
        <v>10336</v>
      </c>
      <c r="B3706">
        <v>324</v>
      </c>
      <c r="C3706">
        <v>89</v>
      </c>
      <c r="D3706">
        <v>27</v>
      </c>
      <c r="E3706">
        <v>440</v>
      </c>
      <c r="F3706" t="s">
        <v>190</v>
      </c>
      <c r="G3706">
        <v>948</v>
      </c>
      <c r="H3706">
        <v>223615</v>
      </c>
      <c r="I3706" t="s">
        <v>4577</v>
      </c>
      <c r="J3706" t="s">
        <v>6832</v>
      </c>
      <c r="K3706" t="s">
        <v>10337</v>
      </c>
      <c r="L3706">
        <v>127842</v>
      </c>
      <c r="M3706">
        <v>2958</v>
      </c>
      <c r="N3706" t="s">
        <v>5644</v>
      </c>
      <c r="O3706">
        <v>1</v>
      </c>
      <c r="P3706">
        <v>200</v>
      </c>
      <c r="Q3706" t="s">
        <v>30</v>
      </c>
      <c r="R3706" t="s">
        <v>188</v>
      </c>
      <c r="S3706">
        <v>0</v>
      </c>
      <c r="T3706">
        <v>2010</v>
      </c>
      <c r="U3706">
        <v>779</v>
      </c>
      <c r="V3706">
        <v>7.6</v>
      </c>
      <c r="W3706">
        <v>49000</v>
      </c>
    </row>
    <row r="3707" spans="1:23" x14ac:dyDescent="0.25">
      <c r="A3707" t="s">
        <v>10338</v>
      </c>
      <c r="B3707">
        <v>27</v>
      </c>
      <c r="C3707">
        <v>90</v>
      </c>
      <c r="D3707">
        <v>6</v>
      </c>
      <c r="E3707">
        <v>940</v>
      </c>
      <c r="F3707" t="s">
        <v>4680</v>
      </c>
      <c r="G3707">
        <v>3000</v>
      </c>
      <c r="H3707">
        <v>124720</v>
      </c>
      <c r="I3707" t="s">
        <v>152</v>
      </c>
      <c r="J3707" t="s">
        <v>1016</v>
      </c>
      <c r="K3707" t="s">
        <v>10339</v>
      </c>
      <c r="L3707">
        <v>1560</v>
      </c>
      <c r="M3707">
        <v>4987</v>
      </c>
      <c r="N3707" t="s">
        <v>2078</v>
      </c>
      <c r="O3707">
        <v>0</v>
      </c>
      <c r="P3707">
        <v>15</v>
      </c>
      <c r="Q3707" t="s">
        <v>30</v>
      </c>
      <c r="R3707" t="s">
        <v>31</v>
      </c>
      <c r="S3707">
        <v>0</v>
      </c>
      <c r="T3707">
        <v>2008</v>
      </c>
      <c r="U3707">
        <v>1000</v>
      </c>
      <c r="V3707">
        <v>7.3</v>
      </c>
      <c r="W3707">
        <v>777</v>
      </c>
    </row>
    <row r="3708" spans="1:23" x14ac:dyDescent="0.25">
      <c r="A3708" t="s">
        <v>10340</v>
      </c>
      <c r="B3708">
        <v>9</v>
      </c>
      <c r="C3708">
        <v>95</v>
      </c>
      <c r="D3708">
        <v>5</v>
      </c>
      <c r="E3708">
        <v>100</v>
      </c>
      <c r="F3708" t="s">
        <v>10341</v>
      </c>
      <c r="G3708">
        <v>197</v>
      </c>
      <c r="H3708">
        <v>0</v>
      </c>
      <c r="I3708" t="s">
        <v>1503</v>
      </c>
      <c r="J3708" t="s">
        <v>10342</v>
      </c>
      <c r="K3708" t="s">
        <v>10343</v>
      </c>
      <c r="L3708">
        <v>989</v>
      </c>
      <c r="M3708">
        <v>538</v>
      </c>
      <c r="N3708" t="s">
        <v>10344</v>
      </c>
      <c r="O3708">
        <v>1</v>
      </c>
      <c r="P3708">
        <v>23</v>
      </c>
      <c r="Q3708" t="s">
        <v>30</v>
      </c>
      <c r="R3708" t="s">
        <v>31</v>
      </c>
      <c r="S3708">
        <v>0</v>
      </c>
      <c r="T3708">
        <v>1947</v>
      </c>
      <c r="U3708">
        <v>116</v>
      </c>
      <c r="V3708">
        <v>6.2</v>
      </c>
      <c r="W3708">
        <v>44</v>
      </c>
    </row>
    <row r="3709" spans="1:23" x14ac:dyDescent="0.25">
      <c r="A3709" t="s">
        <v>10345</v>
      </c>
      <c r="B3709">
        <v>31</v>
      </c>
      <c r="C3709">
        <v>90</v>
      </c>
      <c r="D3709">
        <v>204</v>
      </c>
      <c r="E3709">
        <v>697</v>
      </c>
      <c r="F3709" t="s">
        <v>2038</v>
      </c>
      <c r="G3709">
        <v>1000</v>
      </c>
      <c r="H3709">
        <v>99147</v>
      </c>
      <c r="I3709" t="s">
        <v>2164</v>
      </c>
      <c r="J3709" t="s">
        <v>1358</v>
      </c>
      <c r="K3709" t="s">
        <v>10346</v>
      </c>
      <c r="L3709">
        <v>1884</v>
      </c>
      <c r="M3709">
        <v>3207</v>
      </c>
      <c r="N3709" t="s">
        <v>10347</v>
      </c>
      <c r="O3709">
        <v>3</v>
      </c>
      <c r="P3709">
        <v>28</v>
      </c>
      <c r="Q3709" t="s">
        <v>30</v>
      </c>
      <c r="R3709" t="s">
        <v>31</v>
      </c>
      <c r="S3709">
        <v>0</v>
      </c>
      <c r="T3709">
        <v>1998</v>
      </c>
      <c r="U3709">
        <v>697</v>
      </c>
      <c r="V3709">
        <v>6.2</v>
      </c>
      <c r="W3709">
        <v>69</v>
      </c>
    </row>
    <row r="3710" spans="1:23" x14ac:dyDescent="0.25">
      <c r="A3710" t="s">
        <v>10348</v>
      </c>
      <c r="B3710">
        <v>35</v>
      </c>
      <c r="C3710">
        <v>95</v>
      </c>
      <c r="D3710">
        <v>3</v>
      </c>
      <c r="E3710">
        <v>383</v>
      </c>
      <c r="F3710" t="s">
        <v>10349</v>
      </c>
      <c r="G3710">
        <v>889</v>
      </c>
      <c r="H3710">
        <v>0</v>
      </c>
      <c r="I3710" t="s">
        <v>7386</v>
      </c>
      <c r="J3710" t="s">
        <v>10350</v>
      </c>
      <c r="K3710" t="s">
        <v>10351</v>
      </c>
      <c r="L3710">
        <v>4041</v>
      </c>
      <c r="M3710">
        <v>2984</v>
      </c>
      <c r="N3710" t="s">
        <v>10352</v>
      </c>
      <c r="O3710">
        <v>0</v>
      </c>
      <c r="P3710">
        <v>66</v>
      </c>
      <c r="Q3710" t="s">
        <v>30</v>
      </c>
      <c r="R3710" t="s">
        <v>188</v>
      </c>
      <c r="S3710">
        <v>0</v>
      </c>
      <c r="T3710">
        <v>2004</v>
      </c>
      <c r="U3710">
        <v>680</v>
      </c>
      <c r="V3710">
        <v>4.5999999999999996</v>
      </c>
      <c r="W3710">
        <v>174</v>
      </c>
    </row>
    <row r="3711" spans="1:23" x14ac:dyDescent="0.25">
      <c r="A3711" t="s">
        <v>621</v>
      </c>
      <c r="B3711">
        <v>371</v>
      </c>
      <c r="C3711">
        <v>94</v>
      </c>
      <c r="D3711">
        <v>0</v>
      </c>
      <c r="E3711">
        <v>99</v>
      </c>
      <c r="F3711" t="s">
        <v>10353</v>
      </c>
      <c r="G3711">
        <v>432</v>
      </c>
      <c r="H3711">
        <v>65069140</v>
      </c>
      <c r="I3711" t="s">
        <v>3406</v>
      </c>
      <c r="J3711" t="s">
        <v>10354</v>
      </c>
      <c r="K3711" t="s">
        <v>10355</v>
      </c>
      <c r="L3711">
        <v>65299</v>
      </c>
      <c r="M3711">
        <v>1010</v>
      </c>
      <c r="N3711" t="s">
        <v>10356</v>
      </c>
      <c r="O3711">
        <v>0</v>
      </c>
      <c r="P3711">
        <v>455</v>
      </c>
      <c r="Q3711" t="s">
        <v>30</v>
      </c>
      <c r="R3711" t="s">
        <v>31</v>
      </c>
      <c r="S3711">
        <v>0</v>
      </c>
      <c r="T3711">
        <v>2015</v>
      </c>
      <c r="U3711">
        <v>309</v>
      </c>
      <c r="V3711">
        <v>6.2</v>
      </c>
      <c r="W3711">
        <v>27000</v>
      </c>
    </row>
    <row r="3712" spans="1:23" x14ac:dyDescent="0.25">
      <c r="A3712" t="s">
        <v>1463</v>
      </c>
      <c r="B3712">
        <v>133</v>
      </c>
      <c r="C3712">
        <v>90</v>
      </c>
      <c r="D3712">
        <v>0</v>
      </c>
      <c r="E3712">
        <v>15</v>
      </c>
      <c r="F3712" t="s">
        <v>10357</v>
      </c>
      <c r="G3712">
        <v>343</v>
      </c>
      <c r="H3712">
        <v>65087</v>
      </c>
      <c r="I3712" t="s">
        <v>10358</v>
      </c>
      <c r="J3712" t="s">
        <v>10359</v>
      </c>
      <c r="K3712" t="s">
        <v>10360</v>
      </c>
      <c r="L3712">
        <v>8824</v>
      </c>
      <c r="M3712">
        <v>408</v>
      </c>
      <c r="N3712" t="s">
        <v>10361</v>
      </c>
      <c r="O3712">
        <v>0</v>
      </c>
      <c r="P3712">
        <v>108</v>
      </c>
      <c r="Q3712" t="s">
        <v>30</v>
      </c>
      <c r="R3712" t="s">
        <v>31</v>
      </c>
      <c r="S3712">
        <v>0</v>
      </c>
      <c r="T3712">
        <v>2007</v>
      </c>
      <c r="U3712">
        <v>29</v>
      </c>
      <c r="V3712">
        <v>6.2</v>
      </c>
      <c r="W3712">
        <v>559</v>
      </c>
    </row>
    <row r="3713" spans="1:23" x14ac:dyDescent="0.25">
      <c r="A3713" t="s">
        <v>10362</v>
      </c>
      <c r="B3713">
        <v>13</v>
      </c>
      <c r="C3713">
        <v>103</v>
      </c>
      <c r="D3713">
        <v>34</v>
      </c>
      <c r="E3713">
        <v>227</v>
      </c>
      <c r="F3713" t="s">
        <v>3497</v>
      </c>
      <c r="G3713">
        <v>811</v>
      </c>
      <c r="H3713">
        <v>16066</v>
      </c>
      <c r="I3713" t="s">
        <v>9713</v>
      </c>
      <c r="J3713" t="s">
        <v>3456</v>
      </c>
      <c r="K3713" t="s">
        <v>10363</v>
      </c>
      <c r="L3713">
        <v>1207</v>
      </c>
      <c r="M3713">
        <v>1789</v>
      </c>
      <c r="N3713" t="s">
        <v>10364</v>
      </c>
      <c r="O3713">
        <v>0</v>
      </c>
      <c r="P3713">
        <v>44</v>
      </c>
      <c r="Q3713" t="s">
        <v>30</v>
      </c>
      <c r="R3713" t="s">
        <v>526</v>
      </c>
      <c r="S3713">
        <v>0</v>
      </c>
      <c r="T3713">
        <v>2004</v>
      </c>
      <c r="U3713">
        <v>522</v>
      </c>
      <c r="V3713">
        <v>3.3</v>
      </c>
      <c r="W3713">
        <v>40</v>
      </c>
    </row>
    <row r="3714" spans="1:23" x14ac:dyDescent="0.25">
      <c r="A3714" t="s">
        <v>10365</v>
      </c>
      <c r="B3714">
        <v>56</v>
      </c>
      <c r="C3714">
        <v>91</v>
      </c>
      <c r="D3714">
        <v>110</v>
      </c>
      <c r="E3714">
        <v>14</v>
      </c>
      <c r="F3714" t="s">
        <v>10366</v>
      </c>
      <c r="G3714">
        <v>46</v>
      </c>
      <c r="H3714">
        <v>0</v>
      </c>
      <c r="I3714" t="s">
        <v>2714</v>
      </c>
      <c r="J3714" t="s">
        <v>10367</v>
      </c>
      <c r="K3714" t="s">
        <v>10368</v>
      </c>
      <c r="L3714">
        <v>7888</v>
      </c>
      <c r="M3714">
        <v>117</v>
      </c>
      <c r="N3714" t="s">
        <v>10369</v>
      </c>
      <c r="O3714">
        <v>0</v>
      </c>
      <c r="P3714">
        <v>55</v>
      </c>
      <c r="Q3714" t="s">
        <v>30</v>
      </c>
      <c r="R3714" t="s">
        <v>31</v>
      </c>
      <c r="S3714">
        <v>0</v>
      </c>
      <c r="T3714">
        <v>2015</v>
      </c>
      <c r="U3714">
        <v>21</v>
      </c>
      <c r="V3714">
        <v>4.2</v>
      </c>
      <c r="W3714">
        <v>0</v>
      </c>
    </row>
    <row r="3715" spans="1:23" x14ac:dyDescent="0.25">
      <c r="A3715" t="s">
        <v>8513</v>
      </c>
      <c r="B3715">
        <v>191</v>
      </c>
      <c r="C3715">
        <v>102</v>
      </c>
      <c r="D3715">
        <v>57</v>
      </c>
      <c r="E3715">
        <v>78</v>
      </c>
      <c r="F3715" t="s">
        <v>10370</v>
      </c>
      <c r="G3715">
        <v>331</v>
      </c>
      <c r="H3715">
        <v>0</v>
      </c>
      <c r="I3715" t="s">
        <v>2748</v>
      </c>
      <c r="J3715" t="s">
        <v>10371</v>
      </c>
      <c r="K3715" t="s">
        <v>10372</v>
      </c>
      <c r="L3715">
        <v>23756</v>
      </c>
      <c r="M3715">
        <v>526</v>
      </c>
      <c r="N3715" t="s">
        <v>10373</v>
      </c>
      <c r="O3715">
        <v>0</v>
      </c>
      <c r="P3715">
        <v>48</v>
      </c>
      <c r="Q3715" t="s">
        <v>1783</v>
      </c>
      <c r="R3715" t="s">
        <v>2266</v>
      </c>
      <c r="S3715">
        <v>0</v>
      </c>
      <c r="T3715">
        <v>2011</v>
      </c>
      <c r="U3715">
        <v>93</v>
      </c>
      <c r="V3715">
        <v>7.2</v>
      </c>
      <c r="W3715">
        <v>0</v>
      </c>
    </row>
    <row r="3716" spans="1:23" x14ac:dyDescent="0.25">
      <c r="A3716" t="s">
        <v>10374</v>
      </c>
      <c r="B3716">
        <v>80</v>
      </c>
      <c r="C3716">
        <v>92</v>
      </c>
      <c r="D3716">
        <v>46</v>
      </c>
      <c r="E3716">
        <v>141</v>
      </c>
      <c r="F3716" t="s">
        <v>10375</v>
      </c>
      <c r="G3716">
        <v>570</v>
      </c>
      <c r="H3716">
        <v>0</v>
      </c>
      <c r="I3716" t="s">
        <v>10376</v>
      </c>
      <c r="J3716" t="s">
        <v>826</v>
      </c>
      <c r="K3716" t="s">
        <v>10377</v>
      </c>
      <c r="L3716">
        <v>10056</v>
      </c>
      <c r="M3716">
        <v>1258</v>
      </c>
      <c r="N3716" t="s">
        <v>10378</v>
      </c>
      <c r="O3716">
        <v>0</v>
      </c>
      <c r="P3716">
        <v>82</v>
      </c>
      <c r="Q3716" t="s">
        <v>30</v>
      </c>
      <c r="R3716" t="s">
        <v>44</v>
      </c>
      <c r="S3716">
        <v>0</v>
      </c>
      <c r="T3716">
        <v>2008</v>
      </c>
      <c r="U3716">
        <v>337</v>
      </c>
      <c r="V3716">
        <v>6.2</v>
      </c>
      <c r="W3716">
        <v>639</v>
      </c>
    </row>
    <row r="3717" spans="1:23" x14ac:dyDescent="0.25">
      <c r="A3717" t="s">
        <v>2781</v>
      </c>
      <c r="B3717">
        <v>19</v>
      </c>
      <c r="C3717">
        <v>87</v>
      </c>
      <c r="D3717">
        <v>65</v>
      </c>
      <c r="E3717">
        <v>686</v>
      </c>
      <c r="F3717" t="s">
        <v>4066</v>
      </c>
      <c r="G3717">
        <v>866</v>
      </c>
      <c r="H3717">
        <v>0</v>
      </c>
      <c r="I3717" t="s">
        <v>4761</v>
      </c>
      <c r="J3717" t="s">
        <v>7093</v>
      </c>
      <c r="K3717" t="s">
        <v>10379</v>
      </c>
      <c r="L3717">
        <v>10734</v>
      </c>
      <c r="M3717">
        <v>3724</v>
      </c>
      <c r="N3717" t="s">
        <v>3999</v>
      </c>
      <c r="O3717">
        <v>1</v>
      </c>
      <c r="P3717">
        <v>80</v>
      </c>
      <c r="Q3717" t="s">
        <v>30</v>
      </c>
      <c r="R3717" t="s">
        <v>31</v>
      </c>
      <c r="S3717">
        <v>0</v>
      </c>
      <c r="T3717">
        <v>2009</v>
      </c>
      <c r="U3717">
        <v>738</v>
      </c>
      <c r="V3717">
        <v>6.1</v>
      </c>
      <c r="W3717">
        <v>887</v>
      </c>
    </row>
    <row r="3718" spans="1:23" x14ac:dyDescent="0.25">
      <c r="A3718" t="s">
        <v>4112</v>
      </c>
      <c r="B3718">
        <v>19</v>
      </c>
      <c r="C3718">
        <v>80</v>
      </c>
      <c r="D3718">
        <v>799</v>
      </c>
      <c r="E3718">
        <v>854</v>
      </c>
      <c r="F3718" t="s">
        <v>10380</v>
      </c>
      <c r="G3718">
        <v>3000</v>
      </c>
      <c r="H3718">
        <v>0</v>
      </c>
      <c r="I3718" t="s">
        <v>10381</v>
      </c>
      <c r="J3718" t="s">
        <v>2875</v>
      </c>
      <c r="K3718" t="s">
        <v>10382</v>
      </c>
      <c r="L3718">
        <v>4322</v>
      </c>
      <c r="M3718">
        <v>10727</v>
      </c>
      <c r="N3718" t="s">
        <v>2224</v>
      </c>
      <c r="O3718">
        <v>0</v>
      </c>
      <c r="P3718">
        <v>47</v>
      </c>
      <c r="Q3718" t="s">
        <v>30</v>
      </c>
      <c r="R3718" t="s">
        <v>31</v>
      </c>
      <c r="S3718">
        <v>0</v>
      </c>
      <c r="T3718">
        <v>2006</v>
      </c>
      <c r="U3718">
        <v>2000</v>
      </c>
      <c r="V3718">
        <v>4.2</v>
      </c>
      <c r="W3718">
        <v>419</v>
      </c>
    </row>
    <row r="3719" spans="1:23" x14ac:dyDescent="0.25">
      <c r="A3719" t="s">
        <v>10383</v>
      </c>
      <c r="B3719">
        <v>0</v>
      </c>
      <c r="C3719">
        <v>90</v>
      </c>
      <c r="D3719">
        <v>0</v>
      </c>
      <c r="E3719">
        <v>483</v>
      </c>
      <c r="F3719" t="s">
        <v>10384</v>
      </c>
      <c r="G3719">
        <v>695</v>
      </c>
      <c r="H3719">
        <v>0</v>
      </c>
      <c r="I3719" t="s">
        <v>7761</v>
      </c>
      <c r="J3719" t="s">
        <v>1829</v>
      </c>
      <c r="K3719" t="s">
        <v>10385</v>
      </c>
      <c r="L3719">
        <v>215</v>
      </c>
      <c r="M3719">
        <v>3217</v>
      </c>
      <c r="N3719" t="s">
        <v>10386</v>
      </c>
      <c r="O3719">
        <v>6</v>
      </c>
      <c r="P3719">
        <v>2</v>
      </c>
      <c r="Q3719" t="s">
        <v>30</v>
      </c>
      <c r="R3719" t="s">
        <v>31</v>
      </c>
      <c r="S3719">
        <v>0</v>
      </c>
      <c r="T3719">
        <v>2009</v>
      </c>
      <c r="U3719">
        <v>617</v>
      </c>
      <c r="V3719">
        <v>4.5</v>
      </c>
      <c r="W3719">
        <v>38</v>
      </c>
    </row>
    <row r="3720" spans="1:23" x14ac:dyDescent="0.25">
      <c r="A3720" t="s">
        <v>10387</v>
      </c>
      <c r="B3720">
        <v>44</v>
      </c>
      <c r="C3720">
        <v>105</v>
      </c>
      <c r="D3720">
        <v>0</v>
      </c>
      <c r="E3720">
        <v>394</v>
      </c>
      <c r="F3720" t="s">
        <v>1257</v>
      </c>
      <c r="G3720">
        <v>745</v>
      </c>
      <c r="H3720">
        <v>37440</v>
      </c>
      <c r="I3720" t="s">
        <v>3386</v>
      </c>
      <c r="J3720" t="s">
        <v>710</v>
      </c>
      <c r="K3720" t="s">
        <v>10388</v>
      </c>
      <c r="L3720">
        <v>12672</v>
      </c>
      <c r="M3720">
        <v>1986</v>
      </c>
      <c r="N3720" t="s">
        <v>10389</v>
      </c>
      <c r="O3720">
        <v>1</v>
      </c>
      <c r="P3720">
        <v>60</v>
      </c>
      <c r="Q3720" t="s">
        <v>30</v>
      </c>
      <c r="R3720" t="s">
        <v>31</v>
      </c>
      <c r="S3720">
        <v>0</v>
      </c>
      <c r="T3720">
        <v>2014</v>
      </c>
      <c r="U3720">
        <v>508</v>
      </c>
      <c r="V3720">
        <v>7.5</v>
      </c>
      <c r="W3720">
        <v>0</v>
      </c>
    </row>
    <row r="3721" spans="1:23" x14ac:dyDescent="0.25">
      <c r="A3721" t="s">
        <v>10390</v>
      </c>
      <c r="B3721">
        <v>3</v>
      </c>
      <c r="C3721">
        <v>67</v>
      </c>
      <c r="D3721">
        <v>0</v>
      </c>
      <c r="E3721">
        <v>388</v>
      </c>
      <c r="F3721" t="s">
        <v>10391</v>
      </c>
      <c r="G3721">
        <v>979</v>
      </c>
      <c r="H3721">
        <v>0</v>
      </c>
      <c r="I3721" t="s">
        <v>1869</v>
      </c>
      <c r="J3721" t="s">
        <v>1083</v>
      </c>
      <c r="K3721" t="s">
        <v>10392</v>
      </c>
      <c r="L3721">
        <v>83</v>
      </c>
      <c r="M3721">
        <v>2509</v>
      </c>
      <c r="N3721" t="s">
        <v>10024</v>
      </c>
      <c r="O3721">
        <v>2</v>
      </c>
      <c r="P3721">
        <v>1</v>
      </c>
      <c r="Q3721" t="s">
        <v>30</v>
      </c>
      <c r="R3721" t="s">
        <v>31</v>
      </c>
      <c r="S3721">
        <v>0</v>
      </c>
      <c r="T3721">
        <v>2014</v>
      </c>
      <c r="U3721">
        <v>732</v>
      </c>
      <c r="V3721">
        <v>6.7</v>
      </c>
      <c r="W3721">
        <v>165</v>
      </c>
    </row>
    <row r="3722" spans="1:23" x14ac:dyDescent="0.25">
      <c r="A3722" t="s">
        <v>9571</v>
      </c>
      <c r="B3722">
        <v>6</v>
      </c>
      <c r="C3722">
        <v>95</v>
      </c>
      <c r="D3722">
        <v>7</v>
      </c>
      <c r="E3722">
        <v>541</v>
      </c>
      <c r="F3722" t="s">
        <v>1277</v>
      </c>
      <c r="G3722">
        <v>989</v>
      </c>
      <c r="H3722">
        <v>0</v>
      </c>
      <c r="I3722" t="s">
        <v>1094</v>
      </c>
      <c r="J3722" t="s">
        <v>2058</v>
      </c>
      <c r="K3722" t="s">
        <v>10393</v>
      </c>
      <c r="L3722">
        <v>1091</v>
      </c>
      <c r="M3722">
        <v>3514</v>
      </c>
      <c r="N3722" t="s">
        <v>3191</v>
      </c>
      <c r="O3722">
        <v>7</v>
      </c>
      <c r="P3722">
        <v>15</v>
      </c>
      <c r="Q3722" t="s">
        <v>30</v>
      </c>
      <c r="R3722" t="s">
        <v>31</v>
      </c>
      <c r="S3722">
        <v>0</v>
      </c>
      <c r="T3722">
        <v>2015</v>
      </c>
      <c r="U3722">
        <v>970</v>
      </c>
      <c r="V3722">
        <v>5.0999999999999996</v>
      </c>
      <c r="W3722">
        <v>0</v>
      </c>
    </row>
    <row r="3723" spans="1:23" x14ac:dyDescent="0.25">
      <c r="A3723" t="s">
        <v>8743</v>
      </c>
      <c r="B3723">
        <v>0</v>
      </c>
      <c r="C3723">
        <v>87</v>
      </c>
      <c r="D3723">
        <v>49</v>
      </c>
      <c r="E3723">
        <v>601</v>
      </c>
      <c r="F3723" t="s">
        <v>6726</v>
      </c>
      <c r="G3723">
        <v>708</v>
      </c>
      <c r="H3723">
        <v>0</v>
      </c>
      <c r="I3723" t="s">
        <v>1385</v>
      </c>
      <c r="J3723" t="s">
        <v>1142</v>
      </c>
      <c r="K3723" t="s">
        <v>10394</v>
      </c>
      <c r="L3723">
        <v>216</v>
      </c>
      <c r="M3723">
        <v>3059</v>
      </c>
      <c r="N3723" t="s">
        <v>5720</v>
      </c>
      <c r="O3723">
        <v>1</v>
      </c>
      <c r="P3723">
        <v>3</v>
      </c>
      <c r="Q3723" t="s">
        <v>30</v>
      </c>
      <c r="R3723" t="s">
        <v>31</v>
      </c>
      <c r="S3723">
        <v>0</v>
      </c>
      <c r="T3723">
        <v>2011</v>
      </c>
      <c r="U3723">
        <v>699</v>
      </c>
      <c r="V3723">
        <v>5.5</v>
      </c>
      <c r="W3723">
        <v>58</v>
      </c>
    </row>
    <row r="3724" spans="1:23" x14ac:dyDescent="0.25">
      <c r="A3724" t="s">
        <v>8079</v>
      </c>
      <c r="B3724">
        <v>64</v>
      </c>
      <c r="C3724">
        <v>94</v>
      </c>
      <c r="D3724">
        <v>261</v>
      </c>
      <c r="E3724">
        <v>179</v>
      </c>
      <c r="F3724" t="s">
        <v>10395</v>
      </c>
      <c r="G3724">
        <v>12000</v>
      </c>
      <c r="H3724">
        <v>0</v>
      </c>
      <c r="I3724" t="s">
        <v>2560</v>
      </c>
      <c r="J3724" t="s">
        <v>485</v>
      </c>
      <c r="K3724" t="s">
        <v>10396</v>
      </c>
      <c r="L3724">
        <v>6964</v>
      </c>
      <c r="M3724">
        <v>12676</v>
      </c>
      <c r="N3724" t="s">
        <v>10397</v>
      </c>
      <c r="O3724">
        <v>1</v>
      </c>
      <c r="P3724">
        <v>47</v>
      </c>
      <c r="Q3724" t="s">
        <v>30</v>
      </c>
      <c r="R3724" t="s">
        <v>10398</v>
      </c>
      <c r="S3724">
        <v>0</v>
      </c>
      <c r="T3724">
        <v>2014</v>
      </c>
      <c r="U3724">
        <v>316</v>
      </c>
      <c r="V3724">
        <v>4.4000000000000004</v>
      </c>
      <c r="W3724">
        <v>0</v>
      </c>
    </row>
    <row r="3725" spans="1:23" x14ac:dyDescent="0.25">
      <c r="A3725" t="s">
        <v>10399</v>
      </c>
      <c r="B3725">
        <v>8</v>
      </c>
      <c r="C3725">
        <v>109</v>
      </c>
      <c r="D3725">
        <v>3</v>
      </c>
      <c r="E3725">
        <v>126</v>
      </c>
      <c r="F3725" t="s">
        <v>8248</v>
      </c>
      <c r="G3725">
        <v>1000</v>
      </c>
      <c r="H3725">
        <v>0</v>
      </c>
      <c r="I3725" t="s">
        <v>1248</v>
      </c>
      <c r="J3725" t="s">
        <v>212</v>
      </c>
      <c r="K3725" t="s">
        <v>10400</v>
      </c>
      <c r="L3725">
        <v>237</v>
      </c>
      <c r="M3725">
        <v>1681</v>
      </c>
      <c r="N3725" t="s">
        <v>10401</v>
      </c>
      <c r="O3725">
        <v>3</v>
      </c>
      <c r="P3725">
        <v>3</v>
      </c>
      <c r="Q3725" t="s">
        <v>30</v>
      </c>
      <c r="R3725" t="s">
        <v>44</v>
      </c>
      <c r="S3725">
        <v>0</v>
      </c>
      <c r="T3725">
        <v>2014</v>
      </c>
      <c r="U3725">
        <v>266</v>
      </c>
      <c r="V3725">
        <v>4.4000000000000004</v>
      </c>
      <c r="W3725">
        <v>190</v>
      </c>
    </row>
    <row r="3726" spans="1:23" x14ac:dyDescent="0.25">
      <c r="A3726" t="s">
        <v>1189</v>
      </c>
      <c r="B3726">
        <v>64</v>
      </c>
      <c r="C3726">
        <v>130</v>
      </c>
      <c r="D3726">
        <v>0</v>
      </c>
      <c r="E3726">
        <v>826</v>
      </c>
      <c r="F3726" t="s">
        <v>3667</v>
      </c>
      <c r="G3726">
        <v>1000</v>
      </c>
      <c r="H3726">
        <v>0</v>
      </c>
      <c r="I3726" t="s">
        <v>1806</v>
      </c>
      <c r="J3726" t="s">
        <v>10402</v>
      </c>
      <c r="K3726" t="s">
        <v>10403</v>
      </c>
      <c r="L3726">
        <v>15988</v>
      </c>
      <c r="M3726">
        <v>5191</v>
      </c>
      <c r="N3726" t="s">
        <v>1620</v>
      </c>
      <c r="O3726">
        <v>0</v>
      </c>
      <c r="P3726">
        <v>153</v>
      </c>
      <c r="Q3726" t="s">
        <v>30</v>
      </c>
      <c r="R3726" t="s">
        <v>31</v>
      </c>
      <c r="S3726">
        <v>0</v>
      </c>
      <c r="T3726">
        <v>1977</v>
      </c>
      <c r="U3726">
        <v>849</v>
      </c>
      <c r="V3726">
        <v>6.8</v>
      </c>
      <c r="W3726">
        <v>2000</v>
      </c>
    </row>
    <row r="3727" spans="1:23" x14ac:dyDescent="0.25">
      <c r="A3727" t="s">
        <v>10404</v>
      </c>
      <c r="B3727">
        <v>0</v>
      </c>
      <c r="C3727">
        <v>88</v>
      </c>
      <c r="D3727">
        <v>14</v>
      </c>
      <c r="E3727">
        <v>668</v>
      </c>
      <c r="F3727" t="s">
        <v>10405</v>
      </c>
      <c r="G3727">
        <v>784</v>
      </c>
      <c r="H3727">
        <v>0</v>
      </c>
      <c r="I3727" t="s">
        <v>10406</v>
      </c>
      <c r="J3727" t="s">
        <v>10407</v>
      </c>
      <c r="K3727" t="s">
        <v>10408</v>
      </c>
      <c r="L3727">
        <v>8</v>
      </c>
      <c r="M3727">
        <v>3021</v>
      </c>
      <c r="N3727" t="s">
        <v>3688</v>
      </c>
      <c r="O3727">
        <v>2</v>
      </c>
      <c r="P3727">
        <v>0</v>
      </c>
      <c r="Q3727" t="s">
        <v>30</v>
      </c>
      <c r="R3727" t="s">
        <v>31</v>
      </c>
      <c r="S3727">
        <v>0</v>
      </c>
      <c r="T3727">
        <v>2015</v>
      </c>
      <c r="U3727">
        <v>763</v>
      </c>
      <c r="V3727">
        <v>8.6</v>
      </c>
      <c r="W3727">
        <v>49</v>
      </c>
    </row>
    <row r="3728" spans="1:23" x14ac:dyDescent="0.25">
      <c r="A3728" t="s">
        <v>4330</v>
      </c>
      <c r="B3728">
        <v>35</v>
      </c>
      <c r="C3728">
        <v>88</v>
      </c>
      <c r="D3728">
        <v>0</v>
      </c>
      <c r="E3728">
        <v>1000</v>
      </c>
      <c r="F3728" t="s">
        <v>1426</v>
      </c>
      <c r="G3728">
        <v>40000</v>
      </c>
      <c r="H3728">
        <v>0</v>
      </c>
      <c r="I3728" t="s">
        <v>4852</v>
      </c>
      <c r="J3728" t="s">
        <v>35</v>
      </c>
      <c r="K3728" t="s">
        <v>10409</v>
      </c>
      <c r="L3728">
        <v>849</v>
      </c>
      <c r="M3728">
        <v>46115</v>
      </c>
      <c r="N3728" t="s">
        <v>2370</v>
      </c>
      <c r="O3728">
        <v>7</v>
      </c>
      <c r="P3728">
        <v>4</v>
      </c>
      <c r="Q3728" t="s">
        <v>30</v>
      </c>
      <c r="R3728" t="s">
        <v>31</v>
      </c>
      <c r="S3728">
        <v>0</v>
      </c>
      <c r="T3728">
        <v>2016</v>
      </c>
      <c r="U3728">
        <v>3000</v>
      </c>
      <c r="V3728">
        <v>4.8</v>
      </c>
      <c r="W3728">
        <v>0</v>
      </c>
    </row>
    <row r="3729" spans="1:23" x14ac:dyDescent="0.25">
      <c r="A3729" t="s">
        <v>10410</v>
      </c>
      <c r="B3729">
        <v>21</v>
      </c>
      <c r="C3729">
        <v>97</v>
      </c>
      <c r="D3729">
        <v>20</v>
      </c>
      <c r="E3729">
        <v>538</v>
      </c>
      <c r="F3729" t="s">
        <v>10411</v>
      </c>
      <c r="G3729">
        <v>741</v>
      </c>
      <c r="H3729">
        <v>0</v>
      </c>
      <c r="I3729" t="s">
        <v>3537</v>
      </c>
      <c r="J3729" t="s">
        <v>10412</v>
      </c>
      <c r="K3729" t="s">
        <v>10413</v>
      </c>
      <c r="L3729">
        <v>928</v>
      </c>
      <c r="M3729">
        <v>2849</v>
      </c>
      <c r="N3729" t="s">
        <v>10414</v>
      </c>
      <c r="O3729">
        <v>1</v>
      </c>
      <c r="P3729">
        <v>14</v>
      </c>
      <c r="Q3729" t="s">
        <v>30</v>
      </c>
      <c r="R3729" t="s">
        <v>31</v>
      </c>
      <c r="S3729">
        <v>0</v>
      </c>
      <c r="T3729">
        <v>2015</v>
      </c>
      <c r="U3729">
        <v>615</v>
      </c>
      <c r="V3729">
        <v>3.4</v>
      </c>
      <c r="W3729">
        <v>0</v>
      </c>
    </row>
    <row r="3730" spans="1:23" x14ac:dyDescent="0.25">
      <c r="A3730" t="s">
        <v>10415</v>
      </c>
      <c r="B3730">
        <v>99</v>
      </c>
      <c r="C3730">
        <v>113</v>
      </c>
      <c r="D3730">
        <v>44</v>
      </c>
      <c r="E3730">
        <v>4</v>
      </c>
      <c r="F3730" t="s">
        <v>10416</v>
      </c>
      <c r="G3730">
        <v>61</v>
      </c>
      <c r="H3730">
        <v>617228</v>
      </c>
      <c r="I3730" t="s">
        <v>10417</v>
      </c>
      <c r="J3730" t="s">
        <v>10418</v>
      </c>
      <c r="K3730" t="s">
        <v>10419</v>
      </c>
      <c r="L3730">
        <v>6183</v>
      </c>
      <c r="M3730">
        <v>92</v>
      </c>
      <c r="N3730" t="s">
        <v>10420</v>
      </c>
      <c r="O3730">
        <v>1</v>
      </c>
      <c r="P3730">
        <v>27</v>
      </c>
      <c r="Q3730" t="s">
        <v>10421</v>
      </c>
      <c r="R3730" t="s">
        <v>3416</v>
      </c>
      <c r="S3730">
        <v>0</v>
      </c>
      <c r="T3730">
        <v>2006</v>
      </c>
      <c r="U3730">
        <v>12</v>
      </c>
      <c r="V3730">
        <v>7.4</v>
      </c>
      <c r="W3730">
        <v>1000</v>
      </c>
    </row>
    <row r="3731" spans="1:23" x14ac:dyDescent="0.25">
      <c r="A3731" t="s">
        <v>10422</v>
      </c>
      <c r="B3731">
        <v>115</v>
      </c>
      <c r="C3731">
        <v>99</v>
      </c>
      <c r="D3731">
        <v>766</v>
      </c>
      <c r="E3731">
        <v>269</v>
      </c>
      <c r="F3731" t="s">
        <v>1974</v>
      </c>
      <c r="G3731">
        <v>595</v>
      </c>
      <c r="H3731">
        <v>274385</v>
      </c>
      <c r="I3731" t="s">
        <v>1639</v>
      </c>
      <c r="J3731" t="s">
        <v>1193</v>
      </c>
      <c r="K3731" t="s">
        <v>10423</v>
      </c>
      <c r="L3731">
        <v>29203</v>
      </c>
      <c r="M3731">
        <v>1519</v>
      </c>
      <c r="N3731" t="s">
        <v>10424</v>
      </c>
      <c r="O3731">
        <v>3</v>
      </c>
      <c r="P3731">
        <v>26</v>
      </c>
      <c r="Q3731" t="s">
        <v>5217</v>
      </c>
      <c r="R3731" t="s">
        <v>526</v>
      </c>
      <c r="S3731">
        <v>0</v>
      </c>
      <c r="T3731">
        <v>2009</v>
      </c>
      <c r="U3731">
        <v>486</v>
      </c>
      <c r="V3731">
        <v>7.3</v>
      </c>
      <c r="W3731">
        <v>0</v>
      </c>
    </row>
    <row r="3732" spans="1:23" x14ac:dyDescent="0.25">
      <c r="A3732" t="s">
        <v>3639</v>
      </c>
      <c r="B3732">
        <v>104</v>
      </c>
      <c r="C3732">
        <v>148</v>
      </c>
      <c r="D3732">
        <v>0</v>
      </c>
      <c r="E3732">
        <v>263</v>
      </c>
      <c r="F3732" t="s">
        <v>3401</v>
      </c>
      <c r="G3732">
        <v>3000</v>
      </c>
      <c r="H3732">
        <v>24475416</v>
      </c>
      <c r="I3732" t="s">
        <v>2164</v>
      </c>
      <c r="J3732" t="s">
        <v>1105</v>
      </c>
      <c r="K3732" t="s">
        <v>10425</v>
      </c>
      <c r="L3732">
        <v>72443</v>
      </c>
      <c r="M3732">
        <v>3967</v>
      </c>
      <c r="N3732" t="s">
        <v>2918</v>
      </c>
      <c r="O3732">
        <v>0</v>
      </c>
      <c r="P3732">
        <v>309</v>
      </c>
      <c r="Q3732" t="s">
        <v>30</v>
      </c>
      <c r="R3732" t="s">
        <v>31</v>
      </c>
      <c r="S3732">
        <v>0</v>
      </c>
      <c r="T3732">
        <v>1996</v>
      </c>
      <c r="U3732">
        <v>324</v>
      </c>
      <c r="V3732">
        <v>8</v>
      </c>
      <c r="W3732">
        <v>0</v>
      </c>
    </row>
    <row r="3733" spans="1:23" x14ac:dyDescent="0.25">
      <c r="A3733" t="s">
        <v>10426</v>
      </c>
      <c r="B3733">
        <v>195</v>
      </c>
      <c r="C3733">
        <v>107</v>
      </c>
      <c r="D3733">
        <v>58</v>
      </c>
      <c r="E3733">
        <v>537</v>
      </c>
      <c r="F3733" t="s">
        <v>1570</v>
      </c>
      <c r="G3733">
        <v>874</v>
      </c>
      <c r="H3733">
        <v>0</v>
      </c>
      <c r="I3733" t="s">
        <v>3406</v>
      </c>
      <c r="J3733" t="s">
        <v>2627</v>
      </c>
      <c r="K3733" t="s">
        <v>10427</v>
      </c>
      <c r="L3733">
        <v>46347</v>
      </c>
      <c r="M3733">
        <v>2363</v>
      </c>
      <c r="N3733" t="s">
        <v>10428</v>
      </c>
      <c r="O3733">
        <v>1</v>
      </c>
      <c r="P3733">
        <v>112</v>
      </c>
      <c r="Q3733" t="s">
        <v>30</v>
      </c>
      <c r="R3733" t="s">
        <v>44</v>
      </c>
      <c r="S3733">
        <v>0</v>
      </c>
      <c r="T3733">
        <v>2011</v>
      </c>
      <c r="U3733">
        <v>579</v>
      </c>
      <c r="V3733">
        <v>6.5</v>
      </c>
      <c r="W3733">
        <v>10000</v>
      </c>
    </row>
    <row r="3734" spans="1:23" x14ac:dyDescent="0.25">
      <c r="A3734" t="s">
        <v>9416</v>
      </c>
      <c r="B3734">
        <v>303</v>
      </c>
      <c r="C3734">
        <v>93</v>
      </c>
      <c r="D3734">
        <v>0</v>
      </c>
      <c r="E3734">
        <v>581</v>
      </c>
      <c r="F3734" t="s">
        <v>10429</v>
      </c>
      <c r="G3734">
        <v>1000</v>
      </c>
      <c r="H3734">
        <v>47277326</v>
      </c>
      <c r="I3734" t="s">
        <v>3905</v>
      </c>
      <c r="J3734" t="s">
        <v>2348</v>
      </c>
      <c r="K3734" t="s">
        <v>10430</v>
      </c>
      <c r="L3734">
        <v>138814</v>
      </c>
      <c r="M3734">
        <v>2990</v>
      </c>
      <c r="N3734" t="s">
        <v>3307</v>
      </c>
      <c r="O3734">
        <v>0</v>
      </c>
      <c r="P3734">
        <v>1516</v>
      </c>
      <c r="Q3734" t="s">
        <v>30</v>
      </c>
      <c r="R3734" t="s">
        <v>31</v>
      </c>
      <c r="S3734">
        <v>0</v>
      </c>
      <c r="T3734">
        <v>2005</v>
      </c>
      <c r="U3734">
        <v>1000</v>
      </c>
      <c r="V3734">
        <v>5.9</v>
      </c>
      <c r="W3734">
        <v>0</v>
      </c>
    </row>
    <row r="3735" spans="1:23" x14ac:dyDescent="0.25">
      <c r="A3735" t="s">
        <v>5604</v>
      </c>
      <c r="B3735">
        <v>122</v>
      </c>
      <c r="C3735">
        <v>94</v>
      </c>
      <c r="D3735">
        <v>187</v>
      </c>
      <c r="E3735">
        <v>427</v>
      </c>
      <c r="F3735" t="s">
        <v>1492</v>
      </c>
      <c r="G3735">
        <v>1000</v>
      </c>
      <c r="H3735">
        <v>1247453</v>
      </c>
      <c r="I3735" t="s">
        <v>1639</v>
      </c>
      <c r="J3735" t="s">
        <v>556</v>
      </c>
      <c r="K3735" t="s">
        <v>10431</v>
      </c>
      <c r="L3735">
        <v>11202</v>
      </c>
      <c r="M3735">
        <v>3690</v>
      </c>
      <c r="N3735" t="s">
        <v>3728</v>
      </c>
      <c r="O3735">
        <v>0</v>
      </c>
      <c r="P3735">
        <v>123</v>
      </c>
      <c r="Q3735" t="s">
        <v>30</v>
      </c>
      <c r="R3735" t="s">
        <v>44</v>
      </c>
      <c r="S3735">
        <v>0</v>
      </c>
      <c r="T3735">
        <v>2005</v>
      </c>
      <c r="U3735">
        <v>887</v>
      </c>
      <c r="V3735">
        <v>6.8</v>
      </c>
      <c r="W3735">
        <v>750</v>
      </c>
    </row>
    <row r="3736" spans="1:23" x14ac:dyDescent="0.25">
      <c r="A3736" t="s">
        <v>7027</v>
      </c>
      <c r="B3736">
        <v>359</v>
      </c>
      <c r="C3736">
        <v>121</v>
      </c>
      <c r="D3736">
        <v>337</v>
      </c>
      <c r="E3736">
        <v>41</v>
      </c>
      <c r="F3736" t="s">
        <v>3589</v>
      </c>
      <c r="G3736">
        <v>982</v>
      </c>
      <c r="H3736">
        <v>1729969</v>
      </c>
      <c r="I3736" t="s">
        <v>2560</v>
      </c>
      <c r="J3736" t="s">
        <v>1679</v>
      </c>
      <c r="K3736" t="s">
        <v>10432</v>
      </c>
      <c r="L3736">
        <v>68211</v>
      </c>
      <c r="M3736">
        <v>1520</v>
      </c>
      <c r="N3736" t="s">
        <v>10433</v>
      </c>
      <c r="O3736">
        <v>0</v>
      </c>
      <c r="P3736">
        <v>219</v>
      </c>
      <c r="Q3736" t="s">
        <v>30</v>
      </c>
      <c r="R3736" t="s">
        <v>31</v>
      </c>
      <c r="S3736">
        <v>0</v>
      </c>
      <c r="T3736">
        <v>2011</v>
      </c>
      <c r="U3736">
        <v>463</v>
      </c>
      <c r="V3736">
        <v>7.4</v>
      </c>
      <c r="W3736">
        <v>14000</v>
      </c>
    </row>
    <row r="3737" spans="1:23" x14ac:dyDescent="0.25">
      <c r="A3737" t="s">
        <v>10434</v>
      </c>
      <c r="B3737">
        <v>130</v>
      </c>
      <c r="C3737">
        <v>118</v>
      </c>
      <c r="D3737">
        <v>7</v>
      </c>
      <c r="E3737">
        <v>339</v>
      </c>
      <c r="F3737" t="s">
        <v>763</v>
      </c>
      <c r="G3737">
        <v>968</v>
      </c>
      <c r="H3737">
        <v>1705139</v>
      </c>
      <c r="I3737" t="s">
        <v>1713</v>
      </c>
      <c r="J3737" t="s">
        <v>5300</v>
      </c>
      <c r="K3737" t="s">
        <v>10435</v>
      </c>
      <c r="L3737">
        <v>4695</v>
      </c>
      <c r="M3737">
        <v>2545</v>
      </c>
      <c r="N3737" t="s">
        <v>10436</v>
      </c>
      <c r="O3737">
        <v>0</v>
      </c>
      <c r="P3737">
        <v>69</v>
      </c>
      <c r="Q3737" t="s">
        <v>30</v>
      </c>
      <c r="R3737" t="s">
        <v>31</v>
      </c>
      <c r="S3737">
        <v>0</v>
      </c>
      <c r="T3737">
        <v>1988</v>
      </c>
      <c r="U3737">
        <v>733</v>
      </c>
      <c r="V3737">
        <v>6.7</v>
      </c>
      <c r="W3737">
        <v>0</v>
      </c>
    </row>
    <row r="3738" spans="1:23" x14ac:dyDescent="0.25">
      <c r="A3738" t="s">
        <v>10437</v>
      </c>
      <c r="B3738">
        <v>64</v>
      </c>
      <c r="C3738">
        <v>98</v>
      </c>
      <c r="D3738">
        <v>16</v>
      </c>
      <c r="E3738">
        <v>621</v>
      </c>
      <c r="F3738" t="s">
        <v>282</v>
      </c>
      <c r="G3738">
        <v>10000</v>
      </c>
      <c r="H3738">
        <v>238774</v>
      </c>
      <c r="I3738" t="s">
        <v>1639</v>
      </c>
      <c r="J3738" t="s">
        <v>80</v>
      </c>
      <c r="K3738" t="s">
        <v>10438</v>
      </c>
      <c r="L3738">
        <v>9611</v>
      </c>
      <c r="M3738">
        <v>11703</v>
      </c>
      <c r="N3738" t="s">
        <v>400</v>
      </c>
      <c r="O3738">
        <v>0</v>
      </c>
      <c r="P3738">
        <v>70</v>
      </c>
      <c r="Q3738" t="s">
        <v>30</v>
      </c>
      <c r="R3738" t="s">
        <v>44</v>
      </c>
      <c r="S3738">
        <v>0</v>
      </c>
      <c r="T3738">
        <v>2006</v>
      </c>
      <c r="U3738">
        <v>838</v>
      </c>
      <c r="V3738">
        <v>6.8</v>
      </c>
      <c r="W3738">
        <v>864</v>
      </c>
    </row>
    <row r="3739" spans="1:23" x14ac:dyDescent="0.25">
      <c r="A3739" t="s">
        <v>10439</v>
      </c>
      <c r="B3739">
        <v>13</v>
      </c>
      <c r="C3739">
        <v>82</v>
      </c>
      <c r="D3739">
        <v>0</v>
      </c>
      <c r="E3739">
        <v>316</v>
      </c>
      <c r="F3739" t="s">
        <v>1440</v>
      </c>
      <c r="G3739">
        <v>927</v>
      </c>
      <c r="H3739">
        <v>0</v>
      </c>
      <c r="I3739" t="s">
        <v>684</v>
      </c>
      <c r="J3739" t="s">
        <v>5387</v>
      </c>
      <c r="K3739" t="s">
        <v>10440</v>
      </c>
      <c r="L3739">
        <v>4247</v>
      </c>
      <c r="M3739">
        <v>2469</v>
      </c>
      <c r="N3739" t="s">
        <v>4265</v>
      </c>
      <c r="O3739">
        <v>2</v>
      </c>
      <c r="P3739">
        <v>11</v>
      </c>
      <c r="Q3739" t="s">
        <v>30</v>
      </c>
      <c r="R3739" t="s">
        <v>31</v>
      </c>
      <c r="S3739">
        <v>0</v>
      </c>
      <c r="T3739">
        <v>2014</v>
      </c>
      <c r="U3739">
        <v>833</v>
      </c>
      <c r="V3739">
        <v>5.4</v>
      </c>
      <c r="W3739">
        <v>0</v>
      </c>
    </row>
    <row r="3740" spans="1:23" x14ac:dyDescent="0.25">
      <c r="A3740" t="s">
        <v>4473</v>
      </c>
      <c r="B3740">
        <v>159</v>
      </c>
      <c r="C3740">
        <v>101</v>
      </c>
      <c r="D3740">
        <v>365</v>
      </c>
      <c r="E3740">
        <v>14</v>
      </c>
      <c r="F3740" t="s">
        <v>10441</v>
      </c>
      <c r="G3740">
        <v>237</v>
      </c>
      <c r="H3740">
        <v>8025872</v>
      </c>
      <c r="I3740" t="s">
        <v>4577</v>
      </c>
      <c r="J3740" t="s">
        <v>10442</v>
      </c>
      <c r="K3740" t="s">
        <v>10443</v>
      </c>
      <c r="L3740">
        <v>19234</v>
      </c>
      <c r="M3740">
        <v>302</v>
      </c>
      <c r="N3740" t="s">
        <v>10444</v>
      </c>
      <c r="O3740">
        <v>3</v>
      </c>
      <c r="P3740">
        <v>258</v>
      </c>
      <c r="Q3740" t="s">
        <v>30</v>
      </c>
      <c r="R3740" t="s">
        <v>31</v>
      </c>
      <c r="S3740">
        <v>0</v>
      </c>
      <c r="T3740">
        <v>1986</v>
      </c>
      <c r="U3740">
        <v>28</v>
      </c>
      <c r="V3740">
        <v>5.5</v>
      </c>
      <c r="W3740">
        <v>0</v>
      </c>
    </row>
    <row r="3741" spans="1:23" x14ac:dyDescent="0.25">
      <c r="A3741" t="s">
        <v>9888</v>
      </c>
      <c r="B3741">
        <v>54</v>
      </c>
      <c r="C3741">
        <v>106</v>
      </c>
      <c r="D3741">
        <v>541</v>
      </c>
      <c r="E3741">
        <v>372</v>
      </c>
      <c r="F3741" t="s">
        <v>10445</v>
      </c>
      <c r="G3741">
        <v>773</v>
      </c>
      <c r="H3741">
        <v>0</v>
      </c>
      <c r="I3741" t="s">
        <v>10446</v>
      </c>
      <c r="J3741" t="s">
        <v>952</v>
      </c>
      <c r="K3741" t="s">
        <v>10447</v>
      </c>
      <c r="L3741">
        <v>13467</v>
      </c>
      <c r="M3741">
        <v>2409</v>
      </c>
      <c r="N3741" t="s">
        <v>4133</v>
      </c>
      <c r="O3741">
        <v>0</v>
      </c>
      <c r="P3741">
        <v>106</v>
      </c>
      <c r="Q3741" t="s">
        <v>30</v>
      </c>
      <c r="R3741" t="s">
        <v>31</v>
      </c>
      <c r="S3741">
        <v>0</v>
      </c>
      <c r="T3741">
        <v>1973</v>
      </c>
      <c r="U3741">
        <v>476</v>
      </c>
      <c r="V3741">
        <v>7.4</v>
      </c>
      <c r="W3741">
        <v>0</v>
      </c>
    </row>
    <row r="3742" spans="1:23" x14ac:dyDescent="0.25">
      <c r="A3742" t="s">
        <v>7491</v>
      </c>
      <c r="B3742">
        <v>440</v>
      </c>
      <c r="C3742">
        <v>90</v>
      </c>
      <c r="D3742">
        <v>0</v>
      </c>
      <c r="E3742">
        <v>428</v>
      </c>
      <c r="F3742" t="s">
        <v>145</v>
      </c>
      <c r="G3742">
        <v>33000</v>
      </c>
      <c r="H3742">
        <v>778565</v>
      </c>
      <c r="I3742" t="s">
        <v>1265</v>
      </c>
      <c r="J3742" t="s">
        <v>2641</v>
      </c>
      <c r="K3742" t="s">
        <v>10448</v>
      </c>
      <c r="L3742">
        <v>83234</v>
      </c>
      <c r="M3742">
        <v>34779</v>
      </c>
      <c r="N3742" t="s">
        <v>10449</v>
      </c>
      <c r="O3742">
        <v>1</v>
      </c>
      <c r="P3742">
        <v>475</v>
      </c>
      <c r="Q3742" t="s">
        <v>30</v>
      </c>
      <c r="R3742" t="s">
        <v>4649</v>
      </c>
      <c r="S3742">
        <v>0</v>
      </c>
      <c r="T3742">
        <v>2013</v>
      </c>
      <c r="U3742">
        <v>1000</v>
      </c>
      <c r="V3742">
        <v>5.7</v>
      </c>
      <c r="W3742">
        <v>30000</v>
      </c>
    </row>
    <row r="3743" spans="1:23" x14ac:dyDescent="0.25">
      <c r="A3743" t="s">
        <v>10450</v>
      </c>
      <c r="B3743">
        <v>7</v>
      </c>
      <c r="C3743">
        <v>79</v>
      </c>
      <c r="D3743">
        <v>0</v>
      </c>
      <c r="E3743">
        <v>20</v>
      </c>
      <c r="F3743" t="s">
        <v>10451</v>
      </c>
      <c r="G3743">
        <v>226</v>
      </c>
      <c r="H3743">
        <v>0</v>
      </c>
      <c r="I3743" t="s">
        <v>2164</v>
      </c>
      <c r="J3743" t="s">
        <v>3001</v>
      </c>
      <c r="K3743" t="s">
        <v>10452</v>
      </c>
      <c r="L3743">
        <v>262</v>
      </c>
      <c r="M3743">
        <v>286</v>
      </c>
      <c r="N3743" t="s">
        <v>10453</v>
      </c>
      <c r="O3743">
        <v>0</v>
      </c>
      <c r="P3743">
        <v>6</v>
      </c>
      <c r="Q3743" t="s">
        <v>965</v>
      </c>
      <c r="R3743" t="s">
        <v>966</v>
      </c>
      <c r="S3743">
        <v>0</v>
      </c>
      <c r="T3743">
        <v>2005</v>
      </c>
      <c r="U3743">
        <v>40</v>
      </c>
      <c r="V3743">
        <v>5.4</v>
      </c>
      <c r="W3743">
        <v>11</v>
      </c>
    </row>
    <row r="3744" spans="1:23" x14ac:dyDescent="0.25">
      <c r="A3744" t="s">
        <v>10454</v>
      </c>
      <c r="B3744">
        <v>4</v>
      </c>
      <c r="C3744">
        <v>87</v>
      </c>
      <c r="D3744">
        <v>20</v>
      </c>
      <c r="E3744">
        <v>329</v>
      </c>
      <c r="F3744" t="s">
        <v>7967</v>
      </c>
      <c r="G3744">
        <v>571</v>
      </c>
      <c r="H3744">
        <v>0</v>
      </c>
      <c r="I3744" t="s">
        <v>1094</v>
      </c>
      <c r="J3744" t="s">
        <v>5026</v>
      </c>
      <c r="K3744" t="s">
        <v>10455</v>
      </c>
      <c r="L3744">
        <v>1427</v>
      </c>
      <c r="M3744">
        <v>2006</v>
      </c>
      <c r="N3744" t="s">
        <v>2747</v>
      </c>
      <c r="O3744">
        <v>6</v>
      </c>
      <c r="P3744">
        <v>12</v>
      </c>
      <c r="Q3744" t="s">
        <v>30</v>
      </c>
      <c r="R3744" t="s">
        <v>31</v>
      </c>
      <c r="S3744">
        <v>0</v>
      </c>
      <c r="T3744">
        <v>2011</v>
      </c>
      <c r="U3744">
        <v>345</v>
      </c>
      <c r="V3744">
        <v>3.2</v>
      </c>
      <c r="W3744">
        <v>491</v>
      </c>
    </row>
    <row r="3745" spans="1:23" x14ac:dyDescent="0.25">
      <c r="A3745" t="s">
        <v>10456</v>
      </c>
      <c r="B3745">
        <v>96</v>
      </c>
      <c r="C3745">
        <v>105</v>
      </c>
      <c r="D3745">
        <v>11</v>
      </c>
      <c r="E3745">
        <v>16</v>
      </c>
      <c r="F3745" t="s">
        <v>5434</v>
      </c>
      <c r="G3745">
        <v>18000</v>
      </c>
      <c r="H3745">
        <v>1340891</v>
      </c>
      <c r="I3745" t="s">
        <v>152</v>
      </c>
      <c r="J3745" t="s">
        <v>443</v>
      </c>
      <c r="K3745" t="s">
        <v>10457</v>
      </c>
      <c r="L3745">
        <v>18940</v>
      </c>
      <c r="M3745">
        <v>18105</v>
      </c>
      <c r="N3745" t="s">
        <v>10458</v>
      </c>
      <c r="O3745">
        <v>0</v>
      </c>
      <c r="P3745">
        <v>182</v>
      </c>
      <c r="Q3745" t="s">
        <v>30</v>
      </c>
      <c r="R3745" t="s">
        <v>44</v>
      </c>
      <c r="S3745">
        <v>0</v>
      </c>
      <c r="T3745">
        <v>2004</v>
      </c>
      <c r="U3745">
        <v>66</v>
      </c>
      <c r="V3745">
        <v>7.8</v>
      </c>
      <c r="W3745">
        <v>2000</v>
      </c>
    </row>
    <row r="3746" spans="1:23" x14ac:dyDescent="0.25">
      <c r="A3746" t="s">
        <v>10459</v>
      </c>
      <c r="B3746">
        <v>8</v>
      </c>
      <c r="C3746">
        <v>89</v>
      </c>
      <c r="D3746">
        <v>0</v>
      </c>
      <c r="E3746">
        <v>413</v>
      </c>
      <c r="F3746" t="s">
        <v>2251</v>
      </c>
      <c r="G3746">
        <v>584</v>
      </c>
      <c r="H3746">
        <v>0</v>
      </c>
      <c r="I3746" t="s">
        <v>8666</v>
      </c>
      <c r="J3746" t="s">
        <v>10460</v>
      </c>
      <c r="K3746" t="s">
        <v>10461</v>
      </c>
      <c r="L3746">
        <v>436</v>
      </c>
      <c r="M3746">
        <v>2668</v>
      </c>
      <c r="N3746" t="s">
        <v>714</v>
      </c>
      <c r="O3746">
        <v>2</v>
      </c>
      <c r="P3746">
        <v>8</v>
      </c>
      <c r="Q3746" t="s">
        <v>30</v>
      </c>
      <c r="R3746" t="s">
        <v>188</v>
      </c>
      <c r="S3746">
        <v>0</v>
      </c>
      <c r="T3746">
        <v>2007</v>
      </c>
      <c r="U3746">
        <v>580</v>
      </c>
      <c r="V3746">
        <v>5.3</v>
      </c>
      <c r="W3746">
        <v>31</v>
      </c>
    </row>
    <row r="3747" spans="1:23" x14ac:dyDescent="0.25">
      <c r="A3747" t="s">
        <v>10462</v>
      </c>
      <c r="B3747">
        <v>87</v>
      </c>
      <c r="C3747">
        <v>100</v>
      </c>
      <c r="D3747">
        <v>3</v>
      </c>
      <c r="E3747">
        <v>9</v>
      </c>
      <c r="F3747" t="s">
        <v>10463</v>
      </c>
      <c r="G3747">
        <v>74</v>
      </c>
      <c r="H3747">
        <v>513836</v>
      </c>
      <c r="I3747" t="s">
        <v>936</v>
      </c>
      <c r="J3747" t="s">
        <v>7875</v>
      </c>
      <c r="K3747" t="s">
        <v>10464</v>
      </c>
      <c r="L3747">
        <v>6304</v>
      </c>
      <c r="M3747">
        <v>143</v>
      </c>
      <c r="N3747" t="s">
        <v>10465</v>
      </c>
      <c r="O3747">
        <v>1</v>
      </c>
      <c r="P3747">
        <v>21</v>
      </c>
      <c r="Q3747" t="s">
        <v>965</v>
      </c>
      <c r="R3747" t="s">
        <v>966</v>
      </c>
      <c r="S3747">
        <v>0</v>
      </c>
      <c r="T3747">
        <v>2010</v>
      </c>
      <c r="U3747">
        <v>52</v>
      </c>
      <c r="V3747">
        <v>7.2</v>
      </c>
      <c r="W3747">
        <v>0</v>
      </c>
    </row>
    <row r="3748" spans="1:23" x14ac:dyDescent="0.25">
      <c r="A3748" t="s">
        <v>10466</v>
      </c>
      <c r="B3748">
        <v>10</v>
      </c>
      <c r="C3748">
        <v>92</v>
      </c>
      <c r="D3748">
        <v>4</v>
      </c>
      <c r="E3748">
        <v>140</v>
      </c>
      <c r="F3748" t="s">
        <v>4531</v>
      </c>
      <c r="G3748">
        <v>943</v>
      </c>
      <c r="H3748">
        <v>0</v>
      </c>
      <c r="I3748" t="s">
        <v>1639</v>
      </c>
      <c r="J3748" t="s">
        <v>578</v>
      </c>
      <c r="K3748" t="s">
        <v>10467</v>
      </c>
      <c r="L3748">
        <v>421</v>
      </c>
      <c r="M3748">
        <v>1795</v>
      </c>
      <c r="N3748" t="s">
        <v>10468</v>
      </c>
      <c r="O3748">
        <v>1</v>
      </c>
      <c r="P3748">
        <v>3</v>
      </c>
      <c r="Q3748" t="s">
        <v>30</v>
      </c>
      <c r="R3748" t="s">
        <v>1873</v>
      </c>
      <c r="S3748">
        <v>0</v>
      </c>
      <c r="T3748">
        <v>2013</v>
      </c>
      <c r="U3748">
        <v>480</v>
      </c>
      <c r="V3748">
        <v>6.2</v>
      </c>
      <c r="W3748">
        <v>199</v>
      </c>
    </row>
    <row r="3749" spans="1:23" x14ac:dyDescent="0.25">
      <c r="A3749" t="s">
        <v>10469</v>
      </c>
      <c r="B3749">
        <v>121</v>
      </c>
      <c r="C3749">
        <v>97</v>
      </c>
      <c r="D3749">
        <v>4</v>
      </c>
      <c r="E3749">
        <v>577</v>
      </c>
      <c r="F3749" t="s">
        <v>5390</v>
      </c>
      <c r="G3749">
        <v>13000</v>
      </c>
      <c r="H3749">
        <v>434417</v>
      </c>
      <c r="I3749" t="s">
        <v>2164</v>
      </c>
      <c r="J3749" t="s">
        <v>311</v>
      </c>
      <c r="K3749" t="s">
        <v>10470</v>
      </c>
      <c r="L3749">
        <v>8867</v>
      </c>
      <c r="M3749">
        <v>15093</v>
      </c>
      <c r="N3749" t="s">
        <v>1460</v>
      </c>
      <c r="O3749">
        <v>1</v>
      </c>
      <c r="P3749">
        <v>65</v>
      </c>
      <c r="Q3749" t="s">
        <v>30</v>
      </c>
      <c r="R3749" t="s">
        <v>2266</v>
      </c>
      <c r="S3749">
        <v>0</v>
      </c>
      <c r="T3749">
        <v>2007</v>
      </c>
      <c r="U3749">
        <v>1000</v>
      </c>
      <c r="V3749">
        <v>5.9</v>
      </c>
      <c r="W3749">
        <v>0</v>
      </c>
    </row>
    <row r="3750" spans="1:23" x14ac:dyDescent="0.25">
      <c r="A3750" t="s">
        <v>10471</v>
      </c>
      <c r="B3750">
        <v>43</v>
      </c>
      <c r="C3750">
        <v>100</v>
      </c>
      <c r="D3750">
        <v>0</v>
      </c>
      <c r="E3750">
        <v>3</v>
      </c>
      <c r="F3750" t="s">
        <v>10472</v>
      </c>
      <c r="G3750">
        <v>109</v>
      </c>
      <c r="H3750">
        <v>728</v>
      </c>
      <c r="I3750" t="s">
        <v>1265</v>
      </c>
      <c r="J3750" t="s">
        <v>10473</v>
      </c>
      <c r="K3750" t="s">
        <v>10334</v>
      </c>
      <c r="L3750">
        <v>2776</v>
      </c>
      <c r="M3750">
        <v>122</v>
      </c>
      <c r="N3750" t="s">
        <v>10474</v>
      </c>
      <c r="O3750">
        <v>0</v>
      </c>
      <c r="P3750">
        <v>22</v>
      </c>
      <c r="Q3750" t="s">
        <v>30</v>
      </c>
      <c r="R3750" t="s">
        <v>127</v>
      </c>
      <c r="S3750">
        <v>0</v>
      </c>
      <c r="T3750">
        <v>2006</v>
      </c>
      <c r="U3750">
        <v>10</v>
      </c>
      <c r="V3750">
        <v>7.3</v>
      </c>
      <c r="W3750">
        <v>285</v>
      </c>
    </row>
    <row r="3751" spans="1:23" x14ac:dyDescent="0.25">
      <c r="A3751" t="s">
        <v>4528</v>
      </c>
      <c r="B3751">
        <v>45</v>
      </c>
      <c r="C3751">
        <v>96</v>
      </c>
      <c r="D3751">
        <v>37</v>
      </c>
      <c r="E3751">
        <v>542</v>
      </c>
      <c r="F3751" t="s">
        <v>10475</v>
      </c>
      <c r="G3751">
        <v>801</v>
      </c>
      <c r="H3751">
        <v>81200000</v>
      </c>
      <c r="I3751" t="s">
        <v>1094</v>
      </c>
      <c r="J3751" t="s">
        <v>6520</v>
      </c>
      <c r="K3751" t="s">
        <v>10476</v>
      </c>
      <c r="L3751">
        <v>87739</v>
      </c>
      <c r="M3751">
        <v>3113</v>
      </c>
      <c r="N3751" t="s">
        <v>6107</v>
      </c>
      <c r="O3751">
        <v>0</v>
      </c>
      <c r="P3751">
        <v>133</v>
      </c>
      <c r="Q3751" t="s">
        <v>30</v>
      </c>
      <c r="R3751" t="s">
        <v>31</v>
      </c>
      <c r="S3751">
        <v>0</v>
      </c>
      <c r="T3751">
        <v>1984</v>
      </c>
      <c r="U3751">
        <v>760</v>
      </c>
      <c r="V3751">
        <v>6.7</v>
      </c>
      <c r="W3751">
        <v>0</v>
      </c>
    </row>
    <row r="3752" spans="1:23" x14ac:dyDescent="0.25">
      <c r="A3752" t="s">
        <v>7796</v>
      </c>
      <c r="B3752">
        <v>36</v>
      </c>
      <c r="C3752">
        <v>104</v>
      </c>
      <c r="D3752">
        <v>116</v>
      </c>
      <c r="E3752">
        <v>83</v>
      </c>
      <c r="F3752" t="s">
        <v>10477</v>
      </c>
      <c r="G3752">
        <v>1000</v>
      </c>
      <c r="H3752">
        <v>0</v>
      </c>
      <c r="I3752" t="s">
        <v>1503</v>
      </c>
      <c r="J3752" t="s">
        <v>4592</v>
      </c>
      <c r="K3752" t="s">
        <v>10478</v>
      </c>
      <c r="L3752">
        <v>50125</v>
      </c>
      <c r="M3752">
        <v>1662</v>
      </c>
      <c r="N3752" t="s">
        <v>6503</v>
      </c>
      <c r="O3752">
        <v>0</v>
      </c>
      <c r="P3752">
        <v>140</v>
      </c>
      <c r="Q3752" t="s">
        <v>30</v>
      </c>
      <c r="R3752" t="s">
        <v>31</v>
      </c>
      <c r="S3752">
        <v>0</v>
      </c>
      <c r="T3752">
        <v>1980</v>
      </c>
      <c r="U3752">
        <v>511</v>
      </c>
      <c r="V3752">
        <v>5.7</v>
      </c>
      <c r="W3752">
        <v>0</v>
      </c>
    </row>
    <row r="3753" spans="1:23" x14ac:dyDescent="0.25">
      <c r="A3753" t="s">
        <v>258</v>
      </c>
      <c r="B3753">
        <v>84</v>
      </c>
      <c r="C3753">
        <v>117</v>
      </c>
      <c r="D3753">
        <v>179</v>
      </c>
      <c r="E3753">
        <v>239</v>
      </c>
      <c r="F3753" t="s">
        <v>10479</v>
      </c>
      <c r="G3753">
        <v>1000</v>
      </c>
      <c r="H3753">
        <v>52700832</v>
      </c>
      <c r="I3753" t="s">
        <v>936</v>
      </c>
      <c r="J3753" t="s">
        <v>145</v>
      </c>
      <c r="K3753" t="s">
        <v>10480</v>
      </c>
      <c r="L3753">
        <v>107923</v>
      </c>
      <c r="M3753">
        <v>1862</v>
      </c>
      <c r="N3753" t="s">
        <v>4832</v>
      </c>
      <c r="O3753">
        <v>4</v>
      </c>
      <c r="P3753">
        <v>197</v>
      </c>
      <c r="Q3753" t="s">
        <v>30</v>
      </c>
      <c r="R3753" t="s">
        <v>44</v>
      </c>
      <c r="S3753">
        <v>0</v>
      </c>
      <c r="T3753">
        <v>1994</v>
      </c>
      <c r="U3753">
        <v>398</v>
      </c>
      <c r="V3753">
        <v>7.1</v>
      </c>
      <c r="W3753">
        <v>0</v>
      </c>
    </row>
    <row r="3754" spans="1:23" x14ac:dyDescent="0.25">
      <c r="A3754" t="s">
        <v>6543</v>
      </c>
      <c r="B3754">
        <v>118</v>
      </c>
      <c r="C3754">
        <v>90</v>
      </c>
      <c r="D3754">
        <v>143</v>
      </c>
      <c r="E3754">
        <v>811</v>
      </c>
      <c r="F3754" t="s">
        <v>2315</v>
      </c>
      <c r="G3754">
        <v>1000</v>
      </c>
      <c r="H3754">
        <v>0</v>
      </c>
      <c r="I3754" t="s">
        <v>1639</v>
      </c>
      <c r="J3754" t="s">
        <v>1689</v>
      </c>
      <c r="K3754" t="s">
        <v>10481</v>
      </c>
      <c r="L3754">
        <v>71217</v>
      </c>
      <c r="M3754">
        <v>5002</v>
      </c>
      <c r="N3754" t="s">
        <v>1000</v>
      </c>
      <c r="O3754">
        <v>1</v>
      </c>
      <c r="P3754">
        <v>228</v>
      </c>
      <c r="Q3754" t="s">
        <v>30</v>
      </c>
      <c r="R3754" t="s">
        <v>31</v>
      </c>
      <c r="S3754">
        <v>0</v>
      </c>
      <c r="T3754">
        <v>1982</v>
      </c>
      <c r="U3754">
        <v>901</v>
      </c>
      <c r="V3754">
        <v>7.2</v>
      </c>
      <c r="W3754">
        <v>0</v>
      </c>
    </row>
    <row r="3755" spans="1:23" x14ac:dyDescent="0.25">
      <c r="A3755" t="s">
        <v>10482</v>
      </c>
      <c r="B3755">
        <v>42</v>
      </c>
      <c r="C3755">
        <v>115</v>
      </c>
      <c r="D3755">
        <v>1000</v>
      </c>
      <c r="E3755">
        <v>68</v>
      </c>
      <c r="F3755" t="s">
        <v>10483</v>
      </c>
      <c r="G3755">
        <v>232</v>
      </c>
      <c r="H3755">
        <v>0</v>
      </c>
      <c r="I3755" t="s">
        <v>4273</v>
      </c>
      <c r="J3755" t="s">
        <v>10484</v>
      </c>
      <c r="K3755" t="s">
        <v>10485</v>
      </c>
      <c r="L3755">
        <v>13474</v>
      </c>
      <c r="M3755">
        <v>588</v>
      </c>
      <c r="N3755" t="s">
        <v>10486</v>
      </c>
      <c r="O3755">
        <v>0</v>
      </c>
      <c r="P3755">
        <v>115</v>
      </c>
      <c r="Q3755" t="s">
        <v>30</v>
      </c>
      <c r="R3755" t="s">
        <v>31</v>
      </c>
      <c r="S3755">
        <v>0</v>
      </c>
      <c r="T3755">
        <v>1956</v>
      </c>
      <c r="U3755">
        <v>169</v>
      </c>
      <c r="V3755">
        <v>7.4</v>
      </c>
      <c r="W3755">
        <v>0</v>
      </c>
    </row>
    <row r="3756" spans="1:23" x14ac:dyDescent="0.25">
      <c r="A3756" t="s">
        <v>3144</v>
      </c>
      <c r="B3756">
        <v>202</v>
      </c>
      <c r="C3756">
        <v>108</v>
      </c>
      <c r="D3756">
        <v>0</v>
      </c>
      <c r="E3756">
        <v>346</v>
      </c>
      <c r="F3756" t="s">
        <v>667</v>
      </c>
      <c r="G3756">
        <v>22000</v>
      </c>
      <c r="H3756">
        <v>13060843</v>
      </c>
      <c r="I3756" t="s">
        <v>2164</v>
      </c>
      <c r="J3756" t="s">
        <v>479</v>
      </c>
      <c r="K3756" t="s">
        <v>10487</v>
      </c>
      <c r="L3756">
        <v>149528</v>
      </c>
      <c r="M3756">
        <v>26050</v>
      </c>
      <c r="N3756" t="s">
        <v>855</v>
      </c>
      <c r="O3756">
        <v>0</v>
      </c>
      <c r="P3756">
        <v>454</v>
      </c>
      <c r="Q3756" t="s">
        <v>30</v>
      </c>
      <c r="R3756" t="s">
        <v>31</v>
      </c>
      <c r="S3756">
        <v>0</v>
      </c>
      <c r="T3756">
        <v>2002</v>
      </c>
      <c r="U3756">
        <v>3000</v>
      </c>
      <c r="V3756">
        <v>7.7</v>
      </c>
      <c r="W3756">
        <v>0</v>
      </c>
    </row>
    <row r="3757" spans="1:23" x14ac:dyDescent="0.25">
      <c r="A3757" t="s">
        <v>308</v>
      </c>
      <c r="B3757">
        <v>120</v>
      </c>
      <c r="C3757">
        <v>109</v>
      </c>
      <c r="D3757">
        <v>0</v>
      </c>
      <c r="E3757">
        <v>126</v>
      </c>
      <c r="F3757" t="s">
        <v>10488</v>
      </c>
      <c r="G3757">
        <v>3000</v>
      </c>
      <c r="H3757">
        <v>3798532</v>
      </c>
      <c r="I3757" t="s">
        <v>3258</v>
      </c>
      <c r="J3757" t="s">
        <v>101</v>
      </c>
      <c r="K3757" t="s">
        <v>10489</v>
      </c>
      <c r="L3757">
        <v>41138</v>
      </c>
      <c r="M3757">
        <v>3668</v>
      </c>
      <c r="N3757" t="s">
        <v>10490</v>
      </c>
      <c r="O3757">
        <v>0</v>
      </c>
      <c r="P3757">
        <v>208</v>
      </c>
      <c r="Q3757" t="s">
        <v>30</v>
      </c>
      <c r="R3757" t="s">
        <v>31</v>
      </c>
      <c r="S3757">
        <v>0</v>
      </c>
      <c r="T3757">
        <v>1996</v>
      </c>
      <c r="U3757">
        <v>441</v>
      </c>
      <c r="V3757">
        <v>7.4</v>
      </c>
      <c r="W3757">
        <v>2000</v>
      </c>
    </row>
    <row r="3758" spans="1:23" x14ac:dyDescent="0.25">
      <c r="A3758" t="s">
        <v>805</v>
      </c>
      <c r="B3758">
        <v>234</v>
      </c>
      <c r="C3758">
        <v>102</v>
      </c>
      <c r="D3758">
        <v>0</v>
      </c>
      <c r="E3758">
        <v>167</v>
      </c>
      <c r="F3758" t="s">
        <v>1190</v>
      </c>
      <c r="G3758">
        <v>1000</v>
      </c>
      <c r="H3758">
        <v>3609278</v>
      </c>
      <c r="I3758" t="s">
        <v>2164</v>
      </c>
      <c r="J3758" t="s">
        <v>4680</v>
      </c>
      <c r="K3758" t="s">
        <v>10491</v>
      </c>
      <c r="L3758">
        <v>573541</v>
      </c>
      <c r="M3758">
        <v>2235</v>
      </c>
      <c r="N3758" t="s">
        <v>10492</v>
      </c>
      <c r="O3758">
        <v>0</v>
      </c>
      <c r="P3758">
        <v>1916</v>
      </c>
      <c r="Q3758" t="s">
        <v>30</v>
      </c>
      <c r="R3758" t="s">
        <v>31</v>
      </c>
      <c r="S3758">
        <v>0</v>
      </c>
      <c r="T3758">
        <v>2000</v>
      </c>
      <c r="U3758">
        <v>1000</v>
      </c>
      <c r="V3758">
        <v>8.4</v>
      </c>
      <c r="W3758">
        <v>38000</v>
      </c>
    </row>
    <row r="3759" spans="1:23" x14ac:dyDescent="0.25">
      <c r="A3759" t="s">
        <v>10493</v>
      </c>
      <c r="B3759">
        <v>17</v>
      </c>
      <c r="C3759">
        <v>100</v>
      </c>
      <c r="D3759">
        <v>9</v>
      </c>
      <c r="E3759">
        <v>37</v>
      </c>
      <c r="F3759" t="s">
        <v>10494</v>
      </c>
      <c r="G3759">
        <v>188</v>
      </c>
      <c r="H3759">
        <v>0</v>
      </c>
      <c r="I3759" t="s">
        <v>9764</v>
      </c>
      <c r="J3759" t="s">
        <v>10495</v>
      </c>
      <c r="K3759" t="s">
        <v>10496</v>
      </c>
      <c r="L3759">
        <v>2756</v>
      </c>
      <c r="M3759">
        <v>496</v>
      </c>
      <c r="N3759" t="s">
        <v>10497</v>
      </c>
      <c r="O3759">
        <v>2</v>
      </c>
      <c r="P3759">
        <v>55</v>
      </c>
      <c r="Q3759" t="s">
        <v>30</v>
      </c>
      <c r="R3759" t="s">
        <v>31</v>
      </c>
      <c r="S3759">
        <v>0</v>
      </c>
      <c r="T3759">
        <v>1945</v>
      </c>
      <c r="U3759">
        <v>135</v>
      </c>
      <c r="V3759">
        <v>7.1</v>
      </c>
      <c r="W3759">
        <v>501</v>
      </c>
    </row>
    <row r="3760" spans="1:23" x14ac:dyDescent="0.25">
      <c r="A3760" t="s">
        <v>10498</v>
      </c>
      <c r="B3760">
        <v>35</v>
      </c>
      <c r="C3760">
        <v>115</v>
      </c>
      <c r="D3760">
        <v>98</v>
      </c>
      <c r="E3760">
        <v>4</v>
      </c>
      <c r="F3760" t="s">
        <v>10499</v>
      </c>
      <c r="G3760">
        <v>341</v>
      </c>
      <c r="H3760">
        <v>1687311</v>
      </c>
      <c r="I3760" t="s">
        <v>10500</v>
      </c>
      <c r="J3760" t="s">
        <v>10501</v>
      </c>
      <c r="K3760" t="s">
        <v>10502</v>
      </c>
      <c r="L3760">
        <v>2412</v>
      </c>
      <c r="M3760">
        <v>371</v>
      </c>
      <c r="N3760" t="s">
        <v>10503</v>
      </c>
      <c r="O3760">
        <v>3</v>
      </c>
      <c r="P3760">
        <v>40</v>
      </c>
      <c r="Q3760" t="s">
        <v>1783</v>
      </c>
      <c r="R3760" t="s">
        <v>2266</v>
      </c>
      <c r="S3760">
        <v>0</v>
      </c>
      <c r="T3760">
        <v>1998</v>
      </c>
      <c r="U3760">
        <v>26</v>
      </c>
      <c r="V3760">
        <v>7.2</v>
      </c>
      <c r="W3760">
        <v>539</v>
      </c>
    </row>
    <row r="3761" spans="1:23" x14ac:dyDescent="0.25">
      <c r="A3761" t="s">
        <v>521</v>
      </c>
      <c r="B3761">
        <v>48</v>
      </c>
      <c r="C3761">
        <v>122</v>
      </c>
      <c r="D3761">
        <v>0</v>
      </c>
      <c r="E3761">
        <v>491</v>
      </c>
      <c r="F3761" t="s">
        <v>4956</v>
      </c>
      <c r="G3761">
        <v>854</v>
      </c>
      <c r="H3761">
        <v>0</v>
      </c>
      <c r="I3761" t="s">
        <v>1417</v>
      </c>
      <c r="J3761" t="s">
        <v>2224</v>
      </c>
      <c r="K3761" t="s">
        <v>10504</v>
      </c>
      <c r="L3761">
        <v>15175</v>
      </c>
      <c r="M3761">
        <v>2762</v>
      </c>
      <c r="N3761" t="s">
        <v>10505</v>
      </c>
      <c r="O3761">
        <v>0</v>
      </c>
      <c r="P3761">
        <v>89</v>
      </c>
      <c r="Q3761" t="s">
        <v>30</v>
      </c>
      <c r="R3761" t="s">
        <v>44</v>
      </c>
      <c r="S3761">
        <v>0</v>
      </c>
      <c r="T3761">
        <v>1986</v>
      </c>
      <c r="U3761">
        <v>652</v>
      </c>
      <c r="V3761">
        <v>7.5</v>
      </c>
      <c r="W3761">
        <v>1000</v>
      </c>
    </row>
    <row r="3762" spans="1:23" x14ac:dyDescent="0.25">
      <c r="A3762" t="s">
        <v>10506</v>
      </c>
      <c r="B3762">
        <v>49</v>
      </c>
      <c r="C3762">
        <v>98</v>
      </c>
      <c r="D3762">
        <v>10</v>
      </c>
      <c r="E3762">
        <v>402</v>
      </c>
      <c r="F3762" t="s">
        <v>10507</v>
      </c>
      <c r="G3762">
        <v>589</v>
      </c>
      <c r="H3762">
        <v>10429707</v>
      </c>
      <c r="I3762" t="s">
        <v>1094</v>
      </c>
      <c r="J3762" t="s">
        <v>10508</v>
      </c>
      <c r="K3762" t="s">
        <v>10509</v>
      </c>
      <c r="L3762">
        <v>10483</v>
      </c>
      <c r="M3762">
        <v>2705</v>
      </c>
      <c r="N3762" t="s">
        <v>4108</v>
      </c>
      <c r="O3762">
        <v>0</v>
      </c>
      <c r="P3762">
        <v>125</v>
      </c>
      <c r="Q3762" t="s">
        <v>30</v>
      </c>
      <c r="R3762" t="s">
        <v>31</v>
      </c>
      <c r="S3762">
        <v>0</v>
      </c>
      <c r="T3762">
        <v>2014</v>
      </c>
      <c r="U3762">
        <v>416</v>
      </c>
      <c r="V3762">
        <v>5.4</v>
      </c>
      <c r="W3762">
        <v>0</v>
      </c>
    </row>
    <row r="3763" spans="1:23" x14ac:dyDescent="0.25">
      <c r="A3763" t="s">
        <v>5814</v>
      </c>
      <c r="B3763">
        <v>283</v>
      </c>
      <c r="C3763">
        <v>133</v>
      </c>
      <c r="D3763">
        <v>219</v>
      </c>
      <c r="E3763">
        <v>701</v>
      </c>
      <c r="F3763" t="s">
        <v>1914</v>
      </c>
      <c r="G3763">
        <v>15000</v>
      </c>
      <c r="H3763">
        <v>727883</v>
      </c>
      <c r="I3763" t="s">
        <v>1726</v>
      </c>
      <c r="J3763" t="s">
        <v>260</v>
      </c>
      <c r="K3763" t="s">
        <v>10510</v>
      </c>
      <c r="L3763">
        <v>580999</v>
      </c>
      <c r="M3763">
        <v>17040</v>
      </c>
      <c r="N3763" t="s">
        <v>10511</v>
      </c>
      <c r="O3763">
        <v>1</v>
      </c>
      <c r="P3763">
        <v>2110</v>
      </c>
      <c r="Q3763" t="s">
        <v>30</v>
      </c>
      <c r="R3763" t="s">
        <v>31</v>
      </c>
      <c r="S3763">
        <v>0</v>
      </c>
      <c r="T3763">
        <v>2001</v>
      </c>
      <c r="U3763">
        <v>933</v>
      </c>
      <c r="V3763">
        <v>8.1</v>
      </c>
      <c r="W3763">
        <v>33000</v>
      </c>
    </row>
    <row r="3764" spans="1:23" x14ac:dyDescent="0.25">
      <c r="A3764" t="s">
        <v>10512</v>
      </c>
      <c r="B3764">
        <v>16</v>
      </c>
      <c r="C3764">
        <v>105</v>
      </c>
      <c r="D3764">
        <v>5</v>
      </c>
      <c r="E3764">
        <v>122</v>
      </c>
      <c r="F3764" t="s">
        <v>10513</v>
      </c>
      <c r="G3764">
        <v>274</v>
      </c>
      <c r="H3764">
        <v>1391770</v>
      </c>
      <c r="I3764" t="s">
        <v>10514</v>
      </c>
      <c r="J3764" t="s">
        <v>10515</v>
      </c>
      <c r="K3764" t="s">
        <v>10516</v>
      </c>
      <c r="L3764">
        <v>1592</v>
      </c>
      <c r="M3764">
        <v>793</v>
      </c>
      <c r="N3764" t="s">
        <v>10517</v>
      </c>
      <c r="O3764">
        <v>6</v>
      </c>
      <c r="P3764">
        <v>14</v>
      </c>
      <c r="Q3764" t="s">
        <v>1783</v>
      </c>
      <c r="R3764" t="s">
        <v>1873</v>
      </c>
      <c r="S3764">
        <v>0</v>
      </c>
      <c r="T3764">
        <v>2011</v>
      </c>
      <c r="U3764">
        <v>154</v>
      </c>
      <c r="V3764">
        <v>6</v>
      </c>
      <c r="W3764">
        <v>0</v>
      </c>
    </row>
    <row r="3765" spans="1:23" x14ac:dyDescent="0.25">
      <c r="A3765" t="s">
        <v>10518</v>
      </c>
      <c r="B3765">
        <v>54</v>
      </c>
      <c r="C3765">
        <v>122</v>
      </c>
      <c r="D3765">
        <v>4</v>
      </c>
      <c r="E3765">
        <v>3</v>
      </c>
      <c r="F3765" t="s">
        <v>10519</v>
      </c>
      <c r="G3765">
        <v>25</v>
      </c>
      <c r="H3765">
        <v>713413</v>
      </c>
      <c r="I3765" t="s">
        <v>1968</v>
      </c>
      <c r="J3765" t="s">
        <v>10520</v>
      </c>
      <c r="K3765" t="s">
        <v>10521</v>
      </c>
      <c r="L3765">
        <v>9171</v>
      </c>
      <c r="M3765">
        <v>48</v>
      </c>
      <c r="N3765" t="s">
        <v>10522</v>
      </c>
      <c r="O3765">
        <v>1</v>
      </c>
      <c r="P3765">
        <v>68</v>
      </c>
      <c r="Q3765" t="s">
        <v>6192</v>
      </c>
      <c r="R3765" t="s">
        <v>6193</v>
      </c>
      <c r="S3765">
        <v>0</v>
      </c>
      <c r="T3765">
        <v>1997</v>
      </c>
      <c r="U3765">
        <v>20</v>
      </c>
      <c r="V3765">
        <v>7.8</v>
      </c>
      <c r="W3765">
        <v>689</v>
      </c>
    </row>
    <row r="3766" spans="1:23" x14ac:dyDescent="0.25">
      <c r="A3766" t="s">
        <v>10523</v>
      </c>
      <c r="B3766">
        <v>92</v>
      </c>
      <c r="C3766">
        <v>106</v>
      </c>
      <c r="D3766">
        <v>68</v>
      </c>
      <c r="E3766">
        <v>391</v>
      </c>
      <c r="F3766" t="s">
        <v>5720</v>
      </c>
      <c r="G3766">
        <v>835</v>
      </c>
      <c r="H3766">
        <v>410241</v>
      </c>
      <c r="I3766" t="s">
        <v>5474</v>
      </c>
      <c r="J3766" t="s">
        <v>2490</v>
      </c>
      <c r="K3766" t="s">
        <v>10524</v>
      </c>
      <c r="L3766">
        <v>32357</v>
      </c>
      <c r="M3766">
        <v>2110</v>
      </c>
      <c r="N3766" t="s">
        <v>9944</v>
      </c>
      <c r="O3766">
        <v>0</v>
      </c>
      <c r="P3766">
        <v>199</v>
      </c>
      <c r="Q3766" t="s">
        <v>30</v>
      </c>
      <c r="R3766" t="s">
        <v>31</v>
      </c>
      <c r="S3766">
        <v>0</v>
      </c>
      <c r="T3766">
        <v>2002</v>
      </c>
      <c r="U3766">
        <v>601</v>
      </c>
      <c r="V3766">
        <v>6.8</v>
      </c>
      <c r="W3766">
        <v>3000</v>
      </c>
    </row>
    <row r="3767" spans="1:23" x14ac:dyDescent="0.25">
      <c r="A3767" t="s">
        <v>10525</v>
      </c>
      <c r="B3767">
        <v>159</v>
      </c>
      <c r="C3767">
        <v>98</v>
      </c>
      <c r="D3767">
        <v>377</v>
      </c>
      <c r="E3767">
        <v>844</v>
      </c>
      <c r="F3767" t="s">
        <v>1492</v>
      </c>
      <c r="G3767">
        <v>1000</v>
      </c>
      <c r="H3767">
        <v>278821</v>
      </c>
      <c r="I3767" t="s">
        <v>1639</v>
      </c>
      <c r="J3767" t="s">
        <v>10526</v>
      </c>
      <c r="K3767" t="s">
        <v>10527</v>
      </c>
      <c r="L3767">
        <v>5465</v>
      </c>
      <c r="M3767">
        <v>5041</v>
      </c>
      <c r="N3767" t="s">
        <v>2233</v>
      </c>
      <c r="O3767">
        <v>1</v>
      </c>
      <c r="P3767">
        <v>37</v>
      </c>
      <c r="Q3767" t="s">
        <v>30</v>
      </c>
      <c r="R3767" t="s">
        <v>31</v>
      </c>
      <c r="S3767">
        <v>0</v>
      </c>
      <c r="T3767">
        <v>2009</v>
      </c>
      <c r="U3767">
        <v>887</v>
      </c>
      <c r="V3767">
        <v>6.5</v>
      </c>
      <c r="W3767">
        <v>0</v>
      </c>
    </row>
    <row r="3768" spans="1:23" x14ac:dyDescent="0.25">
      <c r="A3768" t="s">
        <v>8294</v>
      </c>
      <c r="B3768">
        <v>202</v>
      </c>
      <c r="C3768">
        <v>112</v>
      </c>
      <c r="D3768">
        <v>0</v>
      </c>
      <c r="E3768">
        <v>38</v>
      </c>
      <c r="F3768" t="s">
        <v>10528</v>
      </c>
      <c r="G3768">
        <v>717</v>
      </c>
      <c r="H3768">
        <v>211667</v>
      </c>
      <c r="I3768" t="s">
        <v>1265</v>
      </c>
      <c r="J3768" t="s">
        <v>8113</v>
      </c>
      <c r="K3768" t="s">
        <v>10529</v>
      </c>
      <c r="L3768">
        <v>53508</v>
      </c>
      <c r="M3768">
        <v>907</v>
      </c>
      <c r="N3768" t="s">
        <v>10530</v>
      </c>
      <c r="O3768">
        <v>0</v>
      </c>
      <c r="P3768">
        <v>131</v>
      </c>
      <c r="Q3768" t="s">
        <v>7415</v>
      </c>
      <c r="R3768" t="s">
        <v>3498</v>
      </c>
      <c r="S3768">
        <v>0</v>
      </c>
      <c r="T3768">
        <v>2005</v>
      </c>
      <c r="U3768">
        <v>126</v>
      </c>
      <c r="V3768">
        <v>7.7</v>
      </c>
      <c r="W3768">
        <v>4000</v>
      </c>
    </row>
    <row r="3769" spans="1:23" x14ac:dyDescent="0.25">
      <c r="A3769" t="s">
        <v>10531</v>
      </c>
      <c r="B3769">
        <v>50</v>
      </c>
      <c r="C3769">
        <v>120</v>
      </c>
      <c r="D3769">
        <v>0</v>
      </c>
      <c r="E3769">
        <v>9</v>
      </c>
      <c r="F3769" t="s">
        <v>10532</v>
      </c>
      <c r="G3769">
        <v>24</v>
      </c>
      <c r="H3769">
        <v>706622</v>
      </c>
      <c r="I3769" t="s">
        <v>5243</v>
      </c>
      <c r="J3769" t="s">
        <v>10533</v>
      </c>
      <c r="K3769" t="s">
        <v>10534</v>
      </c>
      <c r="L3769">
        <v>1213</v>
      </c>
      <c r="M3769">
        <v>53</v>
      </c>
      <c r="N3769" t="s">
        <v>10535</v>
      </c>
      <c r="O3769">
        <v>2</v>
      </c>
      <c r="P3769">
        <v>17</v>
      </c>
      <c r="Q3769" t="s">
        <v>965</v>
      </c>
      <c r="R3769" t="s">
        <v>966</v>
      </c>
      <c r="S3769">
        <v>0</v>
      </c>
      <c r="T3769">
        <v>2010</v>
      </c>
      <c r="U3769">
        <v>12</v>
      </c>
      <c r="V3769">
        <v>6.4</v>
      </c>
      <c r="W3769">
        <v>0</v>
      </c>
    </row>
    <row r="3770" spans="1:23" x14ac:dyDescent="0.25">
      <c r="A3770" t="s">
        <v>10536</v>
      </c>
      <c r="B3770">
        <v>54</v>
      </c>
      <c r="C3770">
        <v>99</v>
      </c>
      <c r="D3770">
        <v>0</v>
      </c>
      <c r="E3770">
        <v>798</v>
      </c>
      <c r="F3770" t="s">
        <v>472</v>
      </c>
      <c r="G3770">
        <v>26000</v>
      </c>
      <c r="H3770">
        <v>92191</v>
      </c>
      <c r="I3770" t="s">
        <v>3839</v>
      </c>
      <c r="J3770" t="s">
        <v>234</v>
      </c>
      <c r="K3770" t="s">
        <v>10537</v>
      </c>
      <c r="L3770">
        <v>29463</v>
      </c>
      <c r="M3770">
        <v>29325</v>
      </c>
      <c r="N3770" t="s">
        <v>8844</v>
      </c>
      <c r="O3770">
        <v>1</v>
      </c>
      <c r="P3770">
        <v>84</v>
      </c>
      <c r="Q3770" t="s">
        <v>30</v>
      </c>
      <c r="R3770" t="s">
        <v>44</v>
      </c>
      <c r="S3770">
        <v>0</v>
      </c>
      <c r="T3770">
        <v>2001</v>
      </c>
      <c r="U3770">
        <v>1000</v>
      </c>
      <c r="V3770">
        <v>6.5</v>
      </c>
      <c r="W3770">
        <v>0</v>
      </c>
    </row>
    <row r="3771" spans="1:23" x14ac:dyDescent="0.25">
      <c r="A3771" t="s">
        <v>10538</v>
      </c>
      <c r="B3771">
        <v>98</v>
      </c>
      <c r="C3771">
        <v>110</v>
      </c>
      <c r="D3771">
        <v>143</v>
      </c>
      <c r="E3771">
        <v>76</v>
      </c>
      <c r="F3771" t="s">
        <v>3804</v>
      </c>
      <c r="G3771">
        <v>155</v>
      </c>
      <c r="H3771">
        <v>49413</v>
      </c>
      <c r="I3771" t="s">
        <v>233</v>
      </c>
      <c r="J3771" t="s">
        <v>6095</v>
      </c>
      <c r="K3771" t="s">
        <v>10539</v>
      </c>
      <c r="L3771">
        <v>6919</v>
      </c>
      <c r="M3771">
        <v>398</v>
      </c>
      <c r="N3771" t="s">
        <v>3377</v>
      </c>
      <c r="O3771">
        <v>0</v>
      </c>
      <c r="P3771">
        <v>26</v>
      </c>
      <c r="Q3771" t="s">
        <v>4389</v>
      </c>
      <c r="R3771" t="s">
        <v>2434</v>
      </c>
      <c r="S3771">
        <v>0</v>
      </c>
      <c r="T3771">
        <v>2006</v>
      </c>
      <c r="U3771">
        <v>96</v>
      </c>
      <c r="V3771">
        <v>7.3</v>
      </c>
      <c r="W3771">
        <v>528</v>
      </c>
    </row>
    <row r="3772" spans="1:23" x14ac:dyDescent="0.25">
      <c r="A3772" t="s">
        <v>10540</v>
      </c>
      <c r="B3772">
        <v>92</v>
      </c>
      <c r="C3772">
        <v>102</v>
      </c>
      <c r="D3772">
        <v>3</v>
      </c>
      <c r="E3772">
        <v>327</v>
      </c>
      <c r="F3772" t="s">
        <v>6836</v>
      </c>
      <c r="G3772">
        <v>820</v>
      </c>
      <c r="H3772">
        <v>199652</v>
      </c>
      <c r="I3772" t="s">
        <v>98</v>
      </c>
      <c r="J3772" t="s">
        <v>707</v>
      </c>
      <c r="K3772" t="s">
        <v>10541</v>
      </c>
      <c r="L3772">
        <v>7390</v>
      </c>
      <c r="M3772">
        <v>1950</v>
      </c>
      <c r="N3772" t="s">
        <v>2194</v>
      </c>
      <c r="O3772">
        <v>0</v>
      </c>
      <c r="P3772">
        <v>40</v>
      </c>
      <c r="Q3772" t="s">
        <v>30</v>
      </c>
      <c r="R3772" t="s">
        <v>2266</v>
      </c>
      <c r="S3772">
        <v>0</v>
      </c>
      <c r="T3772">
        <v>2011</v>
      </c>
      <c r="U3772">
        <v>356</v>
      </c>
      <c r="V3772">
        <v>6.6</v>
      </c>
      <c r="W3772">
        <v>0</v>
      </c>
    </row>
    <row r="3773" spans="1:23" x14ac:dyDescent="0.25">
      <c r="A3773" t="s">
        <v>10542</v>
      </c>
      <c r="B3773">
        <v>112</v>
      </c>
      <c r="C3773">
        <v>109</v>
      </c>
      <c r="D3773">
        <v>187</v>
      </c>
      <c r="E3773">
        <v>0</v>
      </c>
      <c r="F3773" t="s">
        <v>10543</v>
      </c>
      <c r="G3773">
        <v>129</v>
      </c>
      <c r="H3773">
        <v>181655</v>
      </c>
      <c r="I3773" t="s">
        <v>1265</v>
      </c>
      <c r="J3773" t="s">
        <v>1511</v>
      </c>
      <c r="K3773" t="s">
        <v>10544</v>
      </c>
      <c r="L3773">
        <v>35464</v>
      </c>
      <c r="M3773">
        <v>131</v>
      </c>
      <c r="N3773" t="s">
        <v>10545</v>
      </c>
      <c r="O3773">
        <v>1</v>
      </c>
      <c r="P3773">
        <v>206</v>
      </c>
      <c r="Q3773" t="s">
        <v>3466</v>
      </c>
      <c r="R3773" t="s">
        <v>7294</v>
      </c>
      <c r="S3773">
        <v>0</v>
      </c>
      <c r="T3773">
        <v>2002</v>
      </c>
      <c r="U3773">
        <v>2</v>
      </c>
      <c r="V3773">
        <v>7.9</v>
      </c>
      <c r="W3773">
        <v>0</v>
      </c>
    </row>
    <row r="3774" spans="1:23" x14ac:dyDescent="0.25">
      <c r="A3774" t="s">
        <v>10546</v>
      </c>
      <c r="B3774">
        <v>138</v>
      </c>
      <c r="C3774">
        <v>104</v>
      </c>
      <c r="D3774">
        <v>0</v>
      </c>
      <c r="E3774">
        <v>329</v>
      </c>
      <c r="F3774" t="s">
        <v>2123</v>
      </c>
      <c r="G3774">
        <v>14000</v>
      </c>
      <c r="H3774">
        <v>108229</v>
      </c>
      <c r="I3774" t="s">
        <v>3752</v>
      </c>
      <c r="J3774" t="s">
        <v>162</v>
      </c>
      <c r="K3774" t="s">
        <v>10547</v>
      </c>
      <c r="L3774">
        <v>30836</v>
      </c>
      <c r="M3774">
        <v>15860</v>
      </c>
      <c r="N3774" t="s">
        <v>3156</v>
      </c>
      <c r="O3774">
        <v>1</v>
      </c>
      <c r="P3774">
        <v>137</v>
      </c>
      <c r="Q3774" t="s">
        <v>30</v>
      </c>
      <c r="R3774" t="s">
        <v>31</v>
      </c>
      <c r="S3774">
        <v>0</v>
      </c>
      <c r="T3774">
        <v>2009</v>
      </c>
      <c r="U3774">
        <v>1000</v>
      </c>
      <c r="V3774">
        <v>5.9</v>
      </c>
      <c r="W3774">
        <v>7000</v>
      </c>
    </row>
    <row r="3775" spans="1:23" x14ac:dyDescent="0.25">
      <c r="A3775" t="s">
        <v>10548</v>
      </c>
      <c r="B3775">
        <v>9</v>
      </c>
      <c r="C3775">
        <v>134</v>
      </c>
      <c r="D3775">
        <v>0</v>
      </c>
      <c r="E3775">
        <v>62</v>
      </c>
      <c r="F3775" t="s">
        <v>10549</v>
      </c>
      <c r="G3775">
        <v>327</v>
      </c>
      <c r="H3775">
        <v>0</v>
      </c>
      <c r="I3775" t="s">
        <v>2560</v>
      </c>
      <c r="J3775" t="s">
        <v>9161</v>
      </c>
      <c r="K3775" t="s">
        <v>10550</v>
      </c>
      <c r="L3775">
        <v>781</v>
      </c>
      <c r="M3775">
        <v>496</v>
      </c>
      <c r="N3775" t="s">
        <v>10551</v>
      </c>
      <c r="O3775">
        <v>4</v>
      </c>
      <c r="P3775">
        <v>7</v>
      </c>
      <c r="Q3775" t="s">
        <v>3447</v>
      </c>
      <c r="R3775" t="s">
        <v>3448</v>
      </c>
      <c r="S3775">
        <v>0</v>
      </c>
      <c r="T3775">
        <v>2014</v>
      </c>
      <c r="U3775">
        <v>82</v>
      </c>
      <c r="V3775">
        <v>4.7</v>
      </c>
      <c r="W3775">
        <v>62</v>
      </c>
    </row>
    <row r="3776" spans="1:23" x14ac:dyDescent="0.25">
      <c r="A3776" t="s">
        <v>3077</v>
      </c>
      <c r="B3776">
        <v>149</v>
      </c>
      <c r="C3776">
        <v>133</v>
      </c>
      <c r="D3776">
        <v>869</v>
      </c>
      <c r="E3776">
        <v>425</v>
      </c>
      <c r="F3776" t="s">
        <v>9904</v>
      </c>
      <c r="G3776">
        <v>888</v>
      </c>
      <c r="H3776">
        <v>112000000</v>
      </c>
      <c r="I3776" t="s">
        <v>2164</v>
      </c>
      <c r="J3776" t="s">
        <v>6793</v>
      </c>
      <c r="K3776" t="s">
        <v>10552</v>
      </c>
      <c r="L3776">
        <v>680041</v>
      </c>
      <c r="M3776">
        <v>2176</v>
      </c>
      <c r="N3776" t="s">
        <v>8432</v>
      </c>
      <c r="O3776">
        <v>0</v>
      </c>
      <c r="P3776">
        <v>760</v>
      </c>
      <c r="Q3776" t="s">
        <v>30</v>
      </c>
      <c r="R3776" t="s">
        <v>31</v>
      </c>
      <c r="S3776">
        <v>0</v>
      </c>
      <c r="T3776">
        <v>1975</v>
      </c>
      <c r="U3776">
        <v>721</v>
      </c>
      <c r="V3776">
        <v>8.6999999999999993</v>
      </c>
      <c r="W3776">
        <v>32000</v>
      </c>
    </row>
    <row r="3777" spans="1:23" x14ac:dyDescent="0.25">
      <c r="A3777" t="s">
        <v>10553</v>
      </c>
      <c r="B3777">
        <v>5</v>
      </c>
      <c r="C3777">
        <v>85</v>
      </c>
      <c r="D3777">
        <v>358</v>
      </c>
      <c r="E3777">
        <v>212</v>
      </c>
      <c r="F3777" t="s">
        <v>10554</v>
      </c>
      <c r="G3777">
        <v>19000</v>
      </c>
      <c r="H3777">
        <v>0</v>
      </c>
      <c r="I3777" t="s">
        <v>1094</v>
      </c>
      <c r="J3777" t="s">
        <v>10555</v>
      </c>
      <c r="K3777" t="s">
        <v>10556</v>
      </c>
      <c r="L3777">
        <v>917</v>
      </c>
      <c r="M3777">
        <v>20397</v>
      </c>
      <c r="N3777" t="s">
        <v>10557</v>
      </c>
      <c r="O3777">
        <v>3</v>
      </c>
      <c r="P3777">
        <v>4</v>
      </c>
      <c r="Q3777" t="s">
        <v>30</v>
      </c>
      <c r="R3777" t="s">
        <v>31</v>
      </c>
      <c r="S3777">
        <v>0</v>
      </c>
      <c r="T3777">
        <v>2015</v>
      </c>
      <c r="U3777">
        <v>570</v>
      </c>
      <c r="V3777">
        <v>5.9</v>
      </c>
      <c r="W3777">
        <v>224</v>
      </c>
    </row>
    <row r="3778" spans="1:23" x14ac:dyDescent="0.25">
      <c r="A3778" t="s">
        <v>6103</v>
      </c>
      <c r="B3778">
        <v>39</v>
      </c>
      <c r="C3778">
        <v>87</v>
      </c>
      <c r="D3778">
        <v>0</v>
      </c>
      <c r="E3778">
        <v>753</v>
      </c>
      <c r="F3778" t="s">
        <v>6266</v>
      </c>
      <c r="G3778">
        <v>898</v>
      </c>
      <c r="H3778">
        <v>0</v>
      </c>
      <c r="I3778" t="s">
        <v>1099</v>
      </c>
      <c r="J3778" t="s">
        <v>8421</v>
      </c>
      <c r="K3778" t="s">
        <v>10558</v>
      </c>
      <c r="L3778">
        <v>12666</v>
      </c>
      <c r="M3778">
        <v>2951</v>
      </c>
      <c r="N3778" t="s">
        <v>3038</v>
      </c>
      <c r="O3778">
        <v>0</v>
      </c>
      <c r="P3778">
        <v>61</v>
      </c>
      <c r="Q3778" t="s">
        <v>30</v>
      </c>
      <c r="R3778" t="s">
        <v>31</v>
      </c>
      <c r="S3778">
        <v>0</v>
      </c>
      <c r="T3778">
        <v>1976</v>
      </c>
      <c r="U3778">
        <v>842</v>
      </c>
      <c r="V3778">
        <v>6.7</v>
      </c>
      <c r="W3778">
        <v>629</v>
      </c>
    </row>
    <row r="3779" spans="1:23" x14ac:dyDescent="0.25">
      <c r="A3779" t="s">
        <v>10559</v>
      </c>
      <c r="B3779">
        <v>39</v>
      </c>
      <c r="C3779">
        <v>130</v>
      </c>
      <c r="D3779">
        <v>6</v>
      </c>
      <c r="E3779">
        <v>12</v>
      </c>
      <c r="F3779" t="s">
        <v>10560</v>
      </c>
      <c r="G3779">
        <v>85</v>
      </c>
      <c r="H3779">
        <v>0</v>
      </c>
      <c r="I3779" t="s">
        <v>10561</v>
      </c>
      <c r="J3779" t="s">
        <v>6575</v>
      </c>
      <c r="K3779" t="s">
        <v>10562</v>
      </c>
      <c r="L3779">
        <v>30977</v>
      </c>
      <c r="M3779">
        <v>151</v>
      </c>
      <c r="N3779" t="s">
        <v>10563</v>
      </c>
      <c r="O3779">
        <v>1</v>
      </c>
      <c r="P3779">
        <v>178</v>
      </c>
      <c r="Q3779" t="s">
        <v>3447</v>
      </c>
      <c r="R3779" t="s">
        <v>3448</v>
      </c>
      <c r="S3779">
        <v>0</v>
      </c>
      <c r="T3779">
        <v>2016</v>
      </c>
      <c r="U3779">
        <v>26</v>
      </c>
      <c r="V3779">
        <v>8.5</v>
      </c>
      <c r="W3779">
        <v>10000</v>
      </c>
    </row>
    <row r="3780" spans="1:23" x14ac:dyDescent="0.25">
      <c r="A3780" t="s">
        <v>9476</v>
      </c>
      <c r="B3780">
        <v>29</v>
      </c>
      <c r="C3780">
        <v>103</v>
      </c>
      <c r="D3780">
        <v>249</v>
      </c>
      <c r="E3780">
        <v>261</v>
      </c>
      <c r="F3780" t="s">
        <v>10564</v>
      </c>
      <c r="G3780">
        <v>2000</v>
      </c>
      <c r="H3780">
        <v>8691</v>
      </c>
      <c r="I3780" t="s">
        <v>93</v>
      </c>
      <c r="J3780" t="s">
        <v>3923</v>
      </c>
      <c r="K3780" t="s">
        <v>10565</v>
      </c>
      <c r="L3780">
        <v>4952</v>
      </c>
      <c r="M3780">
        <v>3089</v>
      </c>
      <c r="N3780" t="s">
        <v>10566</v>
      </c>
      <c r="O3780">
        <v>1</v>
      </c>
      <c r="P3780">
        <v>32</v>
      </c>
      <c r="Q3780" t="s">
        <v>30</v>
      </c>
      <c r="R3780" t="s">
        <v>31</v>
      </c>
      <c r="S3780">
        <v>0</v>
      </c>
      <c r="T3780">
        <v>2014</v>
      </c>
      <c r="U3780">
        <v>298</v>
      </c>
      <c r="V3780">
        <v>5.8</v>
      </c>
      <c r="W3780">
        <v>0</v>
      </c>
    </row>
    <row r="3781" spans="1:23" x14ac:dyDescent="0.25">
      <c r="A3781" t="s">
        <v>10567</v>
      </c>
      <c r="B3781">
        <v>111</v>
      </c>
      <c r="C3781">
        <v>112</v>
      </c>
      <c r="D3781">
        <v>63</v>
      </c>
      <c r="E3781">
        <v>422</v>
      </c>
      <c r="F3781" t="s">
        <v>271</v>
      </c>
      <c r="G3781">
        <v>2000</v>
      </c>
      <c r="H3781">
        <v>26345</v>
      </c>
      <c r="I3781" t="s">
        <v>8731</v>
      </c>
      <c r="J3781" t="s">
        <v>410</v>
      </c>
      <c r="K3781" t="s">
        <v>10568</v>
      </c>
      <c r="L3781">
        <v>16445</v>
      </c>
      <c r="M3781">
        <v>4810</v>
      </c>
      <c r="N3781" t="s">
        <v>1941</v>
      </c>
      <c r="O3781">
        <v>4</v>
      </c>
      <c r="P3781">
        <v>99</v>
      </c>
      <c r="Q3781" t="s">
        <v>30</v>
      </c>
      <c r="R3781" t="s">
        <v>44</v>
      </c>
      <c r="S3781">
        <v>0</v>
      </c>
      <c r="T3781">
        <v>2012</v>
      </c>
      <c r="U3781">
        <v>1000</v>
      </c>
      <c r="V3781">
        <v>6.1</v>
      </c>
      <c r="W3781">
        <v>0</v>
      </c>
    </row>
    <row r="3782" spans="1:23" x14ac:dyDescent="0.25">
      <c r="A3782" t="s">
        <v>6670</v>
      </c>
      <c r="B3782">
        <v>149</v>
      </c>
      <c r="C3782">
        <v>89</v>
      </c>
      <c r="D3782">
        <v>143</v>
      </c>
      <c r="E3782">
        <v>100</v>
      </c>
      <c r="F3782" t="s">
        <v>10569</v>
      </c>
      <c r="G3782">
        <v>1000</v>
      </c>
      <c r="H3782">
        <v>6940281</v>
      </c>
      <c r="I3782" t="s">
        <v>1007</v>
      </c>
      <c r="J3782" t="s">
        <v>271</v>
      </c>
      <c r="K3782" t="s">
        <v>10570</v>
      </c>
      <c r="L3782">
        <v>43135</v>
      </c>
      <c r="M3782">
        <v>1291</v>
      </c>
      <c r="N3782" t="s">
        <v>10571</v>
      </c>
      <c r="O3782">
        <v>6</v>
      </c>
      <c r="P3782">
        <v>346</v>
      </c>
      <c r="Q3782" t="s">
        <v>30</v>
      </c>
      <c r="R3782" t="s">
        <v>44</v>
      </c>
      <c r="S3782">
        <v>0</v>
      </c>
      <c r="T3782">
        <v>2000</v>
      </c>
      <c r="U3782">
        <v>146</v>
      </c>
      <c r="V3782">
        <v>7.3</v>
      </c>
      <c r="W3782">
        <v>0</v>
      </c>
    </row>
    <row r="3783" spans="1:23" x14ac:dyDescent="0.25">
      <c r="A3783" t="s">
        <v>1528</v>
      </c>
      <c r="B3783">
        <v>90</v>
      </c>
      <c r="C3783">
        <v>124</v>
      </c>
      <c r="D3783">
        <v>79</v>
      </c>
      <c r="E3783">
        <v>93</v>
      </c>
      <c r="F3783" t="s">
        <v>3413</v>
      </c>
      <c r="G3783">
        <v>309</v>
      </c>
      <c r="H3783">
        <v>188870</v>
      </c>
      <c r="I3783" t="s">
        <v>321</v>
      </c>
      <c r="J3783" t="s">
        <v>10572</v>
      </c>
      <c r="K3783" t="s">
        <v>10573</v>
      </c>
      <c r="L3783">
        <v>13443</v>
      </c>
      <c r="M3783">
        <v>857</v>
      </c>
      <c r="N3783" t="s">
        <v>10574</v>
      </c>
      <c r="O3783">
        <v>1</v>
      </c>
      <c r="P3783">
        <v>25</v>
      </c>
      <c r="Q3783" t="s">
        <v>7293</v>
      </c>
      <c r="R3783" t="s">
        <v>7294</v>
      </c>
      <c r="S3783">
        <v>0</v>
      </c>
      <c r="T3783">
        <v>2010</v>
      </c>
      <c r="U3783">
        <v>254</v>
      </c>
      <c r="V3783">
        <v>6.7</v>
      </c>
      <c r="W3783">
        <v>0</v>
      </c>
    </row>
    <row r="3784" spans="1:23" x14ac:dyDescent="0.25">
      <c r="A3784" t="s">
        <v>5111</v>
      </c>
      <c r="B3784">
        <v>149</v>
      </c>
      <c r="C3784">
        <v>101</v>
      </c>
      <c r="D3784">
        <v>51</v>
      </c>
      <c r="E3784">
        <v>8</v>
      </c>
      <c r="F3784" t="s">
        <v>10575</v>
      </c>
      <c r="G3784">
        <v>446</v>
      </c>
      <c r="H3784">
        <v>20772796</v>
      </c>
      <c r="I3784" t="s">
        <v>4336</v>
      </c>
      <c r="J3784" t="s">
        <v>4509</v>
      </c>
      <c r="K3784" t="s">
        <v>10576</v>
      </c>
      <c r="L3784">
        <v>34232</v>
      </c>
      <c r="M3784">
        <v>497</v>
      </c>
      <c r="N3784" t="s">
        <v>10577</v>
      </c>
      <c r="O3784">
        <v>1</v>
      </c>
      <c r="P3784">
        <v>346</v>
      </c>
      <c r="Q3784" t="s">
        <v>30</v>
      </c>
      <c r="R3784" t="s">
        <v>127</v>
      </c>
      <c r="S3784">
        <v>0</v>
      </c>
      <c r="T3784">
        <v>2002</v>
      </c>
      <c r="U3784">
        <v>20</v>
      </c>
      <c r="V3784">
        <v>7.6</v>
      </c>
      <c r="W3784">
        <v>0</v>
      </c>
    </row>
    <row r="3785" spans="1:23" x14ac:dyDescent="0.25">
      <c r="A3785" t="s">
        <v>10578</v>
      </c>
      <c r="B3785">
        <v>12</v>
      </c>
      <c r="C3785">
        <v>133</v>
      </c>
      <c r="D3785">
        <v>12</v>
      </c>
      <c r="E3785">
        <v>106</v>
      </c>
      <c r="F3785" t="s">
        <v>10073</v>
      </c>
      <c r="G3785">
        <v>464</v>
      </c>
      <c r="H3785">
        <v>199228</v>
      </c>
      <c r="I3785" t="s">
        <v>1639</v>
      </c>
      <c r="J3785" t="s">
        <v>10579</v>
      </c>
      <c r="K3785" t="s">
        <v>10580</v>
      </c>
      <c r="L3785">
        <v>7295</v>
      </c>
      <c r="M3785">
        <v>1045</v>
      </c>
      <c r="N3785" t="s">
        <v>10581</v>
      </c>
      <c r="O3785">
        <v>0</v>
      </c>
      <c r="P3785">
        <v>49</v>
      </c>
      <c r="Q3785" t="s">
        <v>3447</v>
      </c>
      <c r="R3785" t="s">
        <v>3448</v>
      </c>
      <c r="S3785">
        <v>0</v>
      </c>
      <c r="T3785">
        <v>2009</v>
      </c>
      <c r="U3785">
        <v>374</v>
      </c>
      <c r="V3785">
        <v>7.2</v>
      </c>
      <c r="W3785">
        <v>504</v>
      </c>
    </row>
    <row r="3786" spans="1:23" x14ac:dyDescent="0.25">
      <c r="A3786" t="s">
        <v>10582</v>
      </c>
      <c r="B3786">
        <v>64</v>
      </c>
      <c r="C3786">
        <v>112</v>
      </c>
      <c r="D3786">
        <v>0</v>
      </c>
      <c r="E3786">
        <v>7</v>
      </c>
      <c r="F3786" t="s">
        <v>10583</v>
      </c>
      <c r="G3786">
        <v>29</v>
      </c>
      <c r="H3786">
        <v>0</v>
      </c>
      <c r="I3786" t="s">
        <v>3120</v>
      </c>
      <c r="J3786" t="s">
        <v>10584</v>
      </c>
      <c r="K3786" t="s">
        <v>10585</v>
      </c>
      <c r="L3786">
        <v>15780</v>
      </c>
      <c r="M3786">
        <v>61</v>
      </c>
      <c r="N3786" t="s">
        <v>10586</v>
      </c>
      <c r="O3786">
        <v>0</v>
      </c>
      <c r="P3786">
        <v>62</v>
      </c>
      <c r="Q3786" t="s">
        <v>5217</v>
      </c>
      <c r="R3786" t="s">
        <v>5226</v>
      </c>
      <c r="S3786">
        <v>0</v>
      </c>
      <c r="T3786">
        <v>2009</v>
      </c>
      <c r="U3786">
        <v>9</v>
      </c>
      <c r="V3786">
        <v>6.2</v>
      </c>
      <c r="W3786">
        <v>2000</v>
      </c>
    </row>
    <row r="3787" spans="1:23" x14ac:dyDescent="0.25">
      <c r="A3787" t="s">
        <v>639</v>
      </c>
      <c r="B3787">
        <v>256</v>
      </c>
      <c r="C3787">
        <v>111</v>
      </c>
      <c r="D3787">
        <v>456</v>
      </c>
      <c r="E3787">
        <v>394</v>
      </c>
      <c r="F3787" t="s">
        <v>640</v>
      </c>
      <c r="G3787">
        <v>20000</v>
      </c>
      <c r="H3787">
        <v>34964818</v>
      </c>
      <c r="I3787" t="s">
        <v>142</v>
      </c>
      <c r="J3787" t="s">
        <v>185</v>
      </c>
      <c r="K3787" t="s">
        <v>641</v>
      </c>
      <c r="L3787">
        <v>39975</v>
      </c>
      <c r="M3787">
        <v>21404</v>
      </c>
      <c r="N3787" t="s">
        <v>642</v>
      </c>
      <c r="O3787">
        <v>4</v>
      </c>
      <c r="P3787">
        <v>186</v>
      </c>
      <c r="Q3787" t="s">
        <v>30</v>
      </c>
      <c r="R3787" t="s">
        <v>31</v>
      </c>
      <c r="S3787">
        <v>0</v>
      </c>
      <c r="T3787">
        <v>2015</v>
      </c>
      <c r="U3787">
        <v>559</v>
      </c>
      <c r="V3787">
        <v>5.8</v>
      </c>
      <c r="W3787">
        <v>24000</v>
      </c>
    </row>
    <row r="3788" spans="1:23" x14ac:dyDescent="0.25">
      <c r="A3788" t="s">
        <v>2553</v>
      </c>
      <c r="B3788">
        <v>57</v>
      </c>
      <c r="C3788">
        <v>98</v>
      </c>
      <c r="D3788">
        <v>197</v>
      </c>
      <c r="E3788">
        <v>578</v>
      </c>
      <c r="F3788" t="s">
        <v>6966</v>
      </c>
      <c r="G3788">
        <v>755</v>
      </c>
      <c r="H3788">
        <v>0</v>
      </c>
      <c r="I3788" t="s">
        <v>1937</v>
      </c>
      <c r="J3788" t="s">
        <v>6411</v>
      </c>
      <c r="K3788" t="s">
        <v>10587</v>
      </c>
      <c r="L3788">
        <v>59254</v>
      </c>
      <c r="M3788">
        <v>2553</v>
      </c>
      <c r="N3788" t="s">
        <v>9653</v>
      </c>
      <c r="O3788">
        <v>0</v>
      </c>
      <c r="P3788">
        <v>726</v>
      </c>
      <c r="Q3788" t="s">
        <v>30</v>
      </c>
      <c r="R3788" t="s">
        <v>31</v>
      </c>
      <c r="S3788">
        <v>0</v>
      </c>
      <c r="T3788">
        <v>2006</v>
      </c>
      <c r="U3788">
        <v>632</v>
      </c>
      <c r="V3788">
        <v>5.2</v>
      </c>
      <c r="W3788">
        <v>0</v>
      </c>
    </row>
    <row r="3789" spans="1:23" x14ac:dyDescent="0.25">
      <c r="A3789" t="s">
        <v>8807</v>
      </c>
      <c r="B3789">
        <v>50</v>
      </c>
      <c r="C3789">
        <v>93</v>
      </c>
      <c r="D3789">
        <v>23</v>
      </c>
      <c r="E3789">
        <v>130</v>
      </c>
      <c r="F3789" t="s">
        <v>2286</v>
      </c>
      <c r="G3789">
        <v>471</v>
      </c>
      <c r="H3789">
        <v>2542264</v>
      </c>
      <c r="I3789" t="s">
        <v>1639</v>
      </c>
      <c r="J3789" t="s">
        <v>7558</v>
      </c>
      <c r="K3789" t="s">
        <v>10588</v>
      </c>
      <c r="L3789">
        <v>3407</v>
      </c>
      <c r="M3789">
        <v>938</v>
      </c>
      <c r="N3789" t="s">
        <v>9038</v>
      </c>
      <c r="O3789">
        <v>1</v>
      </c>
      <c r="P3789">
        <v>48</v>
      </c>
      <c r="Q3789" t="s">
        <v>30</v>
      </c>
      <c r="R3789" t="s">
        <v>44</v>
      </c>
      <c r="S3789">
        <v>0</v>
      </c>
      <c r="T3789">
        <v>1997</v>
      </c>
      <c r="U3789">
        <v>232</v>
      </c>
      <c r="V3789">
        <v>7.1</v>
      </c>
      <c r="W3789">
        <v>61</v>
      </c>
    </row>
    <row r="3790" spans="1:23" x14ac:dyDescent="0.25">
      <c r="A3790" t="s">
        <v>1404</v>
      </c>
      <c r="B3790">
        <v>232</v>
      </c>
      <c r="C3790">
        <v>104</v>
      </c>
      <c r="D3790">
        <v>335</v>
      </c>
      <c r="E3790">
        <v>16</v>
      </c>
      <c r="F3790" t="s">
        <v>10589</v>
      </c>
      <c r="G3790">
        <v>114</v>
      </c>
      <c r="H3790">
        <v>1487477</v>
      </c>
      <c r="I3790" t="s">
        <v>10590</v>
      </c>
      <c r="J3790" t="s">
        <v>5229</v>
      </c>
      <c r="K3790" t="s">
        <v>10591</v>
      </c>
      <c r="L3790">
        <v>47097</v>
      </c>
      <c r="M3790">
        <v>206</v>
      </c>
      <c r="N3790" t="s">
        <v>10592</v>
      </c>
      <c r="O3790">
        <v>0</v>
      </c>
      <c r="P3790">
        <v>310</v>
      </c>
      <c r="Q3790" t="s">
        <v>3466</v>
      </c>
      <c r="R3790" t="s">
        <v>4350</v>
      </c>
      <c r="S3790">
        <v>0</v>
      </c>
      <c r="T3790">
        <v>2004</v>
      </c>
      <c r="U3790">
        <v>28</v>
      </c>
      <c r="V3790">
        <v>6.5</v>
      </c>
      <c r="W3790">
        <v>0</v>
      </c>
    </row>
    <row r="3791" spans="1:23" x14ac:dyDescent="0.25">
      <c r="A3791" t="s">
        <v>3130</v>
      </c>
      <c r="B3791">
        <v>63</v>
      </c>
      <c r="C3791">
        <v>112</v>
      </c>
      <c r="D3791">
        <v>277</v>
      </c>
      <c r="E3791">
        <v>327</v>
      </c>
      <c r="F3791" t="s">
        <v>2971</v>
      </c>
      <c r="G3791">
        <v>1000</v>
      </c>
      <c r="H3791">
        <v>62549000</v>
      </c>
      <c r="I3791" t="s">
        <v>3258</v>
      </c>
      <c r="J3791" t="s">
        <v>274</v>
      </c>
      <c r="K3791" t="s">
        <v>10593</v>
      </c>
      <c r="L3791">
        <v>41361</v>
      </c>
      <c r="M3791">
        <v>2412</v>
      </c>
      <c r="N3791" t="s">
        <v>2194</v>
      </c>
      <c r="O3791">
        <v>0</v>
      </c>
      <c r="P3791">
        <v>148</v>
      </c>
      <c r="Q3791" t="s">
        <v>30</v>
      </c>
      <c r="R3791" t="s">
        <v>44</v>
      </c>
      <c r="S3791">
        <v>0</v>
      </c>
      <c r="T3791">
        <v>1992</v>
      </c>
      <c r="U3791">
        <v>530</v>
      </c>
      <c r="V3791">
        <v>7.3</v>
      </c>
      <c r="W3791">
        <v>0</v>
      </c>
    </row>
    <row r="3792" spans="1:23" x14ac:dyDescent="0.25">
      <c r="A3792" t="s">
        <v>6615</v>
      </c>
      <c r="B3792">
        <v>75</v>
      </c>
      <c r="C3792">
        <v>94</v>
      </c>
      <c r="D3792">
        <v>84</v>
      </c>
      <c r="E3792">
        <v>95</v>
      </c>
      <c r="F3792" t="s">
        <v>10594</v>
      </c>
      <c r="G3792">
        <v>110</v>
      </c>
      <c r="H3792">
        <v>105500000</v>
      </c>
      <c r="I3792" t="s">
        <v>1094</v>
      </c>
      <c r="J3792" t="s">
        <v>10595</v>
      </c>
      <c r="K3792" t="s">
        <v>10596</v>
      </c>
      <c r="L3792">
        <v>31260</v>
      </c>
      <c r="M3792">
        <v>582</v>
      </c>
      <c r="N3792" t="s">
        <v>10597</v>
      </c>
      <c r="O3792">
        <v>0</v>
      </c>
      <c r="P3792">
        <v>152</v>
      </c>
      <c r="Q3792" t="s">
        <v>30</v>
      </c>
      <c r="R3792" t="s">
        <v>188</v>
      </c>
      <c r="S3792">
        <v>0</v>
      </c>
      <c r="T3792">
        <v>1981</v>
      </c>
      <c r="U3792">
        <v>95</v>
      </c>
      <c r="V3792">
        <v>6.2</v>
      </c>
      <c r="W3792">
        <v>0</v>
      </c>
    </row>
    <row r="3793" spans="1:23" x14ac:dyDescent="0.25">
      <c r="A3793" t="s">
        <v>1619</v>
      </c>
      <c r="B3793">
        <v>274</v>
      </c>
      <c r="C3793">
        <v>90</v>
      </c>
      <c r="D3793">
        <v>0</v>
      </c>
      <c r="E3793">
        <v>231</v>
      </c>
      <c r="F3793" t="s">
        <v>2818</v>
      </c>
      <c r="G3793">
        <v>648</v>
      </c>
      <c r="H3793">
        <v>101055</v>
      </c>
      <c r="I3793" t="s">
        <v>3905</v>
      </c>
      <c r="J3793" t="s">
        <v>4788</v>
      </c>
      <c r="K3793" t="s">
        <v>10598</v>
      </c>
      <c r="L3793">
        <v>17478</v>
      </c>
      <c r="M3793">
        <v>1951</v>
      </c>
      <c r="N3793" t="s">
        <v>10599</v>
      </c>
      <c r="O3793">
        <v>0</v>
      </c>
      <c r="P3793">
        <v>159</v>
      </c>
      <c r="Q3793" t="s">
        <v>30</v>
      </c>
      <c r="R3793" t="s">
        <v>31</v>
      </c>
      <c r="S3793">
        <v>0</v>
      </c>
      <c r="T3793">
        <v>2009</v>
      </c>
      <c r="U3793">
        <v>529</v>
      </c>
      <c r="V3793">
        <v>5</v>
      </c>
      <c r="W3793">
        <v>0</v>
      </c>
    </row>
    <row r="3794" spans="1:23" x14ac:dyDescent="0.25">
      <c r="A3794" t="s">
        <v>1619</v>
      </c>
      <c r="B3794">
        <v>284</v>
      </c>
      <c r="C3794">
        <v>96</v>
      </c>
      <c r="D3794">
        <v>0</v>
      </c>
      <c r="E3794">
        <v>56</v>
      </c>
      <c r="F3794" t="s">
        <v>10600</v>
      </c>
      <c r="G3794">
        <v>125</v>
      </c>
      <c r="H3794">
        <v>0</v>
      </c>
      <c r="I3794" t="s">
        <v>10601</v>
      </c>
      <c r="J3794" t="s">
        <v>10602</v>
      </c>
      <c r="K3794" t="s">
        <v>10603</v>
      </c>
      <c r="L3794">
        <v>87978</v>
      </c>
      <c r="M3794">
        <v>403</v>
      </c>
      <c r="N3794" t="s">
        <v>10604</v>
      </c>
      <c r="O3794">
        <v>5</v>
      </c>
      <c r="P3794">
        <v>580</v>
      </c>
      <c r="Q3794" t="s">
        <v>30</v>
      </c>
      <c r="R3794" t="s">
        <v>31</v>
      </c>
      <c r="S3794">
        <v>0</v>
      </c>
      <c r="T3794">
        <v>1968</v>
      </c>
      <c r="U3794">
        <v>108</v>
      </c>
      <c r="V3794">
        <v>8</v>
      </c>
      <c r="W3794">
        <v>0</v>
      </c>
    </row>
    <row r="3795" spans="1:23" x14ac:dyDescent="0.25">
      <c r="A3795" t="s">
        <v>4086</v>
      </c>
      <c r="B3795">
        <v>265</v>
      </c>
      <c r="C3795">
        <v>101</v>
      </c>
      <c r="D3795">
        <v>0</v>
      </c>
      <c r="E3795">
        <v>11</v>
      </c>
      <c r="F3795" t="s">
        <v>378</v>
      </c>
      <c r="G3795">
        <v>19000</v>
      </c>
      <c r="H3795">
        <v>44566004</v>
      </c>
      <c r="I3795" t="s">
        <v>2164</v>
      </c>
      <c r="J3795" t="s">
        <v>74</v>
      </c>
      <c r="K3795" t="s">
        <v>10605</v>
      </c>
      <c r="L3795">
        <v>321283</v>
      </c>
      <c r="M3795">
        <v>32015</v>
      </c>
      <c r="N3795" t="s">
        <v>10606</v>
      </c>
      <c r="O3795">
        <v>0</v>
      </c>
      <c r="P3795">
        <v>1848</v>
      </c>
      <c r="Q3795" t="s">
        <v>30</v>
      </c>
      <c r="R3795" t="s">
        <v>31</v>
      </c>
      <c r="S3795">
        <v>0</v>
      </c>
      <c r="T3795">
        <v>2003</v>
      </c>
      <c r="U3795">
        <v>13000</v>
      </c>
      <c r="V3795">
        <v>7.8</v>
      </c>
      <c r="W3795">
        <v>17000</v>
      </c>
    </row>
    <row r="3796" spans="1:23" x14ac:dyDescent="0.25">
      <c r="A3796" t="s">
        <v>2520</v>
      </c>
      <c r="B3796">
        <v>154</v>
      </c>
      <c r="C3796">
        <v>93</v>
      </c>
      <c r="D3796">
        <v>11000</v>
      </c>
      <c r="E3796">
        <v>629</v>
      </c>
      <c r="F3796" t="s">
        <v>4098</v>
      </c>
      <c r="G3796">
        <v>11000</v>
      </c>
      <c r="H3796">
        <v>39200000</v>
      </c>
      <c r="I3796" t="s">
        <v>1099</v>
      </c>
      <c r="J3796" t="s">
        <v>2520</v>
      </c>
      <c r="K3796" t="s">
        <v>10607</v>
      </c>
      <c r="L3796">
        <v>192940</v>
      </c>
      <c r="M3796">
        <v>12691</v>
      </c>
      <c r="N3796" t="s">
        <v>6791</v>
      </c>
      <c r="O3796">
        <v>0</v>
      </c>
      <c r="P3796">
        <v>491</v>
      </c>
      <c r="Q3796" t="s">
        <v>30</v>
      </c>
      <c r="R3796" t="s">
        <v>31</v>
      </c>
      <c r="S3796">
        <v>0</v>
      </c>
      <c r="T3796">
        <v>1977</v>
      </c>
      <c r="U3796">
        <v>636</v>
      </c>
      <c r="V3796">
        <v>8.1</v>
      </c>
      <c r="W3796">
        <v>0</v>
      </c>
    </row>
    <row r="3797" spans="1:23" x14ac:dyDescent="0.25">
      <c r="A3797" t="s">
        <v>10608</v>
      </c>
      <c r="B3797">
        <v>44</v>
      </c>
      <c r="C3797">
        <v>152</v>
      </c>
      <c r="D3797">
        <v>309</v>
      </c>
      <c r="E3797">
        <v>132</v>
      </c>
      <c r="F3797" t="s">
        <v>10609</v>
      </c>
      <c r="G3797">
        <v>232</v>
      </c>
      <c r="H3797">
        <v>36000000</v>
      </c>
      <c r="I3797" t="s">
        <v>7438</v>
      </c>
      <c r="J3797" t="s">
        <v>10610</v>
      </c>
      <c r="K3797" t="s">
        <v>10611</v>
      </c>
      <c r="L3797">
        <v>9456</v>
      </c>
      <c r="M3797">
        <v>825</v>
      </c>
      <c r="N3797" t="s">
        <v>10612</v>
      </c>
      <c r="O3797">
        <v>0</v>
      </c>
      <c r="P3797">
        <v>107</v>
      </c>
      <c r="Q3797" t="s">
        <v>30</v>
      </c>
      <c r="R3797" t="s">
        <v>31</v>
      </c>
      <c r="S3797">
        <v>0</v>
      </c>
      <c r="T3797">
        <v>1952</v>
      </c>
      <c r="U3797">
        <v>178</v>
      </c>
      <c r="V3797">
        <v>6.7</v>
      </c>
      <c r="W3797">
        <v>625</v>
      </c>
    </row>
    <row r="3798" spans="1:23" x14ac:dyDescent="0.25">
      <c r="A3798" t="s">
        <v>133</v>
      </c>
      <c r="B3798">
        <v>314</v>
      </c>
      <c r="C3798">
        <v>150</v>
      </c>
      <c r="D3798">
        <v>0</v>
      </c>
      <c r="E3798">
        <v>748</v>
      </c>
      <c r="F3798" t="s">
        <v>693</v>
      </c>
      <c r="G3798">
        <v>23000</v>
      </c>
      <c r="H3798">
        <v>65007045</v>
      </c>
      <c r="I3798" t="s">
        <v>694</v>
      </c>
      <c r="J3798" t="s">
        <v>46</v>
      </c>
      <c r="K3798" t="s">
        <v>695</v>
      </c>
      <c r="L3798">
        <v>128694</v>
      </c>
      <c r="M3798">
        <v>26489</v>
      </c>
      <c r="N3798" t="s">
        <v>696</v>
      </c>
      <c r="O3798">
        <v>0</v>
      </c>
      <c r="P3798">
        <v>657</v>
      </c>
      <c r="Q3798" t="s">
        <v>30</v>
      </c>
      <c r="R3798" t="s">
        <v>44</v>
      </c>
      <c r="S3798">
        <v>0</v>
      </c>
      <c r="T3798">
        <v>2014</v>
      </c>
      <c r="U3798">
        <v>892</v>
      </c>
      <c r="V3798">
        <v>6.1</v>
      </c>
      <c r="W3798">
        <v>51000</v>
      </c>
    </row>
    <row r="3799" spans="1:23" x14ac:dyDescent="0.25">
      <c r="A3799" t="s">
        <v>91</v>
      </c>
      <c r="B3799">
        <v>153</v>
      </c>
      <c r="C3799">
        <v>112</v>
      </c>
      <c r="D3799">
        <v>395</v>
      </c>
      <c r="E3799">
        <v>80</v>
      </c>
      <c r="F3799" t="s">
        <v>2093</v>
      </c>
      <c r="G3799">
        <v>13000</v>
      </c>
      <c r="H3799">
        <v>31252964</v>
      </c>
      <c r="I3799" t="s">
        <v>152</v>
      </c>
      <c r="J3799" t="s">
        <v>320</v>
      </c>
      <c r="K3799" t="s">
        <v>10613</v>
      </c>
      <c r="L3799">
        <v>71495</v>
      </c>
      <c r="M3799">
        <v>13707</v>
      </c>
      <c r="N3799" t="s">
        <v>10614</v>
      </c>
      <c r="O3799">
        <v>1</v>
      </c>
      <c r="P3799">
        <v>522</v>
      </c>
      <c r="Q3799" t="s">
        <v>30</v>
      </c>
      <c r="R3799" t="s">
        <v>31</v>
      </c>
      <c r="S3799">
        <v>0</v>
      </c>
      <c r="T3799">
        <v>2001</v>
      </c>
      <c r="U3799">
        <v>595</v>
      </c>
      <c r="V3799">
        <v>7.1</v>
      </c>
      <c r="W3799">
        <v>0</v>
      </c>
    </row>
    <row r="3800" spans="1:23" x14ac:dyDescent="0.25">
      <c r="A3800" t="s">
        <v>10615</v>
      </c>
      <c r="B3800">
        <v>256</v>
      </c>
      <c r="C3800">
        <v>95</v>
      </c>
      <c r="D3800">
        <v>9</v>
      </c>
      <c r="E3800">
        <v>428</v>
      </c>
      <c r="F3800" t="s">
        <v>3300</v>
      </c>
      <c r="G3800">
        <v>584</v>
      </c>
      <c r="H3800">
        <v>131175</v>
      </c>
      <c r="I3800" t="s">
        <v>6792</v>
      </c>
      <c r="J3800" t="s">
        <v>1398</v>
      </c>
      <c r="K3800" t="s">
        <v>10616</v>
      </c>
      <c r="L3800">
        <v>30219</v>
      </c>
      <c r="M3800">
        <v>1885</v>
      </c>
      <c r="N3800" t="s">
        <v>10617</v>
      </c>
      <c r="O3800">
        <v>2</v>
      </c>
      <c r="P3800">
        <v>200</v>
      </c>
      <c r="Q3800" t="s">
        <v>30</v>
      </c>
      <c r="R3800" t="s">
        <v>31</v>
      </c>
      <c r="S3800">
        <v>0</v>
      </c>
      <c r="T3800">
        <v>2015</v>
      </c>
      <c r="U3800">
        <v>430</v>
      </c>
      <c r="V3800">
        <v>5.6</v>
      </c>
      <c r="W3800">
        <v>22000</v>
      </c>
    </row>
    <row r="3801" spans="1:23" x14ac:dyDescent="0.25">
      <c r="A3801" t="s">
        <v>10618</v>
      </c>
      <c r="B3801">
        <v>123</v>
      </c>
      <c r="C3801">
        <v>111</v>
      </c>
      <c r="D3801">
        <v>81</v>
      </c>
      <c r="E3801">
        <v>687</v>
      </c>
      <c r="F3801" t="s">
        <v>3310</v>
      </c>
      <c r="G3801">
        <v>12000</v>
      </c>
      <c r="H3801">
        <v>31968347</v>
      </c>
      <c r="I3801" t="s">
        <v>152</v>
      </c>
      <c r="J3801" t="s">
        <v>485</v>
      </c>
      <c r="K3801" t="s">
        <v>10619</v>
      </c>
      <c r="L3801">
        <v>93894</v>
      </c>
      <c r="M3801">
        <v>14823</v>
      </c>
      <c r="N3801" t="s">
        <v>3802</v>
      </c>
      <c r="O3801">
        <v>0</v>
      </c>
      <c r="P3801">
        <v>286</v>
      </c>
      <c r="Q3801" t="s">
        <v>30</v>
      </c>
      <c r="R3801" t="s">
        <v>31</v>
      </c>
      <c r="S3801">
        <v>0</v>
      </c>
      <c r="T3801">
        <v>1995</v>
      </c>
      <c r="U3801">
        <v>898</v>
      </c>
      <c r="V3801">
        <v>7.6</v>
      </c>
      <c r="W3801">
        <v>0</v>
      </c>
    </row>
    <row r="3802" spans="1:23" x14ac:dyDescent="0.25">
      <c r="A3802" t="s">
        <v>10620</v>
      </c>
      <c r="B3802">
        <v>46</v>
      </c>
      <c r="C3802">
        <v>86</v>
      </c>
      <c r="D3802">
        <v>2</v>
      </c>
      <c r="E3802">
        <v>555</v>
      </c>
      <c r="F3802" t="s">
        <v>3346</v>
      </c>
      <c r="G3802">
        <v>707</v>
      </c>
      <c r="H3802">
        <v>0</v>
      </c>
      <c r="I3802" t="s">
        <v>4577</v>
      </c>
      <c r="J3802" t="s">
        <v>4343</v>
      </c>
      <c r="K3802" t="s">
        <v>10621</v>
      </c>
      <c r="L3802">
        <v>2806</v>
      </c>
      <c r="M3802">
        <v>2634</v>
      </c>
      <c r="N3802" t="s">
        <v>3405</v>
      </c>
      <c r="O3802">
        <v>0</v>
      </c>
      <c r="P3802">
        <v>11</v>
      </c>
      <c r="Q3802" t="s">
        <v>30</v>
      </c>
      <c r="R3802" t="s">
        <v>31</v>
      </c>
      <c r="S3802">
        <v>0</v>
      </c>
      <c r="T3802">
        <v>2013</v>
      </c>
      <c r="U3802">
        <v>619</v>
      </c>
      <c r="V3802">
        <v>4.3</v>
      </c>
      <c r="W3802">
        <v>0</v>
      </c>
    </row>
    <row r="3803" spans="1:23" x14ac:dyDescent="0.25">
      <c r="A3803" t="s">
        <v>9758</v>
      </c>
      <c r="B3803">
        <v>203</v>
      </c>
      <c r="C3803">
        <v>108</v>
      </c>
      <c r="D3803">
        <v>228</v>
      </c>
      <c r="E3803">
        <v>358</v>
      </c>
      <c r="F3803" t="s">
        <v>9759</v>
      </c>
      <c r="G3803">
        <v>431</v>
      </c>
      <c r="H3803">
        <v>0</v>
      </c>
      <c r="I3803" t="s">
        <v>7386</v>
      </c>
      <c r="J3803" t="s">
        <v>9760</v>
      </c>
      <c r="K3803" t="s">
        <v>9761</v>
      </c>
      <c r="L3803">
        <v>39857</v>
      </c>
      <c r="M3803">
        <v>2020</v>
      </c>
      <c r="N3803" t="s">
        <v>9762</v>
      </c>
      <c r="O3803">
        <v>0</v>
      </c>
      <c r="P3803">
        <v>300</v>
      </c>
      <c r="Q3803" t="s">
        <v>30</v>
      </c>
      <c r="R3803" t="s">
        <v>31</v>
      </c>
      <c r="S3803">
        <v>0</v>
      </c>
      <c r="T3803">
        <v>1985</v>
      </c>
      <c r="U3803">
        <v>426</v>
      </c>
      <c r="V3803">
        <v>7.3</v>
      </c>
      <c r="W3803">
        <v>0</v>
      </c>
    </row>
    <row r="3804" spans="1:23" x14ac:dyDescent="0.25">
      <c r="A3804" t="s">
        <v>10622</v>
      </c>
      <c r="B3804">
        <v>34</v>
      </c>
      <c r="C3804">
        <v>105</v>
      </c>
      <c r="D3804">
        <v>0</v>
      </c>
      <c r="E3804">
        <v>116</v>
      </c>
      <c r="F3804" t="s">
        <v>10623</v>
      </c>
      <c r="G3804">
        <v>597</v>
      </c>
      <c r="H3804">
        <v>0</v>
      </c>
      <c r="I3804" t="s">
        <v>936</v>
      </c>
      <c r="J3804" t="s">
        <v>1874</v>
      </c>
      <c r="K3804" t="s">
        <v>10624</v>
      </c>
      <c r="L3804">
        <v>9007</v>
      </c>
      <c r="M3804">
        <v>1218</v>
      </c>
      <c r="N3804" t="s">
        <v>9722</v>
      </c>
      <c r="O3804">
        <v>2</v>
      </c>
      <c r="P3804">
        <v>50</v>
      </c>
      <c r="Q3804" t="s">
        <v>30</v>
      </c>
      <c r="R3804" t="s">
        <v>31</v>
      </c>
      <c r="S3804">
        <v>0</v>
      </c>
      <c r="T3804">
        <v>1974</v>
      </c>
      <c r="U3804">
        <v>222</v>
      </c>
      <c r="V3804">
        <v>7.3</v>
      </c>
      <c r="W3804">
        <v>661</v>
      </c>
    </row>
    <row r="3805" spans="1:23" x14ac:dyDescent="0.25">
      <c r="A3805" t="s">
        <v>344</v>
      </c>
      <c r="B3805">
        <v>149</v>
      </c>
      <c r="C3805">
        <v>91</v>
      </c>
      <c r="D3805">
        <v>357</v>
      </c>
      <c r="E3805">
        <v>326</v>
      </c>
      <c r="F3805" t="s">
        <v>3053</v>
      </c>
      <c r="G3805">
        <v>3000</v>
      </c>
      <c r="H3805">
        <v>35385560</v>
      </c>
      <c r="I3805" t="s">
        <v>581</v>
      </c>
      <c r="J3805" t="s">
        <v>4726</v>
      </c>
      <c r="K3805" t="s">
        <v>10625</v>
      </c>
      <c r="L3805">
        <v>27198</v>
      </c>
      <c r="M3805">
        <v>4807</v>
      </c>
      <c r="N3805" t="s">
        <v>10626</v>
      </c>
      <c r="O3805">
        <v>1</v>
      </c>
      <c r="P3805">
        <v>131</v>
      </c>
      <c r="Q3805" t="s">
        <v>30</v>
      </c>
      <c r="R3805" t="s">
        <v>31</v>
      </c>
      <c r="S3805">
        <v>0</v>
      </c>
      <c r="T3805">
        <v>2015</v>
      </c>
      <c r="U3805">
        <v>465</v>
      </c>
      <c r="V3805">
        <v>4.5999999999999996</v>
      </c>
      <c r="W3805">
        <v>8000</v>
      </c>
    </row>
    <row r="3806" spans="1:23" x14ac:dyDescent="0.25">
      <c r="A3806" t="s">
        <v>8578</v>
      </c>
      <c r="B3806">
        <v>20</v>
      </c>
      <c r="C3806">
        <v>105</v>
      </c>
      <c r="D3806">
        <v>82</v>
      </c>
      <c r="E3806">
        <v>69</v>
      </c>
      <c r="F3806" t="s">
        <v>10627</v>
      </c>
      <c r="G3806">
        <v>746</v>
      </c>
      <c r="H3806">
        <v>0</v>
      </c>
      <c r="I3806" t="s">
        <v>152</v>
      </c>
      <c r="J3806" t="s">
        <v>10223</v>
      </c>
      <c r="K3806" t="s">
        <v>10628</v>
      </c>
      <c r="L3806">
        <v>3102</v>
      </c>
      <c r="M3806">
        <v>986</v>
      </c>
      <c r="N3806" t="s">
        <v>10629</v>
      </c>
      <c r="O3806">
        <v>0</v>
      </c>
      <c r="P3806">
        <v>35</v>
      </c>
      <c r="Q3806" t="s">
        <v>30</v>
      </c>
      <c r="R3806" t="s">
        <v>31</v>
      </c>
      <c r="S3806">
        <v>0</v>
      </c>
      <c r="T3806">
        <v>1956</v>
      </c>
      <c r="U3806">
        <v>119</v>
      </c>
      <c r="V3806">
        <v>6.8</v>
      </c>
      <c r="W3806">
        <v>283</v>
      </c>
    </row>
    <row r="3807" spans="1:23" x14ac:dyDescent="0.25">
      <c r="A3807" t="s">
        <v>10630</v>
      </c>
      <c r="B3807">
        <v>323</v>
      </c>
      <c r="C3807">
        <v>106</v>
      </c>
      <c r="D3807">
        <v>450</v>
      </c>
      <c r="E3807">
        <v>712</v>
      </c>
      <c r="F3807" t="s">
        <v>8295</v>
      </c>
      <c r="G3807">
        <v>14000</v>
      </c>
      <c r="H3807">
        <v>20803237</v>
      </c>
      <c r="I3807" t="s">
        <v>1639</v>
      </c>
      <c r="J3807" t="s">
        <v>482</v>
      </c>
      <c r="K3807" t="s">
        <v>10631</v>
      </c>
      <c r="L3807">
        <v>110616</v>
      </c>
      <c r="M3807">
        <v>18645</v>
      </c>
      <c r="N3807" t="s">
        <v>5042</v>
      </c>
      <c r="O3807">
        <v>1</v>
      </c>
      <c r="P3807">
        <v>291</v>
      </c>
      <c r="Q3807" t="s">
        <v>30</v>
      </c>
      <c r="R3807" t="s">
        <v>31</v>
      </c>
      <c r="S3807">
        <v>0</v>
      </c>
      <c r="T3807">
        <v>2010</v>
      </c>
      <c r="U3807">
        <v>3000</v>
      </c>
      <c r="V3807">
        <v>7.1</v>
      </c>
      <c r="W3807">
        <v>16000</v>
      </c>
    </row>
    <row r="3808" spans="1:23" x14ac:dyDescent="0.25">
      <c r="A3808" t="s">
        <v>3309</v>
      </c>
      <c r="B3808">
        <v>172</v>
      </c>
      <c r="C3808">
        <v>93</v>
      </c>
      <c r="D3808">
        <v>0</v>
      </c>
      <c r="E3808">
        <v>133</v>
      </c>
      <c r="F3808" t="s">
        <v>4851</v>
      </c>
      <c r="G3808">
        <v>355</v>
      </c>
      <c r="H3808">
        <v>13008928</v>
      </c>
      <c r="I3808" t="s">
        <v>2714</v>
      </c>
      <c r="J3808" t="s">
        <v>10632</v>
      </c>
      <c r="K3808" t="s">
        <v>10633</v>
      </c>
      <c r="L3808">
        <v>73501</v>
      </c>
      <c r="M3808">
        <v>837</v>
      </c>
      <c r="N3808" t="s">
        <v>10634</v>
      </c>
      <c r="O3808">
        <v>0</v>
      </c>
      <c r="P3808">
        <v>333</v>
      </c>
      <c r="Q3808" t="s">
        <v>30</v>
      </c>
      <c r="R3808" t="s">
        <v>31</v>
      </c>
      <c r="S3808">
        <v>0</v>
      </c>
      <c r="T3808">
        <v>1988</v>
      </c>
      <c r="U3808">
        <v>151</v>
      </c>
      <c r="V3808">
        <v>7.3</v>
      </c>
      <c r="W3808">
        <v>27000</v>
      </c>
    </row>
    <row r="3809" spans="1:23" x14ac:dyDescent="0.25">
      <c r="A3809" t="s">
        <v>10635</v>
      </c>
      <c r="B3809">
        <v>111</v>
      </c>
      <c r="C3809">
        <v>172</v>
      </c>
      <c r="D3809">
        <v>120</v>
      </c>
      <c r="E3809">
        <v>145</v>
      </c>
      <c r="F3809" t="s">
        <v>6021</v>
      </c>
      <c r="G3809">
        <v>773</v>
      </c>
      <c r="H3809">
        <v>0</v>
      </c>
      <c r="I3809" t="s">
        <v>10636</v>
      </c>
      <c r="J3809" t="s">
        <v>952</v>
      </c>
      <c r="K3809" t="s">
        <v>10637</v>
      </c>
      <c r="L3809">
        <v>165638</v>
      </c>
      <c r="M3809">
        <v>1785</v>
      </c>
      <c r="N3809" t="s">
        <v>10638</v>
      </c>
      <c r="O3809">
        <v>0</v>
      </c>
      <c r="P3809">
        <v>301</v>
      </c>
      <c r="Q3809" t="s">
        <v>30</v>
      </c>
      <c r="R3809" t="s">
        <v>31</v>
      </c>
      <c r="S3809">
        <v>0</v>
      </c>
      <c r="T3809">
        <v>1963</v>
      </c>
      <c r="U3809">
        <v>742</v>
      </c>
      <c r="V3809">
        <v>8.3000000000000007</v>
      </c>
      <c r="W3809">
        <v>8000</v>
      </c>
    </row>
    <row r="3810" spans="1:23" x14ac:dyDescent="0.25">
      <c r="A3810" t="s">
        <v>10639</v>
      </c>
      <c r="B3810">
        <v>74</v>
      </c>
      <c r="C3810">
        <v>109</v>
      </c>
      <c r="D3810">
        <v>0</v>
      </c>
      <c r="E3810">
        <v>428</v>
      </c>
      <c r="F3810" t="s">
        <v>6260</v>
      </c>
      <c r="G3810">
        <v>847</v>
      </c>
      <c r="H3810">
        <v>10941801</v>
      </c>
      <c r="I3810" t="s">
        <v>10640</v>
      </c>
      <c r="J3810" t="s">
        <v>10641</v>
      </c>
      <c r="K3810" t="s">
        <v>10642</v>
      </c>
      <c r="L3810">
        <v>12059</v>
      </c>
      <c r="M3810">
        <v>2649</v>
      </c>
      <c r="N3810" t="s">
        <v>10643</v>
      </c>
      <c r="O3810">
        <v>0</v>
      </c>
      <c r="P3810">
        <v>486</v>
      </c>
      <c r="Q3810" t="s">
        <v>30</v>
      </c>
      <c r="R3810" t="s">
        <v>31</v>
      </c>
      <c r="S3810">
        <v>0</v>
      </c>
      <c r="T3810">
        <v>2004</v>
      </c>
      <c r="U3810">
        <v>670</v>
      </c>
      <c r="V3810">
        <v>5.4</v>
      </c>
      <c r="W3810">
        <v>2000</v>
      </c>
    </row>
    <row r="3811" spans="1:23" x14ac:dyDescent="0.25">
      <c r="A3811" t="s">
        <v>10644</v>
      </c>
      <c r="B3811">
        <v>161</v>
      </c>
      <c r="C3811">
        <v>93</v>
      </c>
      <c r="D3811">
        <v>8</v>
      </c>
      <c r="E3811">
        <v>400</v>
      </c>
      <c r="F3811" t="s">
        <v>4892</v>
      </c>
      <c r="G3811">
        <v>45000</v>
      </c>
      <c r="H3811">
        <v>15152879</v>
      </c>
      <c r="I3811" t="s">
        <v>2748</v>
      </c>
      <c r="J3811" t="s">
        <v>3289</v>
      </c>
      <c r="K3811" t="s">
        <v>10645</v>
      </c>
      <c r="L3811">
        <v>13506</v>
      </c>
      <c r="M3811">
        <v>46868</v>
      </c>
      <c r="N3811" t="s">
        <v>10646</v>
      </c>
      <c r="O3811">
        <v>0</v>
      </c>
      <c r="P3811">
        <v>68</v>
      </c>
      <c r="Q3811" t="s">
        <v>30</v>
      </c>
      <c r="R3811" t="s">
        <v>966</v>
      </c>
      <c r="S3811">
        <v>0</v>
      </c>
      <c r="T3811">
        <v>2013</v>
      </c>
      <c r="U3811">
        <v>541</v>
      </c>
      <c r="V3811">
        <v>4</v>
      </c>
      <c r="W3811">
        <v>0</v>
      </c>
    </row>
    <row r="3812" spans="1:23" x14ac:dyDescent="0.25">
      <c r="A3812" t="s">
        <v>5457</v>
      </c>
      <c r="B3812">
        <v>548</v>
      </c>
      <c r="C3812">
        <v>165</v>
      </c>
      <c r="D3812">
        <v>0</v>
      </c>
      <c r="E3812">
        <v>127</v>
      </c>
      <c r="F3812" t="s">
        <v>10647</v>
      </c>
      <c r="G3812">
        <v>230</v>
      </c>
      <c r="H3812">
        <v>25359200</v>
      </c>
      <c r="I3812" t="s">
        <v>2164</v>
      </c>
      <c r="J3812" t="s">
        <v>10648</v>
      </c>
      <c r="K3812" t="s">
        <v>10649</v>
      </c>
      <c r="L3812">
        <v>266020</v>
      </c>
      <c r="M3812">
        <v>673</v>
      </c>
      <c r="N3812" t="s">
        <v>10650</v>
      </c>
      <c r="O3812">
        <v>0</v>
      </c>
      <c r="P3812">
        <v>836</v>
      </c>
      <c r="Q3812" t="s">
        <v>30</v>
      </c>
      <c r="R3812" t="s">
        <v>31</v>
      </c>
      <c r="S3812">
        <v>0</v>
      </c>
      <c r="T3812">
        <v>2014</v>
      </c>
      <c r="U3812">
        <v>193</v>
      </c>
      <c r="V3812">
        <v>8</v>
      </c>
      <c r="W3812">
        <v>92000</v>
      </c>
    </row>
    <row r="3813" spans="1:23" x14ac:dyDescent="0.25">
      <c r="A3813" t="s">
        <v>2520</v>
      </c>
      <c r="B3813">
        <v>177</v>
      </c>
      <c r="C3813">
        <v>96</v>
      </c>
      <c r="D3813">
        <v>11000</v>
      </c>
      <c r="E3813">
        <v>405</v>
      </c>
      <c r="F3813" t="s">
        <v>2284</v>
      </c>
      <c r="G3813">
        <v>19000</v>
      </c>
      <c r="H3813">
        <v>10515579</v>
      </c>
      <c r="I3813" t="s">
        <v>7303</v>
      </c>
      <c r="J3813" t="s">
        <v>74</v>
      </c>
      <c r="K3813" t="s">
        <v>10651</v>
      </c>
      <c r="L3813">
        <v>66840</v>
      </c>
      <c r="M3813">
        <v>20132</v>
      </c>
      <c r="N3813" t="s">
        <v>8487</v>
      </c>
      <c r="O3813">
        <v>0</v>
      </c>
      <c r="P3813">
        <v>248</v>
      </c>
      <c r="Q3813" t="s">
        <v>30</v>
      </c>
      <c r="R3813" t="s">
        <v>44</v>
      </c>
      <c r="S3813">
        <v>0</v>
      </c>
      <c r="T3813">
        <v>2006</v>
      </c>
      <c r="U3813">
        <v>427</v>
      </c>
      <c r="V3813">
        <v>6.7</v>
      </c>
      <c r="W3813">
        <v>0</v>
      </c>
    </row>
    <row r="3814" spans="1:23" x14ac:dyDescent="0.25">
      <c r="A3814" t="s">
        <v>179</v>
      </c>
      <c r="B3814">
        <v>230</v>
      </c>
      <c r="C3814">
        <v>119</v>
      </c>
      <c r="D3814">
        <v>13000</v>
      </c>
      <c r="E3814">
        <v>567</v>
      </c>
      <c r="F3814" t="s">
        <v>1117</v>
      </c>
      <c r="G3814">
        <v>1000</v>
      </c>
      <c r="H3814">
        <v>180011740</v>
      </c>
      <c r="I3814" t="s">
        <v>161</v>
      </c>
      <c r="J3814" t="s">
        <v>405</v>
      </c>
      <c r="K3814" t="s">
        <v>1118</v>
      </c>
      <c r="L3814">
        <v>177729</v>
      </c>
      <c r="M3814">
        <v>2776</v>
      </c>
      <c r="N3814" t="s">
        <v>1119</v>
      </c>
      <c r="O3814">
        <v>0</v>
      </c>
      <c r="P3814">
        <v>1368</v>
      </c>
      <c r="Q3814" t="s">
        <v>30</v>
      </c>
      <c r="R3814" t="s">
        <v>31</v>
      </c>
      <c r="S3814">
        <v>0</v>
      </c>
      <c r="T3814">
        <v>2001</v>
      </c>
      <c r="U3814">
        <v>658</v>
      </c>
      <c r="V3814">
        <v>5.7</v>
      </c>
      <c r="W3814">
        <v>0</v>
      </c>
    </row>
    <row r="3815" spans="1:23" x14ac:dyDescent="0.25">
      <c r="A3815" t="s">
        <v>10652</v>
      </c>
      <c r="B3815">
        <v>27</v>
      </c>
      <c r="C3815">
        <v>93</v>
      </c>
      <c r="D3815">
        <v>69</v>
      </c>
      <c r="E3815">
        <v>69</v>
      </c>
      <c r="F3815" t="s">
        <v>10653</v>
      </c>
      <c r="G3815">
        <v>522</v>
      </c>
      <c r="H3815">
        <v>10097096</v>
      </c>
      <c r="I3815" t="s">
        <v>1094</v>
      </c>
      <c r="J3815" t="s">
        <v>7275</v>
      </c>
      <c r="K3815" t="s">
        <v>10654</v>
      </c>
      <c r="L3815">
        <v>5612</v>
      </c>
      <c r="M3815">
        <v>955</v>
      </c>
      <c r="N3815" t="s">
        <v>10652</v>
      </c>
      <c r="O3815">
        <v>2</v>
      </c>
      <c r="P3815">
        <v>38</v>
      </c>
      <c r="Q3815" t="s">
        <v>30</v>
      </c>
      <c r="R3815" t="s">
        <v>31</v>
      </c>
      <c r="S3815">
        <v>0</v>
      </c>
      <c r="T3815">
        <v>2001</v>
      </c>
      <c r="U3815">
        <v>231</v>
      </c>
      <c r="V3815">
        <v>4.5999999999999996</v>
      </c>
      <c r="W3815">
        <v>842</v>
      </c>
    </row>
    <row r="3816" spans="1:23" x14ac:dyDescent="0.25">
      <c r="A3816" t="s">
        <v>10652</v>
      </c>
      <c r="B3816">
        <v>22</v>
      </c>
      <c r="C3816">
        <v>82</v>
      </c>
      <c r="D3816">
        <v>69</v>
      </c>
      <c r="E3816">
        <v>585</v>
      </c>
      <c r="F3816" t="s">
        <v>3253</v>
      </c>
      <c r="G3816">
        <v>939</v>
      </c>
      <c r="H3816">
        <v>9821335</v>
      </c>
      <c r="I3816" t="s">
        <v>1094</v>
      </c>
      <c r="J3816" t="s">
        <v>3353</v>
      </c>
      <c r="K3816" t="s">
        <v>10655</v>
      </c>
      <c r="L3816">
        <v>1415</v>
      </c>
      <c r="M3816">
        <v>3354</v>
      </c>
      <c r="N3816" t="s">
        <v>3231</v>
      </c>
      <c r="O3816">
        <v>1</v>
      </c>
      <c r="P3816">
        <v>10</v>
      </c>
      <c r="Q3816" t="s">
        <v>30</v>
      </c>
      <c r="R3816" t="s">
        <v>31</v>
      </c>
      <c r="S3816">
        <v>0</v>
      </c>
      <c r="T3816">
        <v>2000</v>
      </c>
      <c r="U3816">
        <v>706</v>
      </c>
      <c r="V3816">
        <v>4</v>
      </c>
      <c r="W3816">
        <v>118</v>
      </c>
    </row>
    <row r="3817" spans="1:23" x14ac:dyDescent="0.25">
      <c r="A3817" t="s">
        <v>7190</v>
      </c>
      <c r="B3817">
        <v>157</v>
      </c>
      <c r="C3817">
        <v>101</v>
      </c>
      <c r="D3817">
        <v>47</v>
      </c>
      <c r="E3817">
        <v>407</v>
      </c>
      <c r="F3817" t="s">
        <v>4623</v>
      </c>
      <c r="G3817">
        <v>658</v>
      </c>
      <c r="H3817">
        <v>8243880</v>
      </c>
      <c r="I3817" t="s">
        <v>10656</v>
      </c>
      <c r="J3817" t="s">
        <v>1117</v>
      </c>
      <c r="K3817" t="s">
        <v>10657</v>
      </c>
      <c r="L3817">
        <v>28714</v>
      </c>
      <c r="M3817">
        <v>3086</v>
      </c>
      <c r="N3817" t="s">
        <v>5939</v>
      </c>
      <c r="O3817">
        <v>1</v>
      </c>
      <c r="P3817">
        <v>215</v>
      </c>
      <c r="Q3817" t="s">
        <v>30</v>
      </c>
      <c r="R3817" t="s">
        <v>31</v>
      </c>
      <c r="S3817">
        <v>0</v>
      </c>
      <c r="T3817">
        <v>2003</v>
      </c>
      <c r="U3817">
        <v>636</v>
      </c>
      <c r="V3817">
        <v>7</v>
      </c>
      <c r="W3817">
        <v>762</v>
      </c>
    </row>
    <row r="3818" spans="1:23" x14ac:dyDescent="0.25">
      <c r="A3818" t="s">
        <v>10482</v>
      </c>
      <c r="B3818">
        <v>70</v>
      </c>
      <c r="C3818">
        <v>120</v>
      </c>
      <c r="D3818">
        <v>1000</v>
      </c>
      <c r="E3818">
        <v>268</v>
      </c>
      <c r="F3818" t="s">
        <v>10658</v>
      </c>
      <c r="G3818">
        <v>862</v>
      </c>
      <c r="H3818">
        <v>0</v>
      </c>
      <c r="I3818" t="s">
        <v>2541</v>
      </c>
      <c r="J3818" t="s">
        <v>10659</v>
      </c>
      <c r="K3818" t="s">
        <v>10660</v>
      </c>
      <c r="L3818">
        <v>12981</v>
      </c>
      <c r="M3818">
        <v>1652</v>
      </c>
      <c r="N3818" t="s">
        <v>10661</v>
      </c>
      <c r="O3818">
        <v>2</v>
      </c>
      <c r="P3818">
        <v>121</v>
      </c>
      <c r="Q3818" t="s">
        <v>30</v>
      </c>
      <c r="R3818" t="s">
        <v>31</v>
      </c>
      <c r="S3818">
        <v>0</v>
      </c>
      <c r="T3818">
        <v>1961</v>
      </c>
      <c r="U3818">
        <v>403</v>
      </c>
      <c r="V3818">
        <v>7.4</v>
      </c>
      <c r="W3818">
        <v>0</v>
      </c>
    </row>
    <row r="3819" spans="1:23" x14ac:dyDescent="0.25">
      <c r="A3819" t="s">
        <v>9885</v>
      </c>
      <c r="B3819">
        <v>125</v>
      </c>
      <c r="C3819">
        <v>81</v>
      </c>
      <c r="D3819">
        <v>5</v>
      </c>
      <c r="E3819">
        <v>710</v>
      </c>
      <c r="F3819" t="s">
        <v>706</v>
      </c>
      <c r="G3819">
        <v>49000</v>
      </c>
      <c r="H3819">
        <v>7825820</v>
      </c>
      <c r="I3819" t="s">
        <v>1444</v>
      </c>
      <c r="J3819" t="s">
        <v>554</v>
      </c>
      <c r="K3819" t="s">
        <v>10662</v>
      </c>
      <c r="L3819">
        <v>13086</v>
      </c>
      <c r="M3819">
        <v>50831</v>
      </c>
      <c r="N3819" t="s">
        <v>2095</v>
      </c>
      <c r="O3819">
        <v>0</v>
      </c>
      <c r="P3819">
        <v>156</v>
      </c>
      <c r="Q3819" t="s">
        <v>30</v>
      </c>
      <c r="R3819" t="s">
        <v>31</v>
      </c>
      <c r="S3819">
        <v>0</v>
      </c>
      <c r="T3819">
        <v>2006</v>
      </c>
      <c r="U3819">
        <v>780</v>
      </c>
      <c r="V3819">
        <v>5.9</v>
      </c>
      <c r="W3819">
        <v>576</v>
      </c>
    </row>
    <row r="3820" spans="1:23" x14ac:dyDescent="0.25">
      <c r="A3820" t="s">
        <v>10663</v>
      </c>
      <c r="B3820">
        <v>10</v>
      </c>
      <c r="C3820">
        <v>82</v>
      </c>
      <c r="D3820">
        <v>7</v>
      </c>
      <c r="E3820">
        <v>27</v>
      </c>
      <c r="F3820" t="s">
        <v>10664</v>
      </c>
      <c r="G3820">
        <v>584</v>
      </c>
      <c r="H3820">
        <v>7557877</v>
      </c>
      <c r="I3820" t="s">
        <v>684</v>
      </c>
      <c r="J3820" t="s">
        <v>2256</v>
      </c>
      <c r="K3820" t="s">
        <v>10665</v>
      </c>
      <c r="L3820">
        <v>2129</v>
      </c>
      <c r="M3820">
        <v>1002</v>
      </c>
      <c r="N3820" t="s">
        <v>10666</v>
      </c>
      <c r="O3820">
        <v>0</v>
      </c>
      <c r="P3820">
        <v>37</v>
      </c>
      <c r="Q3820" t="s">
        <v>30</v>
      </c>
      <c r="R3820" t="s">
        <v>31</v>
      </c>
      <c r="S3820">
        <v>0</v>
      </c>
      <c r="T3820">
        <v>1995</v>
      </c>
      <c r="U3820">
        <v>246</v>
      </c>
      <c r="V3820">
        <v>4.5999999999999996</v>
      </c>
      <c r="W3820">
        <v>138</v>
      </c>
    </row>
    <row r="3821" spans="1:23" x14ac:dyDescent="0.25">
      <c r="A3821" t="s">
        <v>3854</v>
      </c>
      <c r="B3821">
        <v>160</v>
      </c>
      <c r="C3821">
        <v>107</v>
      </c>
      <c r="D3821">
        <v>0</v>
      </c>
      <c r="E3821">
        <v>255</v>
      </c>
      <c r="F3821" t="s">
        <v>5823</v>
      </c>
      <c r="G3821">
        <v>798</v>
      </c>
      <c r="H3821">
        <v>14637490</v>
      </c>
      <c r="I3821" t="s">
        <v>1942</v>
      </c>
      <c r="J3821" t="s">
        <v>1110</v>
      </c>
      <c r="K3821" t="s">
        <v>5824</v>
      </c>
      <c r="L3821">
        <v>16411</v>
      </c>
      <c r="M3821">
        <v>2537</v>
      </c>
      <c r="N3821" t="s">
        <v>5825</v>
      </c>
      <c r="O3821">
        <v>2</v>
      </c>
      <c r="P3821">
        <v>136</v>
      </c>
      <c r="Q3821" t="s">
        <v>30</v>
      </c>
      <c r="R3821" t="s">
        <v>31</v>
      </c>
      <c r="S3821">
        <v>0</v>
      </c>
      <c r="T3821">
        <v>2010</v>
      </c>
      <c r="U3821">
        <v>374</v>
      </c>
      <c r="V3821">
        <v>4.8</v>
      </c>
      <c r="W3821">
        <v>0</v>
      </c>
    </row>
    <row r="3822" spans="1:23" x14ac:dyDescent="0.25">
      <c r="A3822" t="s">
        <v>4092</v>
      </c>
      <c r="B3822">
        <v>300</v>
      </c>
      <c r="C3822">
        <v>105</v>
      </c>
      <c r="D3822">
        <v>171</v>
      </c>
      <c r="E3822">
        <v>143</v>
      </c>
      <c r="F3822" t="s">
        <v>7909</v>
      </c>
      <c r="G3822">
        <v>382</v>
      </c>
      <c r="H3822">
        <v>7159147</v>
      </c>
      <c r="I3822" t="s">
        <v>1258</v>
      </c>
      <c r="J3822" t="s">
        <v>4093</v>
      </c>
      <c r="K3822" t="s">
        <v>10667</v>
      </c>
      <c r="L3822">
        <v>120189</v>
      </c>
      <c r="M3822">
        <v>954</v>
      </c>
      <c r="N3822" t="s">
        <v>10668</v>
      </c>
      <c r="O3822">
        <v>0</v>
      </c>
      <c r="P3822">
        <v>308</v>
      </c>
      <c r="Q3822" t="s">
        <v>1783</v>
      </c>
      <c r="R3822" t="s">
        <v>2266</v>
      </c>
      <c r="S3822">
        <v>0</v>
      </c>
      <c r="T3822">
        <v>2007</v>
      </c>
      <c r="U3822">
        <v>273</v>
      </c>
      <c r="V3822">
        <v>7.5</v>
      </c>
      <c r="W3822">
        <v>11000</v>
      </c>
    </row>
    <row r="3823" spans="1:23" x14ac:dyDescent="0.25">
      <c r="A3823" t="s">
        <v>10226</v>
      </c>
      <c r="B3823">
        <v>69</v>
      </c>
      <c r="C3823">
        <v>86</v>
      </c>
      <c r="D3823">
        <v>89</v>
      </c>
      <c r="E3823">
        <v>511</v>
      </c>
      <c r="F3823" t="s">
        <v>5751</v>
      </c>
      <c r="G3823">
        <v>986</v>
      </c>
      <c r="H3823">
        <v>17314483</v>
      </c>
      <c r="I3823" t="s">
        <v>1789</v>
      </c>
      <c r="J3823" t="s">
        <v>10669</v>
      </c>
      <c r="K3823" t="s">
        <v>10670</v>
      </c>
      <c r="L3823">
        <v>14621</v>
      </c>
      <c r="M3823">
        <v>4073</v>
      </c>
      <c r="N3823" t="s">
        <v>10671</v>
      </c>
      <c r="O3823">
        <v>2</v>
      </c>
      <c r="P3823">
        <v>48</v>
      </c>
      <c r="Q3823" t="s">
        <v>30</v>
      </c>
      <c r="R3823" t="s">
        <v>31</v>
      </c>
      <c r="S3823">
        <v>0</v>
      </c>
      <c r="T3823">
        <v>2014</v>
      </c>
      <c r="U3823">
        <v>713</v>
      </c>
      <c r="V3823">
        <v>4.7</v>
      </c>
      <c r="W3823">
        <v>0</v>
      </c>
    </row>
    <row r="3824" spans="1:23" x14ac:dyDescent="0.25">
      <c r="A3824" t="s">
        <v>10672</v>
      </c>
      <c r="B3824">
        <v>143</v>
      </c>
      <c r="C3824">
        <v>110</v>
      </c>
      <c r="D3824">
        <v>675</v>
      </c>
      <c r="E3824">
        <v>968</v>
      </c>
      <c r="F3824" t="s">
        <v>3452</v>
      </c>
      <c r="G3824">
        <v>16000</v>
      </c>
      <c r="H3824">
        <v>6525762</v>
      </c>
      <c r="I3824" t="s">
        <v>936</v>
      </c>
      <c r="J3824" t="s">
        <v>6273</v>
      </c>
      <c r="K3824" t="s">
        <v>10673</v>
      </c>
      <c r="L3824">
        <v>44339</v>
      </c>
      <c r="M3824">
        <v>19928</v>
      </c>
      <c r="N3824" t="s">
        <v>264</v>
      </c>
      <c r="O3824">
        <v>2</v>
      </c>
      <c r="P3824">
        <v>425</v>
      </c>
      <c r="Q3824" t="s">
        <v>30</v>
      </c>
      <c r="R3824" t="s">
        <v>31</v>
      </c>
      <c r="S3824">
        <v>0</v>
      </c>
      <c r="T3824">
        <v>2002</v>
      </c>
      <c r="U3824">
        <v>977</v>
      </c>
      <c r="V3824">
        <v>6.7</v>
      </c>
      <c r="W3824">
        <v>0</v>
      </c>
    </row>
    <row r="3825" spans="1:23" x14ac:dyDescent="0.25">
      <c r="A3825" t="s">
        <v>6487</v>
      </c>
      <c r="B3825">
        <v>50</v>
      </c>
      <c r="C3825">
        <v>127</v>
      </c>
      <c r="D3825">
        <v>13000</v>
      </c>
      <c r="E3825">
        <v>148</v>
      </c>
      <c r="F3825" t="s">
        <v>8972</v>
      </c>
      <c r="G3825">
        <v>204</v>
      </c>
      <c r="H3825">
        <v>0</v>
      </c>
      <c r="I3825" t="s">
        <v>2560</v>
      </c>
      <c r="J3825" t="s">
        <v>3949</v>
      </c>
      <c r="K3825" t="s">
        <v>10674</v>
      </c>
      <c r="L3825">
        <v>12677</v>
      </c>
      <c r="M3825">
        <v>753</v>
      </c>
      <c r="N3825" t="s">
        <v>10675</v>
      </c>
      <c r="O3825">
        <v>0</v>
      </c>
      <c r="P3825">
        <v>89</v>
      </c>
      <c r="Q3825" t="s">
        <v>30</v>
      </c>
      <c r="R3825" t="s">
        <v>31</v>
      </c>
      <c r="S3825">
        <v>0</v>
      </c>
      <c r="T3825">
        <v>1969</v>
      </c>
      <c r="U3825">
        <v>187</v>
      </c>
      <c r="V3825">
        <v>6.3</v>
      </c>
      <c r="W3825">
        <v>414</v>
      </c>
    </row>
    <row r="3826" spans="1:23" x14ac:dyDescent="0.25">
      <c r="A3826" t="s">
        <v>8809</v>
      </c>
      <c r="B3826">
        <v>46</v>
      </c>
      <c r="C3826">
        <v>90</v>
      </c>
      <c r="D3826">
        <v>0</v>
      </c>
      <c r="E3826">
        <v>242</v>
      </c>
      <c r="F3826" t="s">
        <v>1080</v>
      </c>
      <c r="G3826">
        <v>812</v>
      </c>
      <c r="H3826">
        <v>4613815</v>
      </c>
      <c r="I3826" t="s">
        <v>684</v>
      </c>
      <c r="J3826" t="s">
        <v>2897</v>
      </c>
      <c r="K3826" t="s">
        <v>10676</v>
      </c>
      <c r="L3826">
        <v>19622</v>
      </c>
      <c r="M3826">
        <v>1566</v>
      </c>
      <c r="N3826" t="s">
        <v>10677</v>
      </c>
      <c r="O3826">
        <v>0</v>
      </c>
      <c r="P3826">
        <v>58</v>
      </c>
      <c r="Q3826" t="s">
        <v>30</v>
      </c>
      <c r="R3826" t="s">
        <v>31</v>
      </c>
      <c r="S3826">
        <v>0</v>
      </c>
      <c r="T3826">
        <v>2006</v>
      </c>
      <c r="U3826">
        <v>466</v>
      </c>
      <c r="V3826">
        <v>6</v>
      </c>
      <c r="W3826">
        <v>931</v>
      </c>
    </row>
    <row r="3827" spans="1:23" x14ac:dyDescent="0.25">
      <c r="A3827" t="s">
        <v>10678</v>
      </c>
      <c r="B3827">
        <v>51</v>
      </c>
      <c r="C3827">
        <v>110</v>
      </c>
      <c r="D3827">
        <v>99</v>
      </c>
      <c r="E3827">
        <v>960</v>
      </c>
      <c r="F3827" t="s">
        <v>2518</v>
      </c>
      <c r="G3827">
        <v>4000</v>
      </c>
      <c r="H3827">
        <v>4301331</v>
      </c>
      <c r="I3827" t="s">
        <v>1789</v>
      </c>
      <c r="J3827" t="s">
        <v>340</v>
      </c>
      <c r="K3827" t="s">
        <v>10679</v>
      </c>
      <c r="L3827">
        <v>78241</v>
      </c>
      <c r="M3827">
        <v>7921</v>
      </c>
      <c r="N3827" t="s">
        <v>1712</v>
      </c>
      <c r="O3827">
        <v>6</v>
      </c>
      <c r="P3827">
        <v>177</v>
      </c>
      <c r="Q3827" t="s">
        <v>30</v>
      </c>
      <c r="R3827" t="s">
        <v>31</v>
      </c>
      <c r="S3827">
        <v>0</v>
      </c>
      <c r="T3827">
        <v>1995</v>
      </c>
      <c r="U3827">
        <v>975</v>
      </c>
      <c r="V3827">
        <v>6.7</v>
      </c>
      <c r="W3827">
        <v>0</v>
      </c>
    </row>
    <row r="3828" spans="1:23" x14ac:dyDescent="0.25">
      <c r="A3828" t="s">
        <v>7227</v>
      </c>
      <c r="B3828">
        <v>163</v>
      </c>
      <c r="C3828">
        <v>104</v>
      </c>
      <c r="D3828">
        <v>30</v>
      </c>
      <c r="E3828">
        <v>296</v>
      </c>
      <c r="F3828" t="s">
        <v>714</v>
      </c>
      <c r="G3828">
        <v>769</v>
      </c>
      <c r="H3828">
        <v>4046737</v>
      </c>
      <c r="I3828" t="s">
        <v>936</v>
      </c>
      <c r="J3828" t="s">
        <v>7767</v>
      </c>
      <c r="K3828" t="s">
        <v>10680</v>
      </c>
      <c r="L3828">
        <v>67949</v>
      </c>
      <c r="M3828">
        <v>2251</v>
      </c>
      <c r="N3828" t="s">
        <v>8763</v>
      </c>
      <c r="O3828">
        <v>1</v>
      </c>
      <c r="P3828">
        <v>390</v>
      </c>
      <c r="Q3828" t="s">
        <v>30</v>
      </c>
      <c r="R3828" t="s">
        <v>31</v>
      </c>
      <c r="S3828">
        <v>0</v>
      </c>
      <c r="T3828">
        <v>2002</v>
      </c>
      <c r="U3828">
        <v>413</v>
      </c>
      <c r="V3828">
        <v>7.1</v>
      </c>
      <c r="W3828">
        <v>15000</v>
      </c>
    </row>
    <row r="3829" spans="1:23" x14ac:dyDescent="0.25">
      <c r="A3829" t="s">
        <v>10681</v>
      </c>
      <c r="B3829">
        <v>52</v>
      </c>
      <c r="C3829">
        <v>96</v>
      </c>
      <c r="D3829">
        <v>2</v>
      </c>
      <c r="E3829">
        <v>0</v>
      </c>
      <c r="F3829" t="s">
        <v>505</v>
      </c>
      <c r="G3829">
        <v>960</v>
      </c>
      <c r="H3829">
        <v>3713002</v>
      </c>
      <c r="I3829" t="s">
        <v>51</v>
      </c>
      <c r="J3829" t="s">
        <v>5712</v>
      </c>
      <c r="K3829" t="s">
        <v>10682</v>
      </c>
      <c r="L3829">
        <v>3611</v>
      </c>
      <c r="M3829">
        <v>972</v>
      </c>
      <c r="N3829" t="s">
        <v>10683</v>
      </c>
      <c r="O3829">
        <v>1</v>
      </c>
      <c r="P3829">
        <v>62</v>
      </c>
      <c r="Q3829" t="s">
        <v>30</v>
      </c>
      <c r="R3829" t="s">
        <v>31</v>
      </c>
      <c r="S3829">
        <v>0</v>
      </c>
      <c r="T3829">
        <v>2003</v>
      </c>
      <c r="U3829">
        <v>12</v>
      </c>
      <c r="V3829">
        <v>2.7</v>
      </c>
      <c r="W3829">
        <v>131</v>
      </c>
    </row>
    <row r="3830" spans="1:23" x14ac:dyDescent="0.25">
      <c r="A3830" t="s">
        <v>521</v>
      </c>
      <c r="B3830">
        <v>40</v>
      </c>
      <c r="C3830">
        <v>110</v>
      </c>
      <c r="D3830">
        <v>0</v>
      </c>
      <c r="E3830">
        <v>237</v>
      </c>
      <c r="F3830" t="s">
        <v>5831</v>
      </c>
      <c r="G3830">
        <v>721</v>
      </c>
      <c r="H3830">
        <v>3468572</v>
      </c>
      <c r="I3830" t="s">
        <v>2164</v>
      </c>
      <c r="J3830" t="s">
        <v>1222</v>
      </c>
      <c r="K3830" t="s">
        <v>10684</v>
      </c>
      <c r="L3830">
        <v>10073</v>
      </c>
      <c r="M3830">
        <v>1966</v>
      </c>
      <c r="N3830" t="s">
        <v>10442</v>
      </c>
      <c r="O3830">
        <v>0</v>
      </c>
      <c r="P3830">
        <v>78</v>
      </c>
      <c r="Q3830" t="s">
        <v>30</v>
      </c>
      <c r="R3830" t="s">
        <v>31</v>
      </c>
      <c r="S3830">
        <v>0</v>
      </c>
      <c r="T3830">
        <v>1988</v>
      </c>
      <c r="U3830">
        <v>246</v>
      </c>
      <c r="V3830">
        <v>7.3</v>
      </c>
      <c r="W3830">
        <v>816</v>
      </c>
    </row>
    <row r="3831" spans="1:23" x14ac:dyDescent="0.25">
      <c r="A3831" t="s">
        <v>6594</v>
      </c>
      <c r="B3831">
        <v>50</v>
      </c>
      <c r="C3831">
        <v>84</v>
      </c>
      <c r="D3831">
        <v>378</v>
      </c>
      <c r="E3831">
        <v>611</v>
      </c>
      <c r="F3831" t="s">
        <v>288</v>
      </c>
      <c r="G3831">
        <v>925</v>
      </c>
      <c r="H3831">
        <v>2892582</v>
      </c>
      <c r="I3831" t="s">
        <v>1094</v>
      </c>
      <c r="J3831" t="s">
        <v>1178</v>
      </c>
      <c r="K3831" t="s">
        <v>10685</v>
      </c>
      <c r="L3831">
        <v>22697</v>
      </c>
      <c r="M3831">
        <v>3559</v>
      </c>
      <c r="N3831" t="s">
        <v>1602</v>
      </c>
      <c r="O3831">
        <v>0</v>
      </c>
      <c r="P3831">
        <v>202</v>
      </c>
      <c r="Q3831" t="s">
        <v>30</v>
      </c>
      <c r="R3831" t="s">
        <v>31</v>
      </c>
      <c r="S3831">
        <v>0</v>
      </c>
      <c r="T3831">
        <v>1996</v>
      </c>
      <c r="U3831">
        <v>729</v>
      </c>
      <c r="V3831">
        <v>7.6</v>
      </c>
      <c r="W3831">
        <v>0</v>
      </c>
    </row>
    <row r="3832" spans="1:23" x14ac:dyDescent="0.25">
      <c r="A3832" t="s">
        <v>10686</v>
      </c>
      <c r="B3832">
        <v>45</v>
      </c>
      <c r="C3832">
        <v>94</v>
      </c>
      <c r="D3832">
        <v>24</v>
      </c>
      <c r="E3832">
        <v>545</v>
      </c>
      <c r="F3832" t="s">
        <v>3551</v>
      </c>
      <c r="G3832">
        <v>834</v>
      </c>
      <c r="H3832">
        <v>2800000</v>
      </c>
      <c r="I3832" t="s">
        <v>1094</v>
      </c>
      <c r="J3832" t="s">
        <v>1116</v>
      </c>
      <c r="K3832" t="s">
        <v>10687</v>
      </c>
      <c r="L3832">
        <v>4377</v>
      </c>
      <c r="M3832">
        <v>2662</v>
      </c>
      <c r="N3832" t="s">
        <v>4143</v>
      </c>
      <c r="O3832">
        <v>3</v>
      </c>
      <c r="P3832">
        <v>85</v>
      </c>
      <c r="Q3832" t="s">
        <v>30</v>
      </c>
      <c r="R3832" t="s">
        <v>31</v>
      </c>
      <c r="S3832">
        <v>0</v>
      </c>
      <c r="T3832">
        <v>1999</v>
      </c>
      <c r="U3832">
        <v>625</v>
      </c>
      <c r="V3832">
        <v>5.8</v>
      </c>
      <c r="W3832">
        <v>309</v>
      </c>
    </row>
    <row r="3833" spans="1:23" x14ac:dyDescent="0.25">
      <c r="A3833" t="s">
        <v>2771</v>
      </c>
      <c r="B3833">
        <v>121</v>
      </c>
      <c r="C3833">
        <v>93</v>
      </c>
      <c r="D3833">
        <v>131</v>
      </c>
      <c r="E3833">
        <v>90</v>
      </c>
      <c r="F3833" t="s">
        <v>10688</v>
      </c>
      <c r="G3833">
        <v>497</v>
      </c>
      <c r="H3833">
        <v>2426851</v>
      </c>
      <c r="I3833" t="s">
        <v>2654</v>
      </c>
      <c r="J3833" t="s">
        <v>2247</v>
      </c>
      <c r="K3833" t="s">
        <v>10689</v>
      </c>
      <c r="L3833">
        <v>16224</v>
      </c>
      <c r="M3833">
        <v>776</v>
      </c>
      <c r="N3833" t="s">
        <v>4863</v>
      </c>
      <c r="O3833">
        <v>1</v>
      </c>
      <c r="P3833">
        <v>76</v>
      </c>
      <c r="Q3833" t="s">
        <v>30</v>
      </c>
      <c r="R3833" t="s">
        <v>31</v>
      </c>
      <c r="S3833">
        <v>0</v>
      </c>
      <c r="T3833">
        <v>2007</v>
      </c>
      <c r="U3833">
        <v>113</v>
      </c>
      <c r="V3833">
        <v>6.5</v>
      </c>
      <c r="W3833">
        <v>830</v>
      </c>
    </row>
    <row r="3834" spans="1:23" x14ac:dyDescent="0.25">
      <c r="A3834" t="s">
        <v>10690</v>
      </c>
      <c r="B3834">
        <v>114</v>
      </c>
      <c r="C3834">
        <v>96</v>
      </c>
      <c r="D3834">
        <v>101</v>
      </c>
      <c r="E3834">
        <v>71</v>
      </c>
      <c r="F3834" t="s">
        <v>2025</v>
      </c>
      <c r="G3834">
        <v>730</v>
      </c>
      <c r="H3834">
        <v>1325073</v>
      </c>
      <c r="I3834" t="s">
        <v>1639</v>
      </c>
      <c r="J3834" t="s">
        <v>594</v>
      </c>
      <c r="K3834" t="s">
        <v>10691</v>
      </c>
      <c r="L3834">
        <v>18762</v>
      </c>
      <c r="M3834">
        <v>1208</v>
      </c>
      <c r="N3834" t="s">
        <v>1049</v>
      </c>
      <c r="O3834">
        <v>0</v>
      </c>
      <c r="P3834">
        <v>91</v>
      </c>
      <c r="Q3834" t="s">
        <v>30</v>
      </c>
      <c r="R3834" t="s">
        <v>31</v>
      </c>
      <c r="S3834">
        <v>0</v>
      </c>
      <c r="T3834">
        <v>2005</v>
      </c>
      <c r="U3834">
        <v>394</v>
      </c>
      <c r="V3834">
        <v>6.6</v>
      </c>
      <c r="W3834">
        <v>708</v>
      </c>
    </row>
    <row r="3835" spans="1:23" x14ac:dyDescent="0.25">
      <c r="A3835" t="s">
        <v>4330</v>
      </c>
      <c r="B3835">
        <v>270</v>
      </c>
      <c r="C3835">
        <v>88</v>
      </c>
      <c r="D3835">
        <v>0</v>
      </c>
      <c r="E3835">
        <v>939</v>
      </c>
      <c r="F3835" t="s">
        <v>1496</v>
      </c>
      <c r="G3835">
        <v>1000</v>
      </c>
      <c r="H3835">
        <v>0</v>
      </c>
      <c r="I3835" t="s">
        <v>10692</v>
      </c>
      <c r="J3835" t="s">
        <v>10693</v>
      </c>
      <c r="K3835" t="s">
        <v>10694</v>
      </c>
      <c r="L3835">
        <v>53342</v>
      </c>
      <c r="M3835">
        <v>4777</v>
      </c>
      <c r="N3835" t="s">
        <v>770</v>
      </c>
      <c r="O3835">
        <v>0</v>
      </c>
      <c r="P3835">
        <v>287</v>
      </c>
      <c r="Q3835" t="s">
        <v>30</v>
      </c>
      <c r="R3835" t="s">
        <v>31</v>
      </c>
      <c r="S3835">
        <v>0</v>
      </c>
      <c r="T3835">
        <v>2011</v>
      </c>
      <c r="U3835">
        <v>947</v>
      </c>
      <c r="V3835">
        <v>6.2</v>
      </c>
      <c r="W3835">
        <v>16000</v>
      </c>
    </row>
    <row r="3836" spans="1:23" x14ac:dyDescent="0.25">
      <c r="A3836" t="s">
        <v>10695</v>
      </c>
      <c r="B3836">
        <v>116</v>
      </c>
      <c r="C3836">
        <v>101</v>
      </c>
      <c r="D3836">
        <v>21</v>
      </c>
      <c r="E3836">
        <v>161</v>
      </c>
      <c r="F3836" t="s">
        <v>9314</v>
      </c>
      <c r="G3836">
        <v>420</v>
      </c>
      <c r="H3836">
        <v>864959</v>
      </c>
      <c r="I3836" t="s">
        <v>123</v>
      </c>
      <c r="J3836" t="s">
        <v>10696</v>
      </c>
      <c r="K3836" t="s">
        <v>10697</v>
      </c>
      <c r="L3836">
        <v>20275</v>
      </c>
      <c r="M3836">
        <v>1215</v>
      </c>
      <c r="N3836" t="s">
        <v>10698</v>
      </c>
      <c r="O3836">
        <v>0</v>
      </c>
      <c r="P3836">
        <v>151</v>
      </c>
      <c r="Q3836" t="s">
        <v>30</v>
      </c>
      <c r="R3836" t="s">
        <v>44</v>
      </c>
      <c r="S3836">
        <v>0</v>
      </c>
      <c r="T3836">
        <v>2005</v>
      </c>
      <c r="U3836">
        <v>291</v>
      </c>
      <c r="V3836">
        <v>6.9</v>
      </c>
      <c r="W3836">
        <v>0</v>
      </c>
    </row>
    <row r="3837" spans="1:23" x14ac:dyDescent="0.25">
      <c r="A3837" t="s">
        <v>10699</v>
      </c>
      <c r="B3837">
        <v>115</v>
      </c>
      <c r="C3837">
        <v>102</v>
      </c>
      <c r="D3837">
        <v>330</v>
      </c>
      <c r="E3837">
        <v>0</v>
      </c>
      <c r="F3837" t="s">
        <v>10700</v>
      </c>
      <c r="G3837">
        <v>48</v>
      </c>
      <c r="H3837">
        <v>2601847</v>
      </c>
      <c r="I3837" t="s">
        <v>2555</v>
      </c>
      <c r="J3837" t="s">
        <v>10701</v>
      </c>
      <c r="K3837" t="s">
        <v>10702</v>
      </c>
      <c r="L3837">
        <v>22457</v>
      </c>
      <c r="M3837">
        <v>48</v>
      </c>
      <c r="N3837" t="s">
        <v>10703</v>
      </c>
      <c r="O3837">
        <v>0</v>
      </c>
      <c r="P3837">
        <v>69</v>
      </c>
      <c r="Q3837" t="s">
        <v>8067</v>
      </c>
      <c r="R3837" t="s">
        <v>31</v>
      </c>
      <c r="S3837">
        <v>0</v>
      </c>
      <c r="T3837">
        <v>2011</v>
      </c>
      <c r="U3837">
        <v>0</v>
      </c>
      <c r="V3837">
        <v>8.5</v>
      </c>
      <c r="W3837">
        <v>26000</v>
      </c>
    </row>
    <row r="3838" spans="1:23" x14ac:dyDescent="0.25">
      <c r="A3838" t="s">
        <v>10704</v>
      </c>
      <c r="B3838">
        <v>15</v>
      </c>
      <c r="C3838">
        <v>87</v>
      </c>
      <c r="D3838">
        <v>101</v>
      </c>
      <c r="E3838">
        <v>324</v>
      </c>
      <c r="F3838" t="s">
        <v>10705</v>
      </c>
      <c r="G3838">
        <v>721</v>
      </c>
      <c r="H3838">
        <v>800000</v>
      </c>
      <c r="I3838" t="s">
        <v>123</v>
      </c>
      <c r="J3838" t="s">
        <v>9904</v>
      </c>
      <c r="K3838" t="s">
        <v>10706</v>
      </c>
      <c r="L3838">
        <v>2308</v>
      </c>
      <c r="M3838">
        <v>1700</v>
      </c>
      <c r="N3838" t="s">
        <v>8643</v>
      </c>
      <c r="O3838">
        <v>0</v>
      </c>
      <c r="P3838">
        <v>35</v>
      </c>
      <c r="Q3838" t="s">
        <v>30</v>
      </c>
      <c r="R3838" t="s">
        <v>31</v>
      </c>
      <c r="S3838">
        <v>0</v>
      </c>
      <c r="T3838">
        <v>1987</v>
      </c>
      <c r="U3838">
        <v>576</v>
      </c>
      <c r="V3838">
        <v>4.8</v>
      </c>
      <c r="W3838">
        <v>550</v>
      </c>
    </row>
    <row r="3839" spans="1:23" x14ac:dyDescent="0.25">
      <c r="A3839" t="s">
        <v>10707</v>
      </c>
      <c r="B3839">
        <v>122</v>
      </c>
      <c r="C3839">
        <v>83</v>
      </c>
      <c r="D3839">
        <v>19</v>
      </c>
      <c r="E3839">
        <v>322</v>
      </c>
      <c r="F3839" t="s">
        <v>4373</v>
      </c>
      <c r="G3839">
        <v>947</v>
      </c>
      <c r="H3839">
        <v>1429260</v>
      </c>
      <c r="I3839" t="s">
        <v>152</v>
      </c>
      <c r="J3839" t="s">
        <v>1496</v>
      </c>
      <c r="K3839" t="s">
        <v>10708</v>
      </c>
      <c r="L3839">
        <v>45293</v>
      </c>
      <c r="M3839">
        <v>2353</v>
      </c>
      <c r="N3839" t="s">
        <v>3298</v>
      </c>
      <c r="O3839">
        <v>1</v>
      </c>
      <c r="P3839">
        <v>71</v>
      </c>
      <c r="Q3839" t="s">
        <v>30</v>
      </c>
      <c r="R3839" t="s">
        <v>31</v>
      </c>
      <c r="S3839">
        <v>0</v>
      </c>
      <c r="T3839">
        <v>2011</v>
      </c>
      <c r="U3839">
        <v>685</v>
      </c>
      <c r="V3839">
        <v>6.6</v>
      </c>
      <c r="W3839">
        <v>0</v>
      </c>
    </row>
    <row r="3840" spans="1:23" x14ac:dyDescent="0.25">
      <c r="A3840" t="s">
        <v>10709</v>
      </c>
      <c r="B3840">
        <v>35</v>
      </c>
      <c r="C3840">
        <v>103</v>
      </c>
      <c r="D3840">
        <v>5</v>
      </c>
      <c r="E3840">
        <v>842</v>
      </c>
      <c r="F3840" t="s">
        <v>5710</v>
      </c>
      <c r="G3840">
        <v>1000</v>
      </c>
      <c r="H3840">
        <v>0</v>
      </c>
      <c r="I3840" t="s">
        <v>2560</v>
      </c>
      <c r="J3840" t="s">
        <v>271</v>
      </c>
      <c r="K3840" t="s">
        <v>10710</v>
      </c>
      <c r="L3840">
        <v>4091</v>
      </c>
      <c r="M3840">
        <v>3408</v>
      </c>
      <c r="N3840" t="s">
        <v>10711</v>
      </c>
      <c r="O3840">
        <v>0</v>
      </c>
      <c r="P3840">
        <v>20</v>
      </c>
      <c r="Q3840" t="s">
        <v>30</v>
      </c>
      <c r="R3840" t="s">
        <v>31</v>
      </c>
      <c r="S3840">
        <v>0</v>
      </c>
      <c r="T3840">
        <v>2015</v>
      </c>
      <c r="U3840">
        <v>1000</v>
      </c>
      <c r="V3840">
        <v>5.7</v>
      </c>
      <c r="W3840">
        <v>987</v>
      </c>
    </row>
    <row r="3841" spans="1:23" x14ac:dyDescent="0.25">
      <c r="A3841" t="s">
        <v>10712</v>
      </c>
      <c r="B3841">
        <v>41</v>
      </c>
      <c r="C3841">
        <v>99</v>
      </c>
      <c r="D3841">
        <v>60</v>
      </c>
      <c r="E3841">
        <v>444</v>
      </c>
      <c r="F3841" t="s">
        <v>2889</v>
      </c>
      <c r="G3841">
        <v>979</v>
      </c>
      <c r="H3841">
        <v>562059</v>
      </c>
      <c r="I3841" t="s">
        <v>2560</v>
      </c>
      <c r="J3841" t="s">
        <v>1083</v>
      </c>
      <c r="K3841" t="s">
        <v>10713</v>
      </c>
      <c r="L3841">
        <v>8535</v>
      </c>
      <c r="M3841">
        <v>3130</v>
      </c>
      <c r="N3841" t="s">
        <v>5616</v>
      </c>
      <c r="O3841">
        <v>4</v>
      </c>
      <c r="P3841">
        <v>113</v>
      </c>
      <c r="Q3841" t="s">
        <v>30</v>
      </c>
      <c r="R3841" t="s">
        <v>31</v>
      </c>
      <c r="S3841">
        <v>0</v>
      </c>
      <c r="T3841">
        <v>2002</v>
      </c>
      <c r="U3841">
        <v>665</v>
      </c>
      <c r="V3841">
        <v>7</v>
      </c>
      <c r="W3841">
        <v>872</v>
      </c>
    </row>
    <row r="3842" spans="1:23" x14ac:dyDescent="0.25">
      <c r="A3842" t="s">
        <v>10618</v>
      </c>
      <c r="B3842">
        <v>31</v>
      </c>
      <c r="C3842">
        <v>106</v>
      </c>
      <c r="D3842">
        <v>81</v>
      </c>
      <c r="E3842">
        <v>687</v>
      </c>
      <c r="F3842" t="s">
        <v>2552</v>
      </c>
      <c r="G3842">
        <v>2000</v>
      </c>
      <c r="H3842">
        <v>399793</v>
      </c>
      <c r="I3842" t="s">
        <v>2164</v>
      </c>
      <c r="J3842" t="s">
        <v>280</v>
      </c>
      <c r="K3842" t="s">
        <v>10714</v>
      </c>
      <c r="L3842">
        <v>2877</v>
      </c>
      <c r="M3842">
        <v>4343</v>
      </c>
      <c r="N3842" t="s">
        <v>3802</v>
      </c>
      <c r="O3842">
        <v>0</v>
      </c>
      <c r="P3842">
        <v>70</v>
      </c>
      <c r="Q3842" t="s">
        <v>30</v>
      </c>
      <c r="R3842" t="s">
        <v>31</v>
      </c>
      <c r="S3842">
        <v>0</v>
      </c>
      <c r="T3842">
        <v>1999</v>
      </c>
      <c r="U3842">
        <v>811</v>
      </c>
      <c r="V3842">
        <v>5.4</v>
      </c>
      <c r="W3842">
        <v>111</v>
      </c>
    </row>
    <row r="3843" spans="1:23" x14ac:dyDescent="0.25">
      <c r="A3843" t="s">
        <v>10715</v>
      </c>
      <c r="B3843">
        <v>332</v>
      </c>
      <c r="C3843">
        <v>115</v>
      </c>
      <c r="D3843">
        <v>227</v>
      </c>
      <c r="E3843">
        <v>226</v>
      </c>
      <c r="F3843" t="s">
        <v>10715</v>
      </c>
      <c r="G3843">
        <v>690</v>
      </c>
      <c r="H3843">
        <v>0</v>
      </c>
      <c r="I3843" t="s">
        <v>3284</v>
      </c>
      <c r="J3843" t="s">
        <v>3039</v>
      </c>
      <c r="K3843" t="s">
        <v>10716</v>
      </c>
      <c r="L3843">
        <v>29440</v>
      </c>
      <c r="M3843">
        <v>1298</v>
      </c>
      <c r="N3843" t="s">
        <v>3001</v>
      </c>
      <c r="O3843">
        <v>0</v>
      </c>
      <c r="P3843">
        <v>110</v>
      </c>
      <c r="Q3843" t="s">
        <v>965</v>
      </c>
      <c r="R3843" t="s">
        <v>966</v>
      </c>
      <c r="S3843">
        <v>0</v>
      </c>
      <c r="T3843">
        <v>2012</v>
      </c>
      <c r="U3843">
        <v>227</v>
      </c>
      <c r="V3843">
        <v>7.1</v>
      </c>
      <c r="W3843">
        <v>12000</v>
      </c>
    </row>
    <row r="3844" spans="1:23" x14ac:dyDescent="0.25">
      <c r="A3844" t="s">
        <v>3336</v>
      </c>
      <c r="B3844">
        <v>232</v>
      </c>
      <c r="C3844">
        <v>117</v>
      </c>
      <c r="D3844">
        <v>234</v>
      </c>
      <c r="E3844">
        <v>221</v>
      </c>
      <c r="F3844" t="s">
        <v>319</v>
      </c>
      <c r="G3844">
        <v>12000</v>
      </c>
      <c r="H3844">
        <v>371897</v>
      </c>
      <c r="I3844" t="s">
        <v>2164</v>
      </c>
      <c r="J3844" t="s">
        <v>485</v>
      </c>
      <c r="K3844" t="s">
        <v>10717</v>
      </c>
      <c r="L3844">
        <v>36494</v>
      </c>
      <c r="M3844">
        <v>13607</v>
      </c>
      <c r="N3844" t="s">
        <v>10718</v>
      </c>
      <c r="O3844">
        <v>2</v>
      </c>
      <c r="P3844">
        <v>118</v>
      </c>
      <c r="Q3844" t="s">
        <v>30</v>
      </c>
      <c r="R3844" t="s">
        <v>31</v>
      </c>
      <c r="S3844">
        <v>0</v>
      </c>
      <c r="T3844">
        <v>2013</v>
      </c>
      <c r="U3844">
        <v>1000</v>
      </c>
      <c r="V3844">
        <v>6.9</v>
      </c>
      <c r="W3844">
        <v>11000</v>
      </c>
    </row>
    <row r="3845" spans="1:23" x14ac:dyDescent="0.25">
      <c r="A3845" t="s">
        <v>10719</v>
      </c>
      <c r="B3845">
        <v>43</v>
      </c>
      <c r="C3845">
        <v>99</v>
      </c>
      <c r="D3845">
        <v>13</v>
      </c>
      <c r="E3845">
        <v>159</v>
      </c>
      <c r="F3845" t="s">
        <v>7622</v>
      </c>
      <c r="G3845">
        <v>419</v>
      </c>
      <c r="H3845">
        <v>302204</v>
      </c>
      <c r="I3845" t="s">
        <v>2672</v>
      </c>
      <c r="J3845" t="s">
        <v>9920</v>
      </c>
      <c r="K3845" t="s">
        <v>10720</v>
      </c>
      <c r="L3845">
        <v>6705</v>
      </c>
      <c r="M3845">
        <v>975</v>
      </c>
      <c r="N3845" t="s">
        <v>828</v>
      </c>
      <c r="O3845">
        <v>3</v>
      </c>
      <c r="P3845">
        <v>53</v>
      </c>
      <c r="Q3845" t="s">
        <v>30</v>
      </c>
      <c r="R3845" t="s">
        <v>44</v>
      </c>
      <c r="S3845">
        <v>0</v>
      </c>
      <c r="T3845">
        <v>1997</v>
      </c>
      <c r="U3845">
        <v>254</v>
      </c>
      <c r="V3845">
        <v>6.6</v>
      </c>
      <c r="W3845">
        <v>167</v>
      </c>
    </row>
    <row r="3846" spans="1:23" x14ac:dyDescent="0.25">
      <c r="A3846" t="s">
        <v>1348</v>
      </c>
      <c r="B3846">
        <v>68</v>
      </c>
      <c r="C3846">
        <v>102</v>
      </c>
      <c r="D3846">
        <v>212</v>
      </c>
      <c r="E3846">
        <v>195</v>
      </c>
      <c r="F3846" t="s">
        <v>8400</v>
      </c>
      <c r="G3846">
        <v>10000</v>
      </c>
      <c r="H3846">
        <v>354704</v>
      </c>
      <c r="I3846" t="s">
        <v>4043</v>
      </c>
      <c r="J3846" t="s">
        <v>1813</v>
      </c>
      <c r="K3846" t="s">
        <v>10721</v>
      </c>
      <c r="L3846">
        <v>2705</v>
      </c>
      <c r="M3846">
        <v>11083</v>
      </c>
      <c r="N3846" t="s">
        <v>10722</v>
      </c>
      <c r="O3846">
        <v>0</v>
      </c>
      <c r="P3846">
        <v>38</v>
      </c>
      <c r="Q3846" t="s">
        <v>30</v>
      </c>
      <c r="R3846" t="s">
        <v>31</v>
      </c>
      <c r="S3846">
        <v>0</v>
      </c>
      <c r="T3846">
        <v>1987</v>
      </c>
      <c r="U3846">
        <v>633</v>
      </c>
      <c r="V3846">
        <v>5.9</v>
      </c>
      <c r="W3846">
        <v>314</v>
      </c>
    </row>
    <row r="3847" spans="1:23" x14ac:dyDescent="0.25">
      <c r="A3847" t="s">
        <v>10723</v>
      </c>
      <c r="B3847">
        <v>51</v>
      </c>
      <c r="C3847">
        <v>85</v>
      </c>
      <c r="D3847">
        <v>0</v>
      </c>
      <c r="E3847">
        <v>209</v>
      </c>
      <c r="F3847" t="s">
        <v>10724</v>
      </c>
      <c r="G3847">
        <v>945</v>
      </c>
      <c r="H3847">
        <v>265107</v>
      </c>
      <c r="I3847" t="s">
        <v>10725</v>
      </c>
      <c r="J3847" t="s">
        <v>4430</v>
      </c>
      <c r="K3847" t="s">
        <v>10726</v>
      </c>
      <c r="L3847">
        <v>4617</v>
      </c>
      <c r="M3847">
        <v>2282</v>
      </c>
      <c r="N3847" t="s">
        <v>10727</v>
      </c>
      <c r="O3847">
        <v>1</v>
      </c>
      <c r="P3847">
        <v>93</v>
      </c>
      <c r="Q3847" t="s">
        <v>30</v>
      </c>
      <c r="R3847" t="s">
        <v>257</v>
      </c>
      <c r="S3847">
        <v>0</v>
      </c>
      <c r="T3847">
        <v>2000</v>
      </c>
      <c r="U3847">
        <v>774</v>
      </c>
      <c r="V3847">
        <v>6.3</v>
      </c>
      <c r="W3847">
        <v>614</v>
      </c>
    </row>
    <row r="3848" spans="1:23" x14ac:dyDescent="0.25">
      <c r="A3848" t="s">
        <v>5533</v>
      </c>
      <c r="B3848">
        <v>33</v>
      </c>
      <c r="C3848">
        <v>86</v>
      </c>
      <c r="D3848">
        <v>8</v>
      </c>
      <c r="E3848">
        <v>428</v>
      </c>
      <c r="F3848" t="s">
        <v>2053</v>
      </c>
      <c r="G3848">
        <v>759</v>
      </c>
      <c r="H3848">
        <v>185577</v>
      </c>
      <c r="I3848" t="s">
        <v>1094</v>
      </c>
      <c r="J3848" t="s">
        <v>445</v>
      </c>
      <c r="K3848" t="s">
        <v>10728</v>
      </c>
      <c r="L3848">
        <v>2133</v>
      </c>
      <c r="M3848">
        <v>2805</v>
      </c>
      <c r="N3848" t="s">
        <v>5363</v>
      </c>
      <c r="O3848">
        <v>1</v>
      </c>
      <c r="P3848">
        <v>31</v>
      </c>
      <c r="Q3848" t="s">
        <v>30</v>
      </c>
      <c r="R3848" t="s">
        <v>44</v>
      </c>
      <c r="S3848">
        <v>0</v>
      </c>
      <c r="T3848">
        <v>1999</v>
      </c>
      <c r="U3848">
        <v>638</v>
      </c>
      <c r="V3848">
        <v>6.3</v>
      </c>
      <c r="W3848">
        <v>182</v>
      </c>
    </row>
    <row r="3849" spans="1:23" x14ac:dyDescent="0.25">
      <c r="A3849" t="s">
        <v>10729</v>
      </c>
      <c r="B3849">
        <v>26</v>
      </c>
      <c r="C3849">
        <v>120</v>
      </c>
      <c r="D3849">
        <v>45</v>
      </c>
      <c r="E3849">
        <v>69</v>
      </c>
      <c r="F3849" t="s">
        <v>10730</v>
      </c>
      <c r="G3849">
        <v>623</v>
      </c>
      <c r="H3849">
        <v>100412</v>
      </c>
      <c r="I3849" t="s">
        <v>2164</v>
      </c>
      <c r="J3849" t="s">
        <v>10731</v>
      </c>
      <c r="K3849" t="s">
        <v>10732</v>
      </c>
      <c r="L3849">
        <v>2112</v>
      </c>
      <c r="M3849">
        <v>824</v>
      </c>
      <c r="N3849" t="s">
        <v>10733</v>
      </c>
      <c r="O3849">
        <v>0</v>
      </c>
      <c r="P3849">
        <v>7</v>
      </c>
      <c r="Q3849" t="s">
        <v>5217</v>
      </c>
      <c r="R3849" t="s">
        <v>1873</v>
      </c>
      <c r="S3849">
        <v>0</v>
      </c>
      <c r="T3849">
        <v>2013</v>
      </c>
      <c r="U3849">
        <v>85</v>
      </c>
      <c r="V3849">
        <v>7.7</v>
      </c>
      <c r="W3849">
        <v>0</v>
      </c>
    </row>
    <row r="3850" spans="1:23" x14ac:dyDescent="0.25">
      <c r="A3850" t="s">
        <v>8735</v>
      </c>
      <c r="B3850">
        <v>109</v>
      </c>
      <c r="C3850">
        <v>106</v>
      </c>
      <c r="D3850">
        <v>0</v>
      </c>
      <c r="E3850">
        <v>67</v>
      </c>
      <c r="F3850" t="s">
        <v>10734</v>
      </c>
      <c r="G3850">
        <v>617</v>
      </c>
      <c r="H3850">
        <v>58214</v>
      </c>
      <c r="I3850" t="s">
        <v>1385</v>
      </c>
      <c r="J3850" t="s">
        <v>970</v>
      </c>
      <c r="K3850" t="s">
        <v>10735</v>
      </c>
      <c r="L3850">
        <v>34224</v>
      </c>
      <c r="M3850">
        <v>916</v>
      </c>
      <c r="N3850" t="s">
        <v>10736</v>
      </c>
      <c r="O3850">
        <v>0</v>
      </c>
      <c r="P3850">
        <v>137</v>
      </c>
      <c r="Q3850" t="s">
        <v>30</v>
      </c>
      <c r="R3850" t="s">
        <v>31</v>
      </c>
      <c r="S3850">
        <v>0</v>
      </c>
      <c r="T3850">
        <v>2010</v>
      </c>
      <c r="U3850">
        <v>163</v>
      </c>
      <c r="V3850">
        <v>7</v>
      </c>
      <c r="W3850">
        <v>10000</v>
      </c>
    </row>
    <row r="3851" spans="1:23" x14ac:dyDescent="0.25">
      <c r="A3851" t="s">
        <v>1990</v>
      </c>
      <c r="B3851">
        <v>34</v>
      </c>
      <c r="C3851">
        <v>103</v>
      </c>
      <c r="D3851">
        <v>272</v>
      </c>
      <c r="E3851">
        <v>70</v>
      </c>
      <c r="F3851" t="s">
        <v>1991</v>
      </c>
      <c r="G3851">
        <v>736</v>
      </c>
      <c r="H3851">
        <v>75078</v>
      </c>
      <c r="I3851" t="s">
        <v>1094</v>
      </c>
      <c r="J3851" t="s">
        <v>1224</v>
      </c>
      <c r="K3851" t="s">
        <v>10737</v>
      </c>
      <c r="L3851">
        <v>1398</v>
      </c>
      <c r="M3851">
        <v>1403</v>
      </c>
      <c r="N3851" t="s">
        <v>5845</v>
      </c>
      <c r="O3851">
        <v>4</v>
      </c>
      <c r="P3851">
        <v>26</v>
      </c>
      <c r="Q3851" t="s">
        <v>30</v>
      </c>
      <c r="R3851" t="s">
        <v>31</v>
      </c>
      <c r="S3851">
        <v>0</v>
      </c>
      <c r="T3851">
        <v>2000</v>
      </c>
      <c r="U3851">
        <v>450</v>
      </c>
      <c r="V3851">
        <v>6.3</v>
      </c>
      <c r="W3851">
        <v>132</v>
      </c>
    </row>
    <row r="3852" spans="1:23" x14ac:dyDescent="0.25">
      <c r="A3852" t="s">
        <v>7966</v>
      </c>
      <c r="B3852">
        <v>31</v>
      </c>
      <c r="C3852">
        <v>93</v>
      </c>
      <c r="D3852">
        <v>12</v>
      </c>
      <c r="E3852">
        <v>15</v>
      </c>
      <c r="F3852" t="s">
        <v>10738</v>
      </c>
      <c r="G3852">
        <v>578</v>
      </c>
      <c r="H3852">
        <v>64359</v>
      </c>
      <c r="I3852" t="s">
        <v>1099</v>
      </c>
      <c r="J3852" t="s">
        <v>10739</v>
      </c>
      <c r="K3852" t="s">
        <v>10740</v>
      </c>
      <c r="L3852">
        <v>811</v>
      </c>
      <c r="M3852">
        <v>643</v>
      </c>
      <c r="N3852" t="s">
        <v>10741</v>
      </c>
      <c r="O3852">
        <v>1</v>
      </c>
      <c r="P3852">
        <v>26</v>
      </c>
      <c r="Q3852" t="s">
        <v>30</v>
      </c>
      <c r="R3852" t="s">
        <v>44</v>
      </c>
      <c r="S3852">
        <v>0</v>
      </c>
      <c r="T3852">
        <v>1998</v>
      </c>
      <c r="U3852">
        <v>29</v>
      </c>
      <c r="V3852">
        <v>5.9</v>
      </c>
      <c r="W3852">
        <v>108</v>
      </c>
    </row>
    <row r="3853" spans="1:23" x14ac:dyDescent="0.25">
      <c r="A3853" t="s">
        <v>6079</v>
      </c>
      <c r="B3853">
        <v>141</v>
      </c>
      <c r="C3853">
        <v>112</v>
      </c>
      <c r="D3853">
        <v>105</v>
      </c>
      <c r="E3853">
        <v>748</v>
      </c>
      <c r="F3853" t="s">
        <v>148</v>
      </c>
      <c r="G3853">
        <v>18000</v>
      </c>
      <c r="H3853">
        <v>317125</v>
      </c>
      <c r="I3853" t="s">
        <v>152</v>
      </c>
      <c r="J3853" t="s">
        <v>305</v>
      </c>
      <c r="K3853" t="s">
        <v>10742</v>
      </c>
      <c r="L3853">
        <v>23334</v>
      </c>
      <c r="M3853">
        <v>25269</v>
      </c>
      <c r="N3853" t="s">
        <v>696</v>
      </c>
      <c r="O3853">
        <v>0</v>
      </c>
      <c r="P3853">
        <v>87</v>
      </c>
      <c r="Q3853" t="s">
        <v>30</v>
      </c>
      <c r="R3853" t="s">
        <v>257</v>
      </c>
      <c r="S3853">
        <v>0</v>
      </c>
      <c r="T3853">
        <v>2013</v>
      </c>
      <c r="U3853">
        <v>6000</v>
      </c>
      <c r="V3853">
        <v>6.2</v>
      </c>
      <c r="W3853">
        <v>0</v>
      </c>
    </row>
    <row r="3854" spans="1:23" x14ac:dyDescent="0.25">
      <c r="A3854" t="s">
        <v>10743</v>
      </c>
      <c r="B3854">
        <v>19</v>
      </c>
      <c r="C3854">
        <v>100</v>
      </c>
      <c r="D3854">
        <v>137</v>
      </c>
      <c r="E3854">
        <v>476</v>
      </c>
      <c r="F3854" t="s">
        <v>10744</v>
      </c>
      <c r="G3854">
        <v>4000</v>
      </c>
      <c r="H3854">
        <v>0</v>
      </c>
      <c r="I3854" t="s">
        <v>936</v>
      </c>
      <c r="J3854" t="s">
        <v>340</v>
      </c>
      <c r="K3854" t="s">
        <v>10745</v>
      </c>
      <c r="L3854">
        <v>1555</v>
      </c>
      <c r="M3854">
        <v>5796</v>
      </c>
      <c r="N3854" t="s">
        <v>6943</v>
      </c>
      <c r="O3854">
        <v>0</v>
      </c>
      <c r="P3854">
        <v>40</v>
      </c>
      <c r="Q3854" t="s">
        <v>30</v>
      </c>
      <c r="R3854" t="s">
        <v>31</v>
      </c>
      <c r="S3854">
        <v>0</v>
      </c>
      <c r="T3854">
        <v>1998</v>
      </c>
      <c r="U3854">
        <v>575</v>
      </c>
      <c r="V3854">
        <v>5</v>
      </c>
      <c r="W3854">
        <v>98</v>
      </c>
    </row>
    <row r="3855" spans="1:23" x14ac:dyDescent="0.25">
      <c r="A3855" t="s">
        <v>10746</v>
      </c>
      <c r="B3855">
        <v>64</v>
      </c>
      <c r="C3855">
        <v>113</v>
      </c>
      <c r="D3855">
        <v>58</v>
      </c>
      <c r="E3855">
        <v>9</v>
      </c>
      <c r="F3855" t="s">
        <v>10747</v>
      </c>
      <c r="G3855">
        <v>331</v>
      </c>
      <c r="H3855">
        <v>146402</v>
      </c>
      <c r="I3855" t="s">
        <v>1639</v>
      </c>
      <c r="J3855" t="s">
        <v>10371</v>
      </c>
      <c r="K3855" t="s">
        <v>10748</v>
      </c>
      <c r="L3855">
        <v>9913</v>
      </c>
      <c r="M3855">
        <v>387</v>
      </c>
      <c r="N3855" t="s">
        <v>10749</v>
      </c>
      <c r="O3855">
        <v>1</v>
      </c>
      <c r="P3855">
        <v>38</v>
      </c>
      <c r="Q3855" t="s">
        <v>1783</v>
      </c>
      <c r="R3855" t="s">
        <v>2266</v>
      </c>
      <c r="S3855">
        <v>0</v>
      </c>
      <c r="T3855">
        <v>2002</v>
      </c>
      <c r="U3855">
        <v>27</v>
      </c>
      <c r="V3855">
        <v>7.7</v>
      </c>
      <c r="W3855">
        <v>0</v>
      </c>
    </row>
    <row r="3856" spans="1:23" x14ac:dyDescent="0.25">
      <c r="A3856" t="s">
        <v>10750</v>
      </c>
      <c r="B3856">
        <v>215</v>
      </c>
      <c r="C3856">
        <v>98</v>
      </c>
      <c r="D3856">
        <v>53</v>
      </c>
      <c r="E3856">
        <v>65</v>
      </c>
      <c r="F3856" t="s">
        <v>10751</v>
      </c>
      <c r="G3856">
        <v>530</v>
      </c>
      <c r="H3856">
        <v>18469</v>
      </c>
      <c r="I3856" t="s">
        <v>535</v>
      </c>
      <c r="J3856" t="s">
        <v>10752</v>
      </c>
      <c r="K3856" t="s">
        <v>10753</v>
      </c>
      <c r="L3856">
        <v>34263</v>
      </c>
      <c r="M3856">
        <v>1038</v>
      </c>
      <c r="N3856" t="s">
        <v>8268</v>
      </c>
      <c r="O3856">
        <v>1</v>
      </c>
      <c r="P3856">
        <v>141</v>
      </c>
      <c r="Q3856" t="s">
        <v>30</v>
      </c>
      <c r="R3856" t="s">
        <v>31</v>
      </c>
      <c r="S3856">
        <v>0</v>
      </c>
      <c r="T3856">
        <v>2010</v>
      </c>
      <c r="U3856">
        <v>238</v>
      </c>
      <c r="V3856">
        <v>6.5</v>
      </c>
      <c r="W3856">
        <v>0</v>
      </c>
    </row>
    <row r="3857" spans="1:23" x14ac:dyDescent="0.25">
      <c r="A3857" t="s">
        <v>4089</v>
      </c>
      <c r="B3857">
        <v>12</v>
      </c>
      <c r="C3857">
        <v>92</v>
      </c>
      <c r="D3857">
        <v>19</v>
      </c>
      <c r="E3857">
        <v>599</v>
      </c>
      <c r="F3857" t="s">
        <v>4431</v>
      </c>
      <c r="G3857">
        <v>18000</v>
      </c>
      <c r="H3857">
        <v>12836</v>
      </c>
      <c r="I3857" t="s">
        <v>1017</v>
      </c>
      <c r="J3857" t="s">
        <v>406</v>
      </c>
      <c r="K3857" t="s">
        <v>10754</v>
      </c>
      <c r="L3857">
        <v>1686</v>
      </c>
      <c r="M3857">
        <v>20135</v>
      </c>
      <c r="N3857" t="s">
        <v>3432</v>
      </c>
      <c r="O3857">
        <v>1</v>
      </c>
      <c r="P3857">
        <v>28</v>
      </c>
      <c r="Q3857" t="s">
        <v>30</v>
      </c>
      <c r="R3857" t="s">
        <v>31</v>
      </c>
      <c r="S3857">
        <v>0</v>
      </c>
      <c r="T3857">
        <v>1997</v>
      </c>
      <c r="U3857">
        <v>759</v>
      </c>
      <c r="V3857">
        <v>5.8</v>
      </c>
      <c r="W3857">
        <v>161</v>
      </c>
    </row>
    <row r="3858" spans="1:23" x14ac:dyDescent="0.25">
      <c r="A3858" t="s">
        <v>10755</v>
      </c>
      <c r="B3858">
        <v>70</v>
      </c>
      <c r="C3858">
        <v>106</v>
      </c>
      <c r="D3858">
        <v>19</v>
      </c>
      <c r="E3858">
        <v>9</v>
      </c>
      <c r="F3858" t="s">
        <v>1556</v>
      </c>
      <c r="G3858">
        <v>585</v>
      </c>
      <c r="H3858">
        <v>20262</v>
      </c>
      <c r="I3858" t="s">
        <v>2164</v>
      </c>
      <c r="J3858" t="s">
        <v>8391</v>
      </c>
      <c r="K3858" t="s">
        <v>10756</v>
      </c>
      <c r="L3858">
        <v>1738</v>
      </c>
      <c r="M3858">
        <v>629</v>
      </c>
      <c r="N3858" t="s">
        <v>10757</v>
      </c>
      <c r="O3858">
        <v>2</v>
      </c>
      <c r="P3858">
        <v>10</v>
      </c>
      <c r="Q3858" t="s">
        <v>8394</v>
      </c>
      <c r="R3858" t="s">
        <v>9691</v>
      </c>
      <c r="S3858">
        <v>0</v>
      </c>
      <c r="T3858">
        <v>2014</v>
      </c>
      <c r="U3858">
        <v>29</v>
      </c>
      <c r="V3858">
        <v>6.1</v>
      </c>
      <c r="W3858">
        <v>278</v>
      </c>
    </row>
    <row r="3859" spans="1:23" x14ac:dyDescent="0.25">
      <c r="A3859" t="s">
        <v>10758</v>
      </c>
      <c r="B3859">
        <v>46</v>
      </c>
      <c r="C3859">
        <v>119</v>
      </c>
      <c r="D3859">
        <v>8</v>
      </c>
      <c r="E3859">
        <v>2000</v>
      </c>
      <c r="F3859" t="s">
        <v>8032</v>
      </c>
      <c r="G3859">
        <v>3000</v>
      </c>
      <c r="H3859">
        <v>0</v>
      </c>
      <c r="I3859" t="s">
        <v>1639</v>
      </c>
      <c r="J3859" t="s">
        <v>4823</v>
      </c>
      <c r="K3859" t="s">
        <v>10759</v>
      </c>
      <c r="L3859">
        <v>3297</v>
      </c>
      <c r="M3859">
        <v>10984</v>
      </c>
      <c r="N3859" t="s">
        <v>910</v>
      </c>
      <c r="O3859">
        <v>4</v>
      </c>
      <c r="P3859">
        <v>42</v>
      </c>
      <c r="Q3859" t="s">
        <v>30</v>
      </c>
      <c r="R3859" t="s">
        <v>31</v>
      </c>
      <c r="S3859">
        <v>0</v>
      </c>
      <c r="T3859">
        <v>2011</v>
      </c>
      <c r="U3859">
        <v>3000</v>
      </c>
      <c r="V3859">
        <v>6</v>
      </c>
      <c r="W3859">
        <v>798</v>
      </c>
    </row>
    <row r="3860" spans="1:23" x14ac:dyDescent="0.25">
      <c r="A3860" t="s">
        <v>8952</v>
      </c>
      <c r="B3860">
        <v>135</v>
      </c>
      <c r="C3860">
        <v>99</v>
      </c>
      <c r="D3860">
        <v>7</v>
      </c>
      <c r="E3860">
        <v>641</v>
      </c>
      <c r="F3860" t="s">
        <v>8305</v>
      </c>
      <c r="G3860">
        <v>762</v>
      </c>
      <c r="H3860">
        <v>0</v>
      </c>
      <c r="I3860" t="s">
        <v>2124</v>
      </c>
      <c r="J3860" t="s">
        <v>1173</v>
      </c>
      <c r="K3860" t="s">
        <v>10760</v>
      </c>
      <c r="L3860">
        <v>22220</v>
      </c>
      <c r="M3860">
        <v>2631</v>
      </c>
      <c r="N3860" t="s">
        <v>606</v>
      </c>
      <c r="O3860">
        <v>1</v>
      </c>
      <c r="P3860">
        <v>97</v>
      </c>
      <c r="Q3860" t="s">
        <v>30</v>
      </c>
      <c r="R3860" t="s">
        <v>44</v>
      </c>
      <c r="S3860">
        <v>0</v>
      </c>
      <c r="T3860">
        <v>2011</v>
      </c>
      <c r="U3860">
        <v>706</v>
      </c>
      <c r="V3860">
        <v>6.3</v>
      </c>
      <c r="W3860">
        <v>0</v>
      </c>
    </row>
    <row r="3861" spans="1:23" x14ac:dyDescent="0.25">
      <c r="A3861" t="s">
        <v>5114</v>
      </c>
      <c r="B3861">
        <v>38</v>
      </c>
      <c r="C3861">
        <v>90</v>
      </c>
      <c r="D3861">
        <v>165</v>
      </c>
      <c r="E3861">
        <v>150</v>
      </c>
      <c r="F3861" t="s">
        <v>10761</v>
      </c>
      <c r="G3861">
        <v>686</v>
      </c>
      <c r="H3861">
        <v>0</v>
      </c>
      <c r="I3861" t="s">
        <v>1789</v>
      </c>
      <c r="J3861" t="s">
        <v>5115</v>
      </c>
      <c r="K3861" t="s">
        <v>10762</v>
      </c>
      <c r="L3861">
        <v>5137</v>
      </c>
      <c r="M3861">
        <v>1298</v>
      </c>
      <c r="N3861" t="s">
        <v>7372</v>
      </c>
      <c r="O3861">
        <v>0</v>
      </c>
      <c r="P3861">
        <v>50</v>
      </c>
      <c r="Q3861" t="s">
        <v>30</v>
      </c>
      <c r="R3861" t="s">
        <v>188</v>
      </c>
      <c r="S3861">
        <v>0</v>
      </c>
      <c r="T3861">
        <v>2003</v>
      </c>
      <c r="U3861">
        <v>246</v>
      </c>
      <c r="V3861">
        <v>6.3</v>
      </c>
      <c r="W3861">
        <v>688</v>
      </c>
    </row>
    <row r="3862" spans="1:23" x14ac:dyDescent="0.25">
      <c r="A3862" t="s">
        <v>10763</v>
      </c>
      <c r="B3862">
        <v>8</v>
      </c>
      <c r="C3862">
        <v>120</v>
      </c>
      <c r="D3862">
        <v>0</v>
      </c>
      <c r="E3862">
        <v>22</v>
      </c>
      <c r="F3862" t="s">
        <v>10764</v>
      </c>
      <c r="G3862">
        <v>114</v>
      </c>
      <c r="H3862">
        <v>0</v>
      </c>
      <c r="I3862" t="s">
        <v>4273</v>
      </c>
      <c r="J3862" t="s">
        <v>5229</v>
      </c>
      <c r="K3862" t="s">
        <v>10765</v>
      </c>
      <c r="L3862">
        <v>2488</v>
      </c>
      <c r="M3862">
        <v>183</v>
      </c>
      <c r="N3862" t="s">
        <v>10766</v>
      </c>
      <c r="O3862">
        <v>0</v>
      </c>
      <c r="P3862">
        <v>3</v>
      </c>
      <c r="Q3862" t="s">
        <v>3466</v>
      </c>
      <c r="R3862" t="s">
        <v>4350</v>
      </c>
      <c r="S3862">
        <v>0</v>
      </c>
      <c r="T3862">
        <v>2013</v>
      </c>
      <c r="U3862">
        <v>45</v>
      </c>
      <c r="V3862">
        <v>7.5</v>
      </c>
      <c r="W3862">
        <v>282</v>
      </c>
    </row>
    <row r="3863" spans="1:23" x14ac:dyDescent="0.25">
      <c r="A3863" t="s">
        <v>10767</v>
      </c>
      <c r="B3863">
        <v>34</v>
      </c>
      <c r="C3863">
        <v>168</v>
      </c>
      <c r="D3863">
        <v>0</v>
      </c>
      <c r="E3863">
        <v>69</v>
      </c>
      <c r="F3863" t="s">
        <v>4796</v>
      </c>
      <c r="G3863">
        <v>713</v>
      </c>
      <c r="H3863">
        <v>0</v>
      </c>
      <c r="I3863" t="s">
        <v>10768</v>
      </c>
      <c r="J3863" t="s">
        <v>1139</v>
      </c>
      <c r="K3863" t="s">
        <v>10769</v>
      </c>
      <c r="L3863">
        <v>6303</v>
      </c>
      <c r="M3863">
        <v>1541</v>
      </c>
      <c r="N3863" t="s">
        <v>10770</v>
      </c>
      <c r="O3863">
        <v>0</v>
      </c>
      <c r="P3863">
        <v>129</v>
      </c>
      <c r="Q3863" t="s">
        <v>30</v>
      </c>
      <c r="R3863" t="s">
        <v>31</v>
      </c>
      <c r="S3863">
        <v>0</v>
      </c>
      <c r="T3863">
        <v>1972</v>
      </c>
      <c r="U3863">
        <v>649</v>
      </c>
      <c r="V3863">
        <v>7.6</v>
      </c>
      <c r="W3863">
        <v>0</v>
      </c>
    </row>
    <row r="3864" spans="1:23" x14ac:dyDescent="0.25">
      <c r="A3864" t="s">
        <v>10771</v>
      </c>
      <c r="B3864">
        <v>36</v>
      </c>
      <c r="C3864">
        <v>93</v>
      </c>
      <c r="D3864">
        <v>55</v>
      </c>
      <c r="E3864">
        <v>5</v>
      </c>
      <c r="F3864" t="s">
        <v>10772</v>
      </c>
      <c r="G3864">
        <v>223</v>
      </c>
      <c r="H3864">
        <v>4063</v>
      </c>
      <c r="I3864" t="s">
        <v>2089</v>
      </c>
      <c r="J3864" t="s">
        <v>10773</v>
      </c>
      <c r="K3864" t="s">
        <v>10774</v>
      </c>
      <c r="L3864">
        <v>2086</v>
      </c>
      <c r="M3864">
        <v>242</v>
      </c>
      <c r="N3864" t="s">
        <v>10775</v>
      </c>
      <c r="O3864">
        <v>3</v>
      </c>
      <c r="P3864">
        <v>20</v>
      </c>
      <c r="Q3864" t="s">
        <v>30</v>
      </c>
      <c r="R3864" t="s">
        <v>188</v>
      </c>
      <c r="S3864">
        <v>0</v>
      </c>
      <c r="T3864">
        <v>2012</v>
      </c>
      <c r="U3864">
        <v>11</v>
      </c>
      <c r="V3864">
        <v>5.2</v>
      </c>
      <c r="W3864">
        <v>657</v>
      </c>
    </row>
    <row r="3865" spans="1:23" x14ac:dyDescent="0.25">
      <c r="A3865" t="s">
        <v>10776</v>
      </c>
      <c r="B3865">
        <v>35</v>
      </c>
      <c r="C3865">
        <v>96</v>
      </c>
      <c r="D3865">
        <v>177</v>
      </c>
      <c r="E3865">
        <v>4</v>
      </c>
      <c r="F3865" t="s">
        <v>10777</v>
      </c>
      <c r="G3865">
        <v>431</v>
      </c>
      <c r="H3865">
        <v>0</v>
      </c>
      <c r="I3865" t="s">
        <v>2157</v>
      </c>
      <c r="J3865" t="s">
        <v>10778</v>
      </c>
      <c r="K3865" t="s">
        <v>10779</v>
      </c>
      <c r="L3865">
        <v>3753</v>
      </c>
      <c r="M3865">
        <v>457</v>
      </c>
      <c r="N3865" t="s">
        <v>10780</v>
      </c>
      <c r="O3865">
        <v>1</v>
      </c>
      <c r="P3865">
        <v>53</v>
      </c>
      <c r="Q3865" t="s">
        <v>30</v>
      </c>
      <c r="R3865" t="s">
        <v>31</v>
      </c>
      <c r="S3865">
        <v>0</v>
      </c>
      <c r="T3865">
        <v>1930</v>
      </c>
      <c r="U3865">
        <v>12</v>
      </c>
      <c r="V3865">
        <v>7.8</v>
      </c>
      <c r="W3865">
        <v>279</v>
      </c>
    </row>
    <row r="3866" spans="1:23" x14ac:dyDescent="0.25">
      <c r="A3866" t="s">
        <v>10781</v>
      </c>
      <c r="B3866">
        <v>6</v>
      </c>
      <c r="C3866">
        <v>103</v>
      </c>
      <c r="D3866">
        <v>0</v>
      </c>
      <c r="E3866">
        <v>183</v>
      </c>
      <c r="F3866" t="s">
        <v>1489</v>
      </c>
      <c r="G3866">
        <v>650</v>
      </c>
      <c r="H3866">
        <v>0</v>
      </c>
      <c r="I3866" t="s">
        <v>936</v>
      </c>
      <c r="J3866" t="s">
        <v>1547</v>
      </c>
      <c r="K3866" t="s">
        <v>10782</v>
      </c>
      <c r="L3866">
        <v>2727</v>
      </c>
      <c r="M3866">
        <v>1585</v>
      </c>
      <c r="N3866" t="s">
        <v>10783</v>
      </c>
      <c r="O3866">
        <v>5</v>
      </c>
      <c r="P3866">
        <v>19</v>
      </c>
      <c r="Q3866" t="s">
        <v>30</v>
      </c>
      <c r="R3866" t="s">
        <v>31</v>
      </c>
      <c r="S3866">
        <v>0</v>
      </c>
      <c r="T3866">
        <v>2007</v>
      </c>
      <c r="U3866">
        <v>536</v>
      </c>
      <c r="V3866">
        <v>6.6</v>
      </c>
      <c r="W3866">
        <v>296</v>
      </c>
    </row>
    <row r="3867" spans="1:23" x14ac:dyDescent="0.25">
      <c r="A3867" t="s">
        <v>5045</v>
      </c>
      <c r="B3867">
        <v>39</v>
      </c>
      <c r="C3867">
        <v>93</v>
      </c>
      <c r="D3867">
        <v>21</v>
      </c>
      <c r="E3867">
        <v>359</v>
      </c>
      <c r="F3867" t="s">
        <v>10784</v>
      </c>
      <c r="G3867">
        <v>763</v>
      </c>
      <c r="H3867">
        <v>0</v>
      </c>
      <c r="I3867" t="s">
        <v>3905</v>
      </c>
      <c r="J3867" t="s">
        <v>5329</v>
      </c>
      <c r="K3867" t="s">
        <v>10785</v>
      </c>
      <c r="L3867">
        <v>4146</v>
      </c>
      <c r="M3867">
        <v>2651</v>
      </c>
      <c r="N3867" t="s">
        <v>10786</v>
      </c>
      <c r="O3867">
        <v>2</v>
      </c>
      <c r="P3867">
        <v>29</v>
      </c>
      <c r="Q3867" t="s">
        <v>30</v>
      </c>
      <c r="R3867" t="s">
        <v>31</v>
      </c>
      <c r="S3867">
        <v>0</v>
      </c>
      <c r="T3867">
        <v>2016</v>
      </c>
      <c r="U3867">
        <v>637</v>
      </c>
      <c r="V3867">
        <v>4.7</v>
      </c>
      <c r="W3867">
        <v>0</v>
      </c>
    </row>
    <row r="3868" spans="1:23" x14ac:dyDescent="0.25">
      <c r="A3868" t="s">
        <v>10787</v>
      </c>
      <c r="B3868">
        <v>182</v>
      </c>
      <c r="C3868">
        <v>84</v>
      </c>
      <c r="D3868">
        <v>18</v>
      </c>
      <c r="E3868">
        <v>35</v>
      </c>
      <c r="F3868" t="s">
        <v>10788</v>
      </c>
      <c r="G3868">
        <v>399</v>
      </c>
      <c r="H3868">
        <v>0</v>
      </c>
      <c r="I3868" t="s">
        <v>3406</v>
      </c>
      <c r="J3868" t="s">
        <v>10789</v>
      </c>
      <c r="K3868" t="s">
        <v>10790</v>
      </c>
      <c r="L3868">
        <v>27781</v>
      </c>
      <c r="M3868">
        <v>644</v>
      </c>
      <c r="N3868" t="s">
        <v>10791</v>
      </c>
      <c r="O3868">
        <v>1</v>
      </c>
      <c r="P3868">
        <v>104</v>
      </c>
      <c r="Q3868" t="s">
        <v>30</v>
      </c>
      <c r="R3868" t="s">
        <v>257</v>
      </c>
      <c r="S3868">
        <v>0</v>
      </c>
      <c r="T3868">
        <v>2009</v>
      </c>
      <c r="U3868">
        <v>129</v>
      </c>
      <c r="V3868">
        <v>6.7</v>
      </c>
      <c r="W3868">
        <v>0</v>
      </c>
    </row>
    <row r="3869" spans="1:23" x14ac:dyDescent="0.25">
      <c r="A3869" t="s">
        <v>9223</v>
      </c>
      <c r="B3869">
        <v>14</v>
      </c>
      <c r="C3869">
        <v>81</v>
      </c>
      <c r="D3869">
        <v>548</v>
      </c>
      <c r="E3869">
        <v>104</v>
      </c>
      <c r="F3869" t="s">
        <v>10792</v>
      </c>
      <c r="G3869">
        <v>166</v>
      </c>
      <c r="H3869">
        <v>0</v>
      </c>
      <c r="I3869" t="s">
        <v>3905</v>
      </c>
      <c r="J3869" t="s">
        <v>10793</v>
      </c>
      <c r="K3869" t="s">
        <v>10794</v>
      </c>
      <c r="L3869">
        <v>1561</v>
      </c>
      <c r="M3869">
        <v>609</v>
      </c>
      <c r="N3869" t="s">
        <v>10795</v>
      </c>
      <c r="O3869">
        <v>0</v>
      </c>
      <c r="P3869">
        <v>21</v>
      </c>
      <c r="Q3869" t="s">
        <v>30</v>
      </c>
      <c r="R3869" t="s">
        <v>31</v>
      </c>
      <c r="S3869">
        <v>0</v>
      </c>
      <c r="T3869">
        <v>2012</v>
      </c>
      <c r="U3869">
        <v>134</v>
      </c>
      <c r="V3869">
        <v>4.2</v>
      </c>
      <c r="W3869">
        <v>531</v>
      </c>
    </row>
    <row r="3870" spans="1:23" x14ac:dyDescent="0.25">
      <c r="A3870" t="s">
        <v>10796</v>
      </c>
      <c r="B3870">
        <v>3</v>
      </c>
      <c r="C3870">
        <v>84</v>
      </c>
      <c r="D3870">
        <v>4</v>
      </c>
      <c r="E3870">
        <v>271</v>
      </c>
      <c r="F3870" t="s">
        <v>5643</v>
      </c>
      <c r="G3870">
        <v>637</v>
      </c>
      <c r="H3870">
        <v>0</v>
      </c>
      <c r="I3870" t="s">
        <v>1099</v>
      </c>
      <c r="J3870" t="s">
        <v>8417</v>
      </c>
      <c r="K3870" t="s">
        <v>10797</v>
      </c>
      <c r="L3870">
        <v>1929</v>
      </c>
      <c r="M3870">
        <v>1932</v>
      </c>
      <c r="N3870" t="s">
        <v>10798</v>
      </c>
      <c r="O3870">
        <v>2</v>
      </c>
      <c r="P3870">
        <v>4</v>
      </c>
      <c r="Q3870" t="s">
        <v>30</v>
      </c>
      <c r="R3870" t="s">
        <v>31</v>
      </c>
      <c r="S3870">
        <v>0</v>
      </c>
      <c r="T3870">
        <v>2012</v>
      </c>
      <c r="U3870">
        <v>346</v>
      </c>
      <c r="V3870">
        <v>6.3</v>
      </c>
      <c r="W3870">
        <v>170</v>
      </c>
    </row>
    <row r="3871" spans="1:23" x14ac:dyDescent="0.25">
      <c r="A3871" t="s">
        <v>10799</v>
      </c>
      <c r="B3871">
        <v>3</v>
      </c>
      <c r="C3871">
        <v>94</v>
      </c>
      <c r="D3871">
        <v>103</v>
      </c>
      <c r="E3871">
        <v>111</v>
      </c>
      <c r="F3871" t="s">
        <v>9581</v>
      </c>
      <c r="G3871">
        <v>544</v>
      </c>
      <c r="H3871">
        <v>0</v>
      </c>
      <c r="I3871" t="s">
        <v>10800</v>
      </c>
      <c r="J3871" t="s">
        <v>10801</v>
      </c>
      <c r="K3871" t="s">
        <v>10802</v>
      </c>
      <c r="L3871">
        <v>724</v>
      </c>
      <c r="M3871">
        <v>1150</v>
      </c>
      <c r="N3871" t="s">
        <v>10803</v>
      </c>
      <c r="O3871">
        <v>1</v>
      </c>
      <c r="P3871">
        <v>15</v>
      </c>
      <c r="Q3871" t="s">
        <v>30</v>
      </c>
      <c r="R3871" t="s">
        <v>4888</v>
      </c>
      <c r="S3871">
        <v>0</v>
      </c>
      <c r="T3871">
        <v>2014</v>
      </c>
      <c r="U3871">
        <v>476</v>
      </c>
      <c r="V3871">
        <v>4.7</v>
      </c>
      <c r="W3871">
        <v>365</v>
      </c>
    </row>
    <row r="3872" spans="1:23" x14ac:dyDescent="0.25">
      <c r="A3872" t="s">
        <v>1404</v>
      </c>
      <c r="B3872">
        <v>1</v>
      </c>
      <c r="C3872">
        <v>141</v>
      </c>
      <c r="D3872">
        <v>335</v>
      </c>
      <c r="E3872">
        <v>635</v>
      </c>
      <c r="F3872" t="s">
        <v>580</v>
      </c>
      <c r="G3872">
        <v>11000</v>
      </c>
      <c r="H3872">
        <v>0</v>
      </c>
      <c r="I3872" t="s">
        <v>1405</v>
      </c>
      <c r="J3872" t="s">
        <v>323</v>
      </c>
      <c r="K3872" t="s">
        <v>1406</v>
      </c>
      <c r="L3872">
        <v>67</v>
      </c>
      <c r="M3872">
        <v>13391</v>
      </c>
      <c r="N3872" t="s">
        <v>1058</v>
      </c>
      <c r="O3872">
        <v>2</v>
      </c>
      <c r="P3872">
        <v>1</v>
      </c>
      <c r="Q3872" t="s">
        <v>30</v>
      </c>
      <c r="R3872" t="s">
        <v>31</v>
      </c>
      <c r="S3872">
        <v>0</v>
      </c>
      <c r="T3872">
        <v>2016</v>
      </c>
      <c r="U3872">
        <v>744</v>
      </c>
      <c r="V3872">
        <v>6</v>
      </c>
      <c r="W3872">
        <v>0</v>
      </c>
    </row>
    <row r="3873" spans="1:23" x14ac:dyDescent="0.25">
      <c r="A3873" t="s">
        <v>9921</v>
      </c>
      <c r="B3873">
        <v>62</v>
      </c>
      <c r="C3873">
        <v>120</v>
      </c>
      <c r="D3873">
        <v>160</v>
      </c>
      <c r="E3873">
        <v>94</v>
      </c>
      <c r="F3873" t="s">
        <v>10804</v>
      </c>
      <c r="G3873">
        <v>559</v>
      </c>
      <c r="H3873">
        <v>0</v>
      </c>
      <c r="I3873" t="s">
        <v>3642</v>
      </c>
      <c r="J3873" t="s">
        <v>8119</v>
      </c>
      <c r="K3873" t="s">
        <v>10805</v>
      </c>
      <c r="L3873">
        <v>23713</v>
      </c>
      <c r="M3873">
        <v>1238</v>
      </c>
      <c r="N3873" t="s">
        <v>9958</v>
      </c>
      <c r="O3873">
        <v>0</v>
      </c>
      <c r="P3873">
        <v>167</v>
      </c>
      <c r="Q3873" t="s">
        <v>30</v>
      </c>
      <c r="R3873" t="s">
        <v>44</v>
      </c>
      <c r="S3873">
        <v>0</v>
      </c>
      <c r="T3873">
        <v>1966</v>
      </c>
      <c r="U3873">
        <v>269</v>
      </c>
      <c r="V3873">
        <v>7.9</v>
      </c>
      <c r="W3873">
        <v>2000</v>
      </c>
    </row>
    <row r="3874" spans="1:23" x14ac:dyDescent="0.25">
      <c r="A3874" t="s">
        <v>6001</v>
      </c>
      <c r="B3874">
        <v>161</v>
      </c>
      <c r="C3874">
        <v>121</v>
      </c>
      <c r="D3874">
        <v>0</v>
      </c>
      <c r="E3874">
        <v>682</v>
      </c>
      <c r="F3874" t="s">
        <v>3452</v>
      </c>
      <c r="G3874">
        <v>3000</v>
      </c>
      <c r="H3874">
        <v>0</v>
      </c>
      <c r="I3874" t="s">
        <v>152</v>
      </c>
      <c r="J3874" t="s">
        <v>1105</v>
      </c>
      <c r="K3874" t="s">
        <v>10806</v>
      </c>
      <c r="L3874">
        <v>103493</v>
      </c>
      <c r="M3874">
        <v>5987</v>
      </c>
      <c r="N3874" t="s">
        <v>9890</v>
      </c>
      <c r="O3874">
        <v>0</v>
      </c>
      <c r="P3874">
        <v>317</v>
      </c>
      <c r="Q3874" t="s">
        <v>30</v>
      </c>
      <c r="R3874" t="s">
        <v>31</v>
      </c>
      <c r="S3874">
        <v>0</v>
      </c>
      <c r="T3874">
        <v>1976</v>
      </c>
      <c r="U3874">
        <v>977</v>
      </c>
      <c r="V3874">
        <v>8.1</v>
      </c>
      <c r="W3874">
        <v>17000</v>
      </c>
    </row>
    <row r="3875" spans="1:23" x14ac:dyDescent="0.25">
      <c r="A3875" t="s">
        <v>10807</v>
      </c>
      <c r="B3875">
        <v>157</v>
      </c>
      <c r="C3875">
        <v>226</v>
      </c>
      <c r="D3875">
        <v>149</v>
      </c>
      <c r="E3875">
        <v>248</v>
      </c>
      <c r="F3875" t="s">
        <v>10808</v>
      </c>
      <c r="G3875">
        <v>503</v>
      </c>
      <c r="H3875">
        <v>198655278</v>
      </c>
      <c r="I3875" t="s">
        <v>1269</v>
      </c>
      <c r="J3875" t="s">
        <v>10809</v>
      </c>
      <c r="K3875" t="s">
        <v>10810</v>
      </c>
      <c r="L3875">
        <v>215340</v>
      </c>
      <c r="M3875">
        <v>1862</v>
      </c>
      <c r="N3875" t="s">
        <v>10811</v>
      </c>
      <c r="O3875">
        <v>1</v>
      </c>
      <c r="P3875">
        <v>706</v>
      </c>
      <c r="Q3875" t="s">
        <v>30</v>
      </c>
      <c r="R3875" t="s">
        <v>31</v>
      </c>
      <c r="S3875">
        <v>0</v>
      </c>
      <c r="T3875">
        <v>1939</v>
      </c>
      <c r="U3875">
        <v>384</v>
      </c>
      <c r="V3875">
        <v>8.1999999999999993</v>
      </c>
      <c r="W3875">
        <v>16000</v>
      </c>
    </row>
    <row r="3876" spans="1:23" x14ac:dyDescent="0.25">
      <c r="A3876" t="s">
        <v>10812</v>
      </c>
      <c r="B3876">
        <v>31</v>
      </c>
      <c r="C3876">
        <v>104</v>
      </c>
      <c r="D3876">
        <v>10</v>
      </c>
      <c r="E3876">
        <v>196</v>
      </c>
      <c r="F3876" t="s">
        <v>262</v>
      </c>
      <c r="G3876">
        <v>507</v>
      </c>
      <c r="H3876">
        <v>143653</v>
      </c>
      <c r="I3876" t="s">
        <v>1017</v>
      </c>
      <c r="J3876" t="s">
        <v>8512</v>
      </c>
      <c r="K3876" t="s">
        <v>10813</v>
      </c>
      <c r="L3876">
        <v>1177</v>
      </c>
      <c r="M3876">
        <v>1281</v>
      </c>
      <c r="N3876" t="s">
        <v>10814</v>
      </c>
      <c r="O3876">
        <v>0</v>
      </c>
      <c r="P3876">
        <v>10</v>
      </c>
      <c r="Q3876" t="s">
        <v>30</v>
      </c>
      <c r="R3876" t="s">
        <v>44</v>
      </c>
      <c r="S3876">
        <v>0</v>
      </c>
      <c r="T3876">
        <v>2014</v>
      </c>
      <c r="U3876">
        <v>236</v>
      </c>
      <c r="V3876">
        <v>6</v>
      </c>
      <c r="W3876">
        <v>0</v>
      </c>
    </row>
    <row r="3877" spans="1:23" x14ac:dyDescent="0.25">
      <c r="A3877" t="s">
        <v>9888</v>
      </c>
      <c r="B3877">
        <v>53</v>
      </c>
      <c r="C3877">
        <v>152</v>
      </c>
      <c r="D3877">
        <v>541</v>
      </c>
      <c r="E3877">
        <v>288</v>
      </c>
      <c r="F3877" t="s">
        <v>10815</v>
      </c>
      <c r="G3877">
        <v>773</v>
      </c>
      <c r="H3877">
        <v>14873</v>
      </c>
      <c r="I3877" t="s">
        <v>10816</v>
      </c>
      <c r="J3877" t="s">
        <v>952</v>
      </c>
      <c r="K3877" t="s">
        <v>10817</v>
      </c>
      <c r="L3877">
        <v>5294</v>
      </c>
      <c r="M3877">
        <v>2888</v>
      </c>
      <c r="N3877" t="s">
        <v>9889</v>
      </c>
      <c r="O3877">
        <v>2</v>
      </c>
      <c r="P3877">
        <v>67</v>
      </c>
      <c r="Q3877" t="s">
        <v>30</v>
      </c>
      <c r="R3877" t="s">
        <v>31</v>
      </c>
      <c r="S3877">
        <v>0</v>
      </c>
      <c r="T3877">
        <v>1965</v>
      </c>
      <c r="U3877">
        <v>575</v>
      </c>
      <c r="V3877">
        <v>6.8</v>
      </c>
      <c r="W3877">
        <v>251</v>
      </c>
    </row>
    <row r="3878" spans="1:23" x14ac:dyDescent="0.25">
      <c r="A3878" t="s">
        <v>10818</v>
      </c>
      <c r="B3878">
        <v>1</v>
      </c>
      <c r="C3878">
        <v>92</v>
      </c>
      <c r="D3878">
        <v>2</v>
      </c>
      <c r="E3878">
        <v>601</v>
      </c>
      <c r="F3878" t="s">
        <v>3649</v>
      </c>
      <c r="G3878">
        <v>881</v>
      </c>
      <c r="H3878">
        <v>0</v>
      </c>
      <c r="I3878" t="s">
        <v>2164</v>
      </c>
      <c r="J3878" t="s">
        <v>765</v>
      </c>
      <c r="K3878" t="s">
        <v>10819</v>
      </c>
      <c r="L3878">
        <v>257</v>
      </c>
      <c r="M3878">
        <v>3229</v>
      </c>
      <c r="N3878" t="s">
        <v>5720</v>
      </c>
      <c r="O3878">
        <v>3</v>
      </c>
      <c r="P3878">
        <v>6</v>
      </c>
      <c r="Q3878" t="s">
        <v>30</v>
      </c>
      <c r="R3878" t="s">
        <v>31</v>
      </c>
      <c r="S3878">
        <v>0</v>
      </c>
      <c r="T3878">
        <v>2009</v>
      </c>
      <c r="U3878">
        <v>826</v>
      </c>
      <c r="V3878">
        <v>7.3</v>
      </c>
      <c r="W3878">
        <v>237</v>
      </c>
    </row>
    <row r="3879" spans="1:23" x14ac:dyDescent="0.25">
      <c r="A3879" t="s">
        <v>10820</v>
      </c>
      <c r="B3879">
        <v>21</v>
      </c>
      <c r="C3879">
        <v>107</v>
      </c>
      <c r="D3879">
        <v>24</v>
      </c>
      <c r="E3879">
        <v>83</v>
      </c>
      <c r="F3879" t="s">
        <v>10821</v>
      </c>
      <c r="G3879">
        <v>277</v>
      </c>
      <c r="H3879">
        <v>8000000</v>
      </c>
      <c r="I3879" t="s">
        <v>10822</v>
      </c>
      <c r="J3879" t="s">
        <v>10823</v>
      </c>
      <c r="K3879" t="s">
        <v>10824</v>
      </c>
      <c r="L3879">
        <v>3167</v>
      </c>
      <c r="M3879">
        <v>731</v>
      </c>
      <c r="N3879" t="s">
        <v>10825</v>
      </c>
      <c r="O3879">
        <v>0</v>
      </c>
      <c r="P3879">
        <v>90</v>
      </c>
      <c r="Q3879" t="s">
        <v>30</v>
      </c>
      <c r="R3879" t="s">
        <v>31</v>
      </c>
      <c r="S3879">
        <v>0</v>
      </c>
      <c r="T3879">
        <v>1950</v>
      </c>
      <c r="U3879">
        <v>244</v>
      </c>
      <c r="V3879">
        <v>7</v>
      </c>
      <c r="W3879">
        <v>456</v>
      </c>
    </row>
    <row r="3880" spans="1:23" x14ac:dyDescent="0.25">
      <c r="A3880" t="s">
        <v>10826</v>
      </c>
      <c r="B3880">
        <v>246</v>
      </c>
      <c r="C3880">
        <v>97</v>
      </c>
      <c r="D3880">
        <v>69</v>
      </c>
      <c r="E3880">
        <v>106</v>
      </c>
      <c r="F3880" t="s">
        <v>906</v>
      </c>
      <c r="G3880">
        <v>414</v>
      </c>
      <c r="H3880">
        <v>304137</v>
      </c>
      <c r="I3880" t="s">
        <v>5474</v>
      </c>
      <c r="J3880" t="s">
        <v>3211</v>
      </c>
      <c r="K3880" t="s">
        <v>10827</v>
      </c>
      <c r="L3880">
        <v>55982</v>
      </c>
      <c r="M3880">
        <v>1269</v>
      </c>
      <c r="N3880" t="s">
        <v>10828</v>
      </c>
      <c r="O3880">
        <v>0</v>
      </c>
      <c r="P3880">
        <v>148</v>
      </c>
      <c r="Q3880" t="s">
        <v>30</v>
      </c>
      <c r="R3880" t="s">
        <v>44</v>
      </c>
      <c r="S3880">
        <v>0</v>
      </c>
      <c r="T3880">
        <v>2010</v>
      </c>
      <c r="U3880">
        <v>365</v>
      </c>
      <c r="V3880">
        <v>7.3</v>
      </c>
      <c r="W3880">
        <v>17000</v>
      </c>
    </row>
    <row r="3881" spans="1:23" x14ac:dyDescent="0.25">
      <c r="A3881" t="s">
        <v>10829</v>
      </c>
      <c r="B3881">
        <v>42</v>
      </c>
      <c r="C3881">
        <v>115</v>
      </c>
      <c r="D3881">
        <v>6</v>
      </c>
      <c r="E3881">
        <v>24</v>
      </c>
      <c r="F3881" t="s">
        <v>10830</v>
      </c>
      <c r="G3881">
        <v>119</v>
      </c>
      <c r="H3881">
        <v>0</v>
      </c>
      <c r="I3881" t="s">
        <v>2164</v>
      </c>
      <c r="J3881" t="s">
        <v>10831</v>
      </c>
      <c r="K3881" t="s">
        <v>10832</v>
      </c>
      <c r="L3881">
        <v>2650</v>
      </c>
      <c r="M3881">
        <v>222</v>
      </c>
      <c r="N3881" t="s">
        <v>10833</v>
      </c>
      <c r="O3881">
        <v>1</v>
      </c>
      <c r="P3881">
        <v>35</v>
      </c>
      <c r="Q3881" t="s">
        <v>8394</v>
      </c>
      <c r="R3881" t="s">
        <v>9691</v>
      </c>
      <c r="S3881">
        <v>0</v>
      </c>
      <c r="T3881">
        <v>2005</v>
      </c>
      <c r="U3881">
        <v>69</v>
      </c>
      <c r="V3881">
        <v>7.5</v>
      </c>
      <c r="W3881">
        <v>385</v>
      </c>
    </row>
    <row r="3882" spans="1:23" x14ac:dyDescent="0.25">
      <c r="A3882" t="s">
        <v>10834</v>
      </c>
      <c r="B3882">
        <v>78</v>
      </c>
      <c r="C3882">
        <v>95</v>
      </c>
      <c r="D3882">
        <v>89</v>
      </c>
      <c r="E3882">
        <v>388</v>
      </c>
      <c r="F3882" t="s">
        <v>4935</v>
      </c>
      <c r="G3882">
        <v>963</v>
      </c>
      <c r="H3882">
        <v>37606</v>
      </c>
      <c r="I3882" t="s">
        <v>5474</v>
      </c>
      <c r="J3882" t="s">
        <v>1949</v>
      </c>
      <c r="K3882" t="s">
        <v>10835</v>
      </c>
      <c r="L3882">
        <v>31836</v>
      </c>
      <c r="M3882">
        <v>2658</v>
      </c>
      <c r="N3882" t="s">
        <v>7961</v>
      </c>
      <c r="O3882">
        <v>0</v>
      </c>
      <c r="P3882">
        <v>90</v>
      </c>
      <c r="Q3882" t="s">
        <v>30</v>
      </c>
      <c r="R3882" t="s">
        <v>188</v>
      </c>
      <c r="S3882">
        <v>0</v>
      </c>
      <c r="T3882">
        <v>2009</v>
      </c>
      <c r="U3882">
        <v>654</v>
      </c>
      <c r="V3882">
        <v>6.8</v>
      </c>
      <c r="W3882">
        <v>0</v>
      </c>
    </row>
    <row r="3883" spans="1:23" x14ac:dyDescent="0.25">
      <c r="A3883" t="s">
        <v>10836</v>
      </c>
      <c r="B3883">
        <v>41</v>
      </c>
      <c r="C3883">
        <v>102</v>
      </c>
      <c r="D3883">
        <v>136</v>
      </c>
      <c r="E3883">
        <v>48</v>
      </c>
      <c r="F3883" t="s">
        <v>10837</v>
      </c>
      <c r="G3883">
        <v>89</v>
      </c>
      <c r="H3883">
        <v>2956000</v>
      </c>
      <c r="I3883" t="s">
        <v>10838</v>
      </c>
      <c r="J3883" t="s">
        <v>10839</v>
      </c>
      <c r="K3883" t="s">
        <v>10840</v>
      </c>
      <c r="L3883">
        <v>3258</v>
      </c>
      <c r="M3883">
        <v>282</v>
      </c>
      <c r="N3883" t="s">
        <v>10841</v>
      </c>
      <c r="O3883">
        <v>0</v>
      </c>
      <c r="P3883">
        <v>54</v>
      </c>
      <c r="Q3883" t="s">
        <v>30</v>
      </c>
      <c r="R3883" t="s">
        <v>31</v>
      </c>
      <c r="S3883">
        <v>0</v>
      </c>
      <c r="T3883">
        <v>1948</v>
      </c>
      <c r="U3883">
        <v>78</v>
      </c>
      <c r="V3883">
        <v>7.1</v>
      </c>
      <c r="W3883">
        <v>359</v>
      </c>
    </row>
    <row r="3884" spans="1:23" x14ac:dyDescent="0.25">
      <c r="A3884" t="s">
        <v>10842</v>
      </c>
      <c r="B3884">
        <v>61</v>
      </c>
      <c r="C3884">
        <v>99</v>
      </c>
      <c r="D3884">
        <v>29</v>
      </c>
      <c r="E3884">
        <v>64</v>
      </c>
      <c r="F3884" t="s">
        <v>6924</v>
      </c>
      <c r="G3884">
        <v>117</v>
      </c>
      <c r="H3884">
        <v>19959</v>
      </c>
      <c r="I3884" t="s">
        <v>2164</v>
      </c>
      <c r="J3884" t="s">
        <v>10843</v>
      </c>
      <c r="K3884" t="s">
        <v>10844</v>
      </c>
      <c r="L3884">
        <v>3579</v>
      </c>
      <c r="M3884">
        <v>298</v>
      </c>
      <c r="N3884" t="s">
        <v>4029</v>
      </c>
      <c r="O3884">
        <v>2</v>
      </c>
      <c r="P3884">
        <v>14</v>
      </c>
      <c r="Q3884" t="s">
        <v>30</v>
      </c>
      <c r="R3884" t="s">
        <v>5170</v>
      </c>
      <c r="S3884">
        <v>0</v>
      </c>
      <c r="T3884">
        <v>2009</v>
      </c>
      <c r="U3884">
        <v>64</v>
      </c>
      <c r="V3884">
        <v>6.9</v>
      </c>
      <c r="W3884">
        <v>0</v>
      </c>
    </row>
    <row r="3885" spans="1:23" x14ac:dyDescent="0.25">
      <c r="A3885" t="s">
        <v>6959</v>
      </c>
      <c r="B3885">
        <v>112</v>
      </c>
      <c r="C3885">
        <v>109</v>
      </c>
      <c r="D3885">
        <v>13</v>
      </c>
      <c r="E3885">
        <v>480</v>
      </c>
      <c r="F3885" t="s">
        <v>2962</v>
      </c>
      <c r="G3885">
        <v>3000</v>
      </c>
      <c r="H3885">
        <v>2706659</v>
      </c>
      <c r="I3885" t="s">
        <v>1639</v>
      </c>
      <c r="J3885" t="s">
        <v>502</v>
      </c>
      <c r="K3885" t="s">
        <v>10845</v>
      </c>
      <c r="L3885">
        <v>17770</v>
      </c>
      <c r="M3885">
        <v>5977</v>
      </c>
      <c r="N3885" t="s">
        <v>1021</v>
      </c>
      <c r="O3885">
        <v>0</v>
      </c>
      <c r="P3885">
        <v>172</v>
      </c>
      <c r="Q3885" t="s">
        <v>30</v>
      </c>
      <c r="R3885" t="s">
        <v>44</v>
      </c>
      <c r="S3885">
        <v>0</v>
      </c>
      <c r="T3885">
        <v>2006</v>
      </c>
      <c r="U3885">
        <v>796</v>
      </c>
      <c r="V3885">
        <v>6.9</v>
      </c>
      <c r="W3885">
        <v>0</v>
      </c>
    </row>
    <row r="3886" spans="1:23" x14ac:dyDescent="0.25">
      <c r="A3886" t="s">
        <v>3172</v>
      </c>
      <c r="B3886">
        <v>349</v>
      </c>
      <c r="C3886">
        <v>113</v>
      </c>
      <c r="D3886">
        <v>174</v>
      </c>
      <c r="E3886">
        <v>767</v>
      </c>
      <c r="F3886" t="s">
        <v>90</v>
      </c>
      <c r="G3886">
        <v>14000</v>
      </c>
      <c r="H3886">
        <v>61094903</v>
      </c>
      <c r="I3886" t="s">
        <v>775</v>
      </c>
      <c r="J3886" t="s">
        <v>162</v>
      </c>
      <c r="K3886" t="s">
        <v>3929</v>
      </c>
      <c r="L3886">
        <v>210548</v>
      </c>
      <c r="M3886">
        <v>17151</v>
      </c>
      <c r="N3886" t="s">
        <v>3930</v>
      </c>
      <c r="O3886">
        <v>3</v>
      </c>
      <c r="P3886">
        <v>332</v>
      </c>
      <c r="Q3886" t="s">
        <v>30</v>
      </c>
      <c r="R3886" t="s">
        <v>44</v>
      </c>
      <c r="S3886">
        <v>0</v>
      </c>
      <c r="T3886">
        <v>2011</v>
      </c>
      <c r="U3886">
        <v>902</v>
      </c>
      <c r="V3886">
        <v>6.9</v>
      </c>
      <c r="W3886">
        <v>29000</v>
      </c>
    </row>
    <row r="3887" spans="1:23" x14ac:dyDescent="0.25">
      <c r="A3887" t="s">
        <v>5821</v>
      </c>
      <c r="B3887">
        <v>88</v>
      </c>
      <c r="C3887">
        <v>113</v>
      </c>
      <c r="D3887">
        <v>154</v>
      </c>
      <c r="E3887">
        <v>77</v>
      </c>
      <c r="F3887" t="s">
        <v>10846</v>
      </c>
      <c r="G3887">
        <v>183</v>
      </c>
      <c r="H3887">
        <v>0</v>
      </c>
      <c r="I3887" t="s">
        <v>2164</v>
      </c>
      <c r="J3887" t="s">
        <v>10847</v>
      </c>
      <c r="K3887" t="s">
        <v>10848</v>
      </c>
      <c r="L3887">
        <v>76616</v>
      </c>
      <c r="M3887">
        <v>465</v>
      </c>
      <c r="N3887" t="s">
        <v>10849</v>
      </c>
      <c r="O3887">
        <v>2</v>
      </c>
      <c r="P3887">
        <v>334</v>
      </c>
      <c r="Q3887" t="s">
        <v>30</v>
      </c>
      <c r="R3887" t="s">
        <v>31</v>
      </c>
      <c r="S3887">
        <v>0</v>
      </c>
      <c r="T3887">
        <v>1969</v>
      </c>
      <c r="U3887">
        <v>89</v>
      </c>
      <c r="V3887">
        <v>7.9</v>
      </c>
      <c r="W3887">
        <v>0</v>
      </c>
    </row>
    <row r="3888" spans="1:23" x14ac:dyDescent="0.25">
      <c r="A3888" t="s">
        <v>7642</v>
      </c>
      <c r="B3888">
        <v>122</v>
      </c>
      <c r="C3888">
        <v>91</v>
      </c>
      <c r="D3888">
        <v>11</v>
      </c>
      <c r="E3888">
        <v>121</v>
      </c>
      <c r="F3888" t="s">
        <v>136</v>
      </c>
      <c r="G3888">
        <v>1000</v>
      </c>
      <c r="H3888">
        <v>45857453</v>
      </c>
      <c r="I3888" t="s">
        <v>3386</v>
      </c>
      <c r="J3888" t="s">
        <v>100</v>
      </c>
      <c r="K3888" t="s">
        <v>10850</v>
      </c>
      <c r="L3888">
        <v>82232</v>
      </c>
      <c r="M3888">
        <v>2323</v>
      </c>
      <c r="N3888" t="s">
        <v>10851</v>
      </c>
      <c r="O3888">
        <v>3</v>
      </c>
      <c r="P3888">
        <v>174</v>
      </c>
      <c r="Q3888" t="s">
        <v>30</v>
      </c>
      <c r="R3888" t="s">
        <v>44</v>
      </c>
      <c r="S3888">
        <v>0</v>
      </c>
      <c r="T3888">
        <v>1997</v>
      </c>
      <c r="U3888">
        <v>891</v>
      </c>
      <c r="V3888">
        <v>7.2</v>
      </c>
      <c r="W3888">
        <v>0</v>
      </c>
    </row>
    <row r="3889" spans="1:23" x14ac:dyDescent="0.25">
      <c r="A3889" t="s">
        <v>10852</v>
      </c>
      <c r="B3889">
        <v>134</v>
      </c>
      <c r="C3889">
        <v>88</v>
      </c>
      <c r="D3889">
        <v>104</v>
      </c>
      <c r="E3889">
        <v>318</v>
      </c>
      <c r="F3889" t="s">
        <v>10853</v>
      </c>
      <c r="G3889">
        <v>628</v>
      </c>
      <c r="H3889">
        <v>83400000</v>
      </c>
      <c r="I3889" t="s">
        <v>1094</v>
      </c>
      <c r="J3889" t="s">
        <v>10854</v>
      </c>
      <c r="K3889" t="s">
        <v>10855</v>
      </c>
      <c r="L3889">
        <v>160281</v>
      </c>
      <c r="M3889">
        <v>2726</v>
      </c>
      <c r="N3889" t="s">
        <v>10856</v>
      </c>
      <c r="O3889">
        <v>0</v>
      </c>
      <c r="P3889">
        <v>427</v>
      </c>
      <c r="Q3889" t="s">
        <v>30</v>
      </c>
      <c r="R3889" t="s">
        <v>31</v>
      </c>
      <c r="S3889">
        <v>0</v>
      </c>
      <c r="T3889">
        <v>1980</v>
      </c>
      <c r="U3889">
        <v>575</v>
      </c>
      <c r="V3889">
        <v>7.8</v>
      </c>
      <c r="W3889">
        <v>16000</v>
      </c>
    </row>
    <row r="3890" spans="1:23" x14ac:dyDescent="0.25">
      <c r="A3890" t="s">
        <v>10857</v>
      </c>
      <c r="B3890">
        <v>11</v>
      </c>
      <c r="C3890">
        <v>88</v>
      </c>
      <c r="D3890">
        <v>2</v>
      </c>
      <c r="E3890">
        <v>6</v>
      </c>
      <c r="F3890" t="s">
        <v>1908</v>
      </c>
      <c r="G3890">
        <v>2000</v>
      </c>
      <c r="H3890">
        <v>0</v>
      </c>
      <c r="I3890" t="s">
        <v>47</v>
      </c>
      <c r="J3890" t="s">
        <v>3923</v>
      </c>
      <c r="K3890" t="s">
        <v>10858</v>
      </c>
      <c r="L3890">
        <v>801</v>
      </c>
      <c r="M3890">
        <v>2886</v>
      </c>
      <c r="N3890" t="s">
        <v>10859</v>
      </c>
      <c r="O3890">
        <v>3</v>
      </c>
      <c r="P3890">
        <v>14</v>
      </c>
      <c r="Q3890" t="s">
        <v>30</v>
      </c>
      <c r="R3890" t="s">
        <v>31</v>
      </c>
      <c r="S3890">
        <v>0</v>
      </c>
      <c r="T3890">
        <v>2015</v>
      </c>
      <c r="U3890">
        <v>872</v>
      </c>
      <c r="V3890">
        <v>3.5</v>
      </c>
      <c r="W3890">
        <v>358</v>
      </c>
    </row>
    <row r="3891" spans="1:23" x14ac:dyDescent="0.25">
      <c r="A3891" t="s">
        <v>1970</v>
      </c>
      <c r="B3891">
        <v>20</v>
      </c>
      <c r="C3891">
        <v>97</v>
      </c>
      <c r="D3891">
        <v>473</v>
      </c>
      <c r="E3891">
        <v>624</v>
      </c>
      <c r="F3891" t="s">
        <v>2450</v>
      </c>
      <c r="G3891">
        <v>826</v>
      </c>
      <c r="H3891">
        <v>27900000</v>
      </c>
      <c r="I3891" t="s">
        <v>1639</v>
      </c>
      <c r="J3891" t="s">
        <v>3892</v>
      </c>
      <c r="K3891" t="s">
        <v>10860</v>
      </c>
      <c r="L3891">
        <v>74626</v>
      </c>
      <c r="M3891">
        <v>3455</v>
      </c>
      <c r="N3891" t="s">
        <v>3091</v>
      </c>
      <c r="O3891">
        <v>1</v>
      </c>
      <c r="P3891">
        <v>157</v>
      </c>
      <c r="Q3891" t="s">
        <v>30</v>
      </c>
      <c r="R3891" t="s">
        <v>31</v>
      </c>
      <c r="S3891">
        <v>0</v>
      </c>
      <c r="T3891">
        <v>1995</v>
      </c>
      <c r="U3891">
        <v>723</v>
      </c>
      <c r="V3891">
        <v>7.3</v>
      </c>
      <c r="W3891">
        <v>8000</v>
      </c>
    </row>
    <row r="3892" spans="1:23" x14ac:dyDescent="0.25">
      <c r="A3892" t="s">
        <v>1705</v>
      </c>
      <c r="B3892">
        <v>28</v>
      </c>
      <c r="C3892">
        <v>97</v>
      </c>
      <c r="D3892">
        <v>117</v>
      </c>
      <c r="E3892">
        <v>556</v>
      </c>
      <c r="F3892" t="s">
        <v>1839</v>
      </c>
      <c r="G3892">
        <v>851</v>
      </c>
      <c r="H3892">
        <v>27900000</v>
      </c>
      <c r="I3892" t="s">
        <v>1385</v>
      </c>
      <c r="J3892" t="s">
        <v>547</v>
      </c>
      <c r="K3892" t="s">
        <v>10861</v>
      </c>
      <c r="L3892">
        <v>39508</v>
      </c>
      <c r="M3892">
        <v>3036</v>
      </c>
      <c r="N3892" t="s">
        <v>7617</v>
      </c>
      <c r="O3892">
        <v>2</v>
      </c>
      <c r="P3892">
        <v>96</v>
      </c>
      <c r="Q3892" t="s">
        <v>30</v>
      </c>
      <c r="R3892" t="s">
        <v>31</v>
      </c>
      <c r="S3892">
        <v>0</v>
      </c>
      <c r="T3892">
        <v>1993</v>
      </c>
      <c r="U3892">
        <v>582</v>
      </c>
      <c r="V3892">
        <v>7.5</v>
      </c>
      <c r="W3892">
        <v>0</v>
      </c>
    </row>
    <row r="3893" spans="1:23" x14ac:dyDescent="0.25">
      <c r="A3893" t="s">
        <v>10862</v>
      </c>
      <c r="B3893">
        <v>95</v>
      </c>
      <c r="C3893">
        <v>85</v>
      </c>
      <c r="D3893">
        <v>10</v>
      </c>
      <c r="E3893">
        <v>178</v>
      </c>
      <c r="F3893" t="s">
        <v>2927</v>
      </c>
      <c r="G3893">
        <v>3000</v>
      </c>
      <c r="H3893">
        <v>14000000</v>
      </c>
      <c r="I3893" t="s">
        <v>4852</v>
      </c>
      <c r="J3893" t="s">
        <v>4823</v>
      </c>
      <c r="K3893" t="s">
        <v>10863</v>
      </c>
      <c r="L3893">
        <v>15956</v>
      </c>
      <c r="M3893">
        <v>3617</v>
      </c>
      <c r="N3893" t="s">
        <v>10609</v>
      </c>
      <c r="O3893">
        <v>0</v>
      </c>
      <c r="P3893">
        <v>118</v>
      </c>
      <c r="Q3893" t="s">
        <v>30</v>
      </c>
      <c r="R3893" t="s">
        <v>31</v>
      </c>
      <c r="S3893">
        <v>0</v>
      </c>
      <c r="T3893">
        <v>1987</v>
      </c>
      <c r="U3893">
        <v>273</v>
      </c>
      <c r="V3893">
        <v>6</v>
      </c>
      <c r="W3893">
        <v>1000</v>
      </c>
    </row>
    <row r="3894" spans="1:23" x14ac:dyDescent="0.25">
      <c r="A3894" t="s">
        <v>9888</v>
      </c>
      <c r="B3894">
        <v>31</v>
      </c>
      <c r="C3894">
        <v>121</v>
      </c>
      <c r="D3894">
        <v>541</v>
      </c>
      <c r="E3894">
        <v>242</v>
      </c>
      <c r="F3894" t="s">
        <v>4133</v>
      </c>
      <c r="G3894">
        <v>575</v>
      </c>
      <c r="H3894">
        <v>0</v>
      </c>
      <c r="I3894" t="s">
        <v>10864</v>
      </c>
      <c r="J3894" t="s">
        <v>10815</v>
      </c>
      <c r="K3894" t="s">
        <v>10865</v>
      </c>
      <c r="L3894">
        <v>6350</v>
      </c>
      <c r="M3894">
        <v>1970</v>
      </c>
      <c r="N3894" t="s">
        <v>9892</v>
      </c>
      <c r="O3894">
        <v>2</v>
      </c>
      <c r="P3894">
        <v>62</v>
      </c>
      <c r="Q3894" t="s">
        <v>30</v>
      </c>
      <c r="R3894" t="s">
        <v>31</v>
      </c>
      <c r="S3894">
        <v>0</v>
      </c>
      <c r="T3894">
        <v>1970</v>
      </c>
      <c r="U3894">
        <v>372</v>
      </c>
      <c r="V3894">
        <v>7.3</v>
      </c>
      <c r="W3894">
        <v>357</v>
      </c>
    </row>
    <row r="3895" spans="1:23" x14ac:dyDescent="0.25">
      <c r="A3895" t="s">
        <v>10866</v>
      </c>
      <c r="B3895">
        <v>79</v>
      </c>
      <c r="C3895">
        <v>134</v>
      </c>
      <c r="D3895">
        <v>174</v>
      </c>
      <c r="E3895">
        <v>188</v>
      </c>
      <c r="F3895" t="s">
        <v>2254</v>
      </c>
      <c r="G3895">
        <v>255</v>
      </c>
      <c r="H3895">
        <v>0</v>
      </c>
      <c r="I3895" t="s">
        <v>6364</v>
      </c>
      <c r="J3895" t="s">
        <v>10867</v>
      </c>
      <c r="K3895" t="s">
        <v>10868</v>
      </c>
      <c r="L3895">
        <v>19026</v>
      </c>
      <c r="M3895">
        <v>970</v>
      </c>
      <c r="N3895" t="s">
        <v>10869</v>
      </c>
      <c r="O3895">
        <v>1</v>
      </c>
      <c r="P3895">
        <v>128</v>
      </c>
      <c r="Q3895" t="s">
        <v>30</v>
      </c>
      <c r="R3895" t="s">
        <v>31</v>
      </c>
      <c r="S3895">
        <v>0</v>
      </c>
      <c r="T3895">
        <v>1967</v>
      </c>
      <c r="U3895">
        <v>220</v>
      </c>
      <c r="V3895">
        <v>8</v>
      </c>
      <c r="W3895">
        <v>0</v>
      </c>
    </row>
    <row r="3896" spans="1:23" x14ac:dyDescent="0.25">
      <c r="A3896" t="s">
        <v>9921</v>
      </c>
      <c r="B3896">
        <v>25</v>
      </c>
      <c r="C3896">
        <v>149</v>
      </c>
      <c r="D3896">
        <v>160</v>
      </c>
      <c r="E3896">
        <v>75</v>
      </c>
      <c r="F3896" t="s">
        <v>10870</v>
      </c>
      <c r="G3896">
        <v>157</v>
      </c>
      <c r="H3896">
        <v>0</v>
      </c>
      <c r="I3896" t="s">
        <v>2164</v>
      </c>
      <c r="J3896" t="s">
        <v>10871</v>
      </c>
      <c r="K3896" t="s">
        <v>10872</v>
      </c>
      <c r="L3896">
        <v>7071</v>
      </c>
      <c r="M3896">
        <v>646</v>
      </c>
      <c r="N3896" t="s">
        <v>10873</v>
      </c>
      <c r="O3896">
        <v>0</v>
      </c>
      <c r="P3896">
        <v>83</v>
      </c>
      <c r="Q3896" t="s">
        <v>30</v>
      </c>
      <c r="R3896" t="s">
        <v>31</v>
      </c>
      <c r="S3896">
        <v>0</v>
      </c>
      <c r="T3896">
        <v>1959</v>
      </c>
      <c r="U3896">
        <v>139</v>
      </c>
      <c r="V3896">
        <v>7.6</v>
      </c>
      <c r="W3896">
        <v>930</v>
      </c>
    </row>
    <row r="3897" spans="1:23" x14ac:dyDescent="0.25">
      <c r="A3897" t="s">
        <v>7215</v>
      </c>
      <c r="B3897">
        <v>22</v>
      </c>
      <c r="C3897">
        <v>121</v>
      </c>
      <c r="D3897">
        <v>22</v>
      </c>
      <c r="E3897">
        <v>367</v>
      </c>
      <c r="F3897" t="s">
        <v>2431</v>
      </c>
      <c r="G3897">
        <v>606</v>
      </c>
      <c r="H3897">
        <v>0</v>
      </c>
      <c r="I3897" t="s">
        <v>754</v>
      </c>
      <c r="J3897" t="s">
        <v>6489</v>
      </c>
      <c r="K3897" t="s">
        <v>10874</v>
      </c>
      <c r="L3897">
        <v>5941</v>
      </c>
      <c r="M3897">
        <v>2402</v>
      </c>
      <c r="N3897" t="s">
        <v>3004</v>
      </c>
      <c r="O3897">
        <v>1</v>
      </c>
      <c r="P3897">
        <v>74</v>
      </c>
      <c r="Q3897" t="s">
        <v>30</v>
      </c>
      <c r="R3897" t="s">
        <v>31</v>
      </c>
      <c r="S3897">
        <v>0</v>
      </c>
      <c r="T3897">
        <v>1966</v>
      </c>
      <c r="U3897">
        <v>481</v>
      </c>
      <c r="V3897">
        <v>7</v>
      </c>
      <c r="W3897">
        <v>470</v>
      </c>
    </row>
    <row r="3898" spans="1:23" x14ac:dyDescent="0.25">
      <c r="A3898" t="s">
        <v>6487</v>
      </c>
      <c r="B3898">
        <v>110</v>
      </c>
      <c r="C3898">
        <v>116</v>
      </c>
      <c r="D3898">
        <v>13000</v>
      </c>
      <c r="E3898">
        <v>118</v>
      </c>
      <c r="F3898" t="s">
        <v>5452</v>
      </c>
      <c r="G3898">
        <v>195</v>
      </c>
      <c r="H3898">
        <v>0</v>
      </c>
      <c r="I3898" t="s">
        <v>6151</v>
      </c>
      <c r="J3898" t="s">
        <v>10875</v>
      </c>
      <c r="K3898" t="s">
        <v>10876</v>
      </c>
      <c r="L3898">
        <v>30982</v>
      </c>
      <c r="M3898">
        <v>771</v>
      </c>
      <c r="N3898" t="s">
        <v>10877</v>
      </c>
      <c r="O3898">
        <v>0</v>
      </c>
      <c r="P3898">
        <v>199</v>
      </c>
      <c r="Q3898" t="s">
        <v>30</v>
      </c>
      <c r="R3898" t="s">
        <v>44</v>
      </c>
      <c r="S3898">
        <v>0</v>
      </c>
      <c r="T3898">
        <v>1972</v>
      </c>
      <c r="U3898">
        <v>146</v>
      </c>
      <c r="V3898">
        <v>7.5</v>
      </c>
      <c r="W3898">
        <v>0</v>
      </c>
    </row>
    <row r="3899" spans="1:23" x14ac:dyDescent="0.25">
      <c r="A3899" t="s">
        <v>10878</v>
      </c>
      <c r="B3899">
        <v>425</v>
      </c>
      <c r="C3899">
        <v>92</v>
      </c>
      <c r="D3899">
        <v>22</v>
      </c>
      <c r="E3899">
        <v>159</v>
      </c>
      <c r="F3899" t="s">
        <v>10879</v>
      </c>
      <c r="G3899">
        <v>648</v>
      </c>
      <c r="H3899">
        <v>25138292</v>
      </c>
      <c r="I3899" t="s">
        <v>3159</v>
      </c>
      <c r="J3899" t="s">
        <v>4788</v>
      </c>
      <c r="K3899" t="s">
        <v>10880</v>
      </c>
      <c r="L3899">
        <v>66483</v>
      </c>
      <c r="M3899">
        <v>1122</v>
      </c>
      <c r="N3899" t="s">
        <v>828</v>
      </c>
      <c r="O3899">
        <v>0</v>
      </c>
      <c r="P3899">
        <v>452</v>
      </c>
      <c r="Q3899" t="s">
        <v>30</v>
      </c>
      <c r="R3899" t="s">
        <v>31</v>
      </c>
      <c r="S3899">
        <v>0</v>
      </c>
      <c r="T3899">
        <v>2015</v>
      </c>
      <c r="U3899">
        <v>191</v>
      </c>
      <c r="V3899">
        <v>6.8</v>
      </c>
      <c r="W3899">
        <v>43000</v>
      </c>
    </row>
    <row r="3900" spans="1:23" x14ac:dyDescent="0.25">
      <c r="A3900" t="s">
        <v>10881</v>
      </c>
      <c r="B3900">
        <v>19</v>
      </c>
      <c r="C3900">
        <v>93</v>
      </c>
      <c r="D3900">
        <v>0</v>
      </c>
      <c r="E3900">
        <v>78</v>
      </c>
      <c r="F3900" t="s">
        <v>10882</v>
      </c>
      <c r="G3900">
        <v>625</v>
      </c>
      <c r="H3900">
        <v>10305534</v>
      </c>
      <c r="I3900" t="s">
        <v>1094</v>
      </c>
      <c r="J3900" t="s">
        <v>10883</v>
      </c>
      <c r="K3900" t="s">
        <v>10884</v>
      </c>
      <c r="L3900">
        <v>1721</v>
      </c>
      <c r="M3900">
        <v>987</v>
      </c>
      <c r="N3900" t="s">
        <v>10885</v>
      </c>
      <c r="O3900">
        <v>2</v>
      </c>
      <c r="P3900">
        <v>38</v>
      </c>
      <c r="Q3900" t="s">
        <v>30</v>
      </c>
      <c r="R3900" t="s">
        <v>31</v>
      </c>
      <c r="S3900">
        <v>0</v>
      </c>
      <c r="T3900">
        <v>1998</v>
      </c>
      <c r="U3900">
        <v>118</v>
      </c>
      <c r="V3900">
        <v>3.9</v>
      </c>
      <c r="W3900">
        <v>280</v>
      </c>
    </row>
    <row r="3901" spans="1:23" x14ac:dyDescent="0.25">
      <c r="A3901" t="s">
        <v>10781</v>
      </c>
      <c r="B3901">
        <v>43</v>
      </c>
      <c r="C3901">
        <v>96</v>
      </c>
      <c r="D3901">
        <v>0</v>
      </c>
      <c r="E3901">
        <v>111</v>
      </c>
      <c r="F3901" t="s">
        <v>6947</v>
      </c>
      <c r="G3901">
        <v>385</v>
      </c>
      <c r="H3901">
        <v>9449219</v>
      </c>
      <c r="I3901" t="s">
        <v>936</v>
      </c>
      <c r="J3901" t="s">
        <v>4177</v>
      </c>
      <c r="K3901" t="s">
        <v>10886</v>
      </c>
      <c r="L3901">
        <v>13949</v>
      </c>
      <c r="M3901">
        <v>995</v>
      </c>
      <c r="N3901" t="s">
        <v>10887</v>
      </c>
      <c r="O3901">
        <v>2</v>
      </c>
      <c r="P3901">
        <v>98</v>
      </c>
      <c r="Q3901" t="s">
        <v>30</v>
      </c>
      <c r="R3901" t="s">
        <v>31</v>
      </c>
      <c r="S3901">
        <v>0</v>
      </c>
      <c r="T3901">
        <v>1996</v>
      </c>
      <c r="U3901">
        <v>356</v>
      </c>
      <c r="V3901">
        <v>6.1</v>
      </c>
      <c r="W3901">
        <v>453</v>
      </c>
    </row>
    <row r="3902" spans="1:23" x14ac:dyDescent="0.25">
      <c r="A3902" t="s">
        <v>745</v>
      </c>
      <c r="B3902">
        <v>127</v>
      </c>
      <c r="C3902">
        <v>105</v>
      </c>
      <c r="D3902">
        <v>386</v>
      </c>
      <c r="E3902">
        <v>248</v>
      </c>
      <c r="F3902" t="s">
        <v>7345</v>
      </c>
      <c r="G3902">
        <v>3000</v>
      </c>
      <c r="H3902">
        <v>6390032</v>
      </c>
      <c r="I3902" t="s">
        <v>1017</v>
      </c>
      <c r="J3902" t="s">
        <v>345</v>
      </c>
      <c r="K3902" t="s">
        <v>10888</v>
      </c>
      <c r="L3902">
        <v>24977</v>
      </c>
      <c r="M3902">
        <v>4238</v>
      </c>
      <c r="N3902" t="s">
        <v>4683</v>
      </c>
      <c r="O3902">
        <v>2</v>
      </c>
      <c r="P3902">
        <v>229</v>
      </c>
      <c r="Q3902" t="s">
        <v>30</v>
      </c>
      <c r="R3902" t="s">
        <v>31</v>
      </c>
      <c r="S3902">
        <v>0</v>
      </c>
      <c r="T3902">
        <v>1998</v>
      </c>
      <c r="U3902">
        <v>258</v>
      </c>
      <c r="V3902">
        <v>7.5</v>
      </c>
      <c r="W3902">
        <v>0</v>
      </c>
    </row>
    <row r="3903" spans="1:23" x14ac:dyDescent="0.25">
      <c r="A3903" t="s">
        <v>6220</v>
      </c>
      <c r="B3903">
        <v>262</v>
      </c>
      <c r="C3903">
        <v>129</v>
      </c>
      <c r="D3903">
        <v>195</v>
      </c>
      <c r="E3903">
        <v>50</v>
      </c>
      <c r="F3903" t="s">
        <v>10889</v>
      </c>
      <c r="G3903">
        <v>827</v>
      </c>
      <c r="H3903">
        <v>20167424</v>
      </c>
      <c r="I3903" t="s">
        <v>1258</v>
      </c>
      <c r="J3903" t="s">
        <v>10890</v>
      </c>
      <c r="K3903" t="s">
        <v>10891</v>
      </c>
      <c r="L3903">
        <v>131831</v>
      </c>
      <c r="M3903">
        <v>1044</v>
      </c>
      <c r="N3903" t="s">
        <v>10892</v>
      </c>
      <c r="O3903">
        <v>0</v>
      </c>
      <c r="P3903">
        <v>231</v>
      </c>
      <c r="Q3903" t="s">
        <v>1783</v>
      </c>
      <c r="R3903" t="s">
        <v>10893</v>
      </c>
      <c r="S3903">
        <v>0</v>
      </c>
      <c r="T3903">
        <v>2009</v>
      </c>
      <c r="U3903">
        <v>88</v>
      </c>
      <c r="V3903">
        <v>8.1999999999999993</v>
      </c>
      <c r="W3903">
        <v>33000</v>
      </c>
    </row>
    <row r="3904" spans="1:23" x14ac:dyDescent="0.25">
      <c r="A3904" t="s">
        <v>1619</v>
      </c>
      <c r="B3904">
        <v>184</v>
      </c>
      <c r="C3904">
        <v>87</v>
      </c>
      <c r="D3904">
        <v>0</v>
      </c>
      <c r="E3904">
        <v>83</v>
      </c>
      <c r="F3904" t="s">
        <v>7065</v>
      </c>
      <c r="G3904">
        <v>1000</v>
      </c>
      <c r="H3904">
        <v>0</v>
      </c>
      <c r="I3904" t="s">
        <v>3905</v>
      </c>
      <c r="J3904" t="s">
        <v>7066</v>
      </c>
      <c r="K3904" t="s">
        <v>7067</v>
      </c>
      <c r="L3904">
        <v>49672</v>
      </c>
      <c r="M3904">
        <v>1592</v>
      </c>
      <c r="N3904" t="s">
        <v>7068</v>
      </c>
      <c r="O3904">
        <v>1</v>
      </c>
      <c r="P3904">
        <v>419</v>
      </c>
      <c r="Q3904" t="s">
        <v>30</v>
      </c>
      <c r="R3904" t="s">
        <v>31</v>
      </c>
      <c r="S3904">
        <v>0</v>
      </c>
      <c r="T3904">
        <v>1985</v>
      </c>
      <c r="U3904">
        <v>177</v>
      </c>
      <c r="V3904">
        <v>7.2</v>
      </c>
      <c r="W3904">
        <v>3000</v>
      </c>
    </row>
    <row r="3905" spans="1:23" x14ac:dyDescent="0.25">
      <c r="A3905" t="s">
        <v>10894</v>
      </c>
      <c r="B3905">
        <v>33</v>
      </c>
      <c r="C3905">
        <v>94</v>
      </c>
      <c r="D3905">
        <v>47</v>
      </c>
      <c r="E3905">
        <v>108</v>
      </c>
      <c r="F3905" t="s">
        <v>10895</v>
      </c>
      <c r="G3905">
        <v>430</v>
      </c>
      <c r="H3905">
        <v>0</v>
      </c>
      <c r="I3905" t="s">
        <v>3406</v>
      </c>
      <c r="J3905" t="s">
        <v>10896</v>
      </c>
      <c r="K3905" t="s">
        <v>10897</v>
      </c>
      <c r="L3905">
        <v>4790</v>
      </c>
      <c r="M3905">
        <v>836</v>
      </c>
      <c r="N3905" t="s">
        <v>10898</v>
      </c>
      <c r="O3905">
        <v>1</v>
      </c>
      <c r="P3905">
        <v>52</v>
      </c>
      <c r="Q3905" t="s">
        <v>30</v>
      </c>
      <c r="R3905" t="s">
        <v>31</v>
      </c>
      <c r="S3905">
        <v>0</v>
      </c>
      <c r="T3905">
        <v>2008</v>
      </c>
      <c r="U3905">
        <v>209</v>
      </c>
      <c r="V3905">
        <v>4.8</v>
      </c>
      <c r="W3905">
        <v>804</v>
      </c>
    </row>
    <row r="3906" spans="1:23" x14ac:dyDescent="0.25">
      <c r="A3906" t="s">
        <v>58</v>
      </c>
      <c r="B3906">
        <v>252</v>
      </c>
      <c r="C3906">
        <v>37</v>
      </c>
      <c r="D3906">
        <v>0</v>
      </c>
      <c r="E3906">
        <v>199</v>
      </c>
      <c r="F3906" t="s">
        <v>10899</v>
      </c>
      <c r="G3906">
        <v>634</v>
      </c>
      <c r="H3906">
        <v>5923044</v>
      </c>
      <c r="I3906" t="s">
        <v>4852</v>
      </c>
      <c r="J3906" t="s">
        <v>8570</v>
      </c>
      <c r="K3906" t="s">
        <v>10900</v>
      </c>
      <c r="L3906">
        <v>113451</v>
      </c>
      <c r="M3906">
        <v>1347</v>
      </c>
      <c r="N3906" t="s">
        <v>10901</v>
      </c>
      <c r="O3906">
        <v>0</v>
      </c>
      <c r="P3906">
        <v>537</v>
      </c>
      <c r="Q3906" t="s">
        <v>30</v>
      </c>
      <c r="R3906" t="s">
        <v>31</v>
      </c>
      <c r="S3906">
        <v>0</v>
      </c>
      <c r="T3906">
        <v>1987</v>
      </c>
      <c r="U3906">
        <v>328</v>
      </c>
      <c r="V3906">
        <v>7.8</v>
      </c>
      <c r="W3906">
        <v>0</v>
      </c>
    </row>
    <row r="3907" spans="1:23" x14ac:dyDescent="0.25">
      <c r="A3907" t="s">
        <v>10902</v>
      </c>
      <c r="B3907">
        <v>31</v>
      </c>
      <c r="C3907">
        <v>81</v>
      </c>
      <c r="D3907">
        <v>0</v>
      </c>
      <c r="E3907">
        <v>542</v>
      </c>
      <c r="F3907" t="s">
        <v>5746</v>
      </c>
      <c r="G3907">
        <v>560</v>
      </c>
      <c r="H3907">
        <v>3293258</v>
      </c>
      <c r="I3907" t="s">
        <v>10903</v>
      </c>
      <c r="J3907" t="s">
        <v>1466</v>
      </c>
      <c r="K3907" t="s">
        <v>10904</v>
      </c>
      <c r="L3907">
        <v>11399</v>
      </c>
      <c r="M3907">
        <v>2238</v>
      </c>
      <c r="N3907" t="s">
        <v>4217</v>
      </c>
      <c r="O3907">
        <v>0</v>
      </c>
      <c r="P3907">
        <v>131</v>
      </c>
      <c r="Q3907" t="s">
        <v>30</v>
      </c>
      <c r="R3907" t="s">
        <v>31</v>
      </c>
      <c r="S3907">
        <v>0</v>
      </c>
      <c r="T3907">
        <v>2001</v>
      </c>
      <c r="U3907">
        <v>555</v>
      </c>
      <c r="V3907">
        <v>5.2</v>
      </c>
      <c r="W3907">
        <v>0</v>
      </c>
    </row>
    <row r="3908" spans="1:23" x14ac:dyDescent="0.25">
      <c r="A3908" t="s">
        <v>10905</v>
      </c>
      <c r="B3908">
        <v>139</v>
      </c>
      <c r="C3908">
        <v>97</v>
      </c>
      <c r="D3908">
        <v>48</v>
      </c>
      <c r="E3908">
        <v>689</v>
      </c>
      <c r="F3908" t="s">
        <v>2038</v>
      </c>
      <c r="G3908">
        <v>984</v>
      </c>
      <c r="H3908">
        <v>0</v>
      </c>
      <c r="I3908" t="s">
        <v>3905</v>
      </c>
      <c r="J3908" t="s">
        <v>3355</v>
      </c>
      <c r="K3908" t="s">
        <v>10906</v>
      </c>
      <c r="L3908">
        <v>34532</v>
      </c>
      <c r="M3908">
        <v>3075</v>
      </c>
      <c r="N3908" t="s">
        <v>10907</v>
      </c>
      <c r="O3908">
        <v>0</v>
      </c>
      <c r="P3908">
        <v>236</v>
      </c>
      <c r="Q3908" t="s">
        <v>30</v>
      </c>
      <c r="R3908" t="s">
        <v>31</v>
      </c>
      <c r="S3908">
        <v>0</v>
      </c>
      <c r="T3908">
        <v>2013</v>
      </c>
      <c r="U3908">
        <v>697</v>
      </c>
      <c r="V3908">
        <v>3.3</v>
      </c>
      <c r="W3908">
        <v>93000</v>
      </c>
    </row>
    <row r="3909" spans="1:23" x14ac:dyDescent="0.25">
      <c r="A3909" t="s">
        <v>10908</v>
      </c>
      <c r="B3909">
        <v>39</v>
      </c>
      <c r="C3909">
        <v>106</v>
      </c>
      <c r="D3909">
        <v>22</v>
      </c>
      <c r="E3909">
        <v>10</v>
      </c>
      <c r="F3909" t="s">
        <v>10909</v>
      </c>
      <c r="G3909">
        <v>174</v>
      </c>
      <c r="H3909">
        <v>886410</v>
      </c>
      <c r="I3909" t="s">
        <v>3971</v>
      </c>
      <c r="J3909" t="s">
        <v>10910</v>
      </c>
      <c r="K3909" t="s">
        <v>10911</v>
      </c>
      <c r="L3909">
        <v>1024</v>
      </c>
      <c r="M3909">
        <v>222</v>
      </c>
      <c r="N3909" t="s">
        <v>10912</v>
      </c>
      <c r="O3909">
        <v>0</v>
      </c>
      <c r="P3909">
        <v>494</v>
      </c>
      <c r="Q3909" t="s">
        <v>1783</v>
      </c>
      <c r="R3909" t="s">
        <v>1873</v>
      </c>
      <c r="S3909">
        <v>0</v>
      </c>
      <c r="T3909">
        <v>1998</v>
      </c>
      <c r="U3909">
        <v>16</v>
      </c>
      <c r="V3909">
        <v>6.8</v>
      </c>
      <c r="W3909">
        <v>140</v>
      </c>
    </row>
    <row r="3910" spans="1:23" x14ac:dyDescent="0.25">
      <c r="A3910" t="s">
        <v>10913</v>
      </c>
      <c r="B3910">
        <v>337</v>
      </c>
      <c r="C3910">
        <v>103</v>
      </c>
      <c r="D3910">
        <v>12</v>
      </c>
      <c r="E3910">
        <v>4</v>
      </c>
      <c r="F3910" t="s">
        <v>10914</v>
      </c>
      <c r="G3910">
        <v>29</v>
      </c>
      <c r="H3910">
        <v>252652</v>
      </c>
      <c r="I3910" t="s">
        <v>10915</v>
      </c>
      <c r="J3910" t="s">
        <v>10916</v>
      </c>
      <c r="K3910" t="s">
        <v>10917</v>
      </c>
      <c r="L3910">
        <v>54104</v>
      </c>
      <c r="M3910">
        <v>44</v>
      </c>
      <c r="N3910" t="s">
        <v>10918</v>
      </c>
      <c r="O3910">
        <v>0</v>
      </c>
      <c r="P3910">
        <v>199</v>
      </c>
      <c r="Q3910" t="s">
        <v>10058</v>
      </c>
      <c r="R3910" t="s">
        <v>7371</v>
      </c>
      <c r="S3910">
        <v>0</v>
      </c>
      <c r="T3910">
        <v>2010</v>
      </c>
      <c r="U3910">
        <v>4</v>
      </c>
      <c r="V3910">
        <v>7</v>
      </c>
      <c r="W3910">
        <v>38000</v>
      </c>
    </row>
    <row r="3911" spans="1:23" x14ac:dyDescent="0.25">
      <c r="A3911" t="s">
        <v>10919</v>
      </c>
      <c r="B3911">
        <v>30</v>
      </c>
      <c r="C3911">
        <v>101</v>
      </c>
      <c r="D3911">
        <v>0</v>
      </c>
      <c r="E3911">
        <v>681</v>
      </c>
      <c r="F3911" t="s">
        <v>288</v>
      </c>
      <c r="G3911">
        <v>827</v>
      </c>
      <c r="H3911">
        <v>220234</v>
      </c>
      <c r="I3911" t="s">
        <v>1099</v>
      </c>
      <c r="J3911" t="s">
        <v>1019</v>
      </c>
      <c r="K3911" t="s">
        <v>10920</v>
      </c>
      <c r="L3911">
        <v>1950</v>
      </c>
      <c r="M3911">
        <v>3574</v>
      </c>
      <c r="N3911" t="s">
        <v>1428</v>
      </c>
      <c r="O3911">
        <v>3</v>
      </c>
      <c r="P3911">
        <v>24</v>
      </c>
      <c r="Q3911" t="s">
        <v>30</v>
      </c>
      <c r="R3911" t="s">
        <v>31</v>
      </c>
      <c r="S3911">
        <v>0</v>
      </c>
      <c r="T3911">
        <v>2006</v>
      </c>
      <c r="U3911">
        <v>729</v>
      </c>
      <c r="V3911">
        <v>6.5</v>
      </c>
      <c r="W3911">
        <v>360</v>
      </c>
    </row>
    <row r="3912" spans="1:23" x14ac:dyDescent="0.25">
      <c r="A3912" t="s">
        <v>2947</v>
      </c>
      <c r="B3912">
        <v>265</v>
      </c>
      <c r="C3912">
        <v>102</v>
      </c>
      <c r="D3912">
        <v>82</v>
      </c>
      <c r="E3912">
        <v>536</v>
      </c>
      <c r="F3912" t="s">
        <v>2948</v>
      </c>
      <c r="G3912">
        <v>622</v>
      </c>
      <c r="H3912">
        <v>34350553</v>
      </c>
      <c r="I3912" t="s">
        <v>1244</v>
      </c>
      <c r="J3912" t="s">
        <v>1369</v>
      </c>
      <c r="K3912" t="s">
        <v>2949</v>
      </c>
      <c r="L3912">
        <v>104072</v>
      </c>
      <c r="M3912">
        <v>2486</v>
      </c>
      <c r="N3912" t="s">
        <v>1489</v>
      </c>
      <c r="O3912">
        <v>4</v>
      </c>
      <c r="P3912">
        <v>207</v>
      </c>
      <c r="Q3912" t="s">
        <v>30</v>
      </c>
      <c r="R3912" t="s">
        <v>31</v>
      </c>
      <c r="S3912">
        <v>0</v>
      </c>
      <c r="T3912">
        <v>2012</v>
      </c>
      <c r="U3912">
        <v>591</v>
      </c>
      <c r="V3912">
        <v>5.7</v>
      </c>
      <c r="W3912">
        <v>15000</v>
      </c>
    </row>
    <row r="3913" spans="1:23" x14ac:dyDescent="0.25">
      <c r="A3913" t="s">
        <v>10921</v>
      </c>
      <c r="B3913">
        <v>50</v>
      </c>
      <c r="C3913">
        <v>98</v>
      </c>
      <c r="D3913">
        <v>9</v>
      </c>
      <c r="E3913">
        <v>405</v>
      </c>
      <c r="F3913" t="s">
        <v>833</v>
      </c>
      <c r="G3913">
        <v>11000</v>
      </c>
      <c r="H3913">
        <v>101228</v>
      </c>
      <c r="I3913" t="s">
        <v>1639</v>
      </c>
      <c r="J3913" t="s">
        <v>1274</v>
      </c>
      <c r="K3913" t="s">
        <v>10922</v>
      </c>
      <c r="L3913">
        <v>7228</v>
      </c>
      <c r="M3913">
        <v>20009</v>
      </c>
      <c r="N3913" t="s">
        <v>5242</v>
      </c>
      <c r="O3913">
        <v>4</v>
      </c>
      <c r="P3913">
        <v>53</v>
      </c>
      <c r="Q3913" t="s">
        <v>30</v>
      </c>
      <c r="R3913" t="s">
        <v>31</v>
      </c>
      <c r="S3913">
        <v>0</v>
      </c>
      <c r="T3913">
        <v>2005</v>
      </c>
      <c r="U3913">
        <v>8000</v>
      </c>
      <c r="V3913">
        <v>6.4</v>
      </c>
      <c r="W3913">
        <v>414</v>
      </c>
    </row>
    <row r="3914" spans="1:23" x14ac:dyDescent="0.25">
      <c r="A3914" t="s">
        <v>3188</v>
      </c>
      <c r="B3914">
        <v>50</v>
      </c>
      <c r="C3914">
        <v>91</v>
      </c>
      <c r="D3914">
        <v>23</v>
      </c>
      <c r="E3914">
        <v>660</v>
      </c>
      <c r="F3914" t="s">
        <v>6457</v>
      </c>
      <c r="G3914">
        <v>4000</v>
      </c>
      <c r="H3914">
        <v>96793</v>
      </c>
      <c r="I3914" t="s">
        <v>942</v>
      </c>
      <c r="J3914" t="s">
        <v>470</v>
      </c>
      <c r="K3914" t="s">
        <v>10923</v>
      </c>
      <c r="L3914">
        <v>12188</v>
      </c>
      <c r="M3914">
        <v>6380</v>
      </c>
      <c r="N3914" t="s">
        <v>3174</v>
      </c>
      <c r="O3914">
        <v>3</v>
      </c>
      <c r="P3914">
        <v>135</v>
      </c>
      <c r="Q3914" t="s">
        <v>30</v>
      </c>
      <c r="R3914" t="s">
        <v>31</v>
      </c>
      <c r="S3914">
        <v>0</v>
      </c>
      <c r="T3914">
        <v>2004</v>
      </c>
      <c r="U3914">
        <v>756</v>
      </c>
      <c r="V3914">
        <v>5.3</v>
      </c>
      <c r="W3914">
        <v>1000</v>
      </c>
    </row>
    <row r="3915" spans="1:23" x14ac:dyDescent="0.25">
      <c r="A3915" t="s">
        <v>10924</v>
      </c>
      <c r="B3915">
        <v>9</v>
      </c>
      <c r="C3915">
        <v>105</v>
      </c>
      <c r="D3915">
        <v>28</v>
      </c>
      <c r="E3915">
        <v>131</v>
      </c>
      <c r="F3915" t="s">
        <v>10925</v>
      </c>
      <c r="G3915">
        <v>426</v>
      </c>
      <c r="H3915">
        <v>123777</v>
      </c>
      <c r="I3915" t="s">
        <v>10926</v>
      </c>
      <c r="J3915" t="s">
        <v>7641</v>
      </c>
      <c r="K3915" t="s">
        <v>10927</v>
      </c>
      <c r="L3915">
        <v>342</v>
      </c>
      <c r="M3915">
        <v>1043</v>
      </c>
      <c r="N3915" t="s">
        <v>10928</v>
      </c>
      <c r="O3915">
        <v>0</v>
      </c>
      <c r="P3915">
        <v>15</v>
      </c>
      <c r="Q3915" t="s">
        <v>30</v>
      </c>
      <c r="R3915" t="s">
        <v>188</v>
      </c>
      <c r="S3915">
        <v>0</v>
      </c>
      <c r="T3915">
        <v>2016</v>
      </c>
      <c r="U3915">
        <v>294</v>
      </c>
      <c r="V3915">
        <v>4.7</v>
      </c>
      <c r="W3915">
        <v>0</v>
      </c>
    </row>
    <row r="3916" spans="1:23" x14ac:dyDescent="0.25">
      <c r="A3916" t="s">
        <v>10929</v>
      </c>
      <c r="B3916">
        <v>15</v>
      </c>
      <c r="C3916">
        <v>98</v>
      </c>
      <c r="D3916">
        <v>0</v>
      </c>
      <c r="E3916">
        <v>31</v>
      </c>
      <c r="F3916" t="s">
        <v>8107</v>
      </c>
      <c r="G3916">
        <v>368</v>
      </c>
      <c r="H3916">
        <v>0</v>
      </c>
      <c r="I3916" t="s">
        <v>1396</v>
      </c>
      <c r="J3916" t="s">
        <v>3228</v>
      </c>
      <c r="K3916" t="s">
        <v>10930</v>
      </c>
      <c r="L3916">
        <v>1634</v>
      </c>
      <c r="M3916">
        <v>668</v>
      </c>
      <c r="N3916" t="s">
        <v>10931</v>
      </c>
      <c r="O3916">
        <v>0</v>
      </c>
      <c r="P3916">
        <v>11</v>
      </c>
      <c r="Q3916" t="s">
        <v>30</v>
      </c>
      <c r="R3916" t="s">
        <v>31</v>
      </c>
      <c r="S3916">
        <v>0</v>
      </c>
      <c r="T3916">
        <v>2008</v>
      </c>
      <c r="U3916">
        <v>168</v>
      </c>
      <c r="V3916">
        <v>6.1</v>
      </c>
      <c r="W3916">
        <v>127</v>
      </c>
    </row>
    <row r="3917" spans="1:23" x14ac:dyDescent="0.25">
      <c r="A3917" t="s">
        <v>10932</v>
      </c>
      <c r="B3917">
        <v>5</v>
      </c>
      <c r="C3917">
        <v>104</v>
      </c>
      <c r="D3917">
        <v>6</v>
      </c>
      <c r="E3917">
        <v>467</v>
      </c>
      <c r="F3917" t="s">
        <v>4083</v>
      </c>
      <c r="G3917">
        <v>922</v>
      </c>
      <c r="H3917">
        <v>0</v>
      </c>
      <c r="I3917" t="s">
        <v>293</v>
      </c>
      <c r="J3917" t="s">
        <v>3767</v>
      </c>
      <c r="K3917" t="s">
        <v>10933</v>
      </c>
      <c r="L3917">
        <v>372</v>
      </c>
      <c r="M3917">
        <v>2406</v>
      </c>
      <c r="N3917" t="s">
        <v>10934</v>
      </c>
      <c r="O3917">
        <v>6</v>
      </c>
      <c r="P3917">
        <v>20</v>
      </c>
      <c r="Q3917" t="s">
        <v>30</v>
      </c>
      <c r="R3917" t="s">
        <v>31</v>
      </c>
      <c r="S3917">
        <v>0</v>
      </c>
      <c r="T3917">
        <v>1998</v>
      </c>
      <c r="U3917">
        <v>893</v>
      </c>
      <c r="V3917">
        <v>5.5</v>
      </c>
      <c r="W3917">
        <v>18</v>
      </c>
    </row>
    <row r="3918" spans="1:23" x14ac:dyDescent="0.25">
      <c r="A3918" t="s">
        <v>10935</v>
      </c>
      <c r="B3918">
        <v>4</v>
      </c>
      <c r="C3918">
        <v>96</v>
      </c>
      <c r="D3918">
        <v>0</v>
      </c>
      <c r="E3918">
        <v>460</v>
      </c>
      <c r="F3918" t="s">
        <v>2062</v>
      </c>
      <c r="G3918">
        <v>708</v>
      </c>
      <c r="H3918">
        <v>0</v>
      </c>
      <c r="I3918" t="s">
        <v>3406</v>
      </c>
      <c r="J3918" t="s">
        <v>1142</v>
      </c>
      <c r="K3918" t="s">
        <v>10936</v>
      </c>
      <c r="L3918">
        <v>961</v>
      </c>
      <c r="M3918">
        <v>2307</v>
      </c>
      <c r="N3918" t="s">
        <v>5756</v>
      </c>
      <c r="O3918">
        <v>0</v>
      </c>
      <c r="P3918">
        <v>12</v>
      </c>
      <c r="Q3918" t="s">
        <v>30</v>
      </c>
      <c r="R3918" t="s">
        <v>31</v>
      </c>
      <c r="S3918">
        <v>0</v>
      </c>
      <c r="T3918">
        <v>2009</v>
      </c>
      <c r="U3918">
        <v>574</v>
      </c>
      <c r="V3918">
        <v>4.8</v>
      </c>
      <c r="W3918">
        <v>211</v>
      </c>
    </row>
    <row r="3919" spans="1:23" x14ac:dyDescent="0.25">
      <c r="A3919" t="s">
        <v>10937</v>
      </c>
      <c r="B3919">
        <v>44</v>
      </c>
      <c r="C3919">
        <v>148</v>
      </c>
      <c r="D3919">
        <v>41</v>
      </c>
      <c r="E3919">
        <v>739</v>
      </c>
      <c r="F3919" t="s">
        <v>2173</v>
      </c>
      <c r="G3919">
        <v>2000</v>
      </c>
      <c r="H3919">
        <v>0</v>
      </c>
      <c r="I3919" t="s">
        <v>10938</v>
      </c>
      <c r="J3919" t="s">
        <v>1780</v>
      </c>
      <c r="K3919" t="s">
        <v>10939</v>
      </c>
      <c r="L3919">
        <v>30434</v>
      </c>
      <c r="M3919">
        <v>5526</v>
      </c>
      <c r="N3919" t="s">
        <v>10940</v>
      </c>
      <c r="O3919">
        <v>0</v>
      </c>
      <c r="P3919">
        <v>55</v>
      </c>
      <c r="Q3919" t="s">
        <v>30</v>
      </c>
      <c r="R3919" t="s">
        <v>31</v>
      </c>
      <c r="S3919">
        <v>0</v>
      </c>
      <c r="T3919">
        <v>2013</v>
      </c>
      <c r="U3919">
        <v>774</v>
      </c>
      <c r="V3919">
        <v>8.4</v>
      </c>
      <c r="W3919">
        <v>5000</v>
      </c>
    </row>
    <row r="3920" spans="1:23" x14ac:dyDescent="0.25">
      <c r="A3920" t="s">
        <v>10941</v>
      </c>
      <c r="B3920">
        <v>6</v>
      </c>
      <c r="C3920">
        <v>100</v>
      </c>
      <c r="D3920">
        <v>117</v>
      </c>
      <c r="E3920">
        <v>0</v>
      </c>
      <c r="F3920" t="s">
        <v>10942</v>
      </c>
      <c r="G3920">
        <v>21</v>
      </c>
      <c r="H3920">
        <v>29233</v>
      </c>
      <c r="I3920" t="s">
        <v>51</v>
      </c>
      <c r="J3920" t="s">
        <v>10943</v>
      </c>
      <c r="K3920" t="s">
        <v>10944</v>
      </c>
      <c r="L3920">
        <v>75</v>
      </c>
      <c r="M3920">
        <v>24</v>
      </c>
      <c r="N3920" t="s">
        <v>10945</v>
      </c>
      <c r="O3920">
        <v>0</v>
      </c>
      <c r="P3920">
        <v>2</v>
      </c>
      <c r="Q3920" t="s">
        <v>30</v>
      </c>
      <c r="R3920" t="s">
        <v>31</v>
      </c>
      <c r="S3920">
        <v>0</v>
      </c>
      <c r="T3920">
        <v>2015</v>
      </c>
      <c r="U3920">
        <v>3</v>
      </c>
      <c r="V3920">
        <v>7</v>
      </c>
      <c r="W3920">
        <v>121</v>
      </c>
    </row>
    <row r="3921" spans="1:23" x14ac:dyDescent="0.25">
      <c r="A3921" t="s">
        <v>2762</v>
      </c>
      <c r="B3921">
        <v>17</v>
      </c>
      <c r="C3921">
        <v>86</v>
      </c>
      <c r="D3921">
        <v>892</v>
      </c>
      <c r="E3921">
        <v>50</v>
      </c>
      <c r="F3921" t="s">
        <v>10946</v>
      </c>
      <c r="G3921">
        <v>603</v>
      </c>
      <c r="H3921">
        <v>0</v>
      </c>
      <c r="I3921" t="s">
        <v>1262</v>
      </c>
      <c r="J3921" t="s">
        <v>4617</v>
      </c>
      <c r="K3921" t="s">
        <v>10947</v>
      </c>
      <c r="L3921">
        <v>1285</v>
      </c>
      <c r="M3921">
        <v>854</v>
      </c>
      <c r="N3921" t="s">
        <v>10948</v>
      </c>
      <c r="O3921">
        <v>1</v>
      </c>
      <c r="P3921">
        <v>10</v>
      </c>
      <c r="Q3921" t="s">
        <v>30</v>
      </c>
      <c r="R3921" t="s">
        <v>188</v>
      </c>
      <c r="S3921">
        <v>0</v>
      </c>
      <c r="T3921">
        <v>2014</v>
      </c>
      <c r="U3921">
        <v>145</v>
      </c>
      <c r="V3921">
        <v>3.3</v>
      </c>
      <c r="W3921">
        <v>721</v>
      </c>
    </row>
    <row r="3922" spans="1:23" x14ac:dyDescent="0.25">
      <c r="A3922" t="s">
        <v>10949</v>
      </c>
      <c r="B3922">
        <v>7</v>
      </c>
      <c r="C3922">
        <v>92</v>
      </c>
      <c r="D3922">
        <v>14</v>
      </c>
      <c r="E3922">
        <v>597</v>
      </c>
      <c r="F3922" t="s">
        <v>1204</v>
      </c>
      <c r="G3922">
        <v>2000</v>
      </c>
      <c r="H3922">
        <v>0</v>
      </c>
      <c r="I3922" t="s">
        <v>321</v>
      </c>
      <c r="J3922" t="s">
        <v>3618</v>
      </c>
      <c r="K3922" t="s">
        <v>10950</v>
      </c>
      <c r="L3922">
        <v>1928</v>
      </c>
      <c r="M3922">
        <v>3854</v>
      </c>
      <c r="N3922" t="s">
        <v>5458</v>
      </c>
      <c r="O3922">
        <v>2</v>
      </c>
      <c r="P3922">
        <v>10</v>
      </c>
      <c r="Q3922" t="s">
        <v>30</v>
      </c>
      <c r="R3922" t="s">
        <v>31</v>
      </c>
      <c r="S3922">
        <v>0</v>
      </c>
      <c r="T3922">
        <v>2014</v>
      </c>
      <c r="U3922">
        <v>660</v>
      </c>
      <c r="V3922">
        <v>5.4</v>
      </c>
      <c r="W3922">
        <v>482</v>
      </c>
    </row>
    <row r="3923" spans="1:23" x14ac:dyDescent="0.25">
      <c r="A3923" t="s">
        <v>10951</v>
      </c>
      <c r="B3923">
        <v>9</v>
      </c>
      <c r="C3923">
        <v>88</v>
      </c>
      <c r="D3923">
        <v>19</v>
      </c>
      <c r="E3923">
        <v>322</v>
      </c>
      <c r="F3923" t="s">
        <v>8605</v>
      </c>
      <c r="G3923">
        <v>795</v>
      </c>
      <c r="H3923">
        <v>0</v>
      </c>
      <c r="I3923" t="s">
        <v>2560</v>
      </c>
      <c r="J3923" t="s">
        <v>6934</v>
      </c>
      <c r="K3923" t="s">
        <v>10952</v>
      </c>
      <c r="L3923">
        <v>455</v>
      </c>
      <c r="M3923">
        <v>2497</v>
      </c>
      <c r="N3923" t="s">
        <v>3298</v>
      </c>
      <c r="O3923">
        <v>0</v>
      </c>
      <c r="P3923">
        <v>13</v>
      </c>
      <c r="Q3923" t="s">
        <v>30</v>
      </c>
      <c r="R3923" t="s">
        <v>31</v>
      </c>
      <c r="S3923">
        <v>0</v>
      </c>
      <c r="T3923">
        <v>2014</v>
      </c>
      <c r="U3923">
        <v>535</v>
      </c>
      <c r="V3923">
        <v>4.8</v>
      </c>
      <c r="W3923">
        <v>570</v>
      </c>
    </row>
    <row r="3924" spans="1:23" x14ac:dyDescent="0.25">
      <c r="A3924" t="s">
        <v>10953</v>
      </c>
      <c r="B3924">
        <v>3</v>
      </c>
      <c r="C3924">
        <v>90</v>
      </c>
      <c r="D3924">
        <v>0</v>
      </c>
      <c r="E3924">
        <v>37</v>
      </c>
      <c r="F3924" t="s">
        <v>10954</v>
      </c>
      <c r="G3924">
        <v>1000</v>
      </c>
      <c r="H3924">
        <v>0</v>
      </c>
      <c r="I3924" t="s">
        <v>1444</v>
      </c>
      <c r="J3924" t="s">
        <v>271</v>
      </c>
      <c r="K3924" t="s">
        <v>10955</v>
      </c>
      <c r="L3924">
        <v>610</v>
      </c>
      <c r="M3924">
        <v>1183</v>
      </c>
      <c r="N3924" t="s">
        <v>10956</v>
      </c>
      <c r="O3924">
        <v>1</v>
      </c>
      <c r="P3924">
        <v>18</v>
      </c>
      <c r="Q3924" t="s">
        <v>30</v>
      </c>
      <c r="R3924" t="s">
        <v>44</v>
      </c>
      <c r="S3924">
        <v>0</v>
      </c>
      <c r="T3924">
        <v>2014</v>
      </c>
      <c r="U3924">
        <v>53</v>
      </c>
      <c r="V3924">
        <v>3.1</v>
      </c>
      <c r="W3924">
        <v>606</v>
      </c>
    </row>
    <row r="3925" spans="1:23" x14ac:dyDescent="0.25">
      <c r="A3925" t="s">
        <v>6103</v>
      </c>
      <c r="B3925">
        <v>55</v>
      </c>
      <c r="C3925">
        <v>94</v>
      </c>
      <c r="D3925">
        <v>0</v>
      </c>
      <c r="E3925">
        <v>605</v>
      </c>
      <c r="F3925" t="s">
        <v>2579</v>
      </c>
      <c r="G3925">
        <v>1000</v>
      </c>
      <c r="H3925">
        <v>0</v>
      </c>
      <c r="I3925" t="s">
        <v>1094</v>
      </c>
      <c r="J3925" t="s">
        <v>3557</v>
      </c>
      <c r="K3925" t="s">
        <v>10957</v>
      </c>
      <c r="L3925">
        <v>15115</v>
      </c>
      <c r="M3925">
        <v>2861</v>
      </c>
      <c r="N3925" t="s">
        <v>6104</v>
      </c>
      <c r="O3925">
        <v>0</v>
      </c>
      <c r="P3925">
        <v>102</v>
      </c>
      <c r="Q3925" t="s">
        <v>30</v>
      </c>
      <c r="R3925" t="s">
        <v>31</v>
      </c>
      <c r="S3925">
        <v>0</v>
      </c>
      <c r="T3925">
        <v>1977</v>
      </c>
      <c r="U3925">
        <v>628</v>
      </c>
      <c r="V3925">
        <v>6.7</v>
      </c>
      <c r="W3925">
        <v>0</v>
      </c>
    </row>
    <row r="3926" spans="1:23" x14ac:dyDescent="0.25">
      <c r="A3926" t="s">
        <v>10958</v>
      </c>
      <c r="B3926">
        <v>169</v>
      </c>
      <c r="C3926">
        <v>80</v>
      </c>
      <c r="D3926">
        <v>10</v>
      </c>
      <c r="E3926">
        <v>34</v>
      </c>
      <c r="F3926" t="s">
        <v>10959</v>
      </c>
      <c r="G3926">
        <v>11000</v>
      </c>
      <c r="H3926">
        <v>77413017</v>
      </c>
      <c r="I3926" t="s">
        <v>51</v>
      </c>
      <c r="J3926" t="s">
        <v>323</v>
      </c>
      <c r="K3926" t="s">
        <v>10960</v>
      </c>
      <c r="L3926">
        <v>45984</v>
      </c>
      <c r="M3926">
        <v>11218</v>
      </c>
      <c r="N3926" t="s">
        <v>8835</v>
      </c>
      <c r="O3926">
        <v>0</v>
      </c>
      <c r="P3926">
        <v>331</v>
      </c>
      <c r="Q3926" t="s">
        <v>965</v>
      </c>
      <c r="R3926" t="s">
        <v>966</v>
      </c>
      <c r="S3926">
        <v>0</v>
      </c>
      <c r="T3926">
        <v>2005</v>
      </c>
      <c r="U3926">
        <v>108</v>
      </c>
      <c r="V3926">
        <v>7.6</v>
      </c>
      <c r="W3926">
        <v>0</v>
      </c>
    </row>
    <row r="3927" spans="1:23" x14ac:dyDescent="0.25">
      <c r="A3927" t="s">
        <v>6672</v>
      </c>
      <c r="B3927">
        <v>290</v>
      </c>
      <c r="C3927">
        <v>107</v>
      </c>
      <c r="D3927">
        <v>78</v>
      </c>
      <c r="E3927">
        <v>969</v>
      </c>
      <c r="F3927" t="s">
        <v>910</v>
      </c>
      <c r="G3927">
        <v>18000</v>
      </c>
      <c r="H3927">
        <v>5354039</v>
      </c>
      <c r="I3927" t="s">
        <v>2272</v>
      </c>
      <c r="J3927" t="s">
        <v>88</v>
      </c>
      <c r="K3927" t="s">
        <v>10961</v>
      </c>
      <c r="L3927">
        <v>92599</v>
      </c>
      <c r="M3927">
        <v>22834</v>
      </c>
      <c r="N3927" t="s">
        <v>4488</v>
      </c>
      <c r="O3927">
        <v>8</v>
      </c>
      <c r="P3927">
        <v>225</v>
      </c>
      <c r="Q3927" t="s">
        <v>30</v>
      </c>
      <c r="R3927" t="s">
        <v>31</v>
      </c>
      <c r="S3927">
        <v>0</v>
      </c>
      <c r="T3927">
        <v>2011</v>
      </c>
      <c r="U3927">
        <v>2000</v>
      </c>
      <c r="V3927">
        <v>7.1</v>
      </c>
      <c r="W3927">
        <v>21000</v>
      </c>
    </row>
    <row r="3928" spans="1:23" x14ac:dyDescent="0.25">
      <c r="A3928" t="s">
        <v>10962</v>
      </c>
      <c r="B3928">
        <v>10</v>
      </c>
      <c r="C3928">
        <v>99</v>
      </c>
      <c r="D3928">
        <v>0</v>
      </c>
      <c r="E3928">
        <v>43</v>
      </c>
      <c r="F3928" t="s">
        <v>10963</v>
      </c>
      <c r="G3928">
        <v>141</v>
      </c>
      <c r="H3928">
        <v>0</v>
      </c>
      <c r="I3928" t="s">
        <v>152</v>
      </c>
      <c r="J3928" t="s">
        <v>10964</v>
      </c>
      <c r="K3928" t="s">
        <v>10965</v>
      </c>
      <c r="L3928">
        <v>1262</v>
      </c>
      <c r="M3928">
        <v>320</v>
      </c>
      <c r="N3928" t="s">
        <v>10966</v>
      </c>
      <c r="O3928">
        <v>1</v>
      </c>
      <c r="P3928">
        <v>13</v>
      </c>
      <c r="Q3928" t="s">
        <v>30</v>
      </c>
      <c r="R3928" t="s">
        <v>31</v>
      </c>
      <c r="S3928">
        <v>0</v>
      </c>
      <c r="T3928">
        <v>2011</v>
      </c>
      <c r="U3928">
        <v>69</v>
      </c>
      <c r="V3928">
        <v>6.1</v>
      </c>
      <c r="W3928">
        <v>224</v>
      </c>
    </row>
    <row r="3929" spans="1:23" x14ac:dyDescent="0.25">
      <c r="A3929" t="s">
        <v>10967</v>
      </c>
      <c r="B3929">
        <v>159</v>
      </c>
      <c r="C3929">
        <v>92</v>
      </c>
      <c r="D3929">
        <v>0</v>
      </c>
      <c r="E3929">
        <v>539</v>
      </c>
      <c r="F3929" t="s">
        <v>2240</v>
      </c>
      <c r="G3929">
        <v>1000</v>
      </c>
      <c r="H3929">
        <v>2926565</v>
      </c>
      <c r="I3929" t="s">
        <v>1639</v>
      </c>
      <c r="J3929" t="s">
        <v>2507</v>
      </c>
      <c r="K3929" t="s">
        <v>10968</v>
      </c>
      <c r="L3929">
        <v>28573</v>
      </c>
      <c r="M3929">
        <v>3608</v>
      </c>
      <c r="N3929" t="s">
        <v>2391</v>
      </c>
      <c r="O3929">
        <v>0</v>
      </c>
      <c r="P3929">
        <v>72</v>
      </c>
      <c r="Q3929" t="s">
        <v>30</v>
      </c>
      <c r="R3929" t="s">
        <v>31</v>
      </c>
      <c r="S3929">
        <v>0</v>
      </c>
      <c r="T3929">
        <v>2008</v>
      </c>
      <c r="U3929">
        <v>585</v>
      </c>
      <c r="V3929">
        <v>6.5</v>
      </c>
      <c r="W3929">
        <v>0</v>
      </c>
    </row>
    <row r="3930" spans="1:23" x14ac:dyDescent="0.25">
      <c r="A3930" t="s">
        <v>10969</v>
      </c>
      <c r="B3930">
        <v>535</v>
      </c>
      <c r="C3930">
        <v>107</v>
      </c>
      <c r="D3930">
        <v>141</v>
      </c>
      <c r="E3930">
        <v>535</v>
      </c>
      <c r="F3930" t="s">
        <v>4695</v>
      </c>
      <c r="G3930">
        <v>24000</v>
      </c>
      <c r="H3930">
        <v>13092000</v>
      </c>
      <c r="I3930" t="s">
        <v>3791</v>
      </c>
      <c r="J3930" t="s">
        <v>61</v>
      </c>
      <c r="K3930" t="s">
        <v>10970</v>
      </c>
      <c r="L3930">
        <v>399138</v>
      </c>
      <c r="M3930">
        <v>26495</v>
      </c>
      <c r="N3930" t="s">
        <v>2877</v>
      </c>
      <c r="O3930">
        <v>0</v>
      </c>
      <c r="P3930">
        <v>731</v>
      </c>
      <c r="Q3930" t="s">
        <v>30</v>
      </c>
      <c r="R3930" t="s">
        <v>31</v>
      </c>
      <c r="S3930">
        <v>0</v>
      </c>
      <c r="T3930">
        <v>2014</v>
      </c>
      <c r="U3930">
        <v>970</v>
      </c>
      <c r="V3930">
        <v>8.5</v>
      </c>
      <c r="W3930">
        <v>129000</v>
      </c>
    </row>
    <row r="3931" spans="1:23" x14ac:dyDescent="0.25">
      <c r="A3931" t="s">
        <v>5566</v>
      </c>
      <c r="B3931">
        <v>214</v>
      </c>
      <c r="C3931">
        <v>135</v>
      </c>
      <c r="D3931">
        <v>353</v>
      </c>
      <c r="E3931">
        <v>40</v>
      </c>
      <c r="F3931" t="s">
        <v>10830</v>
      </c>
      <c r="G3931">
        <v>1000</v>
      </c>
      <c r="H3931">
        <v>7563397</v>
      </c>
      <c r="I3931" t="s">
        <v>1265</v>
      </c>
      <c r="J3931" t="s">
        <v>534</v>
      </c>
      <c r="K3931" t="s">
        <v>10971</v>
      </c>
      <c r="L3931">
        <v>533200</v>
      </c>
      <c r="M3931">
        <v>1211</v>
      </c>
      <c r="N3931" t="s">
        <v>10972</v>
      </c>
      <c r="O3931">
        <v>0</v>
      </c>
      <c r="P3931">
        <v>749</v>
      </c>
      <c r="Q3931" t="s">
        <v>8394</v>
      </c>
      <c r="R3931" t="s">
        <v>9691</v>
      </c>
      <c r="S3931">
        <v>0</v>
      </c>
      <c r="T3931">
        <v>2002</v>
      </c>
      <c r="U3931">
        <v>69</v>
      </c>
      <c r="V3931">
        <v>8.6999999999999993</v>
      </c>
      <c r="W3931">
        <v>28000</v>
      </c>
    </row>
    <row r="3932" spans="1:23" x14ac:dyDescent="0.25">
      <c r="A3932" t="s">
        <v>10973</v>
      </c>
      <c r="B3932">
        <v>47</v>
      </c>
      <c r="C3932">
        <v>99</v>
      </c>
      <c r="D3932">
        <v>8</v>
      </c>
      <c r="E3932">
        <v>78</v>
      </c>
      <c r="F3932" t="s">
        <v>10974</v>
      </c>
      <c r="G3932">
        <v>798</v>
      </c>
      <c r="H3932">
        <v>104257</v>
      </c>
      <c r="I3932" t="s">
        <v>3915</v>
      </c>
      <c r="J3932" t="s">
        <v>8844</v>
      </c>
      <c r="K3932" t="s">
        <v>10975</v>
      </c>
      <c r="L3932">
        <v>19194</v>
      </c>
      <c r="M3932">
        <v>1430</v>
      </c>
      <c r="N3932" t="s">
        <v>5413</v>
      </c>
      <c r="O3932">
        <v>2</v>
      </c>
      <c r="P3932">
        <v>160</v>
      </c>
      <c r="Q3932" t="s">
        <v>30</v>
      </c>
      <c r="R3932" t="s">
        <v>44</v>
      </c>
      <c r="S3932">
        <v>0</v>
      </c>
      <c r="T3932">
        <v>1999</v>
      </c>
      <c r="U3932">
        <v>472</v>
      </c>
      <c r="V3932">
        <v>7.1</v>
      </c>
      <c r="W3932">
        <v>0</v>
      </c>
    </row>
    <row r="3933" spans="1:23" x14ac:dyDescent="0.25">
      <c r="A3933" t="s">
        <v>10976</v>
      </c>
      <c r="B3933">
        <v>17</v>
      </c>
      <c r="C3933">
        <v>102</v>
      </c>
      <c r="D3933">
        <v>19</v>
      </c>
      <c r="E3933">
        <v>80</v>
      </c>
      <c r="F3933" t="s">
        <v>10977</v>
      </c>
      <c r="G3933">
        <v>632</v>
      </c>
      <c r="H3933">
        <v>0</v>
      </c>
      <c r="I3933" t="s">
        <v>2692</v>
      </c>
      <c r="J3933" t="s">
        <v>6966</v>
      </c>
      <c r="K3933" t="s">
        <v>10978</v>
      </c>
      <c r="L3933">
        <v>2116</v>
      </c>
      <c r="M3933">
        <v>1011</v>
      </c>
      <c r="N3933" t="s">
        <v>10979</v>
      </c>
      <c r="O3933">
        <v>7</v>
      </c>
      <c r="P3933">
        <v>13</v>
      </c>
      <c r="Q3933" t="s">
        <v>30</v>
      </c>
      <c r="R3933" t="s">
        <v>31</v>
      </c>
      <c r="S3933">
        <v>0</v>
      </c>
      <c r="T3933">
        <v>2012</v>
      </c>
      <c r="U3933">
        <v>144</v>
      </c>
      <c r="V3933">
        <v>6.6</v>
      </c>
      <c r="W3933">
        <v>0</v>
      </c>
    </row>
    <row r="3934" spans="1:23" x14ac:dyDescent="0.25">
      <c r="A3934" t="s">
        <v>10980</v>
      </c>
      <c r="B3934">
        <v>85</v>
      </c>
      <c r="C3934">
        <v>93</v>
      </c>
      <c r="D3934">
        <v>22</v>
      </c>
      <c r="E3934">
        <v>303</v>
      </c>
      <c r="F3934" t="s">
        <v>853</v>
      </c>
      <c r="G3934">
        <v>11000</v>
      </c>
      <c r="H3934">
        <v>17311</v>
      </c>
      <c r="I3934" t="s">
        <v>1968</v>
      </c>
      <c r="J3934" t="s">
        <v>59</v>
      </c>
      <c r="K3934" t="s">
        <v>10981</v>
      </c>
      <c r="L3934">
        <v>12304</v>
      </c>
      <c r="M3934">
        <v>11860</v>
      </c>
      <c r="N3934" t="s">
        <v>5454</v>
      </c>
      <c r="O3934">
        <v>0</v>
      </c>
      <c r="P3934">
        <v>73</v>
      </c>
      <c r="Q3934" t="s">
        <v>30</v>
      </c>
      <c r="R3934" t="s">
        <v>31</v>
      </c>
      <c r="S3934">
        <v>0</v>
      </c>
      <c r="T3934">
        <v>2006</v>
      </c>
      <c r="U3934">
        <v>505</v>
      </c>
      <c r="V3934">
        <v>6.7</v>
      </c>
      <c r="W3934">
        <v>799</v>
      </c>
    </row>
    <row r="3935" spans="1:23" x14ac:dyDescent="0.25">
      <c r="A3935" t="s">
        <v>9354</v>
      </c>
      <c r="B3935">
        <v>349</v>
      </c>
      <c r="C3935">
        <v>115</v>
      </c>
      <c r="D3935">
        <v>346</v>
      </c>
      <c r="E3935">
        <v>26</v>
      </c>
      <c r="F3935" t="s">
        <v>10982</v>
      </c>
      <c r="G3935">
        <v>74</v>
      </c>
      <c r="H3935">
        <v>610968</v>
      </c>
      <c r="I3935" t="s">
        <v>2164</v>
      </c>
      <c r="J3935" t="s">
        <v>10983</v>
      </c>
      <c r="K3935" t="s">
        <v>10984</v>
      </c>
      <c r="L3935">
        <v>170155</v>
      </c>
      <c r="M3935">
        <v>216</v>
      </c>
      <c r="N3935" t="s">
        <v>10985</v>
      </c>
      <c r="O3935">
        <v>1</v>
      </c>
      <c r="P3935">
        <v>249</v>
      </c>
      <c r="Q3935" t="s">
        <v>9094</v>
      </c>
      <c r="R3935" t="s">
        <v>4649</v>
      </c>
      <c r="S3935">
        <v>0</v>
      </c>
      <c r="T3935">
        <v>2012</v>
      </c>
      <c r="U3935">
        <v>69</v>
      </c>
      <c r="V3935">
        <v>8.3000000000000007</v>
      </c>
      <c r="W3935">
        <v>60000</v>
      </c>
    </row>
    <row r="3936" spans="1:23" x14ac:dyDescent="0.25">
      <c r="A3936" t="s">
        <v>6615</v>
      </c>
      <c r="B3936">
        <v>109</v>
      </c>
      <c r="C3936">
        <v>94</v>
      </c>
      <c r="D3936">
        <v>84</v>
      </c>
      <c r="E3936">
        <v>378</v>
      </c>
      <c r="F3936" t="s">
        <v>10986</v>
      </c>
      <c r="G3936">
        <v>662</v>
      </c>
      <c r="H3936">
        <v>0</v>
      </c>
      <c r="I3936" t="s">
        <v>1954</v>
      </c>
      <c r="J3936" t="s">
        <v>519</v>
      </c>
      <c r="K3936" t="s">
        <v>10987</v>
      </c>
      <c r="L3936">
        <v>104908</v>
      </c>
      <c r="M3936">
        <v>2076</v>
      </c>
      <c r="N3936" t="s">
        <v>10988</v>
      </c>
      <c r="O3936">
        <v>0</v>
      </c>
      <c r="P3936">
        <v>458</v>
      </c>
      <c r="Q3936" t="s">
        <v>30</v>
      </c>
      <c r="R3936" t="s">
        <v>31</v>
      </c>
      <c r="S3936">
        <v>0</v>
      </c>
      <c r="T3936">
        <v>1983</v>
      </c>
      <c r="U3936">
        <v>577</v>
      </c>
      <c r="V3936">
        <v>8.1</v>
      </c>
      <c r="W3936">
        <v>18000</v>
      </c>
    </row>
    <row r="3937" spans="1:23" x14ac:dyDescent="0.25">
      <c r="A3937" t="s">
        <v>6657</v>
      </c>
      <c r="B3937">
        <v>60</v>
      </c>
      <c r="C3937">
        <v>91</v>
      </c>
      <c r="D3937">
        <v>38</v>
      </c>
      <c r="E3937">
        <v>377</v>
      </c>
      <c r="F3937" t="s">
        <v>199</v>
      </c>
      <c r="G3937">
        <v>625</v>
      </c>
      <c r="H3937">
        <v>8108247</v>
      </c>
      <c r="I3937" t="s">
        <v>152</v>
      </c>
      <c r="J3937" t="s">
        <v>1168</v>
      </c>
      <c r="K3937" t="s">
        <v>10989</v>
      </c>
      <c r="L3937">
        <v>9607</v>
      </c>
      <c r="M3937">
        <v>2747</v>
      </c>
      <c r="N3937" t="s">
        <v>4256</v>
      </c>
      <c r="O3937">
        <v>0</v>
      </c>
      <c r="P3937">
        <v>174</v>
      </c>
      <c r="Q3937" t="s">
        <v>30</v>
      </c>
      <c r="R3937" t="s">
        <v>31</v>
      </c>
      <c r="S3937">
        <v>0</v>
      </c>
      <c r="T3937">
        <v>2006</v>
      </c>
      <c r="U3937">
        <v>464</v>
      </c>
      <c r="V3937">
        <v>7.4</v>
      </c>
      <c r="W3937">
        <v>0</v>
      </c>
    </row>
    <row r="3938" spans="1:23" x14ac:dyDescent="0.25">
      <c r="A3938" t="s">
        <v>7562</v>
      </c>
      <c r="B3938">
        <v>101</v>
      </c>
      <c r="C3938">
        <v>98</v>
      </c>
      <c r="D3938">
        <v>73</v>
      </c>
      <c r="E3938">
        <v>129</v>
      </c>
      <c r="F3938" t="s">
        <v>10990</v>
      </c>
      <c r="G3938">
        <v>595</v>
      </c>
      <c r="H3938">
        <v>0</v>
      </c>
      <c r="I3938" t="s">
        <v>321</v>
      </c>
      <c r="J3938" t="s">
        <v>3743</v>
      </c>
      <c r="K3938" t="s">
        <v>10991</v>
      </c>
      <c r="L3938">
        <v>6549</v>
      </c>
      <c r="M3938">
        <v>1105</v>
      </c>
      <c r="N3938" t="s">
        <v>10992</v>
      </c>
      <c r="O3938">
        <v>4</v>
      </c>
      <c r="P3938">
        <v>75</v>
      </c>
      <c r="Q3938" t="s">
        <v>30</v>
      </c>
      <c r="R3938" t="s">
        <v>188</v>
      </c>
      <c r="S3938">
        <v>0</v>
      </c>
      <c r="T3938">
        <v>1982</v>
      </c>
      <c r="U3938">
        <v>251</v>
      </c>
      <c r="V3938">
        <v>6.6</v>
      </c>
      <c r="W3938">
        <v>934</v>
      </c>
    </row>
    <row r="3939" spans="1:23" x14ac:dyDescent="0.25">
      <c r="A3939" t="s">
        <v>10993</v>
      </c>
      <c r="B3939">
        <v>1</v>
      </c>
      <c r="C3939">
        <v>97</v>
      </c>
      <c r="D3939">
        <v>246</v>
      </c>
      <c r="E3939">
        <v>491</v>
      </c>
      <c r="F3939" t="s">
        <v>4378</v>
      </c>
      <c r="G3939">
        <v>756</v>
      </c>
      <c r="H3939">
        <v>0</v>
      </c>
      <c r="I3939" t="s">
        <v>1094</v>
      </c>
      <c r="J3939" t="s">
        <v>6457</v>
      </c>
      <c r="K3939" t="s">
        <v>10994</v>
      </c>
      <c r="L3939">
        <v>557</v>
      </c>
      <c r="M3939">
        <v>3717</v>
      </c>
      <c r="N3939" t="s">
        <v>5070</v>
      </c>
      <c r="O3939">
        <v>5</v>
      </c>
      <c r="P3939">
        <v>3</v>
      </c>
      <c r="Q3939" t="s">
        <v>30</v>
      </c>
      <c r="R3939" t="s">
        <v>31</v>
      </c>
      <c r="S3939">
        <v>0</v>
      </c>
      <c r="T3939">
        <v>2014</v>
      </c>
      <c r="U3939">
        <v>521</v>
      </c>
      <c r="V3939">
        <v>4.5</v>
      </c>
      <c r="W3939">
        <v>0</v>
      </c>
    </row>
    <row r="3940" spans="1:23" x14ac:dyDescent="0.25">
      <c r="A3940" t="s">
        <v>10995</v>
      </c>
      <c r="B3940">
        <v>16</v>
      </c>
      <c r="C3940">
        <v>92</v>
      </c>
      <c r="D3940">
        <v>4</v>
      </c>
      <c r="E3940">
        <v>405</v>
      </c>
      <c r="F3940" t="s">
        <v>3181</v>
      </c>
      <c r="G3940">
        <v>631</v>
      </c>
      <c r="H3940">
        <v>7680</v>
      </c>
      <c r="I3940" t="s">
        <v>152</v>
      </c>
      <c r="J3940" t="s">
        <v>53</v>
      </c>
      <c r="K3940" t="s">
        <v>10996</v>
      </c>
      <c r="L3940">
        <v>704</v>
      </c>
      <c r="M3940">
        <v>2020</v>
      </c>
      <c r="N3940" t="s">
        <v>2514</v>
      </c>
      <c r="O3940">
        <v>0</v>
      </c>
      <c r="P3940">
        <v>18</v>
      </c>
      <c r="Q3940" t="s">
        <v>30</v>
      </c>
      <c r="R3940" t="s">
        <v>31</v>
      </c>
      <c r="S3940">
        <v>0</v>
      </c>
      <c r="T3940">
        <v>1999</v>
      </c>
      <c r="U3940">
        <v>443</v>
      </c>
      <c r="V3940">
        <v>6.4</v>
      </c>
      <c r="W3940">
        <v>100</v>
      </c>
    </row>
    <row r="3941" spans="1:23" x14ac:dyDescent="0.25">
      <c r="A3941" t="s">
        <v>10997</v>
      </c>
      <c r="B3941">
        <v>212</v>
      </c>
      <c r="C3941">
        <v>128</v>
      </c>
      <c r="D3941">
        <v>39</v>
      </c>
      <c r="E3941">
        <v>0</v>
      </c>
      <c r="F3941" t="s">
        <v>10998</v>
      </c>
      <c r="G3941">
        <v>15</v>
      </c>
      <c r="H3941">
        <v>3766595</v>
      </c>
      <c r="I3941" t="s">
        <v>2164</v>
      </c>
      <c r="J3941" t="s">
        <v>10999</v>
      </c>
      <c r="K3941" t="s">
        <v>11000</v>
      </c>
      <c r="L3941">
        <v>29248</v>
      </c>
      <c r="M3941">
        <v>17</v>
      </c>
      <c r="N3941" t="s">
        <v>11001</v>
      </c>
      <c r="O3941">
        <v>7</v>
      </c>
      <c r="P3941">
        <v>86</v>
      </c>
      <c r="Q3941" t="s">
        <v>965</v>
      </c>
      <c r="R3941" t="s">
        <v>966</v>
      </c>
      <c r="S3941">
        <v>0</v>
      </c>
      <c r="T3941">
        <v>2008</v>
      </c>
      <c r="U3941">
        <v>2</v>
      </c>
      <c r="V3941">
        <v>7.5</v>
      </c>
      <c r="W3941">
        <v>0</v>
      </c>
    </row>
    <row r="3942" spans="1:23" x14ac:dyDescent="0.25">
      <c r="A3942" t="s">
        <v>2408</v>
      </c>
      <c r="B3942">
        <v>215</v>
      </c>
      <c r="C3942">
        <v>136</v>
      </c>
      <c r="D3942">
        <v>2000</v>
      </c>
      <c r="E3942">
        <v>449</v>
      </c>
      <c r="F3942" t="s">
        <v>1852</v>
      </c>
      <c r="G3942">
        <v>917</v>
      </c>
      <c r="H3942">
        <v>0</v>
      </c>
      <c r="I3942" t="s">
        <v>6792</v>
      </c>
      <c r="J3942" t="s">
        <v>8492</v>
      </c>
      <c r="K3942" t="s">
        <v>11002</v>
      </c>
      <c r="L3942">
        <v>140527</v>
      </c>
      <c r="M3942">
        <v>2997</v>
      </c>
      <c r="N3942" t="s">
        <v>11003</v>
      </c>
      <c r="O3942">
        <v>0</v>
      </c>
      <c r="P3942">
        <v>447</v>
      </c>
      <c r="Q3942" t="s">
        <v>30</v>
      </c>
      <c r="R3942" t="s">
        <v>31</v>
      </c>
      <c r="S3942">
        <v>0</v>
      </c>
      <c r="T3942">
        <v>1968</v>
      </c>
      <c r="U3942">
        <v>563</v>
      </c>
      <c r="V3942">
        <v>8</v>
      </c>
      <c r="W3942">
        <v>13000</v>
      </c>
    </row>
    <row r="3943" spans="1:23" x14ac:dyDescent="0.25">
      <c r="A3943" t="s">
        <v>11004</v>
      </c>
      <c r="B3943">
        <v>107</v>
      </c>
      <c r="C3943">
        <v>113</v>
      </c>
      <c r="D3943">
        <v>673</v>
      </c>
      <c r="E3943">
        <v>332</v>
      </c>
      <c r="F3943" t="s">
        <v>10260</v>
      </c>
      <c r="G3943">
        <v>756</v>
      </c>
      <c r="H3943">
        <v>0</v>
      </c>
      <c r="I3943" t="s">
        <v>1153</v>
      </c>
      <c r="J3943" t="s">
        <v>6407</v>
      </c>
      <c r="K3943" t="s">
        <v>11005</v>
      </c>
      <c r="L3943">
        <v>53741</v>
      </c>
      <c r="M3943">
        <v>2693</v>
      </c>
      <c r="N3943" t="s">
        <v>6488</v>
      </c>
      <c r="O3943">
        <v>1</v>
      </c>
      <c r="P3943">
        <v>214</v>
      </c>
      <c r="Q3943" t="s">
        <v>30</v>
      </c>
      <c r="R3943" t="s">
        <v>31</v>
      </c>
      <c r="S3943">
        <v>0</v>
      </c>
      <c r="T3943">
        <v>1962</v>
      </c>
      <c r="U3943">
        <v>423</v>
      </c>
      <c r="V3943">
        <v>8.1</v>
      </c>
      <c r="W3943">
        <v>0</v>
      </c>
    </row>
    <row r="3944" spans="1:23" x14ac:dyDescent="0.25">
      <c r="A3944" t="s">
        <v>11006</v>
      </c>
      <c r="B3944">
        <v>122</v>
      </c>
      <c r="C3944">
        <v>99</v>
      </c>
      <c r="D3944">
        <v>6</v>
      </c>
      <c r="E3944">
        <v>194</v>
      </c>
      <c r="F3944" t="s">
        <v>11007</v>
      </c>
      <c r="G3944">
        <v>828</v>
      </c>
      <c r="H3944">
        <v>2277396</v>
      </c>
      <c r="I3944" t="s">
        <v>152</v>
      </c>
      <c r="J3944" t="s">
        <v>2995</v>
      </c>
      <c r="K3944" t="s">
        <v>11008</v>
      </c>
      <c r="L3944">
        <v>29239</v>
      </c>
      <c r="M3944">
        <v>1936</v>
      </c>
      <c r="N3944" t="s">
        <v>8154</v>
      </c>
      <c r="O3944">
        <v>0</v>
      </c>
      <c r="P3944">
        <v>70</v>
      </c>
      <c r="Q3944" t="s">
        <v>30</v>
      </c>
      <c r="R3944" t="s">
        <v>31</v>
      </c>
      <c r="S3944">
        <v>0</v>
      </c>
      <c r="T3944">
        <v>2009</v>
      </c>
      <c r="U3944">
        <v>390</v>
      </c>
      <c r="V3944">
        <v>7.2</v>
      </c>
      <c r="W3944">
        <v>0</v>
      </c>
    </row>
    <row r="3945" spans="1:23" x14ac:dyDescent="0.25">
      <c r="A3945" t="s">
        <v>11009</v>
      </c>
      <c r="B3945">
        <v>155</v>
      </c>
      <c r="C3945">
        <v>101</v>
      </c>
      <c r="D3945">
        <v>13</v>
      </c>
      <c r="E3945">
        <v>6</v>
      </c>
      <c r="F3945" t="s">
        <v>11010</v>
      </c>
      <c r="G3945">
        <v>280</v>
      </c>
      <c r="H3945">
        <v>6517198</v>
      </c>
      <c r="I3945" t="s">
        <v>1265</v>
      </c>
      <c r="J3945" t="s">
        <v>8016</v>
      </c>
      <c r="K3945" t="s">
        <v>11011</v>
      </c>
      <c r="L3945">
        <v>30474</v>
      </c>
      <c r="M3945">
        <v>308</v>
      </c>
      <c r="N3945" t="s">
        <v>11012</v>
      </c>
      <c r="O3945">
        <v>0</v>
      </c>
      <c r="P3945">
        <v>172</v>
      </c>
      <c r="Q3945" t="s">
        <v>1783</v>
      </c>
      <c r="R3945" t="s">
        <v>11013</v>
      </c>
      <c r="S3945">
        <v>0</v>
      </c>
      <c r="T3945">
        <v>2004</v>
      </c>
      <c r="U3945">
        <v>11</v>
      </c>
      <c r="V3945">
        <v>7.5</v>
      </c>
      <c r="W3945">
        <v>0</v>
      </c>
    </row>
    <row r="3946" spans="1:23" x14ac:dyDescent="0.25">
      <c r="A3946" t="s">
        <v>10690</v>
      </c>
      <c r="B3946">
        <v>261</v>
      </c>
      <c r="C3946">
        <v>105</v>
      </c>
      <c r="D3946">
        <v>101</v>
      </c>
      <c r="E3946">
        <v>157</v>
      </c>
      <c r="F3946" t="s">
        <v>2025</v>
      </c>
      <c r="G3946">
        <v>1000</v>
      </c>
      <c r="H3946">
        <v>5776314</v>
      </c>
      <c r="I3946" t="s">
        <v>936</v>
      </c>
      <c r="J3946" t="s">
        <v>1395</v>
      </c>
      <c r="K3946" t="s">
        <v>11014</v>
      </c>
      <c r="L3946">
        <v>73349</v>
      </c>
      <c r="M3946">
        <v>2016</v>
      </c>
      <c r="N3946" t="s">
        <v>11015</v>
      </c>
      <c r="O3946">
        <v>4</v>
      </c>
      <c r="P3946">
        <v>142</v>
      </c>
      <c r="Q3946" t="s">
        <v>30</v>
      </c>
      <c r="R3946" t="s">
        <v>31</v>
      </c>
      <c r="S3946">
        <v>0</v>
      </c>
      <c r="T3946">
        <v>2010</v>
      </c>
      <c r="U3946">
        <v>394</v>
      </c>
      <c r="V3946">
        <v>7.2</v>
      </c>
      <c r="W3946">
        <v>15000</v>
      </c>
    </row>
    <row r="3947" spans="1:23" x14ac:dyDescent="0.25">
      <c r="A3947" t="s">
        <v>11016</v>
      </c>
      <c r="B3947">
        <v>130</v>
      </c>
      <c r="C3947">
        <v>95</v>
      </c>
      <c r="D3947">
        <v>38</v>
      </c>
      <c r="E3947">
        <v>898</v>
      </c>
      <c r="F3947" t="s">
        <v>2480</v>
      </c>
      <c r="G3947">
        <v>164000</v>
      </c>
      <c r="H3947">
        <v>0</v>
      </c>
      <c r="I3947" t="s">
        <v>11017</v>
      </c>
      <c r="J3947" t="s">
        <v>3906</v>
      </c>
      <c r="K3947" t="s">
        <v>11018</v>
      </c>
      <c r="L3947">
        <v>25542</v>
      </c>
      <c r="M3947">
        <v>170118</v>
      </c>
      <c r="N3947" t="s">
        <v>795</v>
      </c>
      <c r="O3947">
        <v>0</v>
      </c>
      <c r="P3947">
        <v>252</v>
      </c>
      <c r="Q3947" t="s">
        <v>30</v>
      </c>
      <c r="R3947" t="s">
        <v>31</v>
      </c>
      <c r="S3947">
        <v>0</v>
      </c>
      <c r="T3947">
        <v>2005</v>
      </c>
      <c r="U3947">
        <v>2000</v>
      </c>
      <c r="V3947">
        <v>6.4</v>
      </c>
      <c r="W3947">
        <v>0</v>
      </c>
    </row>
    <row r="3948" spans="1:23" x14ac:dyDescent="0.25">
      <c r="A3948" t="s">
        <v>3241</v>
      </c>
      <c r="B3948">
        <v>94</v>
      </c>
      <c r="C3948">
        <v>109</v>
      </c>
      <c r="D3948">
        <v>644</v>
      </c>
      <c r="E3948">
        <v>559</v>
      </c>
      <c r="F3948" t="s">
        <v>891</v>
      </c>
      <c r="G3948">
        <v>1000</v>
      </c>
      <c r="H3948">
        <v>141600000</v>
      </c>
      <c r="I3948" t="s">
        <v>1094</v>
      </c>
      <c r="J3948" t="s">
        <v>4792</v>
      </c>
      <c r="K3948" t="s">
        <v>11019</v>
      </c>
      <c r="L3948">
        <v>90177</v>
      </c>
      <c r="M3948">
        <v>3468</v>
      </c>
      <c r="N3948" t="s">
        <v>3296</v>
      </c>
      <c r="O3948">
        <v>6</v>
      </c>
      <c r="P3948">
        <v>257</v>
      </c>
      <c r="Q3948" t="s">
        <v>30</v>
      </c>
      <c r="R3948" t="s">
        <v>31</v>
      </c>
      <c r="S3948">
        <v>0</v>
      </c>
      <c r="T3948">
        <v>1978</v>
      </c>
      <c r="U3948">
        <v>783</v>
      </c>
      <c r="V3948">
        <v>7.6</v>
      </c>
      <c r="W3948">
        <v>0</v>
      </c>
    </row>
    <row r="3949" spans="1:23" x14ac:dyDescent="0.25">
      <c r="A3949" t="s">
        <v>9480</v>
      </c>
      <c r="B3949">
        <v>164</v>
      </c>
      <c r="C3949">
        <v>110</v>
      </c>
      <c r="D3949">
        <v>82</v>
      </c>
      <c r="E3949">
        <v>177</v>
      </c>
      <c r="F3949" t="s">
        <v>11020</v>
      </c>
      <c r="G3949">
        <v>387</v>
      </c>
      <c r="H3949">
        <v>51100000</v>
      </c>
      <c r="I3949" t="s">
        <v>40</v>
      </c>
      <c r="J3949" t="s">
        <v>11021</v>
      </c>
      <c r="K3949" t="s">
        <v>11022</v>
      </c>
      <c r="L3949">
        <v>139432</v>
      </c>
      <c r="M3949">
        <v>1198</v>
      </c>
      <c r="N3949" t="s">
        <v>3008</v>
      </c>
      <c r="O3949">
        <v>2</v>
      </c>
      <c r="P3949">
        <v>418</v>
      </c>
      <c r="Q3949" t="s">
        <v>30</v>
      </c>
      <c r="R3949" t="s">
        <v>44</v>
      </c>
      <c r="S3949">
        <v>0</v>
      </c>
      <c r="T3949">
        <v>1964</v>
      </c>
      <c r="U3949">
        <v>202</v>
      </c>
      <c r="V3949">
        <v>7.8</v>
      </c>
      <c r="W3949">
        <v>0</v>
      </c>
    </row>
    <row r="3950" spans="1:23" x14ac:dyDescent="0.25">
      <c r="A3950" t="s">
        <v>11023</v>
      </c>
      <c r="B3950">
        <v>188</v>
      </c>
      <c r="C3950">
        <v>108</v>
      </c>
      <c r="D3950">
        <v>43</v>
      </c>
      <c r="E3950">
        <v>463</v>
      </c>
      <c r="F3950" t="s">
        <v>4531</v>
      </c>
      <c r="G3950">
        <v>691</v>
      </c>
      <c r="H3950">
        <v>0</v>
      </c>
      <c r="I3950" t="s">
        <v>2714</v>
      </c>
      <c r="J3950" t="s">
        <v>2168</v>
      </c>
      <c r="K3950" t="s">
        <v>11024</v>
      </c>
      <c r="L3950">
        <v>9356</v>
      </c>
      <c r="M3950">
        <v>1962</v>
      </c>
      <c r="N3950" t="s">
        <v>11025</v>
      </c>
      <c r="O3950">
        <v>0</v>
      </c>
      <c r="P3950">
        <v>47</v>
      </c>
      <c r="Q3950" t="s">
        <v>30</v>
      </c>
      <c r="R3950" t="s">
        <v>188</v>
      </c>
      <c r="S3950">
        <v>0</v>
      </c>
      <c r="T3950">
        <v>2012</v>
      </c>
      <c r="U3950">
        <v>480</v>
      </c>
      <c r="V3950">
        <v>5.7</v>
      </c>
      <c r="W3950">
        <v>0</v>
      </c>
    </row>
    <row r="3951" spans="1:23" x14ac:dyDescent="0.25">
      <c r="A3951" t="s">
        <v>11026</v>
      </c>
      <c r="B3951">
        <v>206</v>
      </c>
      <c r="C3951">
        <v>118</v>
      </c>
      <c r="D3951">
        <v>964</v>
      </c>
      <c r="E3951">
        <v>248</v>
      </c>
      <c r="F3951" t="s">
        <v>11027</v>
      </c>
      <c r="G3951">
        <v>488</v>
      </c>
      <c r="H3951">
        <v>0</v>
      </c>
      <c r="I3951" t="s">
        <v>1306</v>
      </c>
      <c r="J3951" t="s">
        <v>11028</v>
      </c>
      <c r="K3951" t="s">
        <v>11029</v>
      </c>
      <c r="L3951">
        <v>275720</v>
      </c>
      <c r="M3951">
        <v>1844</v>
      </c>
      <c r="N3951" t="s">
        <v>10811</v>
      </c>
      <c r="O3951">
        <v>0</v>
      </c>
      <c r="P3951">
        <v>706</v>
      </c>
      <c r="Q3951" t="s">
        <v>30</v>
      </c>
      <c r="R3951" t="s">
        <v>31</v>
      </c>
      <c r="S3951">
        <v>0</v>
      </c>
      <c r="T3951">
        <v>1946</v>
      </c>
      <c r="U3951">
        <v>275</v>
      </c>
      <c r="V3951">
        <v>8.6</v>
      </c>
      <c r="W3951">
        <v>41000</v>
      </c>
    </row>
    <row r="3952" spans="1:23" x14ac:dyDescent="0.25">
      <c r="A3952" t="s">
        <v>3267</v>
      </c>
      <c r="B3952">
        <v>134</v>
      </c>
      <c r="C3952">
        <v>94</v>
      </c>
      <c r="D3952">
        <v>0</v>
      </c>
      <c r="E3952">
        <v>557</v>
      </c>
      <c r="F3952" t="s">
        <v>1492</v>
      </c>
      <c r="G3952">
        <v>2000</v>
      </c>
      <c r="H3952">
        <v>16501785</v>
      </c>
      <c r="I3952" t="s">
        <v>2164</v>
      </c>
      <c r="J3952" t="s">
        <v>280</v>
      </c>
      <c r="K3952" t="s">
        <v>11030</v>
      </c>
      <c r="L3952">
        <v>469561</v>
      </c>
      <c r="M3952">
        <v>3559</v>
      </c>
      <c r="N3952" t="s">
        <v>249</v>
      </c>
      <c r="O3952">
        <v>4</v>
      </c>
      <c r="P3952">
        <v>514</v>
      </c>
      <c r="Q3952" t="s">
        <v>30</v>
      </c>
      <c r="R3952" t="s">
        <v>44</v>
      </c>
      <c r="S3952">
        <v>0</v>
      </c>
      <c r="T3952">
        <v>1996</v>
      </c>
      <c r="U3952">
        <v>887</v>
      </c>
      <c r="V3952">
        <v>8.1999999999999993</v>
      </c>
      <c r="W3952">
        <v>21000</v>
      </c>
    </row>
    <row r="3953" spans="1:23" x14ac:dyDescent="0.25">
      <c r="A3953" t="s">
        <v>3144</v>
      </c>
      <c r="B3953">
        <v>53</v>
      </c>
      <c r="C3953">
        <v>115</v>
      </c>
      <c r="D3953">
        <v>0</v>
      </c>
      <c r="E3953">
        <v>360</v>
      </c>
      <c r="F3953" t="s">
        <v>551</v>
      </c>
      <c r="G3953">
        <v>1000</v>
      </c>
      <c r="H3953">
        <v>38168022</v>
      </c>
      <c r="I3953" t="s">
        <v>10082</v>
      </c>
      <c r="J3953" t="s">
        <v>549</v>
      </c>
      <c r="K3953" t="s">
        <v>11031</v>
      </c>
      <c r="L3953">
        <v>4687</v>
      </c>
      <c r="M3953">
        <v>1964</v>
      </c>
      <c r="N3953" t="s">
        <v>9227</v>
      </c>
      <c r="O3953">
        <v>0</v>
      </c>
      <c r="P3953">
        <v>83</v>
      </c>
      <c r="Q3953" t="s">
        <v>30</v>
      </c>
      <c r="R3953" t="s">
        <v>31</v>
      </c>
      <c r="S3953">
        <v>0</v>
      </c>
      <c r="T3953">
        <v>2000</v>
      </c>
      <c r="U3953">
        <v>436</v>
      </c>
      <c r="V3953">
        <v>6.6</v>
      </c>
      <c r="W3953">
        <v>290</v>
      </c>
    </row>
    <row r="3954" spans="1:23" x14ac:dyDescent="0.25">
      <c r="A3954" t="s">
        <v>11032</v>
      </c>
      <c r="B3954">
        <v>264</v>
      </c>
      <c r="C3954">
        <v>98</v>
      </c>
      <c r="D3954">
        <v>21</v>
      </c>
      <c r="E3954">
        <v>189</v>
      </c>
      <c r="F3954" t="s">
        <v>10120</v>
      </c>
      <c r="G3954">
        <v>438</v>
      </c>
      <c r="H3954">
        <v>84749884</v>
      </c>
      <c r="I3954" t="s">
        <v>3905</v>
      </c>
      <c r="J3954" t="s">
        <v>10087</v>
      </c>
      <c r="K3954" t="s">
        <v>11033</v>
      </c>
      <c r="L3954">
        <v>82133</v>
      </c>
      <c r="M3954">
        <v>1081</v>
      </c>
      <c r="N3954" t="s">
        <v>11034</v>
      </c>
      <c r="O3954">
        <v>0</v>
      </c>
      <c r="P3954">
        <v>359</v>
      </c>
      <c r="Q3954" t="s">
        <v>30</v>
      </c>
      <c r="R3954" t="s">
        <v>31</v>
      </c>
      <c r="S3954">
        <v>0</v>
      </c>
      <c r="T3954">
        <v>2010</v>
      </c>
      <c r="U3954">
        <v>332</v>
      </c>
      <c r="V3954">
        <v>5.7</v>
      </c>
      <c r="W3954">
        <v>14000</v>
      </c>
    </row>
    <row r="3955" spans="1:23" x14ac:dyDescent="0.25">
      <c r="A3955" t="s">
        <v>4315</v>
      </c>
      <c r="B3955">
        <v>94</v>
      </c>
      <c r="C3955">
        <v>91</v>
      </c>
      <c r="D3955">
        <v>52</v>
      </c>
      <c r="E3955">
        <v>482</v>
      </c>
      <c r="F3955" t="s">
        <v>540</v>
      </c>
      <c r="G3955">
        <v>773</v>
      </c>
      <c r="H3955">
        <v>24788807</v>
      </c>
      <c r="I3955" t="s">
        <v>1094</v>
      </c>
      <c r="J3955" t="s">
        <v>126</v>
      </c>
      <c r="K3955" t="s">
        <v>11035</v>
      </c>
      <c r="L3955">
        <v>21245</v>
      </c>
      <c r="M3955">
        <v>1965</v>
      </c>
      <c r="N3955" t="s">
        <v>4937</v>
      </c>
      <c r="O3955">
        <v>0</v>
      </c>
      <c r="P3955">
        <v>213</v>
      </c>
      <c r="Q3955" t="s">
        <v>30</v>
      </c>
      <c r="R3955" t="s">
        <v>44</v>
      </c>
      <c r="S3955">
        <v>0</v>
      </c>
      <c r="T3955">
        <v>1998</v>
      </c>
      <c r="U3955">
        <v>588</v>
      </c>
      <c r="V3955">
        <v>7.4</v>
      </c>
      <c r="W3955">
        <v>0</v>
      </c>
    </row>
    <row r="3956" spans="1:23" x14ac:dyDescent="0.25">
      <c r="A3956" t="s">
        <v>2401</v>
      </c>
      <c r="B3956">
        <v>215</v>
      </c>
      <c r="C3956">
        <v>120</v>
      </c>
      <c r="D3956">
        <v>909</v>
      </c>
      <c r="E3956">
        <v>184</v>
      </c>
      <c r="F3956" t="s">
        <v>5255</v>
      </c>
      <c r="G3956">
        <v>909</v>
      </c>
      <c r="H3956">
        <v>21244913</v>
      </c>
      <c r="I3956" t="s">
        <v>11036</v>
      </c>
      <c r="J3956" t="s">
        <v>2401</v>
      </c>
      <c r="K3956" t="s">
        <v>11037</v>
      </c>
      <c r="L3956">
        <v>123090</v>
      </c>
      <c r="M3956">
        <v>1779</v>
      </c>
      <c r="N3956" t="s">
        <v>9019</v>
      </c>
      <c r="O3956">
        <v>2</v>
      </c>
      <c r="P3956">
        <v>888</v>
      </c>
      <c r="Q3956" t="s">
        <v>30</v>
      </c>
      <c r="R3956" t="s">
        <v>526</v>
      </c>
      <c r="S3956">
        <v>0</v>
      </c>
      <c r="T3956">
        <v>2002</v>
      </c>
      <c r="U3956">
        <v>504</v>
      </c>
      <c r="V3956">
        <v>8</v>
      </c>
      <c r="W3956">
        <v>4000</v>
      </c>
    </row>
    <row r="3957" spans="1:23" x14ac:dyDescent="0.25">
      <c r="A3957" t="s">
        <v>1267</v>
      </c>
      <c r="B3957">
        <v>85</v>
      </c>
      <c r="C3957">
        <v>109</v>
      </c>
      <c r="D3957">
        <v>611</v>
      </c>
      <c r="E3957">
        <v>4</v>
      </c>
      <c r="F3957" t="s">
        <v>11038</v>
      </c>
      <c r="G3957">
        <v>878</v>
      </c>
      <c r="H3957">
        <v>377420</v>
      </c>
      <c r="I3957" t="s">
        <v>2164</v>
      </c>
      <c r="J3957" t="s">
        <v>1562</v>
      </c>
      <c r="K3957" t="s">
        <v>11039</v>
      </c>
      <c r="L3957">
        <v>2789</v>
      </c>
      <c r="M3957">
        <v>900</v>
      </c>
      <c r="N3957" t="s">
        <v>8327</v>
      </c>
      <c r="O3957">
        <v>1</v>
      </c>
      <c r="P3957">
        <v>20</v>
      </c>
      <c r="Q3957" t="s">
        <v>1272</v>
      </c>
      <c r="R3957" t="s">
        <v>607</v>
      </c>
      <c r="S3957">
        <v>0</v>
      </c>
      <c r="T3957">
        <v>2014</v>
      </c>
      <c r="U3957">
        <v>10</v>
      </c>
      <c r="V3957">
        <v>7.3</v>
      </c>
      <c r="W3957">
        <v>0</v>
      </c>
    </row>
    <row r="3958" spans="1:23" x14ac:dyDescent="0.25">
      <c r="A3958" t="s">
        <v>11040</v>
      </c>
      <c r="B3958">
        <v>138</v>
      </c>
      <c r="C3958">
        <v>87</v>
      </c>
      <c r="D3958">
        <v>28</v>
      </c>
      <c r="E3958">
        <v>217</v>
      </c>
      <c r="F3958" t="s">
        <v>11041</v>
      </c>
      <c r="G3958">
        <v>426</v>
      </c>
      <c r="H3958">
        <v>30000000</v>
      </c>
      <c r="I3958" t="s">
        <v>4475</v>
      </c>
      <c r="J3958" t="s">
        <v>9759</v>
      </c>
      <c r="K3958" t="s">
        <v>11042</v>
      </c>
      <c r="L3958">
        <v>43485</v>
      </c>
      <c r="M3958">
        <v>1472</v>
      </c>
      <c r="N3958" t="s">
        <v>867</v>
      </c>
      <c r="O3958">
        <v>0</v>
      </c>
      <c r="P3958">
        <v>327</v>
      </c>
      <c r="Q3958" t="s">
        <v>30</v>
      </c>
      <c r="R3958" t="s">
        <v>31</v>
      </c>
      <c r="S3958">
        <v>0</v>
      </c>
      <c r="T3958">
        <v>1985</v>
      </c>
      <c r="U3958">
        <v>359</v>
      </c>
      <c r="V3958">
        <v>5.4</v>
      </c>
      <c r="W3958">
        <v>0</v>
      </c>
    </row>
    <row r="3959" spans="1:23" x14ac:dyDescent="0.25">
      <c r="A3959" t="s">
        <v>7343</v>
      </c>
      <c r="B3959">
        <v>55</v>
      </c>
      <c r="C3959">
        <v>117</v>
      </c>
      <c r="D3959">
        <v>133</v>
      </c>
      <c r="E3959">
        <v>249</v>
      </c>
      <c r="F3959" t="s">
        <v>3181</v>
      </c>
      <c r="G3959">
        <v>687</v>
      </c>
      <c r="H3959">
        <v>20966644</v>
      </c>
      <c r="I3959" t="s">
        <v>152</v>
      </c>
      <c r="J3959" t="s">
        <v>3802</v>
      </c>
      <c r="K3959" t="s">
        <v>11043</v>
      </c>
      <c r="L3959">
        <v>29610</v>
      </c>
      <c r="M3959">
        <v>1665</v>
      </c>
      <c r="N3959" t="s">
        <v>9028</v>
      </c>
      <c r="O3959">
        <v>0</v>
      </c>
      <c r="P3959">
        <v>94</v>
      </c>
      <c r="Q3959" t="s">
        <v>30</v>
      </c>
      <c r="R3959" t="s">
        <v>44</v>
      </c>
      <c r="S3959">
        <v>0</v>
      </c>
      <c r="T3959">
        <v>1985</v>
      </c>
      <c r="U3959">
        <v>443</v>
      </c>
      <c r="V3959">
        <v>7.4</v>
      </c>
      <c r="W3959">
        <v>0</v>
      </c>
    </row>
    <row r="3960" spans="1:23" x14ac:dyDescent="0.25">
      <c r="A3960" t="s">
        <v>8557</v>
      </c>
      <c r="B3960">
        <v>361</v>
      </c>
      <c r="C3960">
        <v>85</v>
      </c>
      <c r="D3960">
        <v>65</v>
      </c>
      <c r="E3960">
        <v>535</v>
      </c>
      <c r="F3960" t="s">
        <v>11044</v>
      </c>
      <c r="G3960">
        <v>942</v>
      </c>
      <c r="H3960">
        <v>64423650</v>
      </c>
      <c r="I3960" t="s">
        <v>2714</v>
      </c>
      <c r="J3960" t="s">
        <v>5080</v>
      </c>
      <c r="K3960" t="s">
        <v>11045</v>
      </c>
      <c r="L3960">
        <v>139329</v>
      </c>
      <c r="M3960">
        <v>3708</v>
      </c>
      <c r="N3960" t="s">
        <v>2877</v>
      </c>
      <c r="O3960">
        <v>0</v>
      </c>
      <c r="P3960">
        <v>578</v>
      </c>
      <c r="Q3960" t="s">
        <v>30</v>
      </c>
      <c r="R3960" t="s">
        <v>31</v>
      </c>
      <c r="S3960">
        <v>0</v>
      </c>
      <c r="T3960">
        <v>2013</v>
      </c>
      <c r="U3960">
        <v>810</v>
      </c>
      <c r="V3960">
        <v>5.7</v>
      </c>
      <c r="W3960">
        <v>31000</v>
      </c>
    </row>
    <row r="3961" spans="1:23" x14ac:dyDescent="0.25">
      <c r="A3961" t="s">
        <v>1725</v>
      </c>
      <c r="B3961">
        <v>411</v>
      </c>
      <c r="C3961">
        <v>110</v>
      </c>
      <c r="D3961">
        <v>301</v>
      </c>
      <c r="E3961">
        <v>412</v>
      </c>
      <c r="F3961" t="s">
        <v>11046</v>
      </c>
      <c r="G3961">
        <v>1000</v>
      </c>
      <c r="H3961">
        <v>48056940</v>
      </c>
      <c r="I3961" t="s">
        <v>3159</v>
      </c>
      <c r="J3961" t="s">
        <v>11047</v>
      </c>
      <c r="K3961" t="s">
        <v>11048</v>
      </c>
      <c r="L3961">
        <v>155153</v>
      </c>
      <c r="M3961">
        <v>2239</v>
      </c>
      <c r="N3961" t="s">
        <v>3145</v>
      </c>
      <c r="O3961">
        <v>0</v>
      </c>
      <c r="P3961">
        <v>524</v>
      </c>
      <c r="Q3961" t="s">
        <v>30</v>
      </c>
      <c r="R3961" t="s">
        <v>31</v>
      </c>
      <c r="S3961">
        <v>0</v>
      </c>
      <c r="T3961">
        <v>2012</v>
      </c>
      <c r="U3961">
        <v>419</v>
      </c>
      <c r="V3961">
        <v>6.8</v>
      </c>
      <c r="W3961">
        <v>58000</v>
      </c>
    </row>
    <row r="3962" spans="1:23" x14ac:dyDescent="0.25">
      <c r="A3962" t="s">
        <v>7623</v>
      </c>
      <c r="B3962">
        <v>24</v>
      </c>
      <c r="C3962">
        <v>113</v>
      </c>
      <c r="D3962">
        <v>9</v>
      </c>
      <c r="E3962">
        <v>12</v>
      </c>
      <c r="F3962" t="s">
        <v>11049</v>
      </c>
      <c r="G3962">
        <v>71</v>
      </c>
      <c r="H3962">
        <v>19184015</v>
      </c>
      <c r="I3962" t="s">
        <v>11050</v>
      </c>
      <c r="J3962" t="s">
        <v>1049</v>
      </c>
      <c r="K3962" t="s">
        <v>11051</v>
      </c>
      <c r="L3962">
        <v>1466</v>
      </c>
      <c r="M3962">
        <v>159</v>
      </c>
      <c r="N3962" t="s">
        <v>11052</v>
      </c>
      <c r="O3962">
        <v>1</v>
      </c>
      <c r="P3962">
        <v>35</v>
      </c>
      <c r="Q3962" t="s">
        <v>30</v>
      </c>
      <c r="R3962" t="s">
        <v>31</v>
      </c>
      <c r="S3962">
        <v>0</v>
      </c>
      <c r="T3962">
        <v>2002</v>
      </c>
      <c r="U3962">
        <v>65</v>
      </c>
      <c r="V3962">
        <v>5.4</v>
      </c>
      <c r="W3962">
        <v>63</v>
      </c>
    </row>
    <row r="3963" spans="1:23" x14ac:dyDescent="0.25">
      <c r="A3963" t="s">
        <v>10866</v>
      </c>
      <c r="B3963">
        <v>70</v>
      </c>
      <c r="C3963">
        <v>108</v>
      </c>
      <c r="D3963">
        <v>174</v>
      </c>
      <c r="E3963">
        <v>110</v>
      </c>
      <c r="F3963" t="s">
        <v>10342</v>
      </c>
      <c r="G3963">
        <v>253</v>
      </c>
      <c r="H3963">
        <v>0</v>
      </c>
      <c r="I3963" t="s">
        <v>152</v>
      </c>
      <c r="J3963" t="s">
        <v>11053</v>
      </c>
      <c r="K3963" t="s">
        <v>11054</v>
      </c>
      <c r="L3963">
        <v>33741</v>
      </c>
      <c r="M3963">
        <v>649</v>
      </c>
      <c r="N3963" t="s">
        <v>11055</v>
      </c>
      <c r="O3963">
        <v>0</v>
      </c>
      <c r="P3963">
        <v>141</v>
      </c>
      <c r="Q3963" t="s">
        <v>30</v>
      </c>
      <c r="R3963" t="s">
        <v>31</v>
      </c>
      <c r="S3963">
        <v>0</v>
      </c>
      <c r="T3963">
        <v>1958</v>
      </c>
      <c r="U3963">
        <v>197</v>
      </c>
      <c r="V3963">
        <v>8.1</v>
      </c>
      <c r="W3963">
        <v>0</v>
      </c>
    </row>
    <row r="3964" spans="1:23" x14ac:dyDescent="0.25">
      <c r="A3964" t="s">
        <v>11056</v>
      </c>
      <c r="B3964">
        <v>78</v>
      </c>
      <c r="C3964">
        <v>95</v>
      </c>
      <c r="D3964">
        <v>57</v>
      </c>
      <c r="E3964">
        <v>158</v>
      </c>
      <c r="F3964" t="s">
        <v>11057</v>
      </c>
      <c r="G3964">
        <v>220</v>
      </c>
      <c r="H3964">
        <v>0</v>
      </c>
      <c r="I3964" t="s">
        <v>54</v>
      </c>
      <c r="J3964" t="s">
        <v>11058</v>
      </c>
      <c r="K3964" t="s">
        <v>11059</v>
      </c>
      <c r="L3964">
        <v>32378</v>
      </c>
      <c r="M3964">
        <v>1186</v>
      </c>
      <c r="N3964" t="s">
        <v>11060</v>
      </c>
      <c r="O3964">
        <v>0</v>
      </c>
      <c r="P3964">
        <v>150</v>
      </c>
      <c r="Q3964" t="s">
        <v>30</v>
      </c>
      <c r="R3964" t="s">
        <v>31</v>
      </c>
      <c r="S3964">
        <v>0</v>
      </c>
      <c r="T3964">
        <v>1970</v>
      </c>
      <c r="U3964">
        <v>162</v>
      </c>
      <c r="V3964">
        <v>6.1</v>
      </c>
      <c r="W3964">
        <v>0</v>
      </c>
    </row>
    <row r="3965" spans="1:23" x14ac:dyDescent="0.25">
      <c r="A3965" t="s">
        <v>4334</v>
      </c>
      <c r="B3965">
        <v>35</v>
      </c>
      <c r="C3965">
        <v>98</v>
      </c>
      <c r="D3965">
        <v>188</v>
      </c>
      <c r="E3965">
        <v>693</v>
      </c>
      <c r="F3965" t="s">
        <v>2418</v>
      </c>
      <c r="G3965">
        <v>2000</v>
      </c>
      <c r="H3965">
        <v>24629916</v>
      </c>
      <c r="I3965" t="s">
        <v>4497</v>
      </c>
      <c r="J3965" t="s">
        <v>2739</v>
      </c>
      <c r="K3965" t="s">
        <v>11061</v>
      </c>
      <c r="L3965">
        <v>12942</v>
      </c>
      <c r="M3965">
        <v>4277</v>
      </c>
      <c r="N3965" t="s">
        <v>1326</v>
      </c>
      <c r="O3965">
        <v>0</v>
      </c>
      <c r="P3965">
        <v>34</v>
      </c>
      <c r="Q3965" t="s">
        <v>30</v>
      </c>
      <c r="R3965" t="s">
        <v>31</v>
      </c>
      <c r="S3965">
        <v>0</v>
      </c>
      <c r="T3965">
        <v>1997</v>
      </c>
      <c r="U3965">
        <v>970</v>
      </c>
      <c r="V3965">
        <v>5.0999999999999996</v>
      </c>
      <c r="W3965">
        <v>902</v>
      </c>
    </row>
    <row r="3966" spans="1:23" x14ac:dyDescent="0.25">
      <c r="A3966" t="s">
        <v>11062</v>
      </c>
      <c r="B3966">
        <v>39</v>
      </c>
      <c r="C3966">
        <v>93</v>
      </c>
      <c r="D3966">
        <v>8</v>
      </c>
      <c r="E3966">
        <v>49</v>
      </c>
      <c r="F3966" t="s">
        <v>11063</v>
      </c>
      <c r="G3966">
        <v>88</v>
      </c>
      <c r="H3966">
        <v>0</v>
      </c>
      <c r="I3966" t="s">
        <v>1408</v>
      </c>
      <c r="J3966" t="s">
        <v>11064</v>
      </c>
      <c r="K3966" t="s">
        <v>11065</v>
      </c>
      <c r="L3966">
        <v>9066</v>
      </c>
      <c r="M3966">
        <v>373</v>
      </c>
      <c r="N3966" t="s">
        <v>11066</v>
      </c>
      <c r="O3966">
        <v>0</v>
      </c>
      <c r="P3966">
        <v>55</v>
      </c>
      <c r="Q3966" t="s">
        <v>466</v>
      </c>
      <c r="R3966" t="s">
        <v>467</v>
      </c>
      <c r="S3966">
        <v>0</v>
      </c>
      <c r="T3966">
        <v>2000</v>
      </c>
      <c r="U3966">
        <v>82</v>
      </c>
      <c r="V3966">
        <v>5.6</v>
      </c>
      <c r="W3966">
        <v>38</v>
      </c>
    </row>
    <row r="3967" spans="1:23" x14ac:dyDescent="0.25">
      <c r="A3967" t="s">
        <v>11067</v>
      </c>
      <c r="B3967">
        <v>158</v>
      </c>
      <c r="C3967">
        <v>86</v>
      </c>
      <c r="D3967">
        <v>41</v>
      </c>
      <c r="E3967">
        <v>155</v>
      </c>
      <c r="F3967" t="s">
        <v>11068</v>
      </c>
      <c r="G3967">
        <v>956</v>
      </c>
      <c r="H3967">
        <v>19472057</v>
      </c>
      <c r="I3967" t="s">
        <v>3406</v>
      </c>
      <c r="J3967" t="s">
        <v>689</v>
      </c>
      <c r="K3967" t="s">
        <v>11069</v>
      </c>
      <c r="L3967">
        <v>25332</v>
      </c>
      <c r="M3967">
        <v>1862</v>
      </c>
      <c r="N3967" t="s">
        <v>11070</v>
      </c>
      <c r="O3967">
        <v>0</v>
      </c>
      <c r="P3967">
        <v>307</v>
      </c>
      <c r="Q3967" t="s">
        <v>30</v>
      </c>
      <c r="R3967" t="s">
        <v>31</v>
      </c>
      <c r="S3967">
        <v>0</v>
      </c>
      <c r="T3967">
        <v>1986</v>
      </c>
      <c r="U3967">
        <v>316</v>
      </c>
      <c r="V3967">
        <v>5.9</v>
      </c>
      <c r="W3967">
        <v>0</v>
      </c>
    </row>
    <row r="3968" spans="1:23" x14ac:dyDescent="0.25">
      <c r="A3968" t="s">
        <v>5406</v>
      </c>
      <c r="B3968">
        <v>122</v>
      </c>
      <c r="C3968">
        <v>161</v>
      </c>
      <c r="D3968">
        <v>767</v>
      </c>
      <c r="E3968">
        <v>87</v>
      </c>
      <c r="F3968" t="s">
        <v>11071</v>
      </c>
      <c r="G3968">
        <v>682</v>
      </c>
      <c r="H3968">
        <v>27200000</v>
      </c>
      <c r="I3968" t="s">
        <v>2116</v>
      </c>
      <c r="J3968" t="s">
        <v>9890</v>
      </c>
      <c r="K3968" t="s">
        <v>11072</v>
      </c>
      <c r="L3968">
        <v>149444</v>
      </c>
      <c r="M3968">
        <v>1035</v>
      </c>
      <c r="N3968" t="s">
        <v>5963</v>
      </c>
      <c r="O3968">
        <v>2</v>
      </c>
      <c r="P3968">
        <v>273</v>
      </c>
      <c r="Q3968" t="s">
        <v>30</v>
      </c>
      <c r="R3968" t="s">
        <v>44</v>
      </c>
      <c r="S3968">
        <v>0</v>
      </c>
      <c r="T3968">
        <v>1957</v>
      </c>
      <c r="U3968">
        <v>119</v>
      </c>
      <c r="V3968">
        <v>8.1999999999999993</v>
      </c>
      <c r="W3968">
        <v>0</v>
      </c>
    </row>
    <row r="3969" spans="1:23" x14ac:dyDescent="0.25">
      <c r="A3969" t="s">
        <v>3345</v>
      </c>
      <c r="B3969">
        <v>16</v>
      </c>
      <c r="C3969">
        <v>100</v>
      </c>
      <c r="D3969">
        <v>32</v>
      </c>
      <c r="E3969">
        <v>175</v>
      </c>
      <c r="F3969" t="s">
        <v>10484</v>
      </c>
      <c r="G3969">
        <v>610</v>
      </c>
      <c r="H3969">
        <v>15369573</v>
      </c>
      <c r="I3969" t="s">
        <v>1225</v>
      </c>
      <c r="J3969" t="s">
        <v>1916</v>
      </c>
      <c r="K3969" t="s">
        <v>11073</v>
      </c>
      <c r="L3969">
        <v>2580</v>
      </c>
      <c r="M3969">
        <v>1441</v>
      </c>
      <c r="N3969" t="s">
        <v>11074</v>
      </c>
      <c r="O3969">
        <v>1</v>
      </c>
      <c r="P3969">
        <v>54</v>
      </c>
      <c r="Q3969" t="s">
        <v>30</v>
      </c>
      <c r="R3969" t="s">
        <v>31</v>
      </c>
      <c r="S3969">
        <v>0</v>
      </c>
      <c r="T3969">
        <v>1990</v>
      </c>
      <c r="U3969">
        <v>232</v>
      </c>
      <c r="V3969">
        <v>5.3</v>
      </c>
      <c r="W3969">
        <v>710</v>
      </c>
    </row>
    <row r="3970" spans="1:23" x14ac:dyDescent="0.25">
      <c r="A3970" t="s">
        <v>6487</v>
      </c>
      <c r="B3970">
        <v>67</v>
      </c>
      <c r="C3970">
        <v>120</v>
      </c>
      <c r="D3970">
        <v>13000</v>
      </c>
      <c r="E3970">
        <v>416</v>
      </c>
      <c r="F3970" t="s">
        <v>6164</v>
      </c>
      <c r="G3970">
        <v>897</v>
      </c>
      <c r="H3970">
        <v>0</v>
      </c>
      <c r="I3970" t="s">
        <v>11075</v>
      </c>
      <c r="J3970" t="s">
        <v>2676</v>
      </c>
      <c r="K3970" t="s">
        <v>11076</v>
      </c>
      <c r="L3970">
        <v>15293</v>
      </c>
      <c r="M3970">
        <v>2811</v>
      </c>
      <c r="N3970" t="s">
        <v>2339</v>
      </c>
      <c r="O3970">
        <v>1</v>
      </c>
      <c r="P3970">
        <v>111</v>
      </c>
      <c r="Q3970" t="s">
        <v>30</v>
      </c>
      <c r="R3970" t="s">
        <v>31</v>
      </c>
      <c r="S3970">
        <v>0</v>
      </c>
      <c r="T3970">
        <v>1976</v>
      </c>
      <c r="U3970">
        <v>844</v>
      </c>
      <c r="V3970">
        <v>6.8</v>
      </c>
      <c r="W3970">
        <v>609</v>
      </c>
    </row>
    <row r="3971" spans="1:23" x14ac:dyDescent="0.25">
      <c r="A3971" t="s">
        <v>10622</v>
      </c>
      <c r="B3971">
        <v>183</v>
      </c>
      <c r="C3971">
        <v>125</v>
      </c>
      <c r="D3971">
        <v>0</v>
      </c>
      <c r="E3971">
        <v>180</v>
      </c>
      <c r="F3971" t="s">
        <v>2658</v>
      </c>
      <c r="G3971">
        <v>516</v>
      </c>
      <c r="H3971">
        <v>0</v>
      </c>
      <c r="I3971" t="s">
        <v>936</v>
      </c>
      <c r="J3971" t="s">
        <v>11077</v>
      </c>
      <c r="K3971" t="s">
        <v>11078</v>
      </c>
      <c r="L3971">
        <v>109335</v>
      </c>
      <c r="M3971">
        <v>1328</v>
      </c>
      <c r="N3971" t="s">
        <v>11079</v>
      </c>
      <c r="O3971">
        <v>2</v>
      </c>
      <c r="P3971">
        <v>241</v>
      </c>
      <c r="Q3971" t="s">
        <v>30</v>
      </c>
      <c r="R3971" t="s">
        <v>31</v>
      </c>
      <c r="S3971">
        <v>0</v>
      </c>
      <c r="T3971">
        <v>1960</v>
      </c>
      <c r="U3971">
        <v>417</v>
      </c>
      <c r="V3971">
        <v>8.3000000000000007</v>
      </c>
      <c r="W3971">
        <v>0</v>
      </c>
    </row>
    <row r="3972" spans="1:23" x14ac:dyDescent="0.25">
      <c r="A3972" t="s">
        <v>11080</v>
      </c>
      <c r="B3972">
        <v>112</v>
      </c>
      <c r="C3972">
        <v>91</v>
      </c>
      <c r="D3972">
        <v>18</v>
      </c>
      <c r="E3972">
        <v>307</v>
      </c>
      <c r="F3972" t="s">
        <v>11081</v>
      </c>
      <c r="G3972">
        <v>935</v>
      </c>
      <c r="H3972">
        <v>15935068</v>
      </c>
      <c r="I3972" t="s">
        <v>5784</v>
      </c>
      <c r="J3972" t="s">
        <v>7833</v>
      </c>
      <c r="K3972" t="s">
        <v>11082</v>
      </c>
      <c r="L3972">
        <v>19331</v>
      </c>
      <c r="M3972">
        <v>2899</v>
      </c>
      <c r="N3972" t="s">
        <v>11083</v>
      </c>
      <c r="O3972">
        <v>0</v>
      </c>
      <c r="P3972">
        <v>317</v>
      </c>
      <c r="Q3972" t="s">
        <v>30</v>
      </c>
      <c r="R3972" t="s">
        <v>31</v>
      </c>
      <c r="S3972">
        <v>0</v>
      </c>
      <c r="T3972">
        <v>1993</v>
      </c>
      <c r="U3972">
        <v>805</v>
      </c>
      <c r="V3972">
        <v>4.3</v>
      </c>
      <c r="W3972">
        <v>949</v>
      </c>
    </row>
    <row r="3973" spans="1:23" x14ac:dyDescent="0.25">
      <c r="A3973" t="s">
        <v>6487</v>
      </c>
      <c r="B3973">
        <v>64</v>
      </c>
      <c r="C3973">
        <v>128</v>
      </c>
      <c r="D3973">
        <v>13000</v>
      </c>
      <c r="E3973">
        <v>14</v>
      </c>
      <c r="F3973" t="s">
        <v>11084</v>
      </c>
      <c r="G3973">
        <v>18</v>
      </c>
      <c r="H3973">
        <v>0</v>
      </c>
      <c r="I3973" t="s">
        <v>6151</v>
      </c>
      <c r="J3973" t="s">
        <v>11085</v>
      </c>
      <c r="K3973" t="s">
        <v>11086</v>
      </c>
      <c r="L3973">
        <v>18656</v>
      </c>
      <c r="M3973">
        <v>70</v>
      </c>
      <c r="N3973" t="s">
        <v>11087</v>
      </c>
      <c r="O3973">
        <v>1</v>
      </c>
      <c r="P3973">
        <v>137</v>
      </c>
      <c r="Q3973" t="s">
        <v>30</v>
      </c>
      <c r="R3973" t="s">
        <v>31</v>
      </c>
      <c r="S3973">
        <v>0</v>
      </c>
      <c r="T3973">
        <v>1966</v>
      </c>
      <c r="U3973">
        <v>16</v>
      </c>
      <c r="V3973">
        <v>6.7</v>
      </c>
      <c r="W3973">
        <v>933</v>
      </c>
    </row>
    <row r="3974" spans="1:23" x14ac:dyDescent="0.25">
      <c r="A3974" t="s">
        <v>1024</v>
      </c>
      <c r="B3974">
        <v>114</v>
      </c>
      <c r="C3974">
        <v>100</v>
      </c>
      <c r="D3974">
        <v>1000</v>
      </c>
      <c r="E3974">
        <v>220</v>
      </c>
      <c r="F3974" t="s">
        <v>1697</v>
      </c>
      <c r="G3974">
        <v>989</v>
      </c>
      <c r="H3974">
        <v>11694528</v>
      </c>
      <c r="I3974" t="s">
        <v>11088</v>
      </c>
      <c r="J3974" t="s">
        <v>230</v>
      </c>
      <c r="K3974" t="s">
        <v>11089</v>
      </c>
      <c r="L3974">
        <v>7721</v>
      </c>
      <c r="M3974">
        <v>2165</v>
      </c>
      <c r="N3974" t="s">
        <v>11090</v>
      </c>
      <c r="O3974">
        <v>0</v>
      </c>
      <c r="P3974">
        <v>72</v>
      </c>
      <c r="Q3974" t="s">
        <v>30</v>
      </c>
      <c r="R3974" t="s">
        <v>31</v>
      </c>
      <c r="S3974">
        <v>0</v>
      </c>
      <c r="T3974">
        <v>2005</v>
      </c>
      <c r="U3974">
        <v>744</v>
      </c>
      <c r="V3974">
        <v>7.2</v>
      </c>
      <c r="W3974">
        <v>635</v>
      </c>
    </row>
    <row r="3975" spans="1:23" x14ac:dyDescent="0.25">
      <c r="A3975" t="s">
        <v>11091</v>
      </c>
      <c r="B3975">
        <v>246</v>
      </c>
      <c r="C3975">
        <v>84</v>
      </c>
      <c r="D3975">
        <v>85</v>
      </c>
      <c r="E3975">
        <v>748</v>
      </c>
      <c r="F3975" t="s">
        <v>396</v>
      </c>
      <c r="G3975">
        <v>13000</v>
      </c>
      <c r="H3975">
        <v>229094</v>
      </c>
      <c r="I3975" t="s">
        <v>8666</v>
      </c>
      <c r="J3975" t="s">
        <v>317</v>
      </c>
      <c r="K3975" t="s">
        <v>11092</v>
      </c>
      <c r="L3975">
        <v>27650</v>
      </c>
      <c r="M3975">
        <v>14696</v>
      </c>
      <c r="N3975" t="s">
        <v>696</v>
      </c>
      <c r="O3975">
        <v>2</v>
      </c>
      <c r="P3975">
        <v>88</v>
      </c>
      <c r="Q3975" t="s">
        <v>30</v>
      </c>
      <c r="R3975" t="s">
        <v>44</v>
      </c>
      <c r="S3975">
        <v>0</v>
      </c>
      <c r="T3975">
        <v>2015</v>
      </c>
      <c r="U3975">
        <v>884</v>
      </c>
      <c r="V3975">
        <v>6.9</v>
      </c>
      <c r="W3975">
        <v>0</v>
      </c>
    </row>
    <row r="3976" spans="1:23" x14ac:dyDescent="0.25">
      <c r="A3976" t="s">
        <v>8600</v>
      </c>
      <c r="B3976">
        <v>7</v>
      </c>
      <c r="C3976">
        <v>97</v>
      </c>
      <c r="D3976">
        <v>78</v>
      </c>
      <c r="E3976">
        <v>77</v>
      </c>
      <c r="F3976" t="s">
        <v>11093</v>
      </c>
      <c r="G3976">
        <v>685</v>
      </c>
      <c r="H3976">
        <v>0</v>
      </c>
      <c r="I3976" t="s">
        <v>3386</v>
      </c>
      <c r="J3976" t="s">
        <v>4373</v>
      </c>
      <c r="K3976" t="s">
        <v>11094</v>
      </c>
      <c r="L3976">
        <v>1361</v>
      </c>
      <c r="M3976">
        <v>1163</v>
      </c>
      <c r="N3976" t="s">
        <v>11095</v>
      </c>
      <c r="O3976">
        <v>0</v>
      </c>
      <c r="P3976">
        <v>16</v>
      </c>
      <c r="Q3976" t="s">
        <v>30</v>
      </c>
      <c r="R3976" t="s">
        <v>31</v>
      </c>
      <c r="S3976">
        <v>0</v>
      </c>
      <c r="T3976">
        <v>1985</v>
      </c>
      <c r="U3976">
        <v>178</v>
      </c>
      <c r="V3976">
        <v>6.6</v>
      </c>
      <c r="W3976">
        <v>889</v>
      </c>
    </row>
    <row r="3977" spans="1:23" x14ac:dyDescent="0.25">
      <c r="A3977" t="s">
        <v>11096</v>
      </c>
      <c r="B3977">
        <v>49</v>
      </c>
      <c r="C3977">
        <v>84</v>
      </c>
      <c r="D3977">
        <v>23</v>
      </c>
      <c r="E3977">
        <v>706</v>
      </c>
      <c r="F3977" t="s">
        <v>5387</v>
      </c>
      <c r="G3977">
        <v>1000</v>
      </c>
      <c r="H3977">
        <v>10017041</v>
      </c>
      <c r="I3977" t="s">
        <v>1144</v>
      </c>
      <c r="J3977" t="s">
        <v>3646</v>
      </c>
      <c r="K3977" t="s">
        <v>11097</v>
      </c>
      <c r="L3977">
        <v>8265</v>
      </c>
      <c r="M3977">
        <v>4815</v>
      </c>
      <c r="N3977" t="s">
        <v>3253</v>
      </c>
      <c r="O3977">
        <v>3</v>
      </c>
      <c r="P3977">
        <v>20</v>
      </c>
      <c r="Q3977" t="s">
        <v>30</v>
      </c>
      <c r="R3977" t="s">
        <v>31</v>
      </c>
      <c r="S3977">
        <v>0</v>
      </c>
      <c r="T3977">
        <v>2009</v>
      </c>
      <c r="U3977">
        <v>927</v>
      </c>
      <c r="V3977">
        <v>5.9</v>
      </c>
      <c r="W3977">
        <v>545</v>
      </c>
    </row>
    <row r="3978" spans="1:23" x14ac:dyDescent="0.25">
      <c r="A3978" t="s">
        <v>10866</v>
      </c>
      <c r="B3978">
        <v>42</v>
      </c>
      <c r="C3978">
        <v>146</v>
      </c>
      <c r="D3978">
        <v>174</v>
      </c>
      <c r="E3978">
        <v>125</v>
      </c>
      <c r="F3978" t="s">
        <v>734</v>
      </c>
      <c r="G3978">
        <v>556</v>
      </c>
      <c r="H3978">
        <v>0</v>
      </c>
      <c r="I3978" t="s">
        <v>2164</v>
      </c>
      <c r="J3978" t="s">
        <v>10257</v>
      </c>
      <c r="K3978" t="s">
        <v>11098</v>
      </c>
      <c r="L3978">
        <v>7998</v>
      </c>
      <c r="M3978">
        <v>1444</v>
      </c>
      <c r="N3978" t="s">
        <v>11099</v>
      </c>
      <c r="O3978">
        <v>1</v>
      </c>
      <c r="P3978">
        <v>81</v>
      </c>
      <c r="Q3978" t="s">
        <v>30</v>
      </c>
      <c r="R3978" t="s">
        <v>31</v>
      </c>
      <c r="S3978">
        <v>0</v>
      </c>
      <c r="T3978">
        <v>1960</v>
      </c>
      <c r="U3978">
        <v>422</v>
      </c>
      <c r="V3978">
        <v>7.9</v>
      </c>
      <c r="W3978">
        <v>808</v>
      </c>
    </row>
    <row r="3979" spans="1:23" x14ac:dyDescent="0.25">
      <c r="A3979" t="s">
        <v>8962</v>
      </c>
      <c r="B3979">
        <v>73</v>
      </c>
      <c r="C3979">
        <v>186</v>
      </c>
      <c r="D3979">
        <v>176</v>
      </c>
      <c r="E3979">
        <v>760</v>
      </c>
      <c r="F3979" t="s">
        <v>10659</v>
      </c>
      <c r="G3979">
        <v>877</v>
      </c>
      <c r="H3979">
        <v>0</v>
      </c>
      <c r="I3979" t="s">
        <v>2157</v>
      </c>
      <c r="J3979" t="s">
        <v>6377</v>
      </c>
      <c r="K3979" t="s">
        <v>11100</v>
      </c>
      <c r="L3979">
        <v>44457</v>
      </c>
      <c r="M3979">
        <v>3847</v>
      </c>
      <c r="N3979" t="s">
        <v>8964</v>
      </c>
      <c r="O3979">
        <v>0</v>
      </c>
      <c r="P3979">
        <v>176</v>
      </c>
      <c r="Q3979" t="s">
        <v>30</v>
      </c>
      <c r="R3979" t="s">
        <v>31</v>
      </c>
      <c r="S3979">
        <v>0</v>
      </c>
      <c r="T3979">
        <v>1961</v>
      </c>
      <c r="U3979">
        <v>862</v>
      </c>
      <c r="V3979">
        <v>8.3000000000000007</v>
      </c>
      <c r="W3979">
        <v>0</v>
      </c>
    </row>
    <row r="3980" spans="1:23" x14ac:dyDescent="0.25">
      <c r="A3980" t="s">
        <v>7623</v>
      </c>
      <c r="B3980">
        <v>16</v>
      </c>
      <c r="C3980">
        <v>94</v>
      </c>
      <c r="D3980">
        <v>9</v>
      </c>
      <c r="E3980">
        <v>200</v>
      </c>
      <c r="F3980" t="s">
        <v>11101</v>
      </c>
      <c r="G3980">
        <v>927</v>
      </c>
      <c r="H3980">
        <v>9016377</v>
      </c>
      <c r="I3980" t="s">
        <v>1094</v>
      </c>
      <c r="J3980" t="s">
        <v>5387</v>
      </c>
      <c r="K3980" t="s">
        <v>11102</v>
      </c>
      <c r="L3980">
        <v>1004</v>
      </c>
      <c r="M3980">
        <v>1936</v>
      </c>
      <c r="N3980" t="s">
        <v>11103</v>
      </c>
      <c r="O3980">
        <v>3</v>
      </c>
      <c r="P3980">
        <v>8</v>
      </c>
      <c r="Q3980" t="s">
        <v>30</v>
      </c>
      <c r="R3980" t="s">
        <v>31</v>
      </c>
      <c r="S3980">
        <v>0</v>
      </c>
      <c r="T3980">
        <v>1999</v>
      </c>
      <c r="U3980">
        <v>209</v>
      </c>
      <c r="V3980">
        <v>5.2</v>
      </c>
      <c r="W3980">
        <v>143</v>
      </c>
    </row>
    <row r="3981" spans="1:23" x14ac:dyDescent="0.25">
      <c r="A3981" t="s">
        <v>11104</v>
      </c>
      <c r="B3981">
        <v>91</v>
      </c>
      <c r="C3981">
        <v>126</v>
      </c>
      <c r="D3981">
        <v>393</v>
      </c>
      <c r="E3981">
        <v>281</v>
      </c>
      <c r="F3981" t="s">
        <v>11105</v>
      </c>
      <c r="G3981">
        <v>862</v>
      </c>
      <c r="H3981">
        <v>0</v>
      </c>
      <c r="I3981" t="s">
        <v>11106</v>
      </c>
      <c r="J3981" t="s">
        <v>10659</v>
      </c>
      <c r="K3981" t="s">
        <v>11107</v>
      </c>
      <c r="L3981">
        <v>21316</v>
      </c>
      <c r="M3981">
        <v>2269</v>
      </c>
      <c r="N3981" t="s">
        <v>8379</v>
      </c>
      <c r="O3981">
        <v>0</v>
      </c>
      <c r="P3981">
        <v>162</v>
      </c>
      <c r="Q3981" t="s">
        <v>30</v>
      </c>
      <c r="R3981" t="s">
        <v>31</v>
      </c>
      <c r="S3981">
        <v>0</v>
      </c>
      <c r="T3981">
        <v>1948</v>
      </c>
      <c r="U3981">
        <v>376</v>
      </c>
      <c r="V3981">
        <v>7.8</v>
      </c>
      <c r="W3981">
        <v>0</v>
      </c>
    </row>
    <row r="3982" spans="1:23" x14ac:dyDescent="0.25">
      <c r="A3982" t="s">
        <v>11108</v>
      </c>
      <c r="B3982">
        <v>37</v>
      </c>
      <c r="C3982">
        <v>99</v>
      </c>
      <c r="D3982">
        <v>18</v>
      </c>
      <c r="E3982">
        <v>233</v>
      </c>
      <c r="F3982" t="s">
        <v>6722</v>
      </c>
      <c r="G3982">
        <v>939</v>
      </c>
      <c r="H3982">
        <v>7059537</v>
      </c>
      <c r="I3982" t="s">
        <v>1094</v>
      </c>
      <c r="J3982" t="s">
        <v>3353</v>
      </c>
      <c r="K3982" t="s">
        <v>11109</v>
      </c>
      <c r="L3982">
        <v>8279</v>
      </c>
      <c r="M3982">
        <v>2321</v>
      </c>
      <c r="N3982" t="s">
        <v>11110</v>
      </c>
      <c r="O3982">
        <v>0</v>
      </c>
      <c r="P3982">
        <v>101</v>
      </c>
      <c r="Q3982" t="s">
        <v>30</v>
      </c>
      <c r="R3982" t="s">
        <v>31</v>
      </c>
      <c r="S3982">
        <v>0</v>
      </c>
      <c r="T3982">
        <v>2006</v>
      </c>
      <c r="U3982">
        <v>407</v>
      </c>
      <c r="V3982">
        <v>3</v>
      </c>
      <c r="W3982">
        <v>837</v>
      </c>
    </row>
    <row r="3983" spans="1:23" x14ac:dyDescent="0.25">
      <c r="A3983" t="s">
        <v>5457</v>
      </c>
      <c r="B3983">
        <v>405</v>
      </c>
      <c r="C3983">
        <v>109</v>
      </c>
      <c r="D3983">
        <v>0</v>
      </c>
      <c r="E3983">
        <v>48</v>
      </c>
      <c r="F3983" t="s">
        <v>11111</v>
      </c>
      <c r="G3983">
        <v>140</v>
      </c>
      <c r="H3983">
        <v>8114507</v>
      </c>
      <c r="I3983" t="s">
        <v>152</v>
      </c>
      <c r="J3983" t="s">
        <v>11112</v>
      </c>
      <c r="K3983" t="s">
        <v>11113</v>
      </c>
      <c r="L3983">
        <v>95362</v>
      </c>
      <c r="M3983">
        <v>328</v>
      </c>
      <c r="N3983" t="s">
        <v>11114</v>
      </c>
      <c r="O3983">
        <v>1</v>
      </c>
      <c r="P3983">
        <v>270</v>
      </c>
      <c r="Q3983" t="s">
        <v>30</v>
      </c>
      <c r="R3983" t="s">
        <v>31</v>
      </c>
      <c r="S3983">
        <v>0</v>
      </c>
      <c r="T3983">
        <v>2013</v>
      </c>
      <c r="U3983">
        <v>63</v>
      </c>
      <c r="V3983">
        <v>7.9</v>
      </c>
      <c r="W3983">
        <v>62000</v>
      </c>
    </row>
    <row r="3984" spans="1:23" x14ac:dyDescent="0.25">
      <c r="A3984" t="s">
        <v>11115</v>
      </c>
      <c r="B3984">
        <v>29</v>
      </c>
      <c r="C3984">
        <v>95</v>
      </c>
      <c r="D3984">
        <v>4</v>
      </c>
      <c r="E3984">
        <v>152</v>
      </c>
      <c r="F3984" t="s">
        <v>11116</v>
      </c>
      <c r="G3984">
        <v>641</v>
      </c>
      <c r="H3984">
        <v>7888703</v>
      </c>
      <c r="I3984" t="s">
        <v>1789</v>
      </c>
      <c r="J3984" t="s">
        <v>11117</v>
      </c>
      <c r="K3984" t="s">
        <v>11118</v>
      </c>
      <c r="L3984">
        <v>8465</v>
      </c>
      <c r="M3984">
        <v>1389</v>
      </c>
      <c r="N3984" t="s">
        <v>10185</v>
      </c>
      <c r="O3984">
        <v>1</v>
      </c>
      <c r="P3984">
        <v>65</v>
      </c>
      <c r="Q3984" t="s">
        <v>30</v>
      </c>
      <c r="R3984" t="s">
        <v>31</v>
      </c>
      <c r="S3984">
        <v>0</v>
      </c>
      <c r="T3984">
        <v>1987</v>
      </c>
      <c r="U3984">
        <v>168</v>
      </c>
      <c r="V3984">
        <v>3.2</v>
      </c>
      <c r="W3984">
        <v>491</v>
      </c>
    </row>
    <row r="3985" spans="1:23" x14ac:dyDescent="0.25">
      <c r="A3985" t="s">
        <v>10219</v>
      </c>
      <c r="B3985">
        <v>81</v>
      </c>
      <c r="C3985">
        <v>97</v>
      </c>
      <c r="D3985">
        <v>152</v>
      </c>
      <c r="E3985">
        <v>135</v>
      </c>
      <c r="F3985" t="s">
        <v>11119</v>
      </c>
      <c r="G3985">
        <v>674</v>
      </c>
      <c r="H3985">
        <v>7282851</v>
      </c>
      <c r="I3985" t="s">
        <v>2705</v>
      </c>
      <c r="J3985" t="s">
        <v>11120</v>
      </c>
      <c r="K3985" t="s">
        <v>11121</v>
      </c>
      <c r="L3985">
        <v>9502</v>
      </c>
      <c r="M3985">
        <v>1395</v>
      </c>
      <c r="N3985" t="s">
        <v>11122</v>
      </c>
      <c r="O3985">
        <v>1</v>
      </c>
      <c r="P3985">
        <v>100</v>
      </c>
      <c r="Q3985" t="s">
        <v>30</v>
      </c>
      <c r="R3985" t="s">
        <v>31</v>
      </c>
      <c r="S3985">
        <v>0</v>
      </c>
      <c r="T3985">
        <v>1988</v>
      </c>
      <c r="U3985">
        <v>174</v>
      </c>
      <c r="V3985">
        <v>6.5</v>
      </c>
      <c r="W3985">
        <v>812</v>
      </c>
    </row>
    <row r="3986" spans="1:23" x14ac:dyDescent="0.25">
      <c r="A3986" t="s">
        <v>8600</v>
      </c>
      <c r="B3986">
        <v>17</v>
      </c>
      <c r="C3986">
        <v>94</v>
      </c>
      <c r="D3986">
        <v>78</v>
      </c>
      <c r="E3986">
        <v>469</v>
      </c>
      <c r="F3986" t="s">
        <v>3050</v>
      </c>
      <c r="G3986">
        <v>912</v>
      </c>
      <c r="H3986">
        <v>6879730</v>
      </c>
      <c r="I3986" t="s">
        <v>2164</v>
      </c>
      <c r="J3986" t="s">
        <v>1966</v>
      </c>
      <c r="K3986" t="s">
        <v>11123</v>
      </c>
      <c r="L3986">
        <v>806</v>
      </c>
      <c r="M3986">
        <v>3049</v>
      </c>
      <c r="N3986" t="s">
        <v>11124</v>
      </c>
      <c r="O3986">
        <v>0</v>
      </c>
      <c r="P3986">
        <v>23</v>
      </c>
      <c r="Q3986" t="s">
        <v>30</v>
      </c>
      <c r="R3986" t="s">
        <v>31</v>
      </c>
      <c r="S3986">
        <v>0</v>
      </c>
      <c r="T3986">
        <v>2004</v>
      </c>
      <c r="U3986">
        <v>637</v>
      </c>
      <c r="V3986">
        <v>6.9</v>
      </c>
      <c r="W3986">
        <v>187</v>
      </c>
    </row>
    <row r="3987" spans="1:23" x14ac:dyDescent="0.25">
      <c r="A3987" t="s">
        <v>11125</v>
      </c>
      <c r="B3987">
        <v>75</v>
      </c>
      <c r="C3987">
        <v>90</v>
      </c>
      <c r="D3987">
        <v>15</v>
      </c>
      <c r="E3987">
        <v>453</v>
      </c>
      <c r="F3987" t="s">
        <v>3113</v>
      </c>
      <c r="G3987">
        <v>953</v>
      </c>
      <c r="H3987">
        <v>5844929</v>
      </c>
      <c r="I3987" t="s">
        <v>1639</v>
      </c>
      <c r="J3987" t="s">
        <v>442</v>
      </c>
      <c r="K3987" t="s">
        <v>11126</v>
      </c>
      <c r="L3987">
        <v>6000</v>
      </c>
      <c r="M3987">
        <v>2510</v>
      </c>
      <c r="N3987" t="s">
        <v>5368</v>
      </c>
      <c r="O3987">
        <v>1</v>
      </c>
      <c r="P3987">
        <v>109</v>
      </c>
      <c r="Q3987" t="s">
        <v>30</v>
      </c>
      <c r="R3987" t="s">
        <v>31</v>
      </c>
      <c r="S3987">
        <v>0</v>
      </c>
      <c r="T3987">
        <v>2002</v>
      </c>
      <c r="U3987">
        <v>625</v>
      </c>
      <c r="V3987">
        <v>7</v>
      </c>
      <c r="W3987">
        <v>595</v>
      </c>
    </row>
    <row r="3988" spans="1:23" x14ac:dyDescent="0.25">
      <c r="A3988" t="s">
        <v>3441</v>
      </c>
      <c r="B3988">
        <v>91</v>
      </c>
      <c r="C3988">
        <v>117</v>
      </c>
      <c r="D3988">
        <v>375</v>
      </c>
      <c r="E3988">
        <v>31</v>
      </c>
      <c r="F3988" t="s">
        <v>11127</v>
      </c>
      <c r="G3988">
        <v>1000</v>
      </c>
      <c r="H3988">
        <v>3222857</v>
      </c>
      <c r="I3988" t="s">
        <v>152</v>
      </c>
      <c r="J3988" t="s">
        <v>8505</v>
      </c>
      <c r="K3988" t="s">
        <v>11128</v>
      </c>
      <c r="L3988">
        <v>12560</v>
      </c>
      <c r="M3988">
        <v>1394</v>
      </c>
      <c r="N3988" t="s">
        <v>11129</v>
      </c>
      <c r="O3988">
        <v>0</v>
      </c>
      <c r="P3988">
        <v>147</v>
      </c>
      <c r="Q3988" t="s">
        <v>3447</v>
      </c>
      <c r="R3988" t="s">
        <v>188</v>
      </c>
      <c r="S3988">
        <v>0</v>
      </c>
      <c r="T3988">
        <v>2005</v>
      </c>
      <c r="U3988">
        <v>329</v>
      </c>
      <c r="V3988">
        <v>7.8</v>
      </c>
      <c r="W3988">
        <v>0</v>
      </c>
    </row>
    <row r="3989" spans="1:23" x14ac:dyDescent="0.25">
      <c r="A3989" t="s">
        <v>11130</v>
      </c>
      <c r="B3989">
        <v>82</v>
      </c>
      <c r="C3989">
        <v>96</v>
      </c>
      <c r="D3989">
        <v>70</v>
      </c>
      <c r="E3989">
        <v>163</v>
      </c>
      <c r="F3989" t="s">
        <v>8467</v>
      </c>
      <c r="G3989">
        <v>883</v>
      </c>
      <c r="H3989">
        <v>4170647</v>
      </c>
      <c r="I3989" t="s">
        <v>1639</v>
      </c>
      <c r="J3989" t="s">
        <v>998</v>
      </c>
      <c r="K3989" t="s">
        <v>11131</v>
      </c>
      <c r="L3989">
        <v>14548</v>
      </c>
      <c r="M3989">
        <v>1616</v>
      </c>
      <c r="N3989" t="s">
        <v>2942</v>
      </c>
      <c r="O3989">
        <v>0</v>
      </c>
      <c r="P3989">
        <v>161</v>
      </c>
      <c r="Q3989" t="s">
        <v>30</v>
      </c>
      <c r="R3989" t="s">
        <v>44</v>
      </c>
      <c r="S3989">
        <v>0</v>
      </c>
      <c r="T3989">
        <v>1999</v>
      </c>
      <c r="U3989">
        <v>183</v>
      </c>
      <c r="V3989">
        <v>6.9</v>
      </c>
      <c r="W3989">
        <v>1000</v>
      </c>
    </row>
    <row r="3990" spans="1:23" x14ac:dyDescent="0.25">
      <c r="A3990" t="s">
        <v>11132</v>
      </c>
      <c r="B3990">
        <v>48</v>
      </c>
      <c r="C3990">
        <v>82</v>
      </c>
      <c r="D3990">
        <v>0</v>
      </c>
      <c r="E3990">
        <v>51</v>
      </c>
      <c r="F3990" t="s">
        <v>4514</v>
      </c>
      <c r="G3990">
        <v>472</v>
      </c>
      <c r="H3990">
        <v>4142507</v>
      </c>
      <c r="I3990" t="s">
        <v>1099</v>
      </c>
      <c r="J3990" t="s">
        <v>11133</v>
      </c>
      <c r="K3990" t="s">
        <v>11134</v>
      </c>
      <c r="L3990">
        <v>3665</v>
      </c>
      <c r="M3990">
        <v>858</v>
      </c>
      <c r="N3990" t="s">
        <v>11135</v>
      </c>
      <c r="O3990">
        <v>1</v>
      </c>
      <c r="P3990">
        <v>81</v>
      </c>
      <c r="Q3990" t="s">
        <v>30</v>
      </c>
      <c r="R3990" t="s">
        <v>31</v>
      </c>
      <c r="S3990">
        <v>0</v>
      </c>
      <c r="T3990">
        <v>2000</v>
      </c>
      <c r="U3990">
        <v>324</v>
      </c>
      <c r="V3990">
        <v>4.4000000000000004</v>
      </c>
      <c r="W3990">
        <v>131</v>
      </c>
    </row>
    <row r="3991" spans="1:23" x14ac:dyDescent="0.25">
      <c r="A3991" t="s">
        <v>6090</v>
      </c>
      <c r="B3991">
        <v>33</v>
      </c>
      <c r="C3991">
        <v>109</v>
      </c>
      <c r="D3991">
        <v>300</v>
      </c>
      <c r="E3991">
        <v>200</v>
      </c>
      <c r="F3991" t="s">
        <v>8019</v>
      </c>
      <c r="G3991">
        <v>729</v>
      </c>
      <c r="H3991">
        <v>4109095</v>
      </c>
      <c r="I3991" t="s">
        <v>11136</v>
      </c>
      <c r="J3991" t="s">
        <v>2232</v>
      </c>
      <c r="K3991" t="s">
        <v>11137</v>
      </c>
      <c r="L3991">
        <v>8239</v>
      </c>
      <c r="M3991">
        <v>1292</v>
      </c>
      <c r="N3991" t="s">
        <v>8796</v>
      </c>
      <c r="O3991">
        <v>0</v>
      </c>
      <c r="P3991">
        <v>92</v>
      </c>
      <c r="Q3991" t="s">
        <v>30</v>
      </c>
      <c r="R3991" t="s">
        <v>31</v>
      </c>
      <c r="S3991">
        <v>0</v>
      </c>
      <c r="T3991">
        <v>1996</v>
      </c>
      <c r="U3991">
        <v>257</v>
      </c>
      <c r="V3991">
        <v>6</v>
      </c>
      <c r="W3991">
        <v>0</v>
      </c>
    </row>
    <row r="3992" spans="1:23" x14ac:dyDescent="0.25">
      <c r="A3992" t="s">
        <v>9280</v>
      </c>
      <c r="B3992">
        <v>133</v>
      </c>
      <c r="C3992">
        <v>90</v>
      </c>
      <c r="D3992">
        <v>132</v>
      </c>
      <c r="E3992">
        <v>547</v>
      </c>
      <c r="F3992" t="s">
        <v>2874</v>
      </c>
      <c r="G3992">
        <v>1000</v>
      </c>
      <c r="H3992">
        <v>4033268</v>
      </c>
      <c r="I3992" t="s">
        <v>1639</v>
      </c>
      <c r="J3992" t="s">
        <v>299</v>
      </c>
      <c r="K3992" t="s">
        <v>11138</v>
      </c>
      <c r="L3992">
        <v>9808</v>
      </c>
      <c r="M3992">
        <v>3692</v>
      </c>
      <c r="N3992" t="s">
        <v>11139</v>
      </c>
      <c r="O3992">
        <v>0</v>
      </c>
      <c r="P3992">
        <v>53</v>
      </c>
      <c r="Q3992" t="s">
        <v>30</v>
      </c>
      <c r="R3992" t="s">
        <v>31</v>
      </c>
      <c r="S3992">
        <v>0</v>
      </c>
      <c r="T3992">
        <v>2010</v>
      </c>
      <c r="U3992">
        <v>864</v>
      </c>
      <c r="V3992">
        <v>6.6</v>
      </c>
      <c r="W3992">
        <v>0</v>
      </c>
    </row>
    <row r="3993" spans="1:23" x14ac:dyDescent="0.25">
      <c r="A3993" t="s">
        <v>11140</v>
      </c>
      <c r="B3993">
        <v>104</v>
      </c>
      <c r="C3993">
        <v>89</v>
      </c>
      <c r="D3993">
        <v>21</v>
      </c>
      <c r="E3993">
        <v>124</v>
      </c>
      <c r="F3993" t="s">
        <v>11141</v>
      </c>
      <c r="G3993">
        <v>240</v>
      </c>
      <c r="H3993">
        <v>0</v>
      </c>
      <c r="I3993" t="s">
        <v>11142</v>
      </c>
      <c r="J3993" t="s">
        <v>11143</v>
      </c>
      <c r="K3993" t="s">
        <v>11144</v>
      </c>
      <c r="L3993">
        <v>128334</v>
      </c>
      <c r="M3993">
        <v>1011</v>
      </c>
      <c r="N3993" t="s">
        <v>11145</v>
      </c>
      <c r="O3993">
        <v>1</v>
      </c>
      <c r="P3993">
        <v>349</v>
      </c>
      <c r="Q3993" t="s">
        <v>30</v>
      </c>
      <c r="R3993" t="s">
        <v>31</v>
      </c>
      <c r="S3993">
        <v>0</v>
      </c>
      <c r="T3993">
        <v>1971</v>
      </c>
      <c r="U3993">
        <v>177</v>
      </c>
      <c r="V3993">
        <v>7.8</v>
      </c>
      <c r="W3993">
        <v>0</v>
      </c>
    </row>
    <row r="3994" spans="1:23" x14ac:dyDescent="0.25">
      <c r="A3994" t="s">
        <v>11146</v>
      </c>
      <c r="B3994">
        <v>22</v>
      </c>
      <c r="C3994">
        <v>98</v>
      </c>
      <c r="D3994">
        <v>16</v>
      </c>
      <c r="E3994">
        <v>222</v>
      </c>
      <c r="F3994" t="s">
        <v>8381</v>
      </c>
      <c r="G3994">
        <v>687</v>
      </c>
      <c r="H3994">
        <v>3902679</v>
      </c>
      <c r="I3994" t="s">
        <v>4475</v>
      </c>
      <c r="J3994" t="s">
        <v>3802</v>
      </c>
      <c r="K3994" t="s">
        <v>11147</v>
      </c>
      <c r="L3994">
        <v>3943</v>
      </c>
      <c r="M3994">
        <v>1806</v>
      </c>
      <c r="N3994" t="s">
        <v>11148</v>
      </c>
      <c r="O3994">
        <v>0</v>
      </c>
      <c r="P3994">
        <v>49</v>
      </c>
      <c r="Q3994" t="s">
        <v>30</v>
      </c>
      <c r="R3994" t="s">
        <v>31</v>
      </c>
      <c r="S3994">
        <v>0</v>
      </c>
      <c r="T3994">
        <v>1993</v>
      </c>
      <c r="U3994">
        <v>233</v>
      </c>
      <c r="V3994">
        <v>5.3</v>
      </c>
      <c r="W3994">
        <v>217</v>
      </c>
    </row>
    <row r="3995" spans="1:23" x14ac:dyDescent="0.25">
      <c r="A3995" t="s">
        <v>11149</v>
      </c>
      <c r="B3995">
        <v>30</v>
      </c>
      <c r="C3995">
        <v>95</v>
      </c>
      <c r="D3995">
        <v>45</v>
      </c>
      <c r="E3995">
        <v>267</v>
      </c>
      <c r="F3995" t="s">
        <v>11150</v>
      </c>
      <c r="G3995">
        <v>578</v>
      </c>
      <c r="H3995">
        <v>3559990</v>
      </c>
      <c r="I3995" t="s">
        <v>684</v>
      </c>
      <c r="J3995" t="s">
        <v>3638</v>
      </c>
      <c r="K3995" t="s">
        <v>11151</v>
      </c>
      <c r="L3995">
        <v>8005</v>
      </c>
      <c r="M3995">
        <v>1363</v>
      </c>
      <c r="N3995" t="s">
        <v>2564</v>
      </c>
      <c r="O3995">
        <v>0</v>
      </c>
      <c r="P3995">
        <v>49</v>
      </c>
      <c r="Q3995" t="s">
        <v>30</v>
      </c>
      <c r="R3995" t="s">
        <v>31</v>
      </c>
      <c r="S3995">
        <v>0</v>
      </c>
      <c r="T3995">
        <v>1997</v>
      </c>
      <c r="U3995">
        <v>341</v>
      </c>
      <c r="V3995">
        <v>5.3</v>
      </c>
      <c r="W3995">
        <v>417</v>
      </c>
    </row>
    <row r="3996" spans="1:23" x14ac:dyDescent="0.25">
      <c r="A3996" t="s">
        <v>3071</v>
      </c>
      <c r="B3996">
        <v>112</v>
      </c>
      <c r="C3996">
        <v>94</v>
      </c>
      <c r="D3996">
        <v>0</v>
      </c>
      <c r="E3996">
        <v>180</v>
      </c>
      <c r="F3996" t="s">
        <v>11152</v>
      </c>
      <c r="G3996">
        <v>820</v>
      </c>
      <c r="H3996">
        <v>0</v>
      </c>
      <c r="I3996" t="s">
        <v>152</v>
      </c>
      <c r="J3996" t="s">
        <v>707</v>
      </c>
      <c r="K3996" t="s">
        <v>11153</v>
      </c>
      <c r="L3996">
        <v>37594</v>
      </c>
      <c r="M3996">
        <v>1618</v>
      </c>
      <c r="N3996" t="s">
        <v>11154</v>
      </c>
      <c r="O3996">
        <v>0</v>
      </c>
      <c r="P3996">
        <v>181</v>
      </c>
      <c r="Q3996" t="s">
        <v>30</v>
      </c>
      <c r="R3996" t="s">
        <v>31</v>
      </c>
      <c r="S3996">
        <v>0</v>
      </c>
      <c r="T3996">
        <v>1978</v>
      </c>
      <c r="U3996">
        <v>350</v>
      </c>
      <c r="V3996">
        <v>8</v>
      </c>
      <c r="W3996">
        <v>0</v>
      </c>
    </row>
    <row r="3997" spans="1:23" x14ac:dyDescent="0.25">
      <c r="A3997" t="s">
        <v>11155</v>
      </c>
      <c r="B3997">
        <v>79</v>
      </c>
      <c r="C3997">
        <v>104</v>
      </c>
      <c r="D3997">
        <v>11</v>
      </c>
      <c r="E3997">
        <v>194</v>
      </c>
      <c r="F3997" t="s">
        <v>5504</v>
      </c>
      <c r="G3997">
        <v>11000</v>
      </c>
      <c r="H3997">
        <v>3287435</v>
      </c>
      <c r="I3997" t="s">
        <v>2164</v>
      </c>
      <c r="J3997" t="s">
        <v>456</v>
      </c>
      <c r="K3997" t="s">
        <v>11156</v>
      </c>
      <c r="L3997">
        <v>8603</v>
      </c>
      <c r="M3997">
        <v>12250</v>
      </c>
      <c r="N3997" t="s">
        <v>8154</v>
      </c>
      <c r="O3997">
        <v>2</v>
      </c>
      <c r="P3997">
        <v>115</v>
      </c>
      <c r="Q3997" t="s">
        <v>30</v>
      </c>
      <c r="R3997" t="s">
        <v>31</v>
      </c>
      <c r="S3997">
        <v>0</v>
      </c>
      <c r="T3997">
        <v>2001</v>
      </c>
      <c r="U3997">
        <v>813</v>
      </c>
      <c r="V3997">
        <v>7.1</v>
      </c>
      <c r="W3997">
        <v>430</v>
      </c>
    </row>
    <row r="3998" spans="1:23" x14ac:dyDescent="0.25">
      <c r="A3998" t="s">
        <v>11157</v>
      </c>
      <c r="B3998">
        <v>49</v>
      </c>
      <c r="C3998">
        <v>87</v>
      </c>
      <c r="D3998">
        <v>18</v>
      </c>
      <c r="E3998">
        <v>844</v>
      </c>
      <c r="F3998" t="s">
        <v>166</v>
      </c>
      <c r="G3998">
        <v>3000</v>
      </c>
      <c r="H3998">
        <v>3071947</v>
      </c>
      <c r="I3998" t="s">
        <v>3657</v>
      </c>
      <c r="J3998" t="s">
        <v>3351</v>
      </c>
      <c r="K3998" t="s">
        <v>11158</v>
      </c>
      <c r="L3998">
        <v>18711</v>
      </c>
      <c r="M3998">
        <v>9555</v>
      </c>
      <c r="N3998" t="s">
        <v>11159</v>
      </c>
      <c r="O3998">
        <v>3</v>
      </c>
      <c r="P3998">
        <v>183</v>
      </c>
      <c r="Q3998" t="s">
        <v>30</v>
      </c>
      <c r="R3998" t="s">
        <v>31</v>
      </c>
      <c r="S3998">
        <v>0</v>
      </c>
      <c r="T3998">
        <v>1999</v>
      </c>
      <c r="U3998">
        <v>2000</v>
      </c>
      <c r="V3998">
        <v>5.4</v>
      </c>
      <c r="W3998">
        <v>0</v>
      </c>
    </row>
    <row r="3999" spans="1:23" x14ac:dyDescent="0.25">
      <c r="A3999" t="s">
        <v>7844</v>
      </c>
      <c r="B3999">
        <v>42</v>
      </c>
      <c r="C3999">
        <v>108</v>
      </c>
      <c r="D3999">
        <v>232</v>
      </c>
      <c r="E3999">
        <v>353</v>
      </c>
      <c r="F3999" t="s">
        <v>1222</v>
      </c>
      <c r="G3999">
        <v>10000</v>
      </c>
      <c r="H3999">
        <v>2961991</v>
      </c>
      <c r="I3999" t="s">
        <v>1017</v>
      </c>
      <c r="J3999" t="s">
        <v>307</v>
      </c>
      <c r="K3999" t="s">
        <v>11160</v>
      </c>
      <c r="L3999">
        <v>15885</v>
      </c>
      <c r="M3999">
        <v>11459</v>
      </c>
      <c r="N3999" t="s">
        <v>11161</v>
      </c>
      <c r="O3999">
        <v>4</v>
      </c>
      <c r="P3999">
        <v>78</v>
      </c>
      <c r="Q3999" t="s">
        <v>30</v>
      </c>
      <c r="R3999" t="s">
        <v>31</v>
      </c>
      <c r="S3999">
        <v>0</v>
      </c>
      <c r="T3999">
        <v>1996</v>
      </c>
      <c r="U3999">
        <v>721</v>
      </c>
      <c r="V3999">
        <v>6.9</v>
      </c>
      <c r="W3999">
        <v>0</v>
      </c>
    </row>
    <row r="4000" spans="1:23" x14ac:dyDescent="0.25">
      <c r="A4000" t="s">
        <v>8783</v>
      </c>
      <c r="B4000">
        <v>345</v>
      </c>
      <c r="C4000">
        <v>86</v>
      </c>
      <c r="D4000">
        <v>387</v>
      </c>
      <c r="E4000">
        <v>270</v>
      </c>
      <c r="F4000" t="s">
        <v>11162</v>
      </c>
      <c r="G4000">
        <v>962</v>
      </c>
      <c r="H4000">
        <v>4063238</v>
      </c>
      <c r="I4000" t="s">
        <v>936</v>
      </c>
      <c r="J4000" t="s">
        <v>5632</v>
      </c>
      <c r="K4000" t="s">
        <v>11163</v>
      </c>
      <c r="L4000">
        <v>43982</v>
      </c>
      <c r="M4000">
        <v>2260</v>
      </c>
      <c r="N4000" t="s">
        <v>9525</v>
      </c>
      <c r="O4000">
        <v>0</v>
      </c>
      <c r="P4000">
        <v>139</v>
      </c>
      <c r="Q4000" t="s">
        <v>30</v>
      </c>
      <c r="R4000" t="s">
        <v>31</v>
      </c>
      <c r="S4000">
        <v>0</v>
      </c>
      <c r="T4000">
        <v>2012</v>
      </c>
      <c r="U4000">
        <v>481</v>
      </c>
      <c r="V4000">
        <v>7.4</v>
      </c>
      <c r="W4000">
        <v>11000</v>
      </c>
    </row>
    <row r="4001" spans="1:23" x14ac:dyDescent="0.25">
      <c r="A4001" t="s">
        <v>557</v>
      </c>
      <c r="B4001">
        <v>152</v>
      </c>
      <c r="C4001">
        <v>94</v>
      </c>
      <c r="D4001">
        <v>151</v>
      </c>
      <c r="E4001">
        <v>29</v>
      </c>
      <c r="F4001" t="s">
        <v>11164</v>
      </c>
      <c r="G4001">
        <v>113</v>
      </c>
      <c r="H4001">
        <v>2912363</v>
      </c>
      <c r="I4001" t="s">
        <v>1265</v>
      </c>
      <c r="J4001" t="s">
        <v>4707</v>
      </c>
      <c r="K4001" t="s">
        <v>11165</v>
      </c>
      <c r="L4001">
        <v>25063</v>
      </c>
      <c r="M4001">
        <v>278</v>
      </c>
      <c r="N4001" t="s">
        <v>11166</v>
      </c>
      <c r="O4001">
        <v>1</v>
      </c>
      <c r="P4001">
        <v>177</v>
      </c>
      <c r="Q4001" t="s">
        <v>11167</v>
      </c>
      <c r="R4001" t="s">
        <v>44</v>
      </c>
      <c r="S4001">
        <v>0</v>
      </c>
      <c r="T4001">
        <v>2005</v>
      </c>
      <c r="U4001">
        <v>64</v>
      </c>
      <c r="V4001">
        <v>7.3</v>
      </c>
      <c r="W4001">
        <v>0</v>
      </c>
    </row>
    <row r="4002" spans="1:23" x14ac:dyDescent="0.25">
      <c r="A4002" t="s">
        <v>10525</v>
      </c>
      <c r="B4002">
        <v>148</v>
      </c>
      <c r="C4002">
        <v>134</v>
      </c>
      <c r="D4002">
        <v>377</v>
      </c>
      <c r="E4002">
        <v>812</v>
      </c>
      <c r="F4002" t="s">
        <v>1280</v>
      </c>
      <c r="G4002">
        <v>22000</v>
      </c>
      <c r="H4002">
        <v>3000000</v>
      </c>
      <c r="I4002" t="s">
        <v>1639</v>
      </c>
      <c r="J4002" t="s">
        <v>479</v>
      </c>
      <c r="K4002" t="s">
        <v>11168</v>
      </c>
      <c r="L4002">
        <v>55329</v>
      </c>
      <c r="M4002">
        <v>36859</v>
      </c>
      <c r="N4002" t="s">
        <v>2897</v>
      </c>
      <c r="O4002">
        <v>9</v>
      </c>
      <c r="P4002">
        <v>499</v>
      </c>
      <c r="Q4002" t="s">
        <v>30</v>
      </c>
      <c r="R4002" t="s">
        <v>31</v>
      </c>
      <c r="S4002">
        <v>0</v>
      </c>
      <c r="T4002">
        <v>1998</v>
      </c>
      <c r="U4002">
        <v>11000</v>
      </c>
      <c r="V4002">
        <v>7.8</v>
      </c>
      <c r="W4002">
        <v>0</v>
      </c>
    </row>
    <row r="4003" spans="1:23" x14ac:dyDescent="0.25">
      <c r="A4003" t="s">
        <v>5994</v>
      </c>
      <c r="B4003">
        <v>23</v>
      </c>
      <c r="C4003">
        <v>89</v>
      </c>
      <c r="D4003">
        <v>269</v>
      </c>
      <c r="E4003">
        <v>24</v>
      </c>
      <c r="F4003" t="s">
        <v>11169</v>
      </c>
      <c r="G4003">
        <v>489</v>
      </c>
      <c r="H4003">
        <v>2223990</v>
      </c>
      <c r="I4003" t="s">
        <v>10082</v>
      </c>
      <c r="J4003" t="s">
        <v>5684</v>
      </c>
      <c r="K4003" t="s">
        <v>11170</v>
      </c>
      <c r="L4003">
        <v>761</v>
      </c>
      <c r="M4003">
        <v>539</v>
      </c>
      <c r="N4003" t="s">
        <v>11171</v>
      </c>
      <c r="O4003">
        <v>1</v>
      </c>
      <c r="P4003">
        <v>14</v>
      </c>
      <c r="Q4003" t="s">
        <v>30</v>
      </c>
      <c r="R4003" t="s">
        <v>31</v>
      </c>
      <c r="S4003">
        <v>0</v>
      </c>
      <c r="T4003">
        <v>2003</v>
      </c>
      <c r="U4003">
        <v>26</v>
      </c>
      <c r="V4003">
        <v>6.6</v>
      </c>
      <c r="W4003">
        <v>26</v>
      </c>
    </row>
    <row r="4004" spans="1:23" x14ac:dyDescent="0.25">
      <c r="A4004" t="s">
        <v>4330</v>
      </c>
      <c r="B4004">
        <v>254</v>
      </c>
      <c r="C4004">
        <v>102</v>
      </c>
      <c r="D4004">
        <v>0</v>
      </c>
      <c r="E4004">
        <v>387</v>
      </c>
      <c r="F4004" t="s">
        <v>1426</v>
      </c>
      <c r="G4004">
        <v>40000</v>
      </c>
      <c r="H4004">
        <v>1821983</v>
      </c>
      <c r="I4004" t="s">
        <v>11172</v>
      </c>
      <c r="J4004" t="s">
        <v>35</v>
      </c>
      <c r="K4004" t="s">
        <v>11173</v>
      </c>
      <c r="L4004">
        <v>31089</v>
      </c>
      <c r="M4004">
        <v>43810</v>
      </c>
      <c r="N4004" t="s">
        <v>2906</v>
      </c>
      <c r="O4004">
        <v>0</v>
      </c>
      <c r="P4004">
        <v>261</v>
      </c>
      <c r="Q4004" t="s">
        <v>30</v>
      </c>
      <c r="R4004" t="s">
        <v>31</v>
      </c>
      <c r="S4004">
        <v>0</v>
      </c>
      <c r="T4004">
        <v>2014</v>
      </c>
      <c r="U4004">
        <v>3000</v>
      </c>
      <c r="V4004">
        <v>5.4</v>
      </c>
      <c r="W4004">
        <v>20000</v>
      </c>
    </row>
    <row r="4005" spans="1:23" x14ac:dyDescent="0.25">
      <c r="A4005" t="s">
        <v>8294</v>
      </c>
      <c r="B4005">
        <v>305</v>
      </c>
      <c r="C4005">
        <v>120</v>
      </c>
      <c r="D4005">
        <v>0</v>
      </c>
      <c r="E4005">
        <v>38</v>
      </c>
      <c r="F4005" t="s">
        <v>11174</v>
      </c>
      <c r="G4005">
        <v>717</v>
      </c>
      <c r="H4005">
        <v>2181290</v>
      </c>
      <c r="I4005" t="s">
        <v>1258</v>
      </c>
      <c r="J4005" t="s">
        <v>8113</v>
      </c>
      <c r="K4005" t="s">
        <v>11175</v>
      </c>
      <c r="L4005">
        <v>356181</v>
      </c>
      <c r="M4005">
        <v>852</v>
      </c>
      <c r="N4005" t="s">
        <v>10530</v>
      </c>
      <c r="O4005">
        <v>0</v>
      </c>
      <c r="P4005">
        <v>809</v>
      </c>
      <c r="Q4005" t="s">
        <v>7415</v>
      </c>
      <c r="R4005" t="s">
        <v>3498</v>
      </c>
      <c r="S4005">
        <v>0</v>
      </c>
      <c r="T4005">
        <v>2003</v>
      </c>
      <c r="U4005">
        <v>78</v>
      </c>
      <c r="V4005">
        <v>8.4</v>
      </c>
      <c r="W4005">
        <v>43000</v>
      </c>
    </row>
    <row r="4006" spans="1:23" x14ac:dyDescent="0.25">
      <c r="A4006" t="s">
        <v>11176</v>
      </c>
      <c r="B4006">
        <v>19</v>
      </c>
      <c r="C4006">
        <v>110</v>
      </c>
      <c r="D4006">
        <v>13</v>
      </c>
      <c r="E4006">
        <v>221</v>
      </c>
      <c r="F4006" t="s">
        <v>11177</v>
      </c>
      <c r="G4006">
        <v>439</v>
      </c>
      <c r="H4006">
        <v>2848578</v>
      </c>
      <c r="I4006" t="s">
        <v>4336</v>
      </c>
      <c r="J4006" t="s">
        <v>11178</v>
      </c>
      <c r="K4006" t="s">
        <v>11179</v>
      </c>
      <c r="L4006">
        <v>3942</v>
      </c>
      <c r="M4006">
        <v>1567</v>
      </c>
      <c r="N4006" t="s">
        <v>11180</v>
      </c>
      <c r="O4006">
        <v>0</v>
      </c>
      <c r="P4006">
        <v>65</v>
      </c>
      <c r="Q4006" t="s">
        <v>30</v>
      </c>
      <c r="R4006" t="s">
        <v>31</v>
      </c>
      <c r="S4006">
        <v>0</v>
      </c>
      <c r="T4006">
        <v>2010</v>
      </c>
      <c r="U4006">
        <v>399</v>
      </c>
      <c r="V4006">
        <v>6.3</v>
      </c>
      <c r="W4006">
        <v>0</v>
      </c>
    </row>
    <row r="4007" spans="1:23" x14ac:dyDescent="0.25">
      <c r="A4007" t="s">
        <v>11181</v>
      </c>
      <c r="B4007">
        <v>272</v>
      </c>
      <c r="C4007">
        <v>86</v>
      </c>
      <c r="D4007">
        <v>59</v>
      </c>
      <c r="E4007">
        <v>104</v>
      </c>
      <c r="F4007" t="s">
        <v>11182</v>
      </c>
      <c r="G4007">
        <v>694</v>
      </c>
      <c r="H4007">
        <v>703002</v>
      </c>
      <c r="I4007" t="s">
        <v>1131</v>
      </c>
      <c r="J4007" t="s">
        <v>3340</v>
      </c>
      <c r="K4007" t="s">
        <v>11183</v>
      </c>
      <c r="L4007">
        <v>37495</v>
      </c>
      <c r="M4007">
        <v>1249</v>
      </c>
      <c r="N4007" t="s">
        <v>11184</v>
      </c>
      <c r="O4007">
        <v>4</v>
      </c>
      <c r="P4007">
        <v>230</v>
      </c>
      <c r="Q4007" t="s">
        <v>30</v>
      </c>
      <c r="R4007" t="s">
        <v>188</v>
      </c>
      <c r="S4007">
        <v>0</v>
      </c>
      <c r="T4007">
        <v>2011</v>
      </c>
      <c r="U4007">
        <v>324</v>
      </c>
      <c r="V4007">
        <v>6.1</v>
      </c>
      <c r="W4007">
        <v>37000</v>
      </c>
    </row>
    <row r="4008" spans="1:23" x14ac:dyDescent="0.25">
      <c r="A4008" t="s">
        <v>11185</v>
      </c>
      <c r="B4008">
        <v>5</v>
      </c>
      <c r="C4008">
        <v>101</v>
      </c>
      <c r="D4008">
        <v>0</v>
      </c>
      <c r="E4008">
        <v>165</v>
      </c>
      <c r="F4008" t="s">
        <v>4766</v>
      </c>
      <c r="G4008">
        <v>574</v>
      </c>
      <c r="H4008">
        <v>3105269</v>
      </c>
      <c r="I4008" t="s">
        <v>1392</v>
      </c>
      <c r="J4008" t="s">
        <v>2062</v>
      </c>
      <c r="K4008" t="s">
        <v>11186</v>
      </c>
      <c r="L4008">
        <v>368</v>
      </c>
      <c r="M4008">
        <v>1335</v>
      </c>
      <c r="N4008" t="s">
        <v>11187</v>
      </c>
      <c r="O4008">
        <v>2</v>
      </c>
      <c r="P4008">
        <v>8</v>
      </c>
      <c r="Q4008" t="s">
        <v>30</v>
      </c>
      <c r="R4008" t="s">
        <v>1873</v>
      </c>
      <c r="S4008">
        <v>0</v>
      </c>
      <c r="T4008">
        <v>2016</v>
      </c>
      <c r="U4008">
        <v>327</v>
      </c>
      <c r="V4008">
        <v>5</v>
      </c>
      <c r="W4008">
        <v>174</v>
      </c>
    </row>
    <row r="4009" spans="1:23" x14ac:dyDescent="0.25">
      <c r="A4009" t="s">
        <v>11188</v>
      </c>
      <c r="B4009">
        <v>65</v>
      </c>
      <c r="C4009">
        <v>102</v>
      </c>
      <c r="D4009">
        <v>9</v>
      </c>
      <c r="E4009">
        <v>221</v>
      </c>
      <c r="F4009" t="s">
        <v>6059</v>
      </c>
      <c r="G4009">
        <v>904</v>
      </c>
      <c r="H4009">
        <v>0</v>
      </c>
      <c r="I4009" t="s">
        <v>3280</v>
      </c>
      <c r="J4009" t="s">
        <v>1929</v>
      </c>
      <c r="K4009" t="s">
        <v>11189</v>
      </c>
      <c r="L4009">
        <v>22246</v>
      </c>
      <c r="M4009">
        <v>1663</v>
      </c>
      <c r="N4009" t="s">
        <v>8789</v>
      </c>
      <c r="O4009">
        <v>1</v>
      </c>
      <c r="P4009">
        <v>196</v>
      </c>
      <c r="Q4009" t="s">
        <v>30</v>
      </c>
      <c r="R4009" t="s">
        <v>31</v>
      </c>
      <c r="S4009">
        <v>0</v>
      </c>
      <c r="T4009">
        <v>1996</v>
      </c>
      <c r="U4009">
        <v>281</v>
      </c>
      <c r="V4009">
        <v>6.9</v>
      </c>
      <c r="W4009">
        <v>0</v>
      </c>
    </row>
    <row r="4010" spans="1:23" x14ac:dyDescent="0.25">
      <c r="A4010" t="s">
        <v>11190</v>
      </c>
      <c r="B4010">
        <v>5</v>
      </c>
      <c r="C4010">
        <v>87</v>
      </c>
      <c r="D4010">
        <v>84</v>
      </c>
      <c r="E4010">
        <v>331</v>
      </c>
      <c r="F4010" t="s">
        <v>7593</v>
      </c>
      <c r="G4010">
        <v>702</v>
      </c>
      <c r="H4010">
        <v>252726</v>
      </c>
      <c r="I4010" t="s">
        <v>11191</v>
      </c>
      <c r="J4010" t="s">
        <v>5869</v>
      </c>
      <c r="K4010" t="s">
        <v>11192</v>
      </c>
      <c r="L4010">
        <v>1289</v>
      </c>
      <c r="M4010">
        <v>2715</v>
      </c>
      <c r="N4010" t="s">
        <v>11193</v>
      </c>
      <c r="O4010">
        <v>0</v>
      </c>
      <c r="P4010">
        <v>18</v>
      </c>
      <c r="Q4010" t="s">
        <v>30</v>
      </c>
      <c r="R4010" t="s">
        <v>31</v>
      </c>
      <c r="S4010">
        <v>0</v>
      </c>
      <c r="T4010">
        <v>2006</v>
      </c>
      <c r="U4010">
        <v>366</v>
      </c>
      <c r="V4010">
        <v>7.2</v>
      </c>
      <c r="W4010">
        <v>76</v>
      </c>
    </row>
    <row r="4011" spans="1:23" x14ac:dyDescent="0.25">
      <c r="A4011" t="s">
        <v>11194</v>
      </c>
      <c r="B4011">
        <v>248</v>
      </c>
      <c r="C4011">
        <v>123</v>
      </c>
      <c r="D4011">
        <v>121</v>
      </c>
      <c r="E4011">
        <v>168</v>
      </c>
      <c r="F4011" t="s">
        <v>4293</v>
      </c>
      <c r="G4011">
        <v>13000</v>
      </c>
      <c r="H4011">
        <v>373060</v>
      </c>
      <c r="I4011" t="s">
        <v>2164</v>
      </c>
      <c r="J4011" t="s">
        <v>317</v>
      </c>
      <c r="K4011" t="s">
        <v>11195</v>
      </c>
      <c r="L4011">
        <v>47385</v>
      </c>
      <c r="M4011">
        <v>13636</v>
      </c>
      <c r="N4011" t="s">
        <v>11196</v>
      </c>
      <c r="O4011">
        <v>0</v>
      </c>
      <c r="P4011">
        <v>112</v>
      </c>
      <c r="Q4011" t="s">
        <v>30</v>
      </c>
      <c r="R4011" t="s">
        <v>44</v>
      </c>
      <c r="S4011">
        <v>0</v>
      </c>
      <c r="T4011">
        <v>2009</v>
      </c>
      <c r="U4011">
        <v>260</v>
      </c>
      <c r="V4011">
        <v>7.3</v>
      </c>
      <c r="W4011">
        <v>0</v>
      </c>
    </row>
    <row r="4012" spans="1:23" x14ac:dyDescent="0.25">
      <c r="A4012" t="s">
        <v>11197</v>
      </c>
      <c r="B4012">
        <v>152</v>
      </c>
      <c r="C4012">
        <v>99</v>
      </c>
      <c r="D4012">
        <v>89</v>
      </c>
      <c r="E4012">
        <v>322</v>
      </c>
      <c r="F4012" t="s">
        <v>1339</v>
      </c>
      <c r="G4012">
        <v>962</v>
      </c>
      <c r="H4012">
        <v>1007535</v>
      </c>
      <c r="I4012" t="s">
        <v>936</v>
      </c>
      <c r="J4012" t="s">
        <v>5632</v>
      </c>
      <c r="K4012" t="s">
        <v>11198</v>
      </c>
      <c r="L4012">
        <v>7625</v>
      </c>
      <c r="M4012">
        <v>2452</v>
      </c>
      <c r="N4012" t="s">
        <v>663</v>
      </c>
      <c r="O4012">
        <v>5</v>
      </c>
      <c r="P4012">
        <v>54</v>
      </c>
      <c r="Q4012" t="s">
        <v>30</v>
      </c>
      <c r="R4012" t="s">
        <v>31</v>
      </c>
      <c r="S4012">
        <v>0</v>
      </c>
      <c r="T4012">
        <v>2011</v>
      </c>
      <c r="U4012">
        <v>476</v>
      </c>
      <c r="V4012">
        <v>5.7</v>
      </c>
      <c r="W4012">
        <v>0</v>
      </c>
    </row>
    <row r="4013" spans="1:23" x14ac:dyDescent="0.25">
      <c r="A4013" t="s">
        <v>11199</v>
      </c>
      <c r="B4013">
        <v>156</v>
      </c>
      <c r="C4013">
        <v>87</v>
      </c>
      <c r="D4013">
        <v>21</v>
      </c>
      <c r="E4013">
        <v>416</v>
      </c>
      <c r="F4013" t="s">
        <v>1016</v>
      </c>
      <c r="G4013">
        <v>4000</v>
      </c>
      <c r="H4013">
        <v>418268</v>
      </c>
      <c r="I4013" t="s">
        <v>1099</v>
      </c>
      <c r="J4013" t="s">
        <v>63</v>
      </c>
      <c r="K4013" t="s">
        <v>11200</v>
      </c>
      <c r="L4013">
        <v>37156</v>
      </c>
      <c r="M4013">
        <v>8353</v>
      </c>
      <c r="N4013" t="s">
        <v>11201</v>
      </c>
      <c r="O4013">
        <v>3</v>
      </c>
      <c r="P4013">
        <v>129</v>
      </c>
      <c r="Q4013" t="s">
        <v>30</v>
      </c>
      <c r="R4013" t="s">
        <v>31</v>
      </c>
      <c r="S4013">
        <v>0</v>
      </c>
      <c r="T4013">
        <v>2012</v>
      </c>
      <c r="U4013">
        <v>3000</v>
      </c>
      <c r="V4013">
        <v>5.3</v>
      </c>
      <c r="W4013">
        <v>0</v>
      </c>
    </row>
    <row r="4014" spans="1:23" x14ac:dyDescent="0.25">
      <c r="A4014" t="s">
        <v>11202</v>
      </c>
      <c r="B4014">
        <v>1</v>
      </c>
      <c r="C4014">
        <v>120</v>
      </c>
      <c r="D4014">
        <v>40</v>
      </c>
      <c r="E4014">
        <v>249</v>
      </c>
      <c r="F4014" t="s">
        <v>6745</v>
      </c>
      <c r="G4014">
        <v>912</v>
      </c>
      <c r="H4014">
        <v>0</v>
      </c>
      <c r="I4014" t="s">
        <v>7761</v>
      </c>
      <c r="J4014" t="s">
        <v>1715</v>
      </c>
      <c r="K4014" t="s">
        <v>11203</v>
      </c>
      <c r="L4014">
        <v>758</v>
      </c>
      <c r="M4014">
        <v>2330</v>
      </c>
      <c r="N4014" t="s">
        <v>11204</v>
      </c>
      <c r="O4014">
        <v>2</v>
      </c>
      <c r="P4014">
        <v>27</v>
      </c>
      <c r="Q4014" t="s">
        <v>30</v>
      </c>
      <c r="R4014" t="s">
        <v>31</v>
      </c>
      <c r="S4014">
        <v>0</v>
      </c>
      <c r="T4014">
        <v>2004</v>
      </c>
      <c r="U4014">
        <v>750</v>
      </c>
      <c r="V4014">
        <v>5</v>
      </c>
      <c r="W4014">
        <v>47</v>
      </c>
    </row>
    <row r="4015" spans="1:23" x14ac:dyDescent="0.25">
      <c r="A4015" t="s">
        <v>993</v>
      </c>
      <c r="B4015">
        <v>82</v>
      </c>
      <c r="C4015">
        <v>93</v>
      </c>
      <c r="D4015">
        <v>78</v>
      </c>
      <c r="E4015">
        <v>197</v>
      </c>
      <c r="F4015" t="s">
        <v>3344</v>
      </c>
      <c r="G4015">
        <v>536</v>
      </c>
      <c r="H4015">
        <v>200803</v>
      </c>
      <c r="I4015" t="s">
        <v>1094</v>
      </c>
      <c r="J4015" t="s">
        <v>8662</v>
      </c>
      <c r="K4015" t="s">
        <v>11205</v>
      </c>
      <c r="L4015">
        <v>7988</v>
      </c>
      <c r="M4015">
        <v>1467</v>
      </c>
      <c r="N4015" t="s">
        <v>11206</v>
      </c>
      <c r="O4015">
        <v>3</v>
      </c>
      <c r="P4015">
        <v>71</v>
      </c>
      <c r="Q4015" t="s">
        <v>30</v>
      </c>
      <c r="R4015" t="s">
        <v>31</v>
      </c>
      <c r="S4015">
        <v>0</v>
      </c>
      <c r="T4015">
        <v>2012</v>
      </c>
      <c r="U4015">
        <v>317</v>
      </c>
      <c r="V4015">
        <v>5.3</v>
      </c>
      <c r="W4015">
        <v>0</v>
      </c>
    </row>
    <row r="4016" spans="1:23" x14ac:dyDescent="0.25">
      <c r="A4016" t="s">
        <v>1329</v>
      </c>
      <c r="B4016">
        <v>175</v>
      </c>
      <c r="C4016">
        <v>111</v>
      </c>
      <c r="D4016">
        <v>81</v>
      </c>
      <c r="E4016">
        <v>81</v>
      </c>
      <c r="F4016" t="s">
        <v>5760</v>
      </c>
      <c r="G4016">
        <v>3000</v>
      </c>
      <c r="H4016">
        <v>33631221</v>
      </c>
      <c r="I4016" t="s">
        <v>1385</v>
      </c>
      <c r="J4016" t="s">
        <v>4823</v>
      </c>
      <c r="K4016" t="s">
        <v>5761</v>
      </c>
      <c r="L4016">
        <v>48562</v>
      </c>
      <c r="M4016">
        <v>3784</v>
      </c>
      <c r="N4016" t="s">
        <v>5762</v>
      </c>
      <c r="O4016">
        <v>1</v>
      </c>
      <c r="P4016">
        <v>145</v>
      </c>
      <c r="Q4016" t="s">
        <v>30</v>
      </c>
      <c r="R4016" t="s">
        <v>31</v>
      </c>
      <c r="S4016">
        <v>0</v>
      </c>
      <c r="T4016">
        <v>2014</v>
      </c>
      <c r="U4016">
        <v>571</v>
      </c>
      <c r="V4016">
        <v>6</v>
      </c>
      <c r="W4016">
        <v>0</v>
      </c>
    </row>
    <row r="4017" spans="1:23" x14ac:dyDescent="0.25">
      <c r="A4017" t="s">
        <v>8317</v>
      </c>
      <c r="B4017">
        <v>40</v>
      </c>
      <c r="C4017">
        <v>98</v>
      </c>
      <c r="D4017">
        <v>7</v>
      </c>
      <c r="E4017">
        <v>17</v>
      </c>
      <c r="F4017" t="s">
        <v>11207</v>
      </c>
      <c r="G4017">
        <v>289</v>
      </c>
      <c r="H4017">
        <v>95016</v>
      </c>
      <c r="I4017" t="s">
        <v>2805</v>
      </c>
      <c r="J4017" t="s">
        <v>8308</v>
      </c>
      <c r="K4017" t="s">
        <v>11208</v>
      </c>
      <c r="L4017">
        <v>11074</v>
      </c>
      <c r="M4017">
        <v>362</v>
      </c>
      <c r="N4017" t="s">
        <v>11209</v>
      </c>
      <c r="O4017">
        <v>0</v>
      </c>
      <c r="P4017">
        <v>56</v>
      </c>
      <c r="Q4017" t="s">
        <v>5217</v>
      </c>
      <c r="R4017" t="s">
        <v>526</v>
      </c>
      <c r="S4017">
        <v>0</v>
      </c>
      <c r="T4017">
        <v>2004</v>
      </c>
      <c r="U4017">
        <v>38</v>
      </c>
      <c r="V4017">
        <v>7.4</v>
      </c>
      <c r="W4017">
        <v>442</v>
      </c>
    </row>
    <row r="4018" spans="1:23" x14ac:dyDescent="0.25">
      <c r="A4018" t="s">
        <v>11210</v>
      </c>
      <c r="B4018">
        <v>8</v>
      </c>
      <c r="C4018">
        <v>100</v>
      </c>
      <c r="D4018">
        <v>27</v>
      </c>
      <c r="E4018">
        <v>847</v>
      </c>
      <c r="F4018" t="s">
        <v>3547</v>
      </c>
      <c r="G4018">
        <v>1000</v>
      </c>
      <c r="H4018">
        <v>73678</v>
      </c>
      <c r="I4018" t="s">
        <v>1283</v>
      </c>
      <c r="J4018" t="s">
        <v>11211</v>
      </c>
      <c r="K4018" t="s">
        <v>11212</v>
      </c>
      <c r="L4018">
        <v>266</v>
      </c>
      <c r="M4018">
        <v>4374</v>
      </c>
      <c r="N4018" t="s">
        <v>6038</v>
      </c>
      <c r="O4018">
        <v>1</v>
      </c>
      <c r="P4018">
        <v>8</v>
      </c>
      <c r="Q4018" t="s">
        <v>30</v>
      </c>
      <c r="R4018" t="s">
        <v>31</v>
      </c>
      <c r="S4018">
        <v>0</v>
      </c>
      <c r="T4018">
        <v>2011</v>
      </c>
      <c r="U4018">
        <v>902</v>
      </c>
      <c r="V4018">
        <v>5.9</v>
      </c>
      <c r="W4018">
        <v>348</v>
      </c>
    </row>
    <row r="4019" spans="1:23" x14ac:dyDescent="0.25">
      <c r="A4019" t="s">
        <v>11213</v>
      </c>
      <c r="B4019">
        <v>63</v>
      </c>
      <c r="C4019">
        <v>88</v>
      </c>
      <c r="D4019">
        <v>26</v>
      </c>
      <c r="E4019">
        <v>236</v>
      </c>
      <c r="F4019" t="s">
        <v>7133</v>
      </c>
      <c r="G4019">
        <v>487</v>
      </c>
      <c r="H4019">
        <v>143000</v>
      </c>
      <c r="I4019" t="s">
        <v>3406</v>
      </c>
      <c r="J4019" t="s">
        <v>11214</v>
      </c>
      <c r="K4019" t="s">
        <v>11215</v>
      </c>
      <c r="L4019">
        <v>4122</v>
      </c>
      <c r="M4019">
        <v>1495</v>
      </c>
      <c r="N4019" t="s">
        <v>11216</v>
      </c>
      <c r="O4019">
        <v>0</v>
      </c>
      <c r="P4019">
        <v>48</v>
      </c>
      <c r="Q4019" t="s">
        <v>30</v>
      </c>
      <c r="R4019" t="s">
        <v>31</v>
      </c>
      <c r="S4019">
        <v>0</v>
      </c>
      <c r="T4019">
        <v>2009</v>
      </c>
      <c r="U4019">
        <v>298</v>
      </c>
      <c r="V4019">
        <v>4.0999999999999996</v>
      </c>
      <c r="W4019">
        <v>0</v>
      </c>
    </row>
    <row r="4020" spans="1:23" x14ac:dyDescent="0.25">
      <c r="A4020" t="s">
        <v>1156</v>
      </c>
      <c r="B4020">
        <v>20</v>
      </c>
      <c r="C4020">
        <v>97</v>
      </c>
      <c r="D4020">
        <v>700</v>
      </c>
      <c r="E4020">
        <v>56</v>
      </c>
      <c r="F4020" t="s">
        <v>9402</v>
      </c>
      <c r="G4020">
        <v>599</v>
      </c>
      <c r="H4020">
        <v>39852</v>
      </c>
      <c r="I4020" t="s">
        <v>1639</v>
      </c>
      <c r="J4020" t="s">
        <v>3432</v>
      </c>
      <c r="K4020" t="s">
        <v>11217</v>
      </c>
      <c r="L4020">
        <v>1238</v>
      </c>
      <c r="M4020">
        <v>1030</v>
      </c>
      <c r="N4020" t="s">
        <v>11218</v>
      </c>
      <c r="O4020">
        <v>1</v>
      </c>
      <c r="P4020">
        <v>25</v>
      </c>
      <c r="Q4020" t="s">
        <v>30</v>
      </c>
      <c r="R4020" t="s">
        <v>31</v>
      </c>
      <c r="S4020">
        <v>0</v>
      </c>
      <c r="T4020">
        <v>1999</v>
      </c>
      <c r="U4020">
        <v>325</v>
      </c>
      <c r="V4020">
        <v>6.7</v>
      </c>
      <c r="W4020">
        <v>117</v>
      </c>
    </row>
    <row r="4021" spans="1:23" x14ac:dyDescent="0.25">
      <c r="A4021" t="s">
        <v>7092</v>
      </c>
      <c r="B4021">
        <v>174</v>
      </c>
      <c r="C4021">
        <v>122</v>
      </c>
      <c r="D4021">
        <v>87</v>
      </c>
      <c r="E4021">
        <v>605</v>
      </c>
      <c r="F4021" t="s">
        <v>8412</v>
      </c>
      <c r="G4021">
        <v>2000</v>
      </c>
      <c r="H4021">
        <v>22000</v>
      </c>
      <c r="I4021" t="s">
        <v>1726</v>
      </c>
      <c r="J4021" t="s">
        <v>1927</v>
      </c>
      <c r="K4021" t="s">
        <v>11219</v>
      </c>
      <c r="L4021">
        <v>30511</v>
      </c>
      <c r="M4021">
        <v>4920</v>
      </c>
      <c r="N4021" t="s">
        <v>4605</v>
      </c>
      <c r="O4021">
        <v>4</v>
      </c>
      <c r="P4021">
        <v>226</v>
      </c>
      <c r="Q4021" t="s">
        <v>30</v>
      </c>
      <c r="R4021" t="s">
        <v>526</v>
      </c>
      <c r="S4021">
        <v>0</v>
      </c>
      <c r="T4021">
        <v>2011</v>
      </c>
      <c r="U4021">
        <v>683</v>
      </c>
      <c r="V4021">
        <v>5.8</v>
      </c>
      <c r="W4021">
        <v>0</v>
      </c>
    </row>
    <row r="4022" spans="1:23" x14ac:dyDescent="0.25">
      <c r="A4022" t="s">
        <v>11220</v>
      </c>
      <c r="B4022">
        <v>90</v>
      </c>
      <c r="C4022">
        <v>86</v>
      </c>
      <c r="D4022">
        <v>0</v>
      </c>
      <c r="E4022">
        <v>77</v>
      </c>
      <c r="F4022" t="s">
        <v>6086</v>
      </c>
      <c r="G4022">
        <v>767</v>
      </c>
      <c r="H4022">
        <v>128937</v>
      </c>
      <c r="I4022" t="s">
        <v>11221</v>
      </c>
      <c r="J4022" t="s">
        <v>3930</v>
      </c>
      <c r="K4022" t="s">
        <v>11222</v>
      </c>
      <c r="L4022">
        <v>2437</v>
      </c>
      <c r="M4022">
        <v>975</v>
      </c>
      <c r="N4022" t="s">
        <v>11223</v>
      </c>
      <c r="O4022">
        <v>0</v>
      </c>
      <c r="P4022">
        <v>31</v>
      </c>
      <c r="Q4022" t="s">
        <v>30</v>
      </c>
      <c r="R4022" t="s">
        <v>4809</v>
      </c>
      <c r="S4022">
        <v>0</v>
      </c>
      <c r="T4022">
        <v>2009</v>
      </c>
      <c r="U4022">
        <v>122</v>
      </c>
      <c r="V4022">
        <v>6.2</v>
      </c>
      <c r="W4022">
        <v>580</v>
      </c>
    </row>
    <row r="4023" spans="1:23" x14ac:dyDescent="0.25">
      <c r="A4023" t="s">
        <v>11224</v>
      </c>
      <c r="B4023">
        <v>58</v>
      </c>
      <c r="C4023">
        <v>83</v>
      </c>
      <c r="D4023">
        <v>8</v>
      </c>
      <c r="E4023">
        <v>617</v>
      </c>
      <c r="F4023" t="s">
        <v>5792</v>
      </c>
      <c r="G4023">
        <v>798</v>
      </c>
      <c r="H4023">
        <v>0</v>
      </c>
      <c r="I4023" t="s">
        <v>3406</v>
      </c>
      <c r="J4023" t="s">
        <v>1110</v>
      </c>
      <c r="K4023" t="s">
        <v>11225</v>
      </c>
      <c r="L4023">
        <v>7358</v>
      </c>
      <c r="M4023">
        <v>4756</v>
      </c>
      <c r="N4023" t="s">
        <v>4166</v>
      </c>
      <c r="O4023">
        <v>1</v>
      </c>
      <c r="P4023">
        <v>39</v>
      </c>
      <c r="Q4023" t="s">
        <v>30</v>
      </c>
      <c r="R4023" t="s">
        <v>31</v>
      </c>
      <c r="S4023">
        <v>0</v>
      </c>
      <c r="T4023">
        <v>2015</v>
      </c>
      <c r="U4023">
        <v>634</v>
      </c>
      <c r="V4023">
        <v>5.3</v>
      </c>
      <c r="W4023">
        <v>0</v>
      </c>
    </row>
    <row r="4024" spans="1:23" x14ac:dyDescent="0.25">
      <c r="A4024" t="s">
        <v>11226</v>
      </c>
      <c r="B4024">
        <v>14</v>
      </c>
      <c r="C4024">
        <v>80</v>
      </c>
      <c r="D4024">
        <v>0</v>
      </c>
      <c r="E4024">
        <v>19</v>
      </c>
      <c r="F4024" t="s">
        <v>11227</v>
      </c>
      <c r="G4024">
        <v>231</v>
      </c>
      <c r="H4024">
        <v>0</v>
      </c>
      <c r="I4024" t="s">
        <v>1094</v>
      </c>
      <c r="J4024" t="s">
        <v>11228</v>
      </c>
      <c r="K4024" t="s">
        <v>11229</v>
      </c>
      <c r="L4024">
        <v>1257</v>
      </c>
      <c r="M4024">
        <v>313</v>
      </c>
      <c r="N4024" t="s">
        <v>11230</v>
      </c>
      <c r="O4024">
        <v>1</v>
      </c>
      <c r="P4024">
        <v>24</v>
      </c>
      <c r="Q4024" t="s">
        <v>30</v>
      </c>
      <c r="R4024" t="s">
        <v>31</v>
      </c>
      <c r="S4024">
        <v>0</v>
      </c>
      <c r="T4024">
        <v>2005</v>
      </c>
      <c r="U4024">
        <v>27</v>
      </c>
      <c r="V4024">
        <v>3.3</v>
      </c>
      <c r="W4024">
        <v>48</v>
      </c>
    </row>
    <row r="4025" spans="1:23" x14ac:dyDescent="0.25">
      <c r="A4025" t="s">
        <v>179</v>
      </c>
      <c r="B4025">
        <v>451</v>
      </c>
      <c r="C4025">
        <v>108</v>
      </c>
      <c r="D4025">
        <v>13000</v>
      </c>
      <c r="E4025">
        <v>11000</v>
      </c>
      <c r="F4025" t="s">
        <v>78</v>
      </c>
      <c r="G4025">
        <v>40000</v>
      </c>
      <c r="H4025">
        <v>334185206</v>
      </c>
      <c r="I4025" t="s">
        <v>142</v>
      </c>
      <c r="J4025" t="s">
        <v>35</v>
      </c>
      <c r="K4025" t="s">
        <v>180</v>
      </c>
      <c r="L4025">
        <v>306336</v>
      </c>
      <c r="M4025">
        <v>79957</v>
      </c>
      <c r="N4025" t="s">
        <v>181</v>
      </c>
      <c r="O4025">
        <v>0</v>
      </c>
      <c r="P4025">
        <v>736</v>
      </c>
      <c r="Q4025" t="s">
        <v>30</v>
      </c>
      <c r="R4025" t="s">
        <v>31</v>
      </c>
      <c r="S4025">
        <v>0</v>
      </c>
      <c r="T4025">
        <v>2010</v>
      </c>
      <c r="U4025">
        <v>25000</v>
      </c>
      <c r="V4025">
        <v>6.5</v>
      </c>
      <c r="W4025">
        <v>24000</v>
      </c>
    </row>
    <row r="4026" spans="1:23" x14ac:dyDescent="0.25">
      <c r="A4026" t="s">
        <v>11231</v>
      </c>
      <c r="B4026">
        <v>0</v>
      </c>
      <c r="C4026">
        <v>90</v>
      </c>
      <c r="D4026">
        <v>66</v>
      </c>
      <c r="E4026">
        <v>452</v>
      </c>
      <c r="F4026" t="s">
        <v>1637</v>
      </c>
      <c r="G4026">
        <v>1000</v>
      </c>
      <c r="H4026">
        <v>0</v>
      </c>
      <c r="I4026" t="s">
        <v>1094</v>
      </c>
      <c r="J4026" t="s">
        <v>2797</v>
      </c>
      <c r="K4026" t="s">
        <v>11232</v>
      </c>
      <c r="L4026">
        <v>62</v>
      </c>
      <c r="M4026">
        <v>3882</v>
      </c>
      <c r="N4026" t="s">
        <v>8195</v>
      </c>
      <c r="O4026">
        <v>1</v>
      </c>
      <c r="P4026">
        <v>1</v>
      </c>
      <c r="Q4026" t="s">
        <v>30</v>
      </c>
      <c r="R4026" t="s">
        <v>31</v>
      </c>
      <c r="S4026">
        <v>0</v>
      </c>
      <c r="T4026">
        <v>2009</v>
      </c>
      <c r="U4026">
        <v>975</v>
      </c>
      <c r="V4026">
        <v>6.2</v>
      </c>
      <c r="W4026">
        <v>54</v>
      </c>
    </row>
    <row r="4027" spans="1:23" x14ac:dyDescent="0.25">
      <c r="A4027" t="s">
        <v>11233</v>
      </c>
      <c r="B4027">
        <v>21</v>
      </c>
      <c r="C4027">
        <v>96</v>
      </c>
      <c r="D4027">
        <v>15</v>
      </c>
      <c r="E4027">
        <v>357</v>
      </c>
      <c r="F4027" t="s">
        <v>800</v>
      </c>
      <c r="G4027">
        <v>433</v>
      </c>
      <c r="H4027">
        <v>5005</v>
      </c>
      <c r="I4027" t="s">
        <v>2164</v>
      </c>
      <c r="J4027" t="s">
        <v>635</v>
      </c>
      <c r="K4027" t="s">
        <v>11234</v>
      </c>
      <c r="L4027">
        <v>2280</v>
      </c>
      <c r="M4027">
        <v>1929</v>
      </c>
      <c r="N4027" t="s">
        <v>7136</v>
      </c>
      <c r="O4027">
        <v>2</v>
      </c>
      <c r="P4027">
        <v>14</v>
      </c>
      <c r="Q4027" t="s">
        <v>30</v>
      </c>
      <c r="R4027" t="s">
        <v>31</v>
      </c>
      <c r="S4027">
        <v>0</v>
      </c>
      <c r="T4027">
        <v>2009</v>
      </c>
      <c r="U4027">
        <v>396</v>
      </c>
      <c r="V4027">
        <v>5.9</v>
      </c>
      <c r="W4027">
        <v>448</v>
      </c>
    </row>
    <row r="4028" spans="1:23" x14ac:dyDescent="0.25">
      <c r="A4028" t="s">
        <v>11235</v>
      </c>
      <c r="B4028">
        <v>9</v>
      </c>
      <c r="C4028">
        <v>85</v>
      </c>
      <c r="D4028">
        <v>74</v>
      </c>
      <c r="E4028">
        <v>47</v>
      </c>
      <c r="F4028" t="s">
        <v>11236</v>
      </c>
      <c r="G4028">
        <v>652</v>
      </c>
      <c r="H4028">
        <v>0</v>
      </c>
      <c r="I4028" t="s">
        <v>628</v>
      </c>
      <c r="J4028" t="s">
        <v>4956</v>
      </c>
      <c r="K4028" t="s">
        <v>11237</v>
      </c>
      <c r="L4028">
        <v>1370</v>
      </c>
      <c r="M4028">
        <v>844</v>
      </c>
      <c r="N4028" t="s">
        <v>11238</v>
      </c>
      <c r="O4028">
        <v>3</v>
      </c>
      <c r="P4028">
        <v>9</v>
      </c>
      <c r="Q4028" t="s">
        <v>30</v>
      </c>
      <c r="R4028" t="s">
        <v>9691</v>
      </c>
      <c r="S4028">
        <v>0</v>
      </c>
      <c r="T4028">
        <v>2013</v>
      </c>
      <c r="U4028">
        <v>124</v>
      </c>
      <c r="V4028">
        <v>5.5</v>
      </c>
      <c r="W4028">
        <v>433</v>
      </c>
    </row>
    <row r="4029" spans="1:23" x14ac:dyDescent="0.25">
      <c r="A4029" t="s">
        <v>4753</v>
      </c>
      <c r="B4029">
        <v>98</v>
      </c>
      <c r="C4029">
        <v>83</v>
      </c>
      <c r="D4029">
        <v>136</v>
      </c>
      <c r="E4029">
        <v>975</v>
      </c>
      <c r="F4029" t="s">
        <v>332</v>
      </c>
      <c r="G4029">
        <v>3000</v>
      </c>
      <c r="H4029">
        <v>0</v>
      </c>
      <c r="I4029" t="s">
        <v>1094</v>
      </c>
      <c r="J4029" t="s">
        <v>101</v>
      </c>
      <c r="K4029" t="s">
        <v>11239</v>
      </c>
      <c r="L4029">
        <v>16987</v>
      </c>
      <c r="M4029">
        <v>7191</v>
      </c>
      <c r="N4029" t="s">
        <v>430</v>
      </c>
      <c r="O4029">
        <v>2</v>
      </c>
      <c r="P4029">
        <v>85</v>
      </c>
      <c r="Q4029" t="s">
        <v>30</v>
      </c>
      <c r="R4029" t="s">
        <v>31</v>
      </c>
      <c r="S4029">
        <v>0</v>
      </c>
      <c r="T4029">
        <v>2014</v>
      </c>
      <c r="U4029">
        <v>1000</v>
      </c>
      <c r="V4029">
        <v>5.5</v>
      </c>
      <c r="W4029">
        <v>0</v>
      </c>
    </row>
    <row r="4030" spans="1:23" x14ac:dyDescent="0.25">
      <c r="A4030" t="s">
        <v>11240</v>
      </c>
      <c r="B4030">
        <v>29</v>
      </c>
      <c r="C4030">
        <v>80</v>
      </c>
      <c r="D4030">
        <v>19</v>
      </c>
      <c r="E4030">
        <v>73</v>
      </c>
      <c r="F4030" t="s">
        <v>11241</v>
      </c>
      <c r="G4030">
        <v>319</v>
      </c>
      <c r="H4030">
        <v>0</v>
      </c>
      <c r="I4030" t="s">
        <v>1094</v>
      </c>
      <c r="J4030" t="s">
        <v>11242</v>
      </c>
      <c r="K4030" t="s">
        <v>11243</v>
      </c>
      <c r="L4030">
        <v>2978</v>
      </c>
      <c r="M4030">
        <v>845</v>
      </c>
      <c r="N4030" t="s">
        <v>11244</v>
      </c>
      <c r="O4030">
        <v>0</v>
      </c>
      <c r="P4030">
        <v>13</v>
      </c>
      <c r="Q4030" t="s">
        <v>30</v>
      </c>
      <c r="R4030" t="s">
        <v>31</v>
      </c>
      <c r="S4030">
        <v>0</v>
      </c>
      <c r="T4030">
        <v>2013</v>
      </c>
      <c r="U4030">
        <v>302</v>
      </c>
      <c r="V4030">
        <v>2.6</v>
      </c>
      <c r="W4030">
        <v>2000</v>
      </c>
    </row>
    <row r="4031" spans="1:23" x14ac:dyDescent="0.25">
      <c r="A4031" t="s">
        <v>3923</v>
      </c>
      <c r="B4031">
        <v>23</v>
      </c>
      <c r="C4031">
        <v>90</v>
      </c>
      <c r="D4031">
        <v>2000</v>
      </c>
      <c r="E4031">
        <v>454</v>
      </c>
      <c r="F4031" t="s">
        <v>11245</v>
      </c>
      <c r="G4031">
        <v>2000</v>
      </c>
      <c r="H4031">
        <v>0</v>
      </c>
      <c r="I4031" t="s">
        <v>2081</v>
      </c>
      <c r="J4031" t="s">
        <v>3923</v>
      </c>
      <c r="K4031" t="s">
        <v>11246</v>
      </c>
      <c r="L4031">
        <v>13599</v>
      </c>
      <c r="M4031">
        <v>3666</v>
      </c>
      <c r="N4031" t="s">
        <v>11247</v>
      </c>
      <c r="O4031">
        <v>3</v>
      </c>
      <c r="P4031">
        <v>30</v>
      </c>
      <c r="Q4031" t="s">
        <v>30</v>
      </c>
      <c r="R4031" t="s">
        <v>31</v>
      </c>
      <c r="S4031">
        <v>0</v>
      </c>
      <c r="T4031">
        <v>2011</v>
      </c>
      <c r="U4031">
        <v>606</v>
      </c>
      <c r="V4031">
        <v>5.8</v>
      </c>
      <c r="W4031">
        <v>6000</v>
      </c>
    </row>
    <row r="4032" spans="1:23" x14ac:dyDescent="0.25">
      <c r="A4032" t="s">
        <v>6978</v>
      </c>
      <c r="B4032">
        <v>87</v>
      </c>
      <c r="C4032">
        <v>92</v>
      </c>
      <c r="D4032">
        <v>128</v>
      </c>
      <c r="E4032">
        <v>480</v>
      </c>
      <c r="F4032" t="s">
        <v>4015</v>
      </c>
      <c r="G4032">
        <v>756</v>
      </c>
      <c r="H4032">
        <v>0</v>
      </c>
      <c r="I4032" t="s">
        <v>1007</v>
      </c>
      <c r="J4032" t="s">
        <v>6407</v>
      </c>
      <c r="K4032" t="s">
        <v>11248</v>
      </c>
      <c r="L4032">
        <v>13640</v>
      </c>
      <c r="M4032">
        <v>2715</v>
      </c>
      <c r="N4032" t="s">
        <v>11249</v>
      </c>
      <c r="O4032">
        <v>0</v>
      </c>
      <c r="P4032">
        <v>128</v>
      </c>
      <c r="Q4032" t="s">
        <v>30</v>
      </c>
      <c r="R4032" t="s">
        <v>31</v>
      </c>
      <c r="S4032">
        <v>0</v>
      </c>
      <c r="T4032">
        <v>1967</v>
      </c>
      <c r="U4032">
        <v>754</v>
      </c>
      <c r="V4032">
        <v>7.4</v>
      </c>
      <c r="W4032">
        <v>3000</v>
      </c>
    </row>
    <row r="4033" spans="1:23" x14ac:dyDescent="0.25">
      <c r="A4033" t="s">
        <v>11250</v>
      </c>
      <c r="B4033">
        <v>2</v>
      </c>
      <c r="C4033">
        <v>100</v>
      </c>
      <c r="D4033">
        <v>3</v>
      </c>
      <c r="E4033">
        <v>382</v>
      </c>
      <c r="F4033" t="s">
        <v>11251</v>
      </c>
      <c r="G4033">
        <v>1000</v>
      </c>
      <c r="H4033">
        <v>0</v>
      </c>
      <c r="I4033" t="s">
        <v>1094</v>
      </c>
      <c r="J4033" t="s">
        <v>840</v>
      </c>
      <c r="K4033" t="s">
        <v>11252</v>
      </c>
      <c r="L4033">
        <v>118</v>
      </c>
      <c r="M4033">
        <v>2890</v>
      </c>
      <c r="N4033" t="s">
        <v>11253</v>
      </c>
      <c r="O4033">
        <v>0</v>
      </c>
      <c r="P4033">
        <v>1</v>
      </c>
      <c r="Q4033" t="s">
        <v>5809</v>
      </c>
      <c r="R4033" t="s">
        <v>4304</v>
      </c>
      <c r="S4033">
        <v>0</v>
      </c>
      <c r="T4033">
        <v>2009</v>
      </c>
      <c r="U4033">
        <v>810</v>
      </c>
      <c r="V4033">
        <v>5.0999999999999996</v>
      </c>
      <c r="W4033">
        <v>32</v>
      </c>
    </row>
    <row r="4034" spans="1:23" x14ac:dyDescent="0.25">
      <c r="A4034" t="s">
        <v>11254</v>
      </c>
      <c r="B4034">
        <v>17</v>
      </c>
      <c r="C4034">
        <v>88</v>
      </c>
      <c r="D4034">
        <v>8</v>
      </c>
      <c r="E4034">
        <v>471</v>
      </c>
      <c r="F4034" t="s">
        <v>11255</v>
      </c>
      <c r="G4034">
        <v>2000</v>
      </c>
      <c r="H4034">
        <v>0</v>
      </c>
      <c r="I4034" t="s">
        <v>6151</v>
      </c>
      <c r="J4034" t="s">
        <v>3519</v>
      </c>
      <c r="K4034" t="s">
        <v>11256</v>
      </c>
      <c r="L4034">
        <v>704</v>
      </c>
      <c r="M4034">
        <v>4469</v>
      </c>
      <c r="N4034" t="s">
        <v>7558</v>
      </c>
      <c r="O4034">
        <v>0</v>
      </c>
      <c r="P4034">
        <v>9</v>
      </c>
      <c r="Q4034" t="s">
        <v>30</v>
      </c>
      <c r="R4034" t="s">
        <v>31</v>
      </c>
      <c r="S4034">
        <v>0</v>
      </c>
      <c r="T4034">
        <v>2013</v>
      </c>
      <c r="U4034">
        <v>715</v>
      </c>
      <c r="V4034">
        <v>5.2</v>
      </c>
      <c r="W4034">
        <v>406</v>
      </c>
    </row>
    <row r="4035" spans="1:23" x14ac:dyDescent="0.25">
      <c r="A4035" t="s">
        <v>11258</v>
      </c>
      <c r="B4035">
        <v>6</v>
      </c>
      <c r="C4035">
        <v>82</v>
      </c>
      <c r="D4035">
        <v>9</v>
      </c>
      <c r="E4035">
        <v>648</v>
      </c>
      <c r="F4035" t="s">
        <v>11259</v>
      </c>
      <c r="G4035">
        <v>904</v>
      </c>
      <c r="H4035">
        <v>0</v>
      </c>
      <c r="I4035" t="s">
        <v>6151</v>
      </c>
      <c r="J4035" t="s">
        <v>1929</v>
      </c>
      <c r="K4035" t="s">
        <v>11260</v>
      </c>
      <c r="L4035">
        <v>520</v>
      </c>
      <c r="M4035">
        <v>4092</v>
      </c>
      <c r="N4035" t="s">
        <v>11261</v>
      </c>
      <c r="O4035">
        <v>4</v>
      </c>
      <c r="P4035">
        <v>8</v>
      </c>
      <c r="Q4035" t="s">
        <v>30</v>
      </c>
      <c r="R4035" t="s">
        <v>31</v>
      </c>
      <c r="S4035">
        <v>0</v>
      </c>
      <c r="T4035">
        <v>2015</v>
      </c>
      <c r="U4035">
        <v>779</v>
      </c>
      <c r="V4035">
        <v>3.9</v>
      </c>
      <c r="W4035">
        <v>398</v>
      </c>
    </row>
    <row r="4036" spans="1:23" x14ac:dyDescent="0.25">
      <c r="A4036" t="s">
        <v>11262</v>
      </c>
      <c r="B4036">
        <v>9</v>
      </c>
      <c r="C4036">
        <v>97</v>
      </c>
      <c r="D4036">
        <v>96</v>
      </c>
      <c r="E4036">
        <v>37</v>
      </c>
      <c r="F4036" t="s">
        <v>11263</v>
      </c>
      <c r="G4036">
        <v>201</v>
      </c>
      <c r="H4036">
        <v>0</v>
      </c>
      <c r="I4036" t="s">
        <v>11264</v>
      </c>
      <c r="J4036" t="s">
        <v>8064</v>
      </c>
      <c r="K4036" t="s">
        <v>11265</v>
      </c>
      <c r="L4036">
        <v>240</v>
      </c>
      <c r="M4036">
        <v>277</v>
      </c>
      <c r="N4036" t="s">
        <v>11266</v>
      </c>
      <c r="O4036">
        <v>1</v>
      </c>
      <c r="P4036">
        <v>9</v>
      </c>
      <c r="Q4036" t="s">
        <v>30</v>
      </c>
      <c r="R4036" t="s">
        <v>4304</v>
      </c>
      <c r="S4036">
        <v>0</v>
      </c>
      <c r="T4036">
        <v>1988</v>
      </c>
      <c r="U4036">
        <v>39</v>
      </c>
      <c r="V4036">
        <v>6.2</v>
      </c>
      <c r="W4036">
        <v>37</v>
      </c>
    </row>
    <row r="4037" spans="1:23" x14ac:dyDescent="0.25">
      <c r="A4037" t="s">
        <v>584</v>
      </c>
      <c r="B4037">
        <v>343</v>
      </c>
      <c r="C4037">
        <v>105</v>
      </c>
      <c r="D4037">
        <v>0</v>
      </c>
      <c r="E4037">
        <v>502</v>
      </c>
      <c r="F4037" t="s">
        <v>1305</v>
      </c>
      <c r="G4037">
        <v>2000</v>
      </c>
      <c r="H4037">
        <v>201148159</v>
      </c>
      <c r="I4037" t="s">
        <v>1306</v>
      </c>
      <c r="J4037" t="s">
        <v>410</v>
      </c>
      <c r="K4037" t="s">
        <v>1307</v>
      </c>
      <c r="L4037">
        <v>103749</v>
      </c>
      <c r="M4037">
        <v>4671</v>
      </c>
      <c r="N4037" t="s">
        <v>600</v>
      </c>
      <c r="O4037">
        <v>1</v>
      </c>
      <c r="P4037">
        <v>323</v>
      </c>
      <c r="Q4037" t="s">
        <v>30</v>
      </c>
      <c r="R4037" t="s">
        <v>31</v>
      </c>
      <c r="S4037">
        <v>0</v>
      </c>
      <c r="T4037">
        <v>2015</v>
      </c>
      <c r="U4037">
        <v>520</v>
      </c>
      <c r="V4037">
        <v>7</v>
      </c>
      <c r="W4037">
        <v>56000</v>
      </c>
    </row>
    <row r="4038" spans="1:23" x14ac:dyDescent="0.25">
      <c r="A4038" t="s">
        <v>11267</v>
      </c>
      <c r="B4038">
        <v>11</v>
      </c>
      <c r="C4038">
        <v>94</v>
      </c>
      <c r="D4038">
        <v>0</v>
      </c>
      <c r="E4038">
        <v>356</v>
      </c>
      <c r="F4038" t="s">
        <v>876</v>
      </c>
      <c r="G4038">
        <v>854</v>
      </c>
      <c r="H4038">
        <v>0</v>
      </c>
      <c r="I4038" t="s">
        <v>11268</v>
      </c>
      <c r="J4038" t="s">
        <v>2036</v>
      </c>
      <c r="K4038" t="s">
        <v>11269</v>
      </c>
      <c r="L4038">
        <v>706</v>
      </c>
      <c r="M4038">
        <v>1989</v>
      </c>
      <c r="N4038" t="s">
        <v>6947</v>
      </c>
      <c r="O4038">
        <v>3</v>
      </c>
      <c r="P4038">
        <v>14</v>
      </c>
      <c r="Q4038" t="s">
        <v>30</v>
      </c>
      <c r="R4038" t="s">
        <v>31</v>
      </c>
      <c r="S4038">
        <v>0</v>
      </c>
      <c r="T4038">
        <v>2009</v>
      </c>
      <c r="U4038">
        <v>602</v>
      </c>
      <c r="V4038">
        <v>6.2</v>
      </c>
      <c r="W4038">
        <v>229</v>
      </c>
    </row>
    <row r="4039" spans="1:23" x14ac:dyDescent="0.25">
      <c r="A4039" t="s">
        <v>11270</v>
      </c>
      <c r="B4039">
        <v>34</v>
      </c>
      <c r="C4039">
        <v>95</v>
      </c>
      <c r="D4039">
        <v>7</v>
      </c>
      <c r="E4039">
        <v>463</v>
      </c>
      <c r="F4039" t="s">
        <v>11271</v>
      </c>
      <c r="G4039">
        <v>2000</v>
      </c>
      <c r="H4039">
        <v>0</v>
      </c>
      <c r="I4039" t="s">
        <v>936</v>
      </c>
      <c r="J4039" t="s">
        <v>166</v>
      </c>
      <c r="K4039" t="s">
        <v>11272</v>
      </c>
      <c r="L4039">
        <v>3443</v>
      </c>
      <c r="M4039">
        <v>3648</v>
      </c>
      <c r="N4039" t="s">
        <v>3589</v>
      </c>
      <c r="O4039">
        <v>2</v>
      </c>
      <c r="P4039">
        <v>20</v>
      </c>
      <c r="Q4039" t="s">
        <v>30</v>
      </c>
      <c r="R4039" t="s">
        <v>31</v>
      </c>
      <c r="S4039">
        <v>0</v>
      </c>
      <c r="T4039">
        <v>2010</v>
      </c>
      <c r="U4039">
        <v>536</v>
      </c>
      <c r="V4039">
        <v>5.9</v>
      </c>
      <c r="W4039">
        <v>480</v>
      </c>
    </row>
    <row r="4040" spans="1:23" x14ac:dyDescent="0.25">
      <c r="A4040" t="s">
        <v>2746</v>
      </c>
      <c r="B4040">
        <v>71</v>
      </c>
      <c r="C4040">
        <v>113</v>
      </c>
      <c r="D4040">
        <v>179</v>
      </c>
      <c r="E4040">
        <v>11</v>
      </c>
      <c r="F4040" t="s">
        <v>11273</v>
      </c>
      <c r="G4040">
        <v>119</v>
      </c>
      <c r="H4040">
        <v>5595428</v>
      </c>
      <c r="I4040" t="s">
        <v>2164</v>
      </c>
      <c r="J4040" t="s">
        <v>10831</v>
      </c>
      <c r="K4040" t="s">
        <v>11274</v>
      </c>
      <c r="L4040">
        <v>28951</v>
      </c>
      <c r="M4040">
        <v>167</v>
      </c>
      <c r="N4040" t="s">
        <v>11275</v>
      </c>
      <c r="O4040">
        <v>0</v>
      </c>
      <c r="P4040">
        <v>257</v>
      </c>
      <c r="Q4040" t="s">
        <v>8394</v>
      </c>
      <c r="R4040" t="s">
        <v>9691</v>
      </c>
      <c r="S4040">
        <v>0</v>
      </c>
      <c r="T4040">
        <v>1998</v>
      </c>
      <c r="U4040">
        <v>14</v>
      </c>
      <c r="V4040">
        <v>8</v>
      </c>
      <c r="W4040">
        <v>0</v>
      </c>
    </row>
    <row r="4041" spans="1:23" x14ac:dyDescent="0.25">
      <c r="A4041" t="s">
        <v>11026</v>
      </c>
      <c r="B4041">
        <v>21</v>
      </c>
      <c r="C4041">
        <v>136</v>
      </c>
      <c r="D4041">
        <v>964</v>
      </c>
      <c r="E4041">
        <v>248</v>
      </c>
      <c r="F4041" t="s">
        <v>11276</v>
      </c>
      <c r="G4041">
        <v>931</v>
      </c>
      <c r="H4041">
        <v>0</v>
      </c>
      <c r="I4041" t="s">
        <v>1639</v>
      </c>
      <c r="J4041" t="s">
        <v>3062</v>
      </c>
      <c r="K4041" t="s">
        <v>11277</v>
      </c>
      <c r="L4041">
        <v>4313</v>
      </c>
      <c r="M4041">
        <v>2167</v>
      </c>
      <c r="N4041" t="s">
        <v>10811</v>
      </c>
      <c r="O4041">
        <v>2</v>
      </c>
      <c r="P4041">
        <v>40</v>
      </c>
      <c r="Q4041" t="s">
        <v>30</v>
      </c>
      <c r="R4041" t="s">
        <v>31</v>
      </c>
      <c r="S4041">
        <v>0</v>
      </c>
      <c r="T4041">
        <v>1961</v>
      </c>
      <c r="U4041">
        <v>416</v>
      </c>
      <c r="V4041">
        <v>7.3</v>
      </c>
      <c r="W4041">
        <v>612</v>
      </c>
    </row>
    <row r="4042" spans="1:23" x14ac:dyDescent="0.25">
      <c r="A4042" t="s">
        <v>11278</v>
      </c>
      <c r="B4042">
        <v>28</v>
      </c>
      <c r="C4042">
        <v>80</v>
      </c>
      <c r="D4042">
        <v>81</v>
      </c>
      <c r="E4042">
        <v>214</v>
      </c>
      <c r="F4042" t="s">
        <v>1779</v>
      </c>
      <c r="G4042">
        <v>640</v>
      </c>
      <c r="H4042">
        <v>0</v>
      </c>
      <c r="I4042" t="s">
        <v>2850</v>
      </c>
      <c r="J4042" t="s">
        <v>11279</v>
      </c>
      <c r="K4042" t="s">
        <v>11280</v>
      </c>
      <c r="L4042">
        <v>2425</v>
      </c>
      <c r="M4042">
        <v>1517</v>
      </c>
      <c r="N4042" t="s">
        <v>11281</v>
      </c>
      <c r="O4042">
        <v>1</v>
      </c>
      <c r="P4042">
        <v>31</v>
      </c>
      <c r="Q4042" t="s">
        <v>30</v>
      </c>
      <c r="R4042" t="s">
        <v>31</v>
      </c>
      <c r="S4042">
        <v>0</v>
      </c>
      <c r="T4042">
        <v>2015</v>
      </c>
      <c r="U4042">
        <v>277</v>
      </c>
      <c r="V4042">
        <v>4.9000000000000004</v>
      </c>
      <c r="W4042">
        <v>968</v>
      </c>
    </row>
    <row r="4043" spans="1:23" x14ac:dyDescent="0.25">
      <c r="A4043" t="s">
        <v>11282</v>
      </c>
      <c r="B4043">
        <v>35</v>
      </c>
      <c r="C4043">
        <v>105</v>
      </c>
      <c r="D4043">
        <v>39</v>
      </c>
      <c r="E4043">
        <v>183</v>
      </c>
      <c r="F4043" t="s">
        <v>3708</v>
      </c>
      <c r="G4043">
        <v>267</v>
      </c>
      <c r="H4043">
        <v>3123749</v>
      </c>
      <c r="I4043" t="s">
        <v>1099</v>
      </c>
      <c r="J4043" t="s">
        <v>2564</v>
      </c>
      <c r="K4043" t="s">
        <v>11283</v>
      </c>
      <c r="L4043">
        <v>746</v>
      </c>
      <c r="M4043">
        <v>1231</v>
      </c>
      <c r="N4043" t="s">
        <v>10847</v>
      </c>
      <c r="O4043">
        <v>8</v>
      </c>
      <c r="P4043">
        <v>27</v>
      </c>
      <c r="Q4043" t="s">
        <v>30</v>
      </c>
      <c r="R4043" t="s">
        <v>31</v>
      </c>
      <c r="S4043">
        <v>0</v>
      </c>
      <c r="T4043">
        <v>2005</v>
      </c>
      <c r="U4043">
        <v>225</v>
      </c>
      <c r="V4043">
        <v>6.5</v>
      </c>
      <c r="W4043">
        <v>88</v>
      </c>
    </row>
    <row r="4044" spans="1:23" x14ac:dyDescent="0.25">
      <c r="A4044" t="s">
        <v>7991</v>
      </c>
      <c r="B4044">
        <v>30</v>
      </c>
      <c r="C4044">
        <v>90</v>
      </c>
      <c r="D4044">
        <v>35</v>
      </c>
      <c r="E4044">
        <v>21</v>
      </c>
      <c r="F4044" t="s">
        <v>11284</v>
      </c>
      <c r="G4044">
        <v>216</v>
      </c>
      <c r="H4044">
        <v>0</v>
      </c>
      <c r="I4044" t="s">
        <v>3752</v>
      </c>
      <c r="J4044" t="s">
        <v>11285</v>
      </c>
      <c r="K4044" t="s">
        <v>11286</v>
      </c>
      <c r="L4044">
        <v>2157</v>
      </c>
      <c r="M4044">
        <v>423</v>
      </c>
      <c r="N4044" t="s">
        <v>11287</v>
      </c>
      <c r="O4044">
        <v>0</v>
      </c>
      <c r="P4044">
        <v>15</v>
      </c>
      <c r="Q4044" t="s">
        <v>30</v>
      </c>
      <c r="R4044" t="s">
        <v>31</v>
      </c>
      <c r="S4044">
        <v>0</v>
      </c>
      <c r="T4044">
        <v>2014</v>
      </c>
      <c r="U4044">
        <v>158</v>
      </c>
      <c r="V4044">
        <v>4.3</v>
      </c>
      <c r="W4044">
        <v>421</v>
      </c>
    </row>
    <row r="4045" spans="1:23" x14ac:dyDescent="0.25">
      <c r="A4045" t="s">
        <v>11288</v>
      </c>
      <c r="B4045">
        <v>73</v>
      </c>
      <c r="C4045">
        <v>93</v>
      </c>
      <c r="D4045">
        <v>4</v>
      </c>
      <c r="E4045">
        <v>394</v>
      </c>
      <c r="F4045" t="s">
        <v>3145</v>
      </c>
      <c r="G4045">
        <v>875</v>
      </c>
      <c r="H4045">
        <v>100675</v>
      </c>
      <c r="I4045" t="s">
        <v>51</v>
      </c>
      <c r="J4045" t="s">
        <v>11289</v>
      </c>
      <c r="K4045" t="s">
        <v>11290</v>
      </c>
      <c r="L4045">
        <v>5695</v>
      </c>
      <c r="M4045">
        <v>2305</v>
      </c>
      <c r="N4045" t="s">
        <v>11291</v>
      </c>
      <c r="O4045">
        <v>0</v>
      </c>
      <c r="P4045">
        <v>23</v>
      </c>
      <c r="Q4045" t="s">
        <v>30</v>
      </c>
      <c r="R4045" t="s">
        <v>31</v>
      </c>
      <c r="S4045">
        <v>0</v>
      </c>
      <c r="T4045">
        <v>2010</v>
      </c>
      <c r="U4045">
        <v>412</v>
      </c>
      <c r="V4045">
        <v>6.4</v>
      </c>
      <c r="W4045">
        <v>0</v>
      </c>
    </row>
    <row r="4046" spans="1:23" x14ac:dyDescent="0.25">
      <c r="A4046" t="s">
        <v>715</v>
      </c>
      <c r="B4046">
        <v>154</v>
      </c>
      <c r="C4046">
        <v>107</v>
      </c>
      <c r="D4046">
        <v>503</v>
      </c>
      <c r="E4046">
        <v>108</v>
      </c>
      <c r="F4046" t="s">
        <v>5638</v>
      </c>
      <c r="G4046">
        <v>264</v>
      </c>
      <c r="H4046">
        <v>0</v>
      </c>
      <c r="I4046" t="s">
        <v>5639</v>
      </c>
      <c r="J4046" t="s">
        <v>5640</v>
      </c>
      <c r="K4046" t="s">
        <v>5641</v>
      </c>
      <c r="L4046">
        <v>80961</v>
      </c>
      <c r="M4046">
        <v>673</v>
      </c>
      <c r="N4046" t="s">
        <v>5642</v>
      </c>
      <c r="O4046">
        <v>2</v>
      </c>
      <c r="P4046">
        <v>310</v>
      </c>
      <c r="Q4046" t="s">
        <v>30</v>
      </c>
      <c r="R4046" t="s">
        <v>44</v>
      </c>
      <c r="S4046">
        <v>0</v>
      </c>
      <c r="T4046">
        <v>1976</v>
      </c>
      <c r="U4046">
        <v>139</v>
      </c>
      <c r="V4046">
        <v>7.6</v>
      </c>
      <c r="W4046">
        <v>7000</v>
      </c>
    </row>
    <row r="4047" spans="1:23" x14ac:dyDescent="0.25">
      <c r="A4047" t="s">
        <v>4518</v>
      </c>
      <c r="B4047">
        <v>251</v>
      </c>
      <c r="C4047">
        <v>89</v>
      </c>
      <c r="D4047">
        <v>192</v>
      </c>
      <c r="E4047">
        <v>142</v>
      </c>
      <c r="F4047" t="s">
        <v>9119</v>
      </c>
      <c r="G4047">
        <v>447</v>
      </c>
      <c r="H4047">
        <v>3645438</v>
      </c>
      <c r="I4047" t="s">
        <v>3905</v>
      </c>
      <c r="J4047" t="s">
        <v>1070</v>
      </c>
      <c r="K4047" t="s">
        <v>11292</v>
      </c>
      <c r="L4047">
        <v>55040</v>
      </c>
      <c r="M4047">
        <v>923</v>
      </c>
      <c r="N4047" t="s">
        <v>11293</v>
      </c>
      <c r="O4047">
        <v>1</v>
      </c>
      <c r="P4047">
        <v>539</v>
      </c>
      <c r="Q4047" t="s">
        <v>965</v>
      </c>
      <c r="R4047" t="s">
        <v>966</v>
      </c>
      <c r="S4047">
        <v>0</v>
      </c>
      <c r="T4047">
        <v>2003</v>
      </c>
      <c r="U4047">
        <v>236</v>
      </c>
      <c r="V4047">
        <v>6.8</v>
      </c>
      <c r="W4047">
        <v>0</v>
      </c>
    </row>
    <row r="4048" spans="1:23" x14ac:dyDescent="0.25">
      <c r="A4048" t="s">
        <v>11294</v>
      </c>
      <c r="B4048">
        <v>57</v>
      </c>
      <c r="C4048">
        <v>90</v>
      </c>
      <c r="D4048">
        <v>18</v>
      </c>
      <c r="E4048">
        <v>39</v>
      </c>
      <c r="F4048" t="s">
        <v>11295</v>
      </c>
      <c r="G4048">
        <v>130</v>
      </c>
      <c r="H4048">
        <v>0</v>
      </c>
      <c r="I4048" t="s">
        <v>4529</v>
      </c>
      <c r="J4048" t="s">
        <v>11296</v>
      </c>
      <c r="K4048" t="s">
        <v>11297</v>
      </c>
      <c r="L4048">
        <v>4173</v>
      </c>
      <c r="M4048">
        <v>362</v>
      </c>
      <c r="N4048" t="s">
        <v>11298</v>
      </c>
      <c r="O4048">
        <v>1</v>
      </c>
      <c r="P4048">
        <v>32</v>
      </c>
      <c r="Q4048" t="s">
        <v>30</v>
      </c>
      <c r="R4048" t="s">
        <v>257</v>
      </c>
      <c r="S4048">
        <v>0</v>
      </c>
      <c r="T4048">
        <v>2010</v>
      </c>
      <c r="U4048">
        <v>96</v>
      </c>
      <c r="V4048">
        <v>6.1</v>
      </c>
      <c r="W4048">
        <v>0</v>
      </c>
    </row>
    <row r="4049" spans="1:23" x14ac:dyDescent="0.25">
      <c r="A4049" t="s">
        <v>11299</v>
      </c>
      <c r="B4049">
        <v>14</v>
      </c>
      <c r="C4049">
        <v>89</v>
      </c>
      <c r="D4049">
        <v>6</v>
      </c>
      <c r="E4049">
        <v>29</v>
      </c>
      <c r="F4049" t="s">
        <v>11300</v>
      </c>
      <c r="G4049">
        <v>679</v>
      </c>
      <c r="H4049">
        <v>0</v>
      </c>
      <c r="I4049" t="s">
        <v>3048</v>
      </c>
      <c r="J4049" t="s">
        <v>9084</v>
      </c>
      <c r="K4049" t="s">
        <v>11301</v>
      </c>
      <c r="L4049">
        <v>859</v>
      </c>
      <c r="M4049">
        <v>964</v>
      </c>
      <c r="N4049" t="s">
        <v>11302</v>
      </c>
      <c r="O4049">
        <v>0</v>
      </c>
      <c r="P4049">
        <v>17</v>
      </c>
      <c r="Q4049" t="s">
        <v>30</v>
      </c>
      <c r="R4049" t="s">
        <v>31</v>
      </c>
      <c r="S4049">
        <v>0</v>
      </c>
      <c r="T4049">
        <v>2015</v>
      </c>
      <c r="U4049">
        <v>234</v>
      </c>
      <c r="V4049">
        <v>4</v>
      </c>
      <c r="W4049">
        <v>369</v>
      </c>
    </row>
    <row r="4050" spans="1:23" x14ac:dyDescent="0.25">
      <c r="A4050" t="s">
        <v>7615</v>
      </c>
      <c r="B4050">
        <v>159</v>
      </c>
      <c r="C4050">
        <v>116</v>
      </c>
      <c r="D4050">
        <v>153</v>
      </c>
      <c r="E4050">
        <v>165</v>
      </c>
      <c r="F4050" t="s">
        <v>11303</v>
      </c>
      <c r="G4050">
        <v>275</v>
      </c>
      <c r="H4050">
        <v>22201636</v>
      </c>
      <c r="I4050" t="s">
        <v>3427</v>
      </c>
      <c r="J4050" t="s">
        <v>11304</v>
      </c>
      <c r="K4050" t="s">
        <v>11305</v>
      </c>
      <c r="L4050">
        <v>33567</v>
      </c>
      <c r="M4050">
        <v>727</v>
      </c>
      <c r="N4050" t="s">
        <v>11306</v>
      </c>
      <c r="O4050">
        <v>1</v>
      </c>
      <c r="P4050">
        <v>206</v>
      </c>
      <c r="Q4050" t="s">
        <v>30</v>
      </c>
      <c r="R4050" t="s">
        <v>31</v>
      </c>
      <c r="S4050">
        <v>0</v>
      </c>
      <c r="T4050">
        <v>2005</v>
      </c>
      <c r="U4050">
        <v>247</v>
      </c>
      <c r="V4050">
        <v>7.4</v>
      </c>
      <c r="W4050">
        <v>0</v>
      </c>
    </row>
    <row r="4051" spans="1:23" x14ac:dyDescent="0.25">
      <c r="A4051" t="s">
        <v>10622</v>
      </c>
      <c r="B4051">
        <v>181</v>
      </c>
      <c r="C4051">
        <v>120</v>
      </c>
      <c r="D4051">
        <v>0</v>
      </c>
      <c r="E4051">
        <v>102</v>
      </c>
      <c r="F4051" t="s">
        <v>11307</v>
      </c>
      <c r="G4051">
        <v>105</v>
      </c>
      <c r="H4051">
        <v>25000000</v>
      </c>
      <c r="I4051" t="s">
        <v>3987</v>
      </c>
      <c r="J4051" t="s">
        <v>11308</v>
      </c>
      <c r="K4051" t="s">
        <v>11309</v>
      </c>
      <c r="L4051">
        <v>175196</v>
      </c>
      <c r="M4051">
        <v>527</v>
      </c>
      <c r="N4051" t="s">
        <v>11310</v>
      </c>
      <c r="O4051">
        <v>2</v>
      </c>
      <c r="P4051">
        <v>350</v>
      </c>
      <c r="Q4051" t="s">
        <v>30</v>
      </c>
      <c r="R4051" t="s">
        <v>31</v>
      </c>
      <c r="S4051">
        <v>0</v>
      </c>
      <c r="T4051">
        <v>1959</v>
      </c>
      <c r="U4051">
        <v>103</v>
      </c>
      <c r="V4051">
        <v>8.3000000000000007</v>
      </c>
      <c r="W4051">
        <v>10000</v>
      </c>
    </row>
    <row r="4052" spans="1:23" x14ac:dyDescent="0.25">
      <c r="A4052" t="s">
        <v>11311</v>
      </c>
      <c r="B4052">
        <v>110</v>
      </c>
      <c r="C4052">
        <v>88</v>
      </c>
      <c r="D4052">
        <v>152</v>
      </c>
      <c r="E4052">
        <v>181</v>
      </c>
      <c r="F4052" t="s">
        <v>11312</v>
      </c>
      <c r="G4052">
        <v>935</v>
      </c>
      <c r="H4052">
        <v>19170001</v>
      </c>
      <c r="I4052" t="s">
        <v>3905</v>
      </c>
      <c r="J4052" t="s">
        <v>7833</v>
      </c>
      <c r="K4052" t="s">
        <v>11313</v>
      </c>
      <c r="L4052">
        <v>21359</v>
      </c>
      <c r="M4052">
        <v>1855</v>
      </c>
      <c r="N4052" t="s">
        <v>11314</v>
      </c>
      <c r="O4052">
        <v>0</v>
      </c>
      <c r="P4052">
        <v>270</v>
      </c>
      <c r="Q4052" t="s">
        <v>30</v>
      </c>
      <c r="R4052" t="s">
        <v>31</v>
      </c>
      <c r="S4052">
        <v>0</v>
      </c>
      <c r="T4052">
        <v>1988</v>
      </c>
      <c r="U4052">
        <v>448</v>
      </c>
      <c r="V4052">
        <v>5.3</v>
      </c>
      <c r="W4052">
        <v>0</v>
      </c>
    </row>
    <row r="4053" spans="1:23" x14ac:dyDescent="0.25">
      <c r="A4053" t="s">
        <v>10807</v>
      </c>
      <c r="B4053">
        <v>213</v>
      </c>
      <c r="C4053">
        <v>102</v>
      </c>
      <c r="D4053">
        <v>149</v>
      </c>
      <c r="E4053">
        <v>357</v>
      </c>
      <c r="F4053" t="s">
        <v>11315</v>
      </c>
      <c r="G4053">
        <v>695</v>
      </c>
      <c r="H4053">
        <v>22202612</v>
      </c>
      <c r="I4053" t="s">
        <v>5806</v>
      </c>
      <c r="J4053" t="s">
        <v>11316</v>
      </c>
      <c r="K4053" t="s">
        <v>11317</v>
      </c>
      <c r="L4053">
        <v>291875</v>
      </c>
      <c r="M4053">
        <v>2509</v>
      </c>
      <c r="N4053" t="s">
        <v>11318</v>
      </c>
      <c r="O4053">
        <v>3</v>
      </c>
      <c r="P4053">
        <v>533</v>
      </c>
      <c r="Q4053" t="s">
        <v>30</v>
      </c>
      <c r="R4053" t="s">
        <v>31</v>
      </c>
      <c r="S4053">
        <v>0</v>
      </c>
      <c r="T4053">
        <v>1939</v>
      </c>
      <c r="U4053">
        <v>421</v>
      </c>
      <c r="V4053">
        <v>8.1</v>
      </c>
      <c r="W4053">
        <v>14000</v>
      </c>
    </row>
    <row r="4054" spans="1:23" x14ac:dyDescent="0.25">
      <c r="A4054" t="s">
        <v>6103</v>
      </c>
      <c r="B4054">
        <v>129</v>
      </c>
      <c r="C4054">
        <v>106</v>
      </c>
      <c r="D4054">
        <v>0</v>
      </c>
      <c r="E4054">
        <v>481</v>
      </c>
      <c r="F4054" t="s">
        <v>2093</v>
      </c>
      <c r="G4054">
        <v>1000</v>
      </c>
      <c r="H4054">
        <v>86300000</v>
      </c>
      <c r="I4054" t="s">
        <v>1094</v>
      </c>
      <c r="J4054" t="s">
        <v>3557</v>
      </c>
      <c r="K4054" t="s">
        <v>11319</v>
      </c>
      <c r="L4054">
        <v>112671</v>
      </c>
      <c r="M4054">
        <v>2703</v>
      </c>
      <c r="N4054" t="s">
        <v>6270</v>
      </c>
      <c r="O4054">
        <v>0</v>
      </c>
      <c r="P4054">
        <v>315</v>
      </c>
      <c r="Q4054" t="s">
        <v>30</v>
      </c>
      <c r="R4054" t="s">
        <v>31</v>
      </c>
      <c r="S4054">
        <v>0</v>
      </c>
      <c r="T4054">
        <v>1974</v>
      </c>
      <c r="U4054">
        <v>595</v>
      </c>
      <c r="V4054">
        <v>8</v>
      </c>
      <c r="W4054">
        <v>14000</v>
      </c>
    </row>
    <row r="4055" spans="1:23" x14ac:dyDescent="0.25">
      <c r="A4055" t="s">
        <v>1619</v>
      </c>
      <c r="B4055">
        <v>280</v>
      </c>
      <c r="C4055">
        <v>95</v>
      </c>
      <c r="D4055">
        <v>0</v>
      </c>
      <c r="E4055">
        <v>192</v>
      </c>
      <c r="F4055" t="s">
        <v>2818</v>
      </c>
      <c r="G4055">
        <v>569</v>
      </c>
      <c r="H4055">
        <v>952620</v>
      </c>
      <c r="I4055" t="s">
        <v>3905</v>
      </c>
      <c r="J4055" t="s">
        <v>3137</v>
      </c>
      <c r="K4055" t="s">
        <v>11320</v>
      </c>
      <c r="L4055">
        <v>40800</v>
      </c>
      <c r="M4055">
        <v>1797</v>
      </c>
      <c r="N4055" t="s">
        <v>11321</v>
      </c>
      <c r="O4055">
        <v>0</v>
      </c>
      <c r="P4055">
        <v>332</v>
      </c>
      <c r="Q4055" t="s">
        <v>30</v>
      </c>
      <c r="R4055" t="s">
        <v>31</v>
      </c>
      <c r="S4055">
        <v>0</v>
      </c>
      <c r="T4055">
        <v>2007</v>
      </c>
      <c r="U4055">
        <v>529</v>
      </c>
      <c r="V4055">
        <v>5.7</v>
      </c>
      <c r="W4055">
        <v>0</v>
      </c>
    </row>
    <row r="4056" spans="1:23" x14ac:dyDescent="0.25">
      <c r="A4056" t="s">
        <v>11322</v>
      </c>
      <c r="B4056">
        <v>15</v>
      </c>
      <c r="C4056">
        <v>144</v>
      </c>
      <c r="D4056">
        <v>124</v>
      </c>
      <c r="E4056">
        <v>327</v>
      </c>
      <c r="F4056" t="s">
        <v>11323</v>
      </c>
      <c r="G4056">
        <v>464</v>
      </c>
      <c r="H4056">
        <v>0</v>
      </c>
      <c r="I4056" t="s">
        <v>936</v>
      </c>
      <c r="J4056" t="s">
        <v>10579</v>
      </c>
      <c r="K4056" t="s">
        <v>11324</v>
      </c>
      <c r="L4056">
        <v>27569</v>
      </c>
      <c r="M4056">
        <v>1761</v>
      </c>
      <c r="N4056" t="s">
        <v>9161</v>
      </c>
      <c r="O4056">
        <v>0</v>
      </c>
      <c r="P4056">
        <v>106</v>
      </c>
      <c r="Q4056" t="s">
        <v>3447</v>
      </c>
      <c r="R4056" t="s">
        <v>3448</v>
      </c>
      <c r="S4056">
        <v>0</v>
      </c>
      <c r="T4056">
        <v>2006</v>
      </c>
      <c r="U4056">
        <v>426</v>
      </c>
      <c r="V4056">
        <v>8.1999999999999993</v>
      </c>
      <c r="W4056">
        <v>349</v>
      </c>
    </row>
    <row r="4057" spans="1:23" x14ac:dyDescent="0.25">
      <c r="A4057" t="s">
        <v>11325</v>
      </c>
      <c r="B4057">
        <v>61</v>
      </c>
      <c r="C4057">
        <v>113</v>
      </c>
      <c r="D4057">
        <v>9</v>
      </c>
      <c r="E4057">
        <v>42</v>
      </c>
      <c r="F4057" t="s">
        <v>11326</v>
      </c>
      <c r="G4057">
        <v>402</v>
      </c>
      <c r="H4057">
        <v>9054736</v>
      </c>
      <c r="I4057" t="s">
        <v>2164</v>
      </c>
      <c r="J4057" t="s">
        <v>905</v>
      </c>
      <c r="K4057" t="s">
        <v>11327</v>
      </c>
      <c r="L4057">
        <v>5744</v>
      </c>
      <c r="M4057">
        <v>787</v>
      </c>
      <c r="N4057" t="s">
        <v>11328</v>
      </c>
      <c r="O4057">
        <v>1</v>
      </c>
      <c r="P4057">
        <v>57</v>
      </c>
      <c r="Q4057" t="s">
        <v>30</v>
      </c>
      <c r="R4057" t="s">
        <v>31</v>
      </c>
      <c r="S4057">
        <v>0</v>
      </c>
      <c r="T4057">
        <v>1997</v>
      </c>
      <c r="U4057">
        <v>222</v>
      </c>
      <c r="V4057">
        <v>7.1</v>
      </c>
      <c r="W4057">
        <v>381</v>
      </c>
    </row>
    <row r="4058" spans="1:23" x14ac:dyDescent="0.25">
      <c r="A4058" t="s">
        <v>8304</v>
      </c>
      <c r="B4058">
        <v>33</v>
      </c>
      <c r="C4058">
        <v>118</v>
      </c>
      <c r="D4058">
        <v>19</v>
      </c>
      <c r="E4058">
        <v>48</v>
      </c>
      <c r="F4058" t="s">
        <v>11329</v>
      </c>
      <c r="G4058">
        <v>481</v>
      </c>
      <c r="H4058">
        <v>0</v>
      </c>
      <c r="I4058" t="s">
        <v>11330</v>
      </c>
      <c r="J4058" t="s">
        <v>6270</v>
      </c>
      <c r="K4058" t="s">
        <v>11331</v>
      </c>
      <c r="L4058">
        <v>8856</v>
      </c>
      <c r="M4058">
        <v>681</v>
      </c>
      <c r="N4058" t="s">
        <v>11332</v>
      </c>
      <c r="O4058">
        <v>0</v>
      </c>
      <c r="P4058">
        <v>90</v>
      </c>
      <c r="Q4058" t="s">
        <v>30</v>
      </c>
      <c r="R4058" t="s">
        <v>31</v>
      </c>
      <c r="S4058">
        <v>0</v>
      </c>
      <c r="T4058">
        <v>1979</v>
      </c>
      <c r="U4058">
        <v>81</v>
      </c>
      <c r="V4058">
        <v>7.4</v>
      </c>
      <c r="W4058">
        <v>0</v>
      </c>
    </row>
    <row r="4059" spans="1:23" x14ac:dyDescent="0.25">
      <c r="A4059" t="s">
        <v>11333</v>
      </c>
      <c r="B4059">
        <v>1</v>
      </c>
      <c r="C4059">
        <v>141</v>
      </c>
      <c r="D4059">
        <v>2</v>
      </c>
      <c r="E4059">
        <v>32</v>
      </c>
      <c r="F4059" t="s">
        <v>11334</v>
      </c>
      <c r="G4059">
        <v>258</v>
      </c>
      <c r="H4059">
        <v>0</v>
      </c>
      <c r="I4059" t="s">
        <v>11335</v>
      </c>
      <c r="J4059" t="s">
        <v>11336</v>
      </c>
      <c r="K4059" t="s">
        <v>11337</v>
      </c>
      <c r="L4059">
        <v>745</v>
      </c>
      <c r="M4059">
        <v>434</v>
      </c>
      <c r="N4059" t="s">
        <v>11338</v>
      </c>
      <c r="O4059">
        <v>2</v>
      </c>
      <c r="P4059">
        <v>8</v>
      </c>
      <c r="Q4059" t="s">
        <v>11339</v>
      </c>
      <c r="R4059" t="s">
        <v>188</v>
      </c>
      <c r="S4059">
        <v>0</v>
      </c>
      <c r="T4059">
        <v>2015</v>
      </c>
      <c r="U4059">
        <v>85</v>
      </c>
      <c r="V4059">
        <v>6.6</v>
      </c>
      <c r="W4059">
        <v>50</v>
      </c>
    </row>
    <row r="4060" spans="1:23" x14ac:dyDescent="0.25">
      <c r="A4060" t="s">
        <v>11340</v>
      </c>
      <c r="B4060">
        <v>2</v>
      </c>
      <c r="C4060">
        <v>90</v>
      </c>
      <c r="D4060">
        <v>0</v>
      </c>
      <c r="E4060">
        <v>13</v>
      </c>
      <c r="F4060" t="s">
        <v>11341</v>
      </c>
      <c r="G4060">
        <v>122</v>
      </c>
      <c r="H4060">
        <v>0</v>
      </c>
      <c r="I4060" t="s">
        <v>11342</v>
      </c>
      <c r="J4060" t="s">
        <v>6086</v>
      </c>
      <c r="K4060" t="s">
        <v>11343</v>
      </c>
      <c r="L4060">
        <v>1828</v>
      </c>
      <c r="M4060">
        <v>197</v>
      </c>
      <c r="N4060" t="s">
        <v>11344</v>
      </c>
      <c r="O4060">
        <v>0</v>
      </c>
      <c r="P4060">
        <v>6</v>
      </c>
      <c r="Q4060" t="s">
        <v>9094</v>
      </c>
      <c r="R4060" t="s">
        <v>4649</v>
      </c>
      <c r="S4060">
        <v>0</v>
      </c>
      <c r="T4060">
        <v>2008</v>
      </c>
      <c r="U4060">
        <v>33</v>
      </c>
      <c r="V4060">
        <v>5.7</v>
      </c>
      <c r="W4060">
        <v>77</v>
      </c>
    </row>
    <row r="4061" spans="1:23" x14ac:dyDescent="0.25">
      <c r="A4061" t="s">
        <v>11004</v>
      </c>
      <c r="B4061">
        <v>27</v>
      </c>
      <c r="C4061">
        <v>109</v>
      </c>
      <c r="D4061">
        <v>673</v>
      </c>
      <c r="E4061">
        <v>359</v>
      </c>
      <c r="F4061" t="s">
        <v>11345</v>
      </c>
      <c r="G4061">
        <v>756</v>
      </c>
      <c r="H4061">
        <v>0</v>
      </c>
      <c r="I4061" t="s">
        <v>6831</v>
      </c>
      <c r="J4061" t="s">
        <v>6407</v>
      </c>
      <c r="K4061" t="s">
        <v>11346</v>
      </c>
      <c r="L4061">
        <v>5786</v>
      </c>
      <c r="M4061">
        <v>1949</v>
      </c>
      <c r="N4061" t="s">
        <v>7250</v>
      </c>
      <c r="O4061">
        <v>1</v>
      </c>
      <c r="P4061">
        <v>65</v>
      </c>
      <c r="Q4061" t="s">
        <v>30</v>
      </c>
      <c r="R4061" t="s">
        <v>31</v>
      </c>
      <c r="S4061">
        <v>0</v>
      </c>
      <c r="T4061">
        <v>1963</v>
      </c>
      <c r="U4061">
        <v>370</v>
      </c>
      <c r="V4061">
        <v>6.9</v>
      </c>
      <c r="W4061">
        <v>573</v>
      </c>
    </row>
    <row r="4062" spans="1:23" x14ac:dyDescent="0.25">
      <c r="A4062" t="s">
        <v>11347</v>
      </c>
      <c r="B4062">
        <v>19</v>
      </c>
      <c r="C4062">
        <v>95</v>
      </c>
      <c r="D4062">
        <v>53</v>
      </c>
      <c r="E4062">
        <v>2</v>
      </c>
      <c r="F4062" t="s">
        <v>11348</v>
      </c>
      <c r="G4062">
        <v>20</v>
      </c>
      <c r="H4062">
        <v>0</v>
      </c>
      <c r="I4062" t="s">
        <v>1639</v>
      </c>
      <c r="J4062" t="s">
        <v>11349</v>
      </c>
      <c r="K4062" t="s">
        <v>11350</v>
      </c>
      <c r="L4062">
        <v>1470</v>
      </c>
      <c r="M4062">
        <v>25</v>
      </c>
      <c r="N4062" t="s">
        <v>11351</v>
      </c>
      <c r="O4062">
        <v>0</v>
      </c>
      <c r="P4062">
        <v>5</v>
      </c>
      <c r="Q4062" t="s">
        <v>6192</v>
      </c>
      <c r="R4062" t="s">
        <v>6193</v>
      </c>
      <c r="S4062">
        <v>0</v>
      </c>
      <c r="T4062">
        <v>1996</v>
      </c>
      <c r="U4062">
        <v>3</v>
      </c>
      <c r="V4062">
        <v>7</v>
      </c>
      <c r="W4062">
        <v>121</v>
      </c>
    </row>
    <row r="4063" spans="1:23" x14ac:dyDescent="0.25">
      <c r="A4063" t="s">
        <v>10807</v>
      </c>
      <c r="B4063">
        <v>9</v>
      </c>
      <c r="C4063">
        <v>122</v>
      </c>
      <c r="D4063">
        <v>149</v>
      </c>
      <c r="E4063">
        <v>315</v>
      </c>
      <c r="F4063" t="s">
        <v>11352</v>
      </c>
      <c r="G4063">
        <v>760</v>
      </c>
      <c r="H4063">
        <v>0</v>
      </c>
      <c r="I4063" t="s">
        <v>11353</v>
      </c>
      <c r="J4063" t="s">
        <v>8964</v>
      </c>
      <c r="K4063" t="s">
        <v>11354</v>
      </c>
      <c r="L4063">
        <v>1553</v>
      </c>
      <c r="M4063">
        <v>2555</v>
      </c>
      <c r="N4063" t="s">
        <v>11355</v>
      </c>
      <c r="O4063">
        <v>0</v>
      </c>
      <c r="P4063">
        <v>27</v>
      </c>
      <c r="Q4063" t="s">
        <v>30</v>
      </c>
      <c r="R4063" t="s">
        <v>31</v>
      </c>
      <c r="S4063">
        <v>0</v>
      </c>
      <c r="T4063">
        <v>1943</v>
      </c>
      <c r="U4063">
        <v>675</v>
      </c>
      <c r="V4063">
        <v>7</v>
      </c>
      <c r="W4063">
        <v>116</v>
      </c>
    </row>
    <row r="4064" spans="1:23" x14ac:dyDescent="0.25">
      <c r="A4064" t="s">
        <v>6103</v>
      </c>
      <c r="B4064">
        <v>121</v>
      </c>
      <c r="C4064">
        <v>93</v>
      </c>
      <c r="D4064">
        <v>0</v>
      </c>
      <c r="E4064">
        <v>628</v>
      </c>
      <c r="F4064" t="s">
        <v>10402</v>
      </c>
      <c r="G4064">
        <v>1000</v>
      </c>
      <c r="H4064">
        <v>119500000</v>
      </c>
      <c r="I4064" t="s">
        <v>2809</v>
      </c>
      <c r="J4064" t="s">
        <v>3557</v>
      </c>
      <c r="K4064" t="s">
        <v>11356</v>
      </c>
      <c r="L4064">
        <v>95294</v>
      </c>
      <c r="M4064">
        <v>4701</v>
      </c>
      <c r="N4064" t="s">
        <v>2579</v>
      </c>
      <c r="O4064">
        <v>0</v>
      </c>
      <c r="P4064">
        <v>363</v>
      </c>
      <c r="Q4064" t="s">
        <v>30</v>
      </c>
      <c r="R4064" t="s">
        <v>31</v>
      </c>
      <c r="S4064">
        <v>0</v>
      </c>
      <c r="T4064">
        <v>1974</v>
      </c>
      <c r="U4064">
        <v>1000</v>
      </c>
      <c r="V4064">
        <v>7.8</v>
      </c>
      <c r="W4064">
        <v>12000</v>
      </c>
    </row>
    <row r="4065" spans="1:23" x14ac:dyDescent="0.25">
      <c r="A4065" t="s">
        <v>8642</v>
      </c>
      <c r="B4065">
        <v>166</v>
      </c>
      <c r="C4065">
        <v>97</v>
      </c>
      <c r="D4065">
        <v>17</v>
      </c>
      <c r="E4065">
        <v>74</v>
      </c>
      <c r="F4065" t="s">
        <v>11357</v>
      </c>
      <c r="G4065">
        <v>158</v>
      </c>
      <c r="H4065">
        <v>32600000</v>
      </c>
      <c r="I4065" t="s">
        <v>3406</v>
      </c>
      <c r="J4065" t="s">
        <v>11358</v>
      </c>
      <c r="K4065" t="s">
        <v>11359</v>
      </c>
      <c r="L4065">
        <v>29488</v>
      </c>
      <c r="M4065">
        <v>467</v>
      </c>
      <c r="N4065" t="s">
        <v>11360</v>
      </c>
      <c r="O4065">
        <v>0</v>
      </c>
      <c r="P4065">
        <v>326</v>
      </c>
      <c r="Q4065" t="s">
        <v>30</v>
      </c>
      <c r="R4065" t="s">
        <v>31</v>
      </c>
      <c r="S4065">
        <v>0</v>
      </c>
      <c r="T4065">
        <v>1984</v>
      </c>
      <c r="U4065">
        <v>84</v>
      </c>
      <c r="V4065">
        <v>5.9</v>
      </c>
      <c r="W4065">
        <v>0</v>
      </c>
    </row>
    <row r="4066" spans="1:23" x14ac:dyDescent="0.25">
      <c r="A4066" t="s">
        <v>11361</v>
      </c>
      <c r="B4066">
        <v>269</v>
      </c>
      <c r="C4066">
        <v>82</v>
      </c>
      <c r="D4066">
        <v>84</v>
      </c>
      <c r="E4066">
        <v>46</v>
      </c>
      <c r="F4066" t="s">
        <v>11362</v>
      </c>
      <c r="G4066">
        <v>88</v>
      </c>
      <c r="H4066">
        <v>3826455</v>
      </c>
      <c r="I4066" t="s">
        <v>2164</v>
      </c>
      <c r="J4066" t="s">
        <v>11363</v>
      </c>
      <c r="K4066" t="s">
        <v>11364</v>
      </c>
      <c r="L4066">
        <v>34643</v>
      </c>
      <c r="M4066">
        <v>205</v>
      </c>
      <c r="N4066" t="s">
        <v>11365</v>
      </c>
      <c r="O4066">
        <v>1</v>
      </c>
      <c r="P4066">
        <v>123</v>
      </c>
      <c r="Q4066" t="s">
        <v>7898</v>
      </c>
      <c r="R4066" t="s">
        <v>7899</v>
      </c>
      <c r="S4066">
        <v>0</v>
      </c>
      <c r="T4066">
        <v>2013</v>
      </c>
      <c r="U4066">
        <v>64</v>
      </c>
      <c r="V4066">
        <v>7.4</v>
      </c>
      <c r="W4066">
        <v>17000</v>
      </c>
    </row>
    <row r="4067" spans="1:23" x14ac:dyDescent="0.25">
      <c r="A4067" t="s">
        <v>7343</v>
      </c>
      <c r="B4067">
        <v>29</v>
      </c>
      <c r="C4067">
        <v>140</v>
      </c>
      <c r="D4067">
        <v>133</v>
      </c>
      <c r="E4067">
        <v>239</v>
      </c>
      <c r="F4067" t="s">
        <v>9028</v>
      </c>
      <c r="G4067">
        <v>443</v>
      </c>
      <c r="H4067">
        <v>3130592</v>
      </c>
      <c r="I4067" t="s">
        <v>152</v>
      </c>
      <c r="J4067" t="s">
        <v>3181</v>
      </c>
      <c r="K4067" t="s">
        <v>11366</v>
      </c>
      <c r="L4067">
        <v>10755</v>
      </c>
      <c r="M4067">
        <v>1269</v>
      </c>
      <c r="N4067" t="s">
        <v>4832</v>
      </c>
      <c r="O4067">
        <v>1</v>
      </c>
      <c r="P4067">
        <v>69</v>
      </c>
      <c r="Q4067" t="s">
        <v>30</v>
      </c>
      <c r="R4067" t="s">
        <v>44</v>
      </c>
      <c r="S4067">
        <v>0</v>
      </c>
      <c r="T4067">
        <v>1987</v>
      </c>
      <c r="U4067">
        <v>249</v>
      </c>
      <c r="V4067">
        <v>7.8</v>
      </c>
      <c r="W4067">
        <v>963</v>
      </c>
    </row>
    <row r="4068" spans="1:23" x14ac:dyDescent="0.25">
      <c r="A4068" t="s">
        <v>11367</v>
      </c>
      <c r="B4068">
        <v>20</v>
      </c>
      <c r="C4068">
        <v>86</v>
      </c>
      <c r="D4068">
        <v>3</v>
      </c>
      <c r="E4068">
        <v>327</v>
      </c>
      <c r="F4068" t="s">
        <v>11368</v>
      </c>
      <c r="G4068">
        <v>833</v>
      </c>
      <c r="H4068">
        <v>475000</v>
      </c>
      <c r="I4068" t="s">
        <v>2468</v>
      </c>
      <c r="J4068" t="s">
        <v>432</v>
      </c>
      <c r="K4068" t="s">
        <v>11369</v>
      </c>
      <c r="L4068">
        <v>6930</v>
      </c>
      <c r="M4068">
        <v>2753</v>
      </c>
      <c r="N4068" t="s">
        <v>2958</v>
      </c>
      <c r="O4068">
        <v>2</v>
      </c>
      <c r="P4068">
        <v>53</v>
      </c>
      <c r="Q4068" t="s">
        <v>30</v>
      </c>
      <c r="R4068" t="s">
        <v>31</v>
      </c>
      <c r="S4068">
        <v>0</v>
      </c>
      <c r="T4068">
        <v>2006</v>
      </c>
      <c r="U4068">
        <v>549</v>
      </c>
      <c r="V4068">
        <v>6</v>
      </c>
      <c r="W4068">
        <v>323</v>
      </c>
    </row>
    <row r="4069" spans="1:23" x14ac:dyDescent="0.25">
      <c r="A4069" t="s">
        <v>4699</v>
      </c>
      <c r="B4069">
        <v>107</v>
      </c>
      <c r="C4069">
        <v>109</v>
      </c>
      <c r="D4069">
        <v>7</v>
      </c>
      <c r="E4069">
        <v>1000</v>
      </c>
      <c r="F4069" t="s">
        <v>531</v>
      </c>
      <c r="G4069">
        <v>40000</v>
      </c>
      <c r="H4069">
        <v>10654581</v>
      </c>
      <c r="I4069" t="s">
        <v>1726</v>
      </c>
      <c r="J4069" t="s">
        <v>35</v>
      </c>
      <c r="K4069" t="s">
        <v>4700</v>
      </c>
      <c r="L4069">
        <v>45500</v>
      </c>
      <c r="M4069">
        <v>52621</v>
      </c>
      <c r="N4069" t="s">
        <v>3679</v>
      </c>
      <c r="O4069">
        <v>0</v>
      </c>
      <c r="P4069">
        <v>260</v>
      </c>
      <c r="Q4069" t="s">
        <v>30</v>
      </c>
      <c r="R4069" t="s">
        <v>31</v>
      </c>
      <c r="S4069">
        <v>0</v>
      </c>
      <c r="T4069">
        <v>1999</v>
      </c>
      <c r="U4069">
        <v>9000</v>
      </c>
      <c r="V4069">
        <v>5.3</v>
      </c>
      <c r="W4069">
        <v>1000</v>
      </c>
    </row>
    <row r="4070" spans="1:23" x14ac:dyDescent="0.25">
      <c r="A4070" t="s">
        <v>11370</v>
      </c>
      <c r="B4070">
        <v>74</v>
      </c>
      <c r="C4070">
        <v>105</v>
      </c>
      <c r="D4070">
        <v>147</v>
      </c>
      <c r="E4070">
        <v>28</v>
      </c>
      <c r="F4070" t="s">
        <v>11371</v>
      </c>
      <c r="G4070">
        <v>52</v>
      </c>
      <c r="H4070">
        <v>2276368</v>
      </c>
      <c r="I4070" t="s">
        <v>11372</v>
      </c>
      <c r="J4070" t="s">
        <v>11373</v>
      </c>
      <c r="K4070" t="s">
        <v>11374</v>
      </c>
      <c r="L4070">
        <v>3849</v>
      </c>
      <c r="M4070">
        <v>179</v>
      </c>
      <c r="N4070" t="s">
        <v>11375</v>
      </c>
      <c r="O4070">
        <v>1</v>
      </c>
      <c r="P4070">
        <v>37</v>
      </c>
      <c r="Q4070" t="s">
        <v>30</v>
      </c>
      <c r="R4070" t="s">
        <v>31</v>
      </c>
      <c r="S4070">
        <v>0</v>
      </c>
      <c r="T4070">
        <v>2004</v>
      </c>
      <c r="U4070">
        <v>52</v>
      </c>
      <c r="V4070">
        <v>7.9</v>
      </c>
      <c r="W4070">
        <v>0</v>
      </c>
    </row>
    <row r="4071" spans="1:23" x14ac:dyDescent="0.25">
      <c r="A4071" t="s">
        <v>11376</v>
      </c>
      <c r="B4071">
        <v>173</v>
      </c>
      <c r="C4071">
        <v>66</v>
      </c>
      <c r="D4071">
        <v>76</v>
      </c>
      <c r="E4071">
        <v>36</v>
      </c>
      <c r="F4071" t="s">
        <v>11376</v>
      </c>
      <c r="G4071">
        <v>123</v>
      </c>
      <c r="H4071">
        <v>38108</v>
      </c>
      <c r="I4071" t="s">
        <v>2681</v>
      </c>
      <c r="J4071" t="s">
        <v>11377</v>
      </c>
      <c r="K4071" t="s">
        <v>11378</v>
      </c>
      <c r="L4071">
        <v>40878</v>
      </c>
      <c r="M4071">
        <v>239</v>
      </c>
      <c r="N4071" t="s">
        <v>11379</v>
      </c>
      <c r="O4071">
        <v>0</v>
      </c>
      <c r="P4071">
        <v>124</v>
      </c>
      <c r="Q4071" t="s">
        <v>1783</v>
      </c>
      <c r="R4071" t="s">
        <v>2266</v>
      </c>
      <c r="S4071">
        <v>0</v>
      </c>
      <c r="T4071">
        <v>2007</v>
      </c>
      <c r="U4071">
        <v>76</v>
      </c>
      <c r="V4071">
        <v>7.2</v>
      </c>
      <c r="W4071">
        <v>0</v>
      </c>
    </row>
    <row r="4072" spans="1:23" x14ac:dyDescent="0.25">
      <c r="A4072" t="s">
        <v>11380</v>
      </c>
      <c r="B4072">
        <v>5</v>
      </c>
      <c r="C4072">
        <v>99</v>
      </c>
      <c r="D4072">
        <v>0</v>
      </c>
      <c r="E4072">
        <v>4</v>
      </c>
      <c r="F4072" t="s">
        <v>11381</v>
      </c>
      <c r="G4072">
        <v>11</v>
      </c>
      <c r="H4072">
        <v>0</v>
      </c>
      <c r="I4072" t="s">
        <v>1068</v>
      </c>
      <c r="J4072" t="s">
        <v>9378</v>
      </c>
      <c r="K4072" t="s">
        <v>11382</v>
      </c>
      <c r="L4072">
        <v>1418</v>
      </c>
      <c r="M4072">
        <v>19</v>
      </c>
      <c r="N4072" t="s">
        <v>11383</v>
      </c>
      <c r="O4072">
        <v>1</v>
      </c>
      <c r="P4072">
        <v>4</v>
      </c>
      <c r="Q4072" t="s">
        <v>1272</v>
      </c>
      <c r="R4072" t="s">
        <v>607</v>
      </c>
      <c r="S4072">
        <v>0</v>
      </c>
      <c r="T4072">
        <v>2009</v>
      </c>
      <c r="U4072">
        <v>4</v>
      </c>
      <c r="V4072">
        <v>7.4</v>
      </c>
      <c r="W4072">
        <v>30</v>
      </c>
    </row>
    <row r="4073" spans="1:23" x14ac:dyDescent="0.25">
      <c r="A4073" t="s">
        <v>11384</v>
      </c>
      <c r="B4073">
        <v>66</v>
      </c>
      <c r="C4073">
        <v>100</v>
      </c>
      <c r="D4073">
        <v>6</v>
      </c>
      <c r="E4073">
        <v>209</v>
      </c>
      <c r="F4073" t="s">
        <v>1505</v>
      </c>
      <c r="G4073">
        <v>331</v>
      </c>
      <c r="H4073">
        <v>0</v>
      </c>
      <c r="I4073" t="s">
        <v>3406</v>
      </c>
      <c r="J4073" t="s">
        <v>11193</v>
      </c>
      <c r="K4073" t="s">
        <v>11385</v>
      </c>
      <c r="L4073">
        <v>5012</v>
      </c>
      <c r="M4073">
        <v>1082</v>
      </c>
      <c r="N4073" t="s">
        <v>10727</v>
      </c>
      <c r="O4073">
        <v>1</v>
      </c>
      <c r="P4073">
        <v>47</v>
      </c>
      <c r="Q4073" t="s">
        <v>30</v>
      </c>
      <c r="R4073" t="s">
        <v>31</v>
      </c>
      <c r="S4073">
        <v>0</v>
      </c>
      <c r="T4073">
        <v>2007</v>
      </c>
      <c r="U4073">
        <v>272</v>
      </c>
      <c r="V4073">
        <v>5.3</v>
      </c>
      <c r="W4073">
        <v>254</v>
      </c>
    </row>
    <row r="4074" spans="1:23" x14ac:dyDescent="0.25">
      <c r="A4074" t="s">
        <v>11386</v>
      </c>
      <c r="B4074">
        <v>169</v>
      </c>
      <c r="C4074">
        <v>103</v>
      </c>
      <c r="D4074">
        <v>134</v>
      </c>
      <c r="E4074">
        <v>390</v>
      </c>
      <c r="F4074" t="s">
        <v>3776</v>
      </c>
      <c r="G4074">
        <v>804</v>
      </c>
      <c r="H4074">
        <v>0</v>
      </c>
      <c r="I4074" t="s">
        <v>6608</v>
      </c>
      <c r="J4074" t="s">
        <v>9710</v>
      </c>
      <c r="K4074" t="s">
        <v>11387</v>
      </c>
      <c r="L4074">
        <v>150020</v>
      </c>
      <c r="M4074">
        <v>2510</v>
      </c>
      <c r="N4074" t="s">
        <v>11388</v>
      </c>
      <c r="O4074">
        <v>0</v>
      </c>
      <c r="P4074">
        <v>568</v>
      </c>
      <c r="Q4074" t="s">
        <v>30</v>
      </c>
      <c r="R4074" t="s">
        <v>31</v>
      </c>
      <c r="S4074">
        <v>0</v>
      </c>
      <c r="T4074">
        <v>1952</v>
      </c>
      <c r="U4074">
        <v>786</v>
      </c>
      <c r="V4074">
        <v>8.3000000000000007</v>
      </c>
      <c r="W4074">
        <v>0</v>
      </c>
    </row>
    <row r="4075" spans="1:23" x14ac:dyDescent="0.25">
      <c r="A4075" t="s">
        <v>11389</v>
      </c>
      <c r="B4075">
        <v>13</v>
      </c>
      <c r="C4075">
        <v>97</v>
      </c>
      <c r="D4075">
        <v>65</v>
      </c>
      <c r="E4075">
        <v>0</v>
      </c>
      <c r="F4075" t="s">
        <v>11390</v>
      </c>
      <c r="G4075">
        <v>65</v>
      </c>
      <c r="H4075">
        <v>0</v>
      </c>
      <c r="I4075" t="s">
        <v>51</v>
      </c>
      <c r="J4075" t="s">
        <v>11389</v>
      </c>
      <c r="K4075" t="s">
        <v>11391</v>
      </c>
      <c r="L4075">
        <v>6429</v>
      </c>
      <c r="M4075">
        <v>67</v>
      </c>
      <c r="N4075" t="s">
        <v>11392</v>
      </c>
      <c r="O4075">
        <v>2</v>
      </c>
      <c r="P4075">
        <v>25</v>
      </c>
      <c r="Q4075" t="s">
        <v>30</v>
      </c>
      <c r="R4075" t="s">
        <v>257</v>
      </c>
      <c r="S4075">
        <v>0</v>
      </c>
      <c r="T4075">
        <v>2010</v>
      </c>
      <c r="U4075">
        <v>2</v>
      </c>
      <c r="V4075">
        <v>7.6</v>
      </c>
      <c r="W4075">
        <v>10000</v>
      </c>
    </row>
    <row r="4076" spans="1:23" x14ac:dyDescent="0.25">
      <c r="A4076" t="s">
        <v>10226</v>
      </c>
      <c r="B4076">
        <v>129</v>
      </c>
      <c r="C4076">
        <v>86</v>
      </c>
      <c r="D4076">
        <v>89</v>
      </c>
      <c r="E4076">
        <v>555</v>
      </c>
      <c r="F4076" t="s">
        <v>6883</v>
      </c>
      <c r="G4076">
        <v>713</v>
      </c>
      <c r="H4076">
        <v>40041683</v>
      </c>
      <c r="I4076" t="s">
        <v>1789</v>
      </c>
      <c r="J4076" t="s">
        <v>5751</v>
      </c>
      <c r="K4076" t="s">
        <v>11393</v>
      </c>
      <c r="L4076">
        <v>34620</v>
      </c>
      <c r="M4076">
        <v>3421</v>
      </c>
      <c r="N4076" t="s">
        <v>5746</v>
      </c>
      <c r="O4076">
        <v>6</v>
      </c>
      <c r="P4076">
        <v>107</v>
      </c>
      <c r="Q4076" t="s">
        <v>30</v>
      </c>
      <c r="R4076" t="s">
        <v>31</v>
      </c>
      <c r="S4076">
        <v>0</v>
      </c>
      <c r="T4076">
        <v>2013</v>
      </c>
      <c r="U4076">
        <v>584</v>
      </c>
      <c r="V4076">
        <v>5.0999999999999996</v>
      </c>
      <c r="W4076">
        <v>0</v>
      </c>
    </row>
    <row r="4077" spans="1:23" x14ac:dyDescent="0.25">
      <c r="A4077" t="s">
        <v>11394</v>
      </c>
      <c r="B4077">
        <v>30</v>
      </c>
      <c r="C4077">
        <v>87</v>
      </c>
      <c r="D4077">
        <v>67</v>
      </c>
      <c r="E4077">
        <v>67</v>
      </c>
      <c r="F4077" t="s">
        <v>11395</v>
      </c>
      <c r="G4077">
        <v>871</v>
      </c>
      <c r="H4077">
        <v>33349949</v>
      </c>
      <c r="I4077" t="s">
        <v>51</v>
      </c>
      <c r="J4077" t="s">
        <v>11396</v>
      </c>
      <c r="K4077" t="s">
        <v>11397</v>
      </c>
      <c r="L4077">
        <v>9010</v>
      </c>
      <c r="M4077">
        <v>1111</v>
      </c>
      <c r="N4077" t="s">
        <v>11394</v>
      </c>
      <c r="O4077">
        <v>0</v>
      </c>
      <c r="P4077">
        <v>199</v>
      </c>
      <c r="Q4077" t="s">
        <v>30</v>
      </c>
      <c r="R4077" t="s">
        <v>31</v>
      </c>
      <c r="S4077">
        <v>0</v>
      </c>
      <c r="T4077">
        <v>2012</v>
      </c>
      <c r="U4077">
        <v>118</v>
      </c>
      <c r="V4077">
        <v>5.0999999999999996</v>
      </c>
      <c r="W4077">
        <v>0</v>
      </c>
    </row>
    <row r="4078" spans="1:23" x14ac:dyDescent="0.25">
      <c r="A4078" t="s">
        <v>7478</v>
      </c>
      <c r="B4078">
        <v>220</v>
      </c>
      <c r="C4078">
        <v>119</v>
      </c>
      <c r="D4078">
        <v>0</v>
      </c>
      <c r="E4078">
        <v>593</v>
      </c>
      <c r="F4078" t="s">
        <v>1923</v>
      </c>
      <c r="G4078">
        <v>908</v>
      </c>
      <c r="H4078">
        <v>33386128</v>
      </c>
      <c r="I4078" t="s">
        <v>3905</v>
      </c>
      <c r="J4078" t="s">
        <v>5945</v>
      </c>
      <c r="K4078" t="s">
        <v>7479</v>
      </c>
      <c r="L4078">
        <v>36372</v>
      </c>
      <c r="M4078">
        <v>3226</v>
      </c>
      <c r="N4078" t="s">
        <v>2864</v>
      </c>
      <c r="O4078">
        <v>0</v>
      </c>
      <c r="P4078">
        <v>491</v>
      </c>
      <c r="Q4078" t="s">
        <v>30</v>
      </c>
      <c r="R4078" t="s">
        <v>31</v>
      </c>
      <c r="S4078">
        <v>0</v>
      </c>
      <c r="T4078">
        <v>2009</v>
      </c>
      <c r="U4078">
        <v>764</v>
      </c>
      <c r="V4078">
        <v>4.9000000000000004</v>
      </c>
      <c r="W4078">
        <v>3000</v>
      </c>
    </row>
    <row r="4079" spans="1:23" x14ac:dyDescent="0.25">
      <c r="A4079" t="s">
        <v>225</v>
      </c>
      <c r="B4079">
        <v>75</v>
      </c>
      <c r="C4079">
        <v>149</v>
      </c>
      <c r="D4079">
        <v>15000</v>
      </c>
      <c r="E4079">
        <v>982</v>
      </c>
      <c r="F4079" t="s">
        <v>531</v>
      </c>
      <c r="G4079">
        <v>15000</v>
      </c>
      <c r="H4079">
        <v>25809813</v>
      </c>
      <c r="I4079" t="s">
        <v>3386</v>
      </c>
      <c r="J4079" t="s">
        <v>225</v>
      </c>
      <c r="K4079" t="s">
        <v>11398</v>
      </c>
      <c r="L4079">
        <v>50311</v>
      </c>
      <c r="M4079">
        <v>28713</v>
      </c>
      <c r="N4079" t="s">
        <v>1699</v>
      </c>
      <c r="O4079">
        <v>6</v>
      </c>
      <c r="P4079">
        <v>212</v>
      </c>
      <c r="Q4079" t="s">
        <v>30</v>
      </c>
      <c r="R4079" t="s">
        <v>31</v>
      </c>
      <c r="S4079">
        <v>0</v>
      </c>
      <c r="T4079">
        <v>1996</v>
      </c>
      <c r="U4079">
        <v>9000</v>
      </c>
      <c r="V4079">
        <v>6.9</v>
      </c>
      <c r="W4079">
        <v>0</v>
      </c>
    </row>
    <row r="4080" spans="1:23" x14ac:dyDescent="0.25">
      <c r="A4080" t="s">
        <v>11399</v>
      </c>
      <c r="B4080">
        <v>162</v>
      </c>
      <c r="C4080">
        <v>98</v>
      </c>
      <c r="D4080">
        <v>24</v>
      </c>
      <c r="E4080">
        <v>67</v>
      </c>
      <c r="F4080" t="s">
        <v>5961</v>
      </c>
      <c r="G4080">
        <v>381</v>
      </c>
      <c r="H4080">
        <v>14400000</v>
      </c>
      <c r="I4080" t="s">
        <v>4276</v>
      </c>
      <c r="J4080" t="s">
        <v>9812</v>
      </c>
      <c r="K4080" t="s">
        <v>11400</v>
      </c>
      <c r="L4080">
        <v>28589</v>
      </c>
      <c r="M4080">
        <v>684</v>
      </c>
      <c r="N4080" t="s">
        <v>11401</v>
      </c>
      <c r="O4080">
        <v>0</v>
      </c>
      <c r="P4080">
        <v>532</v>
      </c>
      <c r="Q4080" t="s">
        <v>30</v>
      </c>
      <c r="R4080" t="s">
        <v>31</v>
      </c>
      <c r="S4080">
        <v>0</v>
      </c>
      <c r="T4080">
        <v>1982</v>
      </c>
      <c r="U4080">
        <v>128</v>
      </c>
      <c r="V4080">
        <v>4.5999999999999996</v>
      </c>
      <c r="W4080">
        <v>0</v>
      </c>
    </row>
    <row r="4081" spans="1:23" x14ac:dyDescent="0.25">
      <c r="A4081" t="s">
        <v>11402</v>
      </c>
      <c r="B4081">
        <v>74</v>
      </c>
      <c r="C4081">
        <v>98</v>
      </c>
      <c r="D4081">
        <v>11</v>
      </c>
      <c r="E4081">
        <v>450</v>
      </c>
      <c r="F4081" t="s">
        <v>3315</v>
      </c>
      <c r="G4081">
        <v>595</v>
      </c>
      <c r="H4081">
        <v>0</v>
      </c>
      <c r="I4081" t="s">
        <v>447</v>
      </c>
      <c r="J4081" t="s">
        <v>3743</v>
      </c>
      <c r="K4081" t="s">
        <v>11403</v>
      </c>
      <c r="L4081">
        <v>23546</v>
      </c>
      <c r="M4081">
        <v>2373</v>
      </c>
      <c r="N4081" t="s">
        <v>11404</v>
      </c>
      <c r="O4081">
        <v>0</v>
      </c>
      <c r="P4081">
        <v>92</v>
      </c>
      <c r="Q4081" t="s">
        <v>30</v>
      </c>
      <c r="R4081" t="s">
        <v>31</v>
      </c>
      <c r="S4081">
        <v>0</v>
      </c>
      <c r="T4081">
        <v>1971</v>
      </c>
      <c r="U4081">
        <v>521</v>
      </c>
      <c r="V4081">
        <v>6.3</v>
      </c>
      <c r="W4081">
        <v>819</v>
      </c>
    </row>
    <row r="4082" spans="1:23" x14ac:dyDescent="0.25">
      <c r="A4082" t="s">
        <v>8476</v>
      </c>
      <c r="B4082">
        <v>65</v>
      </c>
      <c r="C4082">
        <v>112</v>
      </c>
      <c r="D4082">
        <v>58</v>
      </c>
      <c r="E4082">
        <v>124</v>
      </c>
      <c r="F4082" t="s">
        <v>11405</v>
      </c>
      <c r="G4082">
        <v>617</v>
      </c>
      <c r="H4082">
        <v>0</v>
      </c>
      <c r="I4082" t="s">
        <v>2164</v>
      </c>
      <c r="J4082" t="s">
        <v>10384</v>
      </c>
      <c r="K4082" t="s">
        <v>11406</v>
      </c>
      <c r="L4082">
        <v>15277</v>
      </c>
      <c r="M4082">
        <v>1141</v>
      </c>
      <c r="N4082" t="s">
        <v>11407</v>
      </c>
      <c r="O4082">
        <v>0</v>
      </c>
      <c r="P4082">
        <v>120</v>
      </c>
      <c r="Q4082" t="s">
        <v>30</v>
      </c>
      <c r="R4082" t="s">
        <v>31</v>
      </c>
      <c r="S4082">
        <v>0</v>
      </c>
      <c r="T4082">
        <v>1963</v>
      </c>
      <c r="U4082">
        <v>189</v>
      </c>
      <c r="V4082">
        <v>7.9</v>
      </c>
      <c r="W4082">
        <v>1000</v>
      </c>
    </row>
    <row r="4083" spans="1:23" x14ac:dyDescent="0.25">
      <c r="A4083" t="s">
        <v>11408</v>
      </c>
      <c r="B4083">
        <v>26</v>
      </c>
      <c r="C4083">
        <v>75</v>
      </c>
      <c r="D4083">
        <v>15</v>
      </c>
      <c r="E4083">
        <v>36</v>
      </c>
      <c r="F4083" t="s">
        <v>11409</v>
      </c>
      <c r="G4083">
        <v>1000</v>
      </c>
      <c r="H4083">
        <v>32230907</v>
      </c>
      <c r="I4083" t="s">
        <v>10082</v>
      </c>
      <c r="J4083" t="s">
        <v>11410</v>
      </c>
      <c r="K4083" t="s">
        <v>11411</v>
      </c>
      <c r="L4083">
        <v>6062</v>
      </c>
      <c r="M4083">
        <v>1385</v>
      </c>
      <c r="N4083" t="s">
        <v>11412</v>
      </c>
      <c r="O4083">
        <v>0</v>
      </c>
      <c r="P4083">
        <v>30</v>
      </c>
      <c r="Q4083" t="s">
        <v>30</v>
      </c>
      <c r="R4083" t="s">
        <v>31</v>
      </c>
      <c r="S4083">
        <v>0</v>
      </c>
      <c r="T4083">
        <v>2013</v>
      </c>
      <c r="U4083">
        <v>309</v>
      </c>
      <c r="V4083">
        <v>6.7</v>
      </c>
      <c r="W4083">
        <v>0</v>
      </c>
    </row>
    <row r="4084" spans="1:23" x14ac:dyDescent="0.25">
      <c r="A4084" t="s">
        <v>3705</v>
      </c>
      <c r="B4084">
        <v>63</v>
      </c>
      <c r="C4084">
        <v>104</v>
      </c>
      <c r="D4084">
        <v>835</v>
      </c>
      <c r="E4084">
        <v>535</v>
      </c>
      <c r="F4084" t="s">
        <v>1193</v>
      </c>
      <c r="G4084">
        <v>18000</v>
      </c>
      <c r="H4084">
        <v>6401336</v>
      </c>
      <c r="I4084" t="s">
        <v>2164</v>
      </c>
      <c r="J4084" t="s">
        <v>406</v>
      </c>
      <c r="K4084" t="s">
        <v>11413</v>
      </c>
      <c r="L4084">
        <v>36996</v>
      </c>
      <c r="M4084">
        <v>19923</v>
      </c>
      <c r="N4084" t="s">
        <v>5679</v>
      </c>
      <c r="O4084">
        <v>2</v>
      </c>
      <c r="P4084">
        <v>153</v>
      </c>
      <c r="Q4084" t="s">
        <v>30</v>
      </c>
      <c r="R4084" t="s">
        <v>31</v>
      </c>
      <c r="S4084">
        <v>0</v>
      </c>
      <c r="T4084">
        <v>1991</v>
      </c>
      <c r="U4084">
        <v>595</v>
      </c>
      <c r="V4084">
        <v>7.1</v>
      </c>
      <c r="W4084">
        <v>0</v>
      </c>
    </row>
    <row r="4085" spans="1:23" x14ac:dyDescent="0.25">
      <c r="A4085" t="s">
        <v>9864</v>
      </c>
      <c r="B4085">
        <v>205</v>
      </c>
      <c r="C4085">
        <v>102</v>
      </c>
      <c r="D4085">
        <v>0</v>
      </c>
      <c r="E4085">
        <v>294</v>
      </c>
      <c r="F4085" t="s">
        <v>2653</v>
      </c>
      <c r="G4085">
        <v>625</v>
      </c>
      <c r="H4085">
        <v>26781723</v>
      </c>
      <c r="I4085" t="s">
        <v>936</v>
      </c>
      <c r="J4085" t="s">
        <v>1168</v>
      </c>
      <c r="K4085" t="s">
        <v>11414</v>
      </c>
      <c r="L4085">
        <v>187595</v>
      </c>
      <c r="M4085">
        <v>1655</v>
      </c>
      <c r="N4085" t="s">
        <v>11415</v>
      </c>
      <c r="O4085">
        <v>3</v>
      </c>
      <c r="P4085">
        <v>978</v>
      </c>
      <c r="Q4085" t="s">
        <v>30</v>
      </c>
      <c r="R4085" t="s">
        <v>31</v>
      </c>
      <c r="S4085">
        <v>0</v>
      </c>
      <c r="T4085">
        <v>2004</v>
      </c>
      <c r="U4085">
        <v>379</v>
      </c>
      <c r="V4085">
        <v>7.6</v>
      </c>
      <c r="W4085">
        <v>0</v>
      </c>
    </row>
    <row r="4086" spans="1:23" x14ac:dyDescent="0.25">
      <c r="A4086" t="s">
        <v>5457</v>
      </c>
      <c r="B4086">
        <v>121</v>
      </c>
      <c r="C4086">
        <v>105</v>
      </c>
      <c r="D4086">
        <v>0</v>
      </c>
      <c r="E4086">
        <v>4</v>
      </c>
      <c r="F4086" t="s">
        <v>11416</v>
      </c>
      <c r="G4086">
        <v>15</v>
      </c>
      <c r="H4086">
        <v>5400000</v>
      </c>
      <c r="I4086" t="s">
        <v>152</v>
      </c>
      <c r="J4086" t="s">
        <v>11417</v>
      </c>
      <c r="K4086" t="s">
        <v>11418</v>
      </c>
      <c r="L4086">
        <v>183288</v>
      </c>
      <c r="M4086">
        <v>36</v>
      </c>
      <c r="N4086" t="s">
        <v>11419</v>
      </c>
      <c r="O4086">
        <v>1</v>
      </c>
      <c r="P4086">
        <v>395</v>
      </c>
      <c r="Q4086" t="s">
        <v>30</v>
      </c>
      <c r="R4086" t="s">
        <v>31</v>
      </c>
      <c r="S4086">
        <v>0</v>
      </c>
      <c r="T4086">
        <v>1995</v>
      </c>
      <c r="U4086">
        <v>12</v>
      </c>
      <c r="V4086">
        <v>8.1</v>
      </c>
      <c r="W4086">
        <v>22000</v>
      </c>
    </row>
    <row r="4087" spans="1:23" x14ac:dyDescent="0.25">
      <c r="A4087" t="s">
        <v>11420</v>
      </c>
      <c r="B4087">
        <v>9</v>
      </c>
      <c r="C4087">
        <v>99</v>
      </c>
      <c r="D4087">
        <v>0</v>
      </c>
      <c r="E4087">
        <v>6</v>
      </c>
      <c r="F4087" t="s">
        <v>11421</v>
      </c>
      <c r="G4087">
        <v>50</v>
      </c>
      <c r="H4087">
        <v>0</v>
      </c>
      <c r="I4087" t="s">
        <v>11422</v>
      </c>
      <c r="J4087" t="s">
        <v>11423</v>
      </c>
      <c r="K4087" t="s">
        <v>11424</v>
      </c>
      <c r="L4087">
        <v>1003</v>
      </c>
      <c r="M4087">
        <v>79</v>
      </c>
      <c r="N4087" t="s">
        <v>11425</v>
      </c>
      <c r="O4087">
        <v>0</v>
      </c>
      <c r="P4087">
        <v>5</v>
      </c>
      <c r="Q4087" t="s">
        <v>965</v>
      </c>
      <c r="R4087" t="s">
        <v>188</v>
      </c>
      <c r="S4087">
        <v>0</v>
      </c>
      <c r="T4087">
        <v>2003</v>
      </c>
      <c r="U4087">
        <v>16</v>
      </c>
      <c r="V4087">
        <v>6.6</v>
      </c>
      <c r="W4087">
        <v>39</v>
      </c>
    </row>
    <row r="4088" spans="1:23" x14ac:dyDescent="0.25">
      <c r="A4088" t="s">
        <v>11426</v>
      </c>
      <c r="B4088">
        <v>74</v>
      </c>
      <c r="C4088">
        <v>107</v>
      </c>
      <c r="D4088">
        <v>7</v>
      </c>
      <c r="E4088">
        <v>442</v>
      </c>
      <c r="F4088" t="s">
        <v>53</v>
      </c>
      <c r="G4088">
        <v>745</v>
      </c>
      <c r="H4088">
        <v>1282084</v>
      </c>
      <c r="I4088" t="s">
        <v>2164</v>
      </c>
      <c r="J4088" t="s">
        <v>710</v>
      </c>
      <c r="K4088" t="s">
        <v>11427</v>
      </c>
      <c r="L4088">
        <v>6221</v>
      </c>
      <c r="M4088">
        <v>2125</v>
      </c>
      <c r="N4088" t="s">
        <v>6741</v>
      </c>
      <c r="O4088">
        <v>1</v>
      </c>
      <c r="P4088">
        <v>87</v>
      </c>
      <c r="Q4088" t="s">
        <v>30</v>
      </c>
      <c r="R4088" t="s">
        <v>31</v>
      </c>
      <c r="S4088">
        <v>0</v>
      </c>
      <c r="T4088">
        <v>1999</v>
      </c>
      <c r="U4088">
        <v>631</v>
      </c>
      <c r="V4088">
        <v>7</v>
      </c>
      <c r="W4088">
        <v>500</v>
      </c>
    </row>
    <row r="4089" spans="1:23" x14ac:dyDescent="0.25">
      <c r="A4089" t="s">
        <v>11428</v>
      </c>
      <c r="B4089">
        <v>54</v>
      </c>
      <c r="C4089">
        <v>96</v>
      </c>
      <c r="D4089">
        <v>13</v>
      </c>
      <c r="E4089">
        <v>209</v>
      </c>
      <c r="F4089" t="s">
        <v>908</v>
      </c>
      <c r="G4089">
        <v>643</v>
      </c>
      <c r="H4089">
        <v>1186323</v>
      </c>
      <c r="I4089" t="s">
        <v>936</v>
      </c>
      <c r="J4089" t="s">
        <v>3262</v>
      </c>
      <c r="K4089" t="s">
        <v>11429</v>
      </c>
      <c r="L4089">
        <v>7776</v>
      </c>
      <c r="M4089">
        <v>1396</v>
      </c>
      <c r="N4089" t="s">
        <v>11430</v>
      </c>
      <c r="O4089">
        <v>0</v>
      </c>
      <c r="P4089">
        <v>84</v>
      </c>
      <c r="Q4089" t="s">
        <v>30</v>
      </c>
      <c r="R4089" t="s">
        <v>31</v>
      </c>
      <c r="S4089">
        <v>0</v>
      </c>
      <c r="T4089">
        <v>2004</v>
      </c>
      <c r="U4089">
        <v>265</v>
      </c>
      <c r="V4089">
        <v>7.6</v>
      </c>
      <c r="W4089">
        <v>774</v>
      </c>
    </row>
    <row r="4090" spans="1:23" x14ac:dyDescent="0.25">
      <c r="A4090" t="s">
        <v>11431</v>
      </c>
      <c r="B4090">
        <v>80</v>
      </c>
      <c r="C4090">
        <v>101</v>
      </c>
      <c r="D4090">
        <v>34</v>
      </c>
      <c r="E4090">
        <v>40</v>
      </c>
      <c r="F4090" t="s">
        <v>11432</v>
      </c>
      <c r="G4090">
        <v>56</v>
      </c>
      <c r="H4090">
        <v>1094998</v>
      </c>
      <c r="I4090" t="s">
        <v>2164</v>
      </c>
      <c r="J4090" t="s">
        <v>11433</v>
      </c>
      <c r="K4090" t="s">
        <v>11434</v>
      </c>
      <c r="L4090">
        <v>2560</v>
      </c>
      <c r="M4090">
        <v>150</v>
      </c>
      <c r="N4090" t="s">
        <v>11435</v>
      </c>
      <c r="O4090">
        <v>1</v>
      </c>
      <c r="P4090">
        <v>29</v>
      </c>
      <c r="Q4090" t="s">
        <v>30</v>
      </c>
      <c r="R4090" t="s">
        <v>44</v>
      </c>
      <c r="S4090">
        <v>0</v>
      </c>
      <c r="T4090">
        <v>2007</v>
      </c>
      <c r="U4090">
        <v>41</v>
      </c>
      <c r="V4090">
        <v>6.7</v>
      </c>
      <c r="W4090">
        <v>430</v>
      </c>
    </row>
    <row r="4091" spans="1:23" x14ac:dyDescent="0.25">
      <c r="A4091" t="s">
        <v>8210</v>
      </c>
      <c r="B4091">
        <v>252</v>
      </c>
      <c r="C4091">
        <v>89</v>
      </c>
      <c r="D4091">
        <v>14</v>
      </c>
      <c r="E4091">
        <v>215</v>
      </c>
      <c r="F4091" t="s">
        <v>11436</v>
      </c>
      <c r="G4091">
        <v>902</v>
      </c>
      <c r="H4091">
        <v>3325638</v>
      </c>
      <c r="I4091" t="s">
        <v>11437</v>
      </c>
      <c r="J4091" t="s">
        <v>90</v>
      </c>
      <c r="K4091" t="s">
        <v>11438</v>
      </c>
      <c r="L4091">
        <v>52509</v>
      </c>
      <c r="M4091">
        <v>1980</v>
      </c>
      <c r="N4091" t="s">
        <v>11439</v>
      </c>
      <c r="O4091">
        <v>3</v>
      </c>
      <c r="P4091">
        <v>84</v>
      </c>
      <c r="Q4091" t="s">
        <v>30</v>
      </c>
      <c r="R4091" t="s">
        <v>31</v>
      </c>
      <c r="S4091">
        <v>0</v>
      </c>
      <c r="T4091">
        <v>2012</v>
      </c>
      <c r="U4091">
        <v>291</v>
      </c>
      <c r="V4091">
        <v>7.1</v>
      </c>
      <c r="W4091">
        <v>13000</v>
      </c>
    </row>
    <row r="4092" spans="1:23" x14ac:dyDescent="0.25">
      <c r="A4092" t="s">
        <v>11440</v>
      </c>
      <c r="B4092">
        <v>72</v>
      </c>
      <c r="C4092">
        <v>106</v>
      </c>
      <c r="D4092">
        <v>148</v>
      </c>
      <c r="E4092">
        <v>471</v>
      </c>
      <c r="F4092" t="s">
        <v>4788</v>
      </c>
      <c r="G4092">
        <v>900</v>
      </c>
      <c r="H4092">
        <v>395592</v>
      </c>
      <c r="I4092" t="s">
        <v>152</v>
      </c>
      <c r="J4092" t="s">
        <v>5116</v>
      </c>
      <c r="K4092" t="s">
        <v>11441</v>
      </c>
      <c r="L4092">
        <v>21202</v>
      </c>
      <c r="M4092">
        <v>2972</v>
      </c>
      <c r="N4092" t="s">
        <v>11442</v>
      </c>
      <c r="O4092">
        <v>1</v>
      </c>
      <c r="P4092">
        <v>134</v>
      </c>
      <c r="Q4092" t="s">
        <v>30</v>
      </c>
      <c r="R4092" t="s">
        <v>2266</v>
      </c>
      <c r="S4092">
        <v>0</v>
      </c>
      <c r="T4092">
        <v>2003</v>
      </c>
      <c r="U4092">
        <v>648</v>
      </c>
      <c r="V4092">
        <v>7.6</v>
      </c>
      <c r="W4092">
        <v>0</v>
      </c>
    </row>
    <row r="4093" spans="1:23" x14ac:dyDescent="0.25">
      <c r="A4093" t="s">
        <v>11443</v>
      </c>
      <c r="B4093">
        <v>220</v>
      </c>
      <c r="C4093">
        <v>95</v>
      </c>
      <c r="D4093">
        <v>53</v>
      </c>
      <c r="E4093">
        <v>478</v>
      </c>
      <c r="F4093" t="s">
        <v>1689</v>
      </c>
      <c r="G4093">
        <v>8000</v>
      </c>
      <c r="H4093">
        <v>6851969</v>
      </c>
      <c r="I4093" t="s">
        <v>936</v>
      </c>
      <c r="J4093" t="s">
        <v>6305</v>
      </c>
      <c r="K4093" t="s">
        <v>11444</v>
      </c>
      <c r="L4093">
        <v>105591</v>
      </c>
      <c r="M4093">
        <v>10040</v>
      </c>
      <c r="N4093" t="s">
        <v>11445</v>
      </c>
      <c r="O4093">
        <v>1</v>
      </c>
      <c r="P4093">
        <v>178</v>
      </c>
      <c r="Q4093" t="s">
        <v>30</v>
      </c>
      <c r="R4093" t="s">
        <v>31</v>
      </c>
      <c r="S4093">
        <v>0</v>
      </c>
      <c r="T4093">
        <v>2013</v>
      </c>
      <c r="U4093">
        <v>1000</v>
      </c>
      <c r="V4093">
        <v>7.1</v>
      </c>
      <c r="W4093">
        <v>10000</v>
      </c>
    </row>
    <row r="4094" spans="1:23" x14ac:dyDescent="0.25">
      <c r="A4094" t="s">
        <v>10279</v>
      </c>
      <c r="B4094">
        <v>1</v>
      </c>
      <c r="C4094">
        <v>34</v>
      </c>
      <c r="D4094">
        <v>19</v>
      </c>
      <c r="E4094">
        <v>362</v>
      </c>
      <c r="F4094" t="s">
        <v>1694</v>
      </c>
      <c r="G4094">
        <v>882</v>
      </c>
      <c r="H4094">
        <v>333658</v>
      </c>
      <c r="I4094" t="s">
        <v>11446</v>
      </c>
      <c r="J4094" t="s">
        <v>134</v>
      </c>
      <c r="K4094" t="s">
        <v>11447</v>
      </c>
      <c r="L4094">
        <v>97</v>
      </c>
      <c r="M4094">
        <v>1967</v>
      </c>
      <c r="N4094" t="s">
        <v>11448</v>
      </c>
      <c r="O4094">
        <v>0</v>
      </c>
      <c r="P4094">
        <v>2</v>
      </c>
      <c r="Q4094" t="s">
        <v>30</v>
      </c>
      <c r="R4094" t="s">
        <v>31</v>
      </c>
      <c r="S4094">
        <v>0</v>
      </c>
      <c r="T4094">
        <v>1990</v>
      </c>
      <c r="U4094">
        <v>577</v>
      </c>
      <c r="V4094">
        <v>7.1</v>
      </c>
      <c r="W4094">
        <v>16</v>
      </c>
    </row>
    <row r="4095" spans="1:23" x14ac:dyDescent="0.25">
      <c r="A4095" t="s">
        <v>2352</v>
      </c>
      <c r="B4095">
        <v>197</v>
      </c>
      <c r="C4095">
        <v>101</v>
      </c>
      <c r="D4095">
        <v>119</v>
      </c>
      <c r="E4095">
        <v>0</v>
      </c>
      <c r="F4095" t="s">
        <v>11449</v>
      </c>
      <c r="G4095">
        <v>334</v>
      </c>
      <c r="H4095">
        <v>12995673</v>
      </c>
      <c r="I4095" t="s">
        <v>11450</v>
      </c>
      <c r="J4095" t="s">
        <v>11451</v>
      </c>
      <c r="K4095" t="s">
        <v>11452</v>
      </c>
      <c r="L4095">
        <v>52286</v>
      </c>
      <c r="M4095">
        <v>338</v>
      </c>
      <c r="N4095" t="s">
        <v>11453</v>
      </c>
      <c r="O4095">
        <v>1</v>
      </c>
      <c r="P4095">
        <v>345</v>
      </c>
      <c r="Q4095" t="s">
        <v>30</v>
      </c>
      <c r="R4095" t="s">
        <v>31</v>
      </c>
      <c r="S4095">
        <v>0</v>
      </c>
      <c r="T4095">
        <v>2008</v>
      </c>
      <c r="U4095">
        <v>4</v>
      </c>
      <c r="V4095">
        <v>7.7</v>
      </c>
      <c r="W4095">
        <v>24000</v>
      </c>
    </row>
    <row r="4096" spans="1:23" x14ac:dyDescent="0.25">
      <c r="A4096" t="s">
        <v>11454</v>
      </c>
      <c r="B4096">
        <v>14</v>
      </c>
      <c r="C4096">
        <v>112</v>
      </c>
      <c r="D4096">
        <v>9</v>
      </c>
      <c r="E4096">
        <v>125</v>
      </c>
      <c r="F4096" t="s">
        <v>11455</v>
      </c>
      <c r="G4096">
        <v>860</v>
      </c>
      <c r="H4096">
        <v>173783</v>
      </c>
      <c r="I4096" t="s">
        <v>51</v>
      </c>
      <c r="J4096" t="s">
        <v>4990</v>
      </c>
      <c r="K4096" t="s">
        <v>11456</v>
      </c>
      <c r="L4096">
        <v>578</v>
      </c>
      <c r="M4096">
        <v>1252</v>
      </c>
      <c r="N4096" t="s">
        <v>11457</v>
      </c>
      <c r="O4096">
        <v>0</v>
      </c>
      <c r="P4096">
        <v>34</v>
      </c>
      <c r="Q4096" t="s">
        <v>30</v>
      </c>
      <c r="R4096" t="s">
        <v>31</v>
      </c>
      <c r="S4096">
        <v>0</v>
      </c>
      <c r="T4096">
        <v>2008</v>
      </c>
      <c r="U4096">
        <v>130</v>
      </c>
      <c r="V4096">
        <v>7.6</v>
      </c>
      <c r="W4096">
        <v>588</v>
      </c>
    </row>
    <row r="4097" spans="1:23" x14ac:dyDescent="0.25">
      <c r="A4097" t="s">
        <v>11458</v>
      </c>
      <c r="B4097">
        <v>3</v>
      </c>
      <c r="C4097">
        <v>100</v>
      </c>
      <c r="D4097">
        <v>10</v>
      </c>
      <c r="E4097">
        <v>107</v>
      </c>
      <c r="F4097" t="s">
        <v>10153</v>
      </c>
      <c r="G4097">
        <v>655</v>
      </c>
      <c r="H4097">
        <v>118666</v>
      </c>
      <c r="I4097" t="s">
        <v>2164</v>
      </c>
      <c r="J4097" t="s">
        <v>1486</v>
      </c>
      <c r="K4097" t="s">
        <v>11459</v>
      </c>
      <c r="L4097">
        <v>91</v>
      </c>
      <c r="M4097">
        <v>1064</v>
      </c>
      <c r="N4097" t="s">
        <v>6484</v>
      </c>
      <c r="O4097">
        <v>7</v>
      </c>
      <c r="P4097">
        <v>3</v>
      </c>
      <c r="Q4097" t="s">
        <v>30</v>
      </c>
      <c r="R4097" t="s">
        <v>31</v>
      </c>
      <c r="S4097">
        <v>0</v>
      </c>
      <c r="T4097">
        <v>2006</v>
      </c>
      <c r="U4097">
        <v>157</v>
      </c>
      <c r="V4097">
        <v>6.6</v>
      </c>
      <c r="W4097">
        <v>144</v>
      </c>
    </row>
    <row r="4098" spans="1:23" x14ac:dyDescent="0.25">
      <c r="A4098" t="s">
        <v>3135</v>
      </c>
      <c r="B4098">
        <v>191</v>
      </c>
      <c r="C4098">
        <v>92</v>
      </c>
      <c r="D4098">
        <v>43</v>
      </c>
      <c r="E4098">
        <v>936</v>
      </c>
      <c r="F4098" t="s">
        <v>770</v>
      </c>
      <c r="G4098">
        <v>989</v>
      </c>
      <c r="H4098">
        <v>114324072</v>
      </c>
      <c r="I4098" t="s">
        <v>2468</v>
      </c>
      <c r="J4098" t="s">
        <v>2058</v>
      </c>
      <c r="K4098" t="s">
        <v>4879</v>
      </c>
      <c r="L4098">
        <v>185345</v>
      </c>
      <c r="M4098">
        <v>4730</v>
      </c>
      <c r="N4098" t="s">
        <v>25</v>
      </c>
      <c r="O4098">
        <v>0</v>
      </c>
      <c r="P4098">
        <v>392</v>
      </c>
      <c r="Q4098" t="s">
        <v>30</v>
      </c>
      <c r="R4098" t="s">
        <v>31</v>
      </c>
      <c r="S4098">
        <v>0</v>
      </c>
      <c r="T4098">
        <v>2004</v>
      </c>
      <c r="U4098">
        <v>939</v>
      </c>
      <c r="V4098">
        <v>6.7</v>
      </c>
      <c r="W4098">
        <v>0</v>
      </c>
    </row>
    <row r="4099" spans="1:23" x14ac:dyDescent="0.25">
      <c r="A4099" t="s">
        <v>11460</v>
      </c>
      <c r="B4099">
        <v>18</v>
      </c>
      <c r="C4099">
        <v>100</v>
      </c>
      <c r="D4099">
        <v>0</v>
      </c>
      <c r="E4099">
        <v>249</v>
      </c>
      <c r="F4099" t="s">
        <v>9058</v>
      </c>
      <c r="G4099">
        <v>640</v>
      </c>
      <c r="H4099">
        <v>71904</v>
      </c>
      <c r="I4099" t="s">
        <v>2479</v>
      </c>
      <c r="J4099" t="s">
        <v>9776</v>
      </c>
      <c r="K4099" t="s">
        <v>11461</v>
      </c>
      <c r="L4099">
        <v>806</v>
      </c>
      <c r="M4099">
        <v>1491</v>
      </c>
      <c r="N4099" t="s">
        <v>1443</v>
      </c>
      <c r="O4099">
        <v>1</v>
      </c>
      <c r="P4099">
        <v>18</v>
      </c>
      <c r="Q4099" t="s">
        <v>30</v>
      </c>
      <c r="R4099" t="s">
        <v>31</v>
      </c>
      <c r="S4099">
        <v>0</v>
      </c>
      <c r="T4099">
        <v>2006</v>
      </c>
      <c r="U4099">
        <v>261</v>
      </c>
      <c r="V4099">
        <v>5.7</v>
      </c>
      <c r="W4099">
        <v>140</v>
      </c>
    </row>
    <row r="4100" spans="1:23" x14ac:dyDescent="0.25">
      <c r="A4100" t="s">
        <v>11462</v>
      </c>
      <c r="B4100">
        <v>28</v>
      </c>
      <c r="C4100">
        <v>80</v>
      </c>
      <c r="D4100">
        <v>0</v>
      </c>
      <c r="E4100">
        <v>5</v>
      </c>
      <c r="F4100" t="s">
        <v>11463</v>
      </c>
      <c r="G4100">
        <v>191</v>
      </c>
      <c r="H4100">
        <v>99851</v>
      </c>
      <c r="I4100" t="s">
        <v>51</v>
      </c>
      <c r="J4100" t="s">
        <v>11464</v>
      </c>
      <c r="K4100" t="s">
        <v>11465</v>
      </c>
      <c r="L4100">
        <v>1138</v>
      </c>
      <c r="M4100">
        <v>210</v>
      </c>
      <c r="N4100" t="s">
        <v>11466</v>
      </c>
      <c r="O4100">
        <v>0</v>
      </c>
      <c r="P4100">
        <v>30</v>
      </c>
      <c r="Q4100" t="s">
        <v>30</v>
      </c>
      <c r="R4100" t="s">
        <v>31</v>
      </c>
      <c r="S4100">
        <v>0</v>
      </c>
      <c r="T4100">
        <v>2010</v>
      </c>
      <c r="U4100">
        <v>12</v>
      </c>
      <c r="V4100">
        <v>7.1</v>
      </c>
      <c r="W4100">
        <v>0</v>
      </c>
    </row>
    <row r="4101" spans="1:23" x14ac:dyDescent="0.25">
      <c r="A4101" t="s">
        <v>11467</v>
      </c>
      <c r="B4101">
        <v>22</v>
      </c>
      <c r="C4101">
        <v>106</v>
      </c>
      <c r="D4101">
        <v>8</v>
      </c>
      <c r="E4101">
        <v>315</v>
      </c>
      <c r="F4101" t="s">
        <v>9559</v>
      </c>
      <c r="G4101">
        <v>611</v>
      </c>
      <c r="H4101">
        <v>115504</v>
      </c>
      <c r="I4101" t="s">
        <v>936</v>
      </c>
      <c r="J4101" t="s">
        <v>1602</v>
      </c>
      <c r="K4101" t="s">
        <v>11468</v>
      </c>
      <c r="L4101">
        <v>4820</v>
      </c>
      <c r="M4101">
        <v>1739</v>
      </c>
      <c r="N4101" t="s">
        <v>11469</v>
      </c>
      <c r="O4101">
        <v>2</v>
      </c>
      <c r="P4101">
        <v>26</v>
      </c>
      <c r="Q4101" t="s">
        <v>30</v>
      </c>
      <c r="R4101" t="s">
        <v>44</v>
      </c>
      <c r="S4101">
        <v>0</v>
      </c>
      <c r="T4101">
        <v>2008</v>
      </c>
      <c r="U4101">
        <v>397</v>
      </c>
      <c r="V4101">
        <v>6.2</v>
      </c>
      <c r="W4101">
        <v>0</v>
      </c>
    </row>
    <row r="4102" spans="1:23" x14ac:dyDescent="0.25">
      <c r="A4102" t="s">
        <v>7722</v>
      </c>
      <c r="B4102">
        <v>62</v>
      </c>
      <c r="C4102">
        <v>103</v>
      </c>
      <c r="D4102">
        <v>24</v>
      </c>
      <c r="E4102">
        <v>10</v>
      </c>
      <c r="F4102" t="s">
        <v>11470</v>
      </c>
      <c r="G4102">
        <v>127</v>
      </c>
      <c r="H4102">
        <v>5725</v>
      </c>
      <c r="I4102" t="s">
        <v>3406</v>
      </c>
      <c r="J4102" t="s">
        <v>4630</v>
      </c>
      <c r="K4102" t="s">
        <v>11471</v>
      </c>
      <c r="L4102">
        <v>10220</v>
      </c>
      <c r="M4102">
        <v>163</v>
      </c>
      <c r="N4102" t="s">
        <v>11472</v>
      </c>
      <c r="O4102">
        <v>0</v>
      </c>
      <c r="P4102">
        <v>110</v>
      </c>
      <c r="Q4102" t="s">
        <v>5217</v>
      </c>
      <c r="R4102" t="s">
        <v>526</v>
      </c>
      <c r="S4102">
        <v>0</v>
      </c>
      <c r="T4102">
        <v>2000</v>
      </c>
      <c r="U4102">
        <v>10</v>
      </c>
      <c r="V4102">
        <v>6.1</v>
      </c>
      <c r="W4102">
        <v>560</v>
      </c>
    </row>
    <row r="4103" spans="1:23" x14ac:dyDescent="0.25">
      <c r="A4103" t="s">
        <v>11473</v>
      </c>
      <c r="B4103">
        <v>47</v>
      </c>
      <c r="C4103">
        <v>90</v>
      </c>
      <c r="D4103">
        <v>8</v>
      </c>
      <c r="E4103">
        <v>35</v>
      </c>
      <c r="F4103" t="s">
        <v>3389</v>
      </c>
      <c r="G4103">
        <v>426</v>
      </c>
      <c r="H4103">
        <v>75727</v>
      </c>
      <c r="I4103" t="s">
        <v>9439</v>
      </c>
      <c r="J4103" t="s">
        <v>4290</v>
      </c>
      <c r="K4103" t="s">
        <v>11474</v>
      </c>
      <c r="L4103">
        <v>5699</v>
      </c>
      <c r="M4103">
        <v>862</v>
      </c>
      <c r="N4103" t="s">
        <v>11475</v>
      </c>
      <c r="O4103">
        <v>0</v>
      </c>
      <c r="P4103">
        <v>40</v>
      </c>
      <c r="Q4103" t="s">
        <v>1783</v>
      </c>
      <c r="R4103" t="s">
        <v>31</v>
      </c>
      <c r="S4103">
        <v>0</v>
      </c>
      <c r="T4103">
        <v>2008</v>
      </c>
      <c r="U4103">
        <v>399</v>
      </c>
      <c r="V4103">
        <v>5.9</v>
      </c>
      <c r="W4103">
        <v>0</v>
      </c>
    </row>
    <row r="4104" spans="1:23" x14ac:dyDescent="0.25">
      <c r="A4104" t="s">
        <v>451</v>
      </c>
      <c r="B4104">
        <v>238</v>
      </c>
      <c r="C4104">
        <v>96</v>
      </c>
      <c r="D4104">
        <v>571</v>
      </c>
      <c r="E4104">
        <v>370</v>
      </c>
      <c r="F4104" t="s">
        <v>330</v>
      </c>
      <c r="G4104">
        <v>2000</v>
      </c>
      <c r="H4104">
        <v>322157</v>
      </c>
      <c r="I4104" t="s">
        <v>5474</v>
      </c>
      <c r="J4104" t="s">
        <v>1605</v>
      </c>
      <c r="K4104" t="s">
        <v>11476</v>
      </c>
      <c r="L4104">
        <v>61787</v>
      </c>
      <c r="M4104">
        <v>4590</v>
      </c>
      <c r="N4104" t="s">
        <v>11477</v>
      </c>
      <c r="O4104">
        <v>0</v>
      </c>
      <c r="P4104">
        <v>203</v>
      </c>
      <c r="Q4104" t="s">
        <v>30</v>
      </c>
      <c r="R4104" t="s">
        <v>31</v>
      </c>
      <c r="S4104">
        <v>0</v>
      </c>
      <c r="T4104">
        <v>2010</v>
      </c>
      <c r="U4104">
        <v>973</v>
      </c>
      <c r="V4104">
        <v>6.8</v>
      </c>
      <c r="W4104">
        <v>19000</v>
      </c>
    </row>
    <row r="4105" spans="1:23" x14ac:dyDescent="0.25">
      <c r="A4105" t="s">
        <v>11478</v>
      </c>
      <c r="B4105">
        <v>2</v>
      </c>
      <c r="C4105">
        <v>89</v>
      </c>
      <c r="D4105">
        <v>20</v>
      </c>
      <c r="E4105">
        <v>555</v>
      </c>
      <c r="F4105" t="s">
        <v>592</v>
      </c>
      <c r="G4105">
        <v>794</v>
      </c>
      <c r="H4105">
        <v>0</v>
      </c>
      <c r="I4105" t="s">
        <v>5427</v>
      </c>
      <c r="J4105" t="s">
        <v>2849</v>
      </c>
      <c r="K4105" t="s">
        <v>11479</v>
      </c>
      <c r="L4105">
        <v>858</v>
      </c>
      <c r="M4105">
        <v>2579</v>
      </c>
      <c r="N4105" t="s">
        <v>3405</v>
      </c>
      <c r="O4105">
        <v>2</v>
      </c>
      <c r="P4105">
        <v>7</v>
      </c>
      <c r="Q4105" t="s">
        <v>30</v>
      </c>
      <c r="R4105" t="s">
        <v>31</v>
      </c>
      <c r="S4105">
        <v>0</v>
      </c>
      <c r="T4105">
        <v>2010</v>
      </c>
      <c r="U4105">
        <v>607</v>
      </c>
      <c r="V4105">
        <v>5.8</v>
      </c>
      <c r="W4105">
        <v>190</v>
      </c>
    </row>
    <row r="4106" spans="1:23" x14ac:dyDescent="0.25">
      <c r="A4106" t="s">
        <v>11480</v>
      </c>
      <c r="B4106">
        <v>95</v>
      </c>
      <c r="C4106">
        <v>87</v>
      </c>
      <c r="D4106">
        <v>2</v>
      </c>
      <c r="E4106">
        <v>577</v>
      </c>
      <c r="F4106" t="s">
        <v>11481</v>
      </c>
      <c r="G4106">
        <v>968</v>
      </c>
      <c r="H4106">
        <v>0</v>
      </c>
      <c r="I4106" t="s">
        <v>4577</v>
      </c>
      <c r="J4106" t="s">
        <v>264</v>
      </c>
      <c r="K4106" t="s">
        <v>11482</v>
      </c>
      <c r="L4106">
        <v>3119</v>
      </c>
      <c r="M4106">
        <v>3157</v>
      </c>
      <c r="N4106" t="s">
        <v>7009</v>
      </c>
      <c r="O4106">
        <v>0</v>
      </c>
      <c r="P4106">
        <v>23</v>
      </c>
      <c r="Q4106" t="s">
        <v>30</v>
      </c>
      <c r="R4106" t="s">
        <v>526</v>
      </c>
      <c r="S4106">
        <v>0</v>
      </c>
      <c r="T4106">
        <v>2015</v>
      </c>
      <c r="U4106">
        <v>625</v>
      </c>
      <c r="V4106">
        <v>5</v>
      </c>
      <c r="W4106">
        <v>0</v>
      </c>
    </row>
    <row r="4107" spans="1:23" x14ac:dyDescent="0.25">
      <c r="A4107" t="s">
        <v>11483</v>
      </c>
      <c r="B4107">
        <v>10</v>
      </c>
      <c r="C4107">
        <v>94</v>
      </c>
      <c r="D4107">
        <v>0</v>
      </c>
      <c r="E4107">
        <v>442</v>
      </c>
      <c r="F4107" t="s">
        <v>11484</v>
      </c>
      <c r="G4107">
        <v>1000</v>
      </c>
      <c r="H4107">
        <v>0</v>
      </c>
      <c r="I4107" t="s">
        <v>3905</v>
      </c>
      <c r="J4107" t="s">
        <v>2370</v>
      </c>
      <c r="K4107" t="s">
        <v>11485</v>
      </c>
      <c r="L4107">
        <v>63</v>
      </c>
      <c r="M4107">
        <v>2406</v>
      </c>
      <c r="N4107" t="s">
        <v>6741</v>
      </c>
      <c r="O4107">
        <v>1</v>
      </c>
      <c r="P4107">
        <v>2</v>
      </c>
      <c r="Q4107" t="s">
        <v>30</v>
      </c>
      <c r="R4107" t="s">
        <v>31</v>
      </c>
      <c r="S4107">
        <v>0</v>
      </c>
      <c r="T4107">
        <v>2016</v>
      </c>
      <c r="U4107">
        <v>677</v>
      </c>
      <c r="V4107">
        <v>6.3</v>
      </c>
      <c r="W4107">
        <v>89</v>
      </c>
    </row>
    <row r="4108" spans="1:23" x14ac:dyDescent="0.25">
      <c r="A4108" t="s">
        <v>3144</v>
      </c>
      <c r="B4108">
        <v>28</v>
      </c>
      <c r="C4108">
        <v>120</v>
      </c>
      <c r="D4108">
        <v>0</v>
      </c>
      <c r="E4108">
        <v>702</v>
      </c>
      <c r="F4108" t="s">
        <v>103</v>
      </c>
      <c r="G4108">
        <v>1000</v>
      </c>
      <c r="H4108">
        <v>5731103</v>
      </c>
      <c r="I4108" t="s">
        <v>3971</v>
      </c>
      <c r="J4108" t="s">
        <v>549</v>
      </c>
      <c r="K4108" t="s">
        <v>11486</v>
      </c>
      <c r="L4108">
        <v>4100</v>
      </c>
      <c r="M4108">
        <v>5963</v>
      </c>
      <c r="N4108" t="s">
        <v>492</v>
      </c>
      <c r="O4108">
        <v>10</v>
      </c>
      <c r="P4108">
        <v>35</v>
      </c>
      <c r="Q4108" t="s">
        <v>30</v>
      </c>
      <c r="R4108" t="s">
        <v>31</v>
      </c>
      <c r="S4108">
        <v>0</v>
      </c>
      <c r="T4108">
        <v>1996</v>
      </c>
      <c r="U4108">
        <v>748</v>
      </c>
      <c r="V4108">
        <v>6.8</v>
      </c>
      <c r="W4108">
        <v>352</v>
      </c>
    </row>
    <row r="4109" spans="1:23" x14ac:dyDescent="0.25">
      <c r="A4109" t="s">
        <v>11487</v>
      </c>
      <c r="B4109">
        <v>25</v>
      </c>
      <c r="C4109">
        <v>101</v>
      </c>
      <c r="D4109">
        <v>9</v>
      </c>
      <c r="E4109">
        <v>201</v>
      </c>
      <c r="F4109" t="s">
        <v>1908</v>
      </c>
      <c r="G4109">
        <v>973</v>
      </c>
      <c r="H4109">
        <v>978908</v>
      </c>
      <c r="I4109" t="s">
        <v>3752</v>
      </c>
      <c r="J4109" t="s">
        <v>941</v>
      </c>
      <c r="K4109" t="s">
        <v>11488</v>
      </c>
      <c r="L4109">
        <v>4057</v>
      </c>
      <c r="M4109">
        <v>2306</v>
      </c>
      <c r="N4109" t="s">
        <v>11489</v>
      </c>
      <c r="O4109">
        <v>0</v>
      </c>
      <c r="P4109">
        <v>90</v>
      </c>
      <c r="Q4109" t="s">
        <v>30</v>
      </c>
      <c r="R4109" t="s">
        <v>7899</v>
      </c>
      <c r="S4109">
        <v>0</v>
      </c>
      <c r="T4109">
        <v>2006</v>
      </c>
      <c r="U4109">
        <v>872</v>
      </c>
      <c r="V4109">
        <v>5.0999999999999996</v>
      </c>
      <c r="W4109">
        <v>250</v>
      </c>
    </row>
    <row r="4110" spans="1:23" x14ac:dyDescent="0.25">
      <c r="A4110" t="s">
        <v>8146</v>
      </c>
      <c r="B4110">
        <v>121</v>
      </c>
      <c r="C4110">
        <v>84</v>
      </c>
      <c r="D4110">
        <v>406</v>
      </c>
      <c r="E4110">
        <v>233</v>
      </c>
      <c r="F4110" t="s">
        <v>2509</v>
      </c>
      <c r="G4110">
        <v>586</v>
      </c>
      <c r="H4110">
        <v>438653</v>
      </c>
      <c r="I4110" t="s">
        <v>1225</v>
      </c>
      <c r="J4110" t="s">
        <v>11490</v>
      </c>
      <c r="K4110" t="s">
        <v>11491</v>
      </c>
      <c r="L4110">
        <v>108052</v>
      </c>
      <c r="M4110">
        <v>1490</v>
      </c>
      <c r="N4110" t="s">
        <v>687</v>
      </c>
      <c r="O4110">
        <v>0</v>
      </c>
      <c r="P4110">
        <v>434</v>
      </c>
      <c r="Q4110" t="s">
        <v>30</v>
      </c>
      <c r="R4110" t="s">
        <v>31</v>
      </c>
      <c r="S4110">
        <v>0</v>
      </c>
      <c r="T4110">
        <v>2006</v>
      </c>
      <c r="U4110">
        <v>497</v>
      </c>
      <c r="V4110">
        <v>6.6</v>
      </c>
      <c r="W4110">
        <v>79000</v>
      </c>
    </row>
    <row r="4111" spans="1:23" x14ac:dyDescent="0.25">
      <c r="A4111" t="s">
        <v>10052</v>
      </c>
      <c r="B4111">
        <v>172</v>
      </c>
      <c r="C4111">
        <v>101</v>
      </c>
      <c r="D4111">
        <v>222</v>
      </c>
      <c r="E4111">
        <v>698</v>
      </c>
      <c r="F4111" t="s">
        <v>1843</v>
      </c>
      <c r="G4111">
        <v>1000</v>
      </c>
      <c r="H4111">
        <v>327919</v>
      </c>
      <c r="I4111" t="s">
        <v>1265</v>
      </c>
      <c r="J4111" t="s">
        <v>114</v>
      </c>
      <c r="K4111" t="s">
        <v>11492</v>
      </c>
      <c r="L4111">
        <v>99177</v>
      </c>
      <c r="M4111">
        <v>3282</v>
      </c>
      <c r="N4111" t="s">
        <v>2331</v>
      </c>
      <c r="O4111">
        <v>0</v>
      </c>
      <c r="P4111">
        <v>192</v>
      </c>
      <c r="Q4111" t="s">
        <v>30</v>
      </c>
      <c r="R4111" t="s">
        <v>44</v>
      </c>
      <c r="S4111">
        <v>0</v>
      </c>
      <c r="T4111">
        <v>2006</v>
      </c>
      <c r="U4111">
        <v>788</v>
      </c>
      <c r="V4111">
        <v>7.7</v>
      </c>
      <c r="W4111">
        <v>11000</v>
      </c>
    </row>
    <row r="4112" spans="1:23" x14ac:dyDescent="0.25">
      <c r="A4112" t="s">
        <v>11493</v>
      </c>
      <c r="B4112">
        <v>20</v>
      </c>
      <c r="C4112">
        <v>101</v>
      </c>
      <c r="D4112">
        <v>15</v>
      </c>
      <c r="E4112">
        <v>663</v>
      </c>
      <c r="F4112" t="s">
        <v>2018</v>
      </c>
      <c r="G4112">
        <v>844</v>
      </c>
      <c r="H4112">
        <v>0</v>
      </c>
      <c r="I4112" t="s">
        <v>3371</v>
      </c>
      <c r="J4112" t="s">
        <v>650</v>
      </c>
      <c r="K4112" t="s">
        <v>11494</v>
      </c>
      <c r="L4112">
        <v>2753</v>
      </c>
      <c r="M4112">
        <v>3132</v>
      </c>
      <c r="N4112" t="s">
        <v>11495</v>
      </c>
      <c r="O4112">
        <v>0</v>
      </c>
      <c r="P4112">
        <v>82</v>
      </c>
      <c r="Q4112" t="s">
        <v>30</v>
      </c>
      <c r="R4112" t="s">
        <v>44</v>
      </c>
      <c r="S4112">
        <v>0</v>
      </c>
      <c r="T4112">
        <v>2012</v>
      </c>
      <c r="U4112">
        <v>722</v>
      </c>
      <c r="V4112">
        <v>3.1</v>
      </c>
      <c r="W4112">
        <v>0</v>
      </c>
    </row>
    <row r="4113" spans="1:23" x14ac:dyDescent="0.25">
      <c r="A4113" t="s">
        <v>10820</v>
      </c>
      <c r="B4113">
        <v>8</v>
      </c>
      <c r="C4113">
        <v>101</v>
      </c>
      <c r="D4113">
        <v>24</v>
      </c>
      <c r="E4113">
        <v>226</v>
      </c>
      <c r="F4113" t="s">
        <v>11496</v>
      </c>
      <c r="G4113">
        <v>675</v>
      </c>
      <c r="H4113">
        <v>0</v>
      </c>
      <c r="I4113" t="s">
        <v>3634</v>
      </c>
      <c r="J4113" t="s">
        <v>11352</v>
      </c>
      <c r="K4113" t="s">
        <v>11497</v>
      </c>
      <c r="L4113">
        <v>1079</v>
      </c>
      <c r="M4113">
        <v>1627</v>
      </c>
      <c r="N4113" t="s">
        <v>11498</v>
      </c>
      <c r="O4113">
        <v>2</v>
      </c>
      <c r="P4113">
        <v>28</v>
      </c>
      <c r="Q4113" t="s">
        <v>30</v>
      </c>
      <c r="R4113" t="s">
        <v>31</v>
      </c>
      <c r="S4113">
        <v>0</v>
      </c>
      <c r="T4113">
        <v>1944</v>
      </c>
      <c r="U4113">
        <v>659</v>
      </c>
      <c r="V4113">
        <v>6.5</v>
      </c>
      <c r="W4113">
        <v>144</v>
      </c>
    </row>
    <row r="4114" spans="1:23" x14ac:dyDescent="0.25">
      <c r="A4114" t="s">
        <v>11499</v>
      </c>
      <c r="B4114">
        <v>8</v>
      </c>
      <c r="C4114">
        <v>105</v>
      </c>
      <c r="D4114">
        <v>29</v>
      </c>
      <c r="E4114">
        <v>76</v>
      </c>
      <c r="F4114" t="s">
        <v>4400</v>
      </c>
      <c r="G4114">
        <v>847</v>
      </c>
      <c r="H4114">
        <v>178739</v>
      </c>
      <c r="I4114" t="s">
        <v>10500</v>
      </c>
      <c r="J4114" t="s">
        <v>11500</v>
      </c>
      <c r="K4114" t="s">
        <v>11501</v>
      </c>
      <c r="L4114">
        <v>1015</v>
      </c>
      <c r="M4114">
        <v>1668</v>
      </c>
      <c r="N4114" t="s">
        <v>11502</v>
      </c>
      <c r="O4114">
        <v>0</v>
      </c>
      <c r="P4114">
        <v>10</v>
      </c>
      <c r="Q4114" t="s">
        <v>30</v>
      </c>
      <c r="R4114" t="s">
        <v>31</v>
      </c>
      <c r="S4114">
        <v>0</v>
      </c>
      <c r="T4114">
        <v>2011</v>
      </c>
      <c r="U4114">
        <v>618</v>
      </c>
      <c r="V4114">
        <v>3.9</v>
      </c>
      <c r="W4114">
        <v>566</v>
      </c>
    </row>
    <row r="4115" spans="1:23" x14ac:dyDescent="0.25">
      <c r="A4115" t="s">
        <v>5006</v>
      </c>
      <c r="B4115">
        <v>15</v>
      </c>
      <c r="C4115">
        <v>97</v>
      </c>
      <c r="D4115">
        <v>23</v>
      </c>
      <c r="E4115">
        <v>326</v>
      </c>
      <c r="F4115" t="s">
        <v>518</v>
      </c>
      <c r="G4115">
        <v>982</v>
      </c>
      <c r="H4115">
        <v>565592</v>
      </c>
      <c r="I4115" t="s">
        <v>2479</v>
      </c>
      <c r="J4115" t="s">
        <v>1699</v>
      </c>
      <c r="K4115" t="s">
        <v>11503</v>
      </c>
      <c r="L4115">
        <v>2189</v>
      </c>
      <c r="M4115">
        <v>2580</v>
      </c>
      <c r="N4115" t="s">
        <v>7312</v>
      </c>
      <c r="O4115">
        <v>0</v>
      </c>
      <c r="P4115">
        <v>63</v>
      </c>
      <c r="Q4115" t="s">
        <v>30</v>
      </c>
      <c r="R4115" t="s">
        <v>31</v>
      </c>
      <c r="S4115">
        <v>0</v>
      </c>
      <c r="T4115">
        <v>1998</v>
      </c>
      <c r="U4115">
        <v>599</v>
      </c>
      <c r="V4115">
        <v>6.8</v>
      </c>
      <c r="W4115">
        <v>500</v>
      </c>
    </row>
    <row r="4116" spans="1:23" x14ac:dyDescent="0.25">
      <c r="A4116" t="s">
        <v>10820</v>
      </c>
      <c r="B4116">
        <v>14</v>
      </c>
      <c r="C4116">
        <v>108</v>
      </c>
      <c r="D4116">
        <v>24</v>
      </c>
      <c r="E4116">
        <v>244</v>
      </c>
      <c r="F4116" t="s">
        <v>7172</v>
      </c>
      <c r="G4116">
        <v>960</v>
      </c>
      <c r="H4116">
        <v>0</v>
      </c>
      <c r="I4116" t="s">
        <v>7114</v>
      </c>
      <c r="J4116" t="s">
        <v>1764</v>
      </c>
      <c r="K4116" t="s">
        <v>11504</v>
      </c>
      <c r="L4116">
        <v>3538</v>
      </c>
      <c r="M4116">
        <v>2329</v>
      </c>
      <c r="N4116" t="s">
        <v>10821</v>
      </c>
      <c r="O4116">
        <v>3</v>
      </c>
      <c r="P4116">
        <v>46</v>
      </c>
      <c r="Q4116" t="s">
        <v>30</v>
      </c>
      <c r="R4116" t="s">
        <v>31</v>
      </c>
      <c r="S4116">
        <v>0</v>
      </c>
      <c r="T4116">
        <v>1951</v>
      </c>
      <c r="U4116">
        <v>715</v>
      </c>
      <c r="V4116">
        <v>7</v>
      </c>
      <c r="W4116">
        <v>438</v>
      </c>
    </row>
    <row r="4117" spans="1:23" x14ac:dyDescent="0.25">
      <c r="A4117" t="s">
        <v>5548</v>
      </c>
      <c r="B4117">
        <v>12</v>
      </c>
      <c r="C4117">
        <v>95</v>
      </c>
      <c r="D4117">
        <v>535</v>
      </c>
      <c r="E4117">
        <v>608</v>
      </c>
      <c r="F4117" t="s">
        <v>7547</v>
      </c>
      <c r="G4117">
        <v>1000</v>
      </c>
      <c r="H4117">
        <v>27012</v>
      </c>
      <c r="I4117" t="s">
        <v>2164</v>
      </c>
      <c r="J4117" t="s">
        <v>1434</v>
      </c>
      <c r="K4117" t="s">
        <v>11505</v>
      </c>
      <c r="L4117">
        <v>440</v>
      </c>
      <c r="M4117">
        <v>3586</v>
      </c>
      <c r="N4117" t="s">
        <v>8933</v>
      </c>
      <c r="O4117">
        <v>4</v>
      </c>
      <c r="P4117">
        <v>9</v>
      </c>
      <c r="Q4117" t="s">
        <v>30</v>
      </c>
      <c r="R4117" t="s">
        <v>31</v>
      </c>
      <c r="S4117">
        <v>0</v>
      </c>
      <c r="T4117">
        <v>2010</v>
      </c>
      <c r="U4117">
        <v>646</v>
      </c>
      <c r="V4117">
        <v>5.9</v>
      </c>
      <c r="W4117">
        <v>279</v>
      </c>
    </row>
    <row r="4118" spans="1:23" x14ac:dyDescent="0.25">
      <c r="A4118" t="s">
        <v>11506</v>
      </c>
      <c r="B4118">
        <v>48</v>
      </c>
      <c r="C4118">
        <v>108</v>
      </c>
      <c r="D4118">
        <v>14</v>
      </c>
      <c r="E4118">
        <v>826</v>
      </c>
      <c r="F4118" t="s">
        <v>4680</v>
      </c>
      <c r="G4118">
        <v>2000</v>
      </c>
      <c r="H4118">
        <v>0</v>
      </c>
      <c r="I4118" t="s">
        <v>6151</v>
      </c>
      <c r="J4118" t="s">
        <v>3945</v>
      </c>
      <c r="K4118" t="s">
        <v>11507</v>
      </c>
      <c r="L4118">
        <v>6025</v>
      </c>
      <c r="M4118">
        <v>4385</v>
      </c>
      <c r="N4118" t="s">
        <v>1215</v>
      </c>
      <c r="O4118">
        <v>2</v>
      </c>
      <c r="P4118">
        <v>28</v>
      </c>
      <c r="Q4118" t="s">
        <v>30</v>
      </c>
      <c r="R4118" t="s">
        <v>31</v>
      </c>
      <c r="S4118">
        <v>0</v>
      </c>
      <c r="T4118">
        <v>2014</v>
      </c>
      <c r="U4118">
        <v>1000</v>
      </c>
      <c r="V4118">
        <v>5.8</v>
      </c>
      <c r="W4118">
        <v>0</v>
      </c>
    </row>
    <row r="4119" spans="1:23" x14ac:dyDescent="0.25">
      <c r="A4119" t="s">
        <v>11508</v>
      </c>
      <c r="B4119">
        <v>17</v>
      </c>
      <c r="C4119">
        <v>90</v>
      </c>
      <c r="D4119">
        <v>115</v>
      </c>
      <c r="E4119">
        <v>385</v>
      </c>
      <c r="F4119" t="s">
        <v>4228</v>
      </c>
      <c r="G4119">
        <v>11000</v>
      </c>
      <c r="H4119">
        <v>0</v>
      </c>
      <c r="I4119" t="s">
        <v>566</v>
      </c>
      <c r="J4119" t="s">
        <v>1280</v>
      </c>
      <c r="K4119" t="s">
        <v>11509</v>
      </c>
      <c r="L4119">
        <v>19650</v>
      </c>
      <c r="M4119">
        <v>12359</v>
      </c>
      <c r="N4119" t="s">
        <v>11510</v>
      </c>
      <c r="O4119">
        <v>0</v>
      </c>
      <c r="P4119">
        <v>62</v>
      </c>
      <c r="Q4119" t="s">
        <v>30</v>
      </c>
      <c r="R4119" t="s">
        <v>31</v>
      </c>
      <c r="S4119">
        <v>0</v>
      </c>
      <c r="T4119">
        <v>1987</v>
      </c>
      <c r="U4119">
        <v>516</v>
      </c>
      <c r="V4119">
        <v>7.3</v>
      </c>
      <c r="W4119">
        <v>0</v>
      </c>
    </row>
    <row r="4120" spans="1:23" x14ac:dyDescent="0.25">
      <c r="A4120" t="s">
        <v>1765</v>
      </c>
      <c r="B4120">
        <v>99</v>
      </c>
      <c r="C4120">
        <v>120</v>
      </c>
      <c r="D4120">
        <v>11</v>
      </c>
      <c r="E4120">
        <v>0</v>
      </c>
      <c r="F4120" t="s">
        <v>11511</v>
      </c>
      <c r="G4120">
        <v>16</v>
      </c>
      <c r="H4120">
        <v>76400000</v>
      </c>
      <c r="I4120" t="s">
        <v>1767</v>
      </c>
      <c r="J4120" t="s">
        <v>11512</v>
      </c>
      <c r="K4120" t="s">
        <v>11513</v>
      </c>
      <c r="L4120">
        <v>71321</v>
      </c>
      <c r="M4120">
        <v>16</v>
      </c>
      <c r="N4120" t="s">
        <v>14106</v>
      </c>
      <c r="O4120">
        <v>0</v>
      </c>
      <c r="P4120">
        <v>230</v>
      </c>
      <c r="Q4120" t="s">
        <v>30</v>
      </c>
      <c r="R4120" t="s">
        <v>31</v>
      </c>
      <c r="S4120">
        <v>0</v>
      </c>
      <c r="T4120">
        <v>1940</v>
      </c>
      <c r="U4120">
        <v>0</v>
      </c>
      <c r="V4120">
        <v>7.8</v>
      </c>
      <c r="W4120">
        <v>3000</v>
      </c>
    </row>
    <row r="4121" spans="1:23" x14ac:dyDescent="0.25">
      <c r="A4121" t="s">
        <v>2950</v>
      </c>
      <c r="B4121">
        <v>138</v>
      </c>
      <c r="C4121">
        <v>104</v>
      </c>
      <c r="D4121">
        <v>607</v>
      </c>
      <c r="E4121">
        <v>109</v>
      </c>
      <c r="F4121" t="s">
        <v>6328</v>
      </c>
      <c r="G4121">
        <v>813</v>
      </c>
      <c r="H4121">
        <v>0</v>
      </c>
      <c r="I4121" t="s">
        <v>321</v>
      </c>
      <c r="J4121" t="s">
        <v>1583</v>
      </c>
      <c r="K4121" t="s">
        <v>6329</v>
      </c>
      <c r="L4121">
        <v>82476</v>
      </c>
      <c r="M4121">
        <v>1196</v>
      </c>
      <c r="N4121" t="s">
        <v>6330</v>
      </c>
      <c r="O4121">
        <v>0</v>
      </c>
      <c r="P4121">
        <v>280</v>
      </c>
      <c r="Q4121" t="s">
        <v>30</v>
      </c>
      <c r="R4121" t="s">
        <v>31</v>
      </c>
      <c r="S4121">
        <v>0</v>
      </c>
      <c r="T4121">
        <v>1971</v>
      </c>
      <c r="U4121">
        <v>165</v>
      </c>
      <c r="V4121">
        <v>7.8</v>
      </c>
      <c r="W4121">
        <v>0</v>
      </c>
    </row>
    <row r="4122" spans="1:23" x14ac:dyDescent="0.25">
      <c r="A4122" t="s">
        <v>11514</v>
      </c>
      <c r="B4122">
        <v>0</v>
      </c>
      <c r="C4122">
        <v>90</v>
      </c>
      <c r="D4122">
        <v>37</v>
      </c>
      <c r="E4122">
        <v>0</v>
      </c>
      <c r="F4122" t="s">
        <v>11515</v>
      </c>
      <c r="G4122">
        <v>210</v>
      </c>
      <c r="H4122">
        <v>0</v>
      </c>
      <c r="I4122" t="s">
        <v>2560</v>
      </c>
      <c r="J4122" t="s">
        <v>11516</v>
      </c>
      <c r="K4122" t="s">
        <v>11517</v>
      </c>
      <c r="L4122">
        <v>44</v>
      </c>
      <c r="M4122">
        <v>210</v>
      </c>
      <c r="N4122" t="s">
        <v>11518</v>
      </c>
      <c r="O4122">
        <v>1</v>
      </c>
      <c r="P4122">
        <v>3</v>
      </c>
      <c r="Q4122" t="s">
        <v>30</v>
      </c>
      <c r="R4122" t="s">
        <v>31</v>
      </c>
      <c r="S4122">
        <v>0</v>
      </c>
      <c r="T4122">
        <v>2014</v>
      </c>
      <c r="U4122">
        <v>0</v>
      </c>
      <c r="V4122">
        <v>6.9</v>
      </c>
      <c r="W4122">
        <v>224</v>
      </c>
    </row>
    <row r="4123" spans="1:23" x14ac:dyDescent="0.25">
      <c r="A4123" t="s">
        <v>4286</v>
      </c>
      <c r="B4123">
        <v>235</v>
      </c>
      <c r="C4123">
        <v>91</v>
      </c>
      <c r="D4123">
        <v>49</v>
      </c>
      <c r="E4123">
        <v>20</v>
      </c>
      <c r="F4123" t="s">
        <v>11519</v>
      </c>
      <c r="G4123">
        <v>72</v>
      </c>
      <c r="H4123">
        <v>36200000</v>
      </c>
      <c r="I4123" t="s">
        <v>3406</v>
      </c>
      <c r="J4123" t="s">
        <v>11520</v>
      </c>
      <c r="K4123" t="s">
        <v>11521</v>
      </c>
      <c r="L4123">
        <v>31952</v>
      </c>
      <c r="M4123">
        <v>174</v>
      </c>
      <c r="N4123" t="s">
        <v>11522</v>
      </c>
      <c r="O4123">
        <v>0</v>
      </c>
      <c r="P4123">
        <v>372</v>
      </c>
      <c r="Q4123" t="s">
        <v>30</v>
      </c>
      <c r="R4123" t="s">
        <v>31</v>
      </c>
      <c r="S4123">
        <v>0</v>
      </c>
      <c r="T4123">
        <v>1982</v>
      </c>
      <c r="U4123">
        <v>31</v>
      </c>
      <c r="V4123">
        <v>5.7</v>
      </c>
      <c r="W4123">
        <v>0</v>
      </c>
    </row>
    <row r="4124" spans="1:23" x14ac:dyDescent="0.25">
      <c r="A4124" t="s">
        <v>11523</v>
      </c>
      <c r="B4124">
        <v>160</v>
      </c>
      <c r="C4124">
        <v>92</v>
      </c>
      <c r="D4124">
        <v>13</v>
      </c>
      <c r="E4124">
        <v>17</v>
      </c>
      <c r="F4124" t="s">
        <v>11524</v>
      </c>
      <c r="G4124">
        <v>42</v>
      </c>
      <c r="H4124">
        <v>21300000</v>
      </c>
      <c r="I4124" t="s">
        <v>1942</v>
      </c>
      <c r="J4124" t="s">
        <v>11525</v>
      </c>
      <c r="K4124" t="s">
        <v>11526</v>
      </c>
      <c r="L4124">
        <v>22521</v>
      </c>
      <c r="M4124">
        <v>170</v>
      </c>
      <c r="N4124" t="s">
        <v>11527</v>
      </c>
      <c r="O4124">
        <v>0</v>
      </c>
      <c r="P4124">
        <v>342</v>
      </c>
      <c r="Q4124" t="s">
        <v>30</v>
      </c>
      <c r="R4124" t="s">
        <v>31</v>
      </c>
      <c r="S4124">
        <v>0</v>
      </c>
      <c r="T4124">
        <v>1985</v>
      </c>
      <c r="U4124">
        <v>27</v>
      </c>
      <c r="V4124">
        <v>4.7</v>
      </c>
      <c r="W4124">
        <v>1000</v>
      </c>
    </row>
    <row r="4125" spans="1:23" x14ac:dyDescent="0.25">
      <c r="A4125" t="s">
        <v>11190</v>
      </c>
      <c r="B4125">
        <v>18</v>
      </c>
      <c r="C4125">
        <v>117</v>
      </c>
      <c r="D4125">
        <v>84</v>
      </c>
      <c r="E4125">
        <v>275</v>
      </c>
      <c r="F4125" t="s">
        <v>8432</v>
      </c>
      <c r="G4125">
        <v>861</v>
      </c>
      <c r="H4125">
        <v>379643</v>
      </c>
      <c r="I4125" t="s">
        <v>2164</v>
      </c>
      <c r="J4125" t="s">
        <v>3640</v>
      </c>
      <c r="K4125" t="s">
        <v>11528</v>
      </c>
      <c r="L4125">
        <v>1573</v>
      </c>
      <c r="M4125">
        <v>2161</v>
      </c>
      <c r="N4125" t="s">
        <v>277</v>
      </c>
      <c r="O4125">
        <v>0</v>
      </c>
      <c r="P4125">
        <v>29</v>
      </c>
      <c r="Q4125" t="s">
        <v>30</v>
      </c>
      <c r="R4125" t="s">
        <v>31</v>
      </c>
      <c r="S4125">
        <v>0</v>
      </c>
      <c r="T4125">
        <v>2007</v>
      </c>
      <c r="U4125">
        <v>425</v>
      </c>
      <c r="V4125">
        <v>5.9</v>
      </c>
      <c r="W4125">
        <v>285</v>
      </c>
    </row>
    <row r="4126" spans="1:23" x14ac:dyDescent="0.25">
      <c r="A4126" t="s">
        <v>11529</v>
      </c>
      <c r="B4126">
        <v>11</v>
      </c>
      <c r="C4126">
        <v>120</v>
      </c>
      <c r="D4126">
        <v>16</v>
      </c>
      <c r="E4126">
        <v>835</v>
      </c>
      <c r="F4126" t="s">
        <v>325</v>
      </c>
      <c r="G4126">
        <v>2000</v>
      </c>
      <c r="H4126">
        <v>12985267</v>
      </c>
      <c r="I4126" t="s">
        <v>2164</v>
      </c>
      <c r="J4126" t="s">
        <v>3618</v>
      </c>
      <c r="K4126" t="s">
        <v>11530</v>
      </c>
      <c r="L4126">
        <v>4977</v>
      </c>
      <c r="M4126">
        <v>6752</v>
      </c>
      <c r="N4126" t="s">
        <v>3016</v>
      </c>
      <c r="O4126">
        <v>5</v>
      </c>
      <c r="P4126">
        <v>63</v>
      </c>
      <c r="Q4126" t="s">
        <v>30</v>
      </c>
      <c r="R4126" t="s">
        <v>31</v>
      </c>
      <c r="S4126">
        <v>0</v>
      </c>
      <c r="T4126">
        <v>2015</v>
      </c>
      <c r="U4126">
        <v>848</v>
      </c>
      <c r="V4126">
        <v>5.9</v>
      </c>
      <c r="W4126">
        <v>13000</v>
      </c>
    </row>
    <row r="4127" spans="1:23" x14ac:dyDescent="0.25">
      <c r="A4127" t="s">
        <v>11531</v>
      </c>
      <c r="B4127">
        <v>11</v>
      </c>
      <c r="C4127">
        <v>90</v>
      </c>
      <c r="D4127">
        <v>0</v>
      </c>
      <c r="E4127">
        <v>306</v>
      </c>
      <c r="F4127" t="s">
        <v>11532</v>
      </c>
      <c r="G4127">
        <v>676</v>
      </c>
      <c r="H4127">
        <v>0</v>
      </c>
      <c r="I4127" t="s">
        <v>6151</v>
      </c>
      <c r="J4127" t="s">
        <v>2845</v>
      </c>
      <c r="K4127" t="s">
        <v>11533</v>
      </c>
      <c r="L4127">
        <v>1118</v>
      </c>
      <c r="M4127">
        <v>1651</v>
      </c>
      <c r="N4127" t="s">
        <v>11534</v>
      </c>
      <c r="O4127">
        <v>2</v>
      </c>
      <c r="P4127">
        <v>9</v>
      </c>
      <c r="Q4127" t="s">
        <v>30</v>
      </c>
      <c r="R4127" t="s">
        <v>31</v>
      </c>
      <c r="S4127">
        <v>0</v>
      </c>
      <c r="T4127">
        <v>2008</v>
      </c>
      <c r="U4127">
        <v>399</v>
      </c>
      <c r="V4127">
        <v>4.3</v>
      </c>
      <c r="W4127">
        <v>77</v>
      </c>
    </row>
    <row r="4128" spans="1:23" x14ac:dyDescent="0.25">
      <c r="A4128" t="s">
        <v>11535</v>
      </c>
      <c r="B4128">
        <v>7</v>
      </c>
      <c r="C4128">
        <v>119</v>
      </c>
      <c r="D4128">
        <v>10</v>
      </c>
      <c r="E4128">
        <v>275</v>
      </c>
      <c r="F4128" t="s">
        <v>11536</v>
      </c>
      <c r="G4128">
        <v>509</v>
      </c>
      <c r="H4128">
        <v>0</v>
      </c>
      <c r="I4128" t="s">
        <v>2164</v>
      </c>
      <c r="J4128" t="s">
        <v>9400</v>
      </c>
      <c r="K4128" t="s">
        <v>11537</v>
      </c>
      <c r="L4128">
        <v>1314</v>
      </c>
      <c r="M4128">
        <v>1490</v>
      </c>
      <c r="N4128" t="s">
        <v>11027</v>
      </c>
      <c r="O4128">
        <v>0</v>
      </c>
      <c r="P4128">
        <v>29</v>
      </c>
      <c r="Q4128" t="s">
        <v>30</v>
      </c>
      <c r="R4128" t="s">
        <v>31</v>
      </c>
      <c r="S4128">
        <v>0</v>
      </c>
      <c r="T4128">
        <v>1945</v>
      </c>
      <c r="U4128">
        <v>284</v>
      </c>
      <c r="V4128">
        <v>7.5</v>
      </c>
      <c r="W4128">
        <v>68</v>
      </c>
    </row>
    <row r="4129" spans="1:23" x14ac:dyDescent="0.25">
      <c r="A4129" t="s">
        <v>11538</v>
      </c>
      <c r="B4129">
        <v>5</v>
      </c>
      <c r="C4129">
        <v>90</v>
      </c>
      <c r="D4129">
        <v>0</v>
      </c>
      <c r="E4129">
        <v>708</v>
      </c>
      <c r="F4129" t="s">
        <v>11539</v>
      </c>
      <c r="G4129">
        <v>1000</v>
      </c>
      <c r="H4129">
        <v>0</v>
      </c>
      <c r="I4129" t="s">
        <v>2560</v>
      </c>
      <c r="J4129" t="s">
        <v>7101</v>
      </c>
      <c r="K4129" t="s">
        <v>11540</v>
      </c>
      <c r="L4129">
        <v>1351</v>
      </c>
      <c r="M4129">
        <v>3799</v>
      </c>
      <c r="N4129" t="s">
        <v>11541</v>
      </c>
      <c r="O4129">
        <v>2</v>
      </c>
      <c r="P4129">
        <v>4</v>
      </c>
      <c r="Q4129" t="s">
        <v>30</v>
      </c>
      <c r="R4129" t="s">
        <v>2266</v>
      </c>
      <c r="S4129">
        <v>0</v>
      </c>
      <c r="T4129">
        <v>2015</v>
      </c>
      <c r="U4129">
        <v>800</v>
      </c>
      <c r="V4129">
        <v>4.8</v>
      </c>
      <c r="W4129">
        <v>452</v>
      </c>
    </row>
    <row r="4130" spans="1:23" x14ac:dyDescent="0.25">
      <c r="A4130" t="s">
        <v>11542</v>
      </c>
      <c r="B4130">
        <v>10</v>
      </c>
      <c r="C4130">
        <v>90</v>
      </c>
      <c r="D4130">
        <v>11</v>
      </c>
      <c r="E4130">
        <v>18</v>
      </c>
      <c r="F4130" t="s">
        <v>11543</v>
      </c>
      <c r="G4130">
        <v>114</v>
      </c>
      <c r="H4130">
        <v>0</v>
      </c>
      <c r="I4130" t="s">
        <v>936</v>
      </c>
      <c r="J4130" t="s">
        <v>11544</v>
      </c>
      <c r="K4130" t="s">
        <v>11545</v>
      </c>
      <c r="L4130">
        <v>480</v>
      </c>
      <c r="M4130">
        <v>244</v>
      </c>
      <c r="N4130" t="s">
        <v>11546</v>
      </c>
      <c r="O4130">
        <v>3</v>
      </c>
      <c r="P4130">
        <v>14</v>
      </c>
      <c r="Q4130" t="s">
        <v>30</v>
      </c>
      <c r="R4130" t="s">
        <v>44</v>
      </c>
      <c r="S4130">
        <v>0</v>
      </c>
      <c r="T4130">
        <v>2005</v>
      </c>
      <c r="U4130">
        <v>79</v>
      </c>
      <c r="V4130">
        <v>5.8</v>
      </c>
      <c r="W4130">
        <v>172</v>
      </c>
    </row>
    <row r="4131" spans="1:23" x14ac:dyDescent="0.25">
      <c r="A4131" t="s">
        <v>11547</v>
      </c>
      <c r="B4131">
        <v>5</v>
      </c>
      <c r="C4131">
        <v>97</v>
      </c>
      <c r="D4131">
        <v>5</v>
      </c>
      <c r="E4131">
        <v>782</v>
      </c>
      <c r="F4131" t="s">
        <v>6439</v>
      </c>
      <c r="G4131">
        <v>3000</v>
      </c>
      <c r="H4131">
        <v>0</v>
      </c>
      <c r="I4131" t="s">
        <v>3987</v>
      </c>
      <c r="J4131" t="s">
        <v>4726</v>
      </c>
      <c r="K4131" t="s">
        <v>11548</v>
      </c>
      <c r="L4131">
        <v>485</v>
      </c>
      <c r="M4131">
        <v>6085</v>
      </c>
      <c r="N4131" t="s">
        <v>5601</v>
      </c>
      <c r="O4131">
        <v>5</v>
      </c>
      <c r="P4131">
        <v>6</v>
      </c>
      <c r="Q4131" t="s">
        <v>30</v>
      </c>
      <c r="R4131" t="s">
        <v>31</v>
      </c>
      <c r="S4131">
        <v>0</v>
      </c>
      <c r="T4131">
        <v>2014</v>
      </c>
      <c r="U4131">
        <v>938</v>
      </c>
      <c r="V4131">
        <v>5.3</v>
      </c>
      <c r="W4131">
        <v>107</v>
      </c>
    </row>
    <row r="4132" spans="1:23" x14ac:dyDescent="0.25">
      <c r="A4132" t="s">
        <v>9875</v>
      </c>
      <c r="B4132">
        <v>95</v>
      </c>
      <c r="C4132">
        <v>90</v>
      </c>
      <c r="D4132">
        <v>10</v>
      </c>
      <c r="E4132">
        <v>42</v>
      </c>
      <c r="F4132" t="s">
        <v>11549</v>
      </c>
      <c r="G4132">
        <v>371</v>
      </c>
      <c r="H4132">
        <v>0</v>
      </c>
      <c r="I4132" t="s">
        <v>5107</v>
      </c>
      <c r="J4132" t="s">
        <v>11550</v>
      </c>
      <c r="K4132" t="s">
        <v>11551</v>
      </c>
      <c r="L4132">
        <v>5187</v>
      </c>
      <c r="M4132">
        <v>558</v>
      </c>
      <c r="N4132" t="s">
        <v>11552</v>
      </c>
      <c r="O4132">
        <v>2</v>
      </c>
      <c r="P4132">
        <v>46</v>
      </c>
      <c r="Q4132" t="s">
        <v>30</v>
      </c>
      <c r="R4132" t="s">
        <v>188</v>
      </c>
      <c r="S4132">
        <v>0</v>
      </c>
      <c r="T4132">
        <v>2007</v>
      </c>
      <c r="U4132">
        <v>52</v>
      </c>
      <c r="V4132">
        <v>6</v>
      </c>
      <c r="W4132">
        <v>870</v>
      </c>
    </row>
    <row r="4133" spans="1:23" x14ac:dyDescent="0.25">
      <c r="A4133" t="s">
        <v>11553</v>
      </c>
      <c r="B4133">
        <v>97</v>
      </c>
      <c r="C4133">
        <v>172</v>
      </c>
      <c r="D4133">
        <v>355</v>
      </c>
      <c r="E4133">
        <v>188</v>
      </c>
      <c r="F4133" t="s">
        <v>10069</v>
      </c>
      <c r="G4133">
        <v>749</v>
      </c>
      <c r="H4133">
        <v>23650000</v>
      </c>
      <c r="I4133" t="s">
        <v>3443</v>
      </c>
      <c r="J4133" t="s">
        <v>11554</v>
      </c>
      <c r="K4133" t="s">
        <v>11555</v>
      </c>
      <c r="L4133">
        <v>40359</v>
      </c>
      <c r="M4133">
        <v>1941</v>
      </c>
      <c r="N4133" t="s">
        <v>10495</v>
      </c>
      <c r="O4133">
        <v>5</v>
      </c>
      <c r="P4133">
        <v>235</v>
      </c>
      <c r="Q4133" t="s">
        <v>30</v>
      </c>
      <c r="R4133" t="s">
        <v>31</v>
      </c>
      <c r="S4133">
        <v>0</v>
      </c>
      <c r="T4133">
        <v>1946</v>
      </c>
      <c r="U4133">
        <v>208</v>
      </c>
      <c r="V4133">
        <v>8.1</v>
      </c>
      <c r="W4133">
        <v>0</v>
      </c>
    </row>
    <row r="4134" spans="1:23" x14ac:dyDescent="0.25">
      <c r="A4134" t="s">
        <v>11556</v>
      </c>
      <c r="B4134">
        <v>76</v>
      </c>
      <c r="C4134">
        <v>115</v>
      </c>
      <c r="D4134">
        <v>184</v>
      </c>
      <c r="E4134">
        <v>551</v>
      </c>
      <c r="F4134" t="s">
        <v>448</v>
      </c>
      <c r="G4134">
        <v>730</v>
      </c>
      <c r="H4134">
        <v>510092</v>
      </c>
      <c r="I4134" t="s">
        <v>1126</v>
      </c>
      <c r="J4134" t="s">
        <v>594</v>
      </c>
      <c r="K4134" t="s">
        <v>11557</v>
      </c>
      <c r="L4134">
        <v>29424</v>
      </c>
      <c r="M4134">
        <v>3293</v>
      </c>
      <c r="N4134" t="s">
        <v>3518</v>
      </c>
      <c r="O4134">
        <v>0</v>
      </c>
      <c r="P4134">
        <v>336</v>
      </c>
      <c r="Q4134" t="s">
        <v>30</v>
      </c>
      <c r="R4134" t="s">
        <v>31</v>
      </c>
      <c r="S4134">
        <v>0</v>
      </c>
      <c r="T4134">
        <v>2001</v>
      </c>
      <c r="U4134">
        <v>648</v>
      </c>
      <c r="V4134">
        <v>7</v>
      </c>
      <c r="W4134">
        <v>0</v>
      </c>
    </row>
    <row r="4135" spans="1:23" x14ac:dyDescent="0.25">
      <c r="A4135" t="s">
        <v>11558</v>
      </c>
      <c r="B4135">
        <v>67</v>
      </c>
      <c r="C4135">
        <v>89</v>
      </c>
      <c r="D4135">
        <v>16</v>
      </c>
      <c r="E4135">
        <v>14</v>
      </c>
      <c r="F4135" t="s">
        <v>11559</v>
      </c>
      <c r="G4135">
        <v>117</v>
      </c>
      <c r="H4135">
        <v>313436</v>
      </c>
      <c r="I4135" t="s">
        <v>1639</v>
      </c>
      <c r="J4135" t="s">
        <v>11560</v>
      </c>
      <c r="K4135" t="s">
        <v>11561</v>
      </c>
      <c r="L4135">
        <v>12244</v>
      </c>
      <c r="M4135">
        <v>155</v>
      </c>
      <c r="N4135" t="s">
        <v>11562</v>
      </c>
      <c r="O4135">
        <v>0</v>
      </c>
      <c r="P4135">
        <v>95</v>
      </c>
      <c r="Q4135" t="s">
        <v>10058</v>
      </c>
      <c r="R4135" t="s">
        <v>7371</v>
      </c>
      <c r="S4135">
        <v>0</v>
      </c>
      <c r="T4135">
        <v>2001</v>
      </c>
      <c r="U4135">
        <v>21</v>
      </c>
      <c r="V4135">
        <v>7.6</v>
      </c>
      <c r="W4135">
        <v>0</v>
      </c>
    </row>
    <row r="4136" spans="1:23" x14ac:dyDescent="0.25">
      <c r="A4136" t="s">
        <v>11563</v>
      </c>
      <c r="B4136">
        <v>4</v>
      </c>
      <c r="C4136">
        <v>125</v>
      </c>
      <c r="D4136">
        <v>7</v>
      </c>
      <c r="E4136">
        <v>17</v>
      </c>
      <c r="F4136" t="s">
        <v>11564</v>
      </c>
      <c r="G4136">
        <v>128</v>
      </c>
      <c r="H4136">
        <v>3330</v>
      </c>
      <c r="I4136" t="s">
        <v>1265</v>
      </c>
      <c r="J4136" t="s">
        <v>11565</v>
      </c>
      <c r="K4136" t="s">
        <v>11566</v>
      </c>
      <c r="L4136">
        <v>22</v>
      </c>
      <c r="M4136">
        <v>214</v>
      </c>
      <c r="N4136" t="s">
        <v>11567</v>
      </c>
      <c r="O4136">
        <v>0</v>
      </c>
      <c r="P4136">
        <v>1</v>
      </c>
      <c r="Q4136" t="s">
        <v>30</v>
      </c>
      <c r="R4136" t="s">
        <v>31</v>
      </c>
      <c r="S4136">
        <v>0</v>
      </c>
      <c r="T4136">
        <v>2015</v>
      </c>
      <c r="U4136">
        <v>22</v>
      </c>
      <c r="V4136">
        <v>7.2</v>
      </c>
      <c r="W4136">
        <v>305</v>
      </c>
    </row>
    <row r="4137" spans="1:23" x14ac:dyDescent="0.25">
      <c r="A4137" t="s">
        <v>8513</v>
      </c>
      <c r="B4137">
        <v>252</v>
      </c>
      <c r="C4137">
        <v>78</v>
      </c>
      <c r="D4137">
        <v>57</v>
      </c>
      <c r="E4137">
        <v>7</v>
      </c>
      <c r="F4137" t="s">
        <v>9985</v>
      </c>
      <c r="G4137">
        <v>120</v>
      </c>
      <c r="H4137">
        <v>0</v>
      </c>
      <c r="I4137" t="s">
        <v>3905</v>
      </c>
      <c r="J4137" t="s">
        <v>11568</v>
      </c>
      <c r="K4137" t="s">
        <v>11569</v>
      </c>
      <c r="L4137">
        <v>131462</v>
      </c>
      <c r="M4137">
        <v>145</v>
      </c>
      <c r="N4137" t="s">
        <v>11570</v>
      </c>
      <c r="O4137">
        <v>0</v>
      </c>
      <c r="P4137">
        <v>374</v>
      </c>
      <c r="Q4137" t="s">
        <v>1783</v>
      </c>
      <c r="R4137" t="s">
        <v>2266</v>
      </c>
      <c r="S4137">
        <v>0</v>
      </c>
      <c r="T4137">
        <v>2007</v>
      </c>
      <c r="U4137">
        <v>9</v>
      </c>
      <c r="V4137">
        <v>7.5</v>
      </c>
      <c r="W4137">
        <v>15000</v>
      </c>
    </row>
    <row r="4138" spans="1:23" x14ac:dyDescent="0.25">
      <c r="A4138" t="s">
        <v>11125</v>
      </c>
      <c r="B4138">
        <v>0</v>
      </c>
      <c r="C4138">
        <v>89</v>
      </c>
      <c r="D4138">
        <v>15</v>
      </c>
      <c r="E4138">
        <v>650</v>
      </c>
      <c r="F4138" t="s">
        <v>11571</v>
      </c>
      <c r="G4138">
        <v>919</v>
      </c>
      <c r="H4138">
        <v>0</v>
      </c>
      <c r="I4138" t="s">
        <v>2164</v>
      </c>
      <c r="J4138" t="s">
        <v>1298</v>
      </c>
      <c r="K4138" t="s">
        <v>11572</v>
      </c>
      <c r="L4138">
        <v>544</v>
      </c>
      <c r="M4138">
        <v>3873</v>
      </c>
      <c r="N4138" t="s">
        <v>11573</v>
      </c>
      <c r="O4138">
        <v>1</v>
      </c>
      <c r="P4138">
        <v>4</v>
      </c>
      <c r="Q4138" t="s">
        <v>30</v>
      </c>
      <c r="R4138" t="s">
        <v>31</v>
      </c>
      <c r="S4138">
        <v>0</v>
      </c>
      <c r="T4138">
        <v>2010</v>
      </c>
      <c r="U4138">
        <v>718</v>
      </c>
      <c r="V4138">
        <v>6.3</v>
      </c>
      <c r="W4138">
        <v>162</v>
      </c>
    </row>
    <row r="4139" spans="1:23" x14ac:dyDescent="0.25">
      <c r="A4139" t="s">
        <v>11574</v>
      </c>
      <c r="B4139">
        <v>1</v>
      </c>
      <c r="C4139">
        <v>100</v>
      </c>
      <c r="D4139">
        <v>0</v>
      </c>
      <c r="E4139">
        <v>338</v>
      </c>
      <c r="F4139" t="s">
        <v>4062</v>
      </c>
      <c r="G4139">
        <v>749</v>
      </c>
      <c r="H4139">
        <v>0</v>
      </c>
      <c r="I4139" t="s">
        <v>11575</v>
      </c>
      <c r="J4139" t="s">
        <v>11576</v>
      </c>
      <c r="K4139" t="s">
        <v>11577</v>
      </c>
      <c r="L4139">
        <v>6</v>
      </c>
      <c r="M4139">
        <v>1814</v>
      </c>
      <c r="N4139" t="s">
        <v>11578</v>
      </c>
      <c r="O4139">
        <v>0</v>
      </c>
      <c r="P4139">
        <v>1</v>
      </c>
      <c r="Q4139" t="s">
        <v>30</v>
      </c>
      <c r="R4139" t="s">
        <v>31</v>
      </c>
      <c r="S4139">
        <v>0</v>
      </c>
      <c r="T4139">
        <v>2015</v>
      </c>
      <c r="U4139">
        <v>354</v>
      </c>
      <c r="V4139">
        <v>6.7</v>
      </c>
      <c r="W4139">
        <v>14</v>
      </c>
    </row>
    <row r="4140" spans="1:23" x14ac:dyDescent="0.25">
      <c r="A4140" t="s">
        <v>11579</v>
      </c>
      <c r="B4140">
        <v>33</v>
      </c>
      <c r="C4140">
        <v>77</v>
      </c>
      <c r="D4140">
        <v>0</v>
      </c>
      <c r="E4140">
        <v>260</v>
      </c>
      <c r="F4140" t="s">
        <v>7671</v>
      </c>
      <c r="G4140">
        <v>846</v>
      </c>
      <c r="H4140">
        <v>0</v>
      </c>
      <c r="I4140" t="s">
        <v>2714</v>
      </c>
      <c r="J4140" t="s">
        <v>11580</v>
      </c>
      <c r="K4140" t="s">
        <v>11581</v>
      </c>
      <c r="L4140">
        <v>1355</v>
      </c>
      <c r="M4140">
        <v>2044</v>
      </c>
      <c r="N4140" t="s">
        <v>11582</v>
      </c>
      <c r="O4140">
        <v>0</v>
      </c>
      <c r="P4140">
        <v>21</v>
      </c>
      <c r="Q4140" t="s">
        <v>30</v>
      </c>
      <c r="R4140" t="s">
        <v>44</v>
      </c>
      <c r="S4140">
        <v>0</v>
      </c>
      <c r="T4140">
        <v>2015</v>
      </c>
      <c r="U4140">
        <v>366</v>
      </c>
      <c r="V4140">
        <v>4.8</v>
      </c>
      <c r="W4140">
        <v>275</v>
      </c>
    </row>
    <row r="4141" spans="1:23" x14ac:dyDescent="0.25">
      <c r="A4141" t="s">
        <v>11583</v>
      </c>
      <c r="B4141">
        <v>19</v>
      </c>
      <c r="C4141">
        <v>81</v>
      </c>
      <c r="D4141">
        <v>7</v>
      </c>
      <c r="E4141">
        <v>106</v>
      </c>
      <c r="F4141" t="s">
        <v>11584</v>
      </c>
      <c r="G4141">
        <v>412</v>
      </c>
      <c r="H4141">
        <v>0</v>
      </c>
      <c r="I4141" t="s">
        <v>3698</v>
      </c>
      <c r="J4141" t="s">
        <v>3145</v>
      </c>
      <c r="K4141" t="s">
        <v>11585</v>
      </c>
      <c r="L4141">
        <v>1274</v>
      </c>
      <c r="M4141">
        <v>1020</v>
      </c>
      <c r="N4141" t="s">
        <v>11586</v>
      </c>
      <c r="O4141">
        <v>1</v>
      </c>
      <c r="P4141">
        <v>17</v>
      </c>
      <c r="Q4141" t="s">
        <v>30</v>
      </c>
      <c r="R4141" t="s">
        <v>31</v>
      </c>
      <c r="S4141">
        <v>0</v>
      </c>
      <c r="T4141">
        <v>2015</v>
      </c>
      <c r="U4141">
        <v>308</v>
      </c>
      <c r="V4141">
        <v>5.5</v>
      </c>
      <c r="W4141">
        <v>380</v>
      </c>
    </row>
    <row r="4142" spans="1:23" x14ac:dyDescent="0.25">
      <c r="A4142" t="s">
        <v>3495</v>
      </c>
      <c r="B4142">
        <v>167</v>
      </c>
      <c r="C4142">
        <v>115</v>
      </c>
      <c r="D4142">
        <v>92</v>
      </c>
      <c r="E4142">
        <v>177</v>
      </c>
      <c r="F4142" t="s">
        <v>11587</v>
      </c>
      <c r="G4142">
        <v>559</v>
      </c>
      <c r="H4142">
        <v>24800000</v>
      </c>
      <c r="I4142" t="s">
        <v>40</v>
      </c>
      <c r="J4142" t="s">
        <v>8119</v>
      </c>
      <c r="K4142" t="s">
        <v>11588</v>
      </c>
      <c r="L4142">
        <v>89403</v>
      </c>
      <c r="M4142">
        <v>1456</v>
      </c>
      <c r="N4142" t="s">
        <v>3008</v>
      </c>
      <c r="O4142">
        <v>0</v>
      </c>
      <c r="P4142">
        <v>358</v>
      </c>
      <c r="Q4142" t="s">
        <v>30</v>
      </c>
      <c r="R4142" t="s">
        <v>44</v>
      </c>
      <c r="S4142">
        <v>0</v>
      </c>
      <c r="T4142">
        <v>1963</v>
      </c>
      <c r="U4142">
        <v>201</v>
      </c>
      <c r="V4142">
        <v>7.5</v>
      </c>
      <c r="W4142">
        <v>0</v>
      </c>
    </row>
    <row r="4143" spans="1:23" x14ac:dyDescent="0.25">
      <c r="A4143" t="s">
        <v>11589</v>
      </c>
      <c r="B4143">
        <v>49</v>
      </c>
      <c r="C4143">
        <v>96</v>
      </c>
      <c r="D4143">
        <v>6</v>
      </c>
      <c r="E4143">
        <v>14</v>
      </c>
      <c r="F4143" t="s">
        <v>11590</v>
      </c>
      <c r="G4143">
        <v>40</v>
      </c>
      <c r="H4143">
        <v>792966</v>
      </c>
      <c r="I4143" t="s">
        <v>11591</v>
      </c>
      <c r="J4143" t="s">
        <v>11592</v>
      </c>
      <c r="K4143" t="s">
        <v>11593</v>
      </c>
      <c r="L4143">
        <v>4663</v>
      </c>
      <c r="M4143">
        <v>99</v>
      </c>
      <c r="N4143" t="s">
        <v>11594</v>
      </c>
      <c r="O4143">
        <v>2</v>
      </c>
      <c r="P4143">
        <v>40</v>
      </c>
      <c r="Q4143" t="s">
        <v>30</v>
      </c>
      <c r="R4143" t="s">
        <v>31</v>
      </c>
      <c r="S4143">
        <v>0</v>
      </c>
      <c r="T4143">
        <v>1989</v>
      </c>
      <c r="U4143">
        <v>30</v>
      </c>
      <c r="V4143">
        <v>5.0999999999999996</v>
      </c>
      <c r="W4143">
        <v>321</v>
      </c>
    </row>
    <row r="4144" spans="1:23" x14ac:dyDescent="0.25">
      <c r="A4144" t="s">
        <v>2520</v>
      </c>
      <c r="B4144">
        <v>66</v>
      </c>
      <c r="C4144">
        <v>89</v>
      </c>
      <c r="D4144">
        <v>11000</v>
      </c>
      <c r="E4144">
        <v>45</v>
      </c>
      <c r="F4144" t="s">
        <v>11595</v>
      </c>
      <c r="G4144">
        <v>11000</v>
      </c>
      <c r="H4144">
        <v>0</v>
      </c>
      <c r="I4144" t="s">
        <v>3371</v>
      </c>
      <c r="J4144" t="s">
        <v>2520</v>
      </c>
      <c r="K4144" t="s">
        <v>11596</v>
      </c>
      <c r="L4144">
        <v>33335</v>
      </c>
      <c r="M4144">
        <v>11192</v>
      </c>
      <c r="N4144" t="s">
        <v>11597</v>
      </c>
      <c r="O4144">
        <v>0</v>
      </c>
      <c r="P4144">
        <v>128</v>
      </c>
      <c r="Q4144" t="s">
        <v>30</v>
      </c>
      <c r="R4144" t="s">
        <v>31</v>
      </c>
      <c r="S4144">
        <v>0</v>
      </c>
      <c r="T4144">
        <v>1973</v>
      </c>
      <c r="U4144">
        <v>66</v>
      </c>
      <c r="V4144">
        <v>7.3</v>
      </c>
      <c r="W4144">
        <v>0</v>
      </c>
    </row>
    <row r="4145" spans="1:23" x14ac:dyDescent="0.25">
      <c r="A4145" t="s">
        <v>11598</v>
      </c>
      <c r="B4145">
        <v>533</v>
      </c>
      <c r="C4145">
        <v>100</v>
      </c>
      <c r="D4145">
        <v>421</v>
      </c>
      <c r="E4145">
        <v>159</v>
      </c>
      <c r="F4145" t="s">
        <v>11599</v>
      </c>
      <c r="G4145">
        <v>314</v>
      </c>
      <c r="H4145">
        <v>14673301</v>
      </c>
      <c r="I4145" t="s">
        <v>3159</v>
      </c>
      <c r="J4145" t="s">
        <v>11600</v>
      </c>
      <c r="K4145" t="s">
        <v>11601</v>
      </c>
      <c r="L4145">
        <v>112899</v>
      </c>
      <c r="M4145">
        <v>1062</v>
      </c>
      <c r="N4145" t="s">
        <v>11602</v>
      </c>
      <c r="O4145">
        <v>0</v>
      </c>
      <c r="P4145">
        <v>631</v>
      </c>
      <c r="Q4145" t="s">
        <v>30</v>
      </c>
      <c r="R4145" t="s">
        <v>31</v>
      </c>
      <c r="S4145">
        <v>0</v>
      </c>
      <c r="T4145">
        <v>2014</v>
      </c>
      <c r="U4145">
        <v>189</v>
      </c>
      <c r="V4145">
        <v>6.9</v>
      </c>
      <c r="W4145">
        <v>45000</v>
      </c>
    </row>
    <row r="4146" spans="1:23" x14ac:dyDescent="0.25">
      <c r="A4146" t="s">
        <v>2520</v>
      </c>
      <c r="B4146">
        <v>50</v>
      </c>
      <c r="C4146">
        <v>88</v>
      </c>
      <c r="D4146">
        <v>11000</v>
      </c>
      <c r="E4146">
        <v>258</v>
      </c>
      <c r="F4146" t="s">
        <v>9054</v>
      </c>
      <c r="G4146">
        <v>11000</v>
      </c>
      <c r="H4146">
        <v>0</v>
      </c>
      <c r="I4146" t="s">
        <v>1094</v>
      </c>
      <c r="J4146" t="s">
        <v>2520</v>
      </c>
      <c r="K4146" t="s">
        <v>11603</v>
      </c>
      <c r="L4146">
        <v>31077</v>
      </c>
      <c r="M4146">
        <v>12034</v>
      </c>
      <c r="N4146" t="s">
        <v>7345</v>
      </c>
      <c r="O4146">
        <v>5</v>
      </c>
      <c r="P4146">
        <v>78</v>
      </c>
      <c r="Q4146" t="s">
        <v>30</v>
      </c>
      <c r="R4146" t="s">
        <v>31</v>
      </c>
      <c r="S4146">
        <v>0</v>
      </c>
      <c r="T4146">
        <v>1972</v>
      </c>
      <c r="U4146">
        <v>300</v>
      </c>
      <c r="V4146">
        <v>6.8</v>
      </c>
      <c r="W4146">
        <v>0</v>
      </c>
    </row>
    <row r="4147" spans="1:23" x14ac:dyDescent="0.25">
      <c r="A4147" t="s">
        <v>11604</v>
      </c>
      <c r="B4147">
        <v>127</v>
      </c>
      <c r="C4147">
        <v>129</v>
      </c>
      <c r="D4147">
        <v>89</v>
      </c>
      <c r="E4147">
        <v>161</v>
      </c>
      <c r="F4147" t="s">
        <v>11605</v>
      </c>
      <c r="G4147">
        <v>3000</v>
      </c>
      <c r="H4147">
        <v>0</v>
      </c>
      <c r="I4147" t="s">
        <v>1265</v>
      </c>
      <c r="J4147" t="s">
        <v>1105</v>
      </c>
      <c r="K4147" t="s">
        <v>11606</v>
      </c>
      <c r="L4147">
        <v>215086</v>
      </c>
      <c r="M4147">
        <v>3833</v>
      </c>
      <c r="N4147" t="s">
        <v>11607</v>
      </c>
      <c r="O4147">
        <v>0</v>
      </c>
      <c r="P4147">
        <v>471</v>
      </c>
      <c r="Q4147" t="s">
        <v>30</v>
      </c>
      <c r="R4147" t="s">
        <v>31</v>
      </c>
      <c r="S4147">
        <v>0</v>
      </c>
      <c r="T4147">
        <v>1962</v>
      </c>
      <c r="U4147">
        <v>226</v>
      </c>
      <c r="V4147">
        <v>8.4</v>
      </c>
      <c r="W4147">
        <v>15000</v>
      </c>
    </row>
    <row r="4148" spans="1:23" x14ac:dyDescent="0.25">
      <c r="A4148" t="s">
        <v>576</v>
      </c>
      <c r="B4148">
        <v>177</v>
      </c>
      <c r="C4148">
        <v>87</v>
      </c>
      <c r="D4148">
        <v>750</v>
      </c>
      <c r="E4148">
        <v>41</v>
      </c>
      <c r="F4148" t="s">
        <v>510</v>
      </c>
      <c r="G4148">
        <v>745</v>
      </c>
      <c r="H4148">
        <v>9003011</v>
      </c>
      <c r="I4148" t="s">
        <v>161</v>
      </c>
      <c r="J4148" t="s">
        <v>8591</v>
      </c>
      <c r="K4148" t="s">
        <v>11608</v>
      </c>
      <c r="L4148">
        <v>133966</v>
      </c>
      <c r="M4148">
        <v>1396</v>
      </c>
      <c r="N4148" t="s">
        <v>11609</v>
      </c>
      <c r="O4148">
        <v>0</v>
      </c>
      <c r="P4148">
        <v>294</v>
      </c>
      <c r="Q4148" t="s">
        <v>30</v>
      </c>
      <c r="R4148" t="s">
        <v>257</v>
      </c>
      <c r="S4148">
        <v>0</v>
      </c>
      <c r="T4148">
        <v>1981</v>
      </c>
      <c r="U4148">
        <v>531</v>
      </c>
      <c r="V4148">
        <v>7.6</v>
      </c>
      <c r="W4148">
        <v>0</v>
      </c>
    </row>
    <row r="4149" spans="1:23" x14ac:dyDescent="0.25">
      <c r="A4149" t="s">
        <v>11610</v>
      </c>
      <c r="B4149">
        <v>77</v>
      </c>
      <c r="C4149">
        <v>102</v>
      </c>
      <c r="D4149">
        <v>32</v>
      </c>
      <c r="E4149">
        <v>75</v>
      </c>
      <c r="F4149" t="s">
        <v>9405</v>
      </c>
      <c r="G4149">
        <v>483</v>
      </c>
      <c r="H4149">
        <v>11546543</v>
      </c>
      <c r="I4149" t="s">
        <v>1392</v>
      </c>
      <c r="J4149" t="s">
        <v>4181</v>
      </c>
      <c r="K4149" t="s">
        <v>11611</v>
      </c>
      <c r="L4149">
        <v>34520</v>
      </c>
      <c r="M4149">
        <v>768</v>
      </c>
      <c r="N4149" t="s">
        <v>11612</v>
      </c>
      <c r="O4149">
        <v>1</v>
      </c>
      <c r="P4149">
        <v>146</v>
      </c>
      <c r="Q4149" t="s">
        <v>4389</v>
      </c>
      <c r="R4149" t="s">
        <v>2434</v>
      </c>
      <c r="S4149">
        <v>0</v>
      </c>
      <c r="T4149">
        <v>1994</v>
      </c>
      <c r="U4149">
        <v>147</v>
      </c>
      <c r="V4149">
        <v>7.6</v>
      </c>
      <c r="W4149">
        <v>0</v>
      </c>
    </row>
    <row r="4150" spans="1:23" x14ac:dyDescent="0.25">
      <c r="A4150" t="s">
        <v>2355</v>
      </c>
      <c r="B4150">
        <v>103</v>
      </c>
      <c r="C4150">
        <v>152</v>
      </c>
      <c r="D4150">
        <v>0</v>
      </c>
      <c r="E4150">
        <v>177</v>
      </c>
      <c r="F4150" t="s">
        <v>3004</v>
      </c>
      <c r="G4150">
        <v>618</v>
      </c>
      <c r="H4150">
        <v>0</v>
      </c>
      <c r="I4150" t="s">
        <v>3005</v>
      </c>
      <c r="J4150" t="s">
        <v>3006</v>
      </c>
      <c r="K4150" t="s">
        <v>3007</v>
      </c>
      <c r="L4150">
        <v>67825</v>
      </c>
      <c r="M4150">
        <v>1404</v>
      </c>
      <c r="N4150" t="s">
        <v>3008</v>
      </c>
      <c r="O4150">
        <v>0</v>
      </c>
      <c r="P4150">
        <v>207</v>
      </c>
      <c r="Q4150" t="s">
        <v>30</v>
      </c>
      <c r="R4150" t="s">
        <v>44</v>
      </c>
      <c r="S4150">
        <v>0</v>
      </c>
      <c r="T4150">
        <v>1962</v>
      </c>
      <c r="U4150">
        <v>367</v>
      </c>
      <c r="V4150">
        <v>7.7</v>
      </c>
      <c r="W4150">
        <v>0</v>
      </c>
    </row>
    <row r="4151" spans="1:23" x14ac:dyDescent="0.25">
      <c r="A4151" t="s">
        <v>5039</v>
      </c>
      <c r="B4151">
        <v>123</v>
      </c>
      <c r="C4151">
        <v>118</v>
      </c>
      <c r="D4151">
        <v>108</v>
      </c>
      <c r="E4151">
        <v>103</v>
      </c>
      <c r="F4151" t="s">
        <v>6614</v>
      </c>
      <c r="G4151">
        <v>173</v>
      </c>
      <c r="H4151">
        <v>11533945</v>
      </c>
      <c r="I4151" t="s">
        <v>8699</v>
      </c>
      <c r="J4151" t="s">
        <v>11613</v>
      </c>
      <c r="K4151" t="s">
        <v>11614</v>
      </c>
      <c r="L4151">
        <v>77551</v>
      </c>
      <c r="M4151">
        <v>563</v>
      </c>
      <c r="N4151" t="s">
        <v>11615</v>
      </c>
      <c r="O4151">
        <v>0</v>
      </c>
      <c r="P4151">
        <v>434</v>
      </c>
      <c r="Q4151" t="s">
        <v>30</v>
      </c>
      <c r="R4151" t="s">
        <v>31</v>
      </c>
      <c r="S4151">
        <v>0</v>
      </c>
      <c r="T4151">
        <v>1999</v>
      </c>
      <c r="U4151">
        <v>148</v>
      </c>
      <c r="V4151">
        <v>7.6</v>
      </c>
      <c r="W4151">
        <v>0</v>
      </c>
    </row>
    <row r="4152" spans="1:23" x14ac:dyDescent="0.25">
      <c r="A4152" t="s">
        <v>11616</v>
      </c>
      <c r="B4152">
        <v>218</v>
      </c>
      <c r="C4152">
        <v>86</v>
      </c>
      <c r="D4152">
        <v>9</v>
      </c>
      <c r="E4152">
        <v>32</v>
      </c>
      <c r="F4152" t="s">
        <v>11617</v>
      </c>
      <c r="G4152">
        <v>120</v>
      </c>
      <c r="H4152">
        <v>12555230</v>
      </c>
      <c r="I4152" t="s">
        <v>3752</v>
      </c>
      <c r="J4152" t="s">
        <v>11618</v>
      </c>
      <c r="K4152" t="s">
        <v>11619</v>
      </c>
      <c r="L4152">
        <v>18566</v>
      </c>
      <c r="M4152">
        <v>218</v>
      </c>
      <c r="N4152" t="s">
        <v>11620</v>
      </c>
      <c r="O4152">
        <v>0</v>
      </c>
      <c r="P4152">
        <v>154</v>
      </c>
      <c r="Q4152" t="s">
        <v>30</v>
      </c>
      <c r="R4152" t="s">
        <v>966</v>
      </c>
      <c r="S4152">
        <v>0</v>
      </c>
      <c r="T4152">
        <v>2011</v>
      </c>
      <c r="U4152">
        <v>44</v>
      </c>
      <c r="V4152">
        <v>5.3</v>
      </c>
      <c r="W4152">
        <v>0</v>
      </c>
    </row>
    <row r="4153" spans="1:23" x14ac:dyDescent="0.25">
      <c r="A4153" t="s">
        <v>1185</v>
      </c>
      <c r="B4153">
        <v>215</v>
      </c>
      <c r="C4153">
        <v>137</v>
      </c>
      <c r="D4153">
        <v>207</v>
      </c>
      <c r="E4153">
        <v>155</v>
      </c>
      <c r="F4153" t="s">
        <v>7880</v>
      </c>
      <c r="G4153">
        <v>380</v>
      </c>
      <c r="H4153">
        <v>11284657</v>
      </c>
      <c r="I4153" t="s">
        <v>2560</v>
      </c>
      <c r="J4153" t="s">
        <v>6190</v>
      </c>
      <c r="K4153" t="s">
        <v>11621</v>
      </c>
      <c r="L4153">
        <v>259379</v>
      </c>
      <c r="M4153">
        <v>927</v>
      </c>
      <c r="N4153" t="s">
        <v>6780</v>
      </c>
      <c r="O4153">
        <v>3</v>
      </c>
      <c r="P4153">
        <v>407</v>
      </c>
      <c r="Q4153" t="s">
        <v>5217</v>
      </c>
      <c r="R4153" t="s">
        <v>526</v>
      </c>
      <c r="S4153">
        <v>0</v>
      </c>
      <c r="T4153">
        <v>2006</v>
      </c>
      <c r="U4153">
        <v>284</v>
      </c>
      <c r="V4153">
        <v>8.5</v>
      </c>
      <c r="W4153">
        <v>39000</v>
      </c>
    </row>
    <row r="4154" spans="1:23" x14ac:dyDescent="0.25">
      <c r="A4154" t="s">
        <v>10508</v>
      </c>
      <c r="B4154">
        <v>34</v>
      </c>
      <c r="C4154">
        <v>129</v>
      </c>
      <c r="D4154">
        <v>589</v>
      </c>
      <c r="E4154">
        <v>341</v>
      </c>
      <c r="F4154" t="s">
        <v>10508</v>
      </c>
      <c r="G4154">
        <v>690</v>
      </c>
      <c r="H4154">
        <v>34522221</v>
      </c>
      <c r="I4154" t="s">
        <v>2164</v>
      </c>
      <c r="J4154" t="s">
        <v>11622</v>
      </c>
      <c r="K4154" t="s">
        <v>11623</v>
      </c>
      <c r="L4154">
        <v>15401</v>
      </c>
      <c r="M4154">
        <v>2300</v>
      </c>
      <c r="N4154" t="s">
        <v>11624</v>
      </c>
      <c r="O4154">
        <v>7</v>
      </c>
      <c r="P4154">
        <v>175</v>
      </c>
      <c r="Q4154" t="s">
        <v>30</v>
      </c>
      <c r="R4154" t="s">
        <v>31</v>
      </c>
      <c r="S4154">
        <v>0</v>
      </c>
      <c r="T4154">
        <v>2011</v>
      </c>
      <c r="U4154">
        <v>589</v>
      </c>
      <c r="V4154">
        <v>7</v>
      </c>
      <c r="W4154">
        <v>10000</v>
      </c>
    </row>
    <row r="4155" spans="1:23" x14ac:dyDescent="0.25">
      <c r="A4155" t="s">
        <v>11625</v>
      </c>
      <c r="B4155">
        <v>100</v>
      </c>
      <c r="C4155">
        <v>134</v>
      </c>
      <c r="D4155">
        <v>31</v>
      </c>
      <c r="E4155">
        <v>366</v>
      </c>
      <c r="F4155" t="s">
        <v>5450</v>
      </c>
      <c r="G4155">
        <v>654</v>
      </c>
      <c r="H4155">
        <v>0</v>
      </c>
      <c r="I4155" t="s">
        <v>2396</v>
      </c>
      <c r="J4155" t="s">
        <v>7563</v>
      </c>
      <c r="K4155" t="s">
        <v>11626</v>
      </c>
      <c r="L4155">
        <v>62860</v>
      </c>
      <c r="M4155">
        <v>2290</v>
      </c>
      <c r="N4155" t="s">
        <v>6289</v>
      </c>
      <c r="O4155">
        <v>1</v>
      </c>
      <c r="P4155">
        <v>167</v>
      </c>
      <c r="Q4155" t="s">
        <v>30</v>
      </c>
      <c r="R4155" t="s">
        <v>31</v>
      </c>
      <c r="S4155">
        <v>0</v>
      </c>
      <c r="T4155">
        <v>1961</v>
      </c>
      <c r="U4155">
        <v>491</v>
      </c>
      <c r="V4155">
        <v>8</v>
      </c>
      <c r="W4155">
        <v>0</v>
      </c>
    </row>
    <row r="4156" spans="1:23" x14ac:dyDescent="0.25">
      <c r="A4156" t="s">
        <v>11627</v>
      </c>
      <c r="B4156">
        <v>12</v>
      </c>
      <c r="C4156">
        <v>119</v>
      </c>
      <c r="D4156">
        <v>6</v>
      </c>
      <c r="E4156">
        <v>380</v>
      </c>
      <c r="F4156" t="s">
        <v>8964</v>
      </c>
      <c r="G4156">
        <v>1000</v>
      </c>
      <c r="H4156">
        <v>0</v>
      </c>
      <c r="I4156" t="s">
        <v>11628</v>
      </c>
      <c r="J4156" t="s">
        <v>11629</v>
      </c>
      <c r="K4156" t="s">
        <v>11630</v>
      </c>
      <c r="L4156">
        <v>2269</v>
      </c>
      <c r="M4156">
        <v>2555</v>
      </c>
      <c r="N4156" t="s">
        <v>11631</v>
      </c>
      <c r="O4156">
        <v>8</v>
      </c>
      <c r="P4156">
        <v>34</v>
      </c>
      <c r="Q4156" t="s">
        <v>30</v>
      </c>
      <c r="R4156" t="s">
        <v>31</v>
      </c>
      <c r="S4156">
        <v>0</v>
      </c>
      <c r="T4156">
        <v>1940</v>
      </c>
      <c r="U4156">
        <v>760</v>
      </c>
      <c r="V4156">
        <v>7.1</v>
      </c>
      <c r="W4156">
        <v>236</v>
      </c>
    </row>
    <row r="4157" spans="1:23" x14ac:dyDescent="0.25">
      <c r="A4157" t="s">
        <v>11632</v>
      </c>
      <c r="B4157">
        <v>167</v>
      </c>
      <c r="C4157">
        <v>80</v>
      </c>
      <c r="D4157">
        <v>162</v>
      </c>
      <c r="E4157">
        <v>0</v>
      </c>
      <c r="F4157" t="s">
        <v>11633</v>
      </c>
      <c r="G4157">
        <v>23</v>
      </c>
      <c r="H4157">
        <v>7002255</v>
      </c>
      <c r="I4157" t="s">
        <v>11634</v>
      </c>
      <c r="J4157" t="s">
        <v>11635</v>
      </c>
      <c r="K4157" t="s">
        <v>11636</v>
      </c>
      <c r="L4157">
        <v>42462</v>
      </c>
      <c r="M4157">
        <v>29</v>
      </c>
      <c r="N4157" t="s">
        <v>11637</v>
      </c>
      <c r="O4157">
        <v>0</v>
      </c>
      <c r="P4157">
        <v>312</v>
      </c>
      <c r="Q4157" t="s">
        <v>965</v>
      </c>
      <c r="R4157" t="s">
        <v>966</v>
      </c>
      <c r="S4157">
        <v>0</v>
      </c>
      <c r="T4157">
        <v>2003</v>
      </c>
      <c r="U4157">
        <v>6</v>
      </c>
      <c r="V4157">
        <v>7.8</v>
      </c>
      <c r="W4157">
        <v>0</v>
      </c>
    </row>
    <row r="4158" spans="1:23" x14ac:dyDescent="0.25">
      <c r="A4158" t="s">
        <v>11638</v>
      </c>
      <c r="B4158">
        <v>56</v>
      </c>
      <c r="C4158">
        <v>89</v>
      </c>
      <c r="D4158">
        <v>149</v>
      </c>
      <c r="E4158">
        <v>580</v>
      </c>
      <c r="F4158" t="s">
        <v>2863</v>
      </c>
      <c r="G4158">
        <v>912</v>
      </c>
      <c r="H4158">
        <v>6719300</v>
      </c>
      <c r="I4158" t="s">
        <v>1639</v>
      </c>
      <c r="J4158" t="s">
        <v>5139</v>
      </c>
      <c r="K4158" t="s">
        <v>11639</v>
      </c>
      <c r="L4158">
        <v>8224</v>
      </c>
      <c r="M4158">
        <v>3163</v>
      </c>
      <c r="N4158" t="s">
        <v>2251</v>
      </c>
      <c r="O4158">
        <v>3</v>
      </c>
      <c r="P4158">
        <v>132</v>
      </c>
      <c r="Q4158" t="s">
        <v>30</v>
      </c>
      <c r="R4158" t="s">
        <v>188</v>
      </c>
      <c r="S4158">
        <v>0</v>
      </c>
      <c r="T4158">
        <v>1998</v>
      </c>
      <c r="U4158">
        <v>752</v>
      </c>
      <c r="V4158">
        <v>7.2</v>
      </c>
      <c r="W4158">
        <v>0</v>
      </c>
    </row>
    <row r="4159" spans="1:23" x14ac:dyDescent="0.25">
      <c r="A4159" t="s">
        <v>9622</v>
      </c>
      <c r="B4159">
        <v>180</v>
      </c>
      <c r="C4159">
        <v>101</v>
      </c>
      <c r="D4159">
        <v>30</v>
      </c>
      <c r="E4159">
        <v>92</v>
      </c>
      <c r="F4159" t="s">
        <v>11640</v>
      </c>
      <c r="G4159">
        <v>14000</v>
      </c>
      <c r="H4159">
        <v>6003587</v>
      </c>
      <c r="I4159" t="s">
        <v>2613</v>
      </c>
      <c r="J4159" t="s">
        <v>482</v>
      </c>
      <c r="K4159" t="s">
        <v>11641</v>
      </c>
      <c r="L4159">
        <v>41999</v>
      </c>
      <c r="M4159">
        <v>14412</v>
      </c>
      <c r="N4159" t="s">
        <v>11642</v>
      </c>
      <c r="O4159">
        <v>0</v>
      </c>
      <c r="P4159">
        <v>226</v>
      </c>
      <c r="Q4159" t="s">
        <v>30</v>
      </c>
      <c r="R4159" t="s">
        <v>31</v>
      </c>
      <c r="S4159">
        <v>0</v>
      </c>
      <c r="T4159">
        <v>2003</v>
      </c>
      <c r="U4159">
        <v>119</v>
      </c>
      <c r="V4159">
        <v>7.5</v>
      </c>
      <c r="W4159">
        <v>0</v>
      </c>
    </row>
    <row r="4160" spans="1:23" x14ac:dyDescent="0.25">
      <c r="A4160" t="s">
        <v>5457</v>
      </c>
      <c r="B4160">
        <v>211</v>
      </c>
      <c r="C4160">
        <v>80</v>
      </c>
      <c r="D4160">
        <v>0</v>
      </c>
      <c r="E4160">
        <v>3</v>
      </c>
      <c r="F4160" t="s">
        <v>11643</v>
      </c>
      <c r="G4160">
        <v>50</v>
      </c>
      <c r="H4160">
        <v>5792822</v>
      </c>
      <c r="I4160" t="s">
        <v>152</v>
      </c>
      <c r="J4160" t="s">
        <v>6181</v>
      </c>
      <c r="K4160" t="s">
        <v>11644</v>
      </c>
      <c r="L4160">
        <v>168398</v>
      </c>
      <c r="M4160">
        <v>65</v>
      </c>
      <c r="N4160" t="s">
        <v>11645</v>
      </c>
      <c r="O4160">
        <v>0</v>
      </c>
      <c r="P4160">
        <v>492</v>
      </c>
      <c r="Q4160" t="s">
        <v>30</v>
      </c>
      <c r="R4160" t="s">
        <v>31</v>
      </c>
      <c r="S4160">
        <v>0</v>
      </c>
      <c r="T4160">
        <v>2004</v>
      </c>
      <c r="U4160">
        <v>8</v>
      </c>
      <c r="V4160">
        <v>8</v>
      </c>
      <c r="W4160">
        <v>13000</v>
      </c>
    </row>
    <row r="4161" spans="1:23" x14ac:dyDescent="0.25">
      <c r="A4161" t="s">
        <v>760</v>
      </c>
      <c r="B4161">
        <v>157</v>
      </c>
      <c r="C4161">
        <v>115</v>
      </c>
      <c r="D4161">
        <v>0</v>
      </c>
      <c r="E4161">
        <v>35</v>
      </c>
      <c r="F4161" t="s">
        <v>11646</v>
      </c>
      <c r="G4161">
        <v>85</v>
      </c>
      <c r="H4161">
        <v>5383834</v>
      </c>
      <c r="I4161" t="s">
        <v>2560</v>
      </c>
      <c r="J4161" t="s">
        <v>10730</v>
      </c>
      <c r="K4161" t="s">
        <v>11647</v>
      </c>
      <c r="L4161">
        <v>173551</v>
      </c>
      <c r="M4161">
        <v>318</v>
      </c>
      <c r="N4161" t="s">
        <v>11648</v>
      </c>
      <c r="O4161">
        <v>0</v>
      </c>
      <c r="P4161">
        <v>361</v>
      </c>
      <c r="Q4161" t="s">
        <v>1783</v>
      </c>
      <c r="R4161" t="s">
        <v>1873</v>
      </c>
      <c r="S4161">
        <v>0</v>
      </c>
      <c r="T4161">
        <v>2000</v>
      </c>
      <c r="U4161">
        <v>79</v>
      </c>
      <c r="V4161">
        <v>8.1</v>
      </c>
      <c r="W4161">
        <v>11000</v>
      </c>
    </row>
    <row r="4162" spans="1:23" x14ac:dyDescent="0.25">
      <c r="A4162" t="s">
        <v>3762</v>
      </c>
      <c r="B4162">
        <v>126</v>
      </c>
      <c r="C4162">
        <v>100</v>
      </c>
      <c r="D4162">
        <v>308</v>
      </c>
      <c r="E4162">
        <v>374</v>
      </c>
      <c r="F4162" t="s">
        <v>11649</v>
      </c>
      <c r="G4162">
        <v>1000</v>
      </c>
      <c r="H4162">
        <v>4599680</v>
      </c>
      <c r="I4162" t="s">
        <v>2164</v>
      </c>
      <c r="J4162" t="s">
        <v>1345</v>
      </c>
      <c r="K4162" t="s">
        <v>11650</v>
      </c>
      <c r="L4162">
        <v>68222</v>
      </c>
      <c r="M4162">
        <v>2186</v>
      </c>
      <c r="N4162" t="s">
        <v>8840</v>
      </c>
      <c r="O4162">
        <v>2</v>
      </c>
      <c r="P4162">
        <v>545</v>
      </c>
      <c r="Q4162" t="s">
        <v>30</v>
      </c>
      <c r="R4162" t="s">
        <v>31</v>
      </c>
      <c r="S4162">
        <v>0</v>
      </c>
      <c r="T4162">
        <v>2003</v>
      </c>
      <c r="U4162">
        <v>482</v>
      </c>
      <c r="V4162">
        <v>6.8</v>
      </c>
      <c r="W4162">
        <v>0</v>
      </c>
    </row>
    <row r="4163" spans="1:23" x14ac:dyDescent="0.25">
      <c r="A4163" t="s">
        <v>11651</v>
      </c>
      <c r="B4163">
        <v>61</v>
      </c>
      <c r="C4163">
        <v>118</v>
      </c>
      <c r="D4163">
        <v>603</v>
      </c>
      <c r="E4163">
        <v>167</v>
      </c>
      <c r="F4163" t="s">
        <v>11652</v>
      </c>
      <c r="G4163">
        <v>936</v>
      </c>
      <c r="H4163">
        <v>0</v>
      </c>
      <c r="I4163" t="s">
        <v>152</v>
      </c>
      <c r="J4163" t="s">
        <v>1513</v>
      </c>
      <c r="K4163" t="s">
        <v>11653</v>
      </c>
      <c r="L4163">
        <v>10791</v>
      </c>
      <c r="M4163">
        <v>1846</v>
      </c>
      <c r="N4163" t="s">
        <v>11654</v>
      </c>
      <c r="O4163">
        <v>3</v>
      </c>
      <c r="P4163">
        <v>113</v>
      </c>
      <c r="Q4163" t="s">
        <v>30</v>
      </c>
      <c r="R4163" t="s">
        <v>31</v>
      </c>
      <c r="S4163">
        <v>0</v>
      </c>
      <c r="T4163">
        <v>1947</v>
      </c>
      <c r="U4163">
        <v>297</v>
      </c>
      <c r="V4163">
        <v>7.4</v>
      </c>
      <c r="W4163">
        <v>0</v>
      </c>
    </row>
    <row r="4164" spans="1:23" x14ac:dyDescent="0.25">
      <c r="A4164" t="s">
        <v>11655</v>
      </c>
      <c r="B4164">
        <v>365</v>
      </c>
      <c r="C4164">
        <v>100</v>
      </c>
      <c r="D4164">
        <v>81</v>
      </c>
      <c r="E4164">
        <v>179</v>
      </c>
      <c r="F4164" t="s">
        <v>11656</v>
      </c>
      <c r="G4164">
        <v>34000</v>
      </c>
      <c r="H4164">
        <v>6531491</v>
      </c>
      <c r="I4164" t="s">
        <v>2164</v>
      </c>
      <c r="J4164" t="s">
        <v>242</v>
      </c>
      <c r="K4164" t="s">
        <v>11657</v>
      </c>
      <c r="L4164">
        <v>111658</v>
      </c>
      <c r="M4164">
        <v>34446</v>
      </c>
      <c r="N4164" t="s">
        <v>11658</v>
      </c>
      <c r="O4164">
        <v>2</v>
      </c>
      <c r="P4164">
        <v>297</v>
      </c>
      <c r="Q4164" t="s">
        <v>30</v>
      </c>
      <c r="R4164" t="s">
        <v>31</v>
      </c>
      <c r="S4164">
        <v>0</v>
      </c>
      <c r="T4164">
        <v>2010</v>
      </c>
      <c r="U4164">
        <v>248</v>
      </c>
      <c r="V4164">
        <v>7.2</v>
      </c>
      <c r="W4164">
        <v>20000</v>
      </c>
    </row>
    <row r="4165" spans="1:23" x14ac:dyDescent="0.25">
      <c r="A4165" t="s">
        <v>2651</v>
      </c>
      <c r="B4165">
        <v>121</v>
      </c>
      <c r="C4165">
        <v>106</v>
      </c>
      <c r="D4165">
        <v>162</v>
      </c>
      <c r="E4165">
        <v>3</v>
      </c>
      <c r="F4165" t="s">
        <v>11659</v>
      </c>
      <c r="G4165">
        <v>21</v>
      </c>
      <c r="H4165">
        <v>4581222</v>
      </c>
      <c r="I4165" t="s">
        <v>11660</v>
      </c>
      <c r="J4165" t="s">
        <v>11661</v>
      </c>
      <c r="K4165" t="s">
        <v>11662</v>
      </c>
      <c r="L4165">
        <v>26926</v>
      </c>
      <c r="M4165">
        <v>29</v>
      </c>
      <c r="N4165" t="s">
        <v>11663</v>
      </c>
      <c r="O4165">
        <v>0</v>
      </c>
      <c r="P4165">
        <v>156</v>
      </c>
      <c r="Q4165" t="s">
        <v>30</v>
      </c>
      <c r="R4165" t="s">
        <v>44</v>
      </c>
      <c r="S4165">
        <v>0</v>
      </c>
      <c r="T4165">
        <v>2003</v>
      </c>
      <c r="U4165">
        <v>5</v>
      </c>
      <c r="V4165">
        <v>8.1</v>
      </c>
      <c r="W4165">
        <v>0</v>
      </c>
    </row>
    <row r="4166" spans="1:23" x14ac:dyDescent="0.25">
      <c r="A4166" t="s">
        <v>11664</v>
      </c>
      <c r="B4166">
        <v>10</v>
      </c>
      <c r="C4166">
        <v>106</v>
      </c>
      <c r="D4166">
        <v>85</v>
      </c>
      <c r="E4166">
        <v>300</v>
      </c>
      <c r="F4166" t="s">
        <v>9029</v>
      </c>
      <c r="G4166">
        <v>480</v>
      </c>
      <c r="H4166">
        <v>0</v>
      </c>
      <c r="I4166" t="s">
        <v>1831</v>
      </c>
      <c r="J4166" t="s">
        <v>11665</v>
      </c>
      <c r="K4166" t="s">
        <v>11666</v>
      </c>
      <c r="L4166">
        <v>1381</v>
      </c>
      <c r="M4166">
        <v>1833</v>
      </c>
      <c r="N4166" t="s">
        <v>9054</v>
      </c>
      <c r="O4166">
        <v>2</v>
      </c>
      <c r="P4166">
        <v>29</v>
      </c>
      <c r="Q4166" t="s">
        <v>30</v>
      </c>
      <c r="R4166" t="s">
        <v>31</v>
      </c>
      <c r="S4166">
        <v>0</v>
      </c>
      <c r="T4166">
        <v>1938</v>
      </c>
      <c r="U4166">
        <v>392</v>
      </c>
      <c r="V4166">
        <v>7</v>
      </c>
      <c r="W4166">
        <v>60</v>
      </c>
    </row>
    <row r="4167" spans="1:23" x14ac:dyDescent="0.25">
      <c r="A4167" t="s">
        <v>11667</v>
      </c>
      <c r="B4167">
        <v>151</v>
      </c>
      <c r="C4167">
        <v>91</v>
      </c>
      <c r="D4167">
        <v>244</v>
      </c>
      <c r="E4167">
        <v>244</v>
      </c>
      <c r="F4167" t="s">
        <v>7319</v>
      </c>
      <c r="G4167">
        <v>538</v>
      </c>
      <c r="H4167">
        <v>3885134</v>
      </c>
      <c r="I4167" t="s">
        <v>1639</v>
      </c>
      <c r="J4167" t="s">
        <v>11668</v>
      </c>
      <c r="K4167" t="s">
        <v>11669</v>
      </c>
      <c r="L4167">
        <v>31130</v>
      </c>
      <c r="M4167">
        <v>1349</v>
      </c>
      <c r="N4167" t="s">
        <v>11667</v>
      </c>
      <c r="O4167">
        <v>0</v>
      </c>
      <c r="P4167">
        <v>243</v>
      </c>
      <c r="Q4167" t="s">
        <v>30</v>
      </c>
      <c r="R4167" t="s">
        <v>31</v>
      </c>
      <c r="S4167">
        <v>0</v>
      </c>
      <c r="T4167">
        <v>2005</v>
      </c>
      <c r="U4167">
        <v>363</v>
      </c>
      <c r="V4167">
        <v>7.4</v>
      </c>
      <c r="W4167">
        <v>0</v>
      </c>
    </row>
    <row r="4168" spans="1:23" x14ac:dyDescent="0.25">
      <c r="A4168" t="s">
        <v>10941</v>
      </c>
      <c r="B4168">
        <v>171</v>
      </c>
      <c r="C4168">
        <v>105</v>
      </c>
      <c r="D4168">
        <v>117</v>
      </c>
      <c r="E4168">
        <v>18</v>
      </c>
      <c r="F4168" t="s">
        <v>11457</v>
      </c>
      <c r="G4168">
        <v>13000</v>
      </c>
      <c r="H4168">
        <v>4311834</v>
      </c>
      <c r="I4168" t="s">
        <v>11670</v>
      </c>
      <c r="J4168" t="s">
        <v>776</v>
      </c>
      <c r="K4168" t="s">
        <v>11671</v>
      </c>
      <c r="L4168">
        <v>55382</v>
      </c>
      <c r="M4168">
        <v>13145</v>
      </c>
      <c r="N4168" t="s">
        <v>11672</v>
      </c>
      <c r="O4168">
        <v>0</v>
      </c>
      <c r="P4168">
        <v>129</v>
      </c>
      <c r="Q4168" t="s">
        <v>30</v>
      </c>
      <c r="R4168" t="s">
        <v>31</v>
      </c>
      <c r="S4168">
        <v>0</v>
      </c>
      <c r="T4168">
        <v>2010</v>
      </c>
      <c r="U4168">
        <v>125</v>
      </c>
      <c r="V4168">
        <v>8.3000000000000007</v>
      </c>
      <c r="W4168">
        <v>63000</v>
      </c>
    </row>
    <row r="4169" spans="1:23" x14ac:dyDescent="0.25">
      <c r="A4169" t="s">
        <v>11673</v>
      </c>
      <c r="B4169">
        <v>158</v>
      </c>
      <c r="C4169">
        <v>96</v>
      </c>
      <c r="D4169">
        <v>31</v>
      </c>
      <c r="E4169">
        <v>328</v>
      </c>
      <c r="F4169" t="s">
        <v>2492</v>
      </c>
      <c r="G4169">
        <v>804</v>
      </c>
      <c r="H4169">
        <v>3590010</v>
      </c>
      <c r="I4169" t="s">
        <v>4725</v>
      </c>
      <c r="J4169" t="s">
        <v>6471</v>
      </c>
      <c r="K4169" t="s">
        <v>11674</v>
      </c>
      <c r="L4169">
        <v>20885</v>
      </c>
      <c r="M4169">
        <v>3013</v>
      </c>
      <c r="N4169" t="s">
        <v>8245</v>
      </c>
      <c r="O4169">
        <v>0</v>
      </c>
      <c r="P4169">
        <v>60</v>
      </c>
      <c r="Q4169" t="s">
        <v>30</v>
      </c>
      <c r="R4169" t="s">
        <v>44</v>
      </c>
      <c r="S4169">
        <v>0</v>
      </c>
      <c r="T4169">
        <v>2015</v>
      </c>
      <c r="U4169">
        <v>625</v>
      </c>
      <c r="V4169">
        <v>6.1</v>
      </c>
      <c r="W4169">
        <v>0</v>
      </c>
    </row>
    <row r="4170" spans="1:23" x14ac:dyDescent="0.25">
      <c r="A4170" t="s">
        <v>11675</v>
      </c>
      <c r="B4170">
        <v>167</v>
      </c>
      <c r="C4170">
        <v>116</v>
      </c>
      <c r="D4170">
        <v>0</v>
      </c>
      <c r="E4170">
        <v>116</v>
      </c>
      <c r="F4170" t="s">
        <v>11676</v>
      </c>
      <c r="G4170">
        <v>251</v>
      </c>
      <c r="H4170">
        <v>3300230</v>
      </c>
      <c r="I4170" t="s">
        <v>321</v>
      </c>
      <c r="J4170" t="s">
        <v>7021</v>
      </c>
      <c r="K4170" t="s">
        <v>11677</v>
      </c>
      <c r="L4170">
        <v>70084</v>
      </c>
      <c r="M4170">
        <v>675</v>
      </c>
      <c r="N4170" t="s">
        <v>11678</v>
      </c>
      <c r="O4170">
        <v>1</v>
      </c>
      <c r="P4170">
        <v>346</v>
      </c>
      <c r="Q4170" t="s">
        <v>30</v>
      </c>
      <c r="R4170" t="s">
        <v>966</v>
      </c>
      <c r="S4170">
        <v>0</v>
      </c>
      <c r="T4170">
        <v>1999</v>
      </c>
      <c r="U4170">
        <v>147</v>
      </c>
      <c r="V4170">
        <v>7.5</v>
      </c>
      <c r="W4170">
        <v>0</v>
      </c>
    </row>
    <row r="4171" spans="1:23" x14ac:dyDescent="0.25">
      <c r="A4171" t="s">
        <v>350</v>
      </c>
      <c r="B4171">
        <v>118</v>
      </c>
      <c r="C4171">
        <v>116</v>
      </c>
      <c r="D4171">
        <v>453</v>
      </c>
      <c r="E4171">
        <v>2000</v>
      </c>
      <c r="F4171" t="s">
        <v>46</v>
      </c>
      <c r="G4171">
        <v>24000</v>
      </c>
      <c r="H4171">
        <v>3335839</v>
      </c>
      <c r="I4171" t="s">
        <v>321</v>
      </c>
      <c r="J4171" t="s">
        <v>61</v>
      </c>
      <c r="K4171" t="s">
        <v>11679</v>
      </c>
      <c r="L4171">
        <v>54657</v>
      </c>
      <c r="M4171">
        <v>50313</v>
      </c>
      <c r="N4171" t="s">
        <v>3519</v>
      </c>
      <c r="O4171">
        <v>2</v>
      </c>
      <c r="P4171">
        <v>222</v>
      </c>
      <c r="Q4171" t="s">
        <v>30</v>
      </c>
      <c r="R4171" t="s">
        <v>31</v>
      </c>
      <c r="S4171">
        <v>0</v>
      </c>
      <c r="T4171">
        <v>2005</v>
      </c>
      <c r="U4171">
        <v>23000</v>
      </c>
      <c r="V4171">
        <v>7</v>
      </c>
      <c r="W4171">
        <v>0</v>
      </c>
    </row>
    <row r="4172" spans="1:23" x14ac:dyDescent="0.25">
      <c r="A4172" t="s">
        <v>4132</v>
      </c>
      <c r="B4172">
        <v>39</v>
      </c>
      <c r="C4172">
        <v>97</v>
      </c>
      <c r="D4172">
        <v>5</v>
      </c>
      <c r="E4172">
        <v>349</v>
      </c>
      <c r="F4172" t="s">
        <v>4290</v>
      </c>
      <c r="G4172">
        <v>1000</v>
      </c>
      <c r="H4172">
        <v>2557668</v>
      </c>
      <c r="I4172" t="s">
        <v>1385</v>
      </c>
      <c r="J4172" t="s">
        <v>1330</v>
      </c>
      <c r="K4172" t="s">
        <v>11680</v>
      </c>
      <c r="L4172">
        <v>3911</v>
      </c>
      <c r="M4172">
        <v>2739</v>
      </c>
      <c r="N4172" t="s">
        <v>11681</v>
      </c>
      <c r="O4172">
        <v>1</v>
      </c>
      <c r="P4172">
        <v>22</v>
      </c>
      <c r="Q4172" t="s">
        <v>30</v>
      </c>
      <c r="R4172" t="s">
        <v>31</v>
      </c>
      <c r="S4172">
        <v>0</v>
      </c>
      <c r="T4172">
        <v>2015</v>
      </c>
      <c r="U4172">
        <v>426</v>
      </c>
      <c r="V4172">
        <v>5.3</v>
      </c>
      <c r="W4172">
        <v>0</v>
      </c>
    </row>
    <row r="4173" spans="1:23" x14ac:dyDescent="0.25">
      <c r="A4173" t="s">
        <v>1005</v>
      </c>
      <c r="B4173">
        <v>108</v>
      </c>
      <c r="C4173">
        <v>101</v>
      </c>
      <c r="D4173">
        <v>0</v>
      </c>
      <c r="E4173">
        <v>685</v>
      </c>
      <c r="F4173" t="s">
        <v>3528</v>
      </c>
      <c r="G4173">
        <v>8000</v>
      </c>
      <c r="H4173">
        <v>2506446</v>
      </c>
      <c r="I4173" t="s">
        <v>1099</v>
      </c>
      <c r="J4173" t="s">
        <v>1006</v>
      </c>
      <c r="K4173" t="s">
        <v>11682</v>
      </c>
      <c r="L4173">
        <v>8662</v>
      </c>
      <c r="M4173">
        <v>11327</v>
      </c>
      <c r="N4173" t="s">
        <v>4373</v>
      </c>
      <c r="O4173">
        <v>0</v>
      </c>
      <c r="P4173">
        <v>172</v>
      </c>
      <c r="Q4173" t="s">
        <v>30</v>
      </c>
      <c r="R4173" t="s">
        <v>31</v>
      </c>
      <c r="S4173">
        <v>0</v>
      </c>
      <c r="T4173">
        <v>2002</v>
      </c>
      <c r="U4173">
        <v>724</v>
      </c>
      <c r="V4173">
        <v>4.7</v>
      </c>
      <c r="W4173">
        <v>134</v>
      </c>
    </row>
    <row r="4174" spans="1:23" x14ac:dyDescent="0.25">
      <c r="A4174" t="s">
        <v>11683</v>
      </c>
      <c r="B4174">
        <v>65</v>
      </c>
      <c r="C4174">
        <v>98</v>
      </c>
      <c r="D4174">
        <v>85</v>
      </c>
      <c r="E4174">
        <v>186</v>
      </c>
      <c r="F4174" t="s">
        <v>11684</v>
      </c>
      <c r="G4174">
        <v>265</v>
      </c>
      <c r="H4174">
        <v>7369373</v>
      </c>
      <c r="I4174" t="s">
        <v>1942</v>
      </c>
      <c r="J4174" t="s">
        <v>5992</v>
      </c>
      <c r="K4174" t="s">
        <v>11685</v>
      </c>
      <c r="L4174">
        <v>4288</v>
      </c>
      <c r="M4174">
        <v>901</v>
      </c>
      <c r="N4174" t="s">
        <v>11686</v>
      </c>
      <c r="O4174">
        <v>1</v>
      </c>
      <c r="P4174">
        <v>74</v>
      </c>
      <c r="Q4174" t="s">
        <v>30</v>
      </c>
      <c r="R4174" t="s">
        <v>44</v>
      </c>
      <c r="S4174">
        <v>0</v>
      </c>
      <c r="T4174">
        <v>1986</v>
      </c>
      <c r="U4174">
        <v>194</v>
      </c>
      <c r="V4174">
        <v>5.7</v>
      </c>
      <c r="W4174">
        <v>0</v>
      </c>
    </row>
    <row r="4175" spans="1:23" x14ac:dyDescent="0.25">
      <c r="A4175" t="s">
        <v>584</v>
      </c>
      <c r="B4175">
        <v>85</v>
      </c>
      <c r="C4175">
        <v>150</v>
      </c>
      <c r="D4175">
        <v>0</v>
      </c>
      <c r="E4175">
        <v>401</v>
      </c>
      <c r="F4175" t="s">
        <v>525</v>
      </c>
      <c r="G4175">
        <v>597</v>
      </c>
      <c r="H4175">
        <v>4414535</v>
      </c>
      <c r="I4175" t="s">
        <v>2164</v>
      </c>
      <c r="J4175" t="s">
        <v>7022</v>
      </c>
      <c r="K4175" t="s">
        <v>7023</v>
      </c>
      <c r="L4175">
        <v>30618</v>
      </c>
      <c r="M4175">
        <v>1645</v>
      </c>
      <c r="N4175" t="s">
        <v>5742</v>
      </c>
      <c r="O4175">
        <v>0</v>
      </c>
      <c r="P4175">
        <v>224</v>
      </c>
      <c r="Q4175" t="s">
        <v>30</v>
      </c>
      <c r="R4175" t="s">
        <v>44</v>
      </c>
      <c r="S4175">
        <v>0</v>
      </c>
      <c r="T4175">
        <v>1996</v>
      </c>
      <c r="U4175">
        <v>591</v>
      </c>
      <c r="V4175">
        <v>7.8</v>
      </c>
      <c r="W4175">
        <v>0</v>
      </c>
    </row>
    <row r="4176" spans="1:23" x14ac:dyDescent="0.25">
      <c r="A4176" t="s">
        <v>9869</v>
      </c>
      <c r="B4176">
        <v>160</v>
      </c>
      <c r="C4176">
        <v>101</v>
      </c>
      <c r="D4176">
        <v>263</v>
      </c>
      <c r="E4176">
        <v>37</v>
      </c>
      <c r="F4176" t="s">
        <v>11687</v>
      </c>
      <c r="G4176">
        <v>71</v>
      </c>
      <c r="H4176">
        <v>1984378</v>
      </c>
      <c r="I4176" t="s">
        <v>936</v>
      </c>
      <c r="J4176" t="s">
        <v>11688</v>
      </c>
      <c r="K4176" t="s">
        <v>11689</v>
      </c>
      <c r="L4176">
        <v>27346</v>
      </c>
      <c r="M4176">
        <v>226</v>
      </c>
      <c r="N4176" t="s">
        <v>11690</v>
      </c>
      <c r="O4176">
        <v>3</v>
      </c>
      <c r="P4176">
        <v>206</v>
      </c>
      <c r="Q4176" t="s">
        <v>30</v>
      </c>
      <c r="R4176" t="s">
        <v>31</v>
      </c>
      <c r="S4176">
        <v>0</v>
      </c>
      <c r="T4176">
        <v>2006</v>
      </c>
      <c r="U4176">
        <v>51</v>
      </c>
      <c r="V4176">
        <v>6.5</v>
      </c>
      <c r="W4176">
        <v>0</v>
      </c>
    </row>
    <row r="4177" spans="1:23" x14ac:dyDescent="0.25">
      <c r="A4177" t="s">
        <v>11691</v>
      </c>
      <c r="B4177">
        <v>231</v>
      </c>
      <c r="C4177">
        <v>90</v>
      </c>
      <c r="D4177">
        <v>56</v>
      </c>
      <c r="E4177">
        <v>0</v>
      </c>
      <c r="F4177" t="s">
        <v>11692</v>
      </c>
      <c r="G4177">
        <v>56</v>
      </c>
      <c r="H4177">
        <v>2283276</v>
      </c>
      <c r="I4177" t="s">
        <v>11693</v>
      </c>
      <c r="J4177" t="s">
        <v>11691</v>
      </c>
      <c r="K4177" t="s">
        <v>11694</v>
      </c>
      <c r="L4177">
        <v>46107</v>
      </c>
      <c r="M4177">
        <v>56</v>
      </c>
      <c r="N4177" t="s">
        <v>11695</v>
      </c>
      <c r="O4177">
        <v>0</v>
      </c>
      <c r="P4177">
        <v>156</v>
      </c>
      <c r="Q4177" t="s">
        <v>6858</v>
      </c>
      <c r="R4177" t="s">
        <v>11696</v>
      </c>
      <c r="S4177">
        <v>0</v>
      </c>
      <c r="T4177">
        <v>2008</v>
      </c>
      <c r="U4177">
        <v>0</v>
      </c>
      <c r="V4177">
        <v>8</v>
      </c>
      <c r="W4177">
        <v>0</v>
      </c>
    </row>
    <row r="4178" spans="1:23" x14ac:dyDescent="0.25">
      <c r="A4178" t="s">
        <v>11697</v>
      </c>
      <c r="B4178">
        <v>7</v>
      </c>
      <c r="C4178">
        <v>120</v>
      </c>
      <c r="D4178">
        <v>0</v>
      </c>
      <c r="E4178">
        <v>40</v>
      </c>
      <c r="F4178" t="s">
        <v>11698</v>
      </c>
      <c r="G4178">
        <v>178</v>
      </c>
      <c r="H4178">
        <v>1098224</v>
      </c>
      <c r="I4178" t="s">
        <v>648</v>
      </c>
      <c r="J4178" t="s">
        <v>11699</v>
      </c>
      <c r="K4178" t="s">
        <v>11700</v>
      </c>
      <c r="L4178">
        <v>397</v>
      </c>
      <c r="M4178">
        <v>359</v>
      </c>
      <c r="N4178" t="s">
        <v>11701</v>
      </c>
      <c r="O4178">
        <v>1</v>
      </c>
      <c r="P4178">
        <v>30</v>
      </c>
      <c r="Q4178" t="s">
        <v>30</v>
      </c>
      <c r="R4178" t="s">
        <v>31</v>
      </c>
      <c r="S4178">
        <v>0</v>
      </c>
      <c r="T4178">
        <v>2003</v>
      </c>
      <c r="U4178">
        <v>69</v>
      </c>
      <c r="V4178">
        <v>3.3</v>
      </c>
      <c r="W4178">
        <v>32</v>
      </c>
    </row>
    <row r="4179" spans="1:23" x14ac:dyDescent="0.25">
      <c r="A4179" t="s">
        <v>10941</v>
      </c>
      <c r="B4179">
        <v>79</v>
      </c>
      <c r="C4179">
        <v>102</v>
      </c>
      <c r="D4179">
        <v>117</v>
      </c>
      <c r="E4179">
        <v>17</v>
      </c>
      <c r="F4179" t="s">
        <v>11702</v>
      </c>
      <c r="G4179">
        <v>393</v>
      </c>
      <c r="H4179">
        <v>1430185</v>
      </c>
      <c r="I4179" t="s">
        <v>11703</v>
      </c>
      <c r="J4179" t="s">
        <v>1261</v>
      </c>
      <c r="K4179" t="s">
        <v>11704</v>
      </c>
      <c r="L4179">
        <v>7314</v>
      </c>
      <c r="M4179">
        <v>446</v>
      </c>
      <c r="N4179" t="s">
        <v>11705</v>
      </c>
      <c r="O4179">
        <v>0</v>
      </c>
      <c r="P4179">
        <v>55</v>
      </c>
      <c r="Q4179" t="s">
        <v>30</v>
      </c>
      <c r="R4179" t="s">
        <v>31</v>
      </c>
      <c r="S4179">
        <v>0</v>
      </c>
      <c r="T4179">
        <v>2007</v>
      </c>
      <c r="U4179">
        <v>21</v>
      </c>
      <c r="V4179">
        <v>8.3000000000000007</v>
      </c>
      <c r="W4179">
        <v>0</v>
      </c>
    </row>
    <row r="4180" spans="1:23" x14ac:dyDescent="0.25">
      <c r="A4180" t="s">
        <v>11706</v>
      </c>
      <c r="B4180">
        <v>168</v>
      </c>
      <c r="C4180">
        <v>102</v>
      </c>
      <c r="D4180">
        <v>22</v>
      </c>
      <c r="E4180">
        <v>80</v>
      </c>
      <c r="F4180" t="s">
        <v>4039</v>
      </c>
      <c r="G4180">
        <v>10000</v>
      </c>
      <c r="H4180">
        <v>1477002</v>
      </c>
      <c r="I4180" t="s">
        <v>152</v>
      </c>
      <c r="J4180" t="s">
        <v>160</v>
      </c>
      <c r="K4180" t="s">
        <v>11707</v>
      </c>
      <c r="L4180">
        <v>16645</v>
      </c>
      <c r="M4180">
        <v>11184</v>
      </c>
      <c r="N4180" t="s">
        <v>11708</v>
      </c>
      <c r="O4180">
        <v>3</v>
      </c>
      <c r="P4180">
        <v>72</v>
      </c>
      <c r="Q4180" t="s">
        <v>30</v>
      </c>
      <c r="R4180" t="s">
        <v>31</v>
      </c>
      <c r="S4180">
        <v>0</v>
      </c>
      <c r="T4180">
        <v>2015</v>
      </c>
      <c r="U4180">
        <v>1000</v>
      </c>
      <c r="V4180">
        <v>6.9</v>
      </c>
      <c r="W4180">
        <v>0</v>
      </c>
    </row>
    <row r="4181" spans="1:23" x14ac:dyDescent="0.25">
      <c r="A4181" t="s">
        <v>11709</v>
      </c>
      <c r="B4181">
        <v>107</v>
      </c>
      <c r="C4181">
        <v>100</v>
      </c>
      <c r="D4181">
        <v>90</v>
      </c>
      <c r="E4181">
        <v>65</v>
      </c>
      <c r="F4181" t="s">
        <v>11710</v>
      </c>
      <c r="G4181">
        <v>168</v>
      </c>
      <c r="H4181">
        <v>1134049</v>
      </c>
      <c r="I4181" t="s">
        <v>11711</v>
      </c>
      <c r="J4181" t="s">
        <v>11712</v>
      </c>
      <c r="K4181" t="s">
        <v>11713</v>
      </c>
      <c r="L4181">
        <v>5475</v>
      </c>
      <c r="M4181">
        <v>408</v>
      </c>
      <c r="N4181" t="s">
        <v>11714</v>
      </c>
      <c r="O4181">
        <v>0</v>
      </c>
      <c r="P4181">
        <v>44</v>
      </c>
      <c r="Q4181" t="s">
        <v>30</v>
      </c>
      <c r="R4181" t="s">
        <v>44</v>
      </c>
      <c r="S4181">
        <v>0</v>
      </c>
      <c r="T4181">
        <v>2007</v>
      </c>
      <c r="U4181">
        <v>142</v>
      </c>
      <c r="V4181">
        <v>8.1</v>
      </c>
      <c r="W4181">
        <v>0</v>
      </c>
    </row>
    <row r="4182" spans="1:23" x14ac:dyDescent="0.25">
      <c r="A4182" t="s">
        <v>11715</v>
      </c>
      <c r="B4182">
        <v>200</v>
      </c>
      <c r="C4182">
        <v>104</v>
      </c>
      <c r="D4182">
        <v>129</v>
      </c>
      <c r="E4182">
        <v>887</v>
      </c>
      <c r="F4182" t="s">
        <v>1543</v>
      </c>
      <c r="G4182">
        <v>991</v>
      </c>
      <c r="H4182">
        <v>977600</v>
      </c>
      <c r="I4182" t="s">
        <v>1153</v>
      </c>
      <c r="J4182" t="s">
        <v>245</v>
      </c>
      <c r="K4182" t="s">
        <v>11716</v>
      </c>
      <c r="L4182">
        <v>8204</v>
      </c>
      <c r="M4182">
        <v>3427</v>
      </c>
      <c r="N4182" t="s">
        <v>1492</v>
      </c>
      <c r="O4182">
        <v>1</v>
      </c>
      <c r="P4182">
        <v>98</v>
      </c>
      <c r="Q4182" t="s">
        <v>30</v>
      </c>
      <c r="R4182" t="s">
        <v>31</v>
      </c>
      <c r="S4182">
        <v>0</v>
      </c>
      <c r="T4182">
        <v>2010</v>
      </c>
      <c r="U4182">
        <v>962</v>
      </c>
      <c r="V4182">
        <v>6.5</v>
      </c>
      <c r="W4182">
        <v>0</v>
      </c>
    </row>
    <row r="4183" spans="1:23" x14ac:dyDescent="0.25">
      <c r="A4183" t="s">
        <v>10303</v>
      </c>
      <c r="B4183">
        <v>123</v>
      </c>
      <c r="C4183">
        <v>89</v>
      </c>
      <c r="D4183">
        <v>13</v>
      </c>
      <c r="E4183">
        <v>218</v>
      </c>
      <c r="F4183" t="s">
        <v>11451</v>
      </c>
      <c r="G4183">
        <v>373</v>
      </c>
      <c r="H4183">
        <v>653621</v>
      </c>
      <c r="I4183" t="s">
        <v>11717</v>
      </c>
      <c r="J4183" t="s">
        <v>9861</v>
      </c>
      <c r="K4183" t="s">
        <v>11718</v>
      </c>
      <c r="L4183">
        <v>5615</v>
      </c>
      <c r="M4183">
        <v>1136</v>
      </c>
      <c r="N4183" t="s">
        <v>11719</v>
      </c>
      <c r="O4183">
        <v>0</v>
      </c>
      <c r="P4183">
        <v>64</v>
      </c>
      <c r="Q4183" t="s">
        <v>30</v>
      </c>
      <c r="R4183" t="s">
        <v>31</v>
      </c>
      <c r="S4183">
        <v>0</v>
      </c>
      <c r="T4183">
        <v>2005</v>
      </c>
      <c r="U4183">
        <v>334</v>
      </c>
      <c r="V4183">
        <v>6.8</v>
      </c>
      <c r="W4183">
        <v>592</v>
      </c>
    </row>
    <row r="4184" spans="1:23" x14ac:dyDescent="0.25">
      <c r="A4184" t="s">
        <v>11720</v>
      </c>
      <c r="B4184">
        <v>39</v>
      </c>
      <c r="C4184">
        <v>99</v>
      </c>
      <c r="D4184">
        <v>34</v>
      </c>
      <c r="E4184">
        <v>120</v>
      </c>
      <c r="F4184" t="s">
        <v>11721</v>
      </c>
      <c r="G4184">
        <v>388</v>
      </c>
      <c r="H4184">
        <v>110000</v>
      </c>
      <c r="I4184" t="s">
        <v>3005</v>
      </c>
      <c r="J4184" t="s">
        <v>10024</v>
      </c>
      <c r="K4184" t="s">
        <v>11722</v>
      </c>
      <c r="L4184">
        <v>4359</v>
      </c>
      <c r="M4184">
        <v>1156</v>
      </c>
      <c r="N4184" t="s">
        <v>9805</v>
      </c>
      <c r="O4184">
        <v>1</v>
      </c>
      <c r="P4184">
        <v>73</v>
      </c>
      <c r="Q4184" t="s">
        <v>30</v>
      </c>
      <c r="R4184" t="s">
        <v>31</v>
      </c>
      <c r="S4184">
        <v>0</v>
      </c>
      <c r="T4184">
        <v>2000</v>
      </c>
      <c r="U4184">
        <v>159</v>
      </c>
      <c r="V4184">
        <v>7.3</v>
      </c>
      <c r="W4184">
        <v>495</v>
      </c>
    </row>
    <row r="4185" spans="1:23" x14ac:dyDescent="0.25">
      <c r="A4185" t="s">
        <v>11155</v>
      </c>
      <c r="B4185">
        <v>41</v>
      </c>
      <c r="C4185">
        <v>96</v>
      </c>
      <c r="D4185">
        <v>11</v>
      </c>
      <c r="E4185">
        <v>490</v>
      </c>
      <c r="F4185" t="s">
        <v>2134</v>
      </c>
      <c r="G4185">
        <v>584</v>
      </c>
      <c r="H4185">
        <v>444354</v>
      </c>
      <c r="I4185" t="s">
        <v>1639</v>
      </c>
      <c r="J4185" t="s">
        <v>6883</v>
      </c>
      <c r="K4185" t="s">
        <v>11723</v>
      </c>
      <c r="L4185">
        <v>4049</v>
      </c>
      <c r="M4185">
        <v>3011</v>
      </c>
      <c r="N4185" t="s">
        <v>1235</v>
      </c>
      <c r="O4185">
        <v>4</v>
      </c>
      <c r="P4185">
        <v>111</v>
      </c>
      <c r="Q4185" t="s">
        <v>30</v>
      </c>
      <c r="R4185" t="s">
        <v>44</v>
      </c>
      <c r="S4185">
        <v>0</v>
      </c>
      <c r="T4185">
        <v>1997</v>
      </c>
      <c r="U4185">
        <v>559</v>
      </c>
      <c r="V4185">
        <v>6.4</v>
      </c>
      <c r="W4185">
        <v>166</v>
      </c>
    </row>
    <row r="4186" spans="1:23" x14ac:dyDescent="0.25">
      <c r="A4186" t="s">
        <v>11724</v>
      </c>
      <c r="B4186">
        <v>46</v>
      </c>
      <c r="C4186">
        <v>86</v>
      </c>
      <c r="D4186">
        <v>10</v>
      </c>
      <c r="E4186">
        <v>126</v>
      </c>
      <c r="F4186" t="s">
        <v>11725</v>
      </c>
      <c r="G4186">
        <v>189</v>
      </c>
      <c r="H4186">
        <v>535249</v>
      </c>
      <c r="I4186" t="s">
        <v>1094</v>
      </c>
      <c r="J4186" t="s">
        <v>11726</v>
      </c>
      <c r="K4186" t="s">
        <v>11727</v>
      </c>
      <c r="L4186">
        <v>3467</v>
      </c>
      <c r="M4186">
        <v>768</v>
      </c>
      <c r="N4186" t="s">
        <v>11728</v>
      </c>
      <c r="O4186">
        <v>0</v>
      </c>
      <c r="P4186">
        <v>13</v>
      </c>
      <c r="Q4186" t="s">
        <v>30</v>
      </c>
      <c r="R4186" t="s">
        <v>31</v>
      </c>
      <c r="S4186">
        <v>0</v>
      </c>
      <c r="T4186">
        <v>2010</v>
      </c>
      <c r="U4186">
        <v>131</v>
      </c>
      <c r="V4186">
        <v>4.5999999999999996</v>
      </c>
      <c r="W4186">
        <v>974</v>
      </c>
    </row>
    <row r="4187" spans="1:23" x14ac:dyDescent="0.25">
      <c r="A4187" t="s">
        <v>1289</v>
      </c>
      <c r="B4187">
        <v>30</v>
      </c>
      <c r="C4187">
        <v>98</v>
      </c>
      <c r="D4187">
        <v>0</v>
      </c>
      <c r="E4187">
        <v>164</v>
      </c>
      <c r="F4187" t="s">
        <v>4100</v>
      </c>
      <c r="G4187">
        <v>1000</v>
      </c>
      <c r="H4187">
        <v>0</v>
      </c>
      <c r="I4187" t="s">
        <v>3438</v>
      </c>
      <c r="J4187" t="s">
        <v>2837</v>
      </c>
      <c r="K4187" t="s">
        <v>11729</v>
      </c>
      <c r="L4187">
        <v>11031</v>
      </c>
      <c r="M4187">
        <v>1917</v>
      </c>
      <c r="N4187" t="s">
        <v>11730</v>
      </c>
      <c r="O4187">
        <v>1</v>
      </c>
      <c r="P4187">
        <v>45</v>
      </c>
      <c r="Q4187" t="s">
        <v>965</v>
      </c>
      <c r="R4187" t="s">
        <v>966</v>
      </c>
      <c r="S4187">
        <v>0</v>
      </c>
      <c r="T4187">
        <v>1985</v>
      </c>
      <c r="U4187">
        <v>572</v>
      </c>
      <c r="V4187">
        <v>6.5</v>
      </c>
      <c r="W4187">
        <v>739</v>
      </c>
    </row>
    <row r="4188" spans="1:23" x14ac:dyDescent="0.25">
      <c r="A4188" t="s">
        <v>11731</v>
      </c>
      <c r="B4188">
        <v>46</v>
      </c>
      <c r="C4188">
        <v>96</v>
      </c>
      <c r="D4188">
        <v>0</v>
      </c>
      <c r="E4188">
        <v>902</v>
      </c>
      <c r="F4188" t="s">
        <v>1190</v>
      </c>
      <c r="G4188">
        <v>49000</v>
      </c>
      <c r="H4188">
        <v>371081</v>
      </c>
      <c r="I4188" t="s">
        <v>1639</v>
      </c>
      <c r="J4188" t="s">
        <v>554</v>
      </c>
      <c r="K4188" t="s">
        <v>11732</v>
      </c>
      <c r="L4188">
        <v>7479</v>
      </c>
      <c r="M4188">
        <v>51441</v>
      </c>
      <c r="N4188" t="s">
        <v>90</v>
      </c>
      <c r="O4188">
        <v>2</v>
      </c>
      <c r="P4188">
        <v>86</v>
      </c>
      <c r="Q4188" t="s">
        <v>30</v>
      </c>
      <c r="R4188" t="s">
        <v>31</v>
      </c>
      <c r="S4188">
        <v>0</v>
      </c>
      <c r="T4188">
        <v>2004</v>
      </c>
      <c r="U4188">
        <v>1000</v>
      </c>
      <c r="V4188">
        <v>7</v>
      </c>
      <c r="W4188">
        <v>857</v>
      </c>
    </row>
    <row r="4189" spans="1:23" x14ac:dyDescent="0.25">
      <c r="A4189" t="s">
        <v>11733</v>
      </c>
      <c r="B4189">
        <v>221</v>
      </c>
      <c r="C4189">
        <v>94</v>
      </c>
      <c r="D4189">
        <v>53</v>
      </c>
      <c r="E4189">
        <v>268</v>
      </c>
      <c r="F4189" t="s">
        <v>11734</v>
      </c>
      <c r="G4189">
        <v>386</v>
      </c>
      <c r="H4189">
        <v>347578</v>
      </c>
      <c r="I4189" t="s">
        <v>4852</v>
      </c>
      <c r="J4189" t="s">
        <v>11735</v>
      </c>
      <c r="K4189" t="s">
        <v>11736</v>
      </c>
      <c r="L4189">
        <v>34556</v>
      </c>
      <c r="M4189">
        <v>1511</v>
      </c>
      <c r="N4189" t="s">
        <v>11737</v>
      </c>
      <c r="O4189">
        <v>1</v>
      </c>
      <c r="P4189">
        <v>161</v>
      </c>
      <c r="Q4189" t="s">
        <v>30</v>
      </c>
      <c r="R4189" t="s">
        <v>31</v>
      </c>
      <c r="S4189">
        <v>0</v>
      </c>
      <c r="T4189">
        <v>2007</v>
      </c>
      <c r="U4189">
        <v>357</v>
      </c>
      <c r="V4189">
        <v>5.4</v>
      </c>
      <c r="W4189">
        <v>17000</v>
      </c>
    </row>
    <row r="4190" spans="1:23" x14ac:dyDescent="0.25">
      <c r="A4190" t="s">
        <v>11738</v>
      </c>
      <c r="B4190">
        <v>51</v>
      </c>
      <c r="C4190">
        <v>91</v>
      </c>
      <c r="D4190">
        <v>4</v>
      </c>
      <c r="E4190">
        <v>0</v>
      </c>
      <c r="F4190" t="s">
        <v>11739</v>
      </c>
      <c r="G4190">
        <v>33</v>
      </c>
      <c r="H4190">
        <v>124494</v>
      </c>
      <c r="I4190" t="s">
        <v>11740</v>
      </c>
      <c r="J4190" t="s">
        <v>11741</v>
      </c>
      <c r="K4190" t="s">
        <v>11742</v>
      </c>
      <c r="L4190">
        <v>5613</v>
      </c>
      <c r="M4190">
        <v>36</v>
      </c>
      <c r="N4190" t="s">
        <v>11743</v>
      </c>
      <c r="O4190">
        <v>1</v>
      </c>
      <c r="P4190">
        <v>102</v>
      </c>
      <c r="Q4190" t="s">
        <v>30</v>
      </c>
      <c r="R4190" t="s">
        <v>31</v>
      </c>
      <c r="S4190">
        <v>0</v>
      </c>
      <c r="T4190">
        <v>1998</v>
      </c>
      <c r="U4190">
        <v>3</v>
      </c>
      <c r="V4190">
        <v>6.7</v>
      </c>
      <c r="W4190">
        <v>0</v>
      </c>
    </row>
    <row r="4191" spans="1:23" x14ac:dyDescent="0.25">
      <c r="A4191" t="s">
        <v>6841</v>
      </c>
      <c r="B4191">
        <v>58</v>
      </c>
      <c r="C4191">
        <v>90</v>
      </c>
      <c r="D4191">
        <v>31</v>
      </c>
      <c r="E4191">
        <v>137</v>
      </c>
      <c r="F4191" t="s">
        <v>2235</v>
      </c>
      <c r="G4191">
        <v>326</v>
      </c>
      <c r="H4191">
        <v>120620</v>
      </c>
      <c r="I4191" t="s">
        <v>11745</v>
      </c>
      <c r="J4191" t="s">
        <v>11746</v>
      </c>
      <c r="K4191" t="s">
        <v>11747</v>
      </c>
      <c r="L4191">
        <v>16828</v>
      </c>
      <c r="M4191">
        <v>865</v>
      </c>
      <c r="N4191" t="s">
        <v>11748</v>
      </c>
      <c r="O4191">
        <v>1</v>
      </c>
      <c r="P4191">
        <v>67</v>
      </c>
      <c r="Q4191" t="s">
        <v>30</v>
      </c>
      <c r="R4191" t="s">
        <v>44</v>
      </c>
      <c r="S4191">
        <v>0</v>
      </c>
      <c r="T4191">
        <v>2004</v>
      </c>
      <c r="U4191">
        <v>246</v>
      </c>
      <c r="V4191">
        <v>7.4</v>
      </c>
      <c r="W4191">
        <v>0</v>
      </c>
    </row>
    <row r="4192" spans="1:23" x14ac:dyDescent="0.25">
      <c r="A4192" t="s">
        <v>11749</v>
      </c>
      <c r="B4192">
        <v>45</v>
      </c>
      <c r="C4192">
        <v>85</v>
      </c>
      <c r="D4192">
        <v>0</v>
      </c>
      <c r="E4192">
        <v>966</v>
      </c>
      <c r="F4192" t="s">
        <v>192</v>
      </c>
      <c r="G4192">
        <v>22000</v>
      </c>
      <c r="H4192">
        <v>100669</v>
      </c>
      <c r="I4192" t="s">
        <v>1639</v>
      </c>
      <c r="J4192" t="s">
        <v>107</v>
      </c>
      <c r="K4192" t="s">
        <v>11750</v>
      </c>
      <c r="L4192">
        <v>2522</v>
      </c>
      <c r="M4192">
        <v>36885</v>
      </c>
      <c r="N4192" t="s">
        <v>2458</v>
      </c>
      <c r="O4192">
        <v>1</v>
      </c>
      <c r="P4192">
        <v>11</v>
      </c>
      <c r="Q4192" t="s">
        <v>30</v>
      </c>
      <c r="R4192" t="s">
        <v>31</v>
      </c>
      <c r="S4192">
        <v>0</v>
      </c>
      <c r="T4192">
        <v>2009</v>
      </c>
      <c r="U4192">
        <v>12000</v>
      </c>
      <c r="V4192">
        <v>5.8</v>
      </c>
      <c r="W4192">
        <v>407</v>
      </c>
    </row>
    <row r="4193" spans="1:23" x14ac:dyDescent="0.25">
      <c r="A4193" t="s">
        <v>10052</v>
      </c>
      <c r="B4193">
        <v>44</v>
      </c>
      <c r="C4193">
        <v>96</v>
      </c>
      <c r="D4193">
        <v>222</v>
      </c>
      <c r="E4193">
        <v>20</v>
      </c>
      <c r="F4193" t="s">
        <v>9857</v>
      </c>
      <c r="G4193">
        <v>5000</v>
      </c>
      <c r="H4193">
        <v>0</v>
      </c>
      <c r="I4193" t="s">
        <v>2805</v>
      </c>
      <c r="J4193" t="s">
        <v>1554</v>
      </c>
      <c r="K4193" t="s">
        <v>11751</v>
      </c>
      <c r="L4193">
        <v>2081</v>
      </c>
      <c r="M4193">
        <v>5535</v>
      </c>
      <c r="N4193" t="s">
        <v>11752</v>
      </c>
      <c r="O4193">
        <v>2</v>
      </c>
      <c r="P4193">
        <v>21</v>
      </c>
      <c r="Q4193" t="s">
        <v>30</v>
      </c>
      <c r="R4193" t="s">
        <v>44</v>
      </c>
      <c r="S4193">
        <v>0</v>
      </c>
      <c r="T4193">
        <v>1997</v>
      </c>
      <c r="U4193">
        <v>497</v>
      </c>
      <c r="V4193">
        <v>7.1</v>
      </c>
      <c r="W4193">
        <v>224</v>
      </c>
    </row>
    <row r="4194" spans="1:23" x14ac:dyDescent="0.25">
      <c r="A4194" t="s">
        <v>297</v>
      </c>
      <c r="B4194">
        <v>74</v>
      </c>
      <c r="C4194">
        <v>129</v>
      </c>
      <c r="D4194">
        <v>776</v>
      </c>
      <c r="E4194">
        <v>256</v>
      </c>
      <c r="F4194" t="s">
        <v>11025</v>
      </c>
      <c r="G4194">
        <v>25000</v>
      </c>
      <c r="H4194">
        <v>186354</v>
      </c>
      <c r="I4194" t="s">
        <v>2164</v>
      </c>
      <c r="J4194" t="s">
        <v>2158</v>
      </c>
      <c r="K4194" t="s">
        <v>11753</v>
      </c>
      <c r="L4194">
        <v>1758</v>
      </c>
      <c r="M4194">
        <v>26176</v>
      </c>
      <c r="N4194" t="s">
        <v>630</v>
      </c>
      <c r="O4194">
        <v>0</v>
      </c>
      <c r="P4194">
        <v>30</v>
      </c>
      <c r="Q4194" t="s">
        <v>30</v>
      </c>
      <c r="R4194" t="s">
        <v>31</v>
      </c>
      <c r="S4194">
        <v>0</v>
      </c>
      <c r="T4194">
        <v>2015</v>
      </c>
      <c r="U4194">
        <v>463</v>
      </c>
      <c r="V4194">
        <v>4.5</v>
      </c>
      <c r="W4194">
        <v>0</v>
      </c>
    </row>
    <row r="4195" spans="1:23" x14ac:dyDescent="0.25">
      <c r="A4195" t="s">
        <v>11754</v>
      </c>
      <c r="B4195">
        <v>6</v>
      </c>
      <c r="C4195">
        <v>93</v>
      </c>
      <c r="D4195">
        <v>32</v>
      </c>
      <c r="E4195">
        <v>24</v>
      </c>
      <c r="F4195" t="s">
        <v>11755</v>
      </c>
      <c r="G4195">
        <v>532</v>
      </c>
      <c r="H4195">
        <v>55202</v>
      </c>
      <c r="I4195" t="s">
        <v>11756</v>
      </c>
      <c r="J4195" t="s">
        <v>9453</v>
      </c>
      <c r="K4195" t="s">
        <v>11757</v>
      </c>
      <c r="L4195">
        <v>922</v>
      </c>
      <c r="M4195">
        <v>653</v>
      </c>
      <c r="N4195" t="s">
        <v>11758</v>
      </c>
      <c r="O4195">
        <v>0</v>
      </c>
      <c r="P4195">
        <v>17</v>
      </c>
      <c r="Q4195" t="s">
        <v>3447</v>
      </c>
      <c r="R4195" t="s">
        <v>3448</v>
      </c>
      <c r="S4195">
        <v>0</v>
      </c>
      <c r="T4195">
        <v>2008</v>
      </c>
      <c r="U4195">
        <v>85</v>
      </c>
      <c r="V4195">
        <v>5.3</v>
      </c>
      <c r="W4195">
        <v>39</v>
      </c>
    </row>
    <row r="4196" spans="1:23" x14ac:dyDescent="0.25">
      <c r="A4196" t="s">
        <v>11759</v>
      </c>
      <c r="B4196">
        <v>5</v>
      </c>
      <c r="C4196">
        <v>100</v>
      </c>
      <c r="D4196">
        <v>84</v>
      </c>
      <c r="E4196">
        <v>267</v>
      </c>
      <c r="F4196" t="s">
        <v>6947</v>
      </c>
      <c r="G4196">
        <v>584</v>
      </c>
      <c r="H4196">
        <v>0</v>
      </c>
      <c r="I4196" t="s">
        <v>1265</v>
      </c>
      <c r="J4196" t="s">
        <v>2256</v>
      </c>
      <c r="K4196" t="s">
        <v>11760</v>
      </c>
      <c r="L4196">
        <v>508</v>
      </c>
      <c r="M4196">
        <v>1307</v>
      </c>
      <c r="N4196" t="s">
        <v>11761</v>
      </c>
      <c r="O4196">
        <v>4</v>
      </c>
      <c r="P4196">
        <v>18</v>
      </c>
      <c r="Q4196" t="s">
        <v>30</v>
      </c>
      <c r="R4196" t="s">
        <v>31</v>
      </c>
      <c r="S4196">
        <v>0</v>
      </c>
      <c r="T4196">
        <v>2003</v>
      </c>
      <c r="U4196">
        <v>356</v>
      </c>
      <c r="V4196">
        <v>5.4</v>
      </c>
      <c r="W4196">
        <v>61</v>
      </c>
    </row>
    <row r="4197" spans="1:23" x14ac:dyDescent="0.25">
      <c r="A4197" t="s">
        <v>11762</v>
      </c>
      <c r="B4197">
        <v>10</v>
      </c>
      <c r="C4197">
        <v>97</v>
      </c>
      <c r="D4197">
        <v>19</v>
      </c>
      <c r="E4197">
        <v>395</v>
      </c>
      <c r="F4197" t="s">
        <v>11763</v>
      </c>
      <c r="G4197">
        <v>589</v>
      </c>
      <c r="H4197">
        <v>549632</v>
      </c>
      <c r="I4197" t="s">
        <v>142</v>
      </c>
      <c r="J4197" t="s">
        <v>10508</v>
      </c>
      <c r="K4197" t="s">
        <v>11764</v>
      </c>
      <c r="L4197">
        <v>1278</v>
      </c>
      <c r="M4197">
        <v>2522</v>
      </c>
      <c r="N4197" t="s">
        <v>1817</v>
      </c>
      <c r="O4197">
        <v>0</v>
      </c>
      <c r="P4197">
        <v>16</v>
      </c>
      <c r="Q4197" t="s">
        <v>30</v>
      </c>
      <c r="R4197" t="s">
        <v>7708</v>
      </c>
      <c r="S4197">
        <v>0</v>
      </c>
      <c r="T4197">
        <v>2013</v>
      </c>
      <c r="U4197">
        <v>488</v>
      </c>
      <c r="V4197">
        <v>4.8</v>
      </c>
      <c r="W4197">
        <v>715</v>
      </c>
    </row>
    <row r="4198" spans="1:23" x14ac:dyDescent="0.25">
      <c r="A4198" t="s">
        <v>3359</v>
      </c>
      <c r="B4198">
        <v>81</v>
      </c>
      <c r="C4198">
        <v>94</v>
      </c>
      <c r="D4198">
        <v>98</v>
      </c>
      <c r="E4198">
        <v>89</v>
      </c>
      <c r="F4198" t="s">
        <v>5430</v>
      </c>
      <c r="G4198">
        <v>10000</v>
      </c>
      <c r="H4198">
        <v>137945</v>
      </c>
      <c r="I4198" t="s">
        <v>2199</v>
      </c>
      <c r="J4198" t="s">
        <v>1592</v>
      </c>
      <c r="K4198" t="s">
        <v>11765</v>
      </c>
      <c r="L4198">
        <v>6223</v>
      </c>
      <c r="M4198">
        <v>10869</v>
      </c>
      <c r="N4198" t="s">
        <v>11766</v>
      </c>
      <c r="O4198">
        <v>7</v>
      </c>
      <c r="P4198">
        <v>40</v>
      </c>
      <c r="Q4198" t="s">
        <v>30</v>
      </c>
      <c r="R4198" t="s">
        <v>31</v>
      </c>
      <c r="S4198">
        <v>0</v>
      </c>
      <c r="T4198">
        <v>2014</v>
      </c>
      <c r="U4198">
        <v>773</v>
      </c>
      <c r="V4198">
        <v>5.9</v>
      </c>
      <c r="W4198">
        <v>0</v>
      </c>
    </row>
    <row r="4199" spans="1:23" x14ac:dyDescent="0.25">
      <c r="A4199" t="s">
        <v>11767</v>
      </c>
      <c r="B4199">
        <v>66</v>
      </c>
      <c r="C4199">
        <v>95</v>
      </c>
      <c r="D4199">
        <v>8</v>
      </c>
      <c r="E4199">
        <v>399</v>
      </c>
      <c r="F4199" t="s">
        <v>3491</v>
      </c>
      <c r="G4199">
        <v>529</v>
      </c>
      <c r="H4199">
        <v>17580</v>
      </c>
      <c r="I4199" t="s">
        <v>2164</v>
      </c>
      <c r="J4199" t="s">
        <v>2094</v>
      </c>
      <c r="K4199" t="s">
        <v>11768</v>
      </c>
      <c r="L4199">
        <v>1268</v>
      </c>
      <c r="M4199">
        <v>2749</v>
      </c>
      <c r="N4199" t="s">
        <v>2671</v>
      </c>
      <c r="O4199">
        <v>3</v>
      </c>
      <c r="P4199">
        <v>23</v>
      </c>
      <c r="Q4199" t="s">
        <v>30</v>
      </c>
      <c r="R4199" t="s">
        <v>31</v>
      </c>
      <c r="S4199">
        <v>0</v>
      </c>
      <c r="T4199">
        <v>2009</v>
      </c>
      <c r="U4199">
        <v>423</v>
      </c>
      <c r="V4199">
        <v>6.2</v>
      </c>
      <c r="W4199">
        <v>195</v>
      </c>
    </row>
    <row r="4200" spans="1:23" x14ac:dyDescent="0.25">
      <c r="A4200" t="s">
        <v>11769</v>
      </c>
      <c r="B4200">
        <v>46</v>
      </c>
      <c r="C4200">
        <v>97</v>
      </c>
      <c r="D4200">
        <v>97</v>
      </c>
      <c r="E4200">
        <v>163</v>
      </c>
      <c r="F4200" t="s">
        <v>11770</v>
      </c>
      <c r="G4200">
        <v>787</v>
      </c>
      <c r="H4200">
        <v>0</v>
      </c>
      <c r="I4200" t="s">
        <v>11771</v>
      </c>
      <c r="J4200" t="s">
        <v>6916</v>
      </c>
      <c r="K4200" t="s">
        <v>11772</v>
      </c>
      <c r="L4200">
        <v>10182</v>
      </c>
      <c r="M4200">
        <v>1362</v>
      </c>
      <c r="N4200" t="s">
        <v>11773</v>
      </c>
      <c r="O4200">
        <v>1</v>
      </c>
      <c r="P4200">
        <v>130</v>
      </c>
      <c r="Q4200" t="s">
        <v>30</v>
      </c>
      <c r="R4200" t="s">
        <v>31</v>
      </c>
      <c r="S4200">
        <v>0</v>
      </c>
      <c r="T4200">
        <v>1993</v>
      </c>
      <c r="U4200">
        <v>196</v>
      </c>
      <c r="V4200">
        <v>5.9</v>
      </c>
      <c r="W4200">
        <v>810</v>
      </c>
    </row>
    <row r="4201" spans="1:23" x14ac:dyDescent="0.25">
      <c r="A4201" t="s">
        <v>11774</v>
      </c>
      <c r="B4201">
        <v>34</v>
      </c>
      <c r="C4201">
        <v>92</v>
      </c>
      <c r="D4201">
        <v>11</v>
      </c>
      <c r="E4201">
        <v>1000</v>
      </c>
      <c r="F4201" t="s">
        <v>158</v>
      </c>
      <c r="G4201">
        <v>26000</v>
      </c>
      <c r="H4201">
        <v>12667</v>
      </c>
      <c r="I4201" t="s">
        <v>152</v>
      </c>
      <c r="J4201" t="s">
        <v>234</v>
      </c>
      <c r="K4201" t="s">
        <v>11775</v>
      </c>
      <c r="L4201">
        <v>19336</v>
      </c>
      <c r="M4201">
        <v>39518</v>
      </c>
      <c r="N4201" t="s">
        <v>4080</v>
      </c>
      <c r="O4201">
        <v>2</v>
      </c>
      <c r="P4201">
        <v>90</v>
      </c>
      <c r="Q4201" t="s">
        <v>30</v>
      </c>
      <c r="R4201" t="s">
        <v>44</v>
      </c>
      <c r="S4201">
        <v>0</v>
      </c>
      <c r="T4201">
        <v>2005</v>
      </c>
      <c r="U4201">
        <v>11000</v>
      </c>
      <c r="V4201">
        <v>6.6</v>
      </c>
      <c r="W4201">
        <v>0</v>
      </c>
    </row>
    <row r="4202" spans="1:23" x14ac:dyDescent="0.25">
      <c r="A4202" t="s">
        <v>11776</v>
      </c>
      <c r="B4202">
        <v>78</v>
      </c>
      <c r="C4202">
        <v>96</v>
      </c>
      <c r="D4202">
        <v>38</v>
      </c>
      <c r="E4202">
        <v>85</v>
      </c>
      <c r="F4202" t="s">
        <v>5859</v>
      </c>
      <c r="G4202">
        <v>363</v>
      </c>
      <c r="H4202">
        <v>198407</v>
      </c>
      <c r="I4202" t="s">
        <v>2164</v>
      </c>
      <c r="J4202" t="s">
        <v>7319</v>
      </c>
      <c r="K4202" t="s">
        <v>11777</v>
      </c>
      <c r="L4202">
        <v>10282</v>
      </c>
      <c r="M4202">
        <v>774</v>
      </c>
      <c r="N4202" t="s">
        <v>11778</v>
      </c>
      <c r="O4202">
        <v>1</v>
      </c>
      <c r="P4202">
        <v>78</v>
      </c>
      <c r="Q4202" t="s">
        <v>30</v>
      </c>
      <c r="R4202" t="s">
        <v>31</v>
      </c>
      <c r="S4202">
        <v>0</v>
      </c>
      <c r="T4202">
        <v>2006</v>
      </c>
      <c r="U4202">
        <v>223</v>
      </c>
      <c r="V4202">
        <v>6.6</v>
      </c>
      <c r="W4202">
        <v>474</v>
      </c>
    </row>
    <row r="4203" spans="1:23" x14ac:dyDescent="0.25">
      <c r="A4203" t="s">
        <v>5834</v>
      </c>
      <c r="B4203">
        <v>52</v>
      </c>
      <c r="C4203">
        <v>85</v>
      </c>
      <c r="D4203">
        <v>54</v>
      </c>
      <c r="E4203">
        <v>455</v>
      </c>
      <c r="F4203" t="s">
        <v>2030</v>
      </c>
      <c r="G4203">
        <v>985</v>
      </c>
      <c r="H4203">
        <v>13973532</v>
      </c>
      <c r="I4203" t="s">
        <v>684</v>
      </c>
      <c r="J4203" t="s">
        <v>5400</v>
      </c>
      <c r="K4203" t="s">
        <v>5835</v>
      </c>
      <c r="L4203">
        <v>11211</v>
      </c>
      <c r="M4203">
        <v>3065</v>
      </c>
      <c r="N4203" t="s">
        <v>2833</v>
      </c>
      <c r="O4203">
        <v>1</v>
      </c>
      <c r="P4203">
        <v>92</v>
      </c>
      <c r="Q4203" t="s">
        <v>30</v>
      </c>
      <c r="R4203" t="s">
        <v>31</v>
      </c>
      <c r="S4203">
        <v>0</v>
      </c>
      <c r="T4203">
        <v>2002</v>
      </c>
      <c r="U4203">
        <v>637</v>
      </c>
      <c r="V4203">
        <v>5.0999999999999996</v>
      </c>
      <c r="W4203">
        <v>215</v>
      </c>
    </row>
    <row r="4204" spans="1:23" x14ac:dyDescent="0.25">
      <c r="A4204" t="s">
        <v>11779</v>
      </c>
      <c r="B4204">
        <v>29</v>
      </c>
      <c r="C4204">
        <v>87</v>
      </c>
      <c r="D4204">
        <v>0</v>
      </c>
      <c r="E4204">
        <v>94</v>
      </c>
      <c r="F4204" t="s">
        <v>11780</v>
      </c>
      <c r="G4204">
        <v>160</v>
      </c>
      <c r="H4204">
        <v>0</v>
      </c>
      <c r="I4204" t="s">
        <v>10079</v>
      </c>
      <c r="J4204" t="s">
        <v>11781</v>
      </c>
      <c r="K4204" t="s">
        <v>11782</v>
      </c>
      <c r="L4204">
        <v>13279</v>
      </c>
      <c r="M4204">
        <v>776</v>
      </c>
      <c r="N4204" t="s">
        <v>11783</v>
      </c>
      <c r="O4204">
        <v>0</v>
      </c>
      <c r="P4204">
        <v>59</v>
      </c>
      <c r="Q4204" t="s">
        <v>30</v>
      </c>
      <c r="R4204" t="s">
        <v>31</v>
      </c>
      <c r="S4204">
        <v>0</v>
      </c>
      <c r="T4204">
        <v>2015</v>
      </c>
      <c r="U4204">
        <v>152</v>
      </c>
      <c r="V4204">
        <v>6</v>
      </c>
      <c r="W4204">
        <v>0</v>
      </c>
    </row>
    <row r="4205" spans="1:23" x14ac:dyDescent="0.25">
      <c r="A4205" t="s">
        <v>7440</v>
      </c>
      <c r="B4205">
        <v>161</v>
      </c>
      <c r="C4205">
        <v>91</v>
      </c>
      <c r="D4205">
        <v>43</v>
      </c>
      <c r="E4205">
        <v>418</v>
      </c>
      <c r="F4205" t="s">
        <v>2331</v>
      </c>
      <c r="G4205">
        <v>13000</v>
      </c>
      <c r="H4205">
        <v>5824</v>
      </c>
      <c r="I4205" t="s">
        <v>3406</v>
      </c>
      <c r="J4205" t="s">
        <v>317</v>
      </c>
      <c r="K4205" t="s">
        <v>11784</v>
      </c>
      <c r="L4205">
        <v>57811</v>
      </c>
      <c r="M4205">
        <v>14561</v>
      </c>
      <c r="N4205" t="s">
        <v>11785</v>
      </c>
      <c r="O4205">
        <v>1</v>
      </c>
      <c r="P4205">
        <v>357</v>
      </c>
      <c r="Q4205" t="s">
        <v>30</v>
      </c>
      <c r="R4205" t="s">
        <v>44</v>
      </c>
      <c r="S4205">
        <v>0</v>
      </c>
      <c r="T4205">
        <v>2008</v>
      </c>
      <c r="U4205">
        <v>698</v>
      </c>
      <c r="V4205">
        <v>6.8</v>
      </c>
      <c r="W4205">
        <v>0</v>
      </c>
    </row>
    <row r="4206" spans="1:23" x14ac:dyDescent="0.25">
      <c r="A4206" t="s">
        <v>3762</v>
      </c>
      <c r="B4206">
        <v>18</v>
      </c>
      <c r="C4206">
        <v>99</v>
      </c>
      <c r="D4206">
        <v>308</v>
      </c>
      <c r="E4206">
        <v>395</v>
      </c>
      <c r="F4206" t="s">
        <v>9237</v>
      </c>
      <c r="G4206">
        <v>638</v>
      </c>
      <c r="H4206">
        <v>2843</v>
      </c>
      <c r="I4206" t="s">
        <v>6151</v>
      </c>
      <c r="J4206" t="s">
        <v>2053</v>
      </c>
      <c r="K4206" t="s">
        <v>11786</v>
      </c>
      <c r="L4206">
        <v>2895</v>
      </c>
      <c r="M4206">
        <v>2341</v>
      </c>
      <c r="N4206" t="s">
        <v>11787</v>
      </c>
      <c r="O4206">
        <v>2</v>
      </c>
      <c r="P4206">
        <v>24</v>
      </c>
      <c r="Q4206" t="s">
        <v>30</v>
      </c>
      <c r="R4206" t="s">
        <v>31</v>
      </c>
      <c r="S4206">
        <v>0</v>
      </c>
      <c r="T4206">
        <v>2013</v>
      </c>
      <c r="U4206">
        <v>449</v>
      </c>
      <c r="V4206">
        <v>5.4</v>
      </c>
      <c r="W4206">
        <v>604</v>
      </c>
    </row>
    <row r="4207" spans="1:23" x14ac:dyDescent="0.25">
      <c r="A4207" t="s">
        <v>11788</v>
      </c>
      <c r="B4207">
        <v>107</v>
      </c>
      <c r="C4207">
        <v>88</v>
      </c>
      <c r="D4207">
        <v>6</v>
      </c>
      <c r="E4207">
        <v>161</v>
      </c>
      <c r="F4207" t="s">
        <v>1021</v>
      </c>
      <c r="G4207">
        <v>513</v>
      </c>
      <c r="H4207">
        <v>0</v>
      </c>
      <c r="I4207" t="s">
        <v>11789</v>
      </c>
      <c r="J4207" t="s">
        <v>9515</v>
      </c>
      <c r="K4207" t="s">
        <v>11790</v>
      </c>
      <c r="L4207">
        <v>17296</v>
      </c>
      <c r="M4207">
        <v>1593</v>
      </c>
      <c r="N4207" t="s">
        <v>11791</v>
      </c>
      <c r="O4207">
        <v>3</v>
      </c>
      <c r="P4207">
        <v>91</v>
      </c>
      <c r="Q4207" t="s">
        <v>30</v>
      </c>
      <c r="R4207" t="s">
        <v>44</v>
      </c>
      <c r="S4207">
        <v>0</v>
      </c>
      <c r="T4207">
        <v>2009</v>
      </c>
      <c r="U4207">
        <v>480</v>
      </c>
      <c r="V4207">
        <v>5.2</v>
      </c>
      <c r="W4207">
        <v>0</v>
      </c>
    </row>
    <row r="4208" spans="1:23" x14ac:dyDescent="0.25">
      <c r="A4208" t="s">
        <v>11792</v>
      </c>
      <c r="B4208">
        <v>30</v>
      </c>
      <c r="C4208">
        <v>119</v>
      </c>
      <c r="D4208">
        <v>5</v>
      </c>
      <c r="E4208">
        <v>12</v>
      </c>
      <c r="F4208" t="s">
        <v>11793</v>
      </c>
      <c r="G4208">
        <v>29</v>
      </c>
      <c r="H4208">
        <v>4958</v>
      </c>
      <c r="I4208" t="s">
        <v>8731</v>
      </c>
      <c r="J4208" t="s">
        <v>11166</v>
      </c>
      <c r="K4208" t="s">
        <v>11794</v>
      </c>
      <c r="L4208">
        <v>9689</v>
      </c>
      <c r="M4208">
        <v>86</v>
      </c>
      <c r="N4208" t="s">
        <v>11795</v>
      </c>
      <c r="O4208">
        <v>2</v>
      </c>
      <c r="P4208">
        <v>23</v>
      </c>
      <c r="Q4208" t="s">
        <v>30</v>
      </c>
      <c r="R4208" t="s">
        <v>4888</v>
      </c>
      <c r="S4208">
        <v>0</v>
      </c>
      <c r="T4208">
        <v>2008</v>
      </c>
      <c r="U4208">
        <v>18</v>
      </c>
      <c r="V4208">
        <v>7.8</v>
      </c>
      <c r="W4208">
        <v>1000</v>
      </c>
    </row>
    <row r="4209" spans="1:23" x14ac:dyDescent="0.25">
      <c r="A4209" t="s">
        <v>11796</v>
      </c>
      <c r="B4209">
        <v>24</v>
      </c>
      <c r="C4209">
        <v>99</v>
      </c>
      <c r="D4209">
        <v>0</v>
      </c>
      <c r="E4209">
        <v>268</v>
      </c>
      <c r="F4209" t="s">
        <v>3801</v>
      </c>
      <c r="G4209">
        <v>766</v>
      </c>
      <c r="H4209">
        <v>0</v>
      </c>
      <c r="I4209" t="s">
        <v>1385</v>
      </c>
      <c r="J4209" t="s">
        <v>654</v>
      </c>
      <c r="K4209" t="s">
        <v>11797</v>
      </c>
      <c r="L4209">
        <v>2588</v>
      </c>
      <c r="M4209">
        <v>1650</v>
      </c>
      <c r="N4209" t="s">
        <v>2410</v>
      </c>
      <c r="O4209">
        <v>1</v>
      </c>
      <c r="P4209">
        <v>41</v>
      </c>
      <c r="Q4209" t="s">
        <v>30</v>
      </c>
      <c r="R4209" t="s">
        <v>44</v>
      </c>
      <c r="S4209">
        <v>0</v>
      </c>
      <c r="T4209">
        <v>2004</v>
      </c>
      <c r="U4209">
        <v>312</v>
      </c>
      <c r="V4209">
        <v>6.4</v>
      </c>
      <c r="W4209">
        <v>205</v>
      </c>
    </row>
    <row r="4210" spans="1:23" x14ac:dyDescent="0.25">
      <c r="A4210" t="s">
        <v>11798</v>
      </c>
      <c r="B4210">
        <v>116</v>
      </c>
      <c r="C4210">
        <v>92</v>
      </c>
      <c r="D4210">
        <v>6</v>
      </c>
      <c r="E4210">
        <v>103</v>
      </c>
      <c r="F4210" t="s">
        <v>11799</v>
      </c>
      <c r="G4210">
        <v>253</v>
      </c>
      <c r="H4210">
        <v>0</v>
      </c>
      <c r="I4210" t="s">
        <v>3905</v>
      </c>
      <c r="J4210" t="s">
        <v>7049</v>
      </c>
      <c r="K4210" t="s">
        <v>11800</v>
      </c>
      <c r="L4210">
        <v>40380</v>
      </c>
      <c r="M4210">
        <v>762</v>
      </c>
      <c r="N4210" t="s">
        <v>11801</v>
      </c>
      <c r="O4210">
        <v>0</v>
      </c>
      <c r="P4210">
        <v>235</v>
      </c>
      <c r="Q4210" t="s">
        <v>30</v>
      </c>
      <c r="R4210" t="s">
        <v>188</v>
      </c>
      <c r="S4210">
        <v>0</v>
      </c>
      <c r="T4210">
        <v>2011</v>
      </c>
      <c r="U4210">
        <v>113</v>
      </c>
      <c r="V4210">
        <v>6.1</v>
      </c>
      <c r="W4210">
        <v>0</v>
      </c>
    </row>
    <row r="4211" spans="1:23" x14ac:dyDescent="0.25">
      <c r="A4211" t="s">
        <v>11802</v>
      </c>
      <c r="B4211">
        <v>98</v>
      </c>
      <c r="C4211">
        <v>86</v>
      </c>
      <c r="D4211">
        <v>5</v>
      </c>
      <c r="E4211">
        <v>47</v>
      </c>
      <c r="F4211" t="s">
        <v>11803</v>
      </c>
      <c r="G4211">
        <v>121</v>
      </c>
      <c r="H4211">
        <v>0</v>
      </c>
      <c r="I4211" t="s">
        <v>4577</v>
      </c>
      <c r="J4211" t="s">
        <v>11804</v>
      </c>
      <c r="K4211" t="s">
        <v>11805</v>
      </c>
      <c r="L4211">
        <v>6585</v>
      </c>
      <c r="M4211">
        <v>322</v>
      </c>
      <c r="N4211" t="s">
        <v>11806</v>
      </c>
      <c r="O4211">
        <v>0</v>
      </c>
      <c r="P4211">
        <v>53</v>
      </c>
      <c r="Q4211" t="s">
        <v>30</v>
      </c>
      <c r="R4211" t="s">
        <v>4809</v>
      </c>
      <c r="S4211">
        <v>0</v>
      </c>
      <c r="T4211">
        <v>2012</v>
      </c>
      <c r="U4211">
        <v>94</v>
      </c>
      <c r="V4211">
        <v>5.7</v>
      </c>
      <c r="W4211">
        <v>0</v>
      </c>
    </row>
    <row r="4212" spans="1:23" x14ac:dyDescent="0.25">
      <c r="A4212" t="s">
        <v>11807</v>
      </c>
      <c r="B4212">
        <v>25</v>
      </c>
      <c r="C4212">
        <v>83</v>
      </c>
      <c r="D4212">
        <v>0</v>
      </c>
      <c r="E4212">
        <v>107</v>
      </c>
      <c r="F4212" t="s">
        <v>11808</v>
      </c>
      <c r="G4212">
        <v>413</v>
      </c>
      <c r="H4212">
        <v>0</v>
      </c>
      <c r="I4212" t="s">
        <v>1526</v>
      </c>
      <c r="J4212" t="s">
        <v>11809</v>
      </c>
      <c r="K4212" t="s">
        <v>11810</v>
      </c>
      <c r="L4212">
        <v>9280</v>
      </c>
      <c r="M4212">
        <v>1149</v>
      </c>
      <c r="N4212" t="s">
        <v>6350</v>
      </c>
      <c r="O4212">
        <v>0</v>
      </c>
      <c r="P4212">
        <v>64</v>
      </c>
      <c r="Q4212" t="s">
        <v>30</v>
      </c>
      <c r="R4212" t="s">
        <v>31</v>
      </c>
      <c r="S4212">
        <v>0</v>
      </c>
      <c r="T4212">
        <v>2010</v>
      </c>
      <c r="U4212">
        <v>167</v>
      </c>
      <c r="V4212">
        <v>5.5</v>
      </c>
      <c r="W4212">
        <v>0</v>
      </c>
    </row>
    <row r="4213" spans="1:23" x14ac:dyDescent="0.25">
      <c r="A4213" t="s">
        <v>11811</v>
      </c>
      <c r="B4213">
        <v>0</v>
      </c>
      <c r="C4213">
        <v>81</v>
      </c>
      <c r="D4213">
        <v>0</v>
      </c>
      <c r="E4213">
        <v>8</v>
      </c>
      <c r="F4213" t="s">
        <v>11812</v>
      </c>
      <c r="G4213">
        <v>674</v>
      </c>
      <c r="H4213">
        <v>0</v>
      </c>
      <c r="I4213" t="s">
        <v>51</v>
      </c>
      <c r="J4213" t="s">
        <v>11813</v>
      </c>
      <c r="K4213" t="s">
        <v>11814</v>
      </c>
      <c r="L4213">
        <v>7</v>
      </c>
      <c r="M4213">
        <v>712</v>
      </c>
      <c r="N4213" t="s">
        <v>11815</v>
      </c>
      <c r="O4213">
        <v>0</v>
      </c>
      <c r="P4213">
        <v>0</v>
      </c>
      <c r="Q4213" t="s">
        <v>30</v>
      </c>
      <c r="R4213" t="s">
        <v>44</v>
      </c>
      <c r="S4213">
        <v>0</v>
      </c>
      <c r="T4213">
        <v>2015</v>
      </c>
      <c r="U4213">
        <v>27</v>
      </c>
      <c r="V4213">
        <v>7.4</v>
      </c>
      <c r="W4213">
        <v>0</v>
      </c>
    </row>
    <row r="4214" spans="1:23" x14ac:dyDescent="0.25">
      <c r="A4214" t="s">
        <v>2520</v>
      </c>
      <c r="B4214">
        <v>40</v>
      </c>
      <c r="C4214">
        <v>82</v>
      </c>
      <c r="D4214">
        <v>11000</v>
      </c>
      <c r="E4214">
        <v>167</v>
      </c>
      <c r="F4214" t="s">
        <v>11816</v>
      </c>
      <c r="G4214">
        <v>11000</v>
      </c>
      <c r="H4214">
        <v>0</v>
      </c>
      <c r="I4214" t="s">
        <v>1094</v>
      </c>
      <c r="J4214" t="s">
        <v>2520</v>
      </c>
      <c r="K4214" t="s">
        <v>11817</v>
      </c>
      <c r="L4214">
        <v>27646</v>
      </c>
      <c r="M4214">
        <v>11700</v>
      </c>
      <c r="N4214" t="s">
        <v>10492</v>
      </c>
      <c r="O4214">
        <v>3</v>
      </c>
      <c r="P4214">
        <v>105</v>
      </c>
      <c r="Q4214" t="s">
        <v>30</v>
      </c>
      <c r="R4214" t="s">
        <v>31</v>
      </c>
      <c r="S4214">
        <v>0</v>
      </c>
      <c r="T4214">
        <v>1971</v>
      </c>
      <c r="U4214">
        <v>430</v>
      </c>
      <c r="V4214">
        <v>7.1</v>
      </c>
      <c r="W4214">
        <v>0</v>
      </c>
    </row>
    <row r="4215" spans="1:23" x14ac:dyDescent="0.25">
      <c r="A4215" t="s">
        <v>11818</v>
      </c>
      <c r="B4215">
        <v>20</v>
      </c>
      <c r="C4215">
        <v>102</v>
      </c>
      <c r="D4215">
        <v>0</v>
      </c>
      <c r="E4215">
        <v>46</v>
      </c>
      <c r="F4215" t="s">
        <v>7752</v>
      </c>
      <c r="G4215">
        <v>473</v>
      </c>
      <c r="H4215">
        <v>13220</v>
      </c>
      <c r="I4215" t="s">
        <v>6151</v>
      </c>
      <c r="J4215" t="s">
        <v>11819</v>
      </c>
      <c r="K4215" t="s">
        <v>11820</v>
      </c>
      <c r="L4215">
        <v>289</v>
      </c>
      <c r="M4215">
        <v>892</v>
      </c>
      <c r="N4215" t="s">
        <v>11821</v>
      </c>
      <c r="O4215">
        <v>0</v>
      </c>
      <c r="P4215">
        <v>9</v>
      </c>
      <c r="Q4215" t="s">
        <v>30</v>
      </c>
      <c r="R4215" t="s">
        <v>31</v>
      </c>
      <c r="S4215">
        <v>0</v>
      </c>
      <c r="T4215">
        <v>2012</v>
      </c>
      <c r="U4215">
        <v>303</v>
      </c>
      <c r="V4215">
        <v>3.9</v>
      </c>
      <c r="W4215">
        <v>115</v>
      </c>
    </row>
    <row r="4216" spans="1:23" x14ac:dyDescent="0.25">
      <c r="A4216" t="s">
        <v>11822</v>
      </c>
      <c r="B4216">
        <v>8</v>
      </c>
      <c r="C4216">
        <v>90</v>
      </c>
      <c r="D4216">
        <v>5</v>
      </c>
      <c r="E4216">
        <v>372</v>
      </c>
      <c r="F4216" t="s">
        <v>11823</v>
      </c>
      <c r="G4216">
        <v>601</v>
      </c>
      <c r="H4216">
        <v>0</v>
      </c>
      <c r="I4216" t="s">
        <v>321</v>
      </c>
      <c r="J4216" t="s">
        <v>5720</v>
      </c>
      <c r="K4216" t="s">
        <v>11824</v>
      </c>
      <c r="L4216">
        <v>355</v>
      </c>
      <c r="M4216">
        <v>2395</v>
      </c>
      <c r="N4216" t="s">
        <v>11825</v>
      </c>
      <c r="O4216">
        <v>1</v>
      </c>
      <c r="P4216">
        <v>6</v>
      </c>
      <c r="Q4216" t="s">
        <v>30</v>
      </c>
      <c r="R4216" t="s">
        <v>31</v>
      </c>
      <c r="S4216">
        <v>0</v>
      </c>
      <c r="T4216">
        <v>2007</v>
      </c>
      <c r="U4216">
        <v>453</v>
      </c>
      <c r="V4216">
        <v>4.5999999999999996</v>
      </c>
      <c r="W4216">
        <v>44</v>
      </c>
    </row>
    <row r="4217" spans="1:23" x14ac:dyDescent="0.25">
      <c r="A4217" t="s">
        <v>11826</v>
      </c>
      <c r="B4217">
        <v>90</v>
      </c>
      <c r="C4217">
        <v>92</v>
      </c>
      <c r="D4217">
        <v>0</v>
      </c>
      <c r="E4217">
        <v>18</v>
      </c>
      <c r="F4217" t="s">
        <v>11827</v>
      </c>
      <c r="G4217">
        <v>1000</v>
      </c>
      <c r="H4217">
        <v>7927</v>
      </c>
      <c r="I4217" t="s">
        <v>11828</v>
      </c>
      <c r="J4217" t="s">
        <v>11829</v>
      </c>
      <c r="K4217" t="s">
        <v>11830</v>
      </c>
      <c r="L4217">
        <v>19236</v>
      </c>
      <c r="M4217">
        <v>1055</v>
      </c>
      <c r="N4217" t="s">
        <v>11831</v>
      </c>
      <c r="O4217">
        <v>1</v>
      </c>
      <c r="P4217">
        <v>175</v>
      </c>
      <c r="Q4217" t="s">
        <v>30</v>
      </c>
      <c r="R4217" t="s">
        <v>31</v>
      </c>
      <c r="S4217">
        <v>0</v>
      </c>
      <c r="T4217">
        <v>1947</v>
      </c>
      <c r="U4217">
        <v>29</v>
      </c>
      <c r="V4217">
        <v>7.7</v>
      </c>
      <c r="W4217">
        <v>0</v>
      </c>
    </row>
    <row r="4218" spans="1:23" x14ac:dyDescent="0.25">
      <c r="A4218" t="s">
        <v>11832</v>
      </c>
      <c r="B4218">
        <v>21</v>
      </c>
      <c r="C4218">
        <v>88</v>
      </c>
      <c r="D4218">
        <v>0</v>
      </c>
      <c r="E4218">
        <v>332</v>
      </c>
      <c r="F4218" t="s">
        <v>5458</v>
      </c>
      <c r="G4218">
        <v>633</v>
      </c>
      <c r="H4218">
        <v>0</v>
      </c>
      <c r="I4218" t="s">
        <v>3406</v>
      </c>
      <c r="J4218" t="s">
        <v>3076</v>
      </c>
      <c r="K4218" t="s">
        <v>11833</v>
      </c>
      <c r="L4218">
        <v>2701</v>
      </c>
      <c r="M4218">
        <v>2620</v>
      </c>
      <c r="N4218" t="s">
        <v>5511</v>
      </c>
      <c r="O4218">
        <v>0</v>
      </c>
      <c r="P4218">
        <v>31</v>
      </c>
      <c r="Q4218" t="s">
        <v>30</v>
      </c>
      <c r="R4218" t="s">
        <v>31</v>
      </c>
      <c r="S4218">
        <v>0</v>
      </c>
      <c r="T4218">
        <v>2008</v>
      </c>
      <c r="U4218">
        <v>597</v>
      </c>
      <c r="V4218">
        <v>4.9000000000000004</v>
      </c>
      <c r="W4218">
        <v>153</v>
      </c>
    </row>
    <row r="4219" spans="1:23" x14ac:dyDescent="0.25">
      <c r="A4219" t="s">
        <v>10020</v>
      </c>
      <c r="B4219">
        <v>12</v>
      </c>
      <c r="C4219">
        <v>97</v>
      </c>
      <c r="D4219">
        <v>10</v>
      </c>
      <c r="E4219">
        <v>171</v>
      </c>
      <c r="F4219" t="s">
        <v>69</v>
      </c>
      <c r="G4219">
        <v>15000</v>
      </c>
      <c r="H4219">
        <v>0</v>
      </c>
      <c r="I4219" t="s">
        <v>1265</v>
      </c>
      <c r="J4219" t="s">
        <v>260</v>
      </c>
      <c r="K4219" t="s">
        <v>11834</v>
      </c>
      <c r="L4219">
        <v>5182</v>
      </c>
      <c r="M4219">
        <v>15740</v>
      </c>
      <c r="N4219" t="s">
        <v>11835</v>
      </c>
      <c r="O4219">
        <v>3</v>
      </c>
      <c r="P4219">
        <v>67</v>
      </c>
      <c r="Q4219" t="s">
        <v>30</v>
      </c>
      <c r="R4219" t="s">
        <v>31</v>
      </c>
      <c r="S4219">
        <v>0</v>
      </c>
      <c r="T4219">
        <v>2002</v>
      </c>
      <c r="U4219">
        <v>284</v>
      </c>
      <c r="V4219">
        <v>6.3</v>
      </c>
      <c r="W4219">
        <v>912</v>
      </c>
    </row>
    <row r="4220" spans="1:23" x14ac:dyDescent="0.25">
      <c r="A4220" t="s">
        <v>11836</v>
      </c>
      <c r="B4220">
        <v>9</v>
      </c>
      <c r="C4220">
        <v>87</v>
      </c>
      <c r="D4220">
        <v>8</v>
      </c>
      <c r="E4220">
        <v>424</v>
      </c>
      <c r="F4220" t="s">
        <v>767</v>
      </c>
      <c r="G4220">
        <v>34000</v>
      </c>
      <c r="H4220">
        <v>0</v>
      </c>
      <c r="I4220" t="s">
        <v>1094</v>
      </c>
      <c r="J4220" t="s">
        <v>11837</v>
      </c>
      <c r="K4220" t="s">
        <v>11838</v>
      </c>
      <c r="L4220">
        <v>4204</v>
      </c>
      <c r="M4220">
        <v>35796</v>
      </c>
      <c r="N4220" t="s">
        <v>5505</v>
      </c>
      <c r="O4220">
        <v>3</v>
      </c>
      <c r="P4220">
        <v>19</v>
      </c>
      <c r="Q4220" t="s">
        <v>30</v>
      </c>
      <c r="R4220" t="s">
        <v>31</v>
      </c>
      <c r="S4220">
        <v>0</v>
      </c>
      <c r="T4220">
        <v>2013</v>
      </c>
      <c r="U4220">
        <v>463</v>
      </c>
      <c r="V4220">
        <v>6.6</v>
      </c>
      <c r="W4220">
        <v>0</v>
      </c>
    </row>
    <row r="4221" spans="1:23" x14ac:dyDescent="0.25">
      <c r="A4221" t="s">
        <v>11839</v>
      </c>
      <c r="B4221">
        <v>94</v>
      </c>
      <c r="C4221">
        <v>106</v>
      </c>
      <c r="D4221">
        <v>5</v>
      </c>
      <c r="E4221">
        <v>356</v>
      </c>
      <c r="F4221" t="s">
        <v>10658</v>
      </c>
      <c r="G4221">
        <v>416</v>
      </c>
      <c r="H4221">
        <v>2436</v>
      </c>
      <c r="I4221" t="s">
        <v>11840</v>
      </c>
      <c r="J4221" t="s">
        <v>11841</v>
      </c>
      <c r="K4221" t="s">
        <v>11842</v>
      </c>
      <c r="L4221">
        <v>344</v>
      </c>
      <c r="M4221">
        <v>1611</v>
      </c>
      <c r="N4221" t="s">
        <v>11843</v>
      </c>
      <c r="O4221">
        <v>2</v>
      </c>
      <c r="P4221">
        <v>19</v>
      </c>
      <c r="Q4221" t="s">
        <v>30</v>
      </c>
      <c r="R4221" t="s">
        <v>31</v>
      </c>
      <c r="S4221">
        <v>0</v>
      </c>
      <c r="T4221">
        <v>2012</v>
      </c>
      <c r="U4221">
        <v>403</v>
      </c>
      <c r="V4221">
        <v>5.7</v>
      </c>
      <c r="W4221">
        <v>655</v>
      </c>
    </row>
    <row r="4222" spans="1:23" x14ac:dyDescent="0.25">
      <c r="A4222" t="s">
        <v>11844</v>
      </c>
      <c r="B4222">
        <v>41</v>
      </c>
      <c r="C4222">
        <v>107</v>
      </c>
      <c r="D4222">
        <v>17</v>
      </c>
      <c r="E4222">
        <v>322</v>
      </c>
      <c r="F4222" t="s">
        <v>1445</v>
      </c>
      <c r="G4222">
        <v>594</v>
      </c>
      <c r="H4222">
        <v>4556</v>
      </c>
      <c r="I4222" t="s">
        <v>1639</v>
      </c>
      <c r="J4222" t="s">
        <v>2946</v>
      </c>
      <c r="K4222" t="s">
        <v>11845</v>
      </c>
      <c r="L4222">
        <v>4478</v>
      </c>
      <c r="M4222">
        <v>2020</v>
      </c>
      <c r="N4222" t="s">
        <v>8203</v>
      </c>
      <c r="O4222">
        <v>1</v>
      </c>
      <c r="P4222">
        <v>23</v>
      </c>
      <c r="Q4222" t="s">
        <v>30</v>
      </c>
      <c r="R4222" t="s">
        <v>31</v>
      </c>
      <c r="S4222">
        <v>0</v>
      </c>
      <c r="T4222">
        <v>2013</v>
      </c>
      <c r="U4222">
        <v>591</v>
      </c>
      <c r="V4222">
        <v>5.6</v>
      </c>
      <c r="W4222">
        <v>825</v>
      </c>
    </row>
    <row r="4223" spans="1:23" x14ac:dyDescent="0.25">
      <c r="A4223" t="s">
        <v>11846</v>
      </c>
      <c r="B4223">
        <v>38</v>
      </c>
      <c r="C4223">
        <v>80</v>
      </c>
      <c r="D4223">
        <v>2</v>
      </c>
      <c r="E4223">
        <v>51</v>
      </c>
      <c r="F4223" t="s">
        <v>11847</v>
      </c>
      <c r="G4223">
        <v>16000</v>
      </c>
      <c r="H4223">
        <v>0</v>
      </c>
      <c r="I4223" t="s">
        <v>3159</v>
      </c>
      <c r="J4223" t="s">
        <v>143</v>
      </c>
      <c r="K4223" t="s">
        <v>11848</v>
      </c>
      <c r="L4223">
        <v>952</v>
      </c>
      <c r="M4223">
        <v>16110</v>
      </c>
      <c r="N4223" t="s">
        <v>11849</v>
      </c>
      <c r="O4223">
        <v>0</v>
      </c>
      <c r="P4223">
        <v>36</v>
      </c>
      <c r="Q4223" t="s">
        <v>5217</v>
      </c>
      <c r="R4223" t="s">
        <v>5445</v>
      </c>
      <c r="S4223">
        <v>0</v>
      </c>
      <c r="T4223">
        <v>1967</v>
      </c>
      <c r="U4223">
        <v>57</v>
      </c>
      <c r="V4223">
        <v>6</v>
      </c>
      <c r="W4223">
        <v>200</v>
      </c>
    </row>
    <row r="4224" spans="1:23" x14ac:dyDescent="0.25">
      <c r="A4224" t="s">
        <v>10020</v>
      </c>
      <c r="B4224">
        <v>12</v>
      </c>
      <c r="C4224">
        <v>91</v>
      </c>
      <c r="D4224">
        <v>10</v>
      </c>
      <c r="E4224">
        <v>293</v>
      </c>
      <c r="F4224" t="s">
        <v>3880</v>
      </c>
      <c r="G4224">
        <v>924</v>
      </c>
      <c r="H4224">
        <v>0</v>
      </c>
      <c r="I4224" t="s">
        <v>1639</v>
      </c>
      <c r="J4224" t="s">
        <v>11850</v>
      </c>
      <c r="K4224" t="s">
        <v>11851</v>
      </c>
      <c r="L4224">
        <v>3605</v>
      </c>
      <c r="M4224">
        <v>2654</v>
      </c>
      <c r="N4224" t="s">
        <v>11852</v>
      </c>
      <c r="O4224">
        <v>3</v>
      </c>
      <c r="P4224">
        <v>20</v>
      </c>
      <c r="Q4224" t="s">
        <v>30</v>
      </c>
      <c r="R4224" t="s">
        <v>31</v>
      </c>
      <c r="S4224">
        <v>0</v>
      </c>
      <c r="T4224">
        <v>2013</v>
      </c>
      <c r="U4224">
        <v>472</v>
      </c>
      <c r="V4224">
        <v>5.7</v>
      </c>
      <c r="W4224">
        <v>0</v>
      </c>
    </row>
    <row r="4225" spans="1:23" x14ac:dyDescent="0.25">
      <c r="A4225" t="s">
        <v>3027</v>
      </c>
      <c r="B4225">
        <v>25</v>
      </c>
      <c r="C4225">
        <v>99</v>
      </c>
      <c r="D4225">
        <v>44</v>
      </c>
      <c r="E4225">
        <v>137</v>
      </c>
      <c r="F4225" t="s">
        <v>11853</v>
      </c>
      <c r="G4225">
        <v>907</v>
      </c>
      <c r="H4225">
        <v>0</v>
      </c>
      <c r="I4225" t="s">
        <v>3634</v>
      </c>
      <c r="J4225" t="s">
        <v>11854</v>
      </c>
      <c r="K4225" t="s">
        <v>11855</v>
      </c>
      <c r="L4225">
        <v>6804</v>
      </c>
      <c r="M4225">
        <v>1807</v>
      </c>
      <c r="N4225" t="s">
        <v>11856</v>
      </c>
      <c r="O4225">
        <v>0</v>
      </c>
      <c r="P4225">
        <v>72</v>
      </c>
      <c r="Q4225" t="s">
        <v>30</v>
      </c>
      <c r="R4225" t="s">
        <v>31</v>
      </c>
      <c r="S4225">
        <v>0</v>
      </c>
      <c r="T4225">
        <v>1966</v>
      </c>
      <c r="U4225">
        <v>164</v>
      </c>
      <c r="V4225">
        <v>7</v>
      </c>
      <c r="W4225">
        <v>805</v>
      </c>
    </row>
    <row r="4226" spans="1:23" x14ac:dyDescent="0.25">
      <c r="A4226" t="s">
        <v>2401</v>
      </c>
      <c r="B4226">
        <v>27</v>
      </c>
      <c r="C4226">
        <v>102</v>
      </c>
      <c r="D4226">
        <v>909</v>
      </c>
      <c r="E4226">
        <v>119</v>
      </c>
      <c r="F4226" t="s">
        <v>11857</v>
      </c>
      <c r="G4226">
        <v>909</v>
      </c>
      <c r="H4226">
        <v>0</v>
      </c>
      <c r="I4226" t="s">
        <v>51</v>
      </c>
      <c r="J4226" t="s">
        <v>2401</v>
      </c>
      <c r="K4226" t="s">
        <v>11858</v>
      </c>
      <c r="L4226">
        <v>2242</v>
      </c>
      <c r="M4226">
        <v>1674</v>
      </c>
      <c r="N4226" t="s">
        <v>11859</v>
      </c>
      <c r="O4226">
        <v>0</v>
      </c>
      <c r="P4226">
        <v>15</v>
      </c>
      <c r="Q4226" t="s">
        <v>30</v>
      </c>
      <c r="R4226" t="s">
        <v>31</v>
      </c>
      <c r="S4226">
        <v>0</v>
      </c>
      <c r="T4226">
        <v>2007</v>
      </c>
      <c r="U4226">
        <v>562</v>
      </c>
      <c r="V4226">
        <v>5.3</v>
      </c>
      <c r="W4226">
        <v>69</v>
      </c>
    </row>
    <row r="4227" spans="1:23" x14ac:dyDescent="0.25">
      <c r="A4227" t="s">
        <v>11860</v>
      </c>
      <c r="B4227">
        <v>2</v>
      </c>
      <c r="C4227">
        <v>108</v>
      </c>
      <c r="D4227">
        <v>531</v>
      </c>
      <c r="E4227">
        <v>894</v>
      </c>
      <c r="F4227" t="s">
        <v>6651</v>
      </c>
      <c r="G4227">
        <v>10000</v>
      </c>
      <c r="H4227">
        <v>0</v>
      </c>
      <c r="I4227" t="s">
        <v>11861</v>
      </c>
      <c r="J4227" t="s">
        <v>6402</v>
      </c>
      <c r="K4227" t="s">
        <v>11862</v>
      </c>
      <c r="L4227">
        <v>583</v>
      </c>
      <c r="M4227">
        <v>15707</v>
      </c>
      <c r="N4227" t="s">
        <v>197</v>
      </c>
      <c r="O4227">
        <v>1</v>
      </c>
      <c r="P4227">
        <v>14</v>
      </c>
      <c r="Q4227" t="s">
        <v>30</v>
      </c>
      <c r="R4227" t="s">
        <v>31</v>
      </c>
      <c r="S4227">
        <v>0</v>
      </c>
      <c r="T4227">
        <v>2011</v>
      </c>
      <c r="U4227">
        <v>1000</v>
      </c>
      <c r="V4227">
        <v>4.4000000000000004</v>
      </c>
      <c r="W4227">
        <v>651</v>
      </c>
    </row>
    <row r="4228" spans="1:23" x14ac:dyDescent="0.25">
      <c r="A4228" t="s">
        <v>11863</v>
      </c>
      <c r="B4228">
        <v>23</v>
      </c>
      <c r="C4228">
        <v>88</v>
      </c>
      <c r="D4228">
        <v>6</v>
      </c>
      <c r="E4228">
        <v>233</v>
      </c>
      <c r="F4228" t="s">
        <v>11864</v>
      </c>
      <c r="G4228">
        <v>680</v>
      </c>
      <c r="H4228">
        <v>0</v>
      </c>
      <c r="I4228" t="s">
        <v>4577</v>
      </c>
      <c r="J4228" t="s">
        <v>11865</v>
      </c>
      <c r="K4228" t="s">
        <v>11866</v>
      </c>
      <c r="L4228">
        <v>2348</v>
      </c>
      <c r="M4228">
        <v>1425</v>
      </c>
      <c r="N4228" t="s">
        <v>11867</v>
      </c>
      <c r="O4228">
        <v>0</v>
      </c>
      <c r="P4228">
        <v>25</v>
      </c>
      <c r="Q4228" t="s">
        <v>30</v>
      </c>
      <c r="R4228" t="s">
        <v>31</v>
      </c>
      <c r="S4228">
        <v>0</v>
      </c>
      <c r="T4228">
        <v>2015</v>
      </c>
      <c r="U4228">
        <v>418</v>
      </c>
      <c r="V4228">
        <v>3.4</v>
      </c>
      <c r="W4228">
        <v>0</v>
      </c>
    </row>
    <row r="4229" spans="1:23" x14ac:dyDescent="0.25">
      <c r="A4229" t="s">
        <v>11868</v>
      </c>
      <c r="B4229">
        <v>32</v>
      </c>
      <c r="C4229">
        <v>89</v>
      </c>
      <c r="D4229">
        <v>20000</v>
      </c>
      <c r="E4229">
        <v>618</v>
      </c>
      <c r="F4229" t="s">
        <v>5375</v>
      </c>
      <c r="G4229">
        <v>2000</v>
      </c>
      <c r="H4229">
        <v>0</v>
      </c>
      <c r="I4229" t="s">
        <v>3752</v>
      </c>
      <c r="J4229" t="s">
        <v>2739</v>
      </c>
      <c r="K4229" t="s">
        <v>11869</v>
      </c>
      <c r="L4229">
        <v>1040</v>
      </c>
      <c r="M4229">
        <v>4968</v>
      </c>
      <c r="N4229" t="s">
        <v>1134</v>
      </c>
      <c r="O4229">
        <v>1</v>
      </c>
      <c r="P4229">
        <v>22</v>
      </c>
      <c r="Q4229" t="s">
        <v>30</v>
      </c>
      <c r="R4229" t="s">
        <v>31</v>
      </c>
      <c r="S4229">
        <v>0</v>
      </c>
      <c r="T4229">
        <v>2015</v>
      </c>
      <c r="U4229">
        <v>860</v>
      </c>
      <c r="V4229">
        <v>4.5</v>
      </c>
      <c r="W4229">
        <v>0</v>
      </c>
    </row>
    <row r="4230" spans="1:23" x14ac:dyDescent="0.25">
      <c r="A4230" t="s">
        <v>11870</v>
      </c>
      <c r="B4230">
        <v>18</v>
      </c>
      <c r="C4230">
        <v>92</v>
      </c>
      <c r="D4230">
        <v>3</v>
      </c>
      <c r="E4230">
        <v>412</v>
      </c>
      <c r="F4230" t="s">
        <v>11871</v>
      </c>
      <c r="G4230">
        <v>11000</v>
      </c>
      <c r="H4230">
        <v>0</v>
      </c>
      <c r="I4230" t="s">
        <v>6151</v>
      </c>
      <c r="J4230" t="s">
        <v>11872</v>
      </c>
      <c r="K4230" t="s">
        <v>11873</v>
      </c>
      <c r="L4230">
        <v>838</v>
      </c>
      <c r="M4230">
        <v>13583</v>
      </c>
      <c r="N4230" t="s">
        <v>11874</v>
      </c>
      <c r="O4230">
        <v>0</v>
      </c>
      <c r="P4230">
        <v>17</v>
      </c>
      <c r="Q4230" t="s">
        <v>30</v>
      </c>
      <c r="R4230" t="s">
        <v>31</v>
      </c>
      <c r="S4230">
        <v>0</v>
      </c>
      <c r="T4230">
        <v>2015</v>
      </c>
      <c r="U4230">
        <v>1000</v>
      </c>
      <c r="V4230">
        <v>3.4</v>
      </c>
      <c r="W4230">
        <v>728</v>
      </c>
    </row>
    <row r="4231" spans="1:23" x14ac:dyDescent="0.25">
      <c r="A4231" t="s">
        <v>11875</v>
      </c>
      <c r="B4231">
        <v>45</v>
      </c>
      <c r="C4231">
        <v>99</v>
      </c>
      <c r="D4231">
        <v>28</v>
      </c>
      <c r="E4231">
        <v>223</v>
      </c>
      <c r="F4231" t="s">
        <v>3681</v>
      </c>
      <c r="G4231">
        <v>18000</v>
      </c>
      <c r="H4231">
        <v>4600000</v>
      </c>
      <c r="I4231" t="s">
        <v>1265</v>
      </c>
      <c r="J4231" t="s">
        <v>406</v>
      </c>
      <c r="K4231" t="s">
        <v>11876</v>
      </c>
      <c r="L4231">
        <v>11763</v>
      </c>
      <c r="M4231">
        <v>19649</v>
      </c>
      <c r="N4231" t="s">
        <v>4019</v>
      </c>
      <c r="O4231">
        <v>2</v>
      </c>
      <c r="P4231">
        <v>111</v>
      </c>
      <c r="Q4231" t="s">
        <v>30</v>
      </c>
      <c r="R4231" t="s">
        <v>31</v>
      </c>
      <c r="S4231">
        <v>0</v>
      </c>
      <c r="T4231">
        <v>1986</v>
      </c>
      <c r="U4231">
        <v>1000</v>
      </c>
      <c r="V4231">
        <v>7.1</v>
      </c>
      <c r="W4231">
        <v>0</v>
      </c>
    </row>
    <row r="4232" spans="1:23" x14ac:dyDescent="0.25">
      <c r="A4232" t="s">
        <v>7991</v>
      </c>
      <c r="B4232">
        <v>60</v>
      </c>
      <c r="C4232">
        <v>103</v>
      </c>
      <c r="D4232">
        <v>35</v>
      </c>
      <c r="E4232">
        <v>482</v>
      </c>
      <c r="F4232" t="s">
        <v>1636</v>
      </c>
      <c r="G4232">
        <v>548</v>
      </c>
      <c r="H4232">
        <v>1420578</v>
      </c>
      <c r="I4232" t="s">
        <v>3284</v>
      </c>
      <c r="J4232" t="s">
        <v>2040</v>
      </c>
      <c r="K4232" t="s">
        <v>11877</v>
      </c>
      <c r="L4232">
        <v>4894</v>
      </c>
      <c r="M4232">
        <v>2389</v>
      </c>
      <c r="N4232" t="s">
        <v>3435</v>
      </c>
      <c r="O4232">
        <v>0</v>
      </c>
      <c r="P4232">
        <v>122</v>
      </c>
      <c r="Q4232" t="s">
        <v>30</v>
      </c>
      <c r="R4232" t="s">
        <v>31</v>
      </c>
      <c r="S4232">
        <v>0</v>
      </c>
      <c r="T4232">
        <v>2003</v>
      </c>
      <c r="U4232">
        <v>495</v>
      </c>
      <c r="V4232">
        <v>6.4</v>
      </c>
      <c r="W4232">
        <v>298</v>
      </c>
    </row>
    <row r="4233" spans="1:23" x14ac:dyDescent="0.25">
      <c r="A4233" t="s">
        <v>9940</v>
      </c>
      <c r="B4233">
        <v>23</v>
      </c>
      <c r="C4233">
        <v>90</v>
      </c>
      <c r="D4233">
        <v>58</v>
      </c>
      <c r="E4233">
        <v>164</v>
      </c>
      <c r="F4233" t="s">
        <v>11878</v>
      </c>
      <c r="G4233">
        <v>405</v>
      </c>
      <c r="H4233">
        <v>0</v>
      </c>
      <c r="I4233" t="s">
        <v>47</v>
      </c>
      <c r="J4233" t="s">
        <v>11879</v>
      </c>
      <c r="K4233" t="s">
        <v>11880</v>
      </c>
      <c r="L4233">
        <v>2032</v>
      </c>
      <c r="M4233">
        <v>1204</v>
      </c>
      <c r="N4233" t="s">
        <v>11881</v>
      </c>
      <c r="O4233">
        <v>2</v>
      </c>
      <c r="P4233">
        <v>15</v>
      </c>
      <c r="Q4233" t="s">
        <v>30</v>
      </c>
      <c r="R4233" t="s">
        <v>31</v>
      </c>
      <c r="S4233">
        <v>0</v>
      </c>
      <c r="T4233">
        <v>2015</v>
      </c>
      <c r="U4233">
        <v>217</v>
      </c>
      <c r="V4233">
        <v>5.2</v>
      </c>
      <c r="W4233">
        <v>620</v>
      </c>
    </row>
    <row r="4234" spans="1:23" x14ac:dyDescent="0.25">
      <c r="A4234" t="s">
        <v>7076</v>
      </c>
      <c r="B4234">
        <v>363</v>
      </c>
      <c r="C4234">
        <v>95</v>
      </c>
      <c r="D4234">
        <v>89</v>
      </c>
      <c r="E4234">
        <v>263</v>
      </c>
      <c r="F4234" t="s">
        <v>2343</v>
      </c>
      <c r="G4234">
        <v>16000</v>
      </c>
      <c r="H4234">
        <v>1028658</v>
      </c>
      <c r="I4234" t="s">
        <v>1258</v>
      </c>
      <c r="J4234" t="s">
        <v>220</v>
      </c>
      <c r="K4234" t="s">
        <v>11882</v>
      </c>
      <c r="L4234">
        <v>118684</v>
      </c>
      <c r="M4234">
        <v>17471</v>
      </c>
      <c r="N4234" t="s">
        <v>11883</v>
      </c>
      <c r="O4234">
        <v>0</v>
      </c>
      <c r="P4234">
        <v>447</v>
      </c>
      <c r="Q4234" t="s">
        <v>30</v>
      </c>
      <c r="R4234" t="s">
        <v>2266</v>
      </c>
      <c r="S4234">
        <v>0</v>
      </c>
      <c r="T4234">
        <v>2010</v>
      </c>
      <c r="U4234">
        <v>517</v>
      </c>
      <c r="V4234">
        <v>7</v>
      </c>
      <c r="W4234">
        <v>24000</v>
      </c>
    </row>
    <row r="4235" spans="1:23" x14ac:dyDescent="0.25">
      <c r="A4235" t="s">
        <v>11884</v>
      </c>
      <c r="B4235">
        <v>249</v>
      </c>
      <c r="C4235">
        <v>97</v>
      </c>
      <c r="D4235">
        <v>0</v>
      </c>
      <c r="E4235">
        <v>594</v>
      </c>
      <c r="F4235" t="s">
        <v>1487</v>
      </c>
      <c r="G4235">
        <v>920</v>
      </c>
      <c r="H4235">
        <v>466702</v>
      </c>
      <c r="I4235" t="s">
        <v>936</v>
      </c>
      <c r="J4235" t="s">
        <v>3128</v>
      </c>
      <c r="K4235" t="s">
        <v>11885</v>
      </c>
      <c r="L4235">
        <v>65877</v>
      </c>
      <c r="M4235">
        <v>3275</v>
      </c>
      <c r="N4235" t="s">
        <v>2946</v>
      </c>
      <c r="O4235">
        <v>1</v>
      </c>
      <c r="P4235">
        <v>100</v>
      </c>
      <c r="Q4235" t="s">
        <v>30</v>
      </c>
      <c r="R4235" t="s">
        <v>44</v>
      </c>
      <c r="S4235">
        <v>0</v>
      </c>
      <c r="T4235">
        <v>2010</v>
      </c>
      <c r="U4235">
        <v>680</v>
      </c>
      <c r="V4235">
        <v>7.3</v>
      </c>
      <c r="W4235">
        <v>17000</v>
      </c>
    </row>
    <row r="4236" spans="1:23" x14ac:dyDescent="0.25">
      <c r="A4236" t="s">
        <v>11886</v>
      </c>
      <c r="B4236">
        <v>68</v>
      </c>
      <c r="C4236">
        <v>108</v>
      </c>
      <c r="D4236">
        <v>63</v>
      </c>
      <c r="E4236">
        <v>5</v>
      </c>
      <c r="F4236" t="s">
        <v>11887</v>
      </c>
      <c r="G4236">
        <v>161</v>
      </c>
      <c r="H4236">
        <v>0</v>
      </c>
      <c r="I4236" t="s">
        <v>11888</v>
      </c>
      <c r="J4236" t="s">
        <v>6534</v>
      </c>
      <c r="K4236" t="s">
        <v>11889</v>
      </c>
      <c r="L4236">
        <v>6678</v>
      </c>
      <c r="M4236">
        <v>176</v>
      </c>
      <c r="N4236" t="s">
        <v>11890</v>
      </c>
      <c r="O4236">
        <v>0</v>
      </c>
      <c r="P4236">
        <v>42</v>
      </c>
      <c r="Q4236" t="s">
        <v>9194</v>
      </c>
      <c r="R4236" t="s">
        <v>11891</v>
      </c>
      <c r="S4236">
        <v>0</v>
      </c>
      <c r="T4236">
        <v>2013</v>
      </c>
      <c r="U4236">
        <v>10</v>
      </c>
      <c r="V4236">
        <v>8.1</v>
      </c>
      <c r="W4236">
        <v>0</v>
      </c>
    </row>
    <row r="4237" spans="1:23" x14ac:dyDescent="0.25">
      <c r="A4237" t="s">
        <v>11892</v>
      </c>
      <c r="B4237">
        <v>14</v>
      </c>
      <c r="C4237">
        <v>95</v>
      </c>
      <c r="D4237">
        <v>0</v>
      </c>
      <c r="E4237">
        <v>164</v>
      </c>
      <c r="F4237" t="s">
        <v>11893</v>
      </c>
      <c r="G4237">
        <v>533</v>
      </c>
      <c r="H4237">
        <v>18435</v>
      </c>
      <c r="I4237" t="s">
        <v>2164</v>
      </c>
      <c r="J4237" t="s">
        <v>11894</v>
      </c>
      <c r="K4237" t="s">
        <v>11895</v>
      </c>
      <c r="L4237">
        <v>1010</v>
      </c>
      <c r="M4237">
        <v>1082</v>
      </c>
      <c r="N4237" t="s">
        <v>3665</v>
      </c>
      <c r="O4237">
        <v>5</v>
      </c>
      <c r="P4237">
        <v>15</v>
      </c>
      <c r="Q4237" t="s">
        <v>965</v>
      </c>
      <c r="R4237" t="s">
        <v>966</v>
      </c>
      <c r="S4237">
        <v>0</v>
      </c>
      <c r="T4237">
        <v>2006</v>
      </c>
      <c r="U4237">
        <v>323</v>
      </c>
      <c r="V4237">
        <v>5.8</v>
      </c>
      <c r="W4237">
        <v>104</v>
      </c>
    </row>
    <row r="4238" spans="1:23" x14ac:dyDescent="0.25">
      <c r="A4238" t="s">
        <v>5039</v>
      </c>
      <c r="B4238">
        <v>359</v>
      </c>
      <c r="C4238">
        <v>100</v>
      </c>
      <c r="D4238">
        <v>108</v>
      </c>
      <c r="E4238">
        <v>534</v>
      </c>
      <c r="F4238" t="s">
        <v>166</v>
      </c>
      <c r="G4238">
        <v>17000</v>
      </c>
      <c r="H4238">
        <v>35266619</v>
      </c>
      <c r="I4238" t="s">
        <v>3131</v>
      </c>
      <c r="J4238" t="s">
        <v>338</v>
      </c>
      <c r="K4238" t="s">
        <v>5040</v>
      </c>
      <c r="L4238">
        <v>108248</v>
      </c>
      <c r="M4238">
        <v>20051</v>
      </c>
      <c r="N4238" t="s">
        <v>4779</v>
      </c>
      <c r="O4238">
        <v>1</v>
      </c>
      <c r="P4238">
        <v>371</v>
      </c>
      <c r="Q4238" t="s">
        <v>30</v>
      </c>
      <c r="R4238" t="s">
        <v>31</v>
      </c>
      <c r="S4238">
        <v>0</v>
      </c>
      <c r="T4238">
        <v>2013</v>
      </c>
      <c r="U4238">
        <v>2000</v>
      </c>
      <c r="V4238">
        <v>5.9</v>
      </c>
      <c r="W4238">
        <v>39000</v>
      </c>
    </row>
    <row r="4239" spans="1:23" x14ac:dyDescent="0.25">
      <c r="A4239" t="s">
        <v>11896</v>
      </c>
      <c r="B4239">
        <v>15</v>
      </c>
      <c r="C4239">
        <v>160</v>
      </c>
      <c r="D4239">
        <v>168</v>
      </c>
      <c r="E4239">
        <v>71</v>
      </c>
      <c r="F4239" t="s">
        <v>11896</v>
      </c>
      <c r="G4239">
        <v>733</v>
      </c>
      <c r="H4239">
        <v>95236</v>
      </c>
      <c r="I4239" t="s">
        <v>10500</v>
      </c>
      <c r="J4239" t="s">
        <v>1669</v>
      </c>
      <c r="K4239" t="s">
        <v>11897</v>
      </c>
      <c r="L4239">
        <v>5018</v>
      </c>
      <c r="M4239">
        <v>1182</v>
      </c>
      <c r="N4239" t="s">
        <v>11898</v>
      </c>
      <c r="O4239">
        <v>3</v>
      </c>
      <c r="P4239">
        <v>38</v>
      </c>
      <c r="Q4239" t="s">
        <v>3447</v>
      </c>
      <c r="R4239" t="s">
        <v>3448</v>
      </c>
      <c r="S4239">
        <v>0</v>
      </c>
      <c r="T4239">
        <v>2013</v>
      </c>
      <c r="U4239">
        <v>168</v>
      </c>
      <c r="V4239">
        <v>6.4</v>
      </c>
      <c r="W4239">
        <v>1000</v>
      </c>
    </row>
    <row r="4240" spans="1:23" x14ac:dyDescent="0.25">
      <c r="A4240" t="s">
        <v>3854</v>
      </c>
      <c r="B4240">
        <v>256</v>
      </c>
      <c r="C4240">
        <v>101</v>
      </c>
      <c r="D4240">
        <v>0</v>
      </c>
      <c r="E4240">
        <v>574</v>
      </c>
      <c r="F4240" t="s">
        <v>4435</v>
      </c>
      <c r="G4240">
        <v>40000</v>
      </c>
      <c r="H4240">
        <v>26505000</v>
      </c>
      <c r="I4240" t="s">
        <v>3905</v>
      </c>
      <c r="J4240" t="s">
        <v>35</v>
      </c>
      <c r="K4240" t="s">
        <v>4436</v>
      </c>
      <c r="L4240">
        <v>149293</v>
      </c>
      <c r="M4240">
        <v>42918</v>
      </c>
      <c r="N4240" t="s">
        <v>4437</v>
      </c>
      <c r="O4240">
        <v>1</v>
      </c>
      <c r="P4240">
        <v>668</v>
      </c>
      <c r="Q4240" t="s">
        <v>30</v>
      </c>
      <c r="R4240" t="s">
        <v>31</v>
      </c>
      <c r="S4240">
        <v>0</v>
      </c>
      <c r="T4240">
        <v>1984</v>
      </c>
      <c r="U4240">
        <v>852</v>
      </c>
      <c r="V4240">
        <v>7.5</v>
      </c>
      <c r="W4240">
        <v>10000</v>
      </c>
    </row>
    <row r="4241" spans="1:23" x14ac:dyDescent="0.25">
      <c r="A4241" t="s">
        <v>7471</v>
      </c>
      <c r="B4241">
        <v>194</v>
      </c>
      <c r="C4241">
        <v>90</v>
      </c>
      <c r="D4241">
        <v>120</v>
      </c>
      <c r="E4241">
        <v>0</v>
      </c>
      <c r="F4241" t="s">
        <v>11899</v>
      </c>
      <c r="G4241">
        <v>41</v>
      </c>
      <c r="H4241">
        <v>2957978</v>
      </c>
      <c r="I4241" t="s">
        <v>11900</v>
      </c>
      <c r="J4241" t="s">
        <v>11901</v>
      </c>
      <c r="K4241" t="s">
        <v>11902</v>
      </c>
      <c r="L4241">
        <v>40481</v>
      </c>
      <c r="M4241">
        <v>68</v>
      </c>
      <c r="N4241" t="s">
        <v>11903</v>
      </c>
      <c r="O4241">
        <v>0</v>
      </c>
      <c r="P4241">
        <v>134</v>
      </c>
      <c r="Q4241" t="s">
        <v>30</v>
      </c>
      <c r="R4241" t="s">
        <v>44</v>
      </c>
      <c r="S4241">
        <v>0</v>
      </c>
      <c r="T4241">
        <v>2008</v>
      </c>
      <c r="U4241">
        <v>27</v>
      </c>
      <c r="V4241">
        <v>7.8</v>
      </c>
      <c r="W4241">
        <v>0</v>
      </c>
    </row>
    <row r="4242" spans="1:23" x14ac:dyDescent="0.25">
      <c r="A4242" t="s">
        <v>11904</v>
      </c>
      <c r="B4242">
        <v>0</v>
      </c>
      <c r="C4242">
        <v>86</v>
      </c>
      <c r="D4242">
        <v>0</v>
      </c>
      <c r="E4242">
        <v>3</v>
      </c>
      <c r="F4242" t="s">
        <v>11905</v>
      </c>
      <c r="G4242">
        <v>42</v>
      </c>
      <c r="H4242">
        <v>0</v>
      </c>
      <c r="I4242" t="s">
        <v>2164</v>
      </c>
      <c r="J4242" t="s">
        <v>11906</v>
      </c>
      <c r="K4242" t="s">
        <v>11907</v>
      </c>
      <c r="L4242">
        <v>333</v>
      </c>
      <c r="M4242">
        <v>90</v>
      </c>
      <c r="N4242" t="s">
        <v>11908</v>
      </c>
      <c r="O4242">
        <v>5</v>
      </c>
      <c r="P4242">
        <v>6</v>
      </c>
      <c r="Q4242" t="s">
        <v>30</v>
      </c>
      <c r="R4242" t="s">
        <v>127</v>
      </c>
      <c r="S4242">
        <v>0</v>
      </c>
      <c r="T4242">
        <v>2015</v>
      </c>
      <c r="U4242">
        <v>40</v>
      </c>
      <c r="V4242">
        <v>6.3</v>
      </c>
      <c r="W4242">
        <v>213</v>
      </c>
    </row>
    <row r="4243" spans="1:23" x14ac:dyDescent="0.25">
      <c r="A4243" t="s">
        <v>11909</v>
      </c>
      <c r="B4243">
        <v>10</v>
      </c>
      <c r="C4243">
        <v>89</v>
      </c>
      <c r="D4243">
        <v>47</v>
      </c>
      <c r="E4243">
        <v>585</v>
      </c>
      <c r="F4243" t="s">
        <v>11910</v>
      </c>
      <c r="G4243">
        <v>628</v>
      </c>
      <c r="H4243">
        <v>444044</v>
      </c>
      <c r="I4243" t="s">
        <v>2164</v>
      </c>
      <c r="J4243" t="s">
        <v>4492</v>
      </c>
      <c r="K4243" t="s">
        <v>11911</v>
      </c>
      <c r="L4243">
        <v>744</v>
      </c>
      <c r="M4243">
        <v>4249</v>
      </c>
      <c r="N4243" t="s">
        <v>3231</v>
      </c>
      <c r="O4243">
        <v>6</v>
      </c>
      <c r="P4243">
        <v>19</v>
      </c>
      <c r="Q4243" t="s">
        <v>30</v>
      </c>
      <c r="R4243" t="s">
        <v>31</v>
      </c>
      <c r="S4243">
        <v>0</v>
      </c>
      <c r="T4243">
        <v>2015</v>
      </c>
      <c r="U4243">
        <v>606</v>
      </c>
      <c r="V4243">
        <v>7.2</v>
      </c>
      <c r="W4243">
        <v>1000</v>
      </c>
    </row>
    <row r="4244" spans="1:23" x14ac:dyDescent="0.25">
      <c r="A4244" t="s">
        <v>11912</v>
      </c>
      <c r="B4244">
        <v>311</v>
      </c>
      <c r="C4244">
        <v>87</v>
      </c>
      <c r="D4244">
        <v>13</v>
      </c>
      <c r="E4244">
        <v>308</v>
      </c>
      <c r="F4244" t="s">
        <v>10646</v>
      </c>
      <c r="G4244">
        <v>463</v>
      </c>
      <c r="H4244">
        <v>40990055</v>
      </c>
      <c r="I4244" t="s">
        <v>2748</v>
      </c>
      <c r="J4244" t="s">
        <v>11025</v>
      </c>
      <c r="K4244" t="s">
        <v>11913</v>
      </c>
      <c r="L4244">
        <v>41509</v>
      </c>
      <c r="M4244">
        <v>1958</v>
      </c>
      <c r="N4244" t="s">
        <v>11914</v>
      </c>
      <c r="O4244">
        <v>0</v>
      </c>
      <c r="P4244">
        <v>300</v>
      </c>
      <c r="Q4244" t="s">
        <v>30</v>
      </c>
      <c r="R4244" t="s">
        <v>966</v>
      </c>
      <c r="S4244">
        <v>0</v>
      </c>
      <c r="T4244">
        <v>2010</v>
      </c>
      <c r="U4244">
        <v>400</v>
      </c>
      <c r="V4244">
        <v>5.6</v>
      </c>
      <c r="W4244">
        <v>0</v>
      </c>
    </row>
    <row r="4245" spans="1:23" x14ac:dyDescent="0.25">
      <c r="A4245" t="s">
        <v>3828</v>
      </c>
      <c r="B4245">
        <v>205</v>
      </c>
      <c r="C4245">
        <v>98</v>
      </c>
      <c r="D4245">
        <v>456</v>
      </c>
      <c r="E4245">
        <v>231</v>
      </c>
      <c r="F4245" t="s">
        <v>2919</v>
      </c>
      <c r="G4245">
        <v>1000</v>
      </c>
      <c r="H4245">
        <v>1445366</v>
      </c>
      <c r="I4245" t="s">
        <v>2692</v>
      </c>
      <c r="J4245" t="s">
        <v>145</v>
      </c>
      <c r="K4245" t="s">
        <v>11915</v>
      </c>
      <c r="L4245">
        <v>29019</v>
      </c>
      <c r="M4245">
        <v>2032</v>
      </c>
      <c r="N4245" t="s">
        <v>6204</v>
      </c>
      <c r="O4245">
        <v>1</v>
      </c>
      <c r="P4245">
        <v>75</v>
      </c>
      <c r="Q4245" t="s">
        <v>30</v>
      </c>
      <c r="R4245" t="s">
        <v>44</v>
      </c>
      <c r="S4245">
        <v>0</v>
      </c>
      <c r="T4245">
        <v>2009</v>
      </c>
      <c r="U4245">
        <v>548</v>
      </c>
      <c r="V4245">
        <v>7.2</v>
      </c>
      <c r="W4245">
        <v>10000</v>
      </c>
    </row>
    <row r="4246" spans="1:23" x14ac:dyDescent="0.25">
      <c r="A4246" t="s">
        <v>11651</v>
      </c>
      <c r="B4246">
        <v>94</v>
      </c>
      <c r="C4246">
        <v>125</v>
      </c>
      <c r="D4246">
        <v>603</v>
      </c>
      <c r="E4246">
        <v>114</v>
      </c>
      <c r="F4246" t="s">
        <v>7324</v>
      </c>
      <c r="G4246">
        <v>10000</v>
      </c>
      <c r="H4246">
        <v>0</v>
      </c>
      <c r="I4246" t="s">
        <v>2164</v>
      </c>
      <c r="J4246" t="s">
        <v>87</v>
      </c>
      <c r="K4246" t="s">
        <v>11916</v>
      </c>
      <c r="L4246">
        <v>78454</v>
      </c>
      <c r="M4246">
        <v>10570</v>
      </c>
      <c r="N4246" t="s">
        <v>11917</v>
      </c>
      <c r="O4246">
        <v>0</v>
      </c>
      <c r="P4246">
        <v>233</v>
      </c>
      <c r="Q4246" t="s">
        <v>30</v>
      </c>
      <c r="R4246" t="s">
        <v>31</v>
      </c>
      <c r="S4246">
        <v>0</v>
      </c>
      <c r="T4246">
        <v>1951</v>
      </c>
      <c r="U4246">
        <v>416</v>
      </c>
      <c r="V4246">
        <v>8</v>
      </c>
      <c r="W4246">
        <v>5000</v>
      </c>
    </row>
    <row r="4247" spans="1:23" x14ac:dyDescent="0.25">
      <c r="A4247" t="s">
        <v>2355</v>
      </c>
      <c r="B4247">
        <v>192</v>
      </c>
      <c r="C4247">
        <v>95</v>
      </c>
      <c r="D4247">
        <v>0</v>
      </c>
      <c r="E4247">
        <v>277</v>
      </c>
      <c r="F4247" t="s">
        <v>10815</v>
      </c>
      <c r="G4247">
        <v>654</v>
      </c>
      <c r="H4247">
        <v>0</v>
      </c>
      <c r="I4247" t="s">
        <v>1094</v>
      </c>
      <c r="J4247" t="s">
        <v>7563</v>
      </c>
      <c r="K4247" t="s">
        <v>11918</v>
      </c>
      <c r="L4247">
        <v>342585</v>
      </c>
      <c r="M4247">
        <v>1991</v>
      </c>
      <c r="N4247" t="s">
        <v>10823</v>
      </c>
      <c r="O4247">
        <v>0</v>
      </c>
      <c r="P4247">
        <v>839</v>
      </c>
      <c r="Q4247" t="s">
        <v>30</v>
      </c>
      <c r="R4247" t="s">
        <v>31</v>
      </c>
      <c r="S4247">
        <v>0</v>
      </c>
      <c r="T4247">
        <v>1964</v>
      </c>
      <c r="U4247">
        <v>575</v>
      </c>
      <c r="V4247">
        <v>8.5</v>
      </c>
      <c r="W4247">
        <v>18000</v>
      </c>
    </row>
    <row r="4248" spans="1:23" x14ac:dyDescent="0.25">
      <c r="A4248" t="s">
        <v>11919</v>
      </c>
      <c r="B4248">
        <v>85</v>
      </c>
      <c r="C4248">
        <v>118</v>
      </c>
      <c r="D4248">
        <v>12</v>
      </c>
      <c r="E4248">
        <v>67</v>
      </c>
      <c r="F4248" t="s">
        <v>11920</v>
      </c>
      <c r="G4248">
        <v>201</v>
      </c>
      <c r="H4248">
        <v>5709616</v>
      </c>
      <c r="I4248" t="s">
        <v>152</v>
      </c>
      <c r="J4248" t="s">
        <v>109</v>
      </c>
      <c r="K4248" t="s">
        <v>11921</v>
      </c>
      <c r="L4248">
        <v>11088</v>
      </c>
      <c r="M4248">
        <v>546</v>
      </c>
      <c r="N4248" t="s">
        <v>1857</v>
      </c>
      <c r="O4248">
        <v>0</v>
      </c>
      <c r="P4248">
        <v>110</v>
      </c>
      <c r="Q4248" t="s">
        <v>1783</v>
      </c>
      <c r="R4248" t="s">
        <v>1873</v>
      </c>
      <c r="S4248">
        <v>0</v>
      </c>
      <c r="T4248">
        <v>2002</v>
      </c>
      <c r="U4248">
        <v>163</v>
      </c>
      <c r="V4248">
        <v>6.8</v>
      </c>
      <c r="W4248">
        <v>544</v>
      </c>
    </row>
    <row r="4249" spans="1:23" x14ac:dyDescent="0.25">
      <c r="A4249" t="s">
        <v>11922</v>
      </c>
      <c r="B4249">
        <v>663</v>
      </c>
      <c r="C4249">
        <v>93</v>
      </c>
      <c r="D4249">
        <v>188</v>
      </c>
      <c r="E4249">
        <v>168</v>
      </c>
      <c r="F4249" t="s">
        <v>11923</v>
      </c>
      <c r="G4249">
        <v>2000</v>
      </c>
      <c r="H4249">
        <v>12784397</v>
      </c>
      <c r="I4249" t="s">
        <v>3284</v>
      </c>
      <c r="J4249" t="s">
        <v>2360</v>
      </c>
      <c r="K4249" t="s">
        <v>11924</v>
      </c>
      <c r="L4249">
        <v>70336</v>
      </c>
      <c r="M4249">
        <v>2658</v>
      </c>
      <c r="N4249" t="s">
        <v>11925</v>
      </c>
      <c r="O4249">
        <v>0</v>
      </c>
      <c r="P4249">
        <v>269</v>
      </c>
      <c r="Q4249" t="s">
        <v>30</v>
      </c>
      <c r="R4249" t="s">
        <v>31</v>
      </c>
      <c r="S4249">
        <v>0</v>
      </c>
      <c r="T4249">
        <v>2012</v>
      </c>
      <c r="U4249">
        <v>458</v>
      </c>
      <c r="V4249">
        <v>7.3</v>
      </c>
      <c r="W4249">
        <v>31000</v>
      </c>
    </row>
    <row r="4250" spans="1:23" x14ac:dyDescent="0.25">
      <c r="A4250" t="s">
        <v>11926</v>
      </c>
      <c r="B4250">
        <v>62</v>
      </c>
      <c r="C4250">
        <v>96</v>
      </c>
      <c r="D4250">
        <v>88</v>
      </c>
      <c r="E4250">
        <v>196</v>
      </c>
      <c r="F4250" t="s">
        <v>11843</v>
      </c>
      <c r="G4250">
        <v>595</v>
      </c>
      <c r="H4250">
        <v>0</v>
      </c>
      <c r="I4250" t="s">
        <v>447</v>
      </c>
      <c r="J4250" t="s">
        <v>3743</v>
      </c>
      <c r="K4250" t="s">
        <v>11927</v>
      </c>
      <c r="L4250">
        <v>22764</v>
      </c>
      <c r="M4250">
        <v>1432</v>
      </c>
      <c r="N4250" t="s">
        <v>11928</v>
      </c>
      <c r="O4250">
        <v>4</v>
      </c>
      <c r="P4250">
        <v>91</v>
      </c>
      <c r="Q4250" t="s">
        <v>30</v>
      </c>
      <c r="R4250" t="s">
        <v>31</v>
      </c>
      <c r="S4250">
        <v>0</v>
      </c>
      <c r="T4250">
        <v>1973</v>
      </c>
      <c r="U4250">
        <v>356</v>
      </c>
      <c r="V4250">
        <v>5.5</v>
      </c>
      <c r="W4250">
        <v>511</v>
      </c>
    </row>
    <row r="4251" spans="1:23" x14ac:dyDescent="0.25">
      <c r="A4251" t="s">
        <v>11929</v>
      </c>
      <c r="B4251">
        <v>39</v>
      </c>
      <c r="C4251">
        <v>109</v>
      </c>
      <c r="D4251">
        <v>9</v>
      </c>
      <c r="E4251">
        <v>280</v>
      </c>
      <c r="F4251" t="s">
        <v>3384</v>
      </c>
      <c r="G4251">
        <v>767</v>
      </c>
      <c r="H4251">
        <v>3050934</v>
      </c>
      <c r="I4251" t="s">
        <v>3791</v>
      </c>
      <c r="J4251" t="s">
        <v>3930</v>
      </c>
      <c r="K4251" t="s">
        <v>11930</v>
      </c>
      <c r="L4251">
        <v>2794</v>
      </c>
      <c r="M4251">
        <v>2187</v>
      </c>
      <c r="N4251" t="s">
        <v>7850</v>
      </c>
      <c r="O4251">
        <v>1</v>
      </c>
      <c r="P4251">
        <v>78</v>
      </c>
      <c r="Q4251" t="s">
        <v>30</v>
      </c>
      <c r="R4251" t="s">
        <v>31</v>
      </c>
      <c r="S4251">
        <v>0</v>
      </c>
      <c r="T4251">
        <v>2000</v>
      </c>
      <c r="U4251">
        <v>380</v>
      </c>
      <c r="V4251">
        <v>7.3</v>
      </c>
      <c r="W4251">
        <v>0</v>
      </c>
    </row>
    <row r="4252" spans="1:23" x14ac:dyDescent="0.25">
      <c r="A4252" t="s">
        <v>11931</v>
      </c>
      <c r="B4252">
        <v>68</v>
      </c>
      <c r="C4252">
        <v>109</v>
      </c>
      <c r="D4252">
        <v>0</v>
      </c>
      <c r="E4252">
        <v>186</v>
      </c>
      <c r="F4252" t="s">
        <v>8228</v>
      </c>
      <c r="G4252">
        <v>553</v>
      </c>
      <c r="H4252">
        <v>841206</v>
      </c>
      <c r="I4252" t="s">
        <v>2164</v>
      </c>
      <c r="J4252" t="s">
        <v>65</v>
      </c>
      <c r="K4252" t="s">
        <v>11932</v>
      </c>
      <c r="L4252">
        <v>2603</v>
      </c>
      <c r="M4252">
        <v>1439</v>
      </c>
      <c r="N4252" t="s">
        <v>2879</v>
      </c>
      <c r="O4252">
        <v>0</v>
      </c>
      <c r="P4252">
        <v>34</v>
      </c>
      <c r="Q4252" t="s">
        <v>30</v>
      </c>
      <c r="R4252" t="s">
        <v>31</v>
      </c>
      <c r="S4252">
        <v>0</v>
      </c>
      <c r="T4252">
        <v>2011</v>
      </c>
      <c r="U4252">
        <v>471</v>
      </c>
      <c r="V4252">
        <v>6.3</v>
      </c>
      <c r="W4252">
        <v>952</v>
      </c>
    </row>
    <row r="4253" spans="1:23" x14ac:dyDescent="0.25">
      <c r="A4253" t="s">
        <v>11933</v>
      </c>
      <c r="B4253">
        <v>3</v>
      </c>
      <c r="C4253">
        <v>155</v>
      </c>
      <c r="D4253">
        <v>0</v>
      </c>
      <c r="E4253">
        <v>61</v>
      </c>
      <c r="F4253" t="s">
        <v>11934</v>
      </c>
      <c r="G4253">
        <v>141</v>
      </c>
      <c r="H4253">
        <v>0</v>
      </c>
      <c r="I4253" t="s">
        <v>1099</v>
      </c>
      <c r="J4253" t="s">
        <v>11935</v>
      </c>
      <c r="K4253" t="s">
        <v>11936</v>
      </c>
      <c r="L4253">
        <v>563</v>
      </c>
      <c r="M4253">
        <v>349</v>
      </c>
      <c r="N4253" t="s">
        <v>11937</v>
      </c>
      <c r="O4253">
        <v>2</v>
      </c>
      <c r="P4253">
        <v>6</v>
      </c>
      <c r="Q4253" t="s">
        <v>11938</v>
      </c>
      <c r="R4253" t="s">
        <v>3448</v>
      </c>
      <c r="S4253">
        <v>0</v>
      </c>
      <c r="T4253">
        <v>2015</v>
      </c>
      <c r="U4253">
        <v>77</v>
      </c>
      <c r="V4253">
        <v>5.0999999999999996</v>
      </c>
      <c r="W4253">
        <v>82</v>
      </c>
    </row>
    <row r="4254" spans="1:23" x14ac:dyDescent="0.25">
      <c r="A4254" t="s">
        <v>8674</v>
      </c>
      <c r="B4254">
        <v>130</v>
      </c>
      <c r="C4254">
        <v>90</v>
      </c>
      <c r="D4254">
        <v>293</v>
      </c>
      <c r="E4254">
        <v>808</v>
      </c>
      <c r="F4254" t="s">
        <v>244</v>
      </c>
      <c r="G4254">
        <v>16000</v>
      </c>
      <c r="H4254">
        <v>638476</v>
      </c>
      <c r="I4254" t="s">
        <v>10082</v>
      </c>
      <c r="J4254" t="s">
        <v>1152</v>
      </c>
      <c r="K4254" t="s">
        <v>11939</v>
      </c>
      <c r="L4254">
        <v>13223</v>
      </c>
      <c r="M4254">
        <v>32405</v>
      </c>
      <c r="N4254" t="s">
        <v>11940</v>
      </c>
      <c r="O4254">
        <v>1</v>
      </c>
      <c r="P4254">
        <v>45</v>
      </c>
      <c r="Q4254" t="s">
        <v>30</v>
      </c>
      <c r="R4254" t="s">
        <v>31</v>
      </c>
      <c r="S4254">
        <v>0</v>
      </c>
      <c r="T4254">
        <v>2011</v>
      </c>
      <c r="U4254">
        <v>14000</v>
      </c>
      <c r="V4254">
        <v>6.6</v>
      </c>
      <c r="W4254">
        <v>0</v>
      </c>
    </row>
    <row r="4255" spans="1:23" x14ac:dyDescent="0.25">
      <c r="A4255" t="s">
        <v>11941</v>
      </c>
      <c r="B4255">
        <v>13</v>
      </c>
      <c r="C4255">
        <v>93</v>
      </c>
      <c r="D4255">
        <v>0</v>
      </c>
      <c r="E4255">
        <v>482</v>
      </c>
      <c r="F4255" t="s">
        <v>2251</v>
      </c>
      <c r="G4255">
        <v>12000</v>
      </c>
      <c r="H4255">
        <v>0</v>
      </c>
      <c r="I4255" t="s">
        <v>4577</v>
      </c>
      <c r="J4255" t="s">
        <v>192</v>
      </c>
      <c r="K4255" t="s">
        <v>11942</v>
      </c>
      <c r="L4255">
        <v>1435</v>
      </c>
      <c r="M4255">
        <v>14620</v>
      </c>
      <c r="N4255" t="s">
        <v>3435</v>
      </c>
      <c r="O4255">
        <v>0</v>
      </c>
      <c r="P4255">
        <v>17</v>
      </c>
      <c r="Q4255" t="s">
        <v>30</v>
      </c>
      <c r="R4255" t="s">
        <v>31</v>
      </c>
      <c r="S4255">
        <v>0</v>
      </c>
      <c r="T4255">
        <v>1993</v>
      </c>
      <c r="U4255">
        <v>580</v>
      </c>
      <c r="V4255">
        <v>6.1</v>
      </c>
      <c r="W4255">
        <v>266</v>
      </c>
    </row>
    <row r="4256" spans="1:23" x14ac:dyDescent="0.25">
      <c r="A4256" t="s">
        <v>11943</v>
      </c>
      <c r="B4256">
        <v>44</v>
      </c>
      <c r="C4256">
        <v>108</v>
      </c>
      <c r="D4256">
        <v>28</v>
      </c>
      <c r="E4256">
        <v>0</v>
      </c>
      <c r="F4256" t="s">
        <v>11944</v>
      </c>
      <c r="G4256">
        <v>0</v>
      </c>
      <c r="H4256">
        <v>505295</v>
      </c>
      <c r="I4256" t="s">
        <v>4273</v>
      </c>
      <c r="J4256" t="s">
        <v>11945</v>
      </c>
      <c r="K4256" t="s">
        <v>11946</v>
      </c>
      <c r="L4256">
        <v>1747</v>
      </c>
      <c r="M4256">
        <v>0</v>
      </c>
      <c r="N4256" t="s">
        <v>11947</v>
      </c>
      <c r="O4256">
        <v>0</v>
      </c>
      <c r="P4256">
        <v>28</v>
      </c>
      <c r="Q4256" t="s">
        <v>11948</v>
      </c>
      <c r="R4256" t="s">
        <v>257</v>
      </c>
      <c r="S4256">
        <v>0</v>
      </c>
      <c r="T4256">
        <v>2003</v>
      </c>
      <c r="U4256">
        <v>0</v>
      </c>
      <c r="V4256">
        <v>7.5</v>
      </c>
      <c r="W4256">
        <v>353</v>
      </c>
    </row>
    <row r="4257" spans="1:23" x14ac:dyDescent="0.25">
      <c r="A4257" t="s">
        <v>11056</v>
      </c>
      <c r="B4257">
        <v>26</v>
      </c>
      <c r="C4257">
        <v>114</v>
      </c>
      <c r="D4257">
        <v>57</v>
      </c>
      <c r="E4257">
        <v>426</v>
      </c>
      <c r="F4257" t="s">
        <v>6164</v>
      </c>
      <c r="G4257">
        <v>16000</v>
      </c>
      <c r="H4257">
        <v>0</v>
      </c>
      <c r="I4257" t="s">
        <v>8666</v>
      </c>
      <c r="J4257" t="s">
        <v>2336</v>
      </c>
      <c r="K4257" t="s">
        <v>11949</v>
      </c>
      <c r="L4257">
        <v>25472</v>
      </c>
      <c r="M4257">
        <v>18263</v>
      </c>
      <c r="N4257" t="s">
        <v>11950</v>
      </c>
      <c r="O4257">
        <v>3</v>
      </c>
      <c r="P4257">
        <v>109</v>
      </c>
      <c r="Q4257" t="s">
        <v>30</v>
      </c>
      <c r="R4257" t="s">
        <v>31</v>
      </c>
      <c r="S4257">
        <v>0</v>
      </c>
      <c r="T4257">
        <v>1968</v>
      </c>
      <c r="U4257">
        <v>844</v>
      </c>
      <c r="V4257">
        <v>7</v>
      </c>
      <c r="W4257">
        <v>0</v>
      </c>
    </row>
    <row r="4258" spans="1:23" x14ac:dyDescent="0.25">
      <c r="A4258" t="s">
        <v>10866</v>
      </c>
      <c r="B4258">
        <v>27</v>
      </c>
      <c r="C4258">
        <v>87</v>
      </c>
      <c r="D4258">
        <v>174</v>
      </c>
      <c r="E4258">
        <v>114</v>
      </c>
      <c r="F4258" t="s">
        <v>11951</v>
      </c>
      <c r="G4258">
        <v>2000</v>
      </c>
      <c r="H4258">
        <v>0</v>
      </c>
      <c r="I4258" t="s">
        <v>11952</v>
      </c>
      <c r="J4258" t="s">
        <v>11953</v>
      </c>
      <c r="K4258" t="s">
        <v>11954</v>
      </c>
      <c r="L4258">
        <v>1756</v>
      </c>
      <c r="M4258">
        <v>2831</v>
      </c>
      <c r="N4258" t="s">
        <v>11917</v>
      </c>
      <c r="O4258">
        <v>0</v>
      </c>
      <c r="P4258">
        <v>28</v>
      </c>
      <c r="Q4258" t="s">
        <v>30</v>
      </c>
      <c r="R4258" t="s">
        <v>31</v>
      </c>
      <c r="S4258">
        <v>0</v>
      </c>
      <c r="T4258">
        <v>1952</v>
      </c>
      <c r="U4258">
        <v>399</v>
      </c>
      <c r="V4258">
        <v>7.2</v>
      </c>
      <c r="W4258">
        <v>169</v>
      </c>
    </row>
    <row r="4259" spans="1:23" x14ac:dyDescent="0.25">
      <c r="A4259" t="s">
        <v>11955</v>
      </c>
      <c r="B4259">
        <v>53</v>
      </c>
      <c r="C4259">
        <v>113</v>
      </c>
      <c r="D4259">
        <v>15</v>
      </c>
      <c r="E4259">
        <v>491</v>
      </c>
      <c r="F4259" t="s">
        <v>1739</v>
      </c>
      <c r="G4259">
        <v>647</v>
      </c>
      <c r="H4259">
        <v>0</v>
      </c>
      <c r="I4259" t="s">
        <v>3406</v>
      </c>
      <c r="J4259" t="s">
        <v>8420</v>
      </c>
      <c r="K4259" t="s">
        <v>11956</v>
      </c>
      <c r="L4259">
        <v>6267</v>
      </c>
      <c r="M4259">
        <v>2439</v>
      </c>
      <c r="N4259" t="s">
        <v>4780</v>
      </c>
      <c r="O4259">
        <v>0</v>
      </c>
      <c r="P4259">
        <v>103</v>
      </c>
      <c r="Q4259" t="s">
        <v>30</v>
      </c>
      <c r="R4259" t="s">
        <v>31</v>
      </c>
      <c r="S4259">
        <v>0</v>
      </c>
      <c r="T4259">
        <v>2007</v>
      </c>
      <c r="U4259">
        <v>642</v>
      </c>
      <c r="V4259">
        <v>5.3</v>
      </c>
      <c r="W4259">
        <v>368</v>
      </c>
    </row>
    <row r="4260" spans="1:23" x14ac:dyDescent="0.25">
      <c r="A4260" t="s">
        <v>11957</v>
      </c>
      <c r="B4260">
        <v>0</v>
      </c>
      <c r="C4260">
        <v>87</v>
      </c>
      <c r="D4260">
        <v>9</v>
      </c>
      <c r="E4260">
        <v>165</v>
      </c>
      <c r="F4260" t="s">
        <v>11958</v>
      </c>
      <c r="G4260">
        <v>467</v>
      </c>
      <c r="H4260">
        <v>0</v>
      </c>
      <c r="I4260" t="s">
        <v>7486</v>
      </c>
      <c r="J4260" t="s">
        <v>11959</v>
      </c>
      <c r="K4260" t="s">
        <v>11960</v>
      </c>
      <c r="L4260">
        <v>13</v>
      </c>
      <c r="M4260">
        <v>1270</v>
      </c>
      <c r="N4260" t="s">
        <v>11961</v>
      </c>
      <c r="O4260">
        <v>0</v>
      </c>
      <c r="P4260">
        <v>0</v>
      </c>
      <c r="Q4260" t="s">
        <v>30</v>
      </c>
      <c r="R4260" t="s">
        <v>31</v>
      </c>
      <c r="S4260">
        <v>0</v>
      </c>
      <c r="T4260">
        <v>2016</v>
      </c>
      <c r="U4260">
        <v>258</v>
      </c>
      <c r="V4260">
        <v>8.6999999999999993</v>
      </c>
      <c r="W4260">
        <v>8</v>
      </c>
    </row>
    <row r="4261" spans="1:23" x14ac:dyDescent="0.25">
      <c r="A4261" t="s">
        <v>11962</v>
      </c>
      <c r="B4261">
        <v>10</v>
      </c>
      <c r="C4261">
        <v>90</v>
      </c>
      <c r="D4261">
        <v>4</v>
      </c>
      <c r="E4261">
        <v>91</v>
      </c>
      <c r="F4261" t="s">
        <v>11963</v>
      </c>
      <c r="G4261">
        <v>433</v>
      </c>
      <c r="H4261">
        <v>0</v>
      </c>
      <c r="I4261" t="s">
        <v>447</v>
      </c>
      <c r="J4261" t="s">
        <v>635</v>
      </c>
      <c r="K4261" t="s">
        <v>11964</v>
      </c>
      <c r="L4261">
        <v>761</v>
      </c>
      <c r="M4261">
        <v>984</v>
      </c>
      <c r="N4261" t="s">
        <v>11965</v>
      </c>
      <c r="O4261">
        <v>0</v>
      </c>
      <c r="P4261">
        <v>12</v>
      </c>
      <c r="Q4261" t="s">
        <v>30</v>
      </c>
      <c r="R4261" t="s">
        <v>188</v>
      </c>
      <c r="S4261">
        <v>0</v>
      </c>
      <c r="T4261">
        <v>2013</v>
      </c>
      <c r="U4261">
        <v>108</v>
      </c>
      <c r="V4261">
        <v>3.4</v>
      </c>
      <c r="W4261">
        <v>566</v>
      </c>
    </row>
    <row r="4262" spans="1:23" x14ac:dyDescent="0.25">
      <c r="A4262" t="s">
        <v>11966</v>
      </c>
      <c r="B4262">
        <v>4</v>
      </c>
      <c r="C4262">
        <v>111</v>
      </c>
      <c r="D4262">
        <v>21</v>
      </c>
      <c r="E4262">
        <v>685</v>
      </c>
      <c r="F4262" t="s">
        <v>5751</v>
      </c>
      <c r="G4262">
        <v>761</v>
      </c>
      <c r="H4262">
        <v>0</v>
      </c>
      <c r="I4262" t="s">
        <v>1639</v>
      </c>
      <c r="J4262" t="s">
        <v>11967</v>
      </c>
      <c r="K4262" t="s">
        <v>11968</v>
      </c>
      <c r="L4262">
        <v>686</v>
      </c>
      <c r="M4262">
        <v>4306</v>
      </c>
      <c r="N4262" t="s">
        <v>5421</v>
      </c>
      <c r="O4262">
        <v>13</v>
      </c>
      <c r="P4262">
        <v>8</v>
      </c>
      <c r="Q4262" t="s">
        <v>30</v>
      </c>
      <c r="R4262" t="s">
        <v>31</v>
      </c>
      <c r="S4262">
        <v>0</v>
      </c>
      <c r="T4262">
        <v>2012</v>
      </c>
      <c r="U4262">
        <v>713</v>
      </c>
      <c r="V4262">
        <v>5.4</v>
      </c>
      <c r="W4262">
        <v>569</v>
      </c>
    </row>
    <row r="4263" spans="1:23" x14ac:dyDescent="0.25">
      <c r="A4263" t="s">
        <v>1207</v>
      </c>
      <c r="B4263">
        <v>181</v>
      </c>
      <c r="C4263">
        <v>81</v>
      </c>
      <c r="D4263">
        <v>670</v>
      </c>
      <c r="E4263">
        <v>34</v>
      </c>
      <c r="F4263" t="s">
        <v>11969</v>
      </c>
      <c r="G4263">
        <v>486</v>
      </c>
      <c r="H4263">
        <v>7267324</v>
      </c>
      <c r="I4263" t="s">
        <v>1265</v>
      </c>
      <c r="J4263" t="s">
        <v>1974</v>
      </c>
      <c r="K4263" t="s">
        <v>11970</v>
      </c>
      <c r="L4263">
        <v>161471</v>
      </c>
      <c r="M4263">
        <v>623</v>
      </c>
      <c r="N4263" t="s">
        <v>11971</v>
      </c>
      <c r="O4263">
        <v>1</v>
      </c>
      <c r="P4263">
        <v>709</v>
      </c>
      <c r="Q4263" t="s">
        <v>5217</v>
      </c>
      <c r="R4263" t="s">
        <v>526</v>
      </c>
      <c r="S4263">
        <v>0</v>
      </c>
      <c r="T4263">
        <v>1998</v>
      </c>
      <c r="U4263">
        <v>37</v>
      </c>
      <c r="V4263">
        <v>7.8</v>
      </c>
      <c r="W4263">
        <v>0</v>
      </c>
    </row>
    <row r="4264" spans="1:23" x14ac:dyDescent="0.25">
      <c r="A4264" t="s">
        <v>11972</v>
      </c>
      <c r="B4264">
        <v>114</v>
      </c>
      <c r="C4264">
        <v>93</v>
      </c>
      <c r="D4264">
        <v>75</v>
      </c>
      <c r="E4264">
        <v>446</v>
      </c>
      <c r="F4264" t="s">
        <v>11973</v>
      </c>
      <c r="G4264">
        <v>701</v>
      </c>
      <c r="H4264">
        <v>145540</v>
      </c>
      <c r="I4264" t="s">
        <v>6792</v>
      </c>
      <c r="J4264" t="s">
        <v>10511</v>
      </c>
      <c r="K4264" t="s">
        <v>11974</v>
      </c>
      <c r="L4264">
        <v>26773</v>
      </c>
      <c r="M4264">
        <v>2489</v>
      </c>
      <c r="N4264" t="s">
        <v>6687</v>
      </c>
      <c r="O4264">
        <v>1</v>
      </c>
      <c r="P4264">
        <v>277</v>
      </c>
      <c r="Q4264" t="s">
        <v>30</v>
      </c>
      <c r="R4264" t="s">
        <v>31</v>
      </c>
      <c r="S4264">
        <v>0</v>
      </c>
      <c r="T4264">
        <v>2002</v>
      </c>
      <c r="U4264">
        <v>461</v>
      </c>
      <c r="V4264">
        <v>6.7</v>
      </c>
      <c r="W4264">
        <v>0</v>
      </c>
    </row>
    <row r="4265" spans="1:23" x14ac:dyDescent="0.25">
      <c r="A4265" t="s">
        <v>11975</v>
      </c>
      <c r="B4265">
        <v>11</v>
      </c>
      <c r="C4265">
        <v>90</v>
      </c>
      <c r="D4265">
        <v>15</v>
      </c>
      <c r="E4265">
        <v>120</v>
      </c>
      <c r="F4265" t="s">
        <v>11976</v>
      </c>
      <c r="G4265">
        <v>900</v>
      </c>
      <c r="H4265">
        <v>0</v>
      </c>
      <c r="I4265" t="s">
        <v>5561</v>
      </c>
      <c r="J4265" t="s">
        <v>4432</v>
      </c>
      <c r="K4265" t="s">
        <v>11977</v>
      </c>
      <c r="L4265">
        <v>840</v>
      </c>
      <c r="M4265">
        <v>1724</v>
      </c>
      <c r="N4265" t="s">
        <v>11978</v>
      </c>
      <c r="O4265">
        <v>3</v>
      </c>
      <c r="P4265">
        <v>9</v>
      </c>
      <c r="Q4265" t="s">
        <v>30</v>
      </c>
      <c r="R4265" t="s">
        <v>188</v>
      </c>
      <c r="S4265">
        <v>0</v>
      </c>
      <c r="T4265">
        <v>2013</v>
      </c>
      <c r="U4265">
        <v>450</v>
      </c>
      <c r="V4265">
        <v>4.7</v>
      </c>
      <c r="W4265">
        <v>326</v>
      </c>
    </row>
    <row r="4266" spans="1:23" x14ac:dyDescent="0.25">
      <c r="A4266" t="s">
        <v>11979</v>
      </c>
      <c r="B4266">
        <v>1</v>
      </c>
      <c r="C4266">
        <v>112</v>
      </c>
      <c r="D4266">
        <v>0</v>
      </c>
      <c r="E4266">
        <v>11</v>
      </c>
      <c r="F4266" t="s">
        <v>11980</v>
      </c>
      <c r="G4266">
        <v>86</v>
      </c>
      <c r="H4266">
        <v>0</v>
      </c>
      <c r="I4266" t="s">
        <v>3905</v>
      </c>
      <c r="J4266" t="s">
        <v>11981</v>
      </c>
      <c r="K4266" t="s">
        <v>11982</v>
      </c>
      <c r="L4266">
        <v>28</v>
      </c>
      <c r="M4266">
        <v>139</v>
      </c>
      <c r="N4266" t="s">
        <v>11983</v>
      </c>
      <c r="O4266">
        <v>0</v>
      </c>
      <c r="P4266">
        <v>1</v>
      </c>
      <c r="Q4266" t="s">
        <v>30</v>
      </c>
      <c r="R4266" t="s">
        <v>31</v>
      </c>
      <c r="S4266">
        <v>0</v>
      </c>
      <c r="T4266">
        <v>2013</v>
      </c>
      <c r="U4266">
        <v>42</v>
      </c>
      <c r="V4266">
        <v>6.3</v>
      </c>
      <c r="W4266">
        <v>73</v>
      </c>
    </row>
    <row r="4267" spans="1:23" x14ac:dyDescent="0.25">
      <c r="A4267" t="s">
        <v>5855</v>
      </c>
      <c r="B4267">
        <v>75</v>
      </c>
      <c r="C4267">
        <v>106</v>
      </c>
      <c r="D4267">
        <v>36</v>
      </c>
      <c r="E4267">
        <v>345</v>
      </c>
      <c r="F4267" t="s">
        <v>10096</v>
      </c>
      <c r="G4267">
        <v>953</v>
      </c>
      <c r="H4267">
        <v>12589108</v>
      </c>
      <c r="I4267" t="s">
        <v>4273</v>
      </c>
      <c r="J4267" t="s">
        <v>442</v>
      </c>
      <c r="K4267" t="s">
        <v>11984</v>
      </c>
      <c r="L4267">
        <v>5526</v>
      </c>
      <c r="M4267">
        <v>2198</v>
      </c>
      <c r="N4267" t="s">
        <v>7967</v>
      </c>
      <c r="O4267">
        <v>1</v>
      </c>
      <c r="P4267">
        <v>58</v>
      </c>
      <c r="Q4267" t="s">
        <v>1783</v>
      </c>
      <c r="R4267" t="s">
        <v>1873</v>
      </c>
      <c r="S4267">
        <v>0</v>
      </c>
      <c r="T4267">
        <v>2007</v>
      </c>
      <c r="U4267">
        <v>399</v>
      </c>
      <c r="V4267">
        <v>7.4</v>
      </c>
      <c r="W4267">
        <v>0</v>
      </c>
    </row>
    <row r="4268" spans="1:23" x14ac:dyDescent="0.25">
      <c r="A4268" t="s">
        <v>11926</v>
      </c>
      <c r="B4268">
        <v>80</v>
      </c>
      <c r="C4268">
        <v>88</v>
      </c>
      <c r="D4268">
        <v>88</v>
      </c>
      <c r="E4268">
        <v>67</v>
      </c>
      <c r="F4268" t="s">
        <v>11985</v>
      </c>
      <c r="G4268">
        <v>595</v>
      </c>
      <c r="H4268">
        <v>0</v>
      </c>
      <c r="I4268" t="s">
        <v>447</v>
      </c>
      <c r="J4268" t="s">
        <v>3743</v>
      </c>
      <c r="K4268" t="s">
        <v>11986</v>
      </c>
      <c r="L4268">
        <v>23268</v>
      </c>
      <c r="M4268">
        <v>941</v>
      </c>
      <c r="N4268" t="s">
        <v>11987</v>
      </c>
      <c r="O4268">
        <v>0</v>
      </c>
      <c r="P4268">
        <v>95</v>
      </c>
      <c r="Q4268" t="s">
        <v>30</v>
      </c>
      <c r="R4268" t="s">
        <v>31</v>
      </c>
      <c r="S4268">
        <v>0</v>
      </c>
      <c r="T4268">
        <v>1972</v>
      </c>
      <c r="U4268">
        <v>70</v>
      </c>
      <c r="V4268">
        <v>6.1</v>
      </c>
      <c r="W4268">
        <v>794</v>
      </c>
    </row>
    <row r="4269" spans="1:23" x14ac:dyDescent="0.25">
      <c r="A4269" t="s">
        <v>7848</v>
      </c>
      <c r="B4269">
        <v>179</v>
      </c>
      <c r="C4269">
        <v>138</v>
      </c>
      <c r="D4269">
        <v>143</v>
      </c>
      <c r="E4269">
        <v>783</v>
      </c>
      <c r="F4269" t="s">
        <v>3161</v>
      </c>
      <c r="G4269">
        <v>1000</v>
      </c>
      <c r="H4269">
        <v>35918429</v>
      </c>
      <c r="I4269" t="s">
        <v>1265</v>
      </c>
      <c r="J4269" t="s">
        <v>100</v>
      </c>
      <c r="K4269" t="s">
        <v>11988</v>
      </c>
      <c r="L4269">
        <v>32415</v>
      </c>
      <c r="M4269">
        <v>3970</v>
      </c>
      <c r="N4269" t="s">
        <v>891</v>
      </c>
      <c r="O4269">
        <v>1</v>
      </c>
      <c r="P4269">
        <v>510</v>
      </c>
      <c r="Q4269" t="s">
        <v>30</v>
      </c>
      <c r="R4269" t="s">
        <v>31</v>
      </c>
      <c r="S4269">
        <v>0</v>
      </c>
      <c r="T4269">
        <v>2001</v>
      </c>
      <c r="U4269">
        <v>874</v>
      </c>
      <c r="V4269">
        <v>7.5</v>
      </c>
      <c r="W4269">
        <v>951</v>
      </c>
    </row>
    <row r="4270" spans="1:23" x14ac:dyDescent="0.25">
      <c r="A4270" t="s">
        <v>11989</v>
      </c>
      <c r="B4270">
        <v>225</v>
      </c>
      <c r="C4270">
        <v>105</v>
      </c>
      <c r="D4270">
        <v>68</v>
      </c>
      <c r="E4270">
        <v>374</v>
      </c>
      <c r="F4270" t="s">
        <v>692</v>
      </c>
      <c r="G4270">
        <v>635</v>
      </c>
      <c r="H4270">
        <v>92401</v>
      </c>
      <c r="I4270" t="s">
        <v>3406</v>
      </c>
      <c r="J4270" t="s">
        <v>11990</v>
      </c>
      <c r="K4270" t="s">
        <v>11991</v>
      </c>
      <c r="L4270">
        <v>56402</v>
      </c>
      <c r="M4270">
        <v>2423</v>
      </c>
      <c r="N4270" t="s">
        <v>11992</v>
      </c>
      <c r="O4270">
        <v>0</v>
      </c>
      <c r="P4270">
        <v>209</v>
      </c>
      <c r="Q4270" t="s">
        <v>30</v>
      </c>
      <c r="R4270" t="s">
        <v>31</v>
      </c>
      <c r="S4270">
        <v>0</v>
      </c>
      <c r="T4270">
        <v>2010</v>
      </c>
      <c r="U4270">
        <v>445</v>
      </c>
      <c r="V4270">
        <v>6.3</v>
      </c>
      <c r="W4270">
        <v>17000</v>
      </c>
    </row>
    <row r="4271" spans="1:23" x14ac:dyDescent="0.25">
      <c r="A4271" t="s">
        <v>11993</v>
      </c>
      <c r="B4271">
        <v>77</v>
      </c>
      <c r="C4271">
        <v>98</v>
      </c>
      <c r="D4271">
        <v>3</v>
      </c>
      <c r="E4271">
        <v>327</v>
      </c>
      <c r="F4271" t="s">
        <v>4784</v>
      </c>
      <c r="G4271">
        <v>349</v>
      </c>
      <c r="H4271">
        <v>1943649</v>
      </c>
      <c r="I4271" t="s">
        <v>2672</v>
      </c>
      <c r="J4271" t="s">
        <v>11994</v>
      </c>
      <c r="K4271" t="s">
        <v>11995</v>
      </c>
      <c r="L4271">
        <v>8697</v>
      </c>
      <c r="M4271">
        <v>2095</v>
      </c>
      <c r="N4271" t="s">
        <v>1898</v>
      </c>
      <c r="O4271">
        <v>3</v>
      </c>
      <c r="P4271">
        <v>122</v>
      </c>
      <c r="Q4271" t="s">
        <v>30</v>
      </c>
      <c r="R4271" t="s">
        <v>31</v>
      </c>
      <c r="S4271">
        <v>0</v>
      </c>
      <c r="T4271">
        <v>1999</v>
      </c>
      <c r="U4271">
        <v>347</v>
      </c>
      <c r="V4271">
        <v>6.3</v>
      </c>
      <c r="W4271">
        <v>374</v>
      </c>
    </row>
    <row r="4272" spans="1:23" x14ac:dyDescent="0.25">
      <c r="A4272" t="s">
        <v>11361</v>
      </c>
      <c r="B4272">
        <v>124</v>
      </c>
      <c r="C4272">
        <v>86</v>
      </c>
      <c r="D4272">
        <v>84</v>
      </c>
      <c r="E4272">
        <v>34</v>
      </c>
      <c r="F4272" t="s">
        <v>11996</v>
      </c>
      <c r="G4272">
        <v>680</v>
      </c>
      <c r="H4272">
        <v>992238</v>
      </c>
      <c r="I4272" t="s">
        <v>152</v>
      </c>
      <c r="J4272" t="s">
        <v>1487</v>
      </c>
      <c r="K4272" t="s">
        <v>11997</v>
      </c>
      <c r="L4272">
        <v>16349</v>
      </c>
      <c r="M4272">
        <v>763</v>
      </c>
      <c r="N4272" t="s">
        <v>11998</v>
      </c>
      <c r="O4272">
        <v>0</v>
      </c>
      <c r="P4272">
        <v>103</v>
      </c>
      <c r="Q4272" t="s">
        <v>30</v>
      </c>
      <c r="R4272" t="s">
        <v>44</v>
      </c>
      <c r="S4272">
        <v>0</v>
      </c>
      <c r="T4272">
        <v>2004</v>
      </c>
      <c r="U4272">
        <v>46</v>
      </c>
      <c r="V4272">
        <v>6.8</v>
      </c>
      <c r="W4272">
        <v>869</v>
      </c>
    </row>
    <row r="4273" spans="1:23" x14ac:dyDescent="0.25">
      <c r="A4273" t="s">
        <v>11999</v>
      </c>
      <c r="B4273">
        <v>195</v>
      </c>
      <c r="C4273">
        <v>104</v>
      </c>
      <c r="D4273">
        <v>25</v>
      </c>
      <c r="E4273">
        <v>73</v>
      </c>
      <c r="F4273" t="s">
        <v>6575</v>
      </c>
      <c r="G4273">
        <v>638</v>
      </c>
      <c r="H4273">
        <v>4231500</v>
      </c>
      <c r="I4273" t="s">
        <v>152</v>
      </c>
      <c r="J4273" t="s">
        <v>12000</v>
      </c>
      <c r="K4273" t="s">
        <v>12001</v>
      </c>
      <c r="L4273">
        <v>30479</v>
      </c>
      <c r="M4273">
        <v>822</v>
      </c>
      <c r="N4273" t="s">
        <v>6094</v>
      </c>
      <c r="O4273">
        <v>2</v>
      </c>
      <c r="P4273">
        <v>162</v>
      </c>
      <c r="Q4273" t="s">
        <v>3447</v>
      </c>
      <c r="R4273" t="s">
        <v>3448</v>
      </c>
      <c r="S4273">
        <v>0</v>
      </c>
      <c r="T4273">
        <v>2013</v>
      </c>
      <c r="U4273">
        <v>85</v>
      </c>
      <c r="V4273">
        <v>7.8</v>
      </c>
      <c r="W4273">
        <v>16000</v>
      </c>
    </row>
    <row r="4274" spans="1:23" x14ac:dyDescent="0.25">
      <c r="A4274" t="s">
        <v>12002</v>
      </c>
      <c r="B4274">
        <v>76</v>
      </c>
      <c r="C4274">
        <v>100</v>
      </c>
      <c r="D4274">
        <v>87</v>
      </c>
      <c r="E4274">
        <v>420</v>
      </c>
      <c r="F4274" t="s">
        <v>1509</v>
      </c>
      <c r="G4274">
        <v>887</v>
      </c>
      <c r="H4274">
        <v>396035</v>
      </c>
      <c r="I4274" t="s">
        <v>152</v>
      </c>
      <c r="J4274" t="s">
        <v>1492</v>
      </c>
      <c r="K4274" t="s">
        <v>12003</v>
      </c>
      <c r="L4274">
        <v>2725</v>
      </c>
      <c r="M4274">
        <v>2721</v>
      </c>
      <c r="N4274" t="s">
        <v>10696</v>
      </c>
      <c r="O4274">
        <v>0</v>
      </c>
      <c r="P4274">
        <v>48</v>
      </c>
      <c r="Q4274" t="s">
        <v>30</v>
      </c>
      <c r="R4274" t="s">
        <v>44</v>
      </c>
      <c r="S4274">
        <v>0</v>
      </c>
      <c r="T4274">
        <v>2004</v>
      </c>
      <c r="U4274">
        <v>805</v>
      </c>
      <c r="V4274">
        <v>6.9</v>
      </c>
      <c r="W4274">
        <v>305</v>
      </c>
    </row>
    <row r="4275" spans="1:23" x14ac:dyDescent="0.25">
      <c r="A4275" t="s">
        <v>11026</v>
      </c>
      <c r="B4275">
        <v>51</v>
      </c>
      <c r="C4275">
        <v>126</v>
      </c>
      <c r="D4275">
        <v>964</v>
      </c>
      <c r="E4275">
        <v>275</v>
      </c>
      <c r="F4275" t="s">
        <v>12004</v>
      </c>
      <c r="G4275">
        <v>319</v>
      </c>
      <c r="H4275">
        <v>0</v>
      </c>
      <c r="I4275" t="s">
        <v>936</v>
      </c>
      <c r="J4275" t="s">
        <v>12005</v>
      </c>
      <c r="K4275" t="s">
        <v>12006</v>
      </c>
      <c r="L4275">
        <v>17799</v>
      </c>
      <c r="M4275">
        <v>1363</v>
      </c>
      <c r="N4275" t="s">
        <v>11027</v>
      </c>
      <c r="O4275">
        <v>10</v>
      </c>
      <c r="P4275">
        <v>133</v>
      </c>
      <c r="Q4275" t="s">
        <v>30</v>
      </c>
      <c r="R4275" t="s">
        <v>31</v>
      </c>
      <c r="S4275">
        <v>0</v>
      </c>
      <c r="T4275">
        <v>1938</v>
      </c>
      <c r="U4275">
        <v>302</v>
      </c>
      <c r="V4275">
        <v>8</v>
      </c>
      <c r="W4275">
        <v>0</v>
      </c>
    </row>
    <row r="4276" spans="1:23" x14ac:dyDescent="0.25">
      <c r="A4276" t="s">
        <v>9921</v>
      </c>
      <c r="B4276">
        <v>101</v>
      </c>
      <c r="C4276">
        <v>118</v>
      </c>
      <c r="D4276">
        <v>160</v>
      </c>
      <c r="E4276">
        <v>426</v>
      </c>
      <c r="F4276" t="s">
        <v>11028</v>
      </c>
      <c r="G4276">
        <v>862</v>
      </c>
      <c r="H4276">
        <v>0</v>
      </c>
      <c r="I4276" t="s">
        <v>3443</v>
      </c>
      <c r="J4276" t="s">
        <v>10659</v>
      </c>
      <c r="K4276" t="s">
        <v>12007</v>
      </c>
      <c r="L4276">
        <v>33987</v>
      </c>
      <c r="M4276">
        <v>2247</v>
      </c>
      <c r="N4276" t="s">
        <v>9183</v>
      </c>
      <c r="O4276">
        <v>5</v>
      </c>
      <c r="P4276">
        <v>150</v>
      </c>
      <c r="Q4276" t="s">
        <v>30</v>
      </c>
      <c r="R4276" t="s">
        <v>31</v>
      </c>
      <c r="S4276">
        <v>0</v>
      </c>
      <c r="T4276">
        <v>1953</v>
      </c>
      <c r="U4276">
        <v>488</v>
      </c>
      <c r="V4276">
        <v>7.8</v>
      </c>
      <c r="W4276">
        <v>0</v>
      </c>
    </row>
    <row r="4277" spans="1:23" x14ac:dyDescent="0.25">
      <c r="A4277" t="s">
        <v>11004</v>
      </c>
      <c r="B4277">
        <v>55</v>
      </c>
      <c r="C4277">
        <v>103</v>
      </c>
      <c r="D4277">
        <v>673</v>
      </c>
      <c r="E4277">
        <v>89</v>
      </c>
      <c r="F4277" t="s">
        <v>12008</v>
      </c>
      <c r="G4277">
        <v>281</v>
      </c>
      <c r="H4277">
        <v>0</v>
      </c>
      <c r="I4277" t="s">
        <v>8666</v>
      </c>
      <c r="J4277" t="s">
        <v>8379</v>
      </c>
      <c r="K4277" t="s">
        <v>12009</v>
      </c>
      <c r="L4277">
        <v>11920</v>
      </c>
      <c r="M4277">
        <v>955</v>
      </c>
      <c r="N4277" t="s">
        <v>12010</v>
      </c>
      <c r="O4277">
        <v>1</v>
      </c>
      <c r="P4277">
        <v>90</v>
      </c>
      <c r="Q4277" t="s">
        <v>30</v>
      </c>
      <c r="R4277" t="s">
        <v>31</v>
      </c>
      <c r="S4277">
        <v>0</v>
      </c>
      <c r="T4277">
        <v>1949</v>
      </c>
      <c r="U4277">
        <v>230</v>
      </c>
      <c r="V4277">
        <v>7.4</v>
      </c>
      <c r="W4277">
        <v>721</v>
      </c>
    </row>
    <row r="4278" spans="1:23" x14ac:dyDescent="0.25">
      <c r="A4278" t="s">
        <v>12011</v>
      </c>
      <c r="B4278">
        <v>15</v>
      </c>
      <c r="C4278">
        <v>102</v>
      </c>
      <c r="D4278">
        <v>11</v>
      </c>
      <c r="E4278">
        <v>575</v>
      </c>
      <c r="F4278" t="s">
        <v>12012</v>
      </c>
      <c r="G4278">
        <v>651</v>
      </c>
      <c r="H4278">
        <v>2507106</v>
      </c>
      <c r="I4278" t="s">
        <v>3791</v>
      </c>
      <c r="J4278" t="s">
        <v>8418</v>
      </c>
      <c r="K4278" t="s">
        <v>12013</v>
      </c>
      <c r="L4278">
        <v>2561</v>
      </c>
      <c r="M4278">
        <v>3894</v>
      </c>
      <c r="N4278" t="s">
        <v>1645</v>
      </c>
      <c r="O4278">
        <v>0</v>
      </c>
      <c r="P4278">
        <v>21</v>
      </c>
      <c r="Q4278" t="s">
        <v>30</v>
      </c>
      <c r="R4278" t="s">
        <v>31</v>
      </c>
      <c r="S4278">
        <v>0</v>
      </c>
      <c r="T4278">
        <v>2013</v>
      </c>
      <c r="U4278">
        <v>611</v>
      </c>
      <c r="V4278">
        <v>6.1</v>
      </c>
      <c r="W4278">
        <v>0</v>
      </c>
    </row>
    <row r="4279" spans="1:23" x14ac:dyDescent="0.25">
      <c r="A4279" t="s">
        <v>12014</v>
      </c>
      <c r="B4279">
        <v>16</v>
      </c>
      <c r="C4279">
        <v>84</v>
      </c>
      <c r="D4279">
        <v>11</v>
      </c>
      <c r="E4279">
        <v>249</v>
      </c>
      <c r="F4279" t="s">
        <v>11124</v>
      </c>
      <c r="G4279">
        <v>489</v>
      </c>
      <c r="H4279">
        <v>6026908</v>
      </c>
      <c r="I4279" t="s">
        <v>1639</v>
      </c>
      <c r="J4279" t="s">
        <v>5684</v>
      </c>
      <c r="K4279" t="s">
        <v>12015</v>
      </c>
      <c r="L4279">
        <v>536</v>
      </c>
      <c r="M4279">
        <v>2196</v>
      </c>
      <c r="N4279" t="s">
        <v>12016</v>
      </c>
      <c r="O4279">
        <v>0</v>
      </c>
      <c r="P4279">
        <v>13</v>
      </c>
      <c r="Q4279" t="s">
        <v>30</v>
      </c>
      <c r="R4279" t="s">
        <v>31</v>
      </c>
      <c r="S4279">
        <v>0</v>
      </c>
      <c r="T4279">
        <v>1999</v>
      </c>
      <c r="U4279">
        <v>469</v>
      </c>
      <c r="V4279">
        <v>4.3</v>
      </c>
      <c r="W4279">
        <v>43</v>
      </c>
    </row>
    <row r="4280" spans="1:23" x14ac:dyDescent="0.25">
      <c r="A4280" t="s">
        <v>12017</v>
      </c>
      <c r="B4280">
        <v>109</v>
      </c>
      <c r="C4280">
        <v>95</v>
      </c>
      <c r="D4280">
        <v>0</v>
      </c>
      <c r="E4280">
        <v>0</v>
      </c>
      <c r="F4280" t="s">
        <v>12018</v>
      </c>
      <c r="G4280">
        <v>227</v>
      </c>
      <c r="H4280">
        <v>1060591</v>
      </c>
      <c r="I4280" t="s">
        <v>936</v>
      </c>
      <c r="J4280" t="s">
        <v>12019</v>
      </c>
      <c r="K4280" t="s">
        <v>12020</v>
      </c>
      <c r="L4280">
        <v>9750</v>
      </c>
      <c r="M4280">
        <v>231</v>
      </c>
      <c r="N4280" t="s">
        <v>12017</v>
      </c>
      <c r="O4280">
        <v>0</v>
      </c>
      <c r="P4280">
        <v>66</v>
      </c>
      <c r="Q4280" t="s">
        <v>9194</v>
      </c>
      <c r="R4280" t="s">
        <v>966</v>
      </c>
      <c r="S4280">
        <v>0</v>
      </c>
      <c r="T4280">
        <v>2007</v>
      </c>
      <c r="U4280">
        <v>4</v>
      </c>
      <c r="V4280">
        <v>7.2</v>
      </c>
      <c r="W4280">
        <v>0</v>
      </c>
    </row>
    <row r="4281" spans="1:23" x14ac:dyDescent="0.25">
      <c r="A4281" t="s">
        <v>12021</v>
      </c>
      <c r="B4281">
        <v>40</v>
      </c>
      <c r="C4281">
        <v>92</v>
      </c>
      <c r="D4281">
        <v>0</v>
      </c>
      <c r="E4281">
        <v>2</v>
      </c>
      <c r="F4281" t="s">
        <v>12022</v>
      </c>
      <c r="G4281">
        <v>327</v>
      </c>
      <c r="H4281">
        <v>0</v>
      </c>
      <c r="I4281" t="s">
        <v>3406</v>
      </c>
      <c r="J4281" t="s">
        <v>2194</v>
      </c>
      <c r="K4281" t="s">
        <v>12023</v>
      </c>
      <c r="L4281">
        <v>2621</v>
      </c>
      <c r="M4281">
        <v>380</v>
      </c>
      <c r="N4281" t="s">
        <v>12024</v>
      </c>
      <c r="O4281">
        <v>3</v>
      </c>
      <c r="P4281">
        <v>18</v>
      </c>
      <c r="Q4281" t="s">
        <v>30</v>
      </c>
      <c r="R4281" t="s">
        <v>31</v>
      </c>
      <c r="S4281">
        <v>0</v>
      </c>
      <c r="T4281">
        <v>2014</v>
      </c>
      <c r="U4281">
        <v>51</v>
      </c>
      <c r="V4281">
        <v>4.7</v>
      </c>
      <c r="W4281">
        <v>844</v>
      </c>
    </row>
    <row r="4282" spans="1:23" x14ac:dyDescent="0.25">
      <c r="A4282" t="s">
        <v>12025</v>
      </c>
      <c r="B4282">
        <v>51</v>
      </c>
      <c r="C4282">
        <v>90</v>
      </c>
      <c r="D4282">
        <v>21</v>
      </c>
      <c r="E4282">
        <v>27</v>
      </c>
      <c r="F4282" t="s">
        <v>12026</v>
      </c>
      <c r="G4282">
        <v>53</v>
      </c>
      <c r="H4282">
        <v>155972</v>
      </c>
      <c r="I4282" t="s">
        <v>936</v>
      </c>
      <c r="J4282" t="s">
        <v>12027</v>
      </c>
      <c r="K4282" t="s">
        <v>12028</v>
      </c>
      <c r="L4282">
        <v>4702</v>
      </c>
      <c r="M4282">
        <v>137</v>
      </c>
      <c r="N4282" t="s">
        <v>12029</v>
      </c>
      <c r="O4282">
        <v>0</v>
      </c>
      <c r="P4282">
        <v>23</v>
      </c>
      <c r="Q4282" t="s">
        <v>6858</v>
      </c>
      <c r="R4282" t="s">
        <v>11696</v>
      </c>
      <c r="S4282">
        <v>0</v>
      </c>
      <c r="T4282">
        <v>2006</v>
      </c>
      <c r="U4282">
        <v>30</v>
      </c>
      <c r="V4282">
        <v>7.3</v>
      </c>
      <c r="W4282">
        <v>0</v>
      </c>
    </row>
    <row r="4283" spans="1:23" x14ac:dyDescent="0.25">
      <c r="A4283" t="s">
        <v>3020</v>
      </c>
      <c r="B4283">
        <v>149</v>
      </c>
      <c r="C4283">
        <v>113</v>
      </c>
      <c r="D4283">
        <v>0</v>
      </c>
      <c r="E4283">
        <v>324</v>
      </c>
      <c r="F4283" t="s">
        <v>6270</v>
      </c>
      <c r="G4283">
        <v>11000</v>
      </c>
      <c r="H4283">
        <v>0</v>
      </c>
      <c r="I4283" t="s">
        <v>1258</v>
      </c>
      <c r="J4283" t="s">
        <v>272</v>
      </c>
      <c r="K4283" t="s">
        <v>12030</v>
      </c>
      <c r="L4283">
        <v>74651</v>
      </c>
      <c r="M4283">
        <v>12157</v>
      </c>
      <c r="N4283" t="s">
        <v>12031</v>
      </c>
      <c r="O4283">
        <v>2</v>
      </c>
      <c r="P4283">
        <v>313</v>
      </c>
      <c r="Q4283" t="s">
        <v>30</v>
      </c>
      <c r="R4283" t="s">
        <v>31</v>
      </c>
      <c r="S4283">
        <v>0</v>
      </c>
      <c r="T4283">
        <v>1974</v>
      </c>
      <c r="U4283">
        <v>481</v>
      </c>
      <c r="V4283">
        <v>7.9</v>
      </c>
      <c r="W4283">
        <v>6000</v>
      </c>
    </row>
    <row r="4284" spans="1:23" x14ac:dyDescent="0.25">
      <c r="A4284" t="s">
        <v>12032</v>
      </c>
      <c r="B4284">
        <v>35</v>
      </c>
      <c r="C4284">
        <v>123</v>
      </c>
      <c r="D4284">
        <v>0</v>
      </c>
      <c r="E4284">
        <v>21</v>
      </c>
      <c r="F4284" t="s">
        <v>12033</v>
      </c>
      <c r="G4284">
        <v>963</v>
      </c>
      <c r="H4284">
        <v>26893</v>
      </c>
      <c r="I4284" t="s">
        <v>3005</v>
      </c>
      <c r="J4284" t="s">
        <v>4052</v>
      </c>
      <c r="K4284" t="s">
        <v>12034</v>
      </c>
      <c r="L4284">
        <v>4391</v>
      </c>
      <c r="M4284">
        <v>1694</v>
      </c>
      <c r="N4284" t="s">
        <v>12035</v>
      </c>
      <c r="O4284">
        <v>0</v>
      </c>
      <c r="P4284">
        <v>26</v>
      </c>
      <c r="Q4284" t="s">
        <v>965</v>
      </c>
      <c r="R4284" t="s">
        <v>966</v>
      </c>
      <c r="S4284">
        <v>0</v>
      </c>
      <c r="T4284">
        <v>1969</v>
      </c>
      <c r="U4284">
        <v>710</v>
      </c>
      <c r="V4284">
        <v>7.2</v>
      </c>
      <c r="W4284">
        <v>278</v>
      </c>
    </row>
    <row r="4285" spans="1:23" x14ac:dyDescent="0.25">
      <c r="A4285" t="s">
        <v>1840</v>
      </c>
      <c r="B4285">
        <v>22</v>
      </c>
      <c r="C4285">
        <v>111</v>
      </c>
      <c r="D4285">
        <v>1000</v>
      </c>
      <c r="E4285">
        <v>127</v>
      </c>
      <c r="F4285" t="s">
        <v>12036</v>
      </c>
      <c r="G4285">
        <v>2000</v>
      </c>
      <c r="H4285">
        <v>2580</v>
      </c>
      <c r="I4285" t="s">
        <v>4848</v>
      </c>
      <c r="J4285" t="s">
        <v>166</v>
      </c>
      <c r="K4285" t="s">
        <v>12037</v>
      </c>
      <c r="L4285">
        <v>1618</v>
      </c>
      <c r="M4285">
        <v>2564</v>
      </c>
      <c r="N4285" t="s">
        <v>9044</v>
      </c>
      <c r="O4285">
        <v>2</v>
      </c>
      <c r="P4285">
        <v>40</v>
      </c>
      <c r="Q4285" t="s">
        <v>30</v>
      </c>
      <c r="R4285" t="s">
        <v>31</v>
      </c>
      <c r="S4285">
        <v>0</v>
      </c>
      <c r="T4285">
        <v>2003</v>
      </c>
      <c r="U4285">
        <v>163</v>
      </c>
      <c r="V4285">
        <v>5.4</v>
      </c>
      <c r="W4285">
        <v>63</v>
      </c>
    </row>
    <row r="4286" spans="1:23" x14ac:dyDescent="0.25">
      <c r="A4286" t="s">
        <v>12038</v>
      </c>
      <c r="B4286">
        <v>68</v>
      </c>
      <c r="C4286">
        <v>99</v>
      </c>
      <c r="D4286">
        <v>4</v>
      </c>
      <c r="E4286">
        <v>114</v>
      </c>
      <c r="F4286" t="s">
        <v>12039</v>
      </c>
      <c r="G4286">
        <v>427</v>
      </c>
      <c r="H4286">
        <v>0</v>
      </c>
      <c r="I4286" t="s">
        <v>3905</v>
      </c>
      <c r="J4286" t="s">
        <v>12040</v>
      </c>
      <c r="K4286" t="s">
        <v>12041</v>
      </c>
      <c r="L4286">
        <v>3313</v>
      </c>
      <c r="M4286">
        <v>992</v>
      </c>
      <c r="N4286" t="s">
        <v>12042</v>
      </c>
      <c r="O4286">
        <v>0</v>
      </c>
      <c r="P4286">
        <v>40</v>
      </c>
      <c r="Q4286" t="s">
        <v>30</v>
      </c>
      <c r="R4286" t="s">
        <v>31</v>
      </c>
      <c r="S4286">
        <v>0</v>
      </c>
      <c r="T4286">
        <v>2016</v>
      </c>
      <c r="U4286">
        <v>253</v>
      </c>
      <c r="V4286">
        <v>3.7</v>
      </c>
      <c r="W4286">
        <v>2000</v>
      </c>
    </row>
    <row r="4287" spans="1:23" x14ac:dyDescent="0.25">
      <c r="A4287" t="s">
        <v>81</v>
      </c>
      <c r="B4287">
        <v>287</v>
      </c>
      <c r="C4287">
        <v>110</v>
      </c>
      <c r="D4287">
        <v>0</v>
      </c>
      <c r="E4287">
        <v>1000</v>
      </c>
      <c r="F4287" t="s">
        <v>2739</v>
      </c>
      <c r="G4287">
        <v>3000</v>
      </c>
      <c r="H4287">
        <v>58885635</v>
      </c>
      <c r="I4287" t="s">
        <v>3048</v>
      </c>
      <c r="J4287" t="s">
        <v>645</v>
      </c>
      <c r="K4287" t="s">
        <v>5298</v>
      </c>
      <c r="L4287">
        <v>194426</v>
      </c>
      <c r="M4287">
        <v>10438</v>
      </c>
      <c r="N4287" t="s">
        <v>1015</v>
      </c>
      <c r="O4287">
        <v>0</v>
      </c>
      <c r="P4287">
        <v>1057</v>
      </c>
      <c r="Q4287" t="s">
        <v>30</v>
      </c>
      <c r="R4287" t="s">
        <v>31</v>
      </c>
      <c r="S4287">
        <v>0</v>
      </c>
      <c r="T4287">
        <v>2004</v>
      </c>
      <c r="U4287">
        <v>2000</v>
      </c>
      <c r="V4287">
        <v>7.4</v>
      </c>
      <c r="W4287">
        <v>7000</v>
      </c>
    </row>
    <row r="4288" spans="1:23" x14ac:dyDescent="0.25">
      <c r="A4288" t="s">
        <v>12043</v>
      </c>
      <c r="B4288">
        <v>173</v>
      </c>
      <c r="C4288">
        <v>108</v>
      </c>
      <c r="D4288">
        <v>191</v>
      </c>
      <c r="E4288">
        <v>336</v>
      </c>
      <c r="F4288" t="s">
        <v>3191</v>
      </c>
      <c r="G4288">
        <v>597</v>
      </c>
      <c r="H4288">
        <v>19067631</v>
      </c>
      <c r="I4288" t="s">
        <v>936</v>
      </c>
      <c r="J4288" t="s">
        <v>5458</v>
      </c>
      <c r="K4288" t="s">
        <v>12044</v>
      </c>
      <c r="L4288">
        <v>37714</v>
      </c>
      <c r="M4288">
        <v>1981</v>
      </c>
      <c r="N4288" t="s">
        <v>4737</v>
      </c>
      <c r="O4288">
        <v>1</v>
      </c>
      <c r="P4288">
        <v>204</v>
      </c>
      <c r="Q4288" t="s">
        <v>30</v>
      </c>
      <c r="R4288" t="s">
        <v>31</v>
      </c>
      <c r="S4288">
        <v>0</v>
      </c>
      <c r="T4288">
        <v>2007</v>
      </c>
      <c r="U4288">
        <v>541</v>
      </c>
      <c r="V4288">
        <v>7.1</v>
      </c>
      <c r="W4288">
        <v>0</v>
      </c>
    </row>
    <row r="4289" spans="1:23" x14ac:dyDescent="0.25">
      <c r="A4289" t="s">
        <v>12045</v>
      </c>
      <c r="B4289">
        <v>61</v>
      </c>
      <c r="C4289">
        <v>92</v>
      </c>
      <c r="D4289">
        <v>15</v>
      </c>
      <c r="E4289">
        <v>49</v>
      </c>
      <c r="F4289" t="s">
        <v>12046</v>
      </c>
      <c r="G4289">
        <v>633</v>
      </c>
      <c r="H4289">
        <v>11806119</v>
      </c>
      <c r="I4289" t="s">
        <v>4323</v>
      </c>
      <c r="J4289" t="s">
        <v>7281</v>
      </c>
      <c r="K4289" t="s">
        <v>12047</v>
      </c>
      <c r="L4289">
        <v>57578</v>
      </c>
      <c r="M4289">
        <v>1168</v>
      </c>
      <c r="N4289" t="s">
        <v>12048</v>
      </c>
      <c r="O4289">
        <v>1</v>
      </c>
      <c r="P4289">
        <v>210</v>
      </c>
      <c r="Q4289" t="s">
        <v>30</v>
      </c>
      <c r="R4289" t="s">
        <v>31</v>
      </c>
      <c r="S4289">
        <v>0</v>
      </c>
      <c r="T4289">
        <v>1988</v>
      </c>
      <c r="U4289">
        <v>403</v>
      </c>
      <c r="V4289">
        <v>6.8</v>
      </c>
      <c r="W4289">
        <v>0</v>
      </c>
    </row>
    <row r="4290" spans="1:23" x14ac:dyDescent="0.25">
      <c r="A4290" t="s">
        <v>11026</v>
      </c>
      <c r="B4290">
        <v>96</v>
      </c>
      <c r="C4290">
        <v>120</v>
      </c>
      <c r="D4290">
        <v>964</v>
      </c>
      <c r="E4290">
        <v>248</v>
      </c>
      <c r="F4290" t="s">
        <v>12005</v>
      </c>
      <c r="G4290">
        <v>607</v>
      </c>
      <c r="H4290">
        <v>0</v>
      </c>
      <c r="I4290" t="s">
        <v>1639</v>
      </c>
      <c r="J4290" t="s">
        <v>7476</v>
      </c>
      <c r="K4290" t="s">
        <v>12049</v>
      </c>
      <c r="L4290">
        <v>77392</v>
      </c>
      <c r="M4290">
        <v>1573</v>
      </c>
      <c r="N4290" t="s">
        <v>10811</v>
      </c>
      <c r="O4290">
        <v>7</v>
      </c>
      <c r="P4290">
        <v>245</v>
      </c>
      <c r="Q4290" t="s">
        <v>30</v>
      </c>
      <c r="R4290" t="s">
        <v>31</v>
      </c>
      <c r="S4290">
        <v>0</v>
      </c>
      <c r="T4290">
        <v>1939</v>
      </c>
      <c r="U4290">
        <v>319</v>
      </c>
      <c r="V4290">
        <v>8.1999999999999993</v>
      </c>
      <c r="W4290">
        <v>0</v>
      </c>
    </row>
    <row r="4291" spans="1:23" x14ac:dyDescent="0.25">
      <c r="A4291" t="s">
        <v>11556</v>
      </c>
      <c r="B4291">
        <v>71</v>
      </c>
      <c r="C4291">
        <v>91</v>
      </c>
      <c r="D4291">
        <v>184</v>
      </c>
      <c r="E4291">
        <v>82</v>
      </c>
      <c r="F4291" t="s">
        <v>12050</v>
      </c>
      <c r="G4291">
        <v>3000</v>
      </c>
      <c r="H4291">
        <v>7417210</v>
      </c>
      <c r="I4291" t="s">
        <v>2164</v>
      </c>
      <c r="J4291" t="s">
        <v>667</v>
      </c>
      <c r="K4291" t="s">
        <v>12051</v>
      </c>
      <c r="L4291">
        <v>59041</v>
      </c>
      <c r="M4291">
        <v>3310</v>
      </c>
      <c r="N4291" t="s">
        <v>12052</v>
      </c>
      <c r="O4291">
        <v>1</v>
      </c>
      <c r="P4291">
        <v>408</v>
      </c>
      <c r="Q4291" t="s">
        <v>30</v>
      </c>
      <c r="R4291" t="s">
        <v>31</v>
      </c>
      <c r="S4291">
        <v>0</v>
      </c>
      <c r="T4291">
        <v>1995</v>
      </c>
      <c r="U4291">
        <v>202</v>
      </c>
      <c r="V4291">
        <v>7</v>
      </c>
      <c r="W4291">
        <v>0</v>
      </c>
    </row>
    <row r="4292" spans="1:23" x14ac:dyDescent="0.25">
      <c r="A4292" t="s">
        <v>8783</v>
      </c>
      <c r="B4292">
        <v>110</v>
      </c>
      <c r="C4292">
        <v>88</v>
      </c>
      <c r="D4292">
        <v>387</v>
      </c>
      <c r="E4292">
        <v>18</v>
      </c>
      <c r="F4292" t="s">
        <v>12053</v>
      </c>
      <c r="G4292">
        <v>436</v>
      </c>
      <c r="H4292">
        <v>7362100</v>
      </c>
      <c r="I4292" t="s">
        <v>1639</v>
      </c>
      <c r="J4292" t="s">
        <v>12054</v>
      </c>
      <c r="K4292" t="s">
        <v>12055</v>
      </c>
      <c r="L4292">
        <v>60295</v>
      </c>
      <c r="M4292">
        <v>479</v>
      </c>
      <c r="N4292" t="s">
        <v>12056</v>
      </c>
      <c r="O4292">
        <v>0</v>
      </c>
      <c r="P4292">
        <v>232</v>
      </c>
      <c r="Q4292" t="s">
        <v>30</v>
      </c>
      <c r="R4292" t="s">
        <v>31</v>
      </c>
      <c r="S4292">
        <v>0</v>
      </c>
      <c r="T4292">
        <v>2005</v>
      </c>
      <c r="U4292">
        <v>25</v>
      </c>
      <c r="V4292">
        <v>7.4</v>
      </c>
      <c r="W4292">
        <v>0</v>
      </c>
    </row>
    <row r="4293" spans="1:23" x14ac:dyDescent="0.25">
      <c r="A4293" t="s">
        <v>5627</v>
      </c>
      <c r="B4293">
        <v>110</v>
      </c>
      <c r="C4293">
        <v>97</v>
      </c>
      <c r="D4293">
        <v>0</v>
      </c>
      <c r="E4293">
        <v>117</v>
      </c>
      <c r="F4293" t="s">
        <v>12057</v>
      </c>
      <c r="G4293">
        <v>378</v>
      </c>
      <c r="H4293">
        <v>7022940</v>
      </c>
      <c r="I4293" t="s">
        <v>936</v>
      </c>
      <c r="J4293" t="s">
        <v>12058</v>
      </c>
      <c r="K4293" t="s">
        <v>12059</v>
      </c>
      <c r="L4293">
        <v>14018</v>
      </c>
      <c r="M4293">
        <v>1173</v>
      </c>
      <c r="N4293" t="s">
        <v>12060</v>
      </c>
      <c r="O4293">
        <v>1</v>
      </c>
      <c r="P4293">
        <v>190</v>
      </c>
      <c r="Q4293" t="s">
        <v>30</v>
      </c>
      <c r="R4293" t="s">
        <v>31</v>
      </c>
      <c r="S4293">
        <v>0</v>
      </c>
      <c r="T4293">
        <v>2001</v>
      </c>
      <c r="U4293">
        <v>321</v>
      </c>
      <c r="V4293">
        <v>6.7</v>
      </c>
      <c r="W4293">
        <v>682</v>
      </c>
    </row>
    <row r="4294" spans="1:23" x14ac:dyDescent="0.25">
      <c r="A4294" t="s">
        <v>1267</v>
      </c>
      <c r="B4294">
        <v>101</v>
      </c>
      <c r="C4294">
        <v>95</v>
      </c>
      <c r="D4294">
        <v>611</v>
      </c>
      <c r="E4294">
        <v>3</v>
      </c>
      <c r="F4294" t="s">
        <v>8327</v>
      </c>
      <c r="G4294">
        <v>9</v>
      </c>
      <c r="H4294">
        <v>190666</v>
      </c>
      <c r="I4294" t="s">
        <v>1639</v>
      </c>
      <c r="J4294" t="s">
        <v>7015</v>
      </c>
      <c r="K4294" t="s">
        <v>8328</v>
      </c>
      <c r="L4294">
        <v>2410</v>
      </c>
      <c r="M4294">
        <v>18</v>
      </c>
      <c r="N4294" t="s">
        <v>8329</v>
      </c>
      <c r="O4294">
        <v>1</v>
      </c>
      <c r="P4294">
        <v>20</v>
      </c>
      <c r="Q4294" t="s">
        <v>1272</v>
      </c>
      <c r="R4294" t="s">
        <v>607</v>
      </c>
      <c r="S4294">
        <v>0</v>
      </c>
      <c r="T4294">
        <v>2009</v>
      </c>
      <c r="U4294">
        <v>4</v>
      </c>
      <c r="V4294">
        <v>5.7</v>
      </c>
      <c r="W4294">
        <v>784</v>
      </c>
    </row>
    <row r="4295" spans="1:23" x14ac:dyDescent="0.25">
      <c r="A4295" t="s">
        <v>6487</v>
      </c>
      <c r="B4295">
        <v>97</v>
      </c>
      <c r="C4295">
        <v>95</v>
      </c>
      <c r="D4295">
        <v>13000</v>
      </c>
      <c r="E4295">
        <v>82</v>
      </c>
      <c r="F4295" t="s">
        <v>12062</v>
      </c>
      <c r="G4295">
        <v>472</v>
      </c>
      <c r="H4295">
        <v>0</v>
      </c>
      <c r="I4295" t="s">
        <v>12063</v>
      </c>
      <c r="J4295" t="s">
        <v>12064</v>
      </c>
      <c r="K4295" t="s">
        <v>12065</v>
      </c>
      <c r="L4295">
        <v>32927</v>
      </c>
      <c r="M4295">
        <v>896</v>
      </c>
      <c r="N4295" t="s">
        <v>12066</v>
      </c>
      <c r="O4295">
        <v>1</v>
      </c>
      <c r="P4295">
        <v>161</v>
      </c>
      <c r="Q4295" t="s">
        <v>30</v>
      </c>
      <c r="R4295" t="s">
        <v>31</v>
      </c>
      <c r="S4295">
        <v>0</v>
      </c>
      <c r="T4295">
        <v>1945</v>
      </c>
      <c r="U4295">
        <v>239</v>
      </c>
      <c r="V4295">
        <v>7.6</v>
      </c>
      <c r="W4295">
        <v>0</v>
      </c>
    </row>
    <row r="4296" spans="1:23" x14ac:dyDescent="0.25">
      <c r="A4296" t="s">
        <v>5165</v>
      </c>
      <c r="B4296">
        <v>53</v>
      </c>
      <c r="C4296">
        <v>103</v>
      </c>
      <c r="D4296">
        <v>460</v>
      </c>
      <c r="E4296">
        <v>900</v>
      </c>
      <c r="F4296" t="s">
        <v>2719</v>
      </c>
      <c r="G4296">
        <v>991</v>
      </c>
      <c r="H4296">
        <v>5132222</v>
      </c>
      <c r="I4296" t="s">
        <v>2416</v>
      </c>
      <c r="J4296" t="s">
        <v>245</v>
      </c>
      <c r="K4296" t="s">
        <v>12067</v>
      </c>
      <c r="L4296">
        <v>14112</v>
      </c>
      <c r="M4296">
        <v>2990</v>
      </c>
      <c r="N4296" t="s">
        <v>5116</v>
      </c>
      <c r="O4296">
        <v>1</v>
      </c>
      <c r="P4296">
        <v>83</v>
      </c>
      <c r="Q4296" t="s">
        <v>30</v>
      </c>
      <c r="R4296" t="s">
        <v>188</v>
      </c>
      <c r="S4296">
        <v>0</v>
      </c>
      <c r="T4296">
        <v>1994</v>
      </c>
      <c r="U4296">
        <v>971</v>
      </c>
      <c r="V4296">
        <v>7.2</v>
      </c>
      <c r="W4296">
        <v>619</v>
      </c>
    </row>
    <row r="4297" spans="1:23" x14ac:dyDescent="0.25">
      <c r="A4297" t="s">
        <v>8100</v>
      </c>
      <c r="B4297">
        <v>106</v>
      </c>
      <c r="C4297">
        <v>110</v>
      </c>
      <c r="D4297">
        <v>787</v>
      </c>
      <c r="E4297">
        <v>642</v>
      </c>
      <c r="F4297" t="s">
        <v>8100</v>
      </c>
      <c r="G4297">
        <v>1000</v>
      </c>
      <c r="H4297">
        <v>2365931</v>
      </c>
      <c r="I4297" t="s">
        <v>1992</v>
      </c>
      <c r="J4297" t="s">
        <v>2507</v>
      </c>
      <c r="K4297" t="s">
        <v>12068</v>
      </c>
      <c r="L4297">
        <v>36657</v>
      </c>
      <c r="M4297">
        <v>4762</v>
      </c>
      <c r="N4297" t="s">
        <v>7216</v>
      </c>
      <c r="O4297">
        <v>2</v>
      </c>
      <c r="P4297">
        <v>318</v>
      </c>
      <c r="Q4297" t="s">
        <v>30</v>
      </c>
      <c r="R4297" t="s">
        <v>31</v>
      </c>
      <c r="S4297">
        <v>0</v>
      </c>
      <c r="T4297">
        <v>1998</v>
      </c>
      <c r="U4297">
        <v>787</v>
      </c>
      <c r="V4297">
        <v>7.5</v>
      </c>
      <c r="W4297">
        <v>0</v>
      </c>
    </row>
    <row r="4298" spans="1:23" x14ac:dyDescent="0.25">
      <c r="A4298" t="s">
        <v>231</v>
      </c>
      <c r="B4298">
        <v>445</v>
      </c>
      <c r="C4298">
        <v>103</v>
      </c>
      <c r="D4298">
        <v>0</v>
      </c>
      <c r="E4298">
        <v>588</v>
      </c>
      <c r="F4298" t="s">
        <v>9553</v>
      </c>
      <c r="G4298">
        <v>852</v>
      </c>
      <c r="H4298">
        <v>53991137</v>
      </c>
      <c r="I4298" t="s">
        <v>1713</v>
      </c>
      <c r="J4298" t="s">
        <v>4435</v>
      </c>
      <c r="K4298" t="s">
        <v>12069</v>
      </c>
      <c r="L4298">
        <v>202800</v>
      </c>
      <c r="M4298">
        <v>3030</v>
      </c>
      <c r="N4298" t="s">
        <v>12070</v>
      </c>
      <c r="O4298">
        <v>1</v>
      </c>
      <c r="P4298">
        <v>752</v>
      </c>
      <c r="Q4298" t="s">
        <v>30</v>
      </c>
      <c r="R4298" t="s">
        <v>31</v>
      </c>
      <c r="S4298">
        <v>0</v>
      </c>
      <c r="T4298">
        <v>2010</v>
      </c>
      <c r="U4298">
        <v>618</v>
      </c>
      <c r="V4298">
        <v>6.8</v>
      </c>
      <c r="W4298">
        <v>60000</v>
      </c>
    </row>
    <row r="4299" spans="1:23" x14ac:dyDescent="0.25">
      <c r="A4299" t="s">
        <v>12071</v>
      </c>
      <c r="B4299">
        <v>131</v>
      </c>
      <c r="C4299">
        <v>92</v>
      </c>
      <c r="D4299">
        <v>92</v>
      </c>
      <c r="E4299">
        <v>166</v>
      </c>
      <c r="F4299" t="s">
        <v>7305</v>
      </c>
      <c r="G4299">
        <v>752</v>
      </c>
      <c r="H4299">
        <v>0</v>
      </c>
      <c r="I4299" t="s">
        <v>12072</v>
      </c>
      <c r="J4299" t="s">
        <v>1100</v>
      </c>
      <c r="K4299" t="s">
        <v>12073</v>
      </c>
      <c r="L4299">
        <v>25332</v>
      </c>
      <c r="M4299">
        <v>1652</v>
      </c>
      <c r="N4299" t="s">
        <v>12074</v>
      </c>
      <c r="O4299">
        <v>3</v>
      </c>
      <c r="P4299">
        <v>148</v>
      </c>
      <c r="Q4299" t="s">
        <v>30</v>
      </c>
      <c r="R4299" t="s">
        <v>31</v>
      </c>
      <c r="S4299">
        <v>0</v>
      </c>
      <c r="T4299">
        <v>1984</v>
      </c>
      <c r="U4299">
        <v>324</v>
      </c>
      <c r="V4299">
        <v>6.9</v>
      </c>
      <c r="W4299">
        <v>0</v>
      </c>
    </row>
    <row r="4300" spans="1:23" x14ac:dyDescent="0.25">
      <c r="A4300" t="s">
        <v>12075</v>
      </c>
      <c r="B4300">
        <v>94</v>
      </c>
      <c r="C4300">
        <v>114</v>
      </c>
      <c r="D4300">
        <v>44</v>
      </c>
      <c r="E4300">
        <v>7</v>
      </c>
      <c r="F4300" t="s">
        <v>12076</v>
      </c>
      <c r="G4300">
        <v>827</v>
      </c>
      <c r="H4300">
        <v>1221261</v>
      </c>
      <c r="I4300" t="s">
        <v>1385</v>
      </c>
      <c r="J4300" t="s">
        <v>10890</v>
      </c>
      <c r="K4300" t="s">
        <v>12077</v>
      </c>
      <c r="L4300">
        <v>38215</v>
      </c>
      <c r="M4300">
        <v>856</v>
      </c>
      <c r="N4300" t="s">
        <v>12078</v>
      </c>
      <c r="O4300">
        <v>0</v>
      </c>
      <c r="P4300">
        <v>125</v>
      </c>
      <c r="Q4300" t="s">
        <v>1783</v>
      </c>
      <c r="R4300" t="s">
        <v>10893</v>
      </c>
      <c r="S4300">
        <v>0</v>
      </c>
      <c r="T4300">
        <v>2000</v>
      </c>
      <c r="U4300">
        <v>22</v>
      </c>
      <c r="V4300">
        <v>7.9</v>
      </c>
      <c r="W4300">
        <v>0</v>
      </c>
    </row>
    <row r="4301" spans="1:23" x14ac:dyDescent="0.25">
      <c r="A4301" t="s">
        <v>12079</v>
      </c>
      <c r="B4301">
        <v>105</v>
      </c>
      <c r="C4301">
        <v>101</v>
      </c>
      <c r="D4301">
        <v>4</v>
      </c>
      <c r="E4301">
        <v>0</v>
      </c>
      <c r="F4301" t="s">
        <v>12080</v>
      </c>
      <c r="G4301">
        <v>0</v>
      </c>
      <c r="H4301">
        <v>2408553</v>
      </c>
      <c r="I4301" t="s">
        <v>11703</v>
      </c>
      <c r="J4301" t="s">
        <v>12081</v>
      </c>
      <c r="K4301" t="s">
        <v>12082</v>
      </c>
      <c r="L4301">
        <v>4547</v>
      </c>
      <c r="M4301">
        <v>0</v>
      </c>
      <c r="N4301" t="s">
        <v>12083</v>
      </c>
      <c r="O4301">
        <v>3</v>
      </c>
      <c r="P4301">
        <v>33</v>
      </c>
      <c r="Q4301" t="s">
        <v>6858</v>
      </c>
      <c r="R4301" t="s">
        <v>11696</v>
      </c>
      <c r="S4301">
        <v>0</v>
      </c>
      <c r="T4301">
        <v>2012</v>
      </c>
      <c r="U4301">
        <v>0</v>
      </c>
      <c r="V4301">
        <v>7.6</v>
      </c>
      <c r="W4301">
        <v>0</v>
      </c>
    </row>
    <row r="4302" spans="1:23" x14ac:dyDescent="0.25">
      <c r="A4302" t="s">
        <v>12084</v>
      </c>
      <c r="B4302">
        <v>75</v>
      </c>
      <c r="C4302">
        <v>112</v>
      </c>
      <c r="D4302">
        <v>58</v>
      </c>
      <c r="E4302">
        <v>42</v>
      </c>
      <c r="F4302" t="s">
        <v>2716</v>
      </c>
      <c r="G4302">
        <v>552</v>
      </c>
      <c r="H4302">
        <v>712294</v>
      </c>
      <c r="I4302" t="s">
        <v>2164</v>
      </c>
      <c r="J4302" t="s">
        <v>4479</v>
      </c>
      <c r="K4302" t="s">
        <v>12085</v>
      </c>
      <c r="L4302">
        <v>9408</v>
      </c>
      <c r="M4302">
        <v>859</v>
      </c>
      <c r="N4302" t="s">
        <v>12086</v>
      </c>
      <c r="O4302">
        <v>1</v>
      </c>
      <c r="P4302">
        <v>68</v>
      </c>
      <c r="Q4302" t="s">
        <v>30</v>
      </c>
      <c r="R4302" t="s">
        <v>31</v>
      </c>
      <c r="S4302">
        <v>0</v>
      </c>
      <c r="T4302">
        <v>2005</v>
      </c>
      <c r="U4302">
        <v>265</v>
      </c>
      <c r="V4302">
        <v>6.7</v>
      </c>
      <c r="W4302">
        <v>608</v>
      </c>
    </row>
    <row r="4303" spans="1:23" x14ac:dyDescent="0.25">
      <c r="A4303" t="s">
        <v>12087</v>
      </c>
      <c r="B4303">
        <v>97</v>
      </c>
      <c r="C4303">
        <v>104</v>
      </c>
      <c r="D4303">
        <v>38</v>
      </c>
      <c r="E4303">
        <v>690</v>
      </c>
      <c r="F4303" t="s">
        <v>3100</v>
      </c>
      <c r="G4303">
        <v>801</v>
      </c>
      <c r="H4303">
        <v>3447339</v>
      </c>
      <c r="I4303" t="s">
        <v>1099</v>
      </c>
      <c r="J4303" t="s">
        <v>1091</v>
      </c>
      <c r="K4303" t="s">
        <v>12088</v>
      </c>
      <c r="L4303">
        <v>29517</v>
      </c>
      <c r="M4303">
        <v>2667</v>
      </c>
      <c r="N4303" t="s">
        <v>931</v>
      </c>
      <c r="O4303">
        <v>7</v>
      </c>
      <c r="P4303">
        <v>79</v>
      </c>
      <c r="Q4303" t="s">
        <v>30</v>
      </c>
      <c r="R4303" t="s">
        <v>31</v>
      </c>
      <c r="S4303">
        <v>0</v>
      </c>
      <c r="T4303">
        <v>2013</v>
      </c>
      <c r="U4303">
        <v>727</v>
      </c>
      <c r="V4303">
        <v>5.8</v>
      </c>
      <c r="W4303">
        <v>0</v>
      </c>
    </row>
    <row r="4304" spans="1:23" x14ac:dyDescent="0.25">
      <c r="A4304" t="s">
        <v>10672</v>
      </c>
      <c r="B4304">
        <v>37</v>
      </c>
      <c r="C4304">
        <v>99</v>
      </c>
      <c r="D4304">
        <v>675</v>
      </c>
      <c r="E4304">
        <v>164</v>
      </c>
      <c r="F4304" t="s">
        <v>12089</v>
      </c>
      <c r="G4304">
        <v>902</v>
      </c>
      <c r="H4304">
        <v>418953</v>
      </c>
      <c r="I4304" t="s">
        <v>1385</v>
      </c>
      <c r="J4304" t="s">
        <v>3547</v>
      </c>
      <c r="K4304" t="s">
        <v>12090</v>
      </c>
      <c r="L4304">
        <v>17322</v>
      </c>
      <c r="M4304">
        <v>1582</v>
      </c>
      <c r="N4304" t="s">
        <v>11730</v>
      </c>
      <c r="O4304">
        <v>0</v>
      </c>
      <c r="P4304">
        <v>93</v>
      </c>
      <c r="Q4304" t="s">
        <v>30</v>
      </c>
      <c r="R4304" t="s">
        <v>966</v>
      </c>
      <c r="S4304">
        <v>0</v>
      </c>
      <c r="T4304">
        <v>1993</v>
      </c>
      <c r="U4304">
        <v>424</v>
      </c>
      <c r="V4304">
        <v>6.5</v>
      </c>
      <c r="W4304">
        <v>853</v>
      </c>
    </row>
    <row r="4305" spans="1:23" x14ac:dyDescent="0.25">
      <c r="A4305" t="s">
        <v>12091</v>
      </c>
      <c r="B4305">
        <v>84</v>
      </c>
      <c r="C4305">
        <v>98</v>
      </c>
      <c r="D4305">
        <v>21</v>
      </c>
      <c r="E4305">
        <v>76</v>
      </c>
      <c r="F4305" t="s">
        <v>12092</v>
      </c>
      <c r="G4305">
        <v>33000</v>
      </c>
      <c r="H4305">
        <v>406035</v>
      </c>
      <c r="I4305" t="s">
        <v>2164</v>
      </c>
      <c r="J4305" t="s">
        <v>2641</v>
      </c>
      <c r="K4305" t="s">
        <v>12093</v>
      </c>
      <c r="L4305">
        <v>30314</v>
      </c>
      <c r="M4305">
        <v>33441</v>
      </c>
      <c r="N4305" t="s">
        <v>12094</v>
      </c>
      <c r="O4305">
        <v>0</v>
      </c>
      <c r="P4305">
        <v>159</v>
      </c>
      <c r="Q4305" t="s">
        <v>30</v>
      </c>
      <c r="R4305" t="s">
        <v>31</v>
      </c>
      <c r="S4305">
        <v>0</v>
      </c>
      <c r="T4305">
        <v>2001</v>
      </c>
      <c r="U4305">
        <v>243</v>
      </c>
      <c r="V4305">
        <v>7.2</v>
      </c>
      <c r="W4305">
        <v>0</v>
      </c>
    </row>
    <row r="4306" spans="1:23" x14ac:dyDescent="0.25">
      <c r="A4306" t="s">
        <v>3336</v>
      </c>
      <c r="B4306">
        <v>88</v>
      </c>
      <c r="C4306">
        <v>107</v>
      </c>
      <c r="D4306">
        <v>234</v>
      </c>
      <c r="E4306">
        <v>442</v>
      </c>
      <c r="F4306" t="s">
        <v>10752</v>
      </c>
      <c r="G4306">
        <v>947</v>
      </c>
      <c r="H4306">
        <v>402820</v>
      </c>
      <c r="I4306" t="s">
        <v>152</v>
      </c>
      <c r="J4306" t="s">
        <v>1496</v>
      </c>
      <c r="K4306" t="s">
        <v>12095</v>
      </c>
      <c r="L4306">
        <v>10896</v>
      </c>
      <c r="M4306">
        <v>2747</v>
      </c>
      <c r="N4306" t="s">
        <v>1558</v>
      </c>
      <c r="O4306">
        <v>0</v>
      </c>
      <c r="P4306">
        <v>57</v>
      </c>
      <c r="Q4306" t="s">
        <v>30</v>
      </c>
      <c r="R4306" t="s">
        <v>31</v>
      </c>
      <c r="S4306">
        <v>0</v>
      </c>
      <c r="T4306">
        <v>2007</v>
      </c>
      <c r="U4306">
        <v>530</v>
      </c>
      <c r="V4306">
        <v>6.9</v>
      </c>
      <c r="W4306">
        <v>415</v>
      </c>
    </row>
    <row r="4307" spans="1:23" x14ac:dyDescent="0.25">
      <c r="A4307" t="s">
        <v>12096</v>
      </c>
      <c r="B4307">
        <v>6</v>
      </c>
      <c r="C4307">
        <v>93</v>
      </c>
      <c r="D4307">
        <v>6</v>
      </c>
      <c r="E4307">
        <v>56</v>
      </c>
      <c r="F4307" t="s">
        <v>12097</v>
      </c>
      <c r="G4307">
        <v>393</v>
      </c>
      <c r="H4307">
        <v>0</v>
      </c>
      <c r="I4307" t="s">
        <v>3048</v>
      </c>
      <c r="J4307" t="s">
        <v>12098</v>
      </c>
      <c r="K4307" t="s">
        <v>12099</v>
      </c>
      <c r="L4307">
        <v>95</v>
      </c>
      <c r="M4307">
        <v>792</v>
      </c>
      <c r="N4307" t="s">
        <v>12100</v>
      </c>
      <c r="O4307">
        <v>1</v>
      </c>
      <c r="P4307">
        <v>3</v>
      </c>
      <c r="Q4307" t="s">
        <v>30</v>
      </c>
      <c r="R4307" t="s">
        <v>31</v>
      </c>
      <c r="S4307">
        <v>0</v>
      </c>
      <c r="T4307">
        <v>2014</v>
      </c>
      <c r="U4307">
        <v>191</v>
      </c>
      <c r="V4307">
        <v>5.5</v>
      </c>
      <c r="W4307">
        <v>307</v>
      </c>
    </row>
    <row r="4308" spans="1:23" x14ac:dyDescent="0.25">
      <c r="A4308" t="s">
        <v>7668</v>
      </c>
      <c r="B4308">
        <v>127</v>
      </c>
      <c r="C4308">
        <v>100</v>
      </c>
      <c r="D4308">
        <v>122</v>
      </c>
      <c r="E4308">
        <v>83</v>
      </c>
      <c r="F4308" t="s">
        <v>6614</v>
      </c>
      <c r="G4308">
        <v>210</v>
      </c>
      <c r="H4308">
        <v>373967</v>
      </c>
      <c r="I4308" t="s">
        <v>3159</v>
      </c>
      <c r="J4308" t="s">
        <v>2379</v>
      </c>
      <c r="K4308" t="s">
        <v>12101</v>
      </c>
      <c r="L4308">
        <v>43839</v>
      </c>
      <c r="M4308">
        <v>469</v>
      </c>
      <c r="N4308" t="s">
        <v>8842</v>
      </c>
      <c r="O4308">
        <v>0</v>
      </c>
      <c r="P4308">
        <v>481</v>
      </c>
      <c r="Q4308" t="s">
        <v>30</v>
      </c>
      <c r="R4308" t="s">
        <v>31</v>
      </c>
      <c r="S4308">
        <v>0</v>
      </c>
      <c r="T4308">
        <v>2001</v>
      </c>
      <c r="U4308">
        <v>148</v>
      </c>
      <c r="V4308">
        <v>6.5</v>
      </c>
      <c r="W4308">
        <v>0</v>
      </c>
    </row>
    <row r="4309" spans="1:23" x14ac:dyDescent="0.25">
      <c r="A4309" t="s">
        <v>291</v>
      </c>
      <c r="B4309">
        <v>32</v>
      </c>
      <c r="C4309">
        <v>80</v>
      </c>
      <c r="D4309">
        <v>522</v>
      </c>
      <c r="E4309">
        <v>423</v>
      </c>
      <c r="F4309" t="s">
        <v>291</v>
      </c>
      <c r="G4309">
        <v>813</v>
      </c>
      <c r="H4309">
        <v>194568</v>
      </c>
      <c r="I4309" t="s">
        <v>1099</v>
      </c>
      <c r="J4309" t="s">
        <v>12102</v>
      </c>
      <c r="K4309" t="s">
        <v>12103</v>
      </c>
      <c r="L4309">
        <v>2963</v>
      </c>
      <c r="M4309">
        <v>2179</v>
      </c>
      <c r="N4309" t="s">
        <v>1380</v>
      </c>
      <c r="O4309">
        <v>0</v>
      </c>
      <c r="P4309">
        <v>28</v>
      </c>
      <c r="Q4309" t="s">
        <v>30</v>
      </c>
      <c r="R4309" t="s">
        <v>31</v>
      </c>
      <c r="S4309">
        <v>0</v>
      </c>
      <c r="T4309">
        <v>2006</v>
      </c>
      <c r="U4309">
        <v>522</v>
      </c>
      <c r="V4309">
        <v>6.2</v>
      </c>
      <c r="W4309">
        <v>0</v>
      </c>
    </row>
    <row r="4310" spans="1:23" x14ac:dyDescent="0.25">
      <c r="A4310" t="s">
        <v>12104</v>
      </c>
      <c r="B4310">
        <v>8</v>
      </c>
      <c r="C4310">
        <v>94</v>
      </c>
      <c r="D4310">
        <v>13</v>
      </c>
      <c r="E4310">
        <v>616</v>
      </c>
      <c r="F4310" t="s">
        <v>3892</v>
      </c>
      <c r="G4310">
        <v>1000</v>
      </c>
      <c r="H4310">
        <v>0</v>
      </c>
      <c r="I4310" t="s">
        <v>4336</v>
      </c>
      <c r="J4310" t="s">
        <v>1756</v>
      </c>
      <c r="K4310" t="s">
        <v>12105</v>
      </c>
      <c r="L4310">
        <v>919</v>
      </c>
      <c r="M4310">
        <v>3288</v>
      </c>
      <c r="N4310" t="s">
        <v>8752</v>
      </c>
      <c r="O4310">
        <v>1</v>
      </c>
      <c r="P4310">
        <v>14</v>
      </c>
      <c r="Q4310" t="s">
        <v>30</v>
      </c>
      <c r="R4310" t="s">
        <v>31</v>
      </c>
      <c r="S4310">
        <v>0</v>
      </c>
      <c r="T4310">
        <v>2010</v>
      </c>
      <c r="U4310">
        <v>826</v>
      </c>
      <c r="V4310">
        <v>6.7</v>
      </c>
      <c r="W4310">
        <v>0</v>
      </c>
    </row>
    <row r="4311" spans="1:23" x14ac:dyDescent="0.25">
      <c r="A4311" t="s">
        <v>12106</v>
      </c>
      <c r="B4311">
        <v>229</v>
      </c>
      <c r="C4311">
        <v>93</v>
      </c>
      <c r="D4311">
        <v>134</v>
      </c>
      <c r="E4311">
        <v>488</v>
      </c>
      <c r="F4311" t="s">
        <v>7833</v>
      </c>
      <c r="G4311">
        <v>936</v>
      </c>
      <c r="H4311">
        <v>0</v>
      </c>
      <c r="I4311" t="s">
        <v>4577</v>
      </c>
      <c r="J4311" t="s">
        <v>25</v>
      </c>
      <c r="K4311" t="s">
        <v>12107</v>
      </c>
      <c r="L4311">
        <v>23349</v>
      </c>
      <c r="M4311">
        <v>3668</v>
      </c>
      <c r="N4311" t="s">
        <v>12108</v>
      </c>
      <c r="O4311">
        <v>0</v>
      </c>
      <c r="P4311">
        <v>235</v>
      </c>
      <c r="Q4311" t="s">
        <v>30</v>
      </c>
      <c r="R4311" t="s">
        <v>31</v>
      </c>
      <c r="S4311">
        <v>0</v>
      </c>
      <c r="T4311">
        <v>2006</v>
      </c>
      <c r="U4311">
        <v>935</v>
      </c>
      <c r="V4311">
        <v>5.7</v>
      </c>
      <c r="W4311">
        <v>0</v>
      </c>
    </row>
    <row r="4312" spans="1:23" x14ac:dyDescent="0.25">
      <c r="A4312" t="s">
        <v>12109</v>
      </c>
      <c r="B4312">
        <v>120</v>
      </c>
      <c r="C4312">
        <v>87</v>
      </c>
      <c r="D4312">
        <v>0</v>
      </c>
      <c r="E4312">
        <v>8</v>
      </c>
      <c r="F4312" t="s">
        <v>12110</v>
      </c>
      <c r="G4312">
        <v>309</v>
      </c>
      <c r="H4312">
        <v>163245</v>
      </c>
      <c r="I4312" t="s">
        <v>2479</v>
      </c>
      <c r="J4312" t="s">
        <v>12111</v>
      </c>
      <c r="K4312" t="s">
        <v>12112</v>
      </c>
      <c r="L4312">
        <v>143086</v>
      </c>
      <c r="M4312">
        <v>352</v>
      </c>
      <c r="N4312" t="s">
        <v>12113</v>
      </c>
      <c r="O4312">
        <v>1</v>
      </c>
      <c r="P4312">
        <v>211</v>
      </c>
      <c r="Q4312" t="s">
        <v>30</v>
      </c>
      <c r="R4312" t="s">
        <v>31</v>
      </c>
      <c r="S4312">
        <v>0</v>
      </c>
      <c r="T4312">
        <v>1936</v>
      </c>
      <c r="U4312">
        <v>8</v>
      </c>
      <c r="V4312">
        <v>8.6</v>
      </c>
      <c r="W4312">
        <v>0</v>
      </c>
    </row>
    <row r="4313" spans="1:23" x14ac:dyDescent="0.25">
      <c r="A4313" t="s">
        <v>12114</v>
      </c>
      <c r="B4313">
        <v>31</v>
      </c>
      <c r="C4313">
        <v>91</v>
      </c>
      <c r="D4313">
        <v>18</v>
      </c>
      <c r="E4313">
        <v>597</v>
      </c>
      <c r="F4313" t="s">
        <v>3930</v>
      </c>
      <c r="G4313">
        <v>954</v>
      </c>
      <c r="H4313">
        <v>119841</v>
      </c>
      <c r="I4313" t="s">
        <v>2164</v>
      </c>
      <c r="J4313" t="s">
        <v>544</v>
      </c>
      <c r="K4313" t="s">
        <v>12115</v>
      </c>
      <c r="L4313">
        <v>2419</v>
      </c>
      <c r="M4313">
        <v>3901</v>
      </c>
      <c r="N4313" t="s">
        <v>3111</v>
      </c>
      <c r="O4313">
        <v>1</v>
      </c>
      <c r="P4313">
        <v>55</v>
      </c>
      <c r="Q4313" t="s">
        <v>30</v>
      </c>
      <c r="R4313" t="s">
        <v>31</v>
      </c>
      <c r="S4313">
        <v>0</v>
      </c>
      <c r="T4313">
        <v>2002</v>
      </c>
      <c r="U4313">
        <v>767</v>
      </c>
      <c r="V4313">
        <v>6.5</v>
      </c>
      <c r="W4313">
        <v>304</v>
      </c>
    </row>
    <row r="4314" spans="1:23" x14ac:dyDescent="0.25">
      <c r="A4314" t="s">
        <v>3823</v>
      </c>
      <c r="B4314">
        <v>100</v>
      </c>
      <c r="C4314">
        <v>84</v>
      </c>
      <c r="D4314">
        <v>0</v>
      </c>
      <c r="E4314">
        <v>158</v>
      </c>
      <c r="F4314" t="s">
        <v>10899</v>
      </c>
      <c r="G4314">
        <v>634</v>
      </c>
      <c r="H4314">
        <v>173066</v>
      </c>
      <c r="I4314" t="s">
        <v>1789</v>
      </c>
      <c r="J4314" t="s">
        <v>8570</v>
      </c>
      <c r="K4314" t="s">
        <v>12116</v>
      </c>
      <c r="L4314">
        <v>21379</v>
      </c>
      <c r="M4314">
        <v>1238</v>
      </c>
      <c r="N4314" t="s">
        <v>12117</v>
      </c>
      <c r="O4314">
        <v>1</v>
      </c>
      <c r="P4314">
        <v>88</v>
      </c>
      <c r="Q4314" t="s">
        <v>30</v>
      </c>
      <c r="R4314" t="s">
        <v>31</v>
      </c>
      <c r="S4314">
        <v>0</v>
      </c>
      <c r="T4314">
        <v>2007</v>
      </c>
      <c r="U4314">
        <v>328</v>
      </c>
      <c r="V4314">
        <v>6.3</v>
      </c>
      <c r="W4314">
        <v>0</v>
      </c>
    </row>
    <row r="4315" spans="1:23" x14ac:dyDescent="0.25">
      <c r="A4315" t="s">
        <v>7978</v>
      </c>
      <c r="B4315">
        <v>14</v>
      </c>
      <c r="C4315">
        <v>90</v>
      </c>
      <c r="D4315">
        <v>7</v>
      </c>
      <c r="E4315">
        <v>424</v>
      </c>
      <c r="F4315" t="s">
        <v>10158</v>
      </c>
      <c r="G4315">
        <v>890</v>
      </c>
      <c r="H4315">
        <v>92362</v>
      </c>
      <c r="I4315" t="s">
        <v>1639</v>
      </c>
      <c r="J4315" t="s">
        <v>438</v>
      </c>
      <c r="K4315" t="s">
        <v>12118</v>
      </c>
      <c r="L4315">
        <v>444</v>
      </c>
      <c r="M4315">
        <v>3138</v>
      </c>
      <c r="N4315" t="s">
        <v>6072</v>
      </c>
      <c r="O4315">
        <v>7</v>
      </c>
      <c r="P4315">
        <v>5</v>
      </c>
      <c r="Q4315" t="s">
        <v>30</v>
      </c>
      <c r="R4315" t="s">
        <v>31</v>
      </c>
      <c r="S4315">
        <v>0</v>
      </c>
      <c r="T4315">
        <v>2005</v>
      </c>
      <c r="U4315">
        <v>597</v>
      </c>
      <c r="V4315">
        <v>4.3</v>
      </c>
      <c r="W4315">
        <v>68</v>
      </c>
    </row>
    <row r="4316" spans="1:23" x14ac:dyDescent="0.25">
      <c r="A4316" t="s">
        <v>12119</v>
      </c>
      <c r="B4316">
        <v>14</v>
      </c>
      <c r="C4316">
        <v>98</v>
      </c>
      <c r="D4316">
        <v>102</v>
      </c>
      <c r="E4316">
        <v>360</v>
      </c>
      <c r="F4316" t="s">
        <v>12120</v>
      </c>
      <c r="G4316">
        <v>563</v>
      </c>
      <c r="H4316">
        <v>105943</v>
      </c>
      <c r="I4316" t="s">
        <v>1094</v>
      </c>
      <c r="J4316" t="s">
        <v>3283</v>
      </c>
      <c r="K4316" t="s">
        <v>12121</v>
      </c>
      <c r="L4316">
        <v>1351</v>
      </c>
      <c r="M4316">
        <v>2628</v>
      </c>
      <c r="N4316" t="s">
        <v>9826</v>
      </c>
      <c r="O4316">
        <v>0</v>
      </c>
      <c r="P4316">
        <v>11</v>
      </c>
      <c r="Q4316" t="s">
        <v>30</v>
      </c>
      <c r="R4316" t="s">
        <v>31</v>
      </c>
      <c r="S4316">
        <v>0</v>
      </c>
      <c r="T4316">
        <v>2015</v>
      </c>
      <c r="U4316">
        <v>485</v>
      </c>
      <c r="V4316">
        <v>6.1</v>
      </c>
      <c r="W4316">
        <v>212</v>
      </c>
    </row>
    <row r="4317" spans="1:23" x14ac:dyDescent="0.25">
      <c r="A4317" t="s">
        <v>8299</v>
      </c>
      <c r="B4317">
        <v>39</v>
      </c>
      <c r="C4317">
        <v>108</v>
      </c>
      <c r="D4317">
        <v>60</v>
      </c>
      <c r="E4317">
        <v>121</v>
      </c>
      <c r="F4317" t="s">
        <v>12122</v>
      </c>
      <c r="G4317">
        <v>826</v>
      </c>
      <c r="H4317">
        <v>0</v>
      </c>
      <c r="I4317" t="s">
        <v>4725</v>
      </c>
      <c r="J4317" t="s">
        <v>617</v>
      </c>
      <c r="K4317" t="s">
        <v>12123</v>
      </c>
      <c r="L4317">
        <v>1134</v>
      </c>
      <c r="M4317">
        <v>1240</v>
      </c>
      <c r="N4317" t="s">
        <v>12124</v>
      </c>
      <c r="O4317">
        <v>0</v>
      </c>
      <c r="P4317">
        <v>26</v>
      </c>
      <c r="Q4317" t="s">
        <v>30</v>
      </c>
      <c r="R4317" t="s">
        <v>31</v>
      </c>
      <c r="S4317">
        <v>0</v>
      </c>
      <c r="T4317">
        <v>2005</v>
      </c>
      <c r="U4317">
        <v>189</v>
      </c>
      <c r="V4317">
        <v>6</v>
      </c>
      <c r="W4317">
        <v>216</v>
      </c>
    </row>
    <row r="4318" spans="1:23" x14ac:dyDescent="0.25">
      <c r="A4318" t="s">
        <v>9165</v>
      </c>
      <c r="B4318">
        <v>35</v>
      </c>
      <c r="C4318">
        <v>124</v>
      </c>
      <c r="D4318">
        <v>407</v>
      </c>
      <c r="E4318">
        <v>7</v>
      </c>
      <c r="F4318" t="s">
        <v>12125</v>
      </c>
      <c r="G4318">
        <v>38</v>
      </c>
      <c r="H4318">
        <v>183490</v>
      </c>
      <c r="I4318" t="s">
        <v>2157</v>
      </c>
      <c r="J4318" t="s">
        <v>12126</v>
      </c>
      <c r="K4318" t="s">
        <v>12127</v>
      </c>
      <c r="L4318">
        <v>463</v>
      </c>
      <c r="M4318">
        <v>60</v>
      </c>
      <c r="N4318" t="s">
        <v>12128</v>
      </c>
      <c r="O4318">
        <v>0</v>
      </c>
      <c r="P4318">
        <v>8</v>
      </c>
      <c r="Q4318" t="s">
        <v>30</v>
      </c>
      <c r="R4318" t="s">
        <v>31</v>
      </c>
      <c r="S4318">
        <v>0</v>
      </c>
      <c r="T4318">
        <v>2010</v>
      </c>
      <c r="U4318">
        <v>8</v>
      </c>
      <c r="V4318">
        <v>5.8</v>
      </c>
      <c r="W4318">
        <v>594</v>
      </c>
    </row>
    <row r="4319" spans="1:23" x14ac:dyDescent="0.25">
      <c r="A4319" t="s">
        <v>12129</v>
      </c>
      <c r="B4319">
        <v>178</v>
      </c>
      <c r="C4319">
        <v>95</v>
      </c>
      <c r="D4319">
        <v>49</v>
      </c>
      <c r="E4319">
        <v>57</v>
      </c>
      <c r="F4319" t="s">
        <v>12130</v>
      </c>
      <c r="G4319">
        <v>413</v>
      </c>
      <c r="H4319">
        <v>3478</v>
      </c>
      <c r="I4319" t="s">
        <v>4475</v>
      </c>
      <c r="J4319" t="s">
        <v>714</v>
      </c>
      <c r="K4319" t="s">
        <v>12131</v>
      </c>
      <c r="L4319">
        <v>22212</v>
      </c>
      <c r="M4319">
        <v>721</v>
      </c>
      <c r="N4319" t="s">
        <v>12132</v>
      </c>
      <c r="O4319">
        <v>0</v>
      </c>
      <c r="P4319">
        <v>142</v>
      </c>
      <c r="Q4319" t="s">
        <v>30</v>
      </c>
      <c r="R4319" t="s">
        <v>188</v>
      </c>
      <c r="S4319">
        <v>0</v>
      </c>
      <c r="T4319">
        <v>2008</v>
      </c>
      <c r="U4319">
        <v>98</v>
      </c>
      <c r="V4319">
        <v>6.7</v>
      </c>
      <c r="W4319">
        <v>0</v>
      </c>
    </row>
    <row r="4320" spans="1:23" x14ac:dyDescent="0.25">
      <c r="A4320" t="s">
        <v>12133</v>
      </c>
      <c r="B4320">
        <v>46</v>
      </c>
      <c r="C4320">
        <v>90</v>
      </c>
      <c r="D4320">
        <v>7</v>
      </c>
      <c r="E4320">
        <v>711</v>
      </c>
      <c r="F4320" t="s">
        <v>4865</v>
      </c>
      <c r="G4320">
        <v>87000</v>
      </c>
      <c r="H4320">
        <v>52166</v>
      </c>
      <c r="I4320" t="s">
        <v>2164</v>
      </c>
      <c r="J4320" t="s">
        <v>357</v>
      </c>
      <c r="K4320" t="s">
        <v>12134</v>
      </c>
      <c r="L4320">
        <v>2792</v>
      </c>
      <c r="M4320">
        <v>89263</v>
      </c>
      <c r="N4320" t="s">
        <v>5575</v>
      </c>
      <c r="O4320">
        <v>3</v>
      </c>
      <c r="P4320">
        <v>22</v>
      </c>
      <c r="Q4320" t="s">
        <v>30</v>
      </c>
      <c r="R4320" t="s">
        <v>31</v>
      </c>
      <c r="S4320">
        <v>0</v>
      </c>
      <c r="T4320">
        <v>2008</v>
      </c>
      <c r="U4320">
        <v>781</v>
      </c>
      <c r="V4320">
        <v>6.7</v>
      </c>
      <c r="W4320">
        <v>371</v>
      </c>
    </row>
    <row r="4321" spans="1:23" x14ac:dyDescent="0.25">
      <c r="A4321" t="s">
        <v>12135</v>
      </c>
      <c r="B4321">
        <v>0</v>
      </c>
      <c r="C4321">
        <v>93</v>
      </c>
      <c r="D4321">
        <v>228</v>
      </c>
      <c r="E4321">
        <v>134</v>
      </c>
      <c r="F4321" t="s">
        <v>12135</v>
      </c>
      <c r="G4321">
        <v>310</v>
      </c>
      <c r="H4321">
        <v>0</v>
      </c>
      <c r="I4321" t="s">
        <v>936</v>
      </c>
      <c r="J4321" t="s">
        <v>7342</v>
      </c>
      <c r="K4321" t="s">
        <v>12136</v>
      </c>
      <c r="L4321">
        <v>7</v>
      </c>
      <c r="M4321">
        <v>771</v>
      </c>
      <c r="N4321" t="s">
        <v>12137</v>
      </c>
      <c r="O4321">
        <v>1</v>
      </c>
      <c r="P4321">
        <v>0</v>
      </c>
      <c r="Q4321" t="s">
        <v>30</v>
      </c>
      <c r="R4321" t="s">
        <v>31</v>
      </c>
      <c r="S4321">
        <v>0</v>
      </c>
      <c r="T4321">
        <v>2015</v>
      </c>
      <c r="U4321">
        <v>228</v>
      </c>
      <c r="V4321">
        <v>7.6</v>
      </c>
      <c r="W4321">
        <v>132</v>
      </c>
    </row>
    <row r="4322" spans="1:23" x14ac:dyDescent="0.25">
      <c r="A4322" t="s">
        <v>7478</v>
      </c>
      <c r="B4322">
        <v>234</v>
      </c>
      <c r="C4322">
        <v>101</v>
      </c>
      <c r="D4322">
        <v>0</v>
      </c>
      <c r="E4322">
        <v>721</v>
      </c>
      <c r="F4322" t="s">
        <v>8520</v>
      </c>
      <c r="G4322">
        <v>1000</v>
      </c>
      <c r="H4322">
        <v>1163508</v>
      </c>
      <c r="I4322" t="s">
        <v>610</v>
      </c>
      <c r="J4322" t="s">
        <v>8149</v>
      </c>
      <c r="K4322" t="s">
        <v>12138</v>
      </c>
      <c r="L4322">
        <v>20376</v>
      </c>
      <c r="M4322">
        <v>5158</v>
      </c>
      <c r="N4322" t="s">
        <v>9904</v>
      </c>
      <c r="O4322">
        <v>1</v>
      </c>
      <c r="P4322">
        <v>166</v>
      </c>
      <c r="Q4322" t="s">
        <v>30</v>
      </c>
      <c r="R4322" t="s">
        <v>31</v>
      </c>
      <c r="S4322">
        <v>0</v>
      </c>
      <c r="T4322">
        <v>2012</v>
      </c>
      <c r="U4322">
        <v>725</v>
      </c>
      <c r="V4322">
        <v>5.0999999999999996</v>
      </c>
      <c r="W4322">
        <v>15000</v>
      </c>
    </row>
    <row r="4323" spans="1:23" x14ac:dyDescent="0.25">
      <c r="A4323" t="s">
        <v>12139</v>
      </c>
      <c r="B4323">
        <v>166</v>
      </c>
      <c r="C4323">
        <v>107</v>
      </c>
      <c r="D4323">
        <v>3</v>
      </c>
      <c r="E4323">
        <v>28</v>
      </c>
      <c r="F4323" t="s">
        <v>12140</v>
      </c>
      <c r="G4323">
        <v>61</v>
      </c>
      <c r="H4323">
        <v>0</v>
      </c>
      <c r="I4323" t="s">
        <v>10725</v>
      </c>
      <c r="J4323" t="s">
        <v>12141</v>
      </c>
      <c r="K4323" t="s">
        <v>12142</v>
      </c>
      <c r="L4323">
        <v>23323</v>
      </c>
      <c r="M4323">
        <v>165</v>
      </c>
      <c r="N4323" t="s">
        <v>12143</v>
      </c>
      <c r="O4323">
        <v>3</v>
      </c>
      <c r="P4323">
        <v>83</v>
      </c>
      <c r="Q4323" t="s">
        <v>30</v>
      </c>
      <c r="R4323" t="s">
        <v>127</v>
      </c>
      <c r="S4323">
        <v>0</v>
      </c>
      <c r="T4323">
        <v>2014</v>
      </c>
      <c r="U4323">
        <v>46</v>
      </c>
      <c r="V4323">
        <v>6.8</v>
      </c>
      <c r="W4323">
        <v>10000</v>
      </c>
    </row>
    <row r="4324" spans="1:23" x14ac:dyDescent="0.25">
      <c r="A4324" t="s">
        <v>12144</v>
      </c>
      <c r="B4324">
        <v>56</v>
      </c>
      <c r="C4324">
        <v>20</v>
      </c>
      <c r="D4324">
        <v>21</v>
      </c>
      <c r="E4324">
        <v>0</v>
      </c>
      <c r="F4324" t="s">
        <v>12145</v>
      </c>
      <c r="G4324">
        <v>0</v>
      </c>
      <c r="H4324">
        <v>0</v>
      </c>
      <c r="I4324" t="s">
        <v>51</v>
      </c>
      <c r="J4324" t="s">
        <v>12146</v>
      </c>
      <c r="K4324" t="s">
        <v>12147</v>
      </c>
      <c r="L4324">
        <v>4120</v>
      </c>
      <c r="M4324">
        <v>0</v>
      </c>
      <c r="N4324" t="s">
        <v>12148</v>
      </c>
      <c r="O4324">
        <v>0</v>
      </c>
      <c r="P4324">
        <v>70</v>
      </c>
      <c r="Q4324" t="s">
        <v>30</v>
      </c>
      <c r="R4324" t="s">
        <v>31</v>
      </c>
      <c r="S4324">
        <v>0</v>
      </c>
      <c r="T4324">
        <v>2005</v>
      </c>
      <c r="U4324">
        <v>0</v>
      </c>
      <c r="V4324">
        <v>6.8</v>
      </c>
      <c r="W4324">
        <v>0</v>
      </c>
    </row>
    <row r="4325" spans="1:23" x14ac:dyDescent="0.25">
      <c r="A4325" t="s">
        <v>12149</v>
      </c>
      <c r="B4325">
        <v>16</v>
      </c>
      <c r="C4325">
        <v>87</v>
      </c>
      <c r="D4325">
        <v>0</v>
      </c>
      <c r="E4325">
        <v>108</v>
      </c>
      <c r="F4325" t="s">
        <v>12150</v>
      </c>
      <c r="G4325">
        <v>199</v>
      </c>
      <c r="H4325">
        <v>0</v>
      </c>
      <c r="I4325" t="s">
        <v>473</v>
      </c>
      <c r="J4325" t="s">
        <v>12151</v>
      </c>
      <c r="K4325" t="s">
        <v>12152</v>
      </c>
      <c r="L4325">
        <v>1232</v>
      </c>
      <c r="M4325">
        <v>596</v>
      </c>
      <c r="N4325" t="s">
        <v>12153</v>
      </c>
      <c r="O4325">
        <v>2</v>
      </c>
      <c r="P4325">
        <v>10</v>
      </c>
      <c r="Q4325" t="s">
        <v>30</v>
      </c>
      <c r="R4325" t="s">
        <v>188</v>
      </c>
      <c r="S4325">
        <v>0</v>
      </c>
      <c r="T4325">
        <v>2005</v>
      </c>
      <c r="U4325">
        <v>134</v>
      </c>
      <c r="V4325">
        <v>6.8</v>
      </c>
      <c r="W4325">
        <v>193</v>
      </c>
    </row>
    <row r="4326" spans="1:23" x14ac:dyDescent="0.25">
      <c r="A4326" t="s">
        <v>12154</v>
      </c>
      <c r="B4326">
        <v>18</v>
      </c>
      <c r="C4326">
        <v>112</v>
      </c>
      <c r="D4326">
        <v>34</v>
      </c>
      <c r="E4326">
        <v>71</v>
      </c>
      <c r="F4326" t="s">
        <v>12155</v>
      </c>
      <c r="G4326">
        <v>129</v>
      </c>
      <c r="H4326">
        <v>0</v>
      </c>
      <c r="I4326" t="s">
        <v>1639</v>
      </c>
      <c r="J4326" t="s">
        <v>12156</v>
      </c>
      <c r="K4326" t="s">
        <v>12157</v>
      </c>
      <c r="L4326">
        <v>2841</v>
      </c>
      <c r="M4326">
        <v>588</v>
      </c>
      <c r="N4326" t="s">
        <v>12158</v>
      </c>
      <c r="O4326">
        <v>2</v>
      </c>
      <c r="P4326">
        <v>13</v>
      </c>
      <c r="Q4326" t="s">
        <v>30</v>
      </c>
      <c r="R4326" t="s">
        <v>5266</v>
      </c>
      <c r="S4326">
        <v>0</v>
      </c>
      <c r="T4326">
        <v>2014</v>
      </c>
      <c r="U4326">
        <v>98</v>
      </c>
      <c r="V4326">
        <v>7.1</v>
      </c>
      <c r="W4326">
        <v>0</v>
      </c>
    </row>
    <row r="4327" spans="1:23" x14ac:dyDescent="0.25">
      <c r="A4327" t="s">
        <v>12159</v>
      </c>
      <c r="B4327">
        <v>4</v>
      </c>
      <c r="C4327">
        <v>82</v>
      </c>
      <c r="D4327">
        <v>65</v>
      </c>
      <c r="E4327">
        <v>146</v>
      </c>
      <c r="F4327" t="s">
        <v>12160</v>
      </c>
      <c r="G4327">
        <v>341</v>
      </c>
      <c r="H4327">
        <v>0</v>
      </c>
      <c r="I4327" t="s">
        <v>7217</v>
      </c>
      <c r="J4327" t="s">
        <v>12161</v>
      </c>
      <c r="K4327" t="s">
        <v>12162</v>
      </c>
      <c r="L4327">
        <v>459</v>
      </c>
      <c r="M4327">
        <v>967</v>
      </c>
      <c r="N4327" t="s">
        <v>12163</v>
      </c>
      <c r="O4327">
        <v>0</v>
      </c>
      <c r="P4327">
        <v>10</v>
      </c>
      <c r="Q4327" t="s">
        <v>30</v>
      </c>
      <c r="R4327" t="s">
        <v>188</v>
      </c>
      <c r="S4327">
        <v>0</v>
      </c>
      <c r="T4327">
        <v>2014</v>
      </c>
      <c r="U4327">
        <v>265</v>
      </c>
      <c r="V4327">
        <v>2.8</v>
      </c>
      <c r="W4327">
        <v>236</v>
      </c>
    </row>
    <row r="4328" spans="1:23" x14ac:dyDescent="0.25">
      <c r="A4328" t="s">
        <v>12164</v>
      </c>
      <c r="B4328">
        <v>0</v>
      </c>
      <c r="C4328">
        <v>102</v>
      </c>
      <c r="D4328">
        <v>5</v>
      </c>
      <c r="E4328">
        <v>259</v>
      </c>
      <c r="F4328" t="s">
        <v>1204</v>
      </c>
      <c r="G4328">
        <v>3000</v>
      </c>
      <c r="H4328">
        <v>0</v>
      </c>
      <c r="I4328" t="s">
        <v>2479</v>
      </c>
      <c r="J4328" t="s">
        <v>7930</v>
      </c>
      <c r="K4328" t="s">
        <v>12165</v>
      </c>
      <c r="L4328">
        <v>108</v>
      </c>
      <c r="M4328">
        <v>4320</v>
      </c>
      <c r="N4328" t="s">
        <v>4142</v>
      </c>
      <c r="O4328">
        <v>0</v>
      </c>
      <c r="P4328">
        <v>1</v>
      </c>
      <c r="Q4328" t="s">
        <v>30</v>
      </c>
      <c r="R4328" t="s">
        <v>31</v>
      </c>
      <c r="S4328">
        <v>0</v>
      </c>
      <c r="T4328">
        <v>2015</v>
      </c>
      <c r="U4328">
        <v>660</v>
      </c>
      <c r="V4328">
        <v>8.1999999999999993</v>
      </c>
      <c r="W4328">
        <v>232</v>
      </c>
    </row>
    <row r="4329" spans="1:23" x14ac:dyDescent="0.25">
      <c r="A4329" t="s">
        <v>12166</v>
      </c>
      <c r="B4329">
        <v>6</v>
      </c>
      <c r="C4329">
        <v>97</v>
      </c>
      <c r="D4329">
        <v>764</v>
      </c>
      <c r="E4329">
        <v>492</v>
      </c>
      <c r="F4329" t="s">
        <v>5722</v>
      </c>
      <c r="G4329">
        <v>835</v>
      </c>
      <c r="H4329">
        <v>0</v>
      </c>
      <c r="I4329" t="s">
        <v>233</v>
      </c>
      <c r="J4329" t="s">
        <v>12167</v>
      </c>
      <c r="K4329" t="s">
        <v>12168</v>
      </c>
      <c r="L4329">
        <v>735</v>
      </c>
      <c r="M4329">
        <v>2882</v>
      </c>
      <c r="N4329" t="s">
        <v>5919</v>
      </c>
      <c r="O4329">
        <v>3</v>
      </c>
      <c r="P4329">
        <v>18</v>
      </c>
      <c r="Q4329" t="s">
        <v>30</v>
      </c>
      <c r="R4329" t="s">
        <v>31</v>
      </c>
      <c r="S4329">
        <v>0</v>
      </c>
      <c r="T4329">
        <v>2015</v>
      </c>
      <c r="U4329">
        <v>522</v>
      </c>
      <c r="V4329">
        <v>3.1</v>
      </c>
      <c r="W4329">
        <v>402</v>
      </c>
    </row>
    <row r="4330" spans="1:23" x14ac:dyDescent="0.25">
      <c r="A4330" t="s">
        <v>603</v>
      </c>
      <c r="B4330">
        <v>387</v>
      </c>
      <c r="C4330">
        <v>130</v>
      </c>
      <c r="D4330">
        <v>188</v>
      </c>
      <c r="E4330">
        <v>1000</v>
      </c>
      <c r="F4330" t="s">
        <v>1105</v>
      </c>
      <c r="G4330">
        <v>10000</v>
      </c>
      <c r="H4330">
        <v>80033643</v>
      </c>
      <c r="I4330" t="s">
        <v>802</v>
      </c>
      <c r="J4330" t="s">
        <v>362</v>
      </c>
      <c r="K4330" t="s">
        <v>2550</v>
      </c>
      <c r="L4330">
        <v>226583</v>
      </c>
      <c r="M4330">
        <v>16385</v>
      </c>
      <c r="N4330" t="s">
        <v>1330</v>
      </c>
      <c r="O4330">
        <v>2</v>
      </c>
      <c r="P4330">
        <v>448</v>
      </c>
      <c r="Q4330" t="s">
        <v>30</v>
      </c>
      <c r="R4330" t="s">
        <v>31</v>
      </c>
      <c r="S4330">
        <v>0</v>
      </c>
      <c r="T4330">
        <v>2012</v>
      </c>
      <c r="U4330">
        <v>3000</v>
      </c>
      <c r="V4330">
        <v>7</v>
      </c>
      <c r="W4330">
        <v>38000</v>
      </c>
    </row>
    <row r="4331" spans="1:23" x14ac:dyDescent="0.25">
      <c r="A4331" t="s">
        <v>12169</v>
      </c>
      <c r="B4331">
        <v>35</v>
      </c>
      <c r="C4331">
        <v>101</v>
      </c>
      <c r="D4331">
        <v>37</v>
      </c>
      <c r="E4331">
        <v>56</v>
      </c>
      <c r="F4331" t="s">
        <v>12170</v>
      </c>
      <c r="G4331">
        <v>501</v>
      </c>
      <c r="H4331">
        <v>0</v>
      </c>
      <c r="I4331" t="s">
        <v>3752</v>
      </c>
      <c r="J4331" t="s">
        <v>2497</v>
      </c>
      <c r="K4331" t="s">
        <v>12171</v>
      </c>
      <c r="L4331">
        <v>1547</v>
      </c>
      <c r="M4331">
        <v>1044</v>
      </c>
      <c r="N4331" t="s">
        <v>12172</v>
      </c>
      <c r="O4331">
        <v>1</v>
      </c>
      <c r="P4331">
        <v>42</v>
      </c>
      <c r="Q4331" t="s">
        <v>30</v>
      </c>
      <c r="R4331" t="s">
        <v>31</v>
      </c>
      <c r="S4331">
        <v>0</v>
      </c>
      <c r="T4331">
        <v>2015</v>
      </c>
      <c r="U4331">
        <v>418</v>
      </c>
      <c r="V4331">
        <v>3.3</v>
      </c>
      <c r="W4331">
        <v>750</v>
      </c>
    </row>
    <row r="4332" spans="1:23" x14ac:dyDescent="0.25">
      <c r="A4332" t="s">
        <v>12173</v>
      </c>
      <c r="B4332">
        <v>27</v>
      </c>
      <c r="C4332">
        <v>93</v>
      </c>
      <c r="D4332">
        <v>9</v>
      </c>
      <c r="E4332">
        <v>485</v>
      </c>
      <c r="F4332" t="s">
        <v>8550</v>
      </c>
      <c r="G4332">
        <v>708</v>
      </c>
      <c r="H4332">
        <v>0</v>
      </c>
      <c r="I4332" t="s">
        <v>3048</v>
      </c>
      <c r="J4332" t="s">
        <v>3939</v>
      </c>
      <c r="K4332" t="s">
        <v>12174</v>
      </c>
      <c r="L4332">
        <v>133</v>
      </c>
      <c r="M4332">
        <v>2870</v>
      </c>
      <c r="N4332" t="s">
        <v>12175</v>
      </c>
      <c r="O4332">
        <v>0</v>
      </c>
      <c r="P4332">
        <v>2</v>
      </c>
      <c r="Q4332" t="s">
        <v>30</v>
      </c>
      <c r="R4332" t="s">
        <v>31</v>
      </c>
      <c r="S4332">
        <v>0</v>
      </c>
      <c r="T4332">
        <v>2015</v>
      </c>
      <c r="U4332">
        <v>571</v>
      </c>
      <c r="V4332">
        <v>3.6</v>
      </c>
      <c r="W4332">
        <v>135</v>
      </c>
    </row>
    <row r="4333" spans="1:23" x14ac:dyDescent="0.25">
      <c r="A4333" t="s">
        <v>12176</v>
      </c>
      <c r="B4333">
        <v>145</v>
      </c>
      <c r="C4333">
        <v>83</v>
      </c>
      <c r="D4333">
        <v>0</v>
      </c>
      <c r="E4333">
        <v>31</v>
      </c>
      <c r="F4333" t="s">
        <v>12177</v>
      </c>
      <c r="G4333">
        <v>82</v>
      </c>
      <c r="H4333">
        <v>184925485</v>
      </c>
      <c r="I4333" t="s">
        <v>3693</v>
      </c>
      <c r="J4333" t="s">
        <v>12178</v>
      </c>
      <c r="K4333" t="s">
        <v>12179</v>
      </c>
      <c r="L4333">
        <v>133348</v>
      </c>
      <c r="M4333">
        <v>229</v>
      </c>
      <c r="N4333" t="s">
        <v>12180</v>
      </c>
      <c r="O4333">
        <v>1</v>
      </c>
      <c r="P4333">
        <v>204</v>
      </c>
      <c r="Q4333" t="s">
        <v>30</v>
      </c>
      <c r="R4333" t="s">
        <v>31</v>
      </c>
      <c r="S4333">
        <v>0</v>
      </c>
      <c r="T4333">
        <v>1937</v>
      </c>
      <c r="U4333">
        <v>47</v>
      </c>
      <c r="V4333">
        <v>7.7</v>
      </c>
      <c r="W4333">
        <v>0</v>
      </c>
    </row>
    <row r="4334" spans="1:23" x14ac:dyDescent="0.25">
      <c r="A4334" t="s">
        <v>12181</v>
      </c>
      <c r="B4334">
        <v>78</v>
      </c>
      <c r="C4334">
        <v>106</v>
      </c>
      <c r="D4334">
        <v>33</v>
      </c>
      <c r="E4334">
        <v>3</v>
      </c>
      <c r="F4334" t="s">
        <v>12182</v>
      </c>
      <c r="G4334">
        <v>341</v>
      </c>
      <c r="H4334">
        <v>304124</v>
      </c>
      <c r="I4334" t="s">
        <v>2164</v>
      </c>
      <c r="J4334" t="s">
        <v>10501</v>
      </c>
      <c r="K4334" t="s">
        <v>12183</v>
      </c>
      <c r="L4334">
        <v>2720</v>
      </c>
      <c r="M4334">
        <v>358</v>
      </c>
      <c r="N4334" t="s">
        <v>12184</v>
      </c>
      <c r="O4334">
        <v>0</v>
      </c>
      <c r="P4334">
        <v>37</v>
      </c>
      <c r="Q4334" t="s">
        <v>1783</v>
      </c>
      <c r="R4334" t="s">
        <v>10893</v>
      </c>
      <c r="S4334">
        <v>0</v>
      </c>
      <c r="T4334">
        <v>2004</v>
      </c>
      <c r="U4334">
        <v>5</v>
      </c>
      <c r="V4334">
        <v>6.7</v>
      </c>
      <c r="W4334">
        <v>57</v>
      </c>
    </row>
    <row r="4335" spans="1:23" x14ac:dyDescent="0.25">
      <c r="A4335" t="s">
        <v>12185</v>
      </c>
      <c r="B4335">
        <v>10</v>
      </c>
      <c r="C4335">
        <v>113</v>
      </c>
      <c r="D4335">
        <v>74</v>
      </c>
      <c r="E4335">
        <v>387</v>
      </c>
      <c r="F4335" t="s">
        <v>10260</v>
      </c>
      <c r="G4335">
        <v>984</v>
      </c>
      <c r="H4335">
        <v>0</v>
      </c>
      <c r="I4335" t="s">
        <v>8666</v>
      </c>
      <c r="J4335" t="s">
        <v>12186</v>
      </c>
      <c r="K4335" t="s">
        <v>12187</v>
      </c>
      <c r="L4335">
        <v>1978</v>
      </c>
      <c r="M4335">
        <v>2140</v>
      </c>
      <c r="N4335" t="s">
        <v>11021</v>
      </c>
      <c r="O4335">
        <v>2</v>
      </c>
      <c r="P4335">
        <v>41</v>
      </c>
      <c r="Q4335" t="s">
        <v>30</v>
      </c>
      <c r="R4335" t="s">
        <v>44</v>
      </c>
      <c r="S4335">
        <v>0</v>
      </c>
      <c r="T4335">
        <v>1968</v>
      </c>
      <c r="U4335">
        <v>423</v>
      </c>
      <c r="V4335">
        <v>5.5</v>
      </c>
      <c r="W4335">
        <v>209</v>
      </c>
    </row>
    <row r="4336" spans="1:23" x14ac:dyDescent="0.25">
      <c r="A4336" t="s">
        <v>12188</v>
      </c>
      <c r="B4336">
        <v>60</v>
      </c>
      <c r="C4336">
        <v>94</v>
      </c>
      <c r="D4336">
        <v>87</v>
      </c>
      <c r="E4336">
        <v>37</v>
      </c>
      <c r="F4336" t="s">
        <v>12189</v>
      </c>
      <c r="G4336">
        <v>87</v>
      </c>
      <c r="H4336">
        <v>36830</v>
      </c>
      <c r="I4336" t="s">
        <v>12190</v>
      </c>
      <c r="J4336" t="s">
        <v>12188</v>
      </c>
      <c r="K4336" t="s">
        <v>12191</v>
      </c>
      <c r="L4336">
        <v>3291</v>
      </c>
      <c r="M4336">
        <v>256</v>
      </c>
      <c r="N4336" t="s">
        <v>12192</v>
      </c>
      <c r="O4336">
        <v>0</v>
      </c>
      <c r="P4336">
        <v>63</v>
      </c>
      <c r="Q4336" t="s">
        <v>30</v>
      </c>
      <c r="R4336" t="s">
        <v>44</v>
      </c>
      <c r="S4336">
        <v>0</v>
      </c>
      <c r="T4336">
        <v>2004</v>
      </c>
      <c r="U4336">
        <v>70</v>
      </c>
      <c r="V4336">
        <v>6.6</v>
      </c>
      <c r="W4336">
        <v>400</v>
      </c>
    </row>
    <row r="4337" spans="1:23" x14ac:dyDescent="0.25">
      <c r="A4337" t="s">
        <v>12193</v>
      </c>
      <c r="B4337">
        <v>9</v>
      </c>
      <c r="C4337">
        <v>101</v>
      </c>
      <c r="D4337">
        <v>20</v>
      </c>
      <c r="E4337">
        <v>256</v>
      </c>
      <c r="F4337" t="s">
        <v>12194</v>
      </c>
      <c r="G4337">
        <v>1000</v>
      </c>
      <c r="H4337">
        <v>0</v>
      </c>
      <c r="I4337" t="s">
        <v>2164</v>
      </c>
      <c r="J4337" t="s">
        <v>2374</v>
      </c>
      <c r="K4337" t="s">
        <v>12195</v>
      </c>
      <c r="L4337">
        <v>162</v>
      </c>
      <c r="M4337">
        <v>2419</v>
      </c>
      <c r="N4337" t="s">
        <v>12196</v>
      </c>
      <c r="O4337">
        <v>0</v>
      </c>
      <c r="P4337">
        <v>8</v>
      </c>
      <c r="Q4337" t="s">
        <v>30</v>
      </c>
      <c r="R4337" t="s">
        <v>31</v>
      </c>
      <c r="S4337">
        <v>0</v>
      </c>
      <c r="T4337">
        <v>2016</v>
      </c>
      <c r="U4337">
        <v>301</v>
      </c>
      <c r="V4337">
        <v>4.8</v>
      </c>
      <c r="W4337">
        <v>724</v>
      </c>
    </row>
    <row r="4338" spans="1:23" x14ac:dyDescent="0.25">
      <c r="A4338" t="s">
        <v>9875</v>
      </c>
      <c r="B4338">
        <v>63</v>
      </c>
      <c r="C4338">
        <v>99</v>
      </c>
      <c r="D4338">
        <v>10</v>
      </c>
      <c r="E4338">
        <v>295</v>
      </c>
      <c r="F4338" t="s">
        <v>12197</v>
      </c>
      <c r="G4338">
        <v>756</v>
      </c>
      <c r="H4338">
        <v>0</v>
      </c>
      <c r="I4338" t="s">
        <v>3406</v>
      </c>
      <c r="J4338" t="s">
        <v>12198</v>
      </c>
      <c r="K4338" t="s">
        <v>12199</v>
      </c>
      <c r="L4338">
        <v>4948</v>
      </c>
      <c r="M4338">
        <v>2072</v>
      </c>
      <c r="N4338" t="s">
        <v>12200</v>
      </c>
      <c r="O4338">
        <v>0</v>
      </c>
      <c r="P4338">
        <v>33</v>
      </c>
      <c r="Q4338" t="s">
        <v>30</v>
      </c>
      <c r="R4338" t="s">
        <v>188</v>
      </c>
      <c r="S4338">
        <v>0</v>
      </c>
      <c r="T4338">
        <v>2014</v>
      </c>
      <c r="U4338">
        <v>382</v>
      </c>
      <c r="V4338">
        <v>5.5</v>
      </c>
      <c r="W4338">
        <v>969</v>
      </c>
    </row>
    <row r="4339" spans="1:23" x14ac:dyDescent="0.25">
      <c r="A4339" t="s">
        <v>92</v>
      </c>
      <c r="B4339">
        <v>92</v>
      </c>
      <c r="C4339">
        <v>76</v>
      </c>
      <c r="D4339">
        <v>412</v>
      </c>
      <c r="E4339">
        <v>3</v>
      </c>
      <c r="F4339" t="s">
        <v>12201</v>
      </c>
      <c r="G4339">
        <v>412</v>
      </c>
      <c r="H4339">
        <v>231186</v>
      </c>
      <c r="I4339" t="s">
        <v>3453</v>
      </c>
      <c r="J4339" t="s">
        <v>92</v>
      </c>
      <c r="K4339" t="s">
        <v>12202</v>
      </c>
      <c r="L4339">
        <v>2082</v>
      </c>
      <c r="M4339">
        <v>421</v>
      </c>
      <c r="N4339" t="s">
        <v>12203</v>
      </c>
      <c r="O4339">
        <v>0</v>
      </c>
      <c r="P4339">
        <v>16</v>
      </c>
      <c r="Q4339" t="s">
        <v>965</v>
      </c>
      <c r="R4339" t="s">
        <v>966</v>
      </c>
      <c r="S4339">
        <v>0</v>
      </c>
      <c r="T4339">
        <v>2014</v>
      </c>
      <c r="U4339">
        <v>4</v>
      </c>
      <c r="V4339">
        <v>6.3</v>
      </c>
      <c r="W4339">
        <v>389</v>
      </c>
    </row>
    <row r="4340" spans="1:23" x14ac:dyDescent="0.25">
      <c r="A4340" t="s">
        <v>12204</v>
      </c>
      <c r="B4340">
        <v>4</v>
      </c>
      <c r="C4340">
        <v>91</v>
      </c>
      <c r="D4340">
        <v>58</v>
      </c>
      <c r="E4340">
        <v>69</v>
      </c>
      <c r="F4340" t="s">
        <v>12205</v>
      </c>
      <c r="G4340">
        <v>847</v>
      </c>
      <c r="H4340">
        <v>0</v>
      </c>
      <c r="I4340" t="s">
        <v>3406</v>
      </c>
      <c r="J4340" t="s">
        <v>2814</v>
      </c>
      <c r="K4340" t="s">
        <v>12206</v>
      </c>
      <c r="L4340">
        <v>330</v>
      </c>
      <c r="M4340">
        <v>1159</v>
      </c>
      <c r="N4340" t="s">
        <v>12207</v>
      </c>
      <c r="O4340">
        <v>0</v>
      </c>
      <c r="P4340">
        <v>6</v>
      </c>
      <c r="Q4340" t="s">
        <v>30</v>
      </c>
      <c r="R4340" t="s">
        <v>31</v>
      </c>
      <c r="S4340">
        <v>0</v>
      </c>
      <c r="T4340">
        <v>2014</v>
      </c>
      <c r="U4340">
        <v>147</v>
      </c>
      <c r="V4340">
        <v>6.9</v>
      </c>
      <c r="W4340">
        <v>223</v>
      </c>
    </row>
    <row r="4341" spans="1:23" x14ac:dyDescent="0.25">
      <c r="A4341" t="s">
        <v>12208</v>
      </c>
      <c r="B4341">
        <v>53</v>
      </c>
      <c r="C4341">
        <v>105</v>
      </c>
      <c r="D4341">
        <v>7</v>
      </c>
      <c r="E4341">
        <v>356</v>
      </c>
      <c r="F4341" t="s">
        <v>11345</v>
      </c>
      <c r="G4341">
        <v>1000</v>
      </c>
      <c r="H4341">
        <v>0</v>
      </c>
      <c r="I4341" t="s">
        <v>1530</v>
      </c>
      <c r="J4341" t="s">
        <v>12209</v>
      </c>
      <c r="K4341" t="s">
        <v>12210</v>
      </c>
      <c r="L4341">
        <v>22975</v>
      </c>
      <c r="M4341">
        <v>2658</v>
      </c>
      <c r="N4341" t="s">
        <v>12211</v>
      </c>
      <c r="O4341">
        <v>1</v>
      </c>
      <c r="P4341">
        <v>155</v>
      </c>
      <c r="Q4341" t="s">
        <v>30</v>
      </c>
      <c r="R4341" t="s">
        <v>31</v>
      </c>
      <c r="S4341">
        <v>0</v>
      </c>
      <c r="T4341">
        <v>1966</v>
      </c>
      <c r="U4341">
        <v>370</v>
      </c>
      <c r="V4341">
        <v>6.5</v>
      </c>
      <c r="W4341">
        <v>0</v>
      </c>
    </row>
    <row r="4342" spans="1:23" x14ac:dyDescent="0.25">
      <c r="A4342" t="s">
        <v>857</v>
      </c>
      <c r="B4342">
        <v>116</v>
      </c>
      <c r="C4342">
        <v>120</v>
      </c>
      <c r="D4342">
        <v>0</v>
      </c>
      <c r="E4342">
        <v>452</v>
      </c>
      <c r="F4342" t="s">
        <v>472</v>
      </c>
      <c r="G4342">
        <v>26000</v>
      </c>
      <c r="H4342">
        <v>3650677</v>
      </c>
      <c r="I4342" t="s">
        <v>684</v>
      </c>
      <c r="J4342" t="s">
        <v>234</v>
      </c>
      <c r="K4342" t="s">
        <v>12212</v>
      </c>
      <c r="L4342">
        <v>414976</v>
      </c>
      <c r="M4342">
        <v>28294</v>
      </c>
      <c r="N4342" t="s">
        <v>2189</v>
      </c>
      <c r="O4342">
        <v>1</v>
      </c>
      <c r="P4342">
        <v>523</v>
      </c>
      <c r="Q4342" t="s">
        <v>30</v>
      </c>
      <c r="R4342" t="s">
        <v>44</v>
      </c>
      <c r="S4342">
        <v>0</v>
      </c>
      <c r="T4342">
        <v>1998</v>
      </c>
      <c r="U4342">
        <v>1000</v>
      </c>
      <c r="V4342">
        <v>8.1999999999999993</v>
      </c>
      <c r="W4342">
        <v>21000</v>
      </c>
    </row>
    <row r="4343" spans="1:23" x14ac:dyDescent="0.25">
      <c r="A4343" t="s">
        <v>12213</v>
      </c>
      <c r="B4343">
        <v>0</v>
      </c>
      <c r="C4343">
        <v>105</v>
      </c>
      <c r="D4343">
        <v>0</v>
      </c>
      <c r="E4343">
        <v>467</v>
      </c>
      <c r="F4343" t="s">
        <v>1486</v>
      </c>
      <c r="G4343">
        <v>883</v>
      </c>
      <c r="H4343">
        <v>0</v>
      </c>
      <c r="I4343" t="s">
        <v>8666</v>
      </c>
      <c r="J4343" t="s">
        <v>2844</v>
      </c>
      <c r="K4343" t="s">
        <v>12214</v>
      </c>
      <c r="L4343">
        <v>39</v>
      </c>
      <c r="M4343">
        <v>3164</v>
      </c>
      <c r="N4343" t="s">
        <v>2622</v>
      </c>
      <c r="O4343">
        <v>0</v>
      </c>
      <c r="P4343">
        <v>2</v>
      </c>
      <c r="Q4343" t="s">
        <v>30</v>
      </c>
      <c r="R4343" t="s">
        <v>31</v>
      </c>
      <c r="S4343">
        <v>0</v>
      </c>
      <c r="T4343">
        <v>1982</v>
      </c>
      <c r="U4343">
        <v>655</v>
      </c>
      <c r="V4343">
        <v>7.1</v>
      </c>
      <c r="W4343">
        <v>32</v>
      </c>
    </row>
    <row r="4344" spans="1:23" x14ac:dyDescent="0.25">
      <c r="A4344" t="s">
        <v>9354</v>
      </c>
      <c r="B4344">
        <v>98</v>
      </c>
      <c r="C4344">
        <v>105</v>
      </c>
      <c r="D4344">
        <v>346</v>
      </c>
      <c r="E4344">
        <v>141</v>
      </c>
      <c r="F4344" t="s">
        <v>12215</v>
      </c>
      <c r="G4344">
        <v>280</v>
      </c>
      <c r="H4344">
        <v>1647780</v>
      </c>
      <c r="I4344" t="s">
        <v>2164</v>
      </c>
      <c r="J4344" t="s">
        <v>2761</v>
      </c>
      <c r="K4344" t="s">
        <v>12216</v>
      </c>
      <c r="L4344">
        <v>65951</v>
      </c>
      <c r="M4344">
        <v>821</v>
      </c>
      <c r="N4344" t="s">
        <v>12217</v>
      </c>
      <c r="O4344">
        <v>1</v>
      </c>
      <c r="P4344">
        <v>258</v>
      </c>
      <c r="Q4344" t="s">
        <v>9094</v>
      </c>
      <c r="R4344" t="s">
        <v>4649</v>
      </c>
      <c r="S4344">
        <v>0</v>
      </c>
      <c r="T4344">
        <v>1998</v>
      </c>
      <c r="U4344">
        <v>278</v>
      </c>
      <c r="V4344">
        <v>8.1</v>
      </c>
      <c r="W4344">
        <v>5000</v>
      </c>
    </row>
    <row r="4345" spans="1:23" x14ac:dyDescent="0.25">
      <c r="A4345" t="s">
        <v>192</v>
      </c>
      <c r="B4345">
        <v>43</v>
      </c>
      <c r="C4345">
        <v>95</v>
      </c>
      <c r="D4345">
        <v>12000</v>
      </c>
      <c r="E4345">
        <v>636</v>
      </c>
      <c r="F4345" t="s">
        <v>1201</v>
      </c>
      <c r="G4345">
        <v>12000</v>
      </c>
      <c r="H4345">
        <v>695229</v>
      </c>
      <c r="I4345" t="s">
        <v>1639</v>
      </c>
      <c r="J4345" t="s">
        <v>192</v>
      </c>
      <c r="K4345" t="s">
        <v>12218</v>
      </c>
      <c r="L4345">
        <v>11369</v>
      </c>
      <c r="M4345">
        <v>14420</v>
      </c>
      <c r="N4345" t="s">
        <v>4098</v>
      </c>
      <c r="O4345">
        <v>1</v>
      </c>
      <c r="P4345">
        <v>65</v>
      </c>
      <c r="Q4345" t="s">
        <v>30</v>
      </c>
      <c r="R4345" t="s">
        <v>31</v>
      </c>
      <c r="S4345">
        <v>0</v>
      </c>
      <c r="T4345">
        <v>1996</v>
      </c>
      <c r="U4345">
        <v>680</v>
      </c>
      <c r="V4345">
        <v>7.2</v>
      </c>
      <c r="W4345">
        <v>872</v>
      </c>
    </row>
    <row r="4346" spans="1:23" x14ac:dyDescent="0.25">
      <c r="A4346" t="s">
        <v>12219</v>
      </c>
      <c r="B4346">
        <v>15</v>
      </c>
      <c r="C4346">
        <v>135</v>
      </c>
      <c r="D4346">
        <v>5</v>
      </c>
      <c r="E4346">
        <v>5</v>
      </c>
      <c r="F4346" t="s">
        <v>12220</v>
      </c>
      <c r="G4346">
        <v>51</v>
      </c>
      <c r="H4346">
        <v>638951</v>
      </c>
      <c r="I4346" t="s">
        <v>2164</v>
      </c>
      <c r="J4346" t="s">
        <v>12221</v>
      </c>
      <c r="K4346" t="s">
        <v>12222</v>
      </c>
      <c r="L4346">
        <v>775</v>
      </c>
      <c r="M4346">
        <v>83</v>
      </c>
      <c r="N4346" t="s">
        <v>12223</v>
      </c>
      <c r="O4346">
        <v>2</v>
      </c>
      <c r="P4346">
        <v>19</v>
      </c>
      <c r="Q4346" t="s">
        <v>12224</v>
      </c>
      <c r="R4346" t="s">
        <v>31</v>
      </c>
      <c r="S4346">
        <v>0</v>
      </c>
      <c r="T4346">
        <v>2006</v>
      </c>
      <c r="U4346">
        <v>24</v>
      </c>
      <c r="V4346">
        <v>7.4</v>
      </c>
      <c r="W4346">
        <v>100</v>
      </c>
    </row>
    <row r="4347" spans="1:23" x14ac:dyDescent="0.25">
      <c r="A4347" t="s">
        <v>12225</v>
      </c>
      <c r="B4347">
        <v>14</v>
      </c>
      <c r="C4347">
        <v>105</v>
      </c>
      <c r="D4347">
        <v>7</v>
      </c>
      <c r="E4347">
        <v>548</v>
      </c>
      <c r="F4347" t="s">
        <v>891</v>
      </c>
      <c r="G4347">
        <v>2000</v>
      </c>
      <c r="H4347">
        <v>609042</v>
      </c>
      <c r="I4347" t="s">
        <v>2164</v>
      </c>
      <c r="J4347" t="s">
        <v>2480</v>
      </c>
      <c r="K4347" t="s">
        <v>12226</v>
      </c>
      <c r="L4347">
        <v>449</v>
      </c>
      <c r="M4347">
        <v>3475</v>
      </c>
      <c r="N4347" t="s">
        <v>2040</v>
      </c>
      <c r="O4347">
        <v>2</v>
      </c>
      <c r="P4347">
        <v>38</v>
      </c>
      <c r="Q4347" t="s">
        <v>30</v>
      </c>
      <c r="R4347" t="s">
        <v>31</v>
      </c>
      <c r="S4347">
        <v>0</v>
      </c>
      <c r="T4347">
        <v>1999</v>
      </c>
      <c r="U4347">
        <v>783</v>
      </c>
      <c r="V4347">
        <v>6.5</v>
      </c>
      <c r="W4347">
        <v>117</v>
      </c>
    </row>
    <row r="4348" spans="1:23" x14ac:dyDescent="0.25">
      <c r="A4348" t="s">
        <v>12227</v>
      </c>
      <c r="B4348">
        <v>56</v>
      </c>
      <c r="C4348">
        <v>83</v>
      </c>
      <c r="D4348">
        <v>5</v>
      </c>
      <c r="E4348">
        <v>98</v>
      </c>
      <c r="F4348" t="s">
        <v>9091</v>
      </c>
      <c r="G4348">
        <v>413</v>
      </c>
      <c r="H4348">
        <v>1521</v>
      </c>
      <c r="I4348" t="s">
        <v>4577</v>
      </c>
      <c r="J4348" t="s">
        <v>714</v>
      </c>
      <c r="K4348" t="s">
        <v>12228</v>
      </c>
      <c r="L4348">
        <v>1231</v>
      </c>
      <c r="M4348">
        <v>843</v>
      </c>
      <c r="N4348" t="s">
        <v>12130</v>
      </c>
      <c r="O4348">
        <v>0</v>
      </c>
      <c r="P4348">
        <v>10</v>
      </c>
      <c r="Q4348" t="s">
        <v>30</v>
      </c>
      <c r="R4348" t="s">
        <v>188</v>
      </c>
      <c r="S4348">
        <v>0</v>
      </c>
      <c r="T4348">
        <v>2012</v>
      </c>
      <c r="U4348">
        <v>197</v>
      </c>
      <c r="V4348">
        <v>5.7</v>
      </c>
      <c r="W4348">
        <v>932</v>
      </c>
    </row>
    <row r="4349" spans="1:23" x14ac:dyDescent="0.25">
      <c r="A4349" t="s">
        <v>2689</v>
      </c>
      <c r="B4349">
        <v>79</v>
      </c>
      <c r="C4349">
        <v>111</v>
      </c>
      <c r="D4349">
        <v>17</v>
      </c>
      <c r="E4349">
        <v>652</v>
      </c>
      <c r="F4349" t="s">
        <v>2310</v>
      </c>
      <c r="G4349">
        <v>13000</v>
      </c>
      <c r="H4349">
        <v>32940507</v>
      </c>
      <c r="I4349" t="s">
        <v>321</v>
      </c>
      <c r="J4349" t="s">
        <v>664</v>
      </c>
      <c r="K4349" t="s">
        <v>2690</v>
      </c>
      <c r="L4349">
        <v>54316</v>
      </c>
      <c r="M4349">
        <v>16537</v>
      </c>
      <c r="N4349" t="s">
        <v>2691</v>
      </c>
      <c r="O4349">
        <v>1</v>
      </c>
      <c r="P4349">
        <v>127</v>
      </c>
      <c r="Q4349" t="s">
        <v>30</v>
      </c>
      <c r="R4349" t="s">
        <v>31</v>
      </c>
      <c r="S4349">
        <v>0</v>
      </c>
      <c r="T4349">
        <v>1998</v>
      </c>
      <c r="U4349">
        <v>969</v>
      </c>
      <c r="V4349">
        <v>6.1</v>
      </c>
      <c r="W4349">
        <v>0</v>
      </c>
    </row>
    <row r="4350" spans="1:23" x14ac:dyDescent="0.25">
      <c r="A4350" t="s">
        <v>12229</v>
      </c>
      <c r="B4350">
        <v>16</v>
      </c>
      <c r="C4350">
        <v>135</v>
      </c>
      <c r="D4350">
        <v>135</v>
      </c>
      <c r="E4350">
        <v>0</v>
      </c>
      <c r="F4350" t="s">
        <v>12230</v>
      </c>
      <c r="G4350">
        <v>0</v>
      </c>
      <c r="H4350">
        <v>0</v>
      </c>
      <c r="I4350" t="s">
        <v>4386</v>
      </c>
      <c r="J4350" t="s">
        <v>12231</v>
      </c>
      <c r="K4350" t="s">
        <v>12232</v>
      </c>
      <c r="L4350">
        <v>3144</v>
      </c>
      <c r="M4350">
        <v>0</v>
      </c>
      <c r="N4350" t="s">
        <v>12233</v>
      </c>
      <c r="O4350">
        <v>1</v>
      </c>
      <c r="P4350">
        <v>24</v>
      </c>
      <c r="Q4350" t="s">
        <v>30</v>
      </c>
      <c r="R4350" t="s">
        <v>12234</v>
      </c>
      <c r="S4350">
        <v>0</v>
      </c>
      <c r="T4350">
        <v>2014</v>
      </c>
      <c r="U4350">
        <v>0</v>
      </c>
      <c r="V4350">
        <v>8.6999999999999993</v>
      </c>
      <c r="W4350">
        <v>0</v>
      </c>
    </row>
    <row r="4351" spans="1:23" x14ac:dyDescent="0.25">
      <c r="A4351" t="s">
        <v>12235</v>
      </c>
      <c r="B4351">
        <v>18</v>
      </c>
      <c r="C4351">
        <v>88</v>
      </c>
      <c r="D4351">
        <v>4</v>
      </c>
      <c r="E4351">
        <v>13</v>
      </c>
      <c r="F4351" t="s">
        <v>12236</v>
      </c>
      <c r="G4351">
        <v>232</v>
      </c>
      <c r="H4351">
        <v>0</v>
      </c>
      <c r="I4351" t="s">
        <v>447</v>
      </c>
      <c r="J4351" t="s">
        <v>2286</v>
      </c>
      <c r="K4351" t="s">
        <v>12237</v>
      </c>
      <c r="L4351">
        <v>1339</v>
      </c>
      <c r="M4351">
        <v>289</v>
      </c>
      <c r="N4351" t="s">
        <v>12238</v>
      </c>
      <c r="O4351">
        <v>0</v>
      </c>
      <c r="P4351">
        <v>46</v>
      </c>
      <c r="Q4351" t="s">
        <v>30</v>
      </c>
      <c r="R4351" t="s">
        <v>188</v>
      </c>
      <c r="S4351">
        <v>0</v>
      </c>
      <c r="T4351">
        <v>1985</v>
      </c>
      <c r="U4351">
        <v>23</v>
      </c>
      <c r="V4351">
        <v>4.3</v>
      </c>
      <c r="W4351">
        <v>220</v>
      </c>
    </row>
    <row r="4352" spans="1:23" x14ac:dyDescent="0.25">
      <c r="A4352" t="s">
        <v>12239</v>
      </c>
      <c r="B4352">
        <v>35</v>
      </c>
      <c r="C4352">
        <v>87</v>
      </c>
      <c r="D4352">
        <v>4</v>
      </c>
      <c r="E4352">
        <v>624</v>
      </c>
      <c r="F4352" t="s">
        <v>1840</v>
      </c>
      <c r="G4352">
        <v>2000</v>
      </c>
      <c r="H4352">
        <v>19539</v>
      </c>
      <c r="I4352" t="s">
        <v>1094</v>
      </c>
      <c r="J4352" t="s">
        <v>166</v>
      </c>
      <c r="K4352" t="s">
        <v>12240</v>
      </c>
      <c r="L4352">
        <v>4182</v>
      </c>
      <c r="M4352">
        <v>6227</v>
      </c>
      <c r="N4352" t="s">
        <v>3091</v>
      </c>
      <c r="O4352">
        <v>1</v>
      </c>
      <c r="P4352">
        <v>53</v>
      </c>
      <c r="Q4352" t="s">
        <v>30</v>
      </c>
      <c r="R4352" t="s">
        <v>31</v>
      </c>
      <c r="S4352">
        <v>0</v>
      </c>
      <c r="T4352">
        <v>2003</v>
      </c>
      <c r="U4352">
        <v>1000</v>
      </c>
      <c r="V4352">
        <v>6.2</v>
      </c>
      <c r="W4352">
        <v>3000</v>
      </c>
    </row>
    <row r="4353" spans="1:23" x14ac:dyDescent="0.25">
      <c r="A4353" t="s">
        <v>12241</v>
      </c>
      <c r="B4353">
        <v>5</v>
      </c>
      <c r="C4353">
        <v>97</v>
      </c>
      <c r="D4353">
        <v>0</v>
      </c>
      <c r="E4353">
        <v>40</v>
      </c>
      <c r="F4353" t="s">
        <v>12242</v>
      </c>
      <c r="G4353">
        <v>374</v>
      </c>
      <c r="H4353">
        <v>100358</v>
      </c>
      <c r="I4353" t="s">
        <v>6608</v>
      </c>
      <c r="J4353" t="s">
        <v>10073</v>
      </c>
      <c r="K4353" t="s">
        <v>12243</v>
      </c>
      <c r="L4353">
        <v>1167</v>
      </c>
      <c r="M4353">
        <v>602</v>
      </c>
      <c r="N4353" t="s">
        <v>12244</v>
      </c>
      <c r="O4353">
        <v>2</v>
      </c>
      <c r="P4353">
        <v>24</v>
      </c>
      <c r="Q4353" t="s">
        <v>30</v>
      </c>
      <c r="R4353" t="s">
        <v>3448</v>
      </c>
      <c r="S4353">
        <v>0</v>
      </c>
      <c r="T4353">
        <v>2005</v>
      </c>
      <c r="U4353">
        <v>145</v>
      </c>
      <c r="V4353">
        <v>3.3</v>
      </c>
      <c r="W4353">
        <v>66</v>
      </c>
    </row>
    <row r="4354" spans="1:23" x14ac:dyDescent="0.25">
      <c r="A4354" t="s">
        <v>11240</v>
      </c>
      <c r="B4354">
        <v>16</v>
      </c>
      <c r="C4354">
        <v>82</v>
      </c>
      <c r="D4354">
        <v>19</v>
      </c>
      <c r="E4354">
        <v>134</v>
      </c>
      <c r="F4354" t="s">
        <v>5621</v>
      </c>
      <c r="G4354">
        <v>700</v>
      </c>
      <c r="H4354">
        <v>0</v>
      </c>
      <c r="I4354" t="s">
        <v>1094</v>
      </c>
      <c r="J4354" t="s">
        <v>2843</v>
      </c>
      <c r="K4354" t="s">
        <v>12245</v>
      </c>
      <c r="L4354">
        <v>5579</v>
      </c>
      <c r="M4354">
        <v>1499</v>
      </c>
      <c r="N4354" t="s">
        <v>12246</v>
      </c>
      <c r="O4354">
        <v>3</v>
      </c>
      <c r="P4354">
        <v>42</v>
      </c>
      <c r="Q4354" t="s">
        <v>30</v>
      </c>
      <c r="R4354" t="s">
        <v>31</v>
      </c>
      <c r="S4354">
        <v>0</v>
      </c>
      <c r="T4354">
        <v>2010</v>
      </c>
      <c r="U4354">
        <v>460</v>
      </c>
      <c r="V4354">
        <v>2.7</v>
      </c>
      <c r="W4354">
        <v>0</v>
      </c>
    </row>
    <row r="4355" spans="1:23" x14ac:dyDescent="0.25">
      <c r="A4355" t="s">
        <v>12247</v>
      </c>
      <c r="B4355">
        <v>24</v>
      </c>
      <c r="C4355">
        <v>103</v>
      </c>
      <c r="D4355">
        <v>0</v>
      </c>
      <c r="E4355">
        <v>511</v>
      </c>
      <c r="F4355" t="s">
        <v>12248</v>
      </c>
      <c r="G4355">
        <v>35000</v>
      </c>
      <c r="H4355">
        <v>0</v>
      </c>
      <c r="I4355" t="s">
        <v>12249</v>
      </c>
      <c r="J4355" t="s">
        <v>1414</v>
      </c>
      <c r="K4355" t="s">
        <v>12250</v>
      </c>
      <c r="L4355">
        <v>4866</v>
      </c>
      <c r="M4355">
        <v>38121</v>
      </c>
      <c r="N4355" t="s">
        <v>10477</v>
      </c>
      <c r="O4355">
        <v>1</v>
      </c>
      <c r="P4355">
        <v>38</v>
      </c>
      <c r="Q4355" t="s">
        <v>30</v>
      </c>
      <c r="R4355" t="s">
        <v>31</v>
      </c>
      <c r="S4355">
        <v>0</v>
      </c>
      <c r="T4355">
        <v>2009</v>
      </c>
      <c r="U4355">
        <v>516</v>
      </c>
      <c r="V4355">
        <v>5.2</v>
      </c>
      <c r="W4355">
        <v>969</v>
      </c>
    </row>
    <row r="4356" spans="1:23" x14ac:dyDescent="0.25">
      <c r="A4356" t="s">
        <v>6487</v>
      </c>
      <c r="B4356">
        <v>144</v>
      </c>
      <c r="C4356">
        <v>130</v>
      </c>
      <c r="D4356">
        <v>13000</v>
      </c>
      <c r="E4356">
        <v>333</v>
      </c>
      <c r="F4356" t="s">
        <v>12251</v>
      </c>
      <c r="G4356">
        <v>1000</v>
      </c>
      <c r="H4356">
        <v>0</v>
      </c>
      <c r="I4356" t="s">
        <v>12252</v>
      </c>
      <c r="J4356" t="s">
        <v>2229</v>
      </c>
      <c r="K4356" t="s">
        <v>12253</v>
      </c>
      <c r="L4356">
        <v>87424</v>
      </c>
      <c r="M4356">
        <v>2888</v>
      </c>
      <c r="N4356" t="s">
        <v>10222</v>
      </c>
      <c r="O4356">
        <v>2</v>
      </c>
      <c r="P4356">
        <v>276</v>
      </c>
      <c r="Q4356" t="s">
        <v>30</v>
      </c>
      <c r="R4356" t="s">
        <v>31</v>
      </c>
      <c r="S4356">
        <v>0</v>
      </c>
      <c r="T4356">
        <v>1940</v>
      </c>
      <c r="U4356">
        <v>991</v>
      </c>
      <c r="V4356">
        <v>8.1999999999999993</v>
      </c>
      <c r="W4356">
        <v>0</v>
      </c>
    </row>
    <row r="4357" spans="1:23" x14ac:dyDescent="0.25">
      <c r="A4357" t="s">
        <v>4286</v>
      </c>
      <c r="B4357">
        <v>242</v>
      </c>
      <c r="C4357">
        <v>87</v>
      </c>
      <c r="D4357">
        <v>49</v>
      </c>
      <c r="E4357">
        <v>59</v>
      </c>
      <c r="F4357" t="s">
        <v>12254</v>
      </c>
      <c r="G4357">
        <v>309</v>
      </c>
      <c r="H4357">
        <v>19100000</v>
      </c>
      <c r="I4357" t="s">
        <v>1942</v>
      </c>
      <c r="J4357" t="s">
        <v>12255</v>
      </c>
      <c r="K4357" t="s">
        <v>12256</v>
      </c>
      <c r="L4357">
        <v>39690</v>
      </c>
      <c r="M4357">
        <v>707</v>
      </c>
      <c r="N4357" t="s">
        <v>12257</v>
      </c>
      <c r="O4357">
        <v>0</v>
      </c>
      <c r="P4357">
        <v>394</v>
      </c>
      <c r="Q4357" t="s">
        <v>30</v>
      </c>
      <c r="R4357" t="s">
        <v>31</v>
      </c>
      <c r="S4357">
        <v>0</v>
      </c>
      <c r="T4357">
        <v>1981</v>
      </c>
      <c r="U4357">
        <v>121</v>
      </c>
      <c r="V4357">
        <v>6.1</v>
      </c>
      <c r="W4357">
        <v>0</v>
      </c>
    </row>
    <row r="4358" spans="1:23" x14ac:dyDescent="0.25">
      <c r="A4358" t="s">
        <v>10622</v>
      </c>
      <c r="B4358">
        <v>97</v>
      </c>
      <c r="C4358">
        <v>101</v>
      </c>
      <c r="D4358">
        <v>0</v>
      </c>
      <c r="E4358">
        <v>66</v>
      </c>
      <c r="F4358" t="s">
        <v>12258</v>
      </c>
      <c r="G4358">
        <v>287</v>
      </c>
      <c r="H4358">
        <v>0</v>
      </c>
      <c r="I4358" t="s">
        <v>12259</v>
      </c>
      <c r="J4358" t="s">
        <v>12260</v>
      </c>
      <c r="K4358" t="s">
        <v>12261</v>
      </c>
      <c r="L4358">
        <v>24959</v>
      </c>
      <c r="M4358">
        <v>581</v>
      </c>
      <c r="N4358" t="s">
        <v>12262</v>
      </c>
      <c r="O4358">
        <v>4</v>
      </c>
      <c r="P4358">
        <v>136</v>
      </c>
      <c r="Q4358" t="s">
        <v>30</v>
      </c>
      <c r="R4358" t="s">
        <v>31</v>
      </c>
      <c r="S4358">
        <v>0</v>
      </c>
      <c r="T4358">
        <v>1945</v>
      </c>
      <c r="U4358">
        <v>160</v>
      </c>
      <c r="V4358">
        <v>8</v>
      </c>
      <c r="W4358">
        <v>0</v>
      </c>
    </row>
    <row r="4359" spans="1:23" x14ac:dyDescent="0.25">
      <c r="A4359" t="s">
        <v>12263</v>
      </c>
      <c r="B4359">
        <v>77</v>
      </c>
      <c r="C4359">
        <v>96</v>
      </c>
      <c r="D4359">
        <v>4</v>
      </c>
      <c r="E4359">
        <v>132</v>
      </c>
      <c r="F4359" t="s">
        <v>2038</v>
      </c>
      <c r="G4359">
        <v>796</v>
      </c>
      <c r="H4359">
        <v>0</v>
      </c>
      <c r="I4359" t="s">
        <v>6042</v>
      </c>
      <c r="J4359" t="s">
        <v>5090</v>
      </c>
      <c r="K4359" t="s">
        <v>12264</v>
      </c>
      <c r="L4359">
        <v>7528</v>
      </c>
      <c r="M4359">
        <v>1866</v>
      </c>
      <c r="N4359" t="s">
        <v>5892</v>
      </c>
      <c r="O4359">
        <v>0</v>
      </c>
      <c r="P4359">
        <v>88</v>
      </c>
      <c r="Q4359" t="s">
        <v>30</v>
      </c>
      <c r="R4359" t="s">
        <v>31</v>
      </c>
      <c r="S4359">
        <v>0</v>
      </c>
      <c r="T4359">
        <v>1984</v>
      </c>
      <c r="U4359">
        <v>697</v>
      </c>
      <c r="V4359">
        <v>5.5</v>
      </c>
      <c r="W4359">
        <v>0</v>
      </c>
    </row>
    <row r="4360" spans="1:23" x14ac:dyDescent="0.25">
      <c r="A4360" t="s">
        <v>11254</v>
      </c>
      <c r="B4360">
        <v>16</v>
      </c>
      <c r="C4360">
        <v>80</v>
      </c>
      <c r="D4360">
        <v>8</v>
      </c>
      <c r="E4360">
        <v>183</v>
      </c>
      <c r="F4360" t="s">
        <v>12265</v>
      </c>
      <c r="G4360">
        <v>2000</v>
      </c>
      <c r="H4360">
        <v>2833383</v>
      </c>
      <c r="I4360" t="s">
        <v>3791</v>
      </c>
      <c r="J4360" t="s">
        <v>3519</v>
      </c>
      <c r="K4360" t="s">
        <v>12266</v>
      </c>
      <c r="L4360">
        <v>910</v>
      </c>
      <c r="M4360">
        <v>2459</v>
      </c>
      <c r="N4360" t="s">
        <v>12267</v>
      </c>
      <c r="O4360">
        <v>1</v>
      </c>
      <c r="P4360">
        <v>11</v>
      </c>
      <c r="Q4360" t="s">
        <v>30</v>
      </c>
      <c r="R4360" t="s">
        <v>31</v>
      </c>
      <c r="S4360">
        <v>0</v>
      </c>
      <c r="T4360">
        <v>2012</v>
      </c>
      <c r="U4360">
        <v>245</v>
      </c>
      <c r="V4360">
        <v>5.7</v>
      </c>
      <c r="W4360">
        <v>0</v>
      </c>
    </row>
    <row r="4361" spans="1:23" x14ac:dyDescent="0.25">
      <c r="A4361" t="s">
        <v>12268</v>
      </c>
      <c r="B4361">
        <v>7</v>
      </c>
      <c r="C4361">
        <v>87</v>
      </c>
      <c r="D4361">
        <v>11</v>
      </c>
      <c r="E4361">
        <v>397</v>
      </c>
      <c r="F4361" t="s">
        <v>484</v>
      </c>
      <c r="G4361">
        <v>578</v>
      </c>
      <c r="H4361">
        <v>0</v>
      </c>
      <c r="I4361" t="s">
        <v>6767</v>
      </c>
      <c r="J4361" t="s">
        <v>12269</v>
      </c>
      <c r="K4361" t="s">
        <v>12270</v>
      </c>
      <c r="L4361">
        <v>458</v>
      </c>
      <c r="M4361">
        <v>1730</v>
      </c>
      <c r="N4361" t="s">
        <v>9559</v>
      </c>
      <c r="O4361">
        <v>0</v>
      </c>
      <c r="P4361">
        <v>3</v>
      </c>
      <c r="Q4361" t="s">
        <v>30</v>
      </c>
      <c r="R4361" t="s">
        <v>31</v>
      </c>
      <c r="S4361">
        <v>0</v>
      </c>
      <c r="T4361">
        <v>2011</v>
      </c>
      <c r="U4361">
        <v>418</v>
      </c>
      <c r="V4361">
        <v>3.7</v>
      </c>
      <c r="W4361">
        <v>381</v>
      </c>
    </row>
    <row r="4362" spans="1:23" x14ac:dyDescent="0.25">
      <c r="A4362" t="s">
        <v>12271</v>
      </c>
      <c r="B4362">
        <v>74</v>
      </c>
      <c r="C4362">
        <v>92</v>
      </c>
      <c r="D4362">
        <v>83</v>
      </c>
      <c r="E4362">
        <v>48</v>
      </c>
      <c r="F4362" t="s">
        <v>12272</v>
      </c>
      <c r="G4362">
        <v>469</v>
      </c>
      <c r="H4362">
        <v>0</v>
      </c>
      <c r="I4362" t="s">
        <v>12273</v>
      </c>
      <c r="J4362" t="s">
        <v>5738</v>
      </c>
      <c r="K4362" t="s">
        <v>12274</v>
      </c>
      <c r="L4362">
        <v>11047</v>
      </c>
      <c r="M4362">
        <v>683</v>
      </c>
      <c r="N4362" t="s">
        <v>12275</v>
      </c>
      <c r="O4362">
        <v>0</v>
      </c>
      <c r="P4362">
        <v>116</v>
      </c>
      <c r="Q4362" t="s">
        <v>30</v>
      </c>
      <c r="R4362" t="s">
        <v>31</v>
      </c>
      <c r="S4362">
        <v>0</v>
      </c>
      <c r="T4362">
        <v>1953</v>
      </c>
      <c r="U4362">
        <v>79</v>
      </c>
      <c r="V4362">
        <v>7.1</v>
      </c>
      <c r="W4362">
        <v>1000</v>
      </c>
    </row>
    <row r="4363" spans="1:23" x14ac:dyDescent="0.25">
      <c r="A4363" t="s">
        <v>11004</v>
      </c>
      <c r="B4363">
        <v>74</v>
      </c>
      <c r="C4363">
        <v>118</v>
      </c>
      <c r="D4363">
        <v>673</v>
      </c>
      <c r="E4363">
        <v>137</v>
      </c>
      <c r="F4363" t="s">
        <v>12276</v>
      </c>
      <c r="G4363">
        <v>595</v>
      </c>
      <c r="H4363">
        <v>0</v>
      </c>
      <c r="I4363" t="s">
        <v>4336</v>
      </c>
      <c r="J4363" t="s">
        <v>3743</v>
      </c>
      <c r="K4363" t="s">
        <v>12277</v>
      </c>
      <c r="L4363">
        <v>15840</v>
      </c>
      <c r="M4363">
        <v>1129</v>
      </c>
      <c r="N4363" t="s">
        <v>12278</v>
      </c>
      <c r="O4363">
        <v>5</v>
      </c>
      <c r="P4363">
        <v>124</v>
      </c>
      <c r="Q4363" t="s">
        <v>30</v>
      </c>
      <c r="R4363" t="s">
        <v>31</v>
      </c>
      <c r="S4363">
        <v>0</v>
      </c>
      <c r="T4363">
        <v>1941</v>
      </c>
      <c r="U4363">
        <v>176</v>
      </c>
      <c r="V4363">
        <v>7.8</v>
      </c>
      <c r="W4363">
        <v>0</v>
      </c>
    </row>
    <row r="4364" spans="1:23" x14ac:dyDescent="0.25">
      <c r="A4364" t="s">
        <v>3144</v>
      </c>
      <c r="B4364">
        <v>46</v>
      </c>
      <c r="C4364">
        <v>123</v>
      </c>
      <c r="D4364">
        <v>0</v>
      </c>
      <c r="E4364">
        <v>161</v>
      </c>
      <c r="F4364" t="s">
        <v>12279</v>
      </c>
      <c r="G4364">
        <v>3000</v>
      </c>
      <c r="H4364">
        <v>0</v>
      </c>
      <c r="I4364" t="s">
        <v>8697</v>
      </c>
      <c r="J4364" t="s">
        <v>553</v>
      </c>
      <c r="K4364" t="s">
        <v>12280</v>
      </c>
      <c r="L4364">
        <v>794</v>
      </c>
      <c r="M4364">
        <v>4040</v>
      </c>
      <c r="N4364" t="s">
        <v>12281</v>
      </c>
      <c r="O4364">
        <v>0</v>
      </c>
      <c r="P4364">
        <v>9</v>
      </c>
      <c r="Q4364" t="s">
        <v>30</v>
      </c>
      <c r="R4364" t="s">
        <v>31</v>
      </c>
      <c r="S4364">
        <v>0</v>
      </c>
      <c r="T4364">
        <v>2014</v>
      </c>
      <c r="U4364">
        <v>372</v>
      </c>
      <c r="V4364">
        <v>4.0999999999999996</v>
      </c>
      <c r="W4364">
        <v>447</v>
      </c>
    </row>
    <row r="4365" spans="1:23" x14ac:dyDescent="0.25">
      <c r="A4365" t="s">
        <v>1005</v>
      </c>
      <c r="B4365">
        <v>58</v>
      </c>
      <c r="C4365">
        <v>100</v>
      </c>
      <c r="D4365">
        <v>0</v>
      </c>
      <c r="E4365">
        <v>65</v>
      </c>
      <c r="F4365" t="s">
        <v>12282</v>
      </c>
      <c r="G4365">
        <v>828</v>
      </c>
      <c r="H4365">
        <v>24741700</v>
      </c>
      <c r="I4365" t="s">
        <v>2164</v>
      </c>
      <c r="J4365" t="s">
        <v>2995</v>
      </c>
      <c r="K4365" t="s">
        <v>12283</v>
      </c>
      <c r="L4365">
        <v>37785</v>
      </c>
      <c r="M4365">
        <v>1431</v>
      </c>
      <c r="N4365" t="s">
        <v>1788</v>
      </c>
      <c r="O4365">
        <v>2</v>
      </c>
      <c r="P4365">
        <v>95</v>
      </c>
      <c r="Q4365" t="s">
        <v>30</v>
      </c>
      <c r="R4365" t="s">
        <v>31</v>
      </c>
      <c r="S4365">
        <v>0</v>
      </c>
      <c r="T4365">
        <v>1989</v>
      </c>
      <c r="U4365">
        <v>531</v>
      </c>
      <c r="V4365">
        <v>7.2</v>
      </c>
      <c r="W4365">
        <v>2000</v>
      </c>
    </row>
    <row r="4366" spans="1:23" x14ac:dyDescent="0.25">
      <c r="A4366" t="s">
        <v>231</v>
      </c>
      <c r="B4366">
        <v>287</v>
      </c>
      <c r="C4366">
        <v>103</v>
      </c>
      <c r="D4366">
        <v>0</v>
      </c>
      <c r="E4366">
        <v>651</v>
      </c>
      <c r="F4366" t="s">
        <v>1695</v>
      </c>
      <c r="G4366">
        <v>2000</v>
      </c>
      <c r="H4366">
        <v>55153403</v>
      </c>
      <c r="I4366" t="s">
        <v>1942</v>
      </c>
      <c r="J4366" t="s">
        <v>1780</v>
      </c>
      <c r="K4366" t="s">
        <v>12284</v>
      </c>
      <c r="L4366">
        <v>299127</v>
      </c>
      <c r="M4366">
        <v>5161</v>
      </c>
      <c r="N4366" t="s">
        <v>8418</v>
      </c>
      <c r="O4366">
        <v>0</v>
      </c>
      <c r="P4366">
        <v>1509</v>
      </c>
      <c r="Q4366" t="s">
        <v>30</v>
      </c>
      <c r="R4366" t="s">
        <v>31</v>
      </c>
      <c r="S4366">
        <v>0</v>
      </c>
      <c r="T4366">
        <v>2004</v>
      </c>
      <c r="U4366">
        <v>878</v>
      </c>
      <c r="V4366">
        <v>7.7</v>
      </c>
      <c r="W4366">
        <v>0</v>
      </c>
    </row>
    <row r="4367" spans="1:23" x14ac:dyDescent="0.25">
      <c r="A4367" t="s">
        <v>3067</v>
      </c>
      <c r="B4367">
        <v>100</v>
      </c>
      <c r="C4367">
        <v>100</v>
      </c>
      <c r="D4367">
        <v>422</v>
      </c>
      <c r="E4367">
        <v>422</v>
      </c>
      <c r="F4367" t="s">
        <v>2347</v>
      </c>
      <c r="G4367">
        <v>816</v>
      </c>
      <c r="H4367">
        <v>18488314</v>
      </c>
      <c r="I4367" t="s">
        <v>7303</v>
      </c>
      <c r="J4367" t="s">
        <v>6642</v>
      </c>
      <c r="K4367" t="s">
        <v>12285</v>
      </c>
      <c r="L4367">
        <v>76151</v>
      </c>
      <c r="M4367">
        <v>2893</v>
      </c>
      <c r="N4367" t="s">
        <v>3067</v>
      </c>
      <c r="O4367">
        <v>0</v>
      </c>
      <c r="P4367">
        <v>333</v>
      </c>
      <c r="Q4367" t="s">
        <v>30</v>
      </c>
      <c r="R4367" t="s">
        <v>31</v>
      </c>
      <c r="S4367">
        <v>0</v>
      </c>
      <c r="T4367">
        <v>2001</v>
      </c>
      <c r="U4367">
        <v>577</v>
      </c>
      <c r="V4367">
        <v>7.1</v>
      </c>
      <c r="W4367">
        <v>0</v>
      </c>
    </row>
    <row r="4368" spans="1:23" x14ac:dyDescent="0.25">
      <c r="A4368" t="s">
        <v>12286</v>
      </c>
      <c r="B4368">
        <v>5</v>
      </c>
      <c r="C4368">
        <v>99</v>
      </c>
      <c r="D4368">
        <v>4</v>
      </c>
      <c r="E4368">
        <v>434</v>
      </c>
      <c r="F4368" t="s">
        <v>103</v>
      </c>
      <c r="G4368">
        <v>18000</v>
      </c>
      <c r="H4368">
        <v>0</v>
      </c>
      <c r="I4368" t="s">
        <v>1186</v>
      </c>
      <c r="J4368" t="s">
        <v>12287</v>
      </c>
      <c r="K4368" t="s">
        <v>12288</v>
      </c>
      <c r="L4368">
        <v>101</v>
      </c>
      <c r="M4368">
        <v>20218</v>
      </c>
      <c r="N4368" t="s">
        <v>12289</v>
      </c>
      <c r="O4368">
        <v>6</v>
      </c>
      <c r="P4368">
        <v>1</v>
      </c>
      <c r="Q4368" t="s">
        <v>30</v>
      </c>
      <c r="R4368" t="s">
        <v>31</v>
      </c>
      <c r="S4368">
        <v>0</v>
      </c>
      <c r="T4368">
        <v>2014</v>
      </c>
      <c r="U4368">
        <v>748</v>
      </c>
      <c r="V4368">
        <v>7.6</v>
      </c>
      <c r="W4368">
        <v>221</v>
      </c>
    </row>
    <row r="4369" spans="1:23" x14ac:dyDescent="0.25">
      <c r="A4369" t="s">
        <v>12290</v>
      </c>
      <c r="B4369">
        <v>50</v>
      </c>
      <c r="C4369">
        <v>89</v>
      </c>
      <c r="D4369">
        <v>0</v>
      </c>
      <c r="E4369">
        <v>3</v>
      </c>
      <c r="F4369" t="s">
        <v>12291</v>
      </c>
      <c r="G4369">
        <v>31</v>
      </c>
      <c r="H4369">
        <v>11278</v>
      </c>
      <c r="I4369" t="s">
        <v>1639</v>
      </c>
      <c r="J4369" t="s">
        <v>12292</v>
      </c>
      <c r="K4369" t="s">
        <v>12293</v>
      </c>
      <c r="L4369">
        <v>1229</v>
      </c>
      <c r="M4369">
        <v>58</v>
      </c>
      <c r="N4369" t="s">
        <v>12294</v>
      </c>
      <c r="O4369">
        <v>0</v>
      </c>
      <c r="P4369">
        <v>2</v>
      </c>
      <c r="Q4369" t="s">
        <v>1783</v>
      </c>
      <c r="R4369" t="s">
        <v>1873</v>
      </c>
      <c r="S4369">
        <v>0</v>
      </c>
      <c r="T4369">
        <v>2013</v>
      </c>
      <c r="U4369">
        <v>24</v>
      </c>
      <c r="V4369">
        <v>7</v>
      </c>
      <c r="W4369">
        <v>407</v>
      </c>
    </row>
    <row r="4370" spans="1:23" x14ac:dyDescent="0.25">
      <c r="A4370" t="s">
        <v>1725</v>
      </c>
      <c r="B4370">
        <v>276</v>
      </c>
      <c r="C4370">
        <v>104</v>
      </c>
      <c r="D4370">
        <v>301</v>
      </c>
      <c r="E4370">
        <v>71</v>
      </c>
      <c r="F4370" t="s">
        <v>413</v>
      </c>
      <c r="G4370">
        <v>18000</v>
      </c>
      <c r="H4370">
        <v>79363785</v>
      </c>
      <c r="I4370" t="s">
        <v>1726</v>
      </c>
      <c r="J4370" t="s">
        <v>406</v>
      </c>
      <c r="K4370" t="s">
        <v>1727</v>
      </c>
      <c r="L4370">
        <v>139426</v>
      </c>
      <c r="M4370">
        <v>22194</v>
      </c>
      <c r="N4370" t="s">
        <v>1728</v>
      </c>
      <c r="O4370">
        <v>0</v>
      </c>
      <c r="P4370">
        <v>698</v>
      </c>
      <c r="Q4370" t="s">
        <v>30</v>
      </c>
      <c r="R4370" t="s">
        <v>31</v>
      </c>
      <c r="S4370">
        <v>0</v>
      </c>
      <c r="T4370">
        <v>2008</v>
      </c>
      <c r="U4370">
        <v>4000</v>
      </c>
      <c r="V4370">
        <v>5.5</v>
      </c>
      <c r="W4370">
        <v>0</v>
      </c>
    </row>
    <row r="4371" spans="1:23" x14ac:dyDescent="0.25">
      <c r="A4371" t="s">
        <v>6090</v>
      </c>
      <c r="B4371">
        <v>137</v>
      </c>
      <c r="C4371">
        <v>114</v>
      </c>
      <c r="D4371">
        <v>300</v>
      </c>
      <c r="E4371">
        <v>73</v>
      </c>
      <c r="F4371" t="s">
        <v>12295</v>
      </c>
      <c r="G4371">
        <v>307</v>
      </c>
      <c r="H4371">
        <v>13876974</v>
      </c>
      <c r="I4371" t="s">
        <v>936</v>
      </c>
      <c r="J4371" t="s">
        <v>8797</v>
      </c>
      <c r="K4371" t="s">
        <v>12296</v>
      </c>
      <c r="L4371">
        <v>19397</v>
      </c>
      <c r="M4371">
        <v>809</v>
      </c>
      <c r="N4371" t="s">
        <v>6094</v>
      </c>
      <c r="O4371">
        <v>0</v>
      </c>
      <c r="P4371">
        <v>214</v>
      </c>
      <c r="Q4371" t="s">
        <v>3447</v>
      </c>
      <c r="R4371" t="s">
        <v>3448</v>
      </c>
      <c r="S4371">
        <v>0</v>
      </c>
      <c r="T4371">
        <v>2001</v>
      </c>
      <c r="U4371">
        <v>209</v>
      </c>
      <c r="V4371">
        <v>7.4</v>
      </c>
      <c r="W4371">
        <v>0</v>
      </c>
    </row>
    <row r="4372" spans="1:23" x14ac:dyDescent="0.25">
      <c r="A4372" t="s">
        <v>7886</v>
      </c>
      <c r="B4372">
        <v>122</v>
      </c>
      <c r="C4372">
        <v>111</v>
      </c>
      <c r="D4372">
        <v>50</v>
      </c>
      <c r="E4372">
        <v>612</v>
      </c>
      <c r="F4372" t="s">
        <v>2095</v>
      </c>
      <c r="G4372">
        <v>2000</v>
      </c>
      <c r="H4372">
        <v>9180275</v>
      </c>
      <c r="I4372" t="s">
        <v>2164</v>
      </c>
      <c r="J4372" t="s">
        <v>615</v>
      </c>
      <c r="K4372" t="s">
        <v>12297</v>
      </c>
      <c r="L4372">
        <v>22145</v>
      </c>
      <c r="M4372">
        <v>4288</v>
      </c>
      <c r="N4372" t="s">
        <v>1474</v>
      </c>
      <c r="O4372">
        <v>0</v>
      </c>
      <c r="P4372">
        <v>231</v>
      </c>
      <c r="Q4372" t="s">
        <v>30</v>
      </c>
      <c r="R4372" t="s">
        <v>31</v>
      </c>
      <c r="S4372">
        <v>0</v>
      </c>
      <c r="T4372">
        <v>2000</v>
      </c>
      <c r="U4372">
        <v>710</v>
      </c>
      <c r="V4372">
        <v>7.7</v>
      </c>
      <c r="W4372">
        <v>756</v>
      </c>
    </row>
    <row r="4373" spans="1:23" x14ac:dyDescent="0.25">
      <c r="A4373" t="s">
        <v>6487</v>
      </c>
      <c r="B4373">
        <v>73</v>
      </c>
      <c r="C4373">
        <v>99</v>
      </c>
      <c r="D4373">
        <v>13000</v>
      </c>
      <c r="E4373">
        <v>232</v>
      </c>
      <c r="F4373" t="s">
        <v>10867</v>
      </c>
      <c r="G4373">
        <v>282</v>
      </c>
      <c r="H4373">
        <v>0</v>
      </c>
      <c r="I4373" t="s">
        <v>7838</v>
      </c>
      <c r="J4373" t="s">
        <v>12298</v>
      </c>
      <c r="K4373" t="s">
        <v>12299</v>
      </c>
      <c r="L4373">
        <v>24891</v>
      </c>
      <c r="M4373">
        <v>1041</v>
      </c>
      <c r="N4373" t="s">
        <v>10484</v>
      </c>
      <c r="O4373">
        <v>0</v>
      </c>
      <c r="P4373">
        <v>150</v>
      </c>
      <c r="Q4373" t="s">
        <v>30</v>
      </c>
      <c r="R4373" t="s">
        <v>31</v>
      </c>
      <c r="S4373">
        <v>0</v>
      </c>
      <c r="T4373">
        <v>1955</v>
      </c>
      <c r="U4373">
        <v>255</v>
      </c>
      <c r="V4373">
        <v>7.2</v>
      </c>
      <c r="W4373">
        <v>0</v>
      </c>
    </row>
    <row r="4374" spans="1:23" x14ac:dyDescent="0.25">
      <c r="A4374" t="s">
        <v>3702</v>
      </c>
      <c r="B4374">
        <v>202</v>
      </c>
      <c r="C4374">
        <v>110</v>
      </c>
      <c r="D4374">
        <v>118</v>
      </c>
      <c r="E4374">
        <v>1000</v>
      </c>
      <c r="F4374" t="s">
        <v>323</v>
      </c>
      <c r="G4374">
        <v>13000</v>
      </c>
      <c r="H4374">
        <v>22494487</v>
      </c>
      <c r="I4374" t="s">
        <v>1396</v>
      </c>
      <c r="J4374" t="s">
        <v>664</v>
      </c>
      <c r="K4374" t="s">
        <v>5439</v>
      </c>
      <c r="L4374">
        <v>262160</v>
      </c>
      <c r="M4374">
        <v>26451</v>
      </c>
      <c r="N4374" t="s">
        <v>1756</v>
      </c>
      <c r="O4374">
        <v>3</v>
      </c>
      <c r="P4374">
        <v>507</v>
      </c>
      <c r="Q4374" t="s">
        <v>30</v>
      </c>
      <c r="R4374" t="s">
        <v>526</v>
      </c>
      <c r="S4374">
        <v>0</v>
      </c>
      <c r="T4374">
        <v>2006</v>
      </c>
      <c r="U4374">
        <v>11000</v>
      </c>
      <c r="V4374">
        <v>7.8</v>
      </c>
      <c r="W4374">
        <v>10000</v>
      </c>
    </row>
    <row r="4375" spans="1:23" x14ac:dyDescent="0.25">
      <c r="A4375" t="s">
        <v>12300</v>
      </c>
      <c r="B4375">
        <v>99</v>
      </c>
      <c r="C4375">
        <v>85</v>
      </c>
      <c r="D4375">
        <v>91</v>
      </c>
      <c r="E4375">
        <v>849</v>
      </c>
      <c r="F4375" t="s">
        <v>3679</v>
      </c>
      <c r="G4375">
        <v>1000</v>
      </c>
      <c r="H4375">
        <v>2199853</v>
      </c>
      <c r="I4375" t="s">
        <v>1639</v>
      </c>
      <c r="J4375" t="s">
        <v>2370</v>
      </c>
      <c r="K4375" t="s">
        <v>12301</v>
      </c>
      <c r="L4375">
        <v>19986</v>
      </c>
      <c r="M4375">
        <v>4289</v>
      </c>
      <c r="N4375" t="s">
        <v>5126</v>
      </c>
      <c r="O4375">
        <v>1</v>
      </c>
      <c r="P4375">
        <v>186</v>
      </c>
      <c r="Q4375" t="s">
        <v>30</v>
      </c>
      <c r="R4375" t="s">
        <v>31</v>
      </c>
      <c r="S4375">
        <v>0</v>
      </c>
      <c r="T4375">
        <v>1999</v>
      </c>
      <c r="U4375">
        <v>1000</v>
      </c>
      <c r="V4375">
        <v>6.6</v>
      </c>
      <c r="W4375">
        <v>0</v>
      </c>
    </row>
    <row r="4376" spans="1:23" x14ac:dyDescent="0.25">
      <c r="A4376" t="s">
        <v>12302</v>
      </c>
      <c r="B4376">
        <v>10</v>
      </c>
      <c r="C4376">
        <v>113</v>
      </c>
      <c r="D4376">
        <v>29</v>
      </c>
      <c r="E4376">
        <v>449</v>
      </c>
      <c r="F4376" t="s">
        <v>8886</v>
      </c>
      <c r="G4376">
        <v>890</v>
      </c>
      <c r="H4376">
        <v>2859955</v>
      </c>
      <c r="I4376" t="s">
        <v>2396</v>
      </c>
      <c r="J4376" t="s">
        <v>438</v>
      </c>
      <c r="K4376" t="s">
        <v>12303</v>
      </c>
      <c r="L4376">
        <v>2417</v>
      </c>
      <c r="M4376">
        <v>2681</v>
      </c>
      <c r="N4376" t="s">
        <v>3833</v>
      </c>
      <c r="O4376">
        <v>2</v>
      </c>
      <c r="P4376">
        <v>32</v>
      </c>
      <c r="Q4376" t="s">
        <v>30</v>
      </c>
      <c r="R4376" t="s">
        <v>31</v>
      </c>
      <c r="S4376">
        <v>0</v>
      </c>
      <c r="T4376">
        <v>2013</v>
      </c>
      <c r="U4376">
        <v>848</v>
      </c>
      <c r="V4376">
        <v>6</v>
      </c>
      <c r="W4376">
        <v>0</v>
      </c>
    </row>
    <row r="4377" spans="1:23" x14ac:dyDescent="0.25">
      <c r="A4377" t="s">
        <v>1152</v>
      </c>
      <c r="B4377">
        <v>173</v>
      </c>
      <c r="C4377">
        <v>99</v>
      </c>
      <c r="D4377">
        <v>16000</v>
      </c>
      <c r="E4377">
        <v>455</v>
      </c>
      <c r="F4377" t="s">
        <v>192</v>
      </c>
      <c r="G4377">
        <v>16000</v>
      </c>
      <c r="H4377">
        <v>2812029</v>
      </c>
      <c r="I4377" t="s">
        <v>1385</v>
      </c>
      <c r="J4377" t="s">
        <v>1152</v>
      </c>
      <c r="K4377" t="s">
        <v>12304</v>
      </c>
      <c r="L4377">
        <v>664719</v>
      </c>
      <c r="M4377">
        <v>28994</v>
      </c>
      <c r="N4377" t="s">
        <v>2833</v>
      </c>
      <c r="O4377">
        <v>0</v>
      </c>
      <c r="P4377">
        <v>931</v>
      </c>
      <c r="Q4377" t="s">
        <v>30</v>
      </c>
      <c r="R4377" t="s">
        <v>31</v>
      </c>
      <c r="S4377">
        <v>0</v>
      </c>
      <c r="T4377">
        <v>1992</v>
      </c>
      <c r="U4377">
        <v>12000</v>
      </c>
      <c r="V4377">
        <v>8.4</v>
      </c>
      <c r="W4377">
        <v>19000</v>
      </c>
    </row>
    <row r="4378" spans="1:23" x14ac:dyDescent="0.25">
      <c r="A4378" t="s">
        <v>10493</v>
      </c>
      <c r="B4378">
        <v>7</v>
      </c>
      <c r="C4378">
        <v>83</v>
      </c>
      <c r="D4378">
        <v>9</v>
      </c>
      <c r="E4378">
        <v>51</v>
      </c>
      <c r="F4378" t="s">
        <v>12305</v>
      </c>
      <c r="G4378">
        <v>94</v>
      </c>
      <c r="H4378">
        <v>0</v>
      </c>
      <c r="I4378" t="s">
        <v>3587</v>
      </c>
      <c r="J4378" t="s">
        <v>12306</v>
      </c>
      <c r="K4378" t="s">
        <v>12307</v>
      </c>
      <c r="L4378">
        <v>1047</v>
      </c>
      <c r="M4378">
        <v>293</v>
      </c>
      <c r="N4378" t="s">
        <v>12308</v>
      </c>
      <c r="O4378">
        <v>1</v>
      </c>
      <c r="P4378">
        <v>25</v>
      </c>
      <c r="Q4378" t="s">
        <v>30</v>
      </c>
      <c r="R4378" t="s">
        <v>31</v>
      </c>
      <c r="S4378">
        <v>0</v>
      </c>
      <c r="T4378">
        <v>1940</v>
      </c>
      <c r="U4378">
        <v>62</v>
      </c>
      <c r="V4378">
        <v>6.5</v>
      </c>
      <c r="W4378">
        <v>548</v>
      </c>
    </row>
    <row r="4379" spans="1:23" x14ac:dyDescent="0.25">
      <c r="A4379" t="s">
        <v>5176</v>
      </c>
      <c r="B4379">
        <v>181</v>
      </c>
      <c r="C4379">
        <v>142</v>
      </c>
      <c r="D4379">
        <v>0</v>
      </c>
      <c r="E4379">
        <v>24</v>
      </c>
      <c r="F4379" t="s">
        <v>12309</v>
      </c>
      <c r="G4379">
        <v>16000</v>
      </c>
      <c r="H4379">
        <v>6100000</v>
      </c>
      <c r="I4379" t="s">
        <v>8666</v>
      </c>
      <c r="J4379" t="s">
        <v>2336</v>
      </c>
      <c r="K4379" t="s">
        <v>12310</v>
      </c>
      <c r="L4379">
        <v>503509</v>
      </c>
      <c r="M4379">
        <v>16089</v>
      </c>
      <c r="N4379" t="s">
        <v>12311</v>
      </c>
      <c r="O4379">
        <v>3</v>
      </c>
      <c r="P4379">
        <v>780</v>
      </c>
      <c r="Q4379" t="s">
        <v>5809</v>
      </c>
      <c r="R4379" t="s">
        <v>4304</v>
      </c>
      <c r="S4379">
        <v>0</v>
      </c>
      <c r="T4379">
        <v>1966</v>
      </c>
      <c r="U4379">
        <v>34</v>
      </c>
      <c r="V4379">
        <v>8.9</v>
      </c>
      <c r="W4379">
        <v>20000</v>
      </c>
    </row>
    <row r="4380" spans="1:23" x14ac:dyDescent="0.25">
      <c r="A4380" t="s">
        <v>12312</v>
      </c>
      <c r="B4380">
        <v>111</v>
      </c>
      <c r="C4380">
        <v>112</v>
      </c>
      <c r="D4380">
        <v>9</v>
      </c>
      <c r="E4380">
        <v>4</v>
      </c>
      <c r="F4380" t="s">
        <v>12313</v>
      </c>
      <c r="G4380">
        <v>61</v>
      </c>
      <c r="H4380">
        <v>375723</v>
      </c>
      <c r="I4380" t="s">
        <v>1639</v>
      </c>
      <c r="J4380" t="s">
        <v>12314</v>
      </c>
      <c r="K4380" t="s">
        <v>12315</v>
      </c>
      <c r="L4380">
        <v>7025</v>
      </c>
      <c r="M4380">
        <v>76</v>
      </c>
      <c r="N4380" t="s">
        <v>12316</v>
      </c>
      <c r="O4380">
        <v>1</v>
      </c>
      <c r="P4380">
        <v>26</v>
      </c>
      <c r="Q4380" t="s">
        <v>8394</v>
      </c>
      <c r="R4380" t="s">
        <v>9691</v>
      </c>
      <c r="S4380">
        <v>0</v>
      </c>
      <c r="T4380">
        <v>2015</v>
      </c>
      <c r="U4380">
        <v>9</v>
      </c>
      <c r="V4380">
        <v>7.9</v>
      </c>
      <c r="W4380">
        <v>0</v>
      </c>
    </row>
    <row r="4381" spans="1:23" x14ac:dyDescent="0.25">
      <c r="A4381" t="s">
        <v>12317</v>
      </c>
      <c r="B4381">
        <v>38</v>
      </c>
      <c r="C4381">
        <v>108</v>
      </c>
      <c r="D4381">
        <v>14</v>
      </c>
      <c r="E4381">
        <v>274</v>
      </c>
      <c r="F4381" t="s">
        <v>12318</v>
      </c>
      <c r="G4381">
        <v>1000</v>
      </c>
      <c r="H4381">
        <v>594904</v>
      </c>
      <c r="I4381" t="s">
        <v>1639</v>
      </c>
      <c r="J4381" t="s">
        <v>4272</v>
      </c>
      <c r="K4381" t="s">
        <v>12319</v>
      </c>
      <c r="L4381">
        <v>2582</v>
      </c>
      <c r="M4381">
        <v>1805</v>
      </c>
      <c r="N4381" t="s">
        <v>12320</v>
      </c>
      <c r="O4381">
        <v>0</v>
      </c>
      <c r="P4381">
        <v>89</v>
      </c>
      <c r="Q4381" t="s">
        <v>30</v>
      </c>
      <c r="R4381" t="s">
        <v>31</v>
      </c>
      <c r="S4381">
        <v>0</v>
      </c>
      <c r="T4381">
        <v>2012</v>
      </c>
      <c r="U4381">
        <v>330</v>
      </c>
      <c r="V4381">
        <v>6</v>
      </c>
      <c r="W4381">
        <v>0</v>
      </c>
    </row>
    <row r="4382" spans="1:23" x14ac:dyDescent="0.25">
      <c r="A4382" t="s">
        <v>12321</v>
      </c>
      <c r="B4382">
        <v>12</v>
      </c>
      <c r="C4382">
        <v>88</v>
      </c>
      <c r="D4382">
        <v>0</v>
      </c>
      <c r="E4382">
        <v>3</v>
      </c>
      <c r="F4382" t="s">
        <v>12322</v>
      </c>
      <c r="G4382">
        <v>268</v>
      </c>
      <c r="H4382">
        <v>58936</v>
      </c>
      <c r="I4382" t="s">
        <v>3915</v>
      </c>
      <c r="J4382" t="s">
        <v>12323</v>
      </c>
      <c r="K4382" t="s">
        <v>12324</v>
      </c>
      <c r="L4382">
        <v>91</v>
      </c>
      <c r="M4382">
        <v>318</v>
      </c>
      <c r="N4382" t="s">
        <v>12325</v>
      </c>
      <c r="O4382">
        <v>0</v>
      </c>
      <c r="P4382">
        <v>4</v>
      </c>
      <c r="Q4382" t="s">
        <v>30</v>
      </c>
      <c r="R4382" t="s">
        <v>31</v>
      </c>
      <c r="S4382">
        <v>0</v>
      </c>
      <c r="T4382">
        <v>2001</v>
      </c>
      <c r="U4382">
        <v>44</v>
      </c>
      <c r="V4382">
        <v>6.1</v>
      </c>
      <c r="W4382">
        <v>27</v>
      </c>
    </row>
    <row r="4383" spans="1:23" x14ac:dyDescent="0.25">
      <c r="A4383" t="s">
        <v>12326</v>
      </c>
      <c r="B4383">
        <v>17</v>
      </c>
      <c r="C4383">
        <v>85</v>
      </c>
      <c r="D4383">
        <v>0</v>
      </c>
      <c r="E4383">
        <v>924</v>
      </c>
      <c r="F4383" t="s">
        <v>428</v>
      </c>
      <c r="G4383">
        <v>49000</v>
      </c>
      <c r="H4383">
        <v>7826</v>
      </c>
      <c r="I4383" t="s">
        <v>10082</v>
      </c>
      <c r="J4383" t="s">
        <v>554</v>
      </c>
      <c r="K4383" t="s">
        <v>12327</v>
      </c>
      <c r="L4383">
        <v>132</v>
      </c>
      <c r="M4383">
        <v>54484</v>
      </c>
      <c r="N4383" t="s">
        <v>1901</v>
      </c>
      <c r="O4383">
        <v>10</v>
      </c>
      <c r="P4383">
        <v>2</v>
      </c>
      <c r="Q4383" t="s">
        <v>30</v>
      </c>
      <c r="R4383" t="s">
        <v>31</v>
      </c>
      <c r="S4383">
        <v>0</v>
      </c>
      <c r="T4383">
        <v>2007</v>
      </c>
      <c r="U4383">
        <v>931</v>
      </c>
      <c r="V4383">
        <v>6.2</v>
      </c>
      <c r="W4383">
        <v>87</v>
      </c>
    </row>
    <row r="4384" spans="1:23" x14ac:dyDescent="0.25">
      <c r="A4384" t="s">
        <v>12328</v>
      </c>
      <c r="B4384">
        <v>9</v>
      </c>
      <c r="C4384">
        <v>103</v>
      </c>
      <c r="D4384">
        <v>0</v>
      </c>
      <c r="E4384">
        <v>24</v>
      </c>
      <c r="F4384" t="s">
        <v>12329</v>
      </c>
      <c r="G4384">
        <v>34</v>
      </c>
      <c r="H4384">
        <v>0</v>
      </c>
      <c r="I4384" t="s">
        <v>2164</v>
      </c>
      <c r="J4384" t="s">
        <v>12330</v>
      </c>
      <c r="K4384" t="s">
        <v>12331</v>
      </c>
      <c r="L4384">
        <v>4068</v>
      </c>
      <c r="M4384">
        <v>114</v>
      </c>
      <c r="N4384" t="s">
        <v>12332</v>
      </c>
      <c r="O4384">
        <v>1</v>
      </c>
      <c r="P4384">
        <v>16</v>
      </c>
      <c r="Q4384" t="s">
        <v>965</v>
      </c>
      <c r="R4384" t="s">
        <v>966</v>
      </c>
      <c r="S4384">
        <v>0</v>
      </c>
      <c r="T4384">
        <v>2011</v>
      </c>
      <c r="U4384">
        <v>29</v>
      </c>
      <c r="V4384">
        <v>5.6</v>
      </c>
      <c r="W4384">
        <v>754</v>
      </c>
    </row>
    <row r="4385" spans="1:23" x14ac:dyDescent="0.25">
      <c r="A4385" t="s">
        <v>12333</v>
      </c>
      <c r="B4385">
        <v>1</v>
      </c>
      <c r="C4385">
        <v>110</v>
      </c>
      <c r="D4385">
        <v>0</v>
      </c>
      <c r="E4385">
        <v>0</v>
      </c>
      <c r="F4385" t="s">
        <v>12334</v>
      </c>
      <c r="G4385">
        <v>3</v>
      </c>
      <c r="H4385">
        <v>3830</v>
      </c>
      <c r="I4385" t="s">
        <v>1639</v>
      </c>
      <c r="J4385" t="s">
        <v>12335</v>
      </c>
      <c r="K4385" t="s">
        <v>12336</v>
      </c>
      <c r="L4385">
        <v>27</v>
      </c>
      <c r="M4385">
        <v>5</v>
      </c>
      <c r="N4385" t="s">
        <v>12337</v>
      </c>
      <c r="O4385">
        <v>3</v>
      </c>
      <c r="P4385">
        <v>1</v>
      </c>
      <c r="Q4385" t="s">
        <v>1783</v>
      </c>
      <c r="R4385" t="s">
        <v>31</v>
      </c>
      <c r="S4385">
        <v>0</v>
      </c>
      <c r="T4385">
        <v>2013</v>
      </c>
      <c r="U4385">
        <v>2</v>
      </c>
      <c r="V4385">
        <v>7.2</v>
      </c>
      <c r="W4385">
        <v>75</v>
      </c>
    </row>
    <row r="4386" spans="1:23" x14ac:dyDescent="0.25">
      <c r="A4386" t="s">
        <v>12338</v>
      </c>
      <c r="B4386">
        <v>51</v>
      </c>
      <c r="C4386">
        <v>88</v>
      </c>
      <c r="D4386">
        <v>4</v>
      </c>
      <c r="E4386">
        <v>95</v>
      </c>
      <c r="F4386" t="s">
        <v>4943</v>
      </c>
      <c r="G4386">
        <v>690</v>
      </c>
      <c r="H4386">
        <v>0</v>
      </c>
      <c r="I4386" t="s">
        <v>3317</v>
      </c>
      <c r="J4386" t="s">
        <v>4641</v>
      </c>
      <c r="K4386" t="s">
        <v>12339</v>
      </c>
      <c r="L4386">
        <v>2953</v>
      </c>
      <c r="M4386">
        <v>1438</v>
      </c>
      <c r="N4386" t="s">
        <v>12340</v>
      </c>
      <c r="O4386">
        <v>1</v>
      </c>
      <c r="P4386">
        <v>38</v>
      </c>
      <c r="Q4386" t="s">
        <v>30</v>
      </c>
      <c r="R4386" t="s">
        <v>31</v>
      </c>
      <c r="S4386">
        <v>0</v>
      </c>
      <c r="T4386">
        <v>2003</v>
      </c>
      <c r="U4386">
        <v>316</v>
      </c>
      <c r="V4386">
        <v>6.1</v>
      </c>
      <c r="W4386">
        <v>480</v>
      </c>
    </row>
    <row r="4387" spans="1:23" x14ac:dyDescent="0.25">
      <c r="A4387" t="s">
        <v>12341</v>
      </c>
      <c r="B4387">
        <v>14</v>
      </c>
      <c r="C4387">
        <v>76</v>
      </c>
      <c r="D4387">
        <v>0</v>
      </c>
      <c r="E4387">
        <v>227</v>
      </c>
      <c r="F4387" t="s">
        <v>6361</v>
      </c>
      <c r="G4387">
        <v>387</v>
      </c>
      <c r="H4387">
        <v>0</v>
      </c>
      <c r="I4387" t="s">
        <v>1094</v>
      </c>
      <c r="J4387" t="s">
        <v>12342</v>
      </c>
      <c r="K4387" t="s">
        <v>12343</v>
      </c>
      <c r="L4387">
        <v>9560</v>
      </c>
      <c r="M4387">
        <v>1190</v>
      </c>
      <c r="N4387" t="s">
        <v>1918</v>
      </c>
      <c r="O4387">
        <v>6</v>
      </c>
      <c r="P4387">
        <v>35</v>
      </c>
      <c r="Q4387" t="s">
        <v>30</v>
      </c>
      <c r="R4387" t="s">
        <v>31</v>
      </c>
      <c r="S4387">
        <v>0</v>
      </c>
      <c r="T4387">
        <v>2008</v>
      </c>
      <c r="U4387">
        <v>295</v>
      </c>
      <c r="V4387">
        <v>3.8</v>
      </c>
      <c r="W4387">
        <v>636</v>
      </c>
    </row>
    <row r="4388" spans="1:23" x14ac:dyDescent="0.25">
      <c r="A4388" t="s">
        <v>10169</v>
      </c>
      <c r="B4388">
        <v>24</v>
      </c>
      <c r="C4388">
        <v>100</v>
      </c>
      <c r="D4388">
        <v>345</v>
      </c>
      <c r="E4388">
        <v>94</v>
      </c>
      <c r="F4388" t="s">
        <v>7171</v>
      </c>
      <c r="G4388">
        <v>843</v>
      </c>
      <c r="H4388">
        <v>0</v>
      </c>
      <c r="I4388" t="s">
        <v>12344</v>
      </c>
      <c r="J4388" t="s">
        <v>12345</v>
      </c>
      <c r="K4388" t="s">
        <v>12346</v>
      </c>
      <c r="L4388">
        <v>3418</v>
      </c>
      <c r="M4388">
        <v>1621</v>
      </c>
      <c r="N4388" t="s">
        <v>12306</v>
      </c>
      <c r="O4388">
        <v>3</v>
      </c>
      <c r="P4388">
        <v>52</v>
      </c>
      <c r="Q4388" t="s">
        <v>30</v>
      </c>
      <c r="R4388" t="s">
        <v>31</v>
      </c>
      <c r="S4388">
        <v>0</v>
      </c>
      <c r="T4388">
        <v>1936</v>
      </c>
      <c r="U4388">
        <v>490</v>
      </c>
      <c r="V4388">
        <v>7.1</v>
      </c>
      <c r="W4388">
        <v>204</v>
      </c>
    </row>
    <row r="4389" spans="1:23" x14ac:dyDescent="0.25">
      <c r="A4389" t="s">
        <v>12347</v>
      </c>
      <c r="B4389">
        <v>18</v>
      </c>
      <c r="C4389">
        <v>99</v>
      </c>
      <c r="D4389">
        <v>0</v>
      </c>
      <c r="E4389">
        <v>5</v>
      </c>
      <c r="F4389" t="s">
        <v>12348</v>
      </c>
      <c r="G4389">
        <v>721</v>
      </c>
      <c r="H4389">
        <v>0</v>
      </c>
      <c r="I4389" t="s">
        <v>6151</v>
      </c>
      <c r="J4389" t="s">
        <v>9904</v>
      </c>
      <c r="K4389" t="s">
        <v>12349</v>
      </c>
      <c r="L4389">
        <v>652</v>
      </c>
      <c r="M4389">
        <v>862</v>
      </c>
      <c r="N4389" t="s">
        <v>12350</v>
      </c>
      <c r="O4389">
        <v>2</v>
      </c>
      <c r="P4389">
        <v>11</v>
      </c>
      <c r="Q4389" t="s">
        <v>30</v>
      </c>
      <c r="R4389" t="s">
        <v>188</v>
      </c>
      <c r="S4389">
        <v>0</v>
      </c>
      <c r="T4389">
        <v>2011</v>
      </c>
      <c r="U4389">
        <v>134</v>
      </c>
      <c r="V4389">
        <v>4.5</v>
      </c>
      <c r="W4389">
        <v>161</v>
      </c>
    </row>
    <row r="4390" spans="1:23" x14ac:dyDescent="0.25">
      <c r="A4390" t="s">
        <v>12351</v>
      </c>
      <c r="B4390">
        <v>22</v>
      </c>
      <c r="C4390">
        <v>84</v>
      </c>
      <c r="D4390">
        <v>0</v>
      </c>
      <c r="E4390">
        <v>63</v>
      </c>
      <c r="F4390" t="s">
        <v>12352</v>
      </c>
      <c r="G4390">
        <v>380</v>
      </c>
      <c r="H4390">
        <v>0</v>
      </c>
      <c r="I4390" t="s">
        <v>12353</v>
      </c>
      <c r="J4390" t="s">
        <v>12354</v>
      </c>
      <c r="K4390" t="s">
        <v>12355</v>
      </c>
      <c r="L4390">
        <v>1321</v>
      </c>
      <c r="M4390">
        <v>630</v>
      </c>
      <c r="N4390" t="s">
        <v>12356</v>
      </c>
      <c r="O4390">
        <v>0</v>
      </c>
      <c r="P4390">
        <v>51</v>
      </c>
      <c r="Q4390" t="s">
        <v>30</v>
      </c>
      <c r="R4390" t="s">
        <v>188</v>
      </c>
      <c r="S4390">
        <v>0</v>
      </c>
      <c r="T4390">
        <v>2012</v>
      </c>
      <c r="U4390">
        <v>91</v>
      </c>
      <c r="V4390">
        <v>3.8</v>
      </c>
      <c r="W4390">
        <v>238</v>
      </c>
    </row>
    <row r="4391" spans="1:23" x14ac:dyDescent="0.25">
      <c r="A4391" t="s">
        <v>2289</v>
      </c>
      <c r="B4391">
        <v>9</v>
      </c>
      <c r="C4391">
        <v>91</v>
      </c>
      <c r="D4391">
        <v>38</v>
      </c>
      <c r="E4391">
        <v>117</v>
      </c>
      <c r="F4391" t="s">
        <v>3389</v>
      </c>
      <c r="G4391">
        <v>584</v>
      </c>
      <c r="H4391">
        <v>2850263</v>
      </c>
      <c r="I4391" t="s">
        <v>12357</v>
      </c>
      <c r="J4391" t="s">
        <v>6883</v>
      </c>
      <c r="K4391" t="s">
        <v>12358</v>
      </c>
      <c r="L4391">
        <v>5061</v>
      </c>
      <c r="M4391">
        <v>1218</v>
      </c>
      <c r="N4391" t="s">
        <v>12359</v>
      </c>
      <c r="O4391">
        <v>0</v>
      </c>
      <c r="P4391">
        <v>70</v>
      </c>
      <c r="Q4391" t="s">
        <v>30</v>
      </c>
      <c r="R4391" t="s">
        <v>31</v>
      </c>
      <c r="S4391">
        <v>0</v>
      </c>
      <c r="T4391">
        <v>1993</v>
      </c>
      <c r="U4391">
        <v>399</v>
      </c>
      <c r="V4391">
        <v>6.2</v>
      </c>
      <c r="W4391">
        <v>0</v>
      </c>
    </row>
    <row r="4392" spans="1:23" x14ac:dyDescent="0.25">
      <c r="A4392" t="s">
        <v>9813</v>
      </c>
      <c r="B4392">
        <v>30</v>
      </c>
      <c r="C4392">
        <v>97</v>
      </c>
      <c r="D4392">
        <v>282</v>
      </c>
      <c r="E4392">
        <v>148</v>
      </c>
      <c r="F4392" t="s">
        <v>12360</v>
      </c>
      <c r="G4392">
        <v>586</v>
      </c>
      <c r="H4392">
        <v>0</v>
      </c>
      <c r="I4392" t="s">
        <v>1392</v>
      </c>
      <c r="J4392" t="s">
        <v>12361</v>
      </c>
      <c r="K4392" t="s">
        <v>12362</v>
      </c>
      <c r="L4392">
        <v>1172</v>
      </c>
      <c r="M4392">
        <v>1581</v>
      </c>
      <c r="N4392" t="s">
        <v>12363</v>
      </c>
      <c r="O4392">
        <v>1</v>
      </c>
      <c r="P4392">
        <v>27</v>
      </c>
      <c r="Q4392" t="s">
        <v>30</v>
      </c>
      <c r="R4392" t="s">
        <v>31</v>
      </c>
      <c r="S4392">
        <v>0</v>
      </c>
      <c r="T4392">
        <v>1970</v>
      </c>
      <c r="U4392">
        <v>434</v>
      </c>
      <c r="V4392">
        <v>6.6</v>
      </c>
      <c r="W4392">
        <v>477</v>
      </c>
    </row>
    <row r="4393" spans="1:23" x14ac:dyDescent="0.25">
      <c r="A4393" t="s">
        <v>12364</v>
      </c>
      <c r="B4393">
        <v>9</v>
      </c>
      <c r="C4393">
        <v>84</v>
      </c>
      <c r="D4393">
        <v>2</v>
      </c>
      <c r="E4393">
        <v>475</v>
      </c>
      <c r="F4393" t="s">
        <v>12365</v>
      </c>
      <c r="G4393">
        <v>10000</v>
      </c>
      <c r="H4393">
        <v>0</v>
      </c>
      <c r="I4393" t="s">
        <v>3905</v>
      </c>
      <c r="J4393" t="s">
        <v>6402</v>
      </c>
      <c r="K4393" t="s">
        <v>12366</v>
      </c>
      <c r="L4393">
        <v>742</v>
      </c>
      <c r="M4393">
        <v>11257</v>
      </c>
      <c r="N4393" t="s">
        <v>1202</v>
      </c>
      <c r="O4393">
        <v>0</v>
      </c>
      <c r="P4393">
        <v>7</v>
      </c>
      <c r="Q4393" t="s">
        <v>30</v>
      </c>
      <c r="R4393" t="s">
        <v>31</v>
      </c>
      <c r="S4393">
        <v>0</v>
      </c>
      <c r="T4393">
        <v>2015</v>
      </c>
      <c r="U4393">
        <v>500</v>
      </c>
      <c r="V4393">
        <v>4.5999999999999996</v>
      </c>
      <c r="W4393">
        <v>479</v>
      </c>
    </row>
    <row r="4394" spans="1:23" x14ac:dyDescent="0.25">
      <c r="A4394" t="s">
        <v>12367</v>
      </c>
      <c r="B4394">
        <v>7</v>
      </c>
      <c r="C4394">
        <v>100</v>
      </c>
      <c r="D4394">
        <v>0</v>
      </c>
      <c r="E4394">
        <v>312</v>
      </c>
      <c r="F4394" t="s">
        <v>12368</v>
      </c>
      <c r="G4394">
        <v>498</v>
      </c>
      <c r="H4394">
        <v>0</v>
      </c>
      <c r="I4394" t="s">
        <v>3905</v>
      </c>
      <c r="J4394" t="s">
        <v>12369</v>
      </c>
      <c r="K4394" t="s">
        <v>12370</v>
      </c>
      <c r="L4394">
        <v>71</v>
      </c>
      <c r="M4394">
        <v>1810</v>
      </c>
      <c r="N4394" t="s">
        <v>12371</v>
      </c>
      <c r="O4394">
        <v>1</v>
      </c>
      <c r="P4394">
        <v>2</v>
      </c>
      <c r="Q4394" t="s">
        <v>30</v>
      </c>
      <c r="R4394" t="s">
        <v>31</v>
      </c>
      <c r="S4394">
        <v>0</v>
      </c>
      <c r="T4394">
        <v>2015</v>
      </c>
      <c r="U4394">
        <v>350</v>
      </c>
      <c r="V4394">
        <v>4.2</v>
      </c>
      <c r="W4394">
        <v>242</v>
      </c>
    </row>
    <row r="4395" spans="1:23" x14ac:dyDescent="0.25">
      <c r="A4395" t="s">
        <v>12372</v>
      </c>
      <c r="B4395">
        <v>91</v>
      </c>
      <c r="C4395">
        <v>94</v>
      </c>
      <c r="D4395">
        <v>6</v>
      </c>
      <c r="E4395">
        <v>804</v>
      </c>
      <c r="F4395" t="s">
        <v>4080</v>
      </c>
      <c r="G4395">
        <v>16000</v>
      </c>
      <c r="H4395">
        <v>16101109</v>
      </c>
      <c r="I4395" t="s">
        <v>1094</v>
      </c>
      <c r="J4395" t="s">
        <v>220</v>
      </c>
      <c r="K4395" t="s">
        <v>12373</v>
      </c>
      <c r="L4395">
        <v>76467</v>
      </c>
      <c r="M4395">
        <v>19957</v>
      </c>
      <c r="N4395" t="s">
        <v>6471</v>
      </c>
      <c r="O4395">
        <v>3</v>
      </c>
      <c r="P4395">
        <v>236</v>
      </c>
      <c r="Q4395" t="s">
        <v>30</v>
      </c>
      <c r="R4395" t="s">
        <v>31</v>
      </c>
      <c r="S4395">
        <v>0</v>
      </c>
      <c r="T4395">
        <v>2005</v>
      </c>
      <c r="U4395">
        <v>1000</v>
      </c>
      <c r="V4395">
        <v>6.8</v>
      </c>
      <c r="W4395">
        <v>0</v>
      </c>
    </row>
    <row r="4396" spans="1:23" x14ac:dyDescent="0.25">
      <c r="A4396" t="s">
        <v>10052</v>
      </c>
      <c r="B4396">
        <v>99</v>
      </c>
      <c r="C4396">
        <v>90</v>
      </c>
      <c r="D4396">
        <v>222</v>
      </c>
      <c r="E4396">
        <v>68</v>
      </c>
      <c r="F4396" t="s">
        <v>3592</v>
      </c>
      <c r="G4396">
        <v>680</v>
      </c>
      <c r="H4396">
        <v>6013</v>
      </c>
      <c r="I4396" t="s">
        <v>1385</v>
      </c>
      <c r="J4396" t="s">
        <v>1487</v>
      </c>
      <c r="K4396" t="s">
        <v>12374</v>
      </c>
      <c r="L4396">
        <v>39929</v>
      </c>
      <c r="M4396">
        <v>1311</v>
      </c>
      <c r="N4396" t="s">
        <v>12375</v>
      </c>
      <c r="O4396">
        <v>0</v>
      </c>
      <c r="P4396">
        <v>207</v>
      </c>
      <c r="Q4396" t="s">
        <v>30</v>
      </c>
      <c r="R4396" t="s">
        <v>44</v>
      </c>
      <c r="S4396">
        <v>0</v>
      </c>
      <c r="T4396">
        <v>2004</v>
      </c>
      <c r="U4396">
        <v>404</v>
      </c>
      <c r="V4396">
        <v>7.7</v>
      </c>
      <c r="W4396">
        <v>0</v>
      </c>
    </row>
    <row r="4397" spans="1:23" x14ac:dyDescent="0.25">
      <c r="A4397" t="s">
        <v>12376</v>
      </c>
      <c r="B4397">
        <v>57</v>
      </c>
      <c r="C4397">
        <v>92</v>
      </c>
      <c r="D4397">
        <v>155</v>
      </c>
      <c r="E4397">
        <v>147</v>
      </c>
      <c r="F4397" t="s">
        <v>9759</v>
      </c>
      <c r="G4397">
        <v>448</v>
      </c>
      <c r="H4397">
        <v>1400000</v>
      </c>
      <c r="I4397" t="s">
        <v>11422</v>
      </c>
      <c r="J4397" t="s">
        <v>11312</v>
      </c>
      <c r="K4397" t="s">
        <v>12377</v>
      </c>
      <c r="L4397">
        <v>1324</v>
      </c>
      <c r="M4397">
        <v>1329</v>
      </c>
      <c r="N4397" t="s">
        <v>12378</v>
      </c>
      <c r="O4397">
        <v>0</v>
      </c>
      <c r="P4397">
        <v>37</v>
      </c>
      <c r="Q4397" t="s">
        <v>30</v>
      </c>
      <c r="R4397" t="s">
        <v>31</v>
      </c>
      <c r="S4397">
        <v>0</v>
      </c>
      <c r="T4397">
        <v>1987</v>
      </c>
      <c r="U4397">
        <v>426</v>
      </c>
      <c r="V4397">
        <v>5.9</v>
      </c>
      <c r="W4397">
        <v>241</v>
      </c>
    </row>
    <row r="4398" spans="1:23" x14ac:dyDescent="0.25">
      <c r="A4398" t="s">
        <v>12379</v>
      </c>
      <c r="B4398">
        <v>58</v>
      </c>
      <c r="C4398">
        <v>73</v>
      </c>
      <c r="D4398">
        <v>126</v>
      </c>
      <c r="E4398">
        <v>3</v>
      </c>
      <c r="F4398" t="s">
        <v>12380</v>
      </c>
      <c r="G4398">
        <v>14</v>
      </c>
      <c r="H4398">
        <v>39659</v>
      </c>
      <c r="I4398" t="s">
        <v>12381</v>
      </c>
      <c r="J4398" t="s">
        <v>12382</v>
      </c>
      <c r="K4398" t="s">
        <v>12383</v>
      </c>
      <c r="L4398">
        <v>1555</v>
      </c>
      <c r="M4398">
        <v>21</v>
      </c>
      <c r="N4398" t="s">
        <v>12384</v>
      </c>
      <c r="O4398">
        <v>1</v>
      </c>
      <c r="P4398">
        <v>32</v>
      </c>
      <c r="Q4398" t="s">
        <v>30</v>
      </c>
      <c r="R4398" t="s">
        <v>188</v>
      </c>
      <c r="S4398">
        <v>0</v>
      </c>
      <c r="T4398">
        <v>2002</v>
      </c>
      <c r="U4398">
        <v>4</v>
      </c>
      <c r="V4398">
        <v>7</v>
      </c>
      <c r="W4398">
        <v>131</v>
      </c>
    </row>
    <row r="4399" spans="1:23" x14ac:dyDescent="0.25">
      <c r="A4399" t="s">
        <v>12385</v>
      </c>
      <c r="B4399">
        <v>5</v>
      </c>
      <c r="C4399">
        <v>116</v>
      </c>
      <c r="D4399">
        <v>12</v>
      </c>
      <c r="E4399">
        <v>25</v>
      </c>
      <c r="F4399" t="s">
        <v>12386</v>
      </c>
      <c r="G4399">
        <v>412</v>
      </c>
      <c r="H4399">
        <v>0</v>
      </c>
      <c r="I4399" t="s">
        <v>2164</v>
      </c>
      <c r="J4399" t="s">
        <v>12387</v>
      </c>
      <c r="K4399" t="s">
        <v>12388</v>
      </c>
      <c r="L4399">
        <v>2050</v>
      </c>
      <c r="M4399">
        <v>521</v>
      </c>
      <c r="N4399" t="s">
        <v>12389</v>
      </c>
      <c r="O4399">
        <v>2</v>
      </c>
      <c r="P4399">
        <v>36</v>
      </c>
      <c r="Q4399" t="s">
        <v>11167</v>
      </c>
      <c r="R4399" t="s">
        <v>4888</v>
      </c>
      <c r="S4399">
        <v>0</v>
      </c>
      <c r="T4399">
        <v>2006</v>
      </c>
      <c r="U4399">
        <v>48</v>
      </c>
      <c r="V4399">
        <v>6.9</v>
      </c>
      <c r="W4399">
        <v>0</v>
      </c>
    </row>
    <row r="4400" spans="1:23" x14ac:dyDescent="0.25">
      <c r="A4400" t="s">
        <v>12390</v>
      </c>
      <c r="B4400">
        <v>97</v>
      </c>
      <c r="C4400">
        <v>110</v>
      </c>
      <c r="D4400">
        <v>22</v>
      </c>
      <c r="E4400">
        <v>48</v>
      </c>
      <c r="F4400" t="s">
        <v>12391</v>
      </c>
      <c r="G4400">
        <v>434</v>
      </c>
      <c r="H4400">
        <v>56129</v>
      </c>
      <c r="I4400" t="s">
        <v>1896</v>
      </c>
      <c r="J4400" t="s">
        <v>5665</v>
      </c>
      <c r="K4400" t="s">
        <v>12392</v>
      </c>
      <c r="L4400">
        <v>6555</v>
      </c>
      <c r="M4400">
        <v>645</v>
      </c>
      <c r="N4400" t="s">
        <v>12393</v>
      </c>
      <c r="O4400">
        <v>1</v>
      </c>
      <c r="P4400">
        <v>82</v>
      </c>
      <c r="Q4400" t="s">
        <v>30</v>
      </c>
      <c r="R4400" t="s">
        <v>188</v>
      </c>
      <c r="S4400">
        <v>0</v>
      </c>
      <c r="T4400">
        <v>2010</v>
      </c>
      <c r="U4400">
        <v>95</v>
      </c>
      <c r="V4400">
        <v>6.1</v>
      </c>
      <c r="W4400">
        <v>0</v>
      </c>
    </row>
    <row r="4401" spans="1:23" x14ac:dyDescent="0.25">
      <c r="A4401" t="s">
        <v>12394</v>
      </c>
      <c r="B4401">
        <v>481</v>
      </c>
      <c r="C4401">
        <v>102</v>
      </c>
      <c r="D4401">
        <v>338</v>
      </c>
      <c r="E4401">
        <v>60</v>
      </c>
      <c r="F4401" t="s">
        <v>12395</v>
      </c>
      <c r="G4401">
        <v>1000</v>
      </c>
      <c r="H4401">
        <v>4105123</v>
      </c>
      <c r="I4401" t="s">
        <v>233</v>
      </c>
      <c r="J4401" t="s">
        <v>12396</v>
      </c>
      <c r="K4401" t="s">
        <v>12397</v>
      </c>
      <c r="L4401">
        <v>148221</v>
      </c>
      <c r="M4401">
        <v>1445</v>
      </c>
      <c r="N4401" t="s">
        <v>12398</v>
      </c>
      <c r="O4401">
        <v>0</v>
      </c>
      <c r="P4401">
        <v>316</v>
      </c>
      <c r="Q4401" t="s">
        <v>12399</v>
      </c>
      <c r="R4401" t="s">
        <v>12400</v>
      </c>
      <c r="S4401">
        <v>0</v>
      </c>
      <c r="T4401">
        <v>2011</v>
      </c>
      <c r="U4401">
        <v>342</v>
      </c>
      <c r="V4401">
        <v>7.6</v>
      </c>
      <c r="W4401">
        <v>51000</v>
      </c>
    </row>
    <row r="4402" spans="1:23" x14ac:dyDescent="0.25">
      <c r="A4402" t="s">
        <v>12401</v>
      </c>
      <c r="B4402">
        <v>17</v>
      </c>
      <c r="C4402">
        <v>89</v>
      </c>
      <c r="D4402">
        <v>252</v>
      </c>
      <c r="E4402">
        <v>252</v>
      </c>
      <c r="F4402" t="s">
        <v>8591</v>
      </c>
      <c r="G4402">
        <v>1000</v>
      </c>
      <c r="H4402">
        <v>0</v>
      </c>
      <c r="I4402" t="s">
        <v>2619</v>
      </c>
      <c r="J4402" t="s">
        <v>11211</v>
      </c>
      <c r="K4402" t="s">
        <v>12402</v>
      </c>
      <c r="L4402">
        <v>737</v>
      </c>
      <c r="M4402">
        <v>2510</v>
      </c>
      <c r="N4402" t="s">
        <v>12401</v>
      </c>
      <c r="O4402">
        <v>1</v>
      </c>
      <c r="P4402">
        <v>15</v>
      </c>
      <c r="Q4402" t="s">
        <v>30</v>
      </c>
      <c r="R4402" t="s">
        <v>31</v>
      </c>
      <c r="S4402">
        <v>0</v>
      </c>
      <c r="T4402">
        <v>2010</v>
      </c>
      <c r="U4402">
        <v>745</v>
      </c>
      <c r="V4402">
        <v>3</v>
      </c>
      <c r="W4402">
        <v>444</v>
      </c>
    </row>
    <row r="4403" spans="1:23" x14ac:dyDescent="0.25">
      <c r="A4403" t="s">
        <v>12403</v>
      </c>
      <c r="B4403">
        <v>9</v>
      </c>
      <c r="C4403">
        <v>76</v>
      </c>
      <c r="D4403">
        <v>0</v>
      </c>
      <c r="E4403">
        <v>0</v>
      </c>
      <c r="F4403" t="s">
        <v>12404</v>
      </c>
      <c r="G4403">
        <v>12</v>
      </c>
      <c r="H4403">
        <v>0</v>
      </c>
      <c r="I4403" t="s">
        <v>3905</v>
      </c>
      <c r="J4403" t="s">
        <v>12405</v>
      </c>
      <c r="K4403" t="s">
        <v>12406</v>
      </c>
      <c r="L4403">
        <v>332</v>
      </c>
      <c r="M4403">
        <v>12</v>
      </c>
      <c r="N4403" t="s">
        <v>12403</v>
      </c>
      <c r="O4403">
        <v>0</v>
      </c>
      <c r="P4403">
        <v>10</v>
      </c>
      <c r="Q4403" t="s">
        <v>30</v>
      </c>
      <c r="R4403" t="s">
        <v>4304</v>
      </c>
      <c r="S4403">
        <v>0</v>
      </c>
      <c r="T4403">
        <v>2013</v>
      </c>
      <c r="U4403">
        <v>0</v>
      </c>
      <c r="V4403">
        <v>2.6</v>
      </c>
      <c r="W4403">
        <v>200</v>
      </c>
    </row>
    <row r="4404" spans="1:23" x14ac:dyDescent="0.25">
      <c r="A4404" t="s">
        <v>10169</v>
      </c>
      <c r="B4404">
        <v>242</v>
      </c>
      <c r="C4404">
        <v>82</v>
      </c>
      <c r="D4404">
        <v>345</v>
      </c>
      <c r="E4404">
        <v>269</v>
      </c>
      <c r="F4404" t="s">
        <v>7476</v>
      </c>
      <c r="G4404">
        <v>2000</v>
      </c>
      <c r="H4404">
        <v>0</v>
      </c>
      <c r="I4404" t="s">
        <v>3443</v>
      </c>
      <c r="J4404" t="s">
        <v>11953</v>
      </c>
      <c r="K4404" t="s">
        <v>12407</v>
      </c>
      <c r="L4404">
        <v>387508</v>
      </c>
      <c r="M4404">
        <v>3442</v>
      </c>
      <c r="N4404" t="s">
        <v>12408</v>
      </c>
      <c r="O4404">
        <v>4</v>
      </c>
      <c r="P4404">
        <v>1123</v>
      </c>
      <c r="Q4404" t="s">
        <v>30</v>
      </c>
      <c r="R4404" t="s">
        <v>31</v>
      </c>
      <c r="S4404">
        <v>0</v>
      </c>
      <c r="T4404">
        <v>1942</v>
      </c>
      <c r="U4404">
        <v>607</v>
      </c>
      <c r="V4404">
        <v>8.6</v>
      </c>
      <c r="W4404">
        <v>23000</v>
      </c>
    </row>
    <row r="4405" spans="1:23" x14ac:dyDescent="0.25">
      <c r="A4405" t="s">
        <v>12409</v>
      </c>
      <c r="B4405">
        <v>95</v>
      </c>
      <c r="C4405">
        <v>89</v>
      </c>
      <c r="D4405">
        <v>0</v>
      </c>
      <c r="E4405">
        <v>5</v>
      </c>
      <c r="F4405" t="s">
        <v>12410</v>
      </c>
      <c r="G4405">
        <v>12</v>
      </c>
      <c r="H4405">
        <v>0</v>
      </c>
      <c r="I4405" t="s">
        <v>3752</v>
      </c>
      <c r="J4405" t="s">
        <v>12411</v>
      </c>
      <c r="K4405" t="s">
        <v>12412</v>
      </c>
      <c r="L4405">
        <v>9465</v>
      </c>
      <c r="M4405">
        <v>29</v>
      </c>
      <c r="N4405" t="s">
        <v>12413</v>
      </c>
      <c r="O4405">
        <v>0</v>
      </c>
      <c r="P4405">
        <v>85</v>
      </c>
      <c r="Q4405" t="s">
        <v>30</v>
      </c>
      <c r="R4405" t="s">
        <v>257</v>
      </c>
      <c r="S4405">
        <v>0</v>
      </c>
      <c r="T4405">
        <v>2008</v>
      </c>
      <c r="U4405">
        <v>5</v>
      </c>
      <c r="V4405">
        <v>6.1</v>
      </c>
      <c r="W4405">
        <v>0</v>
      </c>
    </row>
    <row r="4406" spans="1:23" x14ac:dyDescent="0.25">
      <c r="A4406" t="s">
        <v>12414</v>
      </c>
      <c r="B4406">
        <v>14</v>
      </c>
      <c r="C4406">
        <v>150</v>
      </c>
      <c r="D4406">
        <v>6</v>
      </c>
      <c r="E4406">
        <v>20</v>
      </c>
      <c r="F4406" t="s">
        <v>12415</v>
      </c>
      <c r="G4406">
        <v>964</v>
      </c>
      <c r="H4406">
        <v>0</v>
      </c>
      <c r="I4406" t="s">
        <v>1639</v>
      </c>
      <c r="J4406" t="s">
        <v>9179</v>
      </c>
      <c r="K4406" t="s">
        <v>12416</v>
      </c>
      <c r="L4406">
        <v>11010</v>
      </c>
      <c r="M4406">
        <v>1052</v>
      </c>
      <c r="N4406" t="s">
        <v>12417</v>
      </c>
      <c r="O4406">
        <v>1</v>
      </c>
      <c r="P4406">
        <v>35</v>
      </c>
      <c r="Q4406" t="s">
        <v>3447</v>
      </c>
      <c r="R4406" t="s">
        <v>3448</v>
      </c>
      <c r="S4406">
        <v>0</v>
      </c>
      <c r="T4406">
        <v>2009</v>
      </c>
      <c r="U4406">
        <v>22</v>
      </c>
      <c r="V4406">
        <v>7.5</v>
      </c>
      <c r="W4406">
        <v>773</v>
      </c>
    </row>
    <row r="4407" spans="1:23" x14ac:dyDescent="0.25">
      <c r="A4407" t="s">
        <v>12418</v>
      </c>
      <c r="B4407">
        <v>87</v>
      </c>
      <c r="C4407">
        <v>89</v>
      </c>
      <c r="D4407">
        <v>136</v>
      </c>
      <c r="E4407">
        <v>42</v>
      </c>
      <c r="F4407" t="s">
        <v>2156</v>
      </c>
      <c r="G4407">
        <v>844</v>
      </c>
      <c r="H4407">
        <v>0</v>
      </c>
      <c r="I4407" t="s">
        <v>1209</v>
      </c>
      <c r="J4407" t="s">
        <v>6164</v>
      </c>
      <c r="K4407" t="s">
        <v>12419</v>
      </c>
      <c r="L4407">
        <v>20678</v>
      </c>
      <c r="M4407">
        <v>1080</v>
      </c>
      <c r="N4407" t="s">
        <v>12420</v>
      </c>
      <c r="O4407">
        <v>1</v>
      </c>
      <c r="P4407">
        <v>199</v>
      </c>
      <c r="Q4407" t="s">
        <v>30</v>
      </c>
      <c r="R4407" t="s">
        <v>31</v>
      </c>
      <c r="S4407">
        <v>0</v>
      </c>
      <c r="T4407">
        <v>1972</v>
      </c>
      <c r="U4407">
        <v>184</v>
      </c>
      <c r="V4407">
        <v>6.7</v>
      </c>
      <c r="W4407">
        <v>0</v>
      </c>
    </row>
    <row r="4408" spans="1:23" x14ac:dyDescent="0.25">
      <c r="A4408" t="s">
        <v>3812</v>
      </c>
      <c r="B4408">
        <v>141</v>
      </c>
      <c r="C4408">
        <v>145</v>
      </c>
      <c r="D4408">
        <v>80</v>
      </c>
      <c r="E4408">
        <v>794</v>
      </c>
      <c r="F4408" t="s">
        <v>12209</v>
      </c>
      <c r="G4408">
        <v>13000</v>
      </c>
      <c r="H4408">
        <v>117235247</v>
      </c>
      <c r="I4408" t="s">
        <v>2396</v>
      </c>
      <c r="J4408" t="s">
        <v>1166</v>
      </c>
      <c r="K4408" t="s">
        <v>12421</v>
      </c>
      <c r="L4408">
        <v>375240</v>
      </c>
      <c r="M4408">
        <v>16094</v>
      </c>
      <c r="N4408" t="s">
        <v>6905</v>
      </c>
      <c r="O4408">
        <v>0</v>
      </c>
      <c r="P4408">
        <v>542</v>
      </c>
      <c r="Q4408" t="s">
        <v>30</v>
      </c>
      <c r="R4408" t="s">
        <v>31</v>
      </c>
      <c r="S4408">
        <v>0</v>
      </c>
      <c r="T4408">
        <v>1976</v>
      </c>
      <c r="U4408">
        <v>1000</v>
      </c>
      <c r="V4408">
        <v>8.1</v>
      </c>
      <c r="W4408">
        <v>0</v>
      </c>
    </row>
    <row r="4409" spans="1:23" x14ac:dyDescent="0.25">
      <c r="A4409" t="s">
        <v>12422</v>
      </c>
      <c r="B4409">
        <v>16</v>
      </c>
      <c r="C4409">
        <v>91</v>
      </c>
      <c r="D4409">
        <v>2</v>
      </c>
      <c r="E4409">
        <v>9</v>
      </c>
      <c r="F4409" t="s">
        <v>2993</v>
      </c>
      <c r="G4409">
        <v>321</v>
      </c>
      <c r="H4409">
        <v>0</v>
      </c>
      <c r="I4409" t="s">
        <v>2164</v>
      </c>
      <c r="J4409" t="s">
        <v>12423</v>
      </c>
      <c r="K4409" t="s">
        <v>12424</v>
      </c>
      <c r="L4409">
        <v>512</v>
      </c>
      <c r="M4409">
        <v>622</v>
      </c>
      <c r="N4409" t="s">
        <v>12425</v>
      </c>
      <c r="O4409">
        <v>1</v>
      </c>
      <c r="P4409">
        <v>2</v>
      </c>
      <c r="Q4409" t="s">
        <v>30</v>
      </c>
      <c r="R4409" t="s">
        <v>7371</v>
      </c>
      <c r="S4409">
        <v>0</v>
      </c>
      <c r="T4409">
        <v>2014</v>
      </c>
      <c r="U4409">
        <v>287</v>
      </c>
      <c r="V4409">
        <v>4.9000000000000004</v>
      </c>
      <c r="W4409">
        <v>234</v>
      </c>
    </row>
    <row r="4410" spans="1:23" x14ac:dyDescent="0.25">
      <c r="A4410" t="s">
        <v>3309</v>
      </c>
      <c r="B4410">
        <v>212</v>
      </c>
      <c r="C4410">
        <v>89</v>
      </c>
      <c r="D4410">
        <v>0</v>
      </c>
      <c r="E4410">
        <v>606</v>
      </c>
      <c r="F4410" t="s">
        <v>1620</v>
      </c>
      <c r="G4410">
        <v>2000</v>
      </c>
      <c r="H4410">
        <v>21378000</v>
      </c>
      <c r="I4410" t="s">
        <v>4475</v>
      </c>
      <c r="J4410" t="s">
        <v>1132</v>
      </c>
      <c r="K4410" t="s">
        <v>6932</v>
      </c>
      <c r="L4410">
        <v>46493</v>
      </c>
      <c r="M4410">
        <v>4878</v>
      </c>
      <c r="N4410" t="s">
        <v>6489</v>
      </c>
      <c r="O4410">
        <v>0</v>
      </c>
      <c r="P4410">
        <v>335</v>
      </c>
      <c r="Q4410" t="s">
        <v>30</v>
      </c>
      <c r="R4410" t="s">
        <v>31</v>
      </c>
      <c r="S4410">
        <v>0</v>
      </c>
      <c r="T4410">
        <v>1980</v>
      </c>
      <c r="U4410">
        <v>826</v>
      </c>
      <c r="V4410">
        <v>6.8</v>
      </c>
      <c r="W4410">
        <v>7000</v>
      </c>
    </row>
    <row r="4411" spans="1:23" x14ac:dyDescent="0.25">
      <c r="A4411" t="s">
        <v>9422</v>
      </c>
      <c r="B4411">
        <v>30</v>
      </c>
      <c r="C4411">
        <v>121</v>
      </c>
      <c r="D4411">
        <v>62</v>
      </c>
      <c r="E4411">
        <v>69</v>
      </c>
      <c r="F4411" t="s">
        <v>10804</v>
      </c>
      <c r="G4411">
        <v>883</v>
      </c>
      <c r="H4411">
        <v>0</v>
      </c>
      <c r="I4411" t="s">
        <v>12426</v>
      </c>
      <c r="J4411" t="s">
        <v>171</v>
      </c>
      <c r="K4411" t="s">
        <v>12427</v>
      </c>
      <c r="L4411">
        <v>8508</v>
      </c>
      <c r="M4411">
        <v>1371</v>
      </c>
      <c r="N4411" t="s">
        <v>12428</v>
      </c>
      <c r="O4411">
        <v>1</v>
      </c>
      <c r="P4411">
        <v>56</v>
      </c>
      <c r="Q4411" t="s">
        <v>30</v>
      </c>
      <c r="R4411" t="s">
        <v>44</v>
      </c>
      <c r="S4411">
        <v>0</v>
      </c>
      <c r="T4411">
        <v>1963</v>
      </c>
      <c r="U4411">
        <v>269</v>
      </c>
      <c r="V4411">
        <v>6.8</v>
      </c>
      <c r="W4411">
        <v>328</v>
      </c>
    </row>
    <row r="4412" spans="1:23" x14ac:dyDescent="0.25">
      <c r="A4412" t="s">
        <v>12429</v>
      </c>
      <c r="B4412">
        <v>270</v>
      </c>
      <c r="C4412">
        <v>83</v>
      </c>
      <c r="D4412">
        <v>6</v>
      </c>
      <c r="E4412">
        <v>142</v>
      </c>
      <c r="F4412" t="s">
        <v>12430</v>
      </c>
      <c r="G4412">
        <v>707</v>
      </c>
      <c r="H4412">
        <v>31537320</v>
      </c>
      <c r="I4412" t="s">
        <v>1942</v>
      </c>
      <c r="J4412" t="s">
        <v>10090</v>
      </c>
      <c r="K4412" t="s">
        <v>12431</v>
      </c>
      <c r="L4412">
        <v>44329</v>
      </c>
      <c r="M4412">
        <v>1565</v>
      </c>
      <c r="N4412" t="s">
        <v>12432</v>
      </c>
      <c r="O4412">
        <v>0</v>
      </c>
      <c r="P4412">
        <v>309</v>
      </c>
      <c r="Q4412" t="s">
        <v>30</v>
      </c>
      <c r="R4412" t="s">
        <v>31</v>
      </c>
      <c r="S4412">
        <v>0</v>
      </c>
      <c r="T4412">
        <v>2014</v>
      </c>
      <c r="U4412">
        <v>305</v>
      </c>
      <c r="V4412">
        <v>5.7</v>
      </c>
      <c r="W4412">
        <v>13000</v>
      </c>
    </row>
    <row r="4413" spans="1:23" x14ac:dyDescent="0.25">
      <c r="A4413" t="s">
        <v>336</v>
      </c>
      <c r="B4413">
        <v>211</v>
      </c>
      <c r="C4413">
        <v>110</v>
      </c>
      <c r="D4413">
        <v>17000</v>
      </c>
      <c r="E4413">
        <v>595</v>
      </c>
      <c r="F4413" t="s">
        <v>1906</v>
      </c>
      <c r="G4413">
        <v>22000</v>
      </c>
      <c r="H4413">
        <v>0</v>
      </c>
      <c r="I4413" t="s">
        <v>1265</v>
      </c>
      <c r="J4413" t="s">
        <v>1140</v>
      </c>
      <c r="K4413" t="s">
        <v>12433</v>
      </c>
      <c r="L4413">
        <v>507063</v>
      </c>
      <c r="M4413">
        <v>23525</v>
      </c>
      <c r="N4413" t="s">
        <v>2093</v>
      </c>
      <c r="O4413">
        <v>1</v>
      </c>
      <c r="P4413">
        <v>881</v>
      </c>
      <c r="Q4413" t="s">
        <v>30</v>
      </c>
      <c r="R4413" t="s">
        <v>31</v>
      </c>
      <c r="S4413">
        <v>0</v>
      </c>
      <c r="T4413">
        <v>1976</v>
      </c>
      <c r="U4413">
        <v>745</v>
      </c>
      <c r="V4413">
        <v>8.3000000000000007</v>
      </c>
      <c r="W4413">
        <v>35000</v>
      </c>
    </row>
    <row r="4414" spans="1:23" x14ac:dyDescent="0.25">
      <c r="A4414" t="s">
        <v>1826</v>
      </c>
      <c r="B4414">
        <v>161</v>
      </c>
      <c r="C4414">
        <v>91</v>
      </c>
      <c r="D4414">
        <v>287</v>
      </c>
      <c r="E4414">
        <v>725</v>
      </c>
      <c r="F4414" t="s">
        <v>3245</v>
      </c>
      <c r="G4414">
        <v>1000</v>
      </c>
      <c r="H4414">
        <v>17986000</v>
      </c>
      <c r="I4414" t="s">
        <v>3905</v>
      </c>
      <c r="J4414" t="s">
        <v>4967</v>
      </c>
      <c r="K4414" t="s">
        <v>12434</v>
      </c>
      <c r="L4414">
        <v>22773</v>
      </c>
      <c r="M4414">
        <v>4438</v>
      </c>
      <c r="N4414" t="s">
        <v>8520</v>
      </c>
      <c r="O4414">
        <v>0</v>
      </c>
      <c r="P4414">
        <v>195</v>
      </c>
      <c r="Q4414" t="s">
        <v>30</v>
      </c>
      <c r="R4414" t="s">
        <v>31</v>
      </c>
      <c r="S4414">
        <v>0</v>
      </c>
      <c r="T4414">
        <v>1981</v>
      </c>
      <c r="U4414">
        <v>823</v>
      </c>
      <c r="V4414">
        <v>6.6</v>
      </c>
      <c r="W4414">
        <v>0</v>
      </c>
    </row>
    <row r="4415" spans="1:23" x14ac:dyDescent="0.25">
      <c r="A4415" t="s">
        <v>3495</v>
      </c>
      <c r="B4415">
        <v>184</v>
      </c>
      <c r="C4415">
        <v>110</v>
      </c>
      <c r="D4415">
        <v>92</v>
      </c>
      <c r="E4415">
        <v>177</v>
      </c>
      <c r="F4415" t="s">
        <v>12435</v>
      </c>
      <c r="G4415">
        <v>650</v>
      </c>
      <c r="H4415">
        <v>16067035</v>
      </c>
      <c r="I4415" t="s">
        <v>40</v>
      </c>
      <c r="J4415" t="s">
        <v>12436</v>
      </c>
      <c r="K4415" t="s">
        <v>12437</v>
      </c>
      <c r="L4415">
        <v>116642</v>
      </c>
      <c r="M4415">
        <v>1421</v>
      </c>
      <c r="N4415" t="s">
        <v>3008</v>
      </c>
      <c r="O4415">
        <v>4</v>
      </c>
      <c r="P4415">
        <v>389</v>
      </c>
      <c r="Q4415" t="s">
        <v>30</v>
      </c>
      <c r="R4415" t="s">
        <v>44</v>
      </c>
      <c r="S4415">
        <v>0</v>
      </c>
      <c r="T4415">
        <v>1962</v>
      </c>
      <c r="U4415">
        <v>275</v>
      </c>
      <c r="V4415">
        <v>7.3</v>
      </c>
      <c r="W4415">
        <v>5000</v>
      </c>
    </row>
    <row r="4416" spans="1:23" x14ac:dyDescent="0.25">
      <c r="A4416" t="s">
        <v>12438</v>
      </c>
      <c r="B4416">
        <v>270</v>
      </c>
      <c r="C4416">
        <v>86</v>
      </c>
      <c r="D4416">
        <v>18</v>
      </c>
      <c r="E4416">
        <v>300</v>
      </c>
      <c r="F4416" t="s">
        <v>1220</v>
      </c>
      <c r="G4416">
        <v>1000</v>
      </c>
      <c r="H4416">
        <v>18112929</v>
      </c>
      <c r="I4416" t="s">
        <v>2681</v>
      </c>
      <c r="J4416" t="s">
        <v>1416</v>
      </c>
      <c r="K4416" t="s">
        <v>12439</v>
      </c>
      <c r="L4416">
        <v>52642</v>
      </c>
      <c r="M4416">
        <v>2665</v>
      </c>
      <c r="N4416" t="s">
        <v>1062</v>
      </c>
      <c r="O4416">
        <v>0</v>
      </c>
      <c r="P4416">
        <v>271</v>
      </c>
      <c r="Q4416" t="s">
        <v>30</v>
      </c>
      <c r="R4416" t="s">
        <v>31</v>
      </c>
      <c r="S4416">
        <v>0</v>
      </c>
      <c r="T4416">
        <v>2012</v>
      </c>
      <c r="U4416">
        <v>466</v>
      </c>
      <c r="V4416">
        <v>5</v>
      </c>
      <c r="W4416">
        <v>24000</v>
      </c>
    </row>
    <row r="4417" spans="1:23" x14ac:dyDescent="0.25">
      <c r="A4417" t="s">
        <v>12440</v>
      </c>
      <c r="B4417">
        <v>203</v>
      </c>
      <c r="C4417">
        <v>86</v>
      </c>
      <c r="D4417">
        <v>385</v>
      </c>
      <c r="E4417">
        <v>100</v>
      </c>
      <c r="F4417" t="s">
        <v>12441</v>
      </c>
      <c r="G4417">
        <v>266</v>
      </c>
      <c r="H4417">
        <v>14564027</v>
      </c>
      <c r="I4417" t="s">
        <v>4475</v>
      </c>
      <c r="J4417" t="s">
        <v>12442</v>
      </c>
      <c r="K4417" t="s">
        <v>12443</v>
      </c>
      <c r="L4417">
        <v>76407</v>
      </c>
      <c r="M4417">
        <v>673</v>
      </c>
      <c r="N4417" t="s">
        <v>12444</v>
      </c>
      <c r="O4417">
        <v>0</v>
      </c>
      <c r="P4417">
        <v>335</v>
      </c>
      <c r="Q4417" t="s">
        <v>30</v>
      </c>
      <c r="R4417" t="s">
        <v>44</v>
      </c>
      <c r="S4417">
        <v>0</v>
      </c>
      <c r="T4417">
        <v>1987</v>
      </c>
      <c r="U4417">
        <v>209</v>
      </c>
      <c r="V4417">
        <v>7</v>
      </c>
      <c r="W4417">
        <v>0</v>
      </c>
    </row>
    <row r="4418" spans="1:23" x14ac:dyDescent="0.25">
      <c r="A4418" t="s">
        <v>12445</v>
      </c>
      <c r="B4418">
        <v>29</v>
      </c>
      <c r="C4418">
        <v>120</v>
      </c>
      <c r="D4418">
        <v>18</v>
      </c>
      <c r="E4418">
        <v>295</v>
      </c>
      <c r="F4418" t="s">
        <v>12446</v>
      </c>
      <c r="G4418">
        <v>634</v>
      </c>
      <c r="H4418">
        <v>20773070</v>
      </c>
      <c r="I4418" t="s">
        <v>2164</v>
      </c>
      <c r="J4418" t="s">
        <v>12447</v>
      </c>
      <c r="K4418" t="s">
        <v>12448</v>
      </c>
      <c r="L4418">
        <v>4501</v>
      </c>
      <c r="M4418">
        <v>1810</v>
      </c>
      <c r="N4418" t="s">
        <v>12449</v>
      </c>
      <c r="O4418">
        <v>11</v>
      </c>
      <c r="P4418">
        <v>102</v>
      </c>
      <c r="Q4418" t="s">
        <v>30</v>
      </c>
      <c r="R4418" t="s">
        <v>31</v>
      </c>
      <c r="S4418">
        <v>0</v>
      </c>
      <c r="T4418">
        <v>2016</v>
      </c>
      <c r="U4418">
        <v>420</v>
      </c>
      <c r="V4418">
        <v>3.4</v>
      </c>
      <c r="W4418">
        <v>0</v>
      </c>
    </row>
    <row r="4419" spans="1:23" x14ac:dyDescent="0.25">
      <c r="A4419" t="s">
        <v>5386</v>
      </c>
      <c r="B4419">
        <v>137</v>
      </c>
      <c r="C4419">
        <v>90</v>
      </c>
      <c r="D4419">
        <v>65</v>
      </c>
      <c r="E4419">
        <v>683</v>
      </c>
      <c r="F4419" t="s">
        <v>2058</v>
      </c>
      <c r="G4419">
        <v>1000</v>
      </c>
      <c r="H4419">
        <v>10042266</v>
      </c>
      <c r="I4419" t="s">
        <v>3752</v>
      </c>
      <c r="J4419" t="s">
        <v>8083</v>
      </c>
      <c r="K4419" t="s">
        <v>12450</v>
      </c>
      <c r="L4419">
        <v>23021</v>
      </c>
      <c r="M4419">
        <v>3155</v>
      </c>
      <c r="N4419" t="s">
        <v>8664</v>
      </c>
      <c r="O4419">
        <v>0</v>
      </c>
      <c r="P4419">
        <v>220</v>
      </c>
      <c r="Q4419" t="s">
        <v>30</v>
      </c>
      <c r="R4419" t="s">
        <v>31</v>
      </c>
      <c r="S4419">
        <v>0</v>
      </c>
      <c r="T4419">
        <v>2005</v>
      </c>
      <c r="U4419">
        <v>989</v>
      </c>
      <c r="V4419">
        <v>5.9</v>
      </c>
      <c r="W4419">
        <v>816</v>
      </c>
    </row>
    <row r="4420" spans="1:23" x14ac:dyDescent="0.25">
      <c r="A4420" t="s">
        <v>12451</v>
      </c>
      <c r="B4420">
        <v>107</v>
      </c>
      <c r="C4420">
        <v>99</v>
      </c>
      <c r="D4420">
        <v>2</v>
      </c>
      <c r="E4420">
        <v>3</v>
      </c>
      <c r="F4420" t="s">
        <v>12452</v>
      </c>
      <c r="G4420">
        <v>43</v>
      </c>
      <c r="H4420">
        <v>10037390</v>
      </c>
      <c r="I4420" t="s">
        <v>3479</v>
      </c>
      <c r="J4420" t="s">
        <v>12453</v>
      </c>
      <c r="K4420" t="s">
        <v>12454</v>
      </c>
      <c r="L4420">
        <v>5442</v>
      </c>
      <c r="M4420">
        <v>53</v>
      </c>
      <c r="N4420" t="s">
        <v>12455</v>
      </c>
      <c r="O4420">
        <v>0</v>
      </c>
      <c r="P4420">
        <v>140</v>
      </c>
      <c r="Q4420" t="s">
        <v>466</v>
      </c>
      <c r="R4420" t="s">
        <v>467</v>
      </c>
      <c r="S4420">
        <v>0</v>
      </c>
      <c r="T4420">
        <v>1999</v>
      </c>
      <c r="U4420">
        <v>3</v>
      </c>
      <c r="V4420">
        <v>6</v>
      </c>
      <c r="W4420">
        <v>339</v>
      </c>
    </row>
    <row r="4421" spans="1:23" x14ac:dyDescent="0.25">
      <c r="A4421" t="s">
        <v>7552</v>
      </c>
      <c r="B4421">
        <v>377</v>
      </c>
      <c r="C4421">
        <v>112</v>
      </c>
      <c r="D4421">
        <v>310</v>
      </c>
      <c r="E4421">
        <v>616</v>
      </c>
      <c r="F4421" t="s">
        <v>489</v>
      </c>
      <c r="G4421">
        <v>33000</v>
      </c>
      <c r="H4421">
        <v>9701559</v>
      </c>
      <c r="I4421" t="s">
        <v>152</v>
      </c>
      <c r="J4421" t="s">
        <v>2641</v>
      </c>
      <c r="K4421" t="s">
        <v>12456</v>
      </c>
      <c r="L4421">
        <v>141425</v>
      </c>
      <c r="M4421">
        <v>35941</v>
      </c>
      <c r="N4421" t="s">
        <v>4074</v>
      </c>
      <c r="O4421">
        <v>0</v>
      </c>
      <c r="P4421">
        <v>283</v>
      </c>
      <c r="Q4421" t="s">
        <v>30</v>
      </c>
      <c r="R4421" t="s">
        <v>31</v>
      </c>
      <c r="S4421">
        <v>0</v>
      </c>
      <c r="T4421">
        <v>2010</v>
      </c>
      <c r="U4421">
        <v>2000</v>
      </c>
      <c r="V4421">
        <v>7.4</v>
      </c>
      <c r="W4421">
        <v>25000</v>
      </c>
    </row>
    <row r="4422" spans="1:23" x14ac:dyDescent="0.25">
      <c r="A4422" t="s">
        <v>12457</v>
      </c>
      <c r="B4422">
        <v>169</v>
      </c>
      <c r="C4422">
        <v>103</v>
      </c>
      <c r="D4422">
        <v>2</v>
      </c>
      <c r="E4422">
        <v>226</v>
      </c>
      <c r="F4422" t="s">
        <v>1257</v>
      </c>
      <c r="G4422">
        <v>2000</v>
      </c>
      <c r="H4422">
        <v>9013113</v>
      </c>
      <c r="I4422" t="s">
        <v>3317</v>
      </c>
      <c r="J4422" t="s">
        <v>2739</v>
      </c>
      <c r="K4422" t="s">
        <v>12458</v>
      </c>
      <c r="L4422">
        <v>36321</v>
      </c>
      <c r="M4422">
        <v>3192</v>
      </c>
      <c r="N4422" t="s">
        <v>12459</v>
      </c>
      <c r="O4422">
        <v>2</v>
      </c>
      <c r="P4422">
        <v>230</v>
      </c>
      <c r="Q4422" t="s">
        <v>30</v>
      </c>
      <c r="R4422" t="s">
        <v>31</v>
      </c>
      <c r="S4422">
        <v>0</v>
      </c>
      <c r="T4422">
        <v>2005</v>
      </c>
      <c r="U4422">
        <v>508</v>
      </c>
      <c r="V4422">
        <v>7.4</v>
      </c>
      <c r="W4422">
        <v>0</v>
      </c>
    </row>
    <row r="4423" spans="1:23" x14ac:dyDescent="0.25">
      <c r="A4423" t="s">
        <v>6462</v>
      </c>
      <c r="B4423">
        <v>225</v>
      </c>
      <c r="C4423">
        <v>83</v>
      </c>
      <c r="D4423">
        <v>19</v>
      </c>
      <c r="E4423">
        <v>128</v>
      </c>
      <c r="F4423" t="s">
        <v>12460</v>
      </c>
      <c r="G4423">
        <v>403</v>
      </c>
      <c r="H4423">
        <v>53245055</v>
      </c>
      <c r="I4423" t="s">
        <v>3905</v>
      </c>
      <c r="J4423" t="s">
        <v>12461</v>
      </c>
      <c r="K4423" t="s">
        <v>12462</v>
      </c>
      <c r="L4423">
        <v>30570</v>
      </c>
      <c r="M4423">
        <v>988</v>
      </c>
      <c r="N4423" t="s">
        <v>6046</v>
      </c>
      <c r="O4423">
        <v>0</v>
      </c>
      <c r="P4423">
        <v>290</v>
      </c>
      <c r="Q4423" t="s">
        <v>30</v>
      </c>
      <c r="R4423" t="s">
        <v>31</v>
      </c>
      <c r="S4423">
        <v>0</v>
      </c>
      <c r="T4423">
        <v>2012</v>
      </c>
      <c r="U4423">
        <v>169</v>
      </c>
      <c r="V4423">
        <v>4.2</v>
      </c>
      <c r="W4423">
        <v>12000</v>
      </c>
    </row>
    <row r="4424" spans="1:23" x14ac:dyDescent="0.25">
      <c r="A4424" t="s">
        <v>12463</v>
      </c>
      <c r="B4424">
        <v>101</v>
      </c>
      <c r="C4424">
        <v>109</v>
      </c>
      <c r="D4424">
        <v>199</v>
      </c>
      <c r="E4424">
        <v>44</v>
      </c>
      <c r="F4424" t="s">
        <v>12464</v>
      </c>
      <c r="G4424">
        <v>503</v>
      </c>
      <c r="H4424">
        <v>9000000</v>
      </c>
      <c r="I4424" t="s">
        <v>3386</v>
      </c>
      <c r="J4424" t="s">
        <v>1743</v>
      </c>
      <c r="K4424" t="s">
        <v>12465</v>
      </c>
      <c r="L4424">
        <v>7584</v>
      </c>
      <c r="M4424">
        <v>731</v>
      </c>
      <c r="N4424" t="s">
        <v>12466</v>
      </c>
      <c r="O4424">
        <v>8</v>
      </c>
      <c r="P4424">
        <v>137</v>
      </c>
      <c r="Q4424" t="s">
        <v>30</v>
      </c>
      <c r="R4424" t="s">
        <v>31</v>
      </c>
      <c r="S4424">
        <v>0</v>
      </c>
      <c r="T4424">
        <v>1970</v>
      </c>
      <c r="U4424">
        <v>46</v>
      </c>
      <c r="V4424">
        <v>6.2</v>
      </c>
      <c r="W4424">
        <v>0</v>
      </c>
    </row>
    <row r="4425" spans="1:23" x14ac:dyDescent="0.25">
      <c r="A4425" t="s">
        <v>12467</v>
      </c>
      <c r="B4425">
        <v>39</v>
      </c>
      <c r="C4425">
        <v>89</v>
      </c>
      <c r="D4425">
        <v>0</v>
      </c>
      <c r="E4425">
        <v>102</v>
      </c>
      <c r="F4425" t="s">
        <v>12468</v>
      </c>
      <c r="G4425">
        <v>356</v>
      </c>
      <c r="H4425">
        <v>0</v>
      </c>
      <c r="I4425" t="s">
        <v>2541</v>
      </c>
      <c r="J4425" t="s">
        <v>12469</v>
      </c>
      <c r="K4425" t="s">
        <v>12470</v>
      </c>
      <c r="L4425">
        <v>2636</v>
      </c>
      <c r="M4425">
        <v>831</v>
      </c>
      <c r="N4425" t="s">
        <v>12471</v>
      </c>
      <c r="O4425">
        <v>1</v>
      </c>
      <c r="P4425">
        <v>36</v>
      </c>
      <c r="Q4425" t="s">
        <v>30</v>
      </c>
      <c r="R4425" t="s">
        <v>31</v>
      </c>
      <c r="S4425">
        <v>0</v>
      </c>
      <c r="T4425">
        <v>1956</v>
      </c>
      <c r="U4425">
        <v>110</v>
      </c>
      <c r="V4425">
        <v>6.2</v>
      </c>
      <c r="W4425">
        <v>365</v>
      </c>
    </row>
    <row r="4426" spans="1:23" x14ac:dyDescent="0.25">
      <c r="A4426" t="s">
        <v>7851</v>
      </c>
      <c r="B4426">
        <v>372</v>
      </c>
      <c r="C4426">
        <v>96</v>
      </c>
      <c r="D4426">
        <v>49</v>
      </c>
      <c r="E4426">
        <v>0</v>
      </c>
      <c r="F4426" t="s">
        <v>12472</v>
      </c>
      <c r="G4426">
        <v>861</v>
      </c>
      <c r="H4426">
        <v>23808111</v>
      </c>
      <c r="I4426" t="s">
        <v>51</v>
      </c>
      <c r="J4426" t="s">
        <v>2112</v>
      </c>
      <c r="K4426" t="s">
        <v>12473</v>
      </c>
      <c r="L4426">
        <v>67654</v>
      </c>
      <c r="M4426">
        <v>929</v>
      </c>
      <c r="N4426" t="s">
        <v>14106</v>
      </c>
      <c r="O4426">
        <v>0</v>
      </c>
      <c r="P4426">
        <v>504</v>
      </c>
      <c r="Q4426" t="s">
        <v>30</v>
      </c>
      <c r="R4426" t="s">
        <v>31</v>
      </c>
      <c r="S4426">
        <v>0</v>
      </c>
      <c r="T4426">
        <v>2006</v>
      </c>
      <c r="U4426">
        <v>68</v>
      </c>
      <c r="V4426">
        <v>7.5</v>
      </c>
      <c r="W4426">
        <v>0</v>
      </c>
    </row>
    <row r="4427" spans="1:23" x14ac:dyDescent="0.25">
      <c r="A4427" t="s">
        <v>12474</v>
      </c>
      <c r="B4427">
        <v>40</v>
      </c>
      <c r="C4427">
        <v>109</v>
      </c>
      <c r="D4427">
        <v>23</v>
      </c>
      <c r="E4427">
        <v>88</v>
      </c>
      <c r="F4427" t="s">
        <v>12475</v>
      </c>
      <c r="G4427">
        <v>183</v>
      </c>
      <c r="H4427">
        <v>0</v>
      </c>
      <c r="I4427" t="s">
        <v>12476</v>
      </c>
      <c r="J4427" t="s">
        <v>12477</v>
      </c>
      <c r="K4427" t="s">
        <v>12478</v>
      </c>
      <c r="L4427">
        <v>7346</v>
      </c>
      <c r="M4427">
        <v>510</v>
      </c>
      <c r="N4427" t="s">
        <v>12479</v>
      </c>
      <c r="O4427">
        <v>0</v>
      </c>
      <c r="P4427">
        <v>69</v>
      </c>
      <c r="Q4427" t="s">
        <v>30</v>
      </c>
      <c r="R4427" t="s">
        <v>31</v>
      </c>
      <c r="S4427">
        <v>0</v>
      </c>
      <c r="T4427">
        <v>1949</v>
      </c>
      <c r="U4427">
        <v>102</v>
      </c>
      <c r="V4427">
        <v>7.2</v>
      </c>
      <c r="W4427">
        <v>624</v>
      </c>
    </row>
    <row r="4428" spans="1:23" x14ac:dyDescent="0.25">
      <c r="A4428" t="s">
        <v>336</v>
      </c>
      <c r="B4428">
        <v>129</v>
      </c>
      <c r="C4428">
        <v>122</v>
      </c>
      <c r="D4428">
        <v>17000</v>
      </c>
      <c r="E4428">
        <v>184</v>
      </c>
      <c r="F4428" t="s">
        <v>12480</v>
      </c>
      <c r="G4428">
        <v>543</v>
      </c>
      <c r="H4428">
        <v>5355376</v>
      </c>
      <c r="I4428" t="s">
        <v>12481</v>
      </c>
      <c r="J4428" t="s">
        <v>12482</v>
      </c>
      <c r="K4428" t="s">
        <v>12483</v>
      </c>
      <c r="L4428">
        <v>9638</v>
      </c>
      <c r="M4428">
        <v>1218</v>
      </c>
      <c r="N4428" t="s">
        <v>12484</v>
      </c>
      <c r="O4428">
        <v>0</v>
      </c>
      <c r="P4428">
        <v>67</v>
      </c>
      <c r="Q4428" t="s">
        <v>30</v>
      </c>
      <c r="R4428" t="s">
        <v>31</v>
      </c>
      <c r="S4428">
        <v>0</v>
      </c>
      <c r="T4428">
        <v>2008</v>
      </c>
      <c r="U4428">
        <v>426</v>
      </c>
      <c r="V4428">
        <v>7.2</v>
      </c>
      <c r="W4428">
        <v>0</v>
      </c>
    </row>
    <row r="4429" spans="1:23" x14ac:dyDescent="0.25">
      <c r="A4429" t="s">
        <v>9416</v>
      </c>
      <c r="B4429">
        <v>285</v>
      </c>
      <c r="C4429">
        <v>100</v>
      </c>
      <c r="D4429">
        <v>0</v>
      </c>
      <c r="E4429">
        <v>389</v>
      </c>
      <c r="F4429" t="s">
        <v>683</v>
      </c>
      <c r="G4429">
        <v>640</v>
      </c>
      <c r="H4429">
        <v>7186670</v>
      </c>
      <c r="I4429" t="s">
        <v>10178</v>
      </c>
      <c r="J4429" t="s">
        <v>55</v>
      </c>
      <c r="K4429" t="s">
        <v>12485</v>
      </c>
      <c r="L4429">
        <v>21468</v>
      </c>
      <c r="M4429">
        <v>2082</v>
      </c>
      <c r="N4429" t="s">
        <v>12486</v>
      </c>
      <c r="O4429">
        <v>0</v>
      </c>
      <c r="P4429">
        <v>164</v>
      </c>
      <c r="Q4429" t="s">
        <v>30</v>
      </c>
      <c r="R4429" t="s">
        <v>31</v>
      </c>
      <c r="S4429">
        <v>0</v>
      </c>
      <c r="T4429">
        <v>2013</v>
      </c>
      <c r="U4429">
        <v>550</v>
      </c>
      <c r="V4429">
        <v>5.4</v>
      </c>
      <c r="W4429">
        <v>12000</v>
      </c>
    </row>
    <row r="4430" spans="1:23" x14ac:dyDescent="0.25">
      <c r="A4430" t="s">
        <v>12487</v>
      </c>
      <c r="B4430">
        <v>29</v>
      </c>
      <c r="C4430">
        <v>109</v>
      </c>
      <c r="D4430">
        <v>0</v>
      </c>
      <c r="E4430">
        <v>30</v>
      </c>
      <c r="F4430" t="s">
        <v>12488</v>
      </c>
      <c r="G4430">
        <v>202</v>
      </c>
      <c r="H4430">
        <v>0</v>
      </c>
      <c r="I4430" t="s">
        <v>7438</v>
      </c>
      <c r="J4430" t="s">
        <v>6999</v>
      </c>
      <c r="K4430" t="s">
        <v>12489</v>
      </c>
      <c r="L4430">
        <v>162</v>
      </c>
      <c r="M4430">
        <v>283</v>
      </c>
      <c r="N4430" t="s">
        <v>12490</v>
      </c>
      <c r="O4430">
        <v>0</v>
      </c>
      <c r="P4430">
        <v>5</v>
      </c>
      <c r="Q4430" t="s">
        <v>30</v>
      </c>
      <c r="R4430" t="s">
        <v>44</v>
      </c>
      <c r="S4430">
        <v>0</v>
      </c>
      <c r="T4430">
        <v>2015</v>
      </c>
      <c r="U4430">
        <v>47</v>
      </c>
      <c r="V4430">
        <v>7</v>
      </c>
      <c r="W4430">
        <v>75</v>
      </c>
    </row>
    <row r="4431" spans="1:23" x14ac:dyDescent="0.25">
      <c r="A4431" t="s">
        <v>12491</v>
      </c>
      <c r="B4431">
        <v>337</v>
      </c>
      <c r="C4431">
        <v>95</v>
      </c>
      <c r="D4431">
        <v>20</v>
      </c>
      <c r="E4431">
        <v>365</v>
      </c>
      <c r="F4431" t="s">
        <v>1969</v>
      </c>
      <c r="G4431">
        <v>422</v>
      </c>
      <c r="H4431">
        <v>5997134</v>
      </c>
      <c r="I4431" t="s">
        <v>3116</v>
      </c>
      <c r="J4431" t="s">
        <v>6788</v>
      </c>
      <c r="K4431" t="s">
        <v>12492</v>
      </c>
      <c r="L4431">
        <v>36381</v>
      </c>
      <c r="M4431">
        <v>1899</v>
      </c>
      <c r="N4431" t="s">
        <v>12493</v>
      </c>
      <c r="O4431">
        <v>3</v>
      </c>
      <c r="P4431">
        <v>126</v>
      </c>
      <c r="Q4431" t="s">
        <v>30</v>
      </c>
      <c r="R4431" t="s">
        <v>31</v>
      </c>
      <c r="S4431">
        <v>0</v>
      </c>
      <c r="T4431">
        <v>2012</v>
      </c>
      <c r="U4431">
        <v>374</v>
      </c>
      <c r="V4431">
        <v>7.2</v>
      </c>
      <c r="W4431">
        <v>11000</v>
      </c>
    </row>
    <row r="4432" spans="1:23" x14ac:dyDescent="0.25">
      <c r="A4432" t="s">
        <v>12494</v>
      </c>
      <c r="B4432">
        <v>120</v>
      </c>
      <c r="C4432">
        <v>94</v>
      </c>
      <c r="D4432">
        <v>11</v>
      </c>
      <c r="E4432">
        <v>2</v>
      </c>
      <c r="F4432" t="s">
        <v>12495</v>
      </c>
      <c r="G4432">
        <v>37</v>
      </c>
      <c r="H4432">
        <v>4417124</v>
      </c>
      <c r="I4432" t="s">
        <v>51</v>
      </c>
      <c r="J4432" t="s">
        <v>12496</v>
      </c>
      <c r="K4432" t="s">
        <v>12497</v>
      </c>
      <c r="L4432">
        <v>42389</v>
      </c>
      <c r="M4432">
        <v>42</v>
      </c>
      <c r="N4432" t="s">
        <v>12498</v>
      </c>
      <c r="O4432">
        <v>0</v>
      </c>
      <c r="P4432">
        <v>183</v>
      </c>
      <c r="Q4432" t="s">
        <v>30</v>
      </c>
      <c r="R4432" t="s">
        <v>31</v>
      </c>
      <c r="S4432">
        <v>0</v>
      </c>
      <c r="T4432">
        <v>2008</v>
      </c>
      <c r="U4432">
        <v>3</v>
      </c>
      <c r="V4432">
        <v>7.9</v>
      </c>
      <c r="W4432">
        <v>37000</v>
      </c>
    </row>
    <row r="4433" spans="1:23" x14ac:dyDescent="0.25">
      <c r="A4433" t="s">
        <v>10506</v>
      </c>
      <c r="B4433">
        <v>40</v>
      </c>
      <c r="C4433">
        <v>107</v>
      </c>
      <c r="D4433">
        <v>10</v>
      </c>
      <c r="E4433">
        <v>245</v>
      </c>
      <c r="F4433" t="s">
        <v>12499</v>
      </c>
      <c r="G4433">
        <v>544</v>
      </c>
      <c r="H4433">
        <v>5355847</v>
      </c>
      <c r="I4433" t="s">
        <v>2164</v>
      </c>
      <c r="J4433" t="s">
        <v>10801</v>
      </c>
      <c r="K4433" t="s">
        <v>12500</v>
      </c>
      <c r="L4433">
        <v>6110</v>
      </c>
      <c r="M4433">
        <v>1147</v>
      </c>
      <c r="N4433" t="s">
        <v>12501</v>
      </c>
      <c r="O4433">
        <v>1</v>
      </c>
      <c r="P4433">
        <v>82</v>
      </c>
      <c r="Q4433" t="s">
        <v>30</v>
      </c>
      <c r="R4433" t="s">
        <v>31</v>
      </c>
      <c r="S4433">
        <v>0</v>
      </c>
      <c r="T4433">
        <v>2011</v>
      </c>
      <c r="U4433">
        <v>264</v>
      </c>
      <c r="V4433">
        <v>6.8</v>
      </c>
      <c r="W4433">
        <v>0</v>
      </c>
    </row>
    <row r="4434" spans="1:23" x14ac:dyDescent="0.25">
      <c r="A4434" t="s">
        <v>7668</v>
      </c>
      <c r="B4434">
        <v>38</v>
      </c>
      <c r="C4434">
        <v>104</v>
      </c>
      <c r="D4434">
        <v>122</v>
      </c>
      <c r="E4434">
        <v>458</v>
      </c>
      <c r="F4434" t="s">
        <v>11133</v>
      </c>
      <c r="G4434">
        <v>22000</v>
      </c>
      <c r="H4434">
        <v>3386698</v>
      </c>
      <c r="I4434" t="s">
        <v>936</v>
      </c>
      <c r="J4434" t="s">
        <v>479</v>
      </c>
      <c r="K4434" t="s">
        <v>12502</v>
      </c>
      <c r="L4434">
        <v>4195</v>
      </c>
      <c r="M4434">
        <v>23461</v>
      </c>
      <c r="N4434" t="s">
        <v>2872</v>
      </c>
      <c r="O4434">
        <v>1</v>
      </c>
      <c r="P4434">
        <v>86</v>
      </c>
      <c r="Q4434" t="s">
        <v>30</v>
      </c>
      <c r="R4434" t="s">
        <v>31</v>
      </c>
      <c r="S4434">
        <v>0</v>
      </c>
      <c r="T4434">
        <v>1998</v>
      </c>
      <c r="U4434">
        <v>472</v>
      </c>
      <c r="V4434">
        <v>6.7</v>
      </c>
      <c r="W4434">
        <v>392</v>
      </c>
    </row>
    <row r="4435" spans="1:23" x14ac:dyDescent="0.25">
      <c r="A4435" t="s">
        <v>4910</v>
      </c>
      <c r="B4435">
        <v>387</v>
      </c>
      <c r="C4435">
        <v>96</v>
      </c>
      <c r="D4435">
        <v>655</v>
      </c>
      <c r="E4435">
        <v>973</v>
      </c>
      <c r="F4435" t="s">
        <v>515</v>
      </c>
      <c r="G4435">
        <v>24000</v>
      </c>
      <c r="H4435">
        <v>143492840</v>
      </c>
      <c r="I4435" t="s">
        <v>936</v>
      </c>
      <c r="J4435" t="s">
        <v>61</v>
      </c>
      <c r="K4435" t="s">
        <v>9475</v>
      </c>
      <c r="L4435">
        <v>414345</v>
      </c>
      <c r="M4435">
        <v>28817</v>
      </c>
      <c r="N4435" t="s">
        <v>330</v>
      </c>
      <c r="O4435">
        <v>0</v>
      </c>
      <c r="P4435">
        <v>881</v>
      </c>
      <c r="Q4435" t="s">
        <v>30</v>
      </c>
      <c r="R4435" t="s">
        <v>31</v>
      </c>
      <c r="S4435">
        <v>0</v>
      </c>
      <c r="T4435">
        <v>2007</v>
      </c>
      <c r="U4435">
        <v>3000</v>
      </c>
      <c r="V4435">
        <v>7.5</v>
      </c>
      <c r="W4435">
        <v>10000</v>
      </c>
    </row>
    <row r="4436" spans="1:23" x14ac:dyDescent="0.25">
      <c r="A4436" t="s">
        <v>12503</v>
      </c>
      <c r="B4436">
        <v>185</v>
      </c>
      <c r="C4436">
        <v>93</v>
      </c>
      <c r="D4436">
        <v>7</v>
      </c>
      <c r="E4436">
        <v>180</v>
      </c>
      <c r="F4436" t="s">
        <v>5494</v>
      </c>
      <c r="G4436">
        <v>3000</v>
      </c>
      <c r="H4436">
        <v>5283379</v>
      </c>
      <c r="I4436" t="s">
        <v>1639</v>
      </c>
      <c r="J4436" t="s">
        <v>645</v>
      </c>
      <c r="K4436" t="s">
        <v>12504</v>
      </c>
      <c r="L4436">
        <v>31254</v>
      </c>
      <c r="M4436">
        <v>3986</v>
      </c>
      <c r="N4436" t="s">
        <v>12505</v>
      </c>
      <c r="O4436">
        <v>2</v>
      </c>
      <c r="P4436">
        <v>79</v>
      </c>
      <c r="Q4436" t="s">
        <v>30</v>
      </c>
      <c r="R4436" t="s">
        <v>31</v>
      </c>
      <c r="S4436">
        <v>0</v>
      </c>
      <c r="T4436">
        <v>2014</v>
      </c>
      <c r="U4436">
        <v>439</v>
      </c>
      <c r="V4436">
        <v>6.8</v>
      </c>
      <c r="W4436">
        <v>0</v>
      </c>
    </row>
    <row r="4437" spans="1:23" x14ac:dyDescent="0.25">
      <c r="A4437" t="s">
        <v>12506</v>
      </c>
      <c r="B4437">
        <v>348</v>
      </c>
      <c r="C4437">
        <v>102</v>
      </c>
      <c r="D4437">
        <v>46</v>
      </c>
      <c r="E4437">
        <v>287</v>
      </c>
      <c r="F4437" t="s">
        <v>12507</v>
      </c>
      <c r="G4437">
        <v>321</v>
      </c>
      <c r="H4437">
        <v>2981638</v>
      </c>
      <c r="I4437" t="s">
        <v>1258</v>
      </c>
      <c r="J4437" t="s">
        <v>12423</v>
      </c>
      <c r="K4437" t="s">
        <v>12508</v>
      </c>
      <c r="L4437">
        <v>40425</v>
      </c>
      <c r="M4437">
        <v>1263</v>
      </c>
      <c r="N4437" t="s">
        <v>2993</v>
      </c>
      <c r="O4437">
        <v>0</v>
      </c>
      <c r="P4437">
        <v>186</v>
      </c>
      <c r="Q4437" t="s">
        <v>30</v>
      </c>
      <c r="R4437" t="s">
        <v>31</v>
      </c>
      <c r="S4437">
        <v>0</v>
      </c>
      <c r="T4437">
        <v>2011</v>
      </c>
      <c r="U4437">
        <v>300</v>
      </c>
      <c r="V4437">
        <v>6.9</v>
      </c>
      <c r="W4437">
        <v>0</v>
      </c>
    </row>
    <row r="4438" spans="1:23" x14ac:dyDescent="0.25">
      <c r="A4438" t="s">
        <v>12509</v>
      </c>
      <c r="B4438">
        <v>155</v>
      </c>
      <c r="C4438">
        <v>84</v>
      </c>
      <c r="D4438">
        <v>9</v>
      </c>
      <c r="E4438">
        <v>313</v>
      </c>
      <c r="F4438" t="s">
        <v>12510</v>
      </c>
      <c r="G4438">
        <v>612</v>
      </c>
      <c r="H4438">
        <v>3122616</v>
      </c>
      <c r="I4438" t="s">
        <v>1639</v>
      </c>
      <c r="J4438" t="s">
        <v>1474</v>
      </c>
      <c r="K4438" t="s">
        <v>12511</v>
      </c>
      <c r="L4438">
        <v>16594</v>
      </c>
      <c r="M4438">
        <v>1587</v>
      </c>
      <c r="N4438" t="s">
        <v>12512</v>
      </c>
      <c r="O4438">
        <v>1</v>
      </c>
      <c r="P4438">
        <v>73</v>
      </c>
      <c r="Q4438" t="s">
        <v>30</v>
      </c>
      <c r="R4438" t="s">
        <v>31</v>
      </c>
      <c r="S4438">
        <v>0</v>
      </c>
      <c r="T4438">
        <v>2014</v>
      </c>
      <c r="U4438">
        <v>457</v>
      </c>
      <c r="V4438">
        <v>6.8</v>
      </c>
      <c r="W4438">
        <v>0</v>
      </c>
    </row>
    <row r="4439" spans="1:23" x14ac:dyDescent="0.25">
      <c r="A4439" t="s">
        <v>12513</v>
      </c>
      <c r="B4439">
        <v>181</v>
      </c>
      <c r="C4439">
        <v>97</v>
      </c>
      <c r="D4439">
        <v>33</v>
      </c>
      <c r="E4439">
        <v>229</v>
      </c>
      <c r="F4439" t="s">
        <v>12514</v>
      </c>
      <c r="G4439">
        <v>496</v>
      </c>
      <c r="H4439">
        <v>2508841</v>
      </c>
      <c r="I4439" t="s">
        <v>1265</v>
      </c>
      <c r="J4439" t="s">
        <v>4359</v>
      </c>
      <c r="K4439" t="s">
        <v>12515</v>
      </c>
      <c r="L4439">
        <v>21746</v>
      </c>
      <c r="M4439">
        <v>994</v>
      </c>
      <c r="N4439" t="s">
        <v>12516</v>
      </c>
      <c r="O4439">
        <v>1</v>
      </c>
      <c r="P4439">
        <v>93</v>
      </c>
      <c r="Q4439" t="s">
        <v>30</v>
      </c>
      <c r="R4439" t="s">
        <v>31</v>
      </c>
      <c r="S4439">
        <v>0</v>
      </c>
      <c r="T4439">
        <v>2008</v>
      </c>
      <c r="U4439">
        <v>238</v>
      </c>
      <c r="V4439">
        <v>7.2</v>
      </c>
      <c r="W4439">
        <v>0</v>
      </c>
    </row>
    <row r="4440" spans="1:23" x14ac:dyDescent="0.25">
      <c r="A4440" t="s">
        <v>12517</v>
      </c>
      <c r="B4440">
        <v>149</v>
      </c>
      <c r="C4440">
        <v>91</v>
      </c>
      <c r="D4440">
        <v>9</v>
      </c>
      <c r="E4440">
        <v>13</v>
      </c>
      <c r="F4440" t="s">
        <v>12518</v>
      </c>
      <c r="G4440">
        <v>130</v>
      </c>
      <c r="H4440">
        <v>4946250</v>
      </c>
      <c r="I4440" t="s">
        <v>2555</v>
      </c>
      <c r="J4440" t="s">
        <v>11455</v>
      </c>
      <c r="K4440" t="s">
        <v>12519</v>
      </c>
      <c r="L4440">
        <v>9540</v>
      </c>
      <c r="M4440">
        <v>198</v>
      </c>
      <c r="N4440" t="s">
        <v>12520</v>
      </c>
      <c r="O4440">
        <v>0</v>
      </c>
      <c r="P4440">
        <v>80</v>
      </c>
      <c r="Q4440" t="s">
        <v>30</v>
      </c>
      <c r="R4440" t="s">
        <v>31</v>
      </c>
      <c r="S4440">
        <v>0</v>
      </c>
      <c r="T4440">
        <v>2013</v>
      </c>
      <c r="U4440">
        <v>19</v>
      </c>
      <c r="V4440">
        <v>7.4</v>
      </c>
      <c r="W4440">
        <v>14000</v>
      </c>
    </row>
    <row r="4441" spans="1:23" x14ac:dyDescent="0.25">
      <c r="A4441" t="s">
        <v>10025</v>
      </c>
      <c r="B4441">
        <v>54</v>
      </c>
      <c r="C4441">
        <v>84</v>
      </c>
      <c r="D4441">
        <v>56</v>
      </c>
      <c r="E4441">
        <v>13</v>
      </c>
      <c r="F4441" t="s">
        <v>12521</v>
      </c>
      <c r="G4441">
        <v>21000</v>
      </c>
      <c r="H4441">
        <v>1950218</v>
      </c>
      <c r="I4441" t="s">
        <v>1639</v>
      </c>
      <c r="J4441" t="s">
        <v>71</v>
      </c>
      <c r="K4441" t="s">
        <v>12522</v>
      </c>
      <c r="L4441">
        <v>5933</v>
      </c>
      <c r="M4441">
        <v>21124</v>
      </c>
      <c r="N4441" t="s">
        <v>12523</v>
      </c>
      <c r="O4441">
        <v>3</v>
      </c>
      <c r="P4441">
        <v>102</v>
      </c>
      <c r="Q4441" t="s">
        <v>30</v>
      </c>
      <c r="R4441" t="s">
        <v>31</v>
      </c>
      <c r="S4441">
        <v>0</v>
      </c>
      <c r="T4441">
        <v>1997</v>
      </c>
      <c r="U4441">
        <v>104</v>
      </c>
      <c r="V4441">
        <v>5.6</v>
      </c>
      <c r="W4441">
        <v>387</v>
      </c>
    </row>
    <row r="4442" spans="1:23" x14ac:dyDescent="0.25">
      <c r="A4442" t="s">
        <v>9280</v>
      </c>
      <c r="B4442">
        <v>18</v>
      </c>
      <c r="C4442">
        <v>86</v>
      </c>
      <c r="D4442">
        <v>132</v>
      </c>
      <c r="E4442">
        <v>584</v>
      </c>
      <c r="F4442" t="s">
        <v>1472</v>
      </c>
      <c r="G4442">
        <v>778</v>
      </c>
      <c r="H4442">
        <v>1277257</v>
      </c>
      <c r="I4442" t="s">
        <v>936</v>
      </c>
      <c r="J4442" t="s">
        <v>2737</v>
      </c>
      <c r="K4442" t="s">
        <v>12524</v>
      </c>
      <c r="L4442">
        <v>2629</v>
      </c>
      <c r="M4442">
        <v>2400</v>
      </c>
      <c r="N4442" t="s">
        <v>2256</v>
      </c>
      <c r="O4442">
        <v>2</v>
      </c>
      <c r="P4442">
        <v>32</v>
      </c>
      <c r="Q4442" t="s">
        <v>30</v>
      </c>
      <c r="R4442" t="s">
        <v>44</v>
      </c>
      <c r="S4442">
        <v>0</v>
      </c>
      <c r="T4442">
        <v>1996</v>
      </c>
      <c r="U4442">
        <v>695</v>
      </c>
      <c r="V4442">
        <v>6.8</v>
      </c>
      <c r="W4442">
        <v>227</v>
      </c>
    </row>
    <row r="4443" spans="1:23" x14ac:dyDescent="0.25">
      <c r="A4443" t="s">
        <v>7642</v>
      </c>
      <c r="B4443">
        <v>122</v>
      </c>
      <c r="C4443">
        <v>91</v>
      </c>
      <c r="D4443">
        <v>11</v>
      </c>
      <c r="E4443">
        <v>121</v>
      </c>
      <c r="F4443" t="s">
        <v>136</v>
      </c>
      <c r="G4443">
        <v>1000</v>
      </c>
      <c r="H4443">
        <v>45857453</v>
      </c>
      <c r="I4443" t="s">
        <v>3386</v>
      </c>
      <c r="J4443" t="s">
        <v>100</v>
      </c>
      <c r="K4443" t="s">
        <v>10850</v>
      </c>
      <c r="L4443">
        <v>82232</v>
      </c>
      <c r="M4443">
        <v>2323</v>
      </c>
      <c r="N4443" t="s">
        <v>10851</v>
      </c>
      <c r="O4443">
        <v>3</v>
      </c>
      <c r="P4443">
        <v>174</v>
      </c>
      <c r="Q4443" t="s">
        <v>30</v>
      </c>
      <c r="R4443" t="s">
        <v>44</v>
      </c>
      <c r="S4443">
        <v>0</v>
      </c>
      <c r="T4443">
        <v>1997</v>
      </c>
      <c r="U4443">
        <v>891</v>
      </c>
      <c r="V4443">
        <v>7.2</v>
      </c>
      <c r="W4443">
        <v>0</v>
      </c>
    </row>
    <row r="4444" spans="1:23" x14ac:dyDescent="0.25">
      <c r="A4444" t="s">
        <v>12525</v>
      </c>
      <c r="B4444">
        <v>87</v>
      </c>
      <c r="C4444">
        <v>92</v>
      </c>
      <c r="D4444">
        <v>2</v>
      </c>
      <c r="E4444">
        <v>5</v>
      </c>
      <c r="F4444" t="s">
        <v>12526</v>
      </c>
      <c r="G4444">
        <v>783</v>
      </c>
      <c r="H4444">
        <v>1677838</v>
      </c>
      <c r="I4444" t="s">
        <v>51</v>
      </c>
      <c r="J4444" t="s">
        <v>661</v>
      </c>
      <c r="K4444" t="s">
        <v>12527</v>
      </c>
      <c r="L4444">
        <v>11283</v>
      </c>
      <c r="M4444">
        <v>1447</v>
      </c>
      <c r="N4444" t="s">
        <v>12528</v>
      </c>
      <c r="O4444">
        <v>0</v>
      </c>
      <c r="P4444">
        <v>155</v>
      </c>
      <c r="Q4444" t="s">
        <v>30</v>
      </c>
      <c r="R4444" t="s">
        <v>31</v>
      </c>
      <c r="S4444">
        <v>0</v>
      </c>
      <c r="T4444">
        <v>2006</v>
      </c>
      <c r="U4444">
        <v>659</v>
      </c>
      <c r="V4444">
        <v>7.7</v>
      </c>
      <c r="W4444">
        <v>0</v>
      </c>
    </row>
    <row r="4445" spans="1:23" x14ac:dyDescent="0.25">
      <c r="A4445" t="s">
        <v>12529</v>
      </c>
      <c r="B4445">
        <v>51</v>
      </c>
      <c r="C4445">
        <v>94</v>
      </c>
      <c r="D4445">
        <v>112</v>
      </c>
      <c r="E4445">
        <v>428</v>
      </c>
      <c r="F4445" t="s">
        <v>3892</v>
      </c>
      <c r="G4445">
        <v>1000</v>
      </c>
      <c r="H4445">
        <v>1744858</v>
      </c>
      <c r="I4445" t="s">
        <v>2805</v>
      </c>
      <c r="J4445" t="s">
        <v>912</v>
      </c>
      <c r="K4445" t="s">
        <v>12530</v>
      </c>
      <c r="L4445">
        <v>6084</v>
      </c>
      <c r="M4445">
        <v>3085</v>
      </c>
      <c r="N4445" t="s">
        <v>5363</v>
      </c>
      <c r="O4445">
        <v>1</v>
      </c>
      <c r="P4445">
        <v>120</v>
      </c>
      <c r="Q4445" t="s">
        <v>30</v>
      </c>
      <c r="R4445" t="s">
        <v>31</v>
      </c>
      <c r="S4445">
        <v>0</v>
      </c>
      <c r="T4445">
        <v>2000</v>
      </c>
      <c r="U4445">
        <v>826</v>
      </c>
      <c r="V4445">
        <v>7</v>
      </c>
      <c r="W4445">
        <v>671</v>
      </c>
    </row>
    <row r="4446" spans="1:23" x14ac:dyDescent="0.25">
      <c r="A4446" t="s">
        <v>10219</v>
      </c>
      <c r="B4446">
        <v>260</v>
      </c>
      <c r="C4446">
        <v>92</v>
      </c>
      <c r="D4446">
        <v>152</v>
      </c>
      <c r="E4446">
        <v>124</v>
      </c>
      <c r="F4446" t="s">
        <v>9813</v>
      </c>
      <c r="G4446">
        <v>1000</v>
      </c>
      <c r="H4446">
        <v>0</v>
      </c>
      <c r="I4446" t="s">
        <v>12531</v>
      </c>
      <c r="J4446" t="s">
        <v>3681</v>
      </c>
      <c r="K4446" t="s">
        <v>12532</v>
      </c>
      <c r="L4446">
        <v>38893</v>
      </c>
      <c r="M4446">
        <v>1587</v>
      </c>
      <c r="N4446" t="s">
        <v>12533</v>
      </c>
      <c r="O4446">
        <v>2</v>
      </c>
      <c r="P4446">
        <v>366</v>
      </c>
      <c r="Q4446" t="s">
        <v>30</v>
      </c>
      <c r="R4446" t="s">
        <v>31</v>
      </c>
      <c r="S4446">
        <v>0</v>
      </c>
      <c r="T4446">
        <v>2002</v>
      </c>
      <c r="U4446">
        <v>282</v>
      </c>
      <c r="V4446">
        <v>7.2</v>
      </c>
      <c r="W4446">
        <v>0</v>
      </c>
    </row>
    <row r="4447" spans="1:23" x14ac:dyDescent="0.25">
      <c r="A4447" t="s">
        <v>329</v>
      </c>
      <c r="B4447">
        <v>218</v>
      </c>
      <c r="C4447">
        <v>103</v>
      </c>
      <c r="D4447">
        <v>11</v>
      </c>
      <c r="E4447">
        <v>543</v>
      </c>
      <c r="F4447" t="s">
        <v>2789</v>
      </c>
      <c r="G4447">
        <v>2000</v>
      </c>
      <c r="H4447">
        <v>80021740</v>
      </c>
      <c r="I4447" t="s">
        <v>2790</v>
      </c>
      <c r="J4447" t="s">
        <v>2791</v>
      </c>
      <c r="K4447" t="s">
        <v>2792</v>
      </c>
      <c r="L4447">
        <v>47988</v>
      </c>
      <c r="M4447">
        <v>5497</v>
      </c>
      <c r="N4447" t="s">
        <v>2793</v>
      </c>
      <c r="O4447">
        <v>4</v>
      </c>
      <c r="P4447">
        <v>154</v>
      </c>
      <c r="Q4447" t="s">
        <v>30</v>
      </c>
      <c r="R4447" t="s">
        <v>31</v>
      </c>
      <c r="S4447">
        <v>0</v>
      </c>
      <c r="T4447">
        <v>2015</v>
      </c>
      <c r="U4447">
        <v>1000</v>
      </c>
      <c r="V4447">
        <v>6.4</v>
      </c>
      <c r="W4447">
        <v>35000</v>
      </c>
    </row>
    <row r="4448" spans="1:23" x14ac:dyDescent="0.25">
      <c r="A4448" t="s">
        <v>12534</v>
      </c>
      <c r="B4448">
        <v>16</v>
      </c>
      <c r="C4448">
        <v>100</v>
      </c>
      <c r="D4448">
        <v>12</v>
      </c>
      <c r="E4448">
        <v>6</v>
      </c>
      <c r="F4448" t="s">
        <v>12535</v>
      </c>
      <c r="G4448">
        <v>245</v>
      </c>
      <c r="H4448">
        <v>982214</v>
      </c>
      <c r="I4448" t="s">
        <v>2164</v>
      </c>
      <c r="J4448" t="s">
        <v>4812</v>
      </c>
      <c r="K4448" t="s">
        <v>12536</v>
      </c>
      <c r="L4448">
        <v>1976</v>
      </c>
      <c r="M4448">
        <v>295</v>
      </c>
      <c r="N4448" t="s">
        <v>12537</v>
      </c>
      <c r="O4448">
        <v>0</v>
      </c>
      <c r="P4448">
        <v>51</v>
      </c>
      <c r="Q4448" t="s">
        <v>30</v>
      </c>
      <c r="R4448" t="s">
        <v>31</v>
      </c>
      <c r="S4448">
        <v>0</v>
      </c>
      <c r="T4448">
        <v>1998</v>
      </c>
      <c r="U4448">
        <v>38</v>
      </c>
      <c r="V4448">
        <v>7.2</v>
      </c>
      <c r="W4448">
        <v>603</v>
      </c>
    </row>
    <row r="4449" spans="1:23" x14ac:dyDescent="0.25">
      <c r="A4449" t="s">
        <v>12538</v>
      </c>
      <c r="B4449">
        <v>12</v>
      </c>
      <c r="C4449">
        <v>119</v>
      </c>
      <c r="D4449">
        <v>13</v>
      </c>
      <c r="E4449">
        <v>25</v>
      </c>
      <c r="F4449" t="s">
        <v>12539</v>
      </c>
      <c r="G4449">
        <v>957</v>
      </c>
      <c r="H4449">
        <v>798341</v>
      </c>
      <c r="I4449" t="s">
        <v>1968</v>
      </c>
      <c r="J4449" t="s">
        <v>3717</v>
      </c>
      <c r="K4449" t="s">
        <v>12540</v>
      </c>
      <c r="L4449">
        <v>983</v>
      </c>
      <c r="M4449">
        <v>1107</v>
      </c>
      <c r="N4449" t="s">
        <v>12541</v>
      </c>
      <c r="O4449">
        <v>0</v>
      </c>
      <c r="P4449">
        <v>63</v>
      </c>
      <c r="Q4449" t="s">
        <v>30</v>
      </c>
      <c r="R4449" t="s">
        <v>31</v>
      </c>
      <c r="S4449">
        <v>0</v>
      </c>
      <c r="T4449">
        <v>2001</v>
      </c>
      <c r="U4449">
        <v>81</v>
      </c>
      <c r="V4449">
        <v>7.2</v>
      </c>
      <c r="W4449">
        <v>100</v>
      </c>
    </row>
    <row r="4450" spans="1:23" x14ac:dyDescent="0.25">
      <c r="A4450" t="s">
        <v>12542</v>
      </c>
      <c r="B4450">
        <v>1</v>
      </c>
      <c r="C4450">
        <v>167</v>
      </c>
      <c r="D4450">
        <v>10</v>
      </c>
      <c r="E4450">
        <v>97</v>
      </c>
      <c r="F4450" t="s">
        <v>12543</v>
      </c>
      <c r="G4450">
        <v>353</v>
      </c>
      <c r="H4450">
        <v>610991</v>
      </c>
      <c r="I4450" t="s">
        <v>152</v>
      </c>
      <c r="J4450" t="s">
        <v>11744</v>
      </c>
      <c r="K4450" t="s">
        <v>12544</v>
      </c>
      <c r="L4450">
        <v>2715</v>
      </c>
      <c r="M4450">
        <v>773</v>
      </c>
      <c r="N4450" t="s">
        <v>12545</v>
      </c>
      <c r="O4450">
        <v>3</v>
      </c>
      <c r="P4450">
        <v>19</v>
      </c>
      <c r="Q4450" t="s">
        <v>3447</v>
      </c>
      <c r="R4450" t="s">
        <v>3448</v>
      </c>
      <c r="S4450">
        <v>0</v>
      </c>
      <c r="T4450">
        <v>2000</v>
      </c>
      <c r="U4450">
        <v>186</v>
      </c>
      <c r="V4450">
        <v>6.2</v>
      </c>
      <c r="W4450">
        <v>92</v>
      </c>
    </row>
    <row r="4451" spans="1:23" x14ac:dyDescent="0.25">
      <c r="A4451" t="s">
        <v>6103</v>
      </c>
      <c r="B4451">
        <v>48</v>
      </c>
      <c r="C4451">
        <v>92</v>
      </c>
      <c r="D4451">
        <v>0</v>
      </c>
      <c r="E4451">
        <v>842</v>
      </c>
      <c r="F4451" t="s">
        <v>8421</v>
      </c>
      <c r="G4451">
        <v>1000</v>
      </c>
      <c r="H4451">
        <v>0</v>
      </c>
      <c r="I4451" t="s">
        <v>1094</v>
      </c>
      <c r="J4451" t="s">
        <v>3557</v>
      </c>
      <c r="K4451" t="s">
        <v>8422</v>
      </c>
      <c r="L4451">
        <v>36559</v>
      </c>
      <c r="M4451">
        <v>3931</v>
      </c>
      <c r="N4451" t="s">
        <v>6266</v>
      </c>
      <c r="O4451">
        <v>0</v>
      </c>
      <c r="P4451">
        <v>131</v>
      </c>
      <c r="Q4451" t="s">
        <v>30</v>
      </c>
      <c r="R4451" t="s">
        <v>31</v>
      </c>
      <c r="S4451">
        <v>0</v>
      </c>
      <c r="T4451">
        <v>1981</v>
      </c>
      <c r="U4451">
        <v>898</v>
      </c>
      <c r="V4451">
        <v>6.9</v>
      </c>
      <c r="W4451">
        <v>0</v>
      </c>
    </row>
    <row r="4452" spans="1:23" x14ac:dyDescent="0.25">
      <c r="A4452" t="s">
        <v>6232</v>
      </c>
      <c r="B4452">
        <v>59</v>
      </c>
      <c r="C4452">
        <v>92</v>
      </c>
      <c r="D4452">
        <v>406</v>
      </c>
      <c r="E4452">
        <v>194</v>
      </c>
      <c r="F4452" t="s">
        <v>12546</v>
      </c>
      <c r="G4452">
        <v>406</v>
      </c>
      <c r="H4452">
        <v>582024</v>
      </c>
      <c r="I4452" t="s">
        <v>3371</v>
      </c>
      <c r="J4452" t="s">
        <v>6232</v>
      </c>
      <c r="K4452" t="s">
        <v>12547</v>
      </c>
      <c r="L4452">
        <v>30396</v>
      </c>
      <c r="M4452">
        <v>904</v>
      </c>
      <c r="N4452" t="s">
        <v>12548</v>
      </c>
      <c r="O4452">
        <v>0</v>
      </c>
      <c r="P4452">
        <v>168</v>
      </c>
      <c r="Q4452" t="s">
        <v>30</v>
      </c>
      <c r="R4452" t="s">
        <v>31</v>
      </c>
      <c r="S4452">
        <v>0</v>
      </c>
      <c r="T4452">
        <v>1997</v>
      </c>
      <c r="U4452">
        <v>203</v>
      </c>
      <c r="V4452">
        <v>6.2</v>
      </c>
      <c r="W4452">
        <v>0</v>
      </c>
    </row>
    <row r="4453" spans="1:23" x14ac:dyDescent="0.25">
      <c r="A4453" t="s">
        <v>3336</v>
      </c>
      <c r="B4453">
        <v>88</v>
      </c>
      <c r="C4453">
        <v>108</v>
      </c>
      <c r="D4453">
        <v>234</v>
      </c>
      <c r="E4453">
        <v>463</v>
      </c>
      <c r="F4453" t="s">
        <v>6892</v>
      </c>
      <c r="G4453">
        <v>11000</v>
      </c>
      <c r="H4453">
        <v>548712</v>
      </c>
      <c r="I4453" t="s">
        <v>152</v>
      </c>
      <c r="J4453" t="s">
        <v>1274</v>
      </c>
      <c r="K4453" t="s">
        <v>12549</v>
      </c>
      <c r="L4453">
        <v>9233</v>
      </c>
      <c r="M4453">
        <v>12385</v>
      </c>
      <c r="N4453" t="s">
        <v>3589</v>
      </c>
      <c r="O4453">
        <v>0</v>
      </c>
      <c r="P4453">
        <v>126</v>
      </c>
      <c r="Q4453" t="s">
        <v>30</v>
      </c>
      <c r="R4453" t="s">
        <v>31</v>
      </c>
      <c r="S4453">
        <v>0</v>
      </c>
      <c r="T4453">
        <v>2003</v>
      </c>
      <c r="U4453">
        <v>552</v>
      </c>
      <c r="V4453">
        <v>6.9</v>
      </c>
      <c r="W4453">
        <v>571</v>
      </c>
    </row>
    <row r="4454" spans="1:23" x14ac:dyDescent="0.25">
      <c r="A4454" t="s">
        <v>12550</v>
      </c>
      <c r="B4454">
        <v>28</v>
      </c>
      <c r="C4454">
        <v>97</v>
      </c>
      <c r="D4454">
        <v>4</v>
      </c>
      <c r="E4454">
        <v>301</v>
      </c>
      <c r="F4454" t="s">
        <v>2685</v>
      </c>
      <c r="G4454">
        <v>611</v>
      </c>
      <c r="H4454">
        <v>464655</v>
      </c>
      <c r="I4454" t="s">
        <v>1639</v>
      </c>
      <c r="J4454" t="s">
        <v>6000</v>
      </c>
      <c r="K4454" t="s">
        <v>12551</v>
      </c>
      <c r="L4454">
        <v>1524</v>
      </c>
      <c r="M4454">
        <v>1692</v>
      </c>
      <c r="N4454" t="s">
        <v>8198</v>
      </c>
      <c r="O4454">
        <v>0</v>
      </c>
      <c r="P4454">
        <v>29</v>
      </c>
      <c r="Q4454" t="s">
        <v>30</v>
      </c>
      <c r="R4454" t="s">
        <v>31</v>
      </c>
      <c r="S4454">
        <v>0</v>
      </c>
      <c r="T4454">
        <v>1997</v>
      </c>
      <c r="U4454">
        <v>394</v>
      </c>
      <c r="V4454">
        <v>7</v>
      </c>
      <c r="W4454">
        <v>166</v>
      </c>
    </row>
    <row r="4455" spans="1:23" x14ac:dyDescent="0.25">
      <c r="A4455" t="s">
        <v>10980</v>
      </c>
      <c r="B4455">
        <v>44</v>
      </c>
      <c r="C4455">
        <v>88</v>
      </c>
      <c r="D4455">
        <v>22</v>
      </c>
      <c r="E4455">
        <v>275</v>
      </c>
      <c r="F4455" t="s">
        <v>3288</v>
      </c>
      <c r="G4455">
        <v>638</v>
      </c>
      <c r="H4455">
        <v>464126</v>
      </c>
      <c r="I4455" t="s">
        <v>2164</v>
      </c>
      <c r="J4455" t="s">
        <v>2053</v>
      </c>
      <c r="K4455" t="s">
        <v>12552</v>
      </c>
      <c r="L4455">
        <v>3142</v>
      </c>
      <c r="M4455">
        <v>1641</v>
      </c>
      <c r="N4455" t="s">
        <v>277</v>
      </c>
      <c r="O4455">
        <v>0</v>
      </c>
      <c r="P4455">
        <v>68</v>
      </c>
      <c r="Q4455" t="s">
        <v>30</v>
      </c>
      <c r="R4455" t="s">
        <v>31</v>
      </c>
      <c r="S4455">
        <v>0</v>
      </c>
      <c r="T4455">
        <v>2002</v>
      </c>
      <c r="U4455">
        <v>400</v>
      </c>
      <c r="V4455">
        <v>6.7</v>
      </c>
      <c r="W4455">
        <v>115</v>
      </c>
    </row>
    <row r="4456" spans="1:23" x14ac:dyDescent="0.25">
      <c r="A4456" t="s">
        <v>12553</v>
      </c>
      <c r="B4456">
        <v>13</v>
      </c>
      <c r="C4456">
        <v>100</v>
      </c>
      <c r="D4456">
        <v>0</v>
      </c>
      <c r="E4456">
        <v>268</v>
      </c>
      <c r="F4456" t="s">
        <v>3113</v>
      </c>
      <c r="G4456">
        <v>844</v>
      </c>
      <c r="H4456">
        <v>428535</v>
      </c>
      <c r="I4456" t="s">
        <v>1099</v>
      </c>
      <c r="J4456" t="s">
        <v>2102</v>
      </c>
      <c r="K4456" t="s">
        <v>12554</v>
      </c>
      <c r="L4456">
        <v>505</v>
      </c>
      <c r="M4456">
        <v>2289</v>
      </c>
      <c r="N4456" t="s">
        <v>10208</v>
      </c>
      <c r="O4456">
        <v>1</v>
      </c>
      <c r="P4456">
        <v>32</v>
      </c>
      <c r="Q4456" t="s">
        <v>30</v>
      </c>
      <c r="R4456" t="s">
        <v>31</v>
      </c>
      <c r="S4456">
        <v>0</v>
      </c>
      <c r="T4456">
        <v>2000</v>
      </c>
      <c r="U4456">
        <v>625</v>
      </c>
      <c r="V4456">
        <v>3.6</v>
      </c>
      <c r="W4456">
        <v>24</v>
      </c>
    </row>
    <row r="4457" spans="1:23" x14ac:dyDescent="0.25">
      <c r="A4457" t="s">
        <v>12555</v>
      </c>
      <c r="B4457">
        <v>117</v>
      </c>
      <c r="C4457">
        <v>100</v>
      </c>
      <c r="D4457">
        <v>71</v>
      </c>
      <c r="E4457">
        <v>145</v>
      </c>
      <c r="F4457" t="s">
        <v>8191</v>
      </c>
      <c r="G4457">
        <v>11000</v>
      </c>
      <c r="H4457">
        <v>750100</v>
      </c>
      <c r="I4457" t="s">
        <v>2164</v>
      </c>
      <c r="J4457" t="s">
        <v>59</v>
      </c>
      <c r="K4457" t="s">
        <v>12556</v>
      </c>
      <c r="L4457">
        <v>19752</v>
      </c>
      <c r="M4457">
        <v>12234</v>
      </c>
      <c r="N4457" t="s">
        <v>12557</v>
      </c>
      <c r="O4457">
        <v>0</v>
      </c>
      <c r="P4457">
        <v>61</v>
      </c>
      <c r="Q4457" t="s">
        <v>30</v>
      </c>
      <c r="R4457" t="s">
        <v>31</v>
      </c>
      <c r="S4457">
        <v>0</v>
      </c>
      <c r="T4457">
        <v>2013</v>
      </c>
      <c r="U4457">
        <v>733</v>
      </c>
      <c r="V4457">
        <v>6.3</v>
      </c>
      <c r="W4457">
        <v>0</v>
      </c>
    </row>
    <row r="4458" spans="1:23" x14ac:dyDescent="0.25">
      <c r="A4458" t="s">
        <v>12558</v>
      </c>
      <c r="B4458">
        <v>100</v>
      </c>
      <c r="C4458">
        <v>124</v>
      </c>
      <c r="D4458">
        <v>13</v>
      </c>
      <c r="E4458">
        <v>7</v>
      </c>
      <c r="F4458" t="s">
        <v>12558</v>
      </c>
      <c r="G4458">
        <v>20</v>
      </c>
      <c r="H4458">
        <v>621240</v>
      </c>
      <c r="I4458" t="s">
        <v>1265</v>
      </c>
      <c r="J4458" t="s">
        <v>12559</v>
      </c>
      <c r="K4458" t="s">
        <v>12560</v>
      </c>
      <c r="L4458">
        <v>4999</v>
      </c>
      <c r="M4458">
        <v>42</v>
      </c>
      <c r="N4458" t="s">
        <v>12561</v>
      </c>
      <c r="O4458">
        <v>6</v>
      </c>
      <c r="P4458">
        <v>32</v>
      </c>
      <c r="Q4458" t="s">
        <v>9194</v>
      </c>
      <c r="R4458" t="s">
        <v>526</v>
      </c>
      <c r="S4458">
        <v>0</v>
      </c>
      <c r="T4458">
        <v>2009</v>
      </c>
      <c r="U4458">
        <v>13</v>
      </c>
      <c r="V4458">
        <v>7.4</v>
      </c>
      <c r="W4458">
        <v>0</v>
      </c>
    </row>
    <row r="4459" spans="1:23" x14ac:dyDescent="0.25">
      <c r="A4459" t="s">
        <v>12562</v>
      </c>
      <c r="B4459">
        <v>117</v>
      </c>
      <c r="C4459">
        <v>88</v>
      </c>
      <c r="D4459">
        <v>21</v>
      </c>
      <c r="E4459">
        <v>772</v>
      </c>
      <c r="F4459" t="s">
        <v>2490</v>
      </c>
      <c r="G4459">
        <v>1000</v>
      </c>
      <c r="H4459">
        <v>104077</v>
      </c>
      <c r="I4459" t="s">
        <v>1616</v>
      </c>
      <c r="J4459" t="s">
        <v>1747</v>
      </c>
      <c r="K4459" t="s">
        <v>12563</v>
      </c>
      <c r="L4459">
        <v>46076</v>
      </c>
      <c r="M4459">
        <v>4720</v>
      </c>
      <c r="N4459" t="s">
        <v>8691</v>
      </c>
      <c r="O4459">
        <v>2</v>
      </c>
      <c r="P4459">
        <v>88</v>
      </c>
      <c r="Q4459" t="s">
        <v>30</v>
      </c>
      <c r="R4459" t="s">
        <v>31</v>
      </c>
      <c r="S4459">
        <v>0</v>
      </c>
      <c r="T4459">
        <v>2006</v>
      </c>
      <c r="U4459">
        <v>835</v>
      </c>
      <c r="V4459">
        <v>7.4</v>
      </c>
      <c r="W4459">
        <v>11000</v>
      </c>
    </row>
    <row r="4460" spans="1:23" x14ac:dyDescent="0.25">
      <c r="A4460" t="s">
        <v>12564</v>
      </c>
      <c r="B4460">
        <v>140</v>
      </c>
      <c r="C4460">
        <v>106</v>
      </c>
      <c r="D4460">
        <v>135</v>
      </c>
      <c r="E4460">
        <v>11</v>
      </c>
      <c r="F4460" t="s">
        <v>9915</v>
      </c>
      <c r="G4460">
        <v>7000</v>
      </c>
      <c r="H4460">
        <v>334658</v>
      </c>
      <c r="I4460" t="s">
        <v>3380</v>
      </c>
      <c r="J4460" t="s">
        <v>12565</v>
      </c>
      <c r="K4460" t="s">
        <v>12566</v>
      </c>
      <c r="L4460">
        <v>75633</v>
      </c>
      <c r="M4460">
        <v>7098</v>
      </c>
      <c r="N4460" t="s">
        <v>12567</v>
      </c>
      <c r="O4460">
        <v>0</v>
      </c>
      <c r="P4460">
        <v>160</v>
      </c>
      <c r="Q4460" t="s">
        <v>30</v>
      </c>
      <c r="R4460" t="s">
        <v>31</v>
      </c>
      <c r="S4460">
        <v>0</v>
      </c>
      <c r="T4460">
        <v>2014</v>
      </c>
      <c r="U4460">
        <v>71</v>
      </c>
      <c r="V4460">
        <v>7.3</v>
      </c>
      <c r="W4460">
        <v>32000</v>
      </c>
    </row>
    <row r="4461" spans="1:23" x14ac:dyDescent="0.25">
      <c r="A4461" t="s">
        <v>12568</v>
      </c>
      <c r="B4461">
        <v>29</v>
      </c>
      <c r="C4461">
        <v>79</v>
      </c>
      <c r="D4461">
        <v>2</v>
      </c>
      <c r="E4461">
        <v>551</v>
      </c>
      <c r="F4461" t="s">
        <v>1694</v>
      </c>
      <c r="G4461">
        <v>855</v>
      </c>
      <c r="H4461">
        <v>279282</v>
      </c>
      <c r="I4461" t="s">
        <v>936</v>
      </c>
      <c r="J4461" t="s">
        <v>8617</v>
      </c>
      <c r="K4461" t="s">
        <v>12569</v>
      </c>
      <c r="L4461">
        <v>3806</v>
      </c>
      <c r="M4461">
        <v>2489</v>
      </c>
      <c r="N4461" t="s">
        <v>2312</v>
      </c>
      <c r="O4461">
        <v>2</v>
      </c>
      <c r="P4461">
        <v>49</v>
      </c>
      <c r="Q4461" t="s">
        <v>30</v>
      </c>
      <c r="R4461" t="s">
        <v>31</v>
      </c>
      <c r="S4461">
        <v>0</v>
      </c>
      <c r="T4461">
        <v>2003</v>
      </c>
      <c r="U4461">
        <v>577</v>
      </c>
      <c r="V4461">
        <v>6.1</v>
      </c>
      <c r="W4461">
        <v>150</v>
      </c>
    </row>
    <row r="4462" spans="1:23" x14ac:dyDescent="0.25">
      <c r="A4462" t="s">
        <v>121</v>
      </c>
      <c r="B4462">
        <v>308</v>
      </c>
      <c r="C4462">
        <v>135</v>
      </c>
      <c r="D4462">
        <v>0</v>
      </c>
      <c r="E4462">
        <v>310</v>
      </c>
      <c r="F4462" t="s">
        <v>1308</v>
      </c>
      <c r="G4462">
        <v>873</v>
      </c>
      <c r="H4462">
        <v>43982842</v>
      </c>
      <c r="I4462" t="s">
        <v>1309</v>
      </c>
      <c r="J4462" t="s">
        <v>1310</v>
      </c>
      <c r="K4462" t="s">
        <v>1311</v>
      </c>
      <c r="L4462">
        <v>125114</v>
      </c>
      <c r="M4462">
        <v>2369</v>
      </c>
      <c r="N4462" t="s">
        <v>301</v>
      </c>
      <c r="O4462">
        <v>1</v>
      </c>
      <c r="P4462">
        <v>593</v>
      </c>
      <c r="Q4462" t="s">
        <v>30</v>
      </c>
      <c r="R4462" t="s">
        <v>31</v>
      </c>
      <c r="S4462">
        <v>0</v>
      </c>
      <c r="T4462">
        <v>2009</v>
      </c>
      <c r="U4462">
        <v>559</v>
      </c>
      <c r="V4462">
        <v>6.7</v>
      </c>
      <c r="W4462">
        <v>16000</v>
      </c>
    </row>
    <row r="4463" spans="1:23" x14ac:dyDescent="0.25">
      <c r="A4463" t="s">
        <v>12570</v>
      </c>
      <c r="B4463">
        <v>248</v>
      </c>
      <c r="C4463">
        <v>96</v>
      </c>
      <c r="D4463">
        <v>50</v>
      </c>
      <c r="E4463">
        <v>0</v>
      </c>
      <c r="F4463" t="s">
        <v>12571</v>
      </c>
      <c r="G4463">
        <v>3</v>
      </c>
      <c r="H4463">
        <v>484221</v>
      </c>
      <c r="I4463" t="s">
        <v>12572</v>
      </c>
      <c r="J4463" t="s">
        <v>12573</v>
      </c>
      <c r="K4463" t="s">
        <v>12574</v>
      </c>
      <c r="L4463">
        <v>23836</v>
      </c>
      <c r="M4463">
        <v>6</v>
      </c>
      <c r="N4463" t="s">
        <v>12575</v>
      </c>
      <c r="O4463">
        <v>1</v>
      </c>
      <c r="P4463">
        <v>107</v>
      </c>
      <c r="Q4463" t="s">
        <v>12399</v>
      </c>
      <c r="R4463" t="s">
        <v>44</v>
      </c>
      <c r="S4463">
        <v>0</v>
      </c>
      <c r="T4463">
        <v>2012</v>
      </c>
      <c r="U4463">
        <v>3</v>
      </c>
      <c r="V4463">
        <v>8.1999999999999993</v>
      </c>
      <c r="W4463">
        <v>20000</v>
      </c>
    </row>
    <row r="4464" spans="1:23" x14ac:dyDescent="0.25">
      <c r="A4464" t="s">
        <v>12576</v>
      </c>
      <c r="B4464">
        <v>84</v>
      </c>
      <c r="C4464">
        <v>53</v>
      </c>
      <c r="D4464">
        <v>141</v>
      </c>
      <c r="E4464">
        <v>23</v>
      </c>
      <c r="F4464" t="s">
        <v>11457</v>
      </c>
      <c r="G4464">
        <v>141</v>
      </c>
      <c r="H4464">
        <v>274661</v>
      </c>
      <c r="I4464" t="s">
        <v>10327</v>
      </c>
      <c r="J4464" t="s">
        <v>12576</v>
      </c>
      <c r="K4464" t="s">
        <v>12577</v>
      </c>
      <c r="L4464">
        <v>10564</v>
      </c>
      <c r="M4464">
        <v>313</v>
      </c>
      <c r="N4464" t="s">
        <v>12578</v>
      </c>
      <c r="O4464">
        <v>0</v>
      </c>
      <c r="P4464">
        <v>40</v>
      </c>
      <c r="Q4464" t="s">
        <v>30</v>
      </c>
      <c r="R4464" t="s">
        <v>31</v>
      </c>
      <c r="S4464">
        <v>0</v>
      </c>
      <c r="T4464">
        <v>2007</v>
      </c>
      <c r="U4464">
        <v>125</v>
      </c>
      <c r="V4464">
        <v>7.7</v>
      </c>
      <c r="W4464">
        <v>0</v>
      </c>
    </row>
    <row r="4465" spans="1:23" x14ac:dyDescent="0.25">
      <c r="A4465" t="s">
        <v>12579</v>
      </c>
      <c r="B4465">
        <v>40</v>
      </c>
      <c r="C4465">
        <v>97</v>
      </c>
      <c r="D4465">
        <v>10</v>
      </c>
      <c r="E4465">
        <v>5</v>
      </c>
      <c r="F4465" t="s">
        <v>12580</v>
      </c>
      <c r="G4465">
        <v>102</v>
      </c>
      <c r="H4465">
        <v>144431</v>
      </c>
      <c r="I4465" t="s">
        <v>9519</v>
      </c>
      <c r="J4465" t="s">
        <v>12581</v>
      </c>
      <c r="K4465" t="s">
        <v>12582</v>
      </c>
      <c r="L4465">
        <v>1290</v>
      </c>
      <c r="M4465">
        <v>118</v>
      </c>
      <c r="N4465" t="s">
        <v>12583</v>
      </c>
      <c r="O4465">
        <v>0</v>
      </c>
      <c r="P4465">
        <v>13</v>
      </c>
      <c r="Q4465" t="s">
        <v>30</v>
      </c>
      <c r="R4465" t="s">
        <v>44</v>
      </c>
      <c r="S4465">
        <v>0</v>
      </c>
      <c r="T4465">
        <v>2006</v>
      </c>
      <c r="U4465">
        <v>7</v>
      </c>
      <c r="V4465">
        <v>7.3</v>
      </c>
      <c r="W4465">
        <v>587</v>
      </c>
    </row>
    <row r="4466" spans="1:23" x14ac:dyDescent="0.25">
      <c r="A4466" t="s">
        <v>12584</v>
      </c>
      <c r="B4466">
        <v>0</v>
      </c>
      <c r="C4466">
        <v>120</v>
      </c>
      <c r="D4466">
        <v>0</v>
      </c>
      <c r="E4466">
        <v>0</v>
      </c>
      <c r="F4466" t="s">
        <v>12585</v>
      </c>
      <c r="G4466">
        <v>12</v>
      </c>
      <c r="H4466">
        <v>227241</v>
      </c>
      <c r="I4466" t="s">
        <v>2164</v>
      </c>
      <c r="J4466" t="s">
        <v>12586</v>
      </c>
      <c r="K4466" t="s">
        <v>12587</v>
      </c>
      <c r="L4466">
        <v>56</v>
      </c>
      <c r="M4466">
        <v>15</v>
      </c>
      <c r="N4466" t="s">
        <v>12588</v>
      </c>
      <c r="O4466">
        <v>0</v>
      </c>
      <c r="P4466">
        <v>2</v>
      </c>
      <c r="Q4466" t="s">
        <v>30</v>
      </c>
      <c r="R4466" t="s">
        <v>31</v>
      </c>
      <c r="S4466">
        <v>0</v>
      </c>
      <c r="T4466">
        <v>2004</v>
      </c>
      <c r="U4466">
        <v>3</v>
      </c>
      <c r="V4466">
        <v>7.4</v>
      </c>
      <c r="W4466">
        <v>32</v>
      </c>
    </row>
    <row r="4467" spans="1:23" x14ac:dyDescent="0.25">
      <c r="A4467" t="s">
        <v>2630</v>
      </c>
      <c r="B4467">
        <v>13</v>
      </c>
      <c r="C4467">
        <v>90</v>
      </c>
      <c r="D4467">
        <v>165</v>
      </c>
      <c r="E4467">
        <v>679</v>
      </c>
      <c r="F4467" t="s">
        <v>3767</v>
      </c>
      <c r="G4467">
        <v>978</v>
      </c>
      <c r="H4467">
        <v>112521</v>
      </c>
      <c r="I4467" t="s">
        <v>1639</v>
      </c>
      <c r="J4467" t="s">
        <v>4076</v>
      </c>
      <c r="K4467" t="s">
        <v>12589</v>
      </c>
      <c r="L4467">
        <v>455</v>
      </c>
      <c r="M4467">
        <v>3258</v>
      </c>
      <c r="N4467" t="s">
        <v>12590</v>
      </c>
      <c r="O4467">
        <v>1</v>
      </c>
      <c r="P4467">
        <v>16</v>
      </c>
      <c r="Q4467" t="s">
        <v>30</v>
      </c>
      <c r="R4467" t="s">
        <v>31</v>
      </c>
      <c r="S4467">
        <v>0</v>
      </c>
      <c r="T4467">
        <v>2000</v>
      </c>
      <c r="U4467">
        <v>922</v>
      </c>
      <c r="V4467">
        <v>5.7</v>
      </c>
      <c r="W4467">
        <v>25</v>
      </c>
    </row>
    <row r="4468" spans="1:23" x14ac:dyDescent="0.25">
      <c r="A4468" t="s">
        <v>12591</v>
      </c>
      <c r="B4468">
        <v>31</v>
      </c>
      <c r="C4468">
        <v>91</v>
      </c>
      <c r="D4468">
        <v>9</v>
      </c>
      <c r="E4468">
        <v>9</v>
      </c>
      <c r="F4468" t="s">
        <v>12592</v>
      </c>
      <c r="G4468">
        <v>53</v>
      </c>
      <c r="H4468">
        <v>287761</v>
      </c>
      <c r="I4468" t="s">
        <v>12593</v>
      </c>
      <c r="J4468" t="s">
        <v>12594</v>
      </c>
      <c r="K4468" t="s">
        <v>12595</v>
      </c>
      <c r="L4468">
        <v>2482</v>
      </c>
      <c r="M4468">
        <v>86</v>
      </c>
      <c r="N4468" t="s">
        <v>12591</v>
      </c>
      <c r="O4468">
        <v>1</v>
      </c>
      <c r="P4468">
        <v>16</v>
      </c>
      <c r="Q4468" t="s">
        <v>30</v>
      </c>
      <c r="R4468" t="s">
        <v>127</v>
      </c>
      <c r="S4468">
        <v>0</v>
      </c>
      <c r="T4468">
        <v>2013</v>
      </c>
      <c r="U4468">
        <v>24</v>
      </c>
      <c r="V4468">
        <v>7.6</v>
      </c>
      <c r="W4468">
        <v>0</v>
      </c>
    </row>
    <row r="4469" spans="1:23" x14ac:dyDescent="0.25">
      <c r="A4469" t="s">
        <v>12596</v>
      </c>
      <c r="B4469">
        <v>43</v>
      </c>
      <c r="C4469">
        <v>93</v>
      </c>
      <c r="D4469">
        <v>0</v>
      </c>
      <c r="E4469">
        <v>0</v>
      </c>
      <c r="F4469" t="s">
        <v>12597</v>
      </c>
      <c r="G4469">
        <v>20</v>
      </c>
      <c r="H4469">
        <v>100240</v>
      </c>
      <c r="I4469" t="s">
        <v>51</v>
      </c>
      <c r="J4469" t="s">
        <v>12598</v>
      </c>
      <c r="K4469" t="s">
        <v>12599</v>
      </c>
      <c r="L4469">
        <v>1220</v>
      </c>
      <c r="M4469">
        <v>28</v>
      </c>
      <c r="N4469" t="s">
        <v>8733</v>
      </c>
      <c r="O4469">
        <v>0</v>
      </c>
      <c r="P4469">
        <v>11</v>
      </c>
      <c r="Q4469" t="s">
        <v>30</v>
      </c>
      <c r="R4469" t="s">
        <v>4649</v>
      </c>
      <c r="S4469">
        <v>0</v>
      </c>
      <c r="T4469">
        <v>2014</v>
      </c>
      <c r="U4469">
        <v>8</v>
      </c>
      <c r="V4469">
        <v>6.8</v>
      </c>
      <c r="W4469">
        <v>0</v>
      </c>
    </row>
    <row r="4470" spans="1:23" x14ac:dyDescent="0.25">
      <c r="A4470" t="s">
        <v>12600</v>
      </c>
      <c r="B4470">
        <v>2</v>
      </c>
      <c r="C4470">
        <v>112</v>
      </c>
      <c r="D4470">
        <v>74</v>
      </c>
      <c r="E4470">
        <v>891</v>
      </c>
      <c r="F4470" t="s">
        <v>10193</v>
      </c>
      <c r="G4470">
        <v>260000</v>
      </c>
      <c r="H4470">
        <v>96734</v>
      </c>
      <c r="I4470" t="s">
        <v>532</v>
      </c>
      <c r="J4470" t="s">
        <v>12061</v>
      </c>
      <c r="K4470" t="s">
        <v>12601</v>
      </c>
      <c r="L4470">
        <v>606</v>
      </c>
      <c r="M4470">
        <v>263584</v>
      </c>
      <c r="N4470" t="s">
        <v>12602</v>
      </c>
      <c r="O4470">
        <v>3</v>
      </c>
      <c r="P4470">
        <v>5</v>
      </c>
      <c r="Q4470" t="s">
        <v>30</v>
      </c>
      <c r="R4470" t="s">
        <v>31</v>
      </c>
      <c r="S4470">
        <v>0</v>
      </c>
      <c r="T4470">
        <v>2012</v>
      </c>
      <c r="U4470">
        <v>984</v>
      </c>
      <c r="V4470">
        <v>5.6</v>
      </c>
      <c r="W4470">
        <v>706</v>
      </c>
    </row>
    <row r="4471" spans="1:23" x14ac:dyDescent="0.25">
      <c r="A4471" t="s">
        <v>12603</v>
      </c>
      <c r="B4471">
        <v>4</v>
      </c>
      <c r="C4471">
        <v>160</v>
      </c>
      <c r="D4471">
        <v>5</v>
      </c>
      <c r="E4471">
        <v>219</v>
      </c>
      <c r="F4471" t="s">
        <v>7771</v>
      </c>
      <c r="G4471">
        <v>724</v>
      </c>
      <c r="H4471">
        <v>49000</v>
      </c>
      <c r="I4471" t="s">
        <v>6151</v>
      </c>
      <c r="J4471" t="s">
        <v>12604</v>
      </c>
      <c r="K4471" t="s">
        <v>12605</v>
      </c>
      <c r="L4471">
        <v>1524</v>
      </c>
      <c r="M4471">
        <v>2024</v>
      </c>
      <c r="N4471" t="s">
        <v>12606</v>
      </c>
      <c r="O4471">
        <v>5</v>
      </c>
      <c r="P4471">
        <v>30</v>
      </c>
      <c r="Q4471" t="s">
        <v>3447</v>
      </c>
      <c r="R4471" t="s">
        <v>3448</v>
      </c>
      <c r="S4471">
        <v>0</v>
      </c>
      <c r="T4471">
        <v>2005</v>
      </c>
      <c r="U4471">
        <v>668</v>
      </c>
      <c r="V4471">
        <v>4.8</v>
      </c>
      <c r="W4471">
        <v>31</v>
      </c>
    </row>
    <row r="4472" spans="1:23" x14ac:dyDescent="0.25">
      <c r="A4472" t="s">
        <v>12607</v>
      </c>
      <c r="B4472">
        <v>238</v>
      </c>
      <c r="C4472">
        <v>95</v>
      </c>
      <c r="D4472">
        <v>243</v>
      </c>
      <c r="E4472">
        <v>725</v>
      </c>
      <c r="F4472" t="s">
        <v>5632</v>
      </c>
      <c r="G4472">
        <v>969</v>
      </c>
      <c r="H4472">
        <v>100659</v>
      </c>
      <c r="I4472" t="s">
        <v>3905</v>
      </c>
      <c r="J4472" t="s">
        <v>12608</v>
      </c>
      <c r="K4472" t="s">
        <v>12609</v>
      </c>
      <c r="L4472">
        <v>30160</v>
      </c>
      <c r="M4472">
        <v>3833</v>
      </c>
      <c r="N4472" t="s">
        <v>8520</v>
      </c>
      <c r="O4472">
        <v>0</v>
      </c>
      <c r="P4472">
        <v>193</v>
      </c>
      <c r="Q4472" t="s">
        <v>30</v>
      </c>
      <c r="R4472" t="s">
        <v>31</v>
      </c>
      <c r="S4472">
        <v>0</v>
      </c>
      <c r="T4472">
        <v>2009</v>
      </c>
      <c r="U4472">
        <v>962</v>
      </c>
      <c r="V4472">
        <v>6.4</v>
      </c>
      <c r="W4472">
        <v>0</v>
      </c>
    </row>
    <row r="4473" spans="1:23" x14ac:dyDescent="0.25">
      <c r="A4473" t="s">
        <v>12610</v>
      </c>
      <c r="B4473">
        <v>112</v>
      </c>
      <c r="C4473">
        <v>93</v>
      </c>
      <c r="D4473">
        <v>11</v>
      </c>
      <c r="E4473">
        <v>271</v>
      </c>
      <c r="F4473" t="s">
        <v>2772</v>
      </c>
      <c r="G4473">
        <v>443</v>
      </c>
      <c r="H4473">
        <v>48430</v>
      </c>
      <c r="I4473" t="s">
        <v>3657</v>
      </c>
      <c r="J4473" t="s">
        <v>2154</v>
      </c>
      <c r="K4473" t="s">
        <v>12611</v>
      </c>
      <c r="L4473">
        <v>20176</v>
      </c>
      <c r="M4473">
        <v>1452</v>
      </c>
      <c r="N4473" t="s">
        <v>2176</v>
      </c>
      <c r="O4473">
        <v>1</v>
      </c>
      <c r="P4473">
        <v>73</v>
      </c>
      <c r="Q4473" t="s">
        <v>30</v>
      </c>
      <c r="R4473" t="s">
        <v>31</v>
      </c>
      <c r="S4473">
        <v>0</v>
      </c>
      <c r="T4473">
        <v>2010</v>
      </c>
      <c r="U4473">
        <v>298</v>
      </c>
      <c r="V4473">
        <v>6.8</v>
      </c>
      <c r="W4473">
        <v>0</v>
      </c>
    </row>
    <row r="4474" spans="1:23" x14ac:dyDescent="0.25">
      <c r="A4474" t="s">
        <v>3731</v>
      </c>
      <c r="B4474">
        <v>33</v>
      </c>
      <c r="C4474">
        <v>88</v>
      </c>
      <c r="D4474">
        <v>29</v>
      </c>
      <c r="E4474">
        <v>117</v>
      </c>
      <c r="F4474" t="s">
        <v>2661</v>
      </c>
      <c r="G4474">
        <v>499</v>
      </c>
      <c r="H4474">
        <v>21210</v>
      </c>
      <c r="I4474" t="s">
        <v>684</v>
      </c>
      <c r="J4474" t="s">
        <v>1388</v>
      </c>
      <c r="K4474" t="s">
        <v>12612</v>
      </c>
      <c r="L4474">
        <v>2735</v>
      </c>
      <c r="M4474">
        <v>1141</v>
      </c>
      <c r="N4474" t="s">
        <v>9244</v>
      </c>
      <c r="O4474">
        <v>0</v>
      </c>
      <c r="P4474">
        <v>52</v>
      </c>
      <c r="Q4474" t="s">
        <v>30</v>
      </c>
      <c r="R4474" t="s">
        <v>31</v>
      </c>
      <c r="S4474">
        <v>0</v>
      </c>
      <c r="T4474">
        <v>1998</v>
      </c>
      <c r="U4474">
        <v>230</v>
      </c>
      <c r="V4474">
        <v>6.1</v>
      </c>
      <c r="W4474">
        <v>157</v>
      </c>
    </row>
    <row r="4475" spans="1:23" x14ac:dyDescent="0.25">
      <c r="A4475" t="s">
        <v>12613</v>
      </c>
      <c r="B4475">
        <v>8</v>
      </c>
      <c r="C4475">
        <v>105</v>
      </c>
      <c r="D4475">
        <v>5</v>
      </c>
      <c r="E4475">
        <v>73</v>
      </c>
      <c r="F4475" t="s">
        <v>12614</v>
      </c>
      <c r="G4475">
        <v>590</v>
      </c>
      <c r="H4475">
        <v>0</v>
      </c>
      <c r="I4475" t="s">
        <v>3005</v>
      </c>
      <c r="J4475" t="s">
        <v>12615</v>
      </c>
      <c r="K4475" t="s">
        <v>12616</v>
      </c>
      <c r="L4475">
        <v>1434</v>
      </c>
      <c r="M4475">
        <v>1042</v>
      </c>
      <c r="N4475" t="s">
        <v>12617</v>
      </c>
      <c r="O4475">
        <v>2</v>
      </c>
      <c r="P4475">
        <v>43</v>
      </c>
      <c r="Q4475" t="s">
        <v>30</v>
      </c>
      <c r="R4475" t="s">
        <v>31</v>
      </c>
      <c r="S4475">
        <v>0</v>
      </c>
      <c r="T4475">
        <v>1999</v>
      </c>
      <c r="U4475">
        <v>231</v>
      </c>
      <c r="V4475">
        <v>5.2</v>
      </c>
      <c r="W4475">
        <v>27</v>
      </c>
    </row>
    <row r="4476" spans="1:23" x14ac:dyDescent="0.25">
      <c r="A4476" t="s">
        <v>12618</v>
      </c>
      <c r="B4476">
        <v>95</v>
      </c>
      <c r="C4476">
        <v>98</v>
      </c>
      <c r="D4476">
        <v>8</v>
      </c>
      <c r="E4476">
        <v>14</v>
      </c>
      <c r="F4476" t="s">
        <v>12619</v>
      </c>
      <c r="G4476">
        <v>96</v>
      </c>
      <c r="H4476">
        <v>22434</v>
      </c>
      <c r="I4476" t="s">
        <v>1639</v>
      </c>
      <c r="J4476" t="s">
        <v>12620</v>
      </c>
      <c r="K4476" t="s">
        <v>12621</v>
      </c>
      <c r="L4476">
        <v>334</v>
      </c>
      <c r="M4476">
        <v>196</v>
      </c>
      <c r="N4476" t="s">
        <v>12622</v>
      </c>
      <c r="O4476">
        <v>1</v>
      </c>
      <c r="P4476">
        <v>17</v>
      </c>
      <c r="Q4476" t="s">
        <v>30</v>
      </c>
      <c r="R4476" t="s">
        <v>31</v>
      </c>
      <c r="S4476">
        <v>0</v>
      </c>
      <c r="T4476">
        <v>1996</v>
      </c>
      <c r="U4476">
        <v>71</v>
      </c>
      <c r="V4476">
        <v>6.9</v>
      </c>
      <c r="W4476">
        <v>43</v>
      </c>
    </row>
    <row r="4477" spans="1:23" x14ac:dyDescent="0.25">
      <c r="A4477" t="s">
        <v>4567</v>
      </c>
      <c r="B4477">
        <v>29</v>
      </c>
      <c r="C4477">
        <v>82</v>
      </c>
      <c r="D4477">
        <v>82</v>
      </c>
      <c r="E4477">
        <v>490</v>
      </c>
      <c r="F4477" t="s">
        <v>451</v>
      </c>
      <c r="G4477">
        <v>2000</v>
      </c>
      <c r="H4477">
        <v>12996</v>
      </c>
      <c r="I4477" t="s">
        <v>660</v>
      </c>
      <c r="J4477" t="s">
        <v>166</v>
      </c>
      <c r="K4477" t="s">
        <v>12623</v>
      </c>
      <c r="L4477">
        <v>1938</v>
      </c>
      <c r="M4477">
        <v>3905</v>
      </c>
      <c r="N4477" t="s">
        <v>1235</v>
      </c>
      <c r="O4477">
        <v>0</v>
      </c>
      <c r="P4477">
        <v>54</v>
      </c>
      <c r="Q4477" t="s">
        <v>30</v>
      </c>
      <c r="R4477" t="s">
        <v>31</v>
      </c>
      <c r="S4477">
        <v>0</v>
      </c>
      <c r="T4477">
        <v>2000</v>
      </c>
      <c r="U4477">
        <v>571</v>
      </c>
      <c r="V4477">
        <v>6</v>
      </c>
      <c r="W4477">
        <v>210</v>
      </c>
    </row>
    <row r="4478" spans="1:23" x14ac:dyDescent="0.25">
      <c r="A4478" t="s">
        <v>12624</v>
      </c>
      <c r="B4478">
        <v>3</v>
      </c>
      <c r="C4478">
        <v>89</v>
      </c>
      <c r="D4478">
        <v>32</v>
      </c>
      <c r="E4478">
        <v>256</v>
      </c>
      <c r="F4478" t="s">
        <v>12625</v>
      </c>
      <c r="G4478">
        <v>386</v>
      </c>
      <c r="H4478">
        <v>0</v>
      </c>
      <c r="I4478" t="s">
        <v>1099</v>
      </c>
      <c r="J4478" t="s">
        <v>12626</v>
      </c>
      <c r="K4478" t="s">
        <v>12627</v>
      </c>
      <c r="L4478">
        <v>397</v>
      </c>
      <c r="M4478">
        <v>1647</v>
      </c>
      <c r="N4478" t="s">
        <v>12628</v>
      </c>
      <c r="O4478">
        <v>1</v>
      </c>
      <c r="P4478">
        <v>6</v>
      </c>
      <c r="Q4478" t="s">
        <v>30</v>
      </c>
      <c r="R4478" t="s">
        <v>31</v>
      </c>
      <c r="S4478">
        <v>0</v>
      </c>
      <c r="T4478">
        <v>2009</v>
      </c>
      <c r="U4478">
        <v>261</v>
      </c>
      <c r="V4478">
        <v>6.3</v>
      </c>
      <c r="W4478">
        <v>143</v>
      </c>
    </row>
    <row r="4479" spans="1:23" x14ac:dyDescent="0.25">
      <c r="A4479" t="s">
        <v>12629</v>
      </c>
      <c r="B4479">
        <v>71</v>
      </c>
      <c r="C4479">
        <v>78</v>
      </c>
      <c r="D4479">
        <v>0</v>
      </c>
      <c r="E4479">
        <v>61</v>
      </c>
      <c r="F4479" t="s">
        <v>11920</v>
      </c>
      <c r="G4479">
        <v>262</v>
      </c>
      <c r="H4479">
        <v>10018</v>
      </c>
      <c r="I4479" t="s">
        <v>1385</v>
      </c>
      <c r="J4479" t="s">
        <v>12630</v>
      </c>
      <c r="K4479" t="s">
        <v>12631</v>
      </c>
      <c r="L4479">
        <v>3228</v>
      </c>
      <c r="M4479">
        <v>509</v>
      </c>
      <c r="N4479" t="s">
        <v>12632</v>
      </c>
      <c r="O4479">
        <v>0</v>
      </c>
      <c r="P4479">
        <v>31</v>
      </c>
      <c r="Q4479" t="s">
        <v>30</v>
      </c>
      <c r="R4479" t="s">
        <v>31</v>
      </c>
      <c r="S4479">
        <v>0</v>
      </c>
      <c r="T4479">
        <v>2006</v>
      </c>
      <c r="U4479">
        <v>163</v>
      </c>
      <c r="V4479">
        <v>6.1</v>
      </c>
      <c r="W4479">
        <v>244</v>
      </c>
    </row>
    <row r="4480" spans="1:23" x14ac:dyDescent="0.25">
      <c r="A4480" t="s">
        <v>12633</v>
      </c>
      <c r="B4480">
        <v>36</v>
      </c>
      <c r="C4480">
        <v>97</v>
      </c>
      <c r="D4480">
        <v>4</v>
      </c>
      <c r="E4480">
        <v>150</v>
      </c>
      <c r="F4480" t="s">
        <v>12634</v>
      </c>
      <c r="G4480">
        <v>446</v>
      </c>
      <c r="H4480">
        <v>62480</v>
      </c>
      <c r="I4480" t="s">
        <v>1209</v>
      </c>
      <c r="J4480" t="s">
        <v>6687</v>
      </c>
      <c r="K4480" t="s">
        <v>12635</v>
      </c>
      <c r="L4480">
        <v>1048</v>
      </c>
      <c r="M4480">
        <v>928</v>
      </c>
      <c r="N4480" t="s">
        <v>12636</v>
      </c>
      <c r="O4480">
        <v>1</v>
      </c>
      <c r="P4480">
        <v>7</v>
      </c>
      <c r="Q4480" t="s">
        <v>30</v>
      </c>
      <c r="R4480" t="s">
        <v>31</v>
      </c>
      <c r="S4480">
        <v>0</v>
      </c>
      <c r="T4480">
        <v>2015</v>
      </c>
      <c r="U4480">
        <v>171</v>
      </c>
      <c r="V4480">
        <v>5.5</v>
      </c>
      <c r="W4480">
        <v>793</v>
      </c>
    </row>
    <row r="4481" spans="1:23" x14ac:dyDescent="0.25">
      <c r="A4481" t="s">
        <v>12637</v>
      </c>
      <c r="B4481">
        <v>56</v>
      </c>
      <c r="C4481">
        <v>81</v>
      </c>
      <c r="D4481">
        <v>0</v>
      </c>
      <c r="E4481">
        <v>394</v>
      </c>
      <c r="F4481" t="s">
        <v>12638</v>
      </c>
      <c r="G4481">
        <v>975</v>
      </c>
      <c r="H4481">
        <v>6387</v>
      </c>
      <c r="I4481" t="s">
        <v>1469</v>
      </c>
      <c r="J4481" t="s">
        <v>1637</v>
      </c>
      <c r="K4481" t="s">
        <v>12639</v>
      </c>
      <c r="L4481">
        <v>4862</v>
      </c>
      <c r="M4481">
        <v>2694</v>
      </c>
      <c r="N4481" t="s">
        <v>12640</v>
      </c>
      <c r="O4481">
        <v>0</v>
      </c>
      <c r="P4481">
        <v>37</v>
      </c>
      <c r="Q4481" t="s">
        <v>30</v>
      </c>
      <c r="R4481" t="s">
        <v>31</v>
      </c>
      <c r="S4481">
        <v>0</v>
      </c>
      <c r="T4481">
        <v>2006</v>
      </c>
      <c r="U4481">
        <v>645</v>
      </c>
      <c r="V4481">
        <v>6.9</v>
      </c>
      <c r="W4481">
        <v>0</v>
      </c>
    </row>
    <row r="4482" spans="1:23" x14ac:dyDescent="0.25">
      <c r="A4482" t="s">
        <v>11157</v>
      </c>
      <c r="B4482">
        <v>8</v>
      </c>
      <c r="C4482">
        <v>90</v>
      </c>
      <c r="D4482">
        <v>18</v>
      </c>
      <c r="E4482">
        <v>422</v>
      </c>
      <c r="F4482" t="s">
        <v>1235</v>
      </c>
      <c r="G4482">
        <v>491</v>
      </c>
      <c r="H4482">
        <v>5494</v>
      </c>
      <c r="I4482" t="s">
        <v>1639</v>
      </c>
      <c r="J4482" t="s">
        <v>8572</v>
      </c>
      <c r="K4482" t="s">
        <v>12641</v>
      </c>
      <c r="L4482">
        <v>377</v>
      </c>
      <c r="M4482">
        <v>2633</v>
      </c>
      <c r="N4482" t="s">
        <v>1895</v>
      </c>
      <c r="O4482">
        <v>3</v>
      </c>
      <c r="P4482">
        <v>13</v>
      </c>
      <c r="Q4482" t="s">
        <v>30</v>
      </c>
      <c r="R4482" t="s">
        <v>31</v>
      </c>
      <c r="S4482">
        <v>0</v>
      </c>
      <c r="T4482">
        <v>1997</v>
      </c>
      <c r="U4482">
        <v>490</v>
      </c>
      <c r="V4482">
        <v>5.6</v>
      </c>
      <c r="W4482">
        <v>17</v>
      </c>
    </row>
    <row r="4483" spans="1:23" x14ac:dyDescent="0.25">
      <c r="A4483" t="s">
        <v>12642</v>
      </c>
      <c r="B4483">
        <v>3</v>
      </c>
      <c r="C4483">
        <v>97</v>
      </c>
      <c r="D4483">
        <v>0</v>
      </c>
      <c r="E4483">
        <v>94</v>
      </c>
      <c r="F4483" t="s">
        <v>12643</v>
      </c>
      <c r="G4483">
        <v>639</v>
      </c>
      <c r="H4483">
        <v>0</v>
      </c>
      <c r="I4483" t="s">
        <v>12644</v>
      </c>
      <c r="J4483" t="s">
        <v>12645</v>
      </c>
      <c r="K4483" t="s">
        <v>12646</v>
      </c>
      <c r="L4483">
        <v>534</v>
      </c>
      <c r="M4483">
        <v>1188</v>
      </c>
      <c r="N4483" t="s">
        <v>12647</v>
      </c>
      <c r="O4483">
        <v>2</v>
      </c>
      <c r="P4483">
        <v>9</v>
      </c>
      <c r="Q4483" t="s">
        <v>30</v>
      </c>
      <c r="R4483" t="s">
        <v>31</v>
      </c>
      <c r="S4483">
        <v>0</v>
      </c>
      <c r="T4483">
        <v>2005</v>
      </c>
      <c r="U4483">
        <v>361</v>
      </c>
      <c r="V4483">
        <v>1.9</v>
      </c>
      <c r="W4483">
        <v>128</v>
      </c>
    </row>
    <row r="4484" spans="1:23" x14ac:dyDescent="0.25">
      <c r="A4484" t="s">
        <v>6178</v>
      </c>
      <c r="B4484">
        <v>8</v>
      </c>
      <c r="C4484">
        <v>88</v>
      </c>
      <c r="D4484">
        <v>53</v>
      </c>
      <c r="E4484">
        <v>176</v>
      </c>
      <c r="F4484" t="s">
        <v>12648</v>
      </c>
      <c r="G4484">
        <v>563</v>
      </c>
      <c r="H4484">
        <v>721</v>
      </c>
      <c r="I4484" t="s">
        <v>532</v>
      </c>
      <c r="J4484" t="s">
        <v>2453</v>
      </c>
      <c r="K4484" t="s">
        <v>12649</v>
      </c>
      <c r="L4484">
        <v>783</v>
      </c>
      <c r="M4484">
        <v>1284</v>
      </c>
      <c r="N4484" t="s">
        <v>12650</v>
      </c>
      <c r="O4484">
        <v>2</v>
      </c>
      <c r="P4484">
        <v>12</v>
      </c>
      <c r="Q4484" t="s">
        <v>30</v>
      </c>
      <c r="R4484" t="s">
        <v>526</v>
      </c>
      <c r="S4484">
        <v>0</v>
      </c>
      <c r="T4484">
        <v>2006</v>
      </c>
      <c r="U4484">
        <v>288</v>
      </c>
      <c r="V4484">
        <v>4.0999999999999996</v>
      </c>
      <c r="W4484">
        <v>42</v>
      </c>
    </row>
    <row r="4485" spans="1:23" x14ac:dyDescent="0.25">
      <c r="A4485" t="s">
        <v>4547</v>
      </c>
      <c r="B4485">
        <v>9</v>
      </c>
      <c r="C4485">
        <v>96</v>
      </c>
      <c r="D4485">
        <v>436</v>
      </c>
      <c r="E4485">
        <v>4</v>
      </c>
      <c r="F4485" t="s">
        <v>4547</v>
      </c>
      <c r="G4485">
        <v>474</v>
      </c>
      <c r="H4485">
        <v>703</v>
      </c>
      <c r="I4485" t="s">
        <v>1639</v>
      </c>
      <c r="J4485" t="s">
        <v>6599</v>
      </c>
      <c r="K4485" t="s">
        <v>12651</v>
      </c>
      <c r="L4485">
        <v>480</v>
      </c>
      <c r="M4485">
        <v>920</v>
      </c>
      <c r="N4485" t="s">
        <v>12652</v>
      </c>
      <c r="O4485">
        <v>3</v>
      </c>
      <c r="P4485">
        <v>21</v>
      </c>
      <c r="Q4485" t="s">
        <v>30</v>
      </c>
      <c r="R4485" t="s">
        <v>31</v>
      </c>
      <c r="S4485">
        <v>0</v>
      </c>
      <c r="T4485">
        <v>2001</v>
      </c>
      <c r="U4485">
        <v>436</v>
      </c>
      <c r="V4485">
        <v>5.4</v>
      </c>
      <c r="W4485">
        <v>47</v>
      </c>
    </row>
    <row r="4486" spans="1:23" x14ac:dyDescent="0.25">
      <c r="A4486" t="s">
        <v>12653</v>
      </c>
      <c r="B4486">
        <v>87</v>
      </c>
      <c r="C4486">
        <v>105</v>
      </c>
      <c r="D4486">
        <v>50</v>
      </c>
      <c r="E4486">
        <v>8</v>
      </c>
      <c r="F4486" t="s">
        <v>12654</v>
      </c>
      <c r="G4486">
        <v>327</v>
      </c>
      <c r="H4486">
        <v>0</v>
      </c>
      <c r="I4486" t="s">
        <v>3005</v>
      </c>
      <c r="J4486" t="s">
        <v>12655</v>
      </c>
      <c r="K4486" t="s">
        <v>12656</v>
      </c>
      <c r="L4486">
        <v>3499</v>
      </c>
      <c r="M4486">
        <v>351</v>
      </c>
      <c r="N4486" t="s">
        <v>12657</v>
      </c>
      <c r="O4486">
        <v>0</v>
      </c>
      <c r="P4486">
        <v>15</v>
      </c>
      <c r="Q4486" t="s">
        <v>1783</v>
      </c>
      <c r="R4486" t="s">
        <v>1873</v>
      </c>
      <c r="S4486">
        <v>0</v>
      </c>
      <c r="T4486">
        <v>2013</v>
      </c>
      <c r="U4486">
        <v>9</v>
      </c>
      <c r="V4486">
        <v>6.8</v>
      </c>
      <c r="W4486">
        <v>0</v>
      </c>
    </row>
    <row r="4487" spans="1:23" x14ac:dyDescent="0.25">
      <c r="A4487" t="s">
        <v>12658</v>
      </c>
      <c r="B4487">
        <v>14</v>
      </c>
      <c r="C4487">
        <v>76</v>
      </c>
      <c r="D4487">
        <v>57</v>
      </c>
      <c r="E4487">
        <v>228</v>
      </c>
      <c r="F4487" t="s">
        <v>10658</v>
      </c>
      <c r="G4487">
        <v>442</v>
      </c>
      <c r="H4487">
        <v>0</v>
      </c>
      <c r="I4487" t="s">
        <v>152</v>
      </c>
      <c r="J4487" t="s">
        <v>12659</v>
      </c>
      <c r="K4487" t="s">
        <v>12660</v>
      </c>
      <c r="L4487">
        <v>9190</v>
      </c>
      <c r="M4487">
        <v>1635</v>
      </c>
      <c r="N4487" t="s">
        <v>12661</v>
      </c>
      <c r="O4487">
        <v>0</v>
      </c>
      <c r="P4487">
        <v>75</v>
      </c>
      <c r="Q4487" t="s">
        <v>30</v>
      </c>
      <c r="R4487" t="s">
        <v>31</v>
      </c>
      <c r="S4487">
        <v>0</v>
      </c>
      <c r="T4487">
        <v>2006</v>
      </c>
      <c r="U4487">
        <v>403</v>
      </c>
      <c r="V4487">
        <v>6.7</v>
      </c>
      <c r="W4487">
        <v>501</v>
      </c>
    </row>
    <row r="4488" spans="1:23" x14ac:dyDescent="0.25">
      <c r="A4488" t="s">
        <v>12662</v>
      </c>
      <c r="B4488">
        <v>20</v>
      </c>
      <c r="C4488">
        <v>96</v>
      </c>
      <c r="D4488">
        <v>0</v>
      </c>
      <c r="E4488">
        <v>396</v>
      </c>
      <c r="F4488" t="s">
        <v>2330</v>
      </c>
      <c r="G4488">
        <v>782</v>
      </c>
      <c r="H4488">
        <v>0</v>
      </c>
      <c r="I4488" t="s">
        <v>1639</v>
      </c>
      <c r="J4488" t="s">
        <v>5601</v>
      </c>
      <c r="K4488" t="s">
        <v>12663</v>
      </c>
      <c r="L4488">
        <v>1359</v>
      </c>
      <c r="M4488">
        <v>2607</v>
      </c>
      <c r="N4488" t="s">
        <v>800</v>
      </c>
      <c r="O4488">
        <v>1</v>
      </c>
      <c r="P4488">
        <v>8</v>
      </c>
      <c r="Q4488" t="s">
        <v>30</v>
      </c>
      <c r="R4488" t="s">
        <v>31</v>
      </c>
      <c r="S4488">
        <v>0</v>
      </c>
      <c r="T4488">
        <v>2014</v>
      </c>
      <c r="U4488">
        <v>490</v>
      </c>
      <c r="V4488">
        <v>5.8</v>
      </c>
      <c r="W4488">
        <v>903</v>
      </c>
    </row>
    <row r="4489" spans="1:23" x14ac:dyDescent="0.25">
      <c r="A4489" t="s">
        <v>12664</v>
      </c>
      <c r="B4489">
        <v>23</v>
      </c>
      <c r="C4489">
        <v>99</v>
      </c>
      <c r="D4489">
        <v>0</v>
      </c>
      <c r="E4489">
        <v>131</v>
      </c>
      <c r="F4489" t="s">
        <v>277</v>
      </c>
      <c r="G4489">
        <v>363</v>
      </c>
      <c r="H4489">
        <v>0</v>
      </c>
      <c r="I4489" t="s">
        <v>1385</v>
      </c>
      <c r="J4489" t="s">
        <v>12665</v>
      </c>
      <c r="K4489" t="s">
        <v>12666</v>
      </c>
      <c r="L4489">
        <v>1420</v>
      </c>
      <c r="M4489">
        <v>997</v>
      </c>
      <c r="N4489" t="s">
        <v>12667</v>
      </c>
      <c r="O4489">
        <v>2</v>
      </c>
      <c r="P4489">
        <v>26</v>
      </c>
      <c r="Q4489" t="s">
        <v>30</v>
      </c>
      <c r="R4489" t="s">
        <v>31</v>
      </c>
      <c r="S4489">
        <v>0</v>
      </c>
      <c r="T4489">
        <v>2006</v>
      </c>
      <c r="U4489">
        <v>275</v>
      </c>
      <c r="V4489">
        <v>6.2</v>
      </c>
      <c r="W4489">
        <v>138</v>
      </c>
    </row>
    <row r="4490" spans="1:23" x14ac:dyDescent="0.25">
      <c r="A4490" t="s">
        <v>12668</v>
      </c>
      <c r="B4490">
        <v>6</v>
      </c>
      <c r="C4490">
        <v>90</v>
      </c>
      <c r="D4490">
        <v>15</v>
      </c>
      <c r="E4490">
        <v>106</v>
      </c>
      <c r="F4490" t="s">
        <v>12669</v>
      </c>
      <c r="G4490">
        <v>984</v>
      </c>
      <c r="H4490">
        <v>0</v>
      </c>
      <c r="I4490" t="s">
        <v>1094</v>
      </c>
      <c r="J4490" t="s">
        <v>10193</v>
      </c>
      <c r="K4490" t="s">
        <v>12670</v>
      </c>
      <c r="L4490">
        <v>1612</v>
      </c>
      <c r="M4490">
        <v>1752</v>
      </c>
      <c r="N4490" t="s">
        <v>12671</v>
      </c>
      <c r="O4490">
        <v>4</v>
      </c>
      <c r="P4490">
        <v>28</v>
      </c>
      <c r="Q4490" t="s">
        <v>30</v>
      </c>
      <c r="R4490" t="s">
        <v>31</v>
      </c>
      <c r="S4490">
        <v>0</v>
      </c>
      <c r="T4490">
        <v>2009</v>
      </c>
      <c r="U4490">
        <v>157</v>
      </c>
      <c r="V4490">
        <v>2.8</v>
      </c>
      <c r="W4490">
        <v>297</v>
      </c>
    </row>
    <row r="4491" spans="1:23" x14ac:dyDescent="0.25">
      <c r="A4491" t="s">
        <v>9480</v>
      </c>
      <c r="B4491">
        <v>12</v>
      </c>
      <c r="C4491">
        <v>94</v>
      </c>
      <c r="D4491">
        <v>82</v>
      </c>
      <c r="E4491">
        <v>47</v>
      </c>
      <c r="F4491" t="s">
        <v>8567</v>
      </c>
      <c r="G4491">
        <v>694</v>
      </c>
      <c r="H4491">
        <v>0</v>
      </c>
      <c r="I4491" t="s">
        <v>2164</v>
      </c>
      <c r="J4491" t="s">
        <v>1109</v>
      </c>
      <c r="K4491" t="s">
        <v>12672</v>
      </c>
      <c r="L4491">
        <v>340</v>
      </c>
      <c r="M4491">
        <v>964</v>
      </c>
      <c r="N4491" t="s">
        <v>12673</v>
      </c>
      <c r="O4491">
        <v>1</v>
      </c>
      <c r="P4491">
        <v>7</v>
      </c>
      <c r="Q4491" t="s">
        <v>30</v>
      </c>
      <c r="R4491" t="s">
        <v>44</v>
      </c>
      <c r="S4491">
        <v>0</v>
      </c>
      <c r="T4491">
        <v>1965</v>
      </c>
      <c r="U4491">
        <v>196</v>
      </c>
      <c r="V4491">
        <v>7.3</v>
      </c>
      <c r="W4491">
        <v>32</v>
      </c>
    </row>
    <row r="4492" spans="1:23" x14ac:dyDescent="0.25">
      <c r="A4492" t="s">
        <v>12674</v>
      </c>
      <c r="B4492">
        <v>2</v>
      </c>
      <c r="C4492">
        <v>87</v>
      </c>
      <c r="D4492">
        <v>3</v>
      </c>
      <c r="E4492">
        <v>149</v>
      </c>
      <c r="F4492" t="s">
        <v>9813</v>
      </c>
      <c r="G4492">
        <v>767</v>
      </c>
      <c r="H4492">
        <v>0</v>
      </c>
      <c r="I4492" t="s">
        <v>2164</v>
      </c>
      <c r="J4492" t="s">
        <v>3930</v>
      </c>
      <c r="K4492" t="s">
        <v>12675</v>
      </c>
      <c r="L4492">
        <v>275</v>
      </c>
      <c r="M4492">
        <v>1593</v>
      </c>
      <c r="N4492" t="s">
        <v>12676</v>
      </c>
      <c r="O4492">
        <v>2</v>
      </c>
      <c r="P4492">
        <v>22</v>
      </c>
      <c r="Q4492" t="s">
        <v>30</v>
      </c>
      <c r="R4492" t="s">
        <v>31</v>
      </c>
      <c r="S4492">
        <v>0</v>
      </c>
      <c r="T4492">
        <v>2004</v>
      </c>
      <c r="U4492">
        <v>282</v>
      </c>
      <c r="V4492">
        <v>5.8</v>
      </c>
      <c r="W4492">
        <v>141</v>
      </c>
    </row>
    <row r="4493" spans="1:23" x14ac:dyDescent="0.25">
      <c r="A4493" t="s">
        <v>3838</v>
      </c>
      <c r="B4493">
        <v>12</v>
      </c>
      <c r="C4493">
        <v>93</v>
      </c>
      <c r="D4493">
        <v>923</v>
      </c>
      <c r="E4493">
        <v>904</v>
      </c>
      <c r="F4493" t="s">
        <v>338</v>
      </c>
      <c r="G4493">
        <v>34000</v>
      </c>
      <c r="H4493">
        <v>0</v>
      </c>
      <c r="I4493" t="s">
        <v>2164</v>
      </c>
      <c r="J4493" t="s">
        <v>242</v>
      </c>
      <c r="K4493" t="s">
        <v>12677</v>
      </c>
      <c r="L4493">
        <v>3943</v>
      </c>
      <c r="M4493">
        <v>52113</v>
      </c>
      <c r="N4493" t="s">
        <v>1929</v>
      </c>
      <c r="O4493">
        <v>3</v>
      </c>
      <c r="P4493">
        <v>24</v>
      </c>
      <c r="Q4493" t="s">
        <v>30</v>
      </c>
      <c r="R4493" t="s">
        <v>31</v>
      </c>
      <c r="S4493">
        <v>0</v>
      </c>
      <c r="T4493">
        <v>2008</v>
      </c>
      <c r="U4493">
        <v>17000</v>
      </c>
      <c r="V4493">
        <v>6.5</v>
      </c>
      <c r="W4493">
        <v>599</v>
      </c>
    </row>
    <row r="4494" spans="1:23" x14ac:dyDescent="0.25">
      <c r="A4494" t="s">
        <v>12678</v>
      </c>
      <c r="B4494">
        <v>0</v>
      </c>
      <c r="C4494">
        <v>90</v>
      </c>
      <c r="D4494">
        <v>0</v>
      </c>
      <c r="E4494">
        <v>171</v>
      </c>
      <c r="F4494" t="s">
        <v>9553</v>
      </c>
      <c r="G4494">
        <v>1000</v>
      </c>
      <c r="H4494">
        <v>0</v>
      </c>
      <c r="I4494" t="s">
        <v>2164</v>
      </c>
      <c r="J4494" t="s">
        <v>215</v>
      </c>
      <c r="K4494" t="s">
        <v>12679</v>
      </c>
      <c r="L4494">
        <v>33</v>
      </c>
      <c r="M4494">
        <v>1996</v>
      </c>
      <c r="N4494" t="s">
        <v>12680</v>
      </c>
      <c r="O4494">
        <v>5</v>
      </c>
      <c r="P4494">
        <v>0</v>
      </c>
      <c r="Q4494" t="s">
        <v>30</v>
      </c>
      <c r="R4494" t="s">
        <v>31</v>
      </c>
      <c r="S4494">
        <v>0</v>
      </c>
      <c r="T4494">
        <v>2008</v>
      </c>
      <c r="U4494">
        <v>618</v>
      </c>
      <c r="V4494">
        <v>6.1</v>
      </c>
      <c r="W4494">
        <v>3</v>
      </c>
    </row>
    <row r="4495" spans="1:23" x14ac:dyDescent="0.25">
      <c r="A4495" t="s">
        <v>12681</v>
      </c>
      <c r="B4495">
        <v>64</v>
      </c>
      <c r="C4495">
        <v>89</v>
      </c>
      <c r="D4495">
        <v>23</v>
      </c>
      <c r="E4495">
        <v>23</v>
      </c>
      <c r="F4495" t="s">
        <v>12682</v>
      </c>
      <c r="G4495">
        <v>199</v>
      </c>
      <c r="H4495">
        <v>0</v>
      </c>
      <c r="I4495" t="s">
        <v>7386</v>
      </c>
      <c r="J4495" t="s">
        <v>12683</v>
      </c>
      <c r="K4495" t="s">
        <v>12684</v>
      </c>
      <c r="L4495">
        <v>3650</v>
      </c>
      <c r="M4495">
        <v>292</v>
      </c>
      <c r="N4495" t="s">
        <v>12681</v>
      </c>
      <c r="O4495">
        <v>0</v>
      </c>
      <c r="P4495">
        <v>39</v>
      </c>
      <c r="Q4495" t="s">
        <v>30</v>
      </c>
      <c r="R4495" t="s">
        <v>31</v>
      </c>
      <c r="S4495">
        <v>0</v>
      </c>
      <c r="T4495">
        <v>2009</v>
      </c>
      <c r="U4495">
        <v>37</v>
      </c>
      <c r="V4495">
        <v>5.0999999999999996</v>
      </c>
      <c r="W4495">
        <v>0</v>
      </c>
    </row>
    <row r="4496" spans="1:23" x14ac:dyDescent="0.25">
      <c r="A4496" t="s">
        <v>12685</v>
      </c>
      <c r="B4496">
        <v>7</v>
      </c>
      <c r="C4496">
        <v>83</v>
      </c>
      <c r="D4496">
        <v>142</v>
      </c>
      <c r="E4496">
        <v>317</v>
      </c>
      <c r="F4496" t="s">
        <v>9003</v>
      </c>
      <c r="G4496">
        <v>458</v>
      </c>
      <c r="H4496">
        <v>0</v>
      </c>
      <c r="I4496" t="s">
        <v>3905</v>
      </c>
      <c r="J4496" t="s">
        <v>12686</v>
      </c>
      <c r="K4496" t="s">
        <v>12687</v>
      </c>
      <c r="L4496">
        <v>634</v>
      </c>
      <c r="M4496">
        <v>1549</v>
      </c>
      <c r="N4496" t="s">
        <v>12688</v>
      </c>
      <c r="O4496">
        <v>1</v>
      </c>
      <c r="P4496">
        <v>14</v>
      </c>
      <c r="Q4496" t="s">
        <v>30</v>
      </c>
      <c r="R4496" t="s">
        <v>31</v>
      </c>
      <c r="S4496">
        <v>0</v>
      </c>
      <c r="T4496">
        <v>2012</v>
      </c>
      <c r="U4496">
        <v>383</v>
      </c>
      <c r="V4496">
        <v>2.2000000000000002</v>
      </c>
      <c r="W4496">
        <v>150</v>
      </c>
    </row>
    <row r="4497" spans="1:23" x14ac:dyDescent="0.25">
      <c r="A4497" t="s">
        <v>12689</v>
      </c>
      <c r="B4497">
        <v>9</v>
      </c>
      <c r="C4497">
        <v>96</v>
      </c>
      <c r="D4497">
        <v>0</v>
      </c>
      <c r="E4497">
        <v>0</v>
      </c>
      <c r="F4497" t="s">
        <v>12690</v>
      </c>
      <c r="G4497">
        <v>90</v>
      </c>
      <c r="H4497">
        <v>0</v>
      </c>
      <c r="I4497" t="s">
        <v>152</v>
      </c>
      <c r="J4497" t="s">
        <v>12691</v>
      </c>
      <c r="K4497" t="s">
        <v>12692</v>
      </c>
      <c r="L4497">
        <v>955</v>
      </c>
      <c r="M4497">
        <v>90</v>
      </c>
      <c r="N4497" t="s">
        <v>12693</v>
      </c>
      <c r="O4497">
        <v>0</v>
      </c>
      <c r="P4497">
        <v>7</v>
      </c>
      <c r="Q4497" t="s">
        <v>1783</v>
      </c>
      <c r="R4497" t="s">
        <v>2266</v>
      </c>
      <c r="S4497">
        <v>0</v>
      </c>
      <c r="T4497">
        <v>2014</v>
      </c>
      <c r="U4497">
        <v>0</v>
      </c>
      <c r="V4497">
        <v>7.2</v>
      </c>
      <c r="W4497">
        <v>68</v>
      </c>
    </row>
    <row r="4498" spans="1:23" x14ac:dyDescent="0.25">
      <c r="A4498" t="s">
        <v>12694</v>
      </c>
      <c r="B4498">
        <v>21</v>
      </c>
      <c r="C4498">
        <v>90</v>
      </c>
      <c r="D4498">
        <v>0</v>
      </c>
      <c r="E4498">
        <v>360</v>
      </c>
      <c r="F4498" t="s">
        <v>11787</v>
      </c>
      <c r="G4498">
        <v>898</v>
      </c>
      <c r="H4498">
        <v>0</v>
      </c>
      <c r="I4498" t="s">
        <v>936</v>
      </c>
      <c r="J4498" t="s">
        <v>2127</v>
      </c>
      <c r="K4498" t="s">
        <v>12695</v>
      </c>
      <c r="L4498">
        <v>982</v>
      </c>
      <c r="M4498">
        <v>2116</v>
      </c>
      <c r="N4498" t="s">
        <v>990</v>
      </c>
      <c r="O4498">
        <v>1</v>
      </c>
      <c r="P4498">
        <v>12</v>
      </c>
      <c r="Q4498" t="s">
        <v>30</v>
      </c>
      <c r="R4498" t="s">
        <v>31</v>
      </c>
      <c r="S4498">
        <v>0</v>
      </c>
      <c r="T4498">
        <v>2011</v>
      </c>
      <c r="U4498">
        <v>395</v>
      </c>
      <c r="V4498">
        <v>5.7</v>
      </c>
      <c r="W4498">
        <v>370</v>
      </c>
    </row>
    <row r="4499" spans="1:23" x14ac:dyDescent="0.25">
      <c r="A4499" t="s">
        <v>12696</v>
      </c>
      <c r="B4499">
        <v>0</v>
      </c>
      <c r="C4499">
        <v>138</v>
      </c>
      <c r="D4499">
        <v>105</v>
      </c>
      <c r="E4499">
        <v>110</v>
      </c>
      <c r="F4499" t="s">
        <v>12697</v>
      </c>
      <c r="G4499">
        <v>592</v>
      </c>
      <c r="H4499">
        <v>0</v>
      </c>
      <c r="I4499" t="s">
        <v>3915</v>
      </c>
      <c r="J4499" t="s">
        <v>9977</v>
      </c>
      <c r="K4499" t="s">
        <v>12698</v>
      </c>
      <c r="L4499">
        <v>293</v>
      </c>
      <c r="M4499">
        <v>1350</v>
      </c>
      <c r="N4499" t="s">
        <v>12699</v>
      </c>
      <c r="O4499">
        <v>6</v>
      </c>
      <c r="P4499">
        <v>1</v>
      </c>
      <c r="Q4499" t="s">
        <v>30</v>
      </c>
      <c r="R4499" t="s">
        <v>31</v>
      </c>
      <c r="S4499">
        <v>0</v>
      </c>
      <c r="T4499">
        <v>2009</v>
      </c>
      <c r="U4499">
        <v>207</v>
      </c>
      <c r="V4499">
        <v>3.4</v>
      </c>
      <c r="W4499">
        <v>41</v>
      </c>
    </row>
    <row r="4500" spans="1:23" x14ac:dyDescent="0.25">
      <c r="A4500" t="s">
        <v>12685</v>
      </c>
      <c r="B4500">
        <v>1</v>
      </c>
      <c r="C4500">
        <v>84</v>
      </c>
      <c r="D4500">
        <v>142</v>
      </c>
      <c r="E4500">
        <v>402</v>
      </c>
      <c r="F4500" t="s">
        <v>3010</v>
      </c>
      <c r="G4500">
        <v>10000</v>
      </c>
      <c r="H4500">
        <v>0</v>
      </c>
      <c r="I4500" t="s">
        <v>8666</v>
      </c>
      <c r="J4500" t="s">
        <v>6402</v>
      </c>
      <c r="K4500" t="s">
        <v>12700</v>
      </c>
      <c r="L4500">
        <v>93</v>
      </c>
      <c r="M4500">
        <v>11466</v>
      </c>
      <c r="N4500" t="s">
        <v>12701</v>
      </c>
      <c r="O4500">
        <v>3</v>
      </c>
      <c r="P4500">
        <v>6</v>
      </c>
      <c r="Q4500" t="s">
        <v>30</v>
      </c>
      <c r="R4500" t="s">
        <v>31</v>
      </c>
      <c r="S4500">
        <v>0</v>
      </c>
      <c r="T4500">
        <v>2014</v>
      </c>
      <c r="U4500">
        <v>854</v>
      </c>
      <c r="V4500">
        <v>3.8</v>
      </c>
      <c r="W4500">
        <v>54</v>
      </c>
    </row>
    <row r="4501" spans="1:23" x14ac:dyDescent="0.25">
      <c r="A4501" t="s">
        <v>9579</v>
      </c>
      <c r="B4501">
        <v>95</v>
      </c>
      <c r="C4501">
        <v>83</v>
      </c>
      <c r="D4501">
        <v>224</v>
      </c>
      <c r="E4501">
        <v>37</v>
      </c>
      <c r="F4501" t="s">
        <v>12702</v>
      </c>
      <c r="G4501">
        <v>224</v>
      </c>
      <c r="H4501">
        <v>0</v>
      </c>
      <c r="I4501" t="s">
        <v>3406</v>
      </c>
      <c r="J4501" t="s">
        <v>9579</v>
      </c>
      <c r="K4501" t="s">
        <v>12703</v>
      </c>
      <c r="L4501">
        <v>6531</v>
      </c>
      <c r="M4501">
        <v>344</v>
      </c>
      <c r="N4501" t="s">
        <v>12704</v>
      </c>
      <c r="O4501">
        <v>1</v>
      </c>
      <c r="P4501">
        <v>47</v>
      </c>
      <c r="Q4501" t="s">
        <v>30</v>
      </c>
      <c r="R4501" t="s">
        <v>31</v>
      </c>
      <c r="S4501">
        <v>0</v>
      </c>
      <c r="T4501">
        <v>2012</v>
      </c>
      <c r="U4501">
        <v>59</v>
      </c>
      <c r="V4501">
        <v>4.7</v>
      </c>
      <c r="W4501">
        <v>0</v>
      </c>
    </row>
    <row r="4502" spans="1:23" x14ac:dyDescent="0.25">
      <c r="A4502" t="s">
        <v>12705</v>
      </c>
      <c r="B4502">
        <v>40</v>
      </c>
      <c r="C4502">
        <v>96</v>
      </c>
      <c r="D4502">
        <v>0</v>
      </c>
      <c r="E4502">
        <v>177</v>
      </c>
      <c r="F4502" t="s">
        <v>12706</v>
      </c>
      <c r="G4502">
        <v>335</v>
      </c>
      <c r="H4502">
        <v>0</v>
      </c>
      <c r="I4502" t="s">
        <v>3159</v>
      </c>
      <c r="J4502" t="s">
        <v>12707</v>
      </c>
      <c r="K4502" t="s">
        <v>12708</v>
      </c>
      <c r="L4502">
        <v>6513</v>
      </c>
      <c r="M4502">
        <v>1226</v>
      </c>
      <c r="N4502" t="s">
        <v>12709</v>
      </c>
      <c r="O4502">
        <v>2</v>
      </c>
      <c r="P4502">
        <v>41</v>
      </c>
      <c r="Q4502" t="s">
        <v>30</v>
      </c>
      <c r="R4502" t="s">
        <v>44</v>
      </c>
      <c r="S4502">
        <v>0</v>
      </c>
      <c r="T4502">
        <v>2012</v>
      </c>
      <c r="U4502">
        <v>334</v>
      </c>
      <c r="V4502">
        <v>5.6</v>
      </c>
      <c r="W4502">
        <v>968</v>
      </c>
    </row>
    <row r="4503" spans="1:23" x14ac:dyDescent="0.25">
      <c r="A4503" t="s">
        <v>12710</v>
      </c>
      <c r="B4503">
        <v>6</v>
      </c>
      <c r="C4503">
        <v>94</v>
      </c>
      <c r="D4503">
        <v>6</v>
      </c>
      <c r="E4503">
        <v>0</v>
      </c>
      <c r="F4503" t="s">
        <v>12711</v>
      </c>
      <c r="G4503">
        <v>92</v>
      </c>
      <c r="H4503">
        <v>0</v>
      </c>
      <c r="I4503" t="s">
        <v>2560</v>
      </c>
      <c r="J4503" t="s">
        <v>12712</v>
      </c>
      <c r="K4503" t="s">
        <v>12713</v>
      </c>
      <c r="L4503">
        <v>425</v>
      </c>
      <c r="M4503">
        <v>109</v>
      </c>
      <c r="N4503" t="s">
        <v>12714</v>
      </c>
      <c r="O4503">
        <v>0</v>
      </c>
      <c r="P4503">
        <v>24</v>
      </c>
      <c r="Q4503" t="s">
        <v>30</v>
      </c>
      <c r="R4503" t="s">
        <v>31</v>
      </c>
      <c r="S4503">
        <v>0</v>
      </c>
      <c r="T4503">
        <v>2006</v>
      </c>
      <c r="U4503">
        <v>17</v>
      </c>
      <c r="V4503">
        <v>3.9</v>
      </c>
      <c r="W4503">
        <v>91</v>
      </c>
    </row>
    <row r="4504" spans="1:23" x14ac:dyDescent="0.25">
      <c r="A4504" t="s">
        <v>12715</v>
      </c>
      <c r="B4504">
        <v>16</v>
      </c>
      <c r="C4504">
        <v>90</v>
      </c>
      <c r="D4504">
        <v>0</v>
      </c>
      <c r="E4504">
        <v>36</v>
      </c>
      <c r="F4504" t="s">
        <v>12716</v>
      </c>
      <c r="G4504">
        <v>57</v>
      </c>
      <c r="H4504">
        <v>0</v>
      </c>
      <c r="I4504" t="s">
        <v>12717</v>
      </c>
      <c r="J4504" t="s">
        <v>12132</v>
      </c>
      <c r="K4504" t="s">
        <v>12718</v>
      </c>
      <c r="L4504">
        <v>137</v>
      </c>
      <c r="M4504">
        <v>231</v>
      </c>
      <c r="N4504" t="s">
        <v>12719</v>
      </c>
      <c r="O4504">
        <v>2</v>
      </c>
      <c r="P4504">
        <v>16</v>
      </c>
      <c r="Q4504" t="s">
        <v>30</v>
      </c>
      <c r="R4504" t="s">
        <v>188</v>
      </c>
      <c r="S4504">
        <v>0</v>
      </c>
      <c r="T4504">
        <v>2014</v>
      </c>
      <c r="U4504">
        <v>40</v>
      </c>
      <c r="V4504">
        <v>5.4</v>
      </c>
      <c r="W4504">
        <v>48</v>
      </c>
    </row>
    <row r="4505" spans="1:23" x14ac:dyDescent="0.25">
      <c r="A4505" t="s">
        <v>12720</v>
      </c>
      <c r="B4505">
        <v>39</v>
      </c>
      <c r="C4505">
        <v>95</v>
      </c>
      <c r="D4505">
        <v>53</v>
      </c>
      <c r="E4505">
        <v>253</v>
      </c>
      <c r="F4505" t="s">
        <v>7593</v>
      </c>
      <c r="G4505">
        <v>677</v>
      </c>
      <c r="H4505">
        <v>0</v>
      </c>
      <c r="I4505" t="s">
        <v>3905</v>
      </c>
      <c r="J4505" t="s">
        <v>12721</v>
      </c>
      <c r="K4505" t="s">
        <v>12722</v>
      </c>
      <c r="L4505">
        <v>6256</v>
      </c>
      <c r="M4505">
        <v>1825</v>
      </c>
      <c r="N4505" t="s">
        <v>12723</v>
      </c>
      <c r="O4505">
        <v>0</v>
      </c>
      <c r="P4505">
        <v>19</v>
      </c>
      <c r="Q4505" t="s">
        <v>30</v>
      </c>
      <c r="R4505" t="s">
        <v>31</v>
      </c>
      <c r="S4505">
        <v>0</v>
      </c>
      <c r="T4505">
        <v>2015</v>
      </c>
      <c r="U4505">
        <v>366</v>
      </c>
      <c r="V4505">
        <v>5.2</v>
      </c>
      <c r="W4505">
        <v>936</v>
      </c>
    </row>
    <row r="4506" spans="1:23" x14ac:dyDescent="0.25">
      <c r="A4506" t="s">
        <v>12724</v>
      </c>
      <c r="B4506">
        <v>150</v>
      </c>
      <c r="C4506">
        <v>93</v>
      </c>
      <c r="D4506">
        <v>3</v>
      </c>
      <c r="E4506">
        <v>115</v>
      </c>
      <c r="F4506" t="s">
        <v>12725</v>
      </c>
      <c r="G4506">
        <v>214</v>
      </c>
      <c r="H4506">
        <v>0</v>
      </c>
      <c r="I4506" t="s">
        <v>5107</v>
      </c>
      <c r="J4506" t="s">
        <v>12726</v>
      </c>
      <c r="K4506" t="s">
        <v>12727</v>
      </c>
      <c r="L4506">
        <v>2057</v>
      </c>
      <c r="M4506">
        <v>656</v>
      </c>
      <c r="N4506" t="s">
        <v>12728</v>
      </c>
      <c r="O4506">
        <v>2</v>
      </c>
      <c r="P4506">
        <v>30</v>
      </c>
      <c r="Q4506" t="s">
        <v>30</v>
      </c>
      <c r="R4506" t="s">
        <v>31</v>
      </c>
      <c r="S4506">
        <v>0</v>
      </c>
      <c r="T4506">
        <v>2013</v>
      </c>
      <c r="U4506">
        <v>211</v>
      </c>
      <c r="V4506">
        <v>3.5</v>
      </c>
      <c r="W4506">
        <v>0</v>
      </c>
    </row>
    <row r="4507" spans="1:23" x14ac:dyDescent="0.25">
      <c r="A4507" t="s">
        <v>3267</v>
      </c>
      <c r="B4507">
        <v>393</v>
      </c>
      <c r="C4507">
        <v>101</v>
      </c>
      <c r="D4507">
        <v>0</v>
      </c>
      <c r="E4507">
        <v>888</v>
      </c>
      <c r="F4507" t="s">
        <v>2835</v>
      </c>
      <c r="G4507">
        <v>3000</v>
      </c>
      <c r="H4507">
        <v>2319187</v>
      </c>
      <c r="I4507" t="s">
        <v>1396</v>
      </c>
      <c r="J4507" t="s">
        <v>667</v>
      </c>
      <c r="K4507" t="s">
        <v>7346</v>
      </c>
      <c r="L4507">
        <v>92640</v>
      </c>
      <c r="M4507">
        <v>5056</v>
      </c>
      <c r="N4507" t="s">
        <v>7347</v>
      </c>
      <c r="O4507">
        <v>0</v>
      </c>
      <c r="P4507">
        <v>212</v>
      </c>
      <c r="Q4507" t="s">
        <v>30</v>
      </c>
      <c r="R4507" t="s">
        <v>44</v>
      </c>
      <c r="S4507">
        <v>0</v>
      </c>
      <c r="T4507">
        <v>2013</v>
      </c>
      <c r="U4507">
        <v>1000</v>
      </c>
      <c r="V4507">
        <v>7</v>
      </c>
      <c r="W4507">
        <v>23000</v>
      </c>
    </row>
    <row r="4508" spans="1:23" x14ac:dyDescent="0.25">
      <c r="A4508" t="s">
        <v>12729</v>
      </c>
      <c r="B4508">
        <v>32</v>
      </c>
      <c r="C4508">
        <v>103</v>
      </c>
      <c r="D4508">
        <v>17</v>
      </c>
      <c r="E4508">
        <v>113</v>
      </c>
      <c r="F4508" t="s">
        <v>6104</v>
      </c>
      <c r="G4508">
        <v>754</v>
      </c>
      <c r="H4508">
        <v>0</v>
      </c>
      <c r="I4508" t="s">
        <v>3380</v>
      </c>
      <c r="J4508" t="s">
        <v>4063</v>
      </c>
      <c r="K4508" t="s">
        <v>12730</v>
      </c>
      <c r="L4508">
        <v>4998</v>
      </c>
      <c r="M4508">
        <v>1567</v>
      </c>
      <c r="N4508" t="s">
        <v>12731</v>
      </c>
      <c r="O4508">
        <v>0</v>
      </c>
      <c r="P4508">
        <v>55</v>
      </c>
      <c r="Q4508" t="s">
        <v>30</v>
      </c>
      <c r="R4508" t="s">
        <v>31</v>
      </c>
      <c r="S4508">
        <v>0</v>
      </c>
      <c r="T4508">
        <v>1968</v>
      </c>
      <c r="U4508">
        <v>605</v>
      </c>
      <c r="V4508">
        <v>7.1</v>
      </c>
      <c r="W4508">
        <v>785</v>
      </c>
    </row>
    <row r="4509" spans="1:23" x14ac:dyDescent="0.25">
      <c r="A4509" t="s">
        <v>12732</v>
      </c>
      <c r="B4509">
        <v>78</v>
      </c>
      <c r="C4509">
        <v>87</v>
      </c>
      <c r="D4509">
        <v>0</v>
      </c>
      <c r="E4509">
        <v>302</v>
      </c>
      <c r="F4509" t="s">
        <v>2126</v>
      </c>
      <c r="G4509">
        <v>696</v>
      </c>
      <c r="H4509">
        <v>0</v>
      </c>
      <c r="I4509" t="s">
        <v>3406</v>
      </c>
      <c r="J4509" t="s">
        <v>12733</v>
      </c>
      <c r="K4509" t="s">
        <v>12734</v>
      </c>
      <c r="L4509">
        <v>6265</v>
      </c>
      <c r="M4509">
        <v>1618</v>
      </c>
      <c r="N4509" t="s">
        <v>12735</v>
      </c>
      <c r="O4509">
        <v>1</v>
      </c>
      <c r="P4509">
        <v>56</v>
      </c>
      <c r="Q4509" t="s">
        <v>30</v>
      </c>
      <c r="R4509" t="s">
        <v>526</v>
      </c>
      <c r="S4509">
        <v>0</v>
      </c>
      <c r="T4509">
        <v>2013</v>
      </c>
      <c r="U4509">
        <v>371</v>
      </c>
      <c r="V4509">
        <v>5.5</v>
      </c>
      <c r="W4509">
        <v>2000</v>
      </c>
    </row>
    <row r="4510" spans="1:23" x14ac:dyDescent="0.25">
      <c r="A4510" t="s">
        <v>12736</v>
      </c>
      <c r="B4510">
        <v>8</v>
      </c>
      <c r="C4510">
        <v>100</v>
      </c>
      <c r="D4510">
        <v>12</v>
      </c>
      <c r="E4510">
        <v>354</v>
      </c>
      <c r="F4510" t="s">
        <v>12737</v>
      </c>
      <c r="G4510">
        <v>529</v>
      </c>
      <c r="H4510">
        <v>0</v>
      </c>
      <c r="I4510" t="s">
        <v>2164</v>
      </c>
      <c r="J4510" t="s">
        <v>2395</v>
      </c>
      <c r="K4510" t="s">
        <v>12738</v>
      </c>
      <c r="L4510">
        <v>7870</v>
      </c>
      <c r="M4510">
        <v>2468</v>
      </c>
      <c r="N4510" t="s">
        <v>5886</v>
      </c>
      <c r="O4510">
        <v>1</v>
      </c>
      <c r="P4510">
        <v>64</v>
      </c>
      <c r="Q4510" t="s">
        <v>30</v>
      </c>
      <c r="R4510" t="s">
        <v>31</v>
      </c>
      <c r="S4510">
        <v>0</v>
      </c>
      <c r="T4510">
        <v>2014</v>
      </c>
      <c r="U4510">
        <v>413</v>
      </c>
      <c r="V4510">
        <v>6</v>
      </c>
      <c r="W4510">
        <v>884</v>
      </c>
    </row>
    <row r="4511" spans="1:23" x14ac:dyDescent="0.25">
      <c r="A4511" t="s">
        <v>12739</v>
      </c>
      <c r="B4511">
        <v>6</v>
      </c>
      <c r="C4511">
        <v>90</v>
      </c>
      <c r="D4511">
        <v>29</v>
      </c>
      <c r="E4511">
        <v>558</v>
      </c>
      <c r="F4511" t="s">
        <v>4896</v>
      </c>
      <c r="G4511">
        <v>1000</v>
      </c>
      <c r="H4511">
        <v>0</v>
      </c>
      <c r="I4511" t="s">
        <v>1099</v>
      </c>
      <c r="J4511" t="s">
        <v>1149</v>
      </c>
      <c r="K4511" t="s">
        <v>12740</v>
      </c>
      <c r="L4511">
        <v>443</v>
      </c>
      <c r="M4511">
        <v>2504</v>
      </c>
      <c r="N4511" t="s">
        <v>1162</v>
      </c>
      <c r="O4511">
        <v>1</v>
      </c>
      <c r="P4511">
        <v>4</v>
      </c>
      <c r="Q4511" t="s">
        <v>30</v>
      </c>
      <c r="R4511" t="s">
        <v>31</v>
      </c>
      <c r="S4511">
        <v>0</v>
      </c>
      <c r="T4511">
        <v>2007</v>
      </c>
      <c r="U4511">
        <v>569</v>
      </c>
      <c r="V4511">
        <v>4.8</v>
      </c>
      <c r="W4511">
        <v>42</v>
      </c>
    </row>
    <row r="4512" spans="1:23" x14ac:dyDescent="0.25">
      <c r="A4512" t="s">
        <v>12741</v>
      </c>
      <c r="B4512">
        <v>9</v>
      </c>
      <c r="C4512">
        <v>83</v>
      </c>
      <c r="D4512">
        <v>0</v>
      </c>
      <c r="E4512">
        <v>17</v>
      </c>
      <c r="F4512" t="s">
        <v>12742</v>
      </c>
      <c r="G4512">
        <v>56</v>
      </c>
      <c r="H4512">
        <v>0</v>
      </c>
      <c r="I4512" t="s">
        <v>12743</v>
      </c>
      <c r="J4512" t="s">
        <v>12744</v>
      </c>
      <c r="K4512" t="s">
        <v>12745</v>
      </c>
      <c r="L4512">
        <v>265</v>
      </c>
      <c r="M4512">
        <v>104</v>
      </c>
      <c r="N4512" t="s">
        <v>12746</v>
      </c>
      <c r="O4512">
        <v>0</v>
      </c>
      <c r="P4512">
        <v>3</v>
      </c>
      <c r="Q4512" t="s">
        <v>30</v>
      </c>
      <c r="R4512" t="s">
        <v>31</v>
      </c>
      <c r="S4512">
        <v>0</v>
      </c>
      <c r="T4512">
        <v>2014</v>
      </c>
      <c r="U4512">
        <v>28</v>
      </c>
      <c r="V4512">
        <v>7.1</v>
      </c>
      <c r="W4512">
        <v>489</v>
      </c>
    </row>
    <row r="4513" spans="1:23" x14ac:dyDescent="0.25">
      <c r="A4513" t="s">
        <v>11651</v>
      </c>
      <c r="B4513">
        <v>134</v>
      </c>
      <c r="C4513">
        <v>108</v>
      </c>
      <c r="D4513">
        <v>603</v>
      </c>
      <c r="E4513">
        <v>279</v>
      </c>
      <c r="F4513" t="s">
        <v>7324</v>
      </c>
      <c r="G4513">
        <v>10000</v>
      </c>
      <c r="H4513">
        <v>9600000</v>
      </c>
      <c r="I4513" t="s">
        <v>3005</v>
      </c>
      <c r="J4513" t="s">
        <v>87</v>
      </c>
      <c r="K4513" t="s">
        <v>12747</v>
      </c>
      <c r="L4513">
        <v>100890</v>
      </c>
      <c r="M4513">
        <v>11094</v>
      </c>
      <c r="N4513" t="s">
        <v>3561</v>
      </c>
      <c r="O4513">
        <v>2</v>
      </c>
      <c r="P4513">
        <v>281</v>
      </c>
      <c r="Q4513" t="s">
        <v>30</v>
      </c>
      <c r="R4513" t="s">
        <v>31</v>
      </c>
      <c r="S4513">
        <v>0</v>
      </c>
      <c r="T4513">
        <v>1954</v>
      </c>
      <c r="U4513">
        <v>416</v>
      </c>
      <c r="V4513">
        <v>8.1999999999999993</v>
      </c>
      <c r="W4513">
        <v>0</v>
      </c>
    </row>
    <row r="4514" spans="1:23" x14ac:dyDescent="0.25">
      <c r="A4514" t="s">
        <v>12748</v>
      </c>
      <c r="B4514">
        <v>18</v>
      </c>
      <c r="C4514">
        <v>100</v>
      </c>
      <c r="D4514">
        <v>28</v>
      </c>
      <c r="E4514">
        <v>501</v>
      </c>
      <c r="F4514" t="s">
        <v>6457</v>
      </c>
      <c r="G4514">
        <v>945</v>
      </c>
      <c r="H4514">
        <v>20186</v>
      </c>
      <c r="I4514" t="s">
        <v>1094</v>
      </c>
      <c r="J4514" t="s">
        <v>7359</v>
      </c>
      <c r="K4514" t="s">
        <v>12749</v>
      </c>
      <c r="L4514">
        <v>6025</v>
      </c>
      <c r="M4514">
        <v>2924</v>
      </c>
      <c r="N4514" t="s">
        <v>4241</v>
      </c>
      <c r="O4514">
        <v>8</v>
      </c>
      <c r="P4514">
        <v>15</v>
      </c>
      <c r="Q4514" t="s">
        <v>30</v>
      </c>
      <c r="R4514" t="s">
        <v>31</v>
      </c>
      <c r="S4514">
        <v>0</v>
      </c>
      <c r="T4514">
        <v>2011</v>
      </c>
      <c r="U4514">
        <v>756</v>
      </c>
      <c r="V4514">
        <v>5.7</v>
      </c>
      <c r="W4514">
        <v>995</v>
      </c>
    </row>
    <row r="4515" spans="1:23" x14ac:dyDescent="0.25">
      <c r="A4515" t="s">
        <v>12750</v>
      </c>
      <c r="B4515">
        <v>233</v>
      </c>
      <c r="C4515">
        <v>113</v>
      </c>
      <c r="D4515">
        <v>163</v>
      </c>
      <c r="E4515">
        <v>27</v>
      </c>
      <c r="F4515" t="s">
        <v>12751</v>
      </c>
      <c r="G4515">
        <v>131</v>
      </c>
      <c r="H4515">
        <v>1185783</v>
      </c>
      <c r="I4515" t="s">
        <v>2164</v>
      </c>
      <c r="J4515" t="s">
        <v>12752</v>
      </c>
      <c r="K4515" t="s">
        <v>12753</v>
      </c>
      <c r="L4515">
        <v>44763</v>
      </c>
      <c r="M4515">
        <v>264</v>
      </c>
      <c r="N4515" t="s">
        <v>12754</v>
      </c>
      <c r="O4515">
        <v>0</v>
      </c>
      <c r="P4515">
        <v>172</v>
      </c>
      <c r="Q4515" t="s">
        <v>12755</v>
      </c>
      <c r="R4515" t="s">
        <v>5266</v>
      </c>
      <c r="S4515">
        <v>0</v>
      </c>
      <c r="T4515">
        <v>2007</v>
      </c>
      <c r="U4515">
        <v>60</v>
      </c>
      <c r="V4515">
        <v>7.9</v>
      </c>
      <c r="W4515">
        <v>14000</v>
      </c>
    </row>
    <row r="4516" spans="1:23" x14ac:dyDescent="0.25">
      <c r="A4516" t="s">
        <v>12756</v>
      </c>
      <c r="B4516">
        <v>10</v>
      </c>
      <c r="C4516">
        <v>97</v>
      </c>
      <c r="D4516">
        <v>171</v>
      </c>
      <c r="E4516">
        <v>76</v>
      </c>
      <c r="F4516" t="s">
        <v>12756</v>
      </c>
      <c r="G4516">
        <v>1000</v>
      </c>
      <c r="H4516">
        <v>0</v>
      </c>
      <c r="I4516" t="s">
        <v>3905</v>
      </c>
      <c r="J4516" t="s">
        <v>3842</v>
      </c>
      <c r="K4516" t="s">
        <v>12757</v>
      </c>
      <c r="L4516">
        <v>139</v>
      </c>
      <c r="M4516">
        <v>1343</v>
      </c>
      <c r="N4516" t="s">
        <v>6412</v>
      </c>
      <c r="O4516">
        <v>0</v>
      </c>
      <c r="P4516">
        <v>3</v>
      </c>
      <c r="Q4516" t="s">
        <v>30</v>
      </c>
      <c r="R4516" t="s">
        <v>31</v>
      </c>
      <c r="S4516">
        <v>0</v>
      </c>
      <c r="T4516">
        <v>2015</v>
      </c>
      <c r="U4516">
        <v>171</v>
      </c>
      <c r="V4516">
        <v>7.3</v>
      </c>
      <c r="W4516">
        <v>52</v>
      </c>
    </row>
    <row r="4517" spans="1:23" x14ac:dyDescent="0.25">
      <c r="A4517" t="s">
        <v>2248</v>
      </c>
      <c r="B4517">
        <v>231</v>
      </c>
      <c r="C4517">
        <v>104</v>
      </c>
      <c r="D4517">
        <v>171</v>
      </c>
      <c r="E4517">
        <v>0</v>
      </c>
      <c r="F4517" t="s">
        <v>12758</v>
      </c>
      <c r="G4517">
        <v>109</v>
      </c>
      <c r="H4517">
        <v>1007962</v>
      </c>
      <c r="I4517" t="s">
        <v>1385</v>
      </c>
      <c r="J4517" t="s">
        <v>12759</v>
      </c>
      <c r="K4517" t="s">
        <v>12760</v>
      </c>
      <c r="L4517">
        <v>131969</v>
      </c>
      <c r="M4517">
        <v>117</v>
      </c>
      <c r="N4517" t="s">
        <v>12761</v>
      </c>
      <c r="O4517">
        <v>0</v>
      </c>
      <c r="P4517">
        <v>651</v>
      </c>
      <c r="Q4517" t="s">
        <v>30</v>
      </c>
      <c r="R4517" t="s">
        <v>31</v>
      </c>
      <c r="S4517">
        <v>0</v>
      </c>
      <c r="T4517">
        <v>2005</v>
      </c>
      <c r="U4517">
        <v>8</v>
      </c>
      <c r="V4517">
        <v>7.1</v>
      </c>
      <c r="W4517">
        <v>12000</v>
      </c>
    </row>
    <row r="4518" spans="1:23" x14ac:dyDescent="0.25">
      <c r="A4518" t="s">
        <v>12300</v>
      </c>
      <c r="B4518">
        <v>65</v>
      </c>
      <c r="C4518">
        <v>91</v>
      </c>
      <c r="D4518">
        <v>91</v>
      </c>
      <c r="E4518">
        <v>659</v>
      </c>
      <c r="F4518" t="s">
        <v>4758</v>
      </c>
      <c r="G4518">
        <v>982</v>
      </c>
      <c r="H4518">
        <v>381186</v>
      </c>
      <c r="I4518" t="s">
        <v>2560</v>
      </c>
      <c r="J4518" t="s">
        <v>1679</v>
      </c>
      <c r="K4518" t="s">
        <v>12762</v>
      </c>
      <c r="L4518">
        <v>13485</v>
      </c>
      <c r="M4518">
        <v>3299</v>
      </c>
      <c r="N4518" t="s">
        <v>9973</v>
      </c>
      <c r="O4518">
        <v>0</v>
      </c>
      <c r="P4518">
        <v>90</v>
      </c>
      <c r="Q4518" t="s">
        <v>30</v>
      </c>
      <c r="R4518" t="s">
        <v>31</v>
      </c>
      <c r="S4518">
        <v>0</v>
      </c>
      <c r="T4518">
        <v>2005</v>
      </c>
      <c r="U4518">
        <v>796</v>
      </c>
      <c r="V4518">
        <v>6.4</v>
      </c>
      <c r="W4518">
        <v>698</v>
      </c>
    </row>
    <row r="4519" spans="1:23" x14ac:dyDescent="0.25">
      <c r="A4519" t="s">
        <v>12763</v>
      </c>
      <c r="B4519">
        <v>76</v>
      </c>
      <c r="C4519">
        <v>107</v>
      </c>
      <c r="D4519">
        <v>32</v>
      </c>
      <c r="E4519">
        <v>127</v>
      </c>
      <c r="F4519" t="s">
        <v>12764</v>
      </c>
      <c r="G4519">
        <v>144</v>
      </c>
      <c r="H4519">
        <v>439958</v>
      </c>
      <c r="I4519" t="s">
        <v>2164</v>
      </c>
      <c r="J4519" t="s">
        <v>12765</v>
      </c>
      <c r="K4519" t="s">
        <v>12766</v>
      </c>
      <c r="L4519">
        <v>6277</v>
      </c>
      <c r="M4519">
        <v>509</v>
      </c>
      <c r="N4519" t="s">
        <v>12767</v>
      </c>
      <c r="O4519">
        <v>1</v>
      </c>
      <c r="P4519">
        <v>43</v>
      </c>
      <c r="Q4519" t="s">
        <v>12768</v>
      </c>
      <c r="R4519" t="s">
        <v>966</v>
      </c>
      <c r="S4519">
        <v>0</v>
      </c>
      <c r="T4519">
        <v>2011</v>
      </c>
      <c r="U4519">
        <v>127</v>
      </c>
      <c r="V4519">
        <v>5.9</v>
      </c>
      <c r="W4519">
        <v>0</v>
      </c>
    </row>
    <row r="4520" spans="1:23" x14ac:dyDescent="0.25">
      <c r="A4520" t="s">
        <v>4310</v>
      </c>
      <c r="B4520">
        <v>327</v>
      </c>
      <c r="C4520">
        <v>85</v>
      </c>
      <c r="D4520">
        <v>0</v>
      </c>
      <c r="E4520">
        <v>88</v>
      </c>
      <c r="F4520" t="s">
        <v>6593</v>
      </c>
      <c r="G4520">
        <v>282</v>
      </c>
      <c r="H4520">
        <v>16097842</v>
      </c>
      <c r="I4520" t="s">
        <v>3864</v>
      </c>
      <c r="J4520" t="s">
        <v>12769</v>
      </c>
      <c r="K4520" t="s">
        <v>12770</v>
      </c>
      <c r="L4520">
        <v>53919</v>
      </c>
      <c r="M4520">
        <v>687</v>
      </c>
      <c r="N4520" t="s">
        <v>12771</v>
      </c>
      <c r="O4520">
        <v>0</v>
      </c>
      <c r="P4520">
        <v>168</v>
      </c>
      <c r="Q4520" t="s">
        <v>30</v>
      </c>
      <c r="R4520" t="s">
        <v>31</v>
      </c>
      <c r="S4520">
        <v>0</v>
      </c>
      <c r="T4520">
        <v>2013</v>
      </c>
      <c r="U4520">
        <v>270</v>
      </c>
      <c r="V4520">
        <v>7.5</v>
      </c>
      <c r="W4520">
        <v>17000</v>
      </c>
    </row>
    <row r="4521" spans="1:23" x14ac:dyDescent="0.25">
      <c r="A4521" t="s">
        <v>12772</v>
      </c>
      <c r="B4521">
        <v>62</v>
      </c>
      <c r="C4521">
        <v>101</v>
      </c>
      <c r="D4521">
        <v>6</v>
      </c>
      <c r="E4521">
        <v>727</v>
      </c>
      <c r="F4521" t="s">
        <v>1496</v>
      </c>
      <c r="G4521">
        <v>975</v>
      </c>
      <c r="H4521">
        <v>6643</v>
      </c>
      <c r="I4521" t="s">
        <v>12773</v>
      </c>
      <c r="J4521" t="s">
        <v>430</v>
      </c>
      <c r="K4521" t="s">
        <v>12774</v>
      </c>
      <c r="L4521">
        <v>11965</v>
      </c>
      <c r="M4521">
        <v>4184</v>
      </c>
      <c r="N4521" t="s">
        <v>3100</v>
      </c>
      <c r="O4521">
        <v>2</v>
      </c>
      <c r="P4521">
        <v>39</v>
      </c>
      <c r="Q4521" t="s">
        <v>30</v>
      </c>
      <c r="R4521" t="s">
        <v>31</v>
      </c>
      <c r="S4521">
        <v>0</v>
      </c>
      <c r="T4521">
        <v>2012</v>
      </c>
      <c r="U4521">
        <v>947</v>
      </c>
      <c r="V4521">
        <v>6.4</v>
      </c>
      <c r="W4521">
        <v>0</v>
      </c>
    </row>
    <row r="4522" spans="1:23" x14ac:dyDescent="0.25">
      <c r="A4522" t="s">
        <v>1765</v>
      </c>
      <c r="B4522">
        <v>116</v>
      </c>
      <c r="C4522">
        <v>70</v>
      </c>
      <c r="D4522">
        <v>11</v>
      </c>
      <c r="E4522">
        <v>8</v>
      </c>
      <c r="F4522" t="s">
        <v>12775</v>
      </c>
      <c r="G4522">
        <v>16</v>
      </c>
      <c r="H4522">
        <v>102797150</v>
      </c>
      <c r="I4522" t="s">
        <v>12776</v>
      </c>
      <c r="J4522" t="s">
        <v>12777</v>
      </c>
      <c r="K4522" t="s">
        <v>12778</v>
      </c>
      <c r="L4522">
        <v>94225</v>
      </c>
      <c r="M4522">
        <v>63</v>
      </c>
      <c r="N4522" t="s">
        <v>12779</v>
      </c>
      <c r="O4522">
        <v>0</v>
      </c>
      <c r="P4522">
        <v>136</v>
      </c>
      <c r="Q4522" t="s">
        <v>30</v>
      </c>
      <c r="R4522" t="s">
        <v>31</v>
      </c>
      <c r="S4522">
        <v>0</v>
      </c>
      <c r="T4522">
        <v>1942</v>
      </c>
      <c r="U4522">
        <v>12</v>
      </c>
      <c r="V4522">
        <v>7.4</v>
      </c>
      <c r="W4522">
        <v>0</v>
      </c>
    </row>
    <row r="4523" spans="1:23" x14ac:dyDescent="0.25">
      <c r="A4523" t="s">
        <v>5627</v>
      </c>
      <c r="B4523">
        <v>73</v>
      </c>
      <c r="C4523">
        <v>88</v>
      </c>
      <c r="D4523">
        <v>0</v>
      </c>
      <c r="E4523">
        <v>102</v>
      </c>
      <c r="F4523" t="s">
        <v>12780</v>
      </c>
      <c r="G4523">
        <v>465</v>
      </c>
      <c r="H4523">
        <v>442638</v>
      </c>
      <c r="I4523" t="s">
        <v>2459</v>
      </c>
      <c r="J4523" t="s">
        <v>8410</v>
      </c>
      <c r="K4523" t="s">
        <v>12781</v>
      </c>
      <c r="L4523">
        <v>5489</v>
      </c>
      <c r="M4523">
        <v>897</v>
      </c>
      <c r="N4523" t="s">
        <v>12119</v>
      </c>
      <c r="O4523">
        <v>1</v>
      </c>
      <c r="P4523">
        <v>23</v>
      </c>
      <c r="Q4523" t="s">
        <v>30</v>
      </c>
      <c r="R4523" t="s">
        <v>31</v>
      </c>
      <c r="S4523">
        <v>0</v>
      </c>
      <c r="T4523">
        <v>2007</v>
      </c>
      <c r="U4523">
        <v>140</v>
      </c>
      <c r="V4523">
        <v>7.3</v>
      </c>
      <c r="W4523">
        <v>337</v>
      </c>
    </row>
    <row r="4524" spans="1:23" x14ac:dyDescent="0.25">
      <c r="A4524" t="s">
        <v>7454</v>
      </c>
      <c r="B4524">
        <v>238</v>
      </c>
      <c r="C4524">
        <v>112</v>
      </c>
      <c r="D4524">
        <v>29</v>
      </c>
      <c r="E4524">
        <v>874</v>
      </c>
      <c r="F4524" t="s">
        <v>1802</v>
      </c>
      <c r="G4524">
        <v>12000</v>
      </c>
      <c r="H4524">
        <v>42919096</v>
      </c>
      <c r="I4524" t="s">
        <v>628</v>
      </c>
      <c r="J4524" t="s">
        <v>725</v>
      </c>
      <c r="K4524" t="s">
        <v>7455</v>
      </c>
      <c r="L4524">
        <v>64748</v>
      </c>
      <c r="M4524">
        <v>15800</v>
      </c>
      <c r="N4524" t="s">
        <v>3872</v>
      </c>
      <c r="O4524">
        <v>1</v>
      </c>
      <c r="P4524">
        <v>122</v>
      </c>
      <c r="Q4524" t="s">
        <v>30</v>
      </c>
      <c r="R4524" t="s">
        <v>31</v>
      </c>
      <c r="S4524">
        <v>0</v>
      </c>
      <c r="T4524">
        <v>2013</v>
      </c>
      <c r="U4524">
        <v>1000</v>
      </c>
      <c r="V4524">
        <v>6.5</v>
      </c>
      <c r="W4524">
        <v>12000</v>
      </c>
    </row>
    <row r="4525" spans="1:23" x14ac:dyDescent="0.25">
      <c r="A4525" t="s">
        <v>12782</v>
      </c>
      <c r="B4525">
        <v>35</v>
      </c>
      <c r="C4525">
        <v>107</v>
      </c>
      <c r="D4525">
        <v>6</v>
      </c>
      <c r="E4525">
        <v>522</v>
      </c>
      <c r="F4525" t="s">
        <v>5504</v>
      </c>
      <c r="G4525">
        <v>23000</v>
      </c>
      <c r="H4525">
        <v>819939</v>
      </c>
      <c r="I4525" t="s">
        <v>936</v>
      </c>
      <c r="J4525" t="s">
        <v>50</v>
      </c>
      <c r="K4525" t="s">
        <v>12783</v>
      </c>
      <c r="L4525">
        <v>14580</v>
      </c>
      <c r="M4525">
        <v>26017</v>
      </c>
      <c r="N4525" t="s">
        <v>3497</v>
      </c>
      <c r="O4525">
        <v>2</v>
      </c>
      <c r="P4525">
        <v>252</v>
      </c>
      <c r="Q4525" t="s">
        <v>30</v>
      </c>
      <c r="R4525" t="s">
        <v>31</v>
      </c>
      <c r="S4525">
        <v>0</v>
      </c>
      <c r="T4525">
        <v>2003</v>
      </c>
      <c r="U4525">
        <v>813</v>
      </c>
      <c r="V4525">
        <v>7.2</v>
      </c>
      <c r="W4525">
        <v>0</v>
      </c>
    </row>
    <row r="4526" spans="1:23" x14ac:dyDescent="0.25">
      <c r="A4526" t="s">
        <v>12784</v>
      </c>
      <c r="B4526">
        <v>2</v>
      </c>
      <c r="C4526">
        <v>78</v>
      </c>
      <c r="D4526">
        <v>0</v>
      </c>
      <c r="E4526">
        <v>0</v>
      </c>
      <c r="F4526" t="s">
        <v>12785</v>
      </c>
      <c r="G4526">
        <v>0</v>
      </c>
      <c r="H4526">
        <v>0</v>
      </c>
      <c r="I4526" t="s">
        <v>2164</v>
      </c>
      <c r="J4526" t="s">
        <v>12786</v>
      </c>
      <c r="K4526" t="s">
        <v>12787</v>
      </c>
      <c r="L4526">
        <v>19</v>
      </c>
      <c r="M4526">
        <v>0</v>
      </c>
      <c r="N4526" t="s">
        <v>12788</v>
      </c>
      <c r="O4526">
        <v>1</v>
      </c>
      <c r="P4526">
        <v>2</v>
      </c>
      <c r="Q4526" t="s">
        <v>965</v>
      </c>
      <c r="R4526" t="s">
        <v>966</v>
      </c>
      <c r="S4526">
        <v>0</v>
      </c>
      <c r="T4526">
        <v>2011</v>
      </c>
      <c r="U4526">
        <v>0</v>
      </c>
      <c r="V4526">
        <v>6.7</v>
      </c>
      <c r="W4526">
        <v>24</v>
      </c>
    </row>
    <row r="4527" spans="1:23" x14ac:dyDescent="0.25">
      <c r="A4527" t="s">
        <v>12789</v>
      </c>
      <c r="B4527">
        <v>6</v>
      </c>
      <c r="C4527">
        <v>90</v>
      </c>
      <c r="D4527">
        <v>66</v>
      </c>
      <c r="E4527">
        <v>734</v>
      </c>
      <c r="F4527" t="s">
        <v>1125</v>
      </c>
      <c r="G4527">
        <v>904</v>
      </c>
      <c r="H4527">
        <v>0</v>
      </c>
      <c r="I4527" t="s">
        <v>2164</v>
      </c>
      <c r="J4527" t="s">
        <v>1929</v>
      </c>
      <c r="K4527" t="s">
        <v>12790</v>
      </c>
      <c r="L4527">
        <v>122</v>
      </c>
      <c r="M4527">
        <v>5435</v>
      </c>
      <c r="N4527" t="s">
        <v>4397</v>
      </c>
      <c r="O4527">
        <v>4</v>
      </c>
      <c r="P4527">
        <v>3</v>
      </c>
      <c r="Q4527" t="s">
        <v>30</v>
      </c>
      <c r="R4527" t="s">
        <v>31</v>
      </c>
      <c r="S4527">
        <v>0</v>
      </c>
      <c r="T4527">
        <v>2013</v>
      </c>
      <c r="U4527">
        <v>782</v>
      </c>
      <c r="V4527">
        <v>7.1</v>
      </c>
      <c r="W4527">
        <v>181</v>
      </c>
    </row>
    <row r="4528" spans="1:23" x14ac:dyDescent="0.25">
      <c r="A4528" t="s">
        <v>12791</v>
      </c>
      <c r="B4528">
        <v>115</v>
      </c>
      <c r="C4528">
        <v>88</v>
      </c>
      <c r="D4528">
        <v>15</v>
      </c>
      <c r="E4528">
        <v>567</v>
      </c>
      <c r="F4528" t="s">
        <v>5747</v>
      </c>
      <c r="G4528">
        <v>938</v>
      </c>
      <c r="H4528">
        <v>1243961</v>
      </c>
      <c r="I4528" t="s">
        <v>1094</v>
      </c>
      <c r="J4528" t="s">
        <v>6439</v>
      </c>
      <c r="K4528" t="s">
        <v>12792</v>
      </c>
      <c r="L4528">
        <v>13421</v>
      </c>
      <c r="M4528">
        <v>3770</v>
      </c>
      <c r="N4528" t="s">
        <v>6624</v>
      </c>
      <c r="O4528">
        <v>0</v>
      </c>
      <c r="P4528">
        <v>34</v>
      </c>
      <c r="Q4528" t="s">
        <v>30</v>
      </c>
      <c r="R4528" t="s">
        <v>31</v>
      </c>
      <c r="S4528">
        <v>0</v>
      </c>
      <c r="T4528">
        <v>2012</v>
      </c>
      <c r="U4528">
        <v>904</v>
      </c>
      <c r="V4528">
        <v>6</v>
      </c>
      <c r="W4528">
        <v>0</v>
      </c>
    </row>
    <row r="4529" spans="1:23" x14ac:dyDescent="0.25">
      <c r="A4529" t="s">
        <v>5004</v>
      </c>
      <c r="B4529">
        <v>193</v>
      </c>
      <c r="C4529">
        <v>92</v>
      </c>
      <c r="D4529">
        <v>43</v>
      </c>
      <c r="E4529">
        <v>172</v>
      </c>
      <c r="F4529" t="s">
        <v>12793</v>
      </c>
      <c r="G4529">
        <v>904</v>
      </c>
      <c r="H4529">
        <v>3094687</v>
      </c>
      <c r="I4529" t="s">
        <v>936</v>
      </c>
      <c r="J4529" t="s">
        <v>5747</v>
      </c>
      <c r="K4529" t="s">
        <v>12794</v>
      </c>
      <c r="L4529">
        <v>24391</v>
      </c>
      <c r="M4529">
        <v>1751</v>
      </c>
      <c r="N4529" t="s">
        <v>8713</v>
      </c>
      <c r="O4529">
        <v>2</v>
      </c>
      <c r="P4529">
        <v>61</v>
      </c>
      <c r="Q4529" t="s">
        <v>30</v>
      </c>
      <c r="R4529" t="s">
        <v>31</v>
      </c>
      <c r="S4529">
        <v>0</v>
      </c>
      <c r="T4529">
        <v>2012</v>
      </c>
      <c r="U4529">
        <v>517</v>
      </c>
      <c r="V4529">
        <v>6.7</v>
      </c>
      <c r="W4529">
        <v>0</v>
      </c>
    </row>
    <row r="4530" spans="1:23" x14ac:dyDescent="0.25">
      <c r="A4530" t="s">
        <v>12795</v>
      </c>
      <c r="B4530">
        <v>16</v>
      </c>
      <c r="C4530">
        <v>95</v>
      </c>
      <c r="D4530">
        <v>14</v>
      </c>
      <c r="E4530">
        <v>221</v>
      </c>
      <c r="F4530" t="s">
        <v>12796</v>
      </c>
      <c r="G4530">
        <v>284</v>
      </c>
      <c r="H4530">
        <v>15278</v>
      </c>
      <c r="I4530" t="s">
        <v>12797</v>
      </c>
      <c r="J4530" t="s">
        <v>3787</v>
      </c>
      <c r="K4530" t="s">
        <v>12798</v>
      </c>
      <c r="L4530">
        <v>1742</v>
      </c>
      <c r="M4530">
        <v>1185</v>
      </c>
      <c r="N4530" t="s">
        <v>12799</v>
      </c>
      <c r="O4530">
        <v>1</v>
      </c>
      <c r="P4530">
        <v>158</v>
      </c>
      <c r="Q4530" t="s">
        <v>30</v>
      </c>
      <c r="R4530" t="s">
        <v>31</v>
      </c>
      <c r="S4530">
        <v>0</v>
      </c>
      <c r="T4530">
        <v>2002</v>
      </c>
      <c r="U4530">
        <v>234</v>
      </c>
      <c r="V4530">
        <v>5.6</v>
      </c>
      <c r="W4530">
        <v>409</v>
      </c>
    </row>
    <row r="4531" spans="1:23" x14ac:dyDescent="0.25">
      <c r="A4531" t="s">
        <v>10374</v>
      </c>
      <c r="B4531">
        <v>68</v>
      </c>
      <c r="C4531">
        <v>85</v>
      </c>
      <c r="D4531">
        <v>46</v>
      </c>
      <c r="E4531">
        <v>141</v>
      </c>
      <c r="F4531" t="s">
        <v>12800</v>
      </c>
      <c r="G4531">
        <v>418</v>
      </c>
      <c r="H4531">
        <v>0</v>
      </c>
      <c r="I4531" t="s">
        <v>1385</v>
      </c>
      <c r="J4531" t="s">
        <v>11785</v>
      </c>
      <c r="K4531" t="s">
        <v>12801</v>
      </c>
      <c r="L4531">
        <v>7308</v>
      </c>
      <c r="M4531">
        <v>926</v>
      </c>
      <c r="N4531" t="s">
        <v>10378</v>
      </c>
      <c r="O4531">
        <v>0</v>
      </c>
      <c r="P4531">
        <v>72</v>
      </c>
      <c r="Q4531" t="s">
        <v>30</v>
      </c>
      <c r="R4531" t="s">
        <v>44</v>
      </c>
      <c r="S4531">
        <v>0</v>
      </c>
      <c r="T4531">
        <v>2006</v>
      </c>
      <c r="U4531">
        <v>146</v>
      </c>
      <c r="V4531">
        <v>7</v>
      </c>
      <c r="W4531">
        <v>933</v>
      </c>
    </row>
    <row r="4532" spans="1:23" x14ac:dyDescent="0.25">
      <c r="A4532" t="s">
        <v>10567</v>
      </c>
      <c r="B4532">
        <v>16</v>
      </c>
      <c r="C4532">
        <v>86</v>
      </c>
      <c r="D4532">
        <v>63</v>
      </c>
      <c r="E4532">
        <v>175</v>
      </c>
      <c r="F4532" t="s">
        <v>12802</v>
      </c>
      <c r="G4532">
        <v>489</v>
      </c>
      <c r="H4532">
        <v>0</v>
      </c>
      <c r="I4532" t="s">
        <v>12803</v>
      </c>
      <c r="J4532" t="s">
        <v>5684</v>
      </c>
      <c r="K4532" t="s">
        <v>12804</v>
      </c>
      <c r="L4532">
        <v>2706</v>
      </c>
      <c r="M4532">
        <v>1278</v>
      </c>
      <c r="N4532" t="s">
        <v>12805</v>
      </c>
      <c r="O4532">
        <v>2</v>
      </c>
      <c r="P4532">
        <v>23</v>
      </c>
      <c r="Q4532" t="s">
        <v>30</v>
      </c>
      <c r="R4532" t="s">
        <v>31</v>
      </c>
      <c r="S4532">
        <v>0</v>
      </c>
      <c r="T4532">
        <v>2015</v>
      </c>
      <c r="U4532">
        <v>207</v>
      </c>
      <c r="V4532">
        <v>4.9000000000000004</v>
      </c>
      <c r="W4532">
        <v>549</v>
      </c>
    </row>
    <row r="4533" spans="1:23" x14ac:dyDescent="0.25">
      <c r="A4533" t="s">
        <v>12806</v>
      </c>
      <c r="B4533">
        <v>7</v>
      </c>
      <c r="C4533">
        <v>90</v>
      </c>
      <c r="D4533">
        <v>8</v>
      </c>
      <c r="E4533">
        <v>487</v>
      </c>
      <c r="F4533" t="s">
        <v>5361</v>
      </c>
      <c r="G4533">
        <v>1000</v>
      </c>
      <c r="H4533">
        <v>0</v>
      </c>
      <c r="I4533" t="s">
        <v>581</v>
      </c>
      <c r="J4533" t="s">
        <v>12807</v>
      </c>
      <c r="K4533" t="s">
        <v>12808</v>
      </c>
      <c r="L4533">
        <v>169</v>
      </c>
      <c r="M4533">
        <v>3336</v>
      </c>
      <c r="N4533" t="s">
        <v>11214</v>
      </c>
      <c r="O4533">
        <v>1</v>
      </c>
      <c r="P4533">
        <v>6</v>
      </c>
      <c r="Q4533" t="s">
        <v>30</v>
      </c>
      <c r="R4533" t="s">
        <v>31</v>
      </c>
      <c r="S4533">
        <v>0</v>
      </c>
      <c r="T4533">
        <v>2015</v>
      </c>
      <c r="U4533">
        <v>806</v>
      </c>
      <c r="V4533">
        <v>3.2</v>
      </c>
      <c r="W4533">
        <v>312</v>
      </c>
    </row>
    <row r="4534" spans="1:23" x14ac:dyDescent="0.25">
      <c r="A4534" t="s">
        <v>12809</v>
      </c>
      <c r="B4534">
        <v>354</v>
      </c>
      <c r="C4534">
        <v>123</v>
      </c>
      <c r="D4534">
        <v>0</v>
      </c>
      <c r="E4534">
        <v>620</v>
      </c>
      <c r="F4534" t="s">
        <v>12810</v>
      </c>
      <c r="G4534">
        <v>786</v>
      </c>
      <c r="H4534">
        <v>7098492</v>
      </c>
      <c r="I4534" t="s">
        <v>4848</v>
      </c>
      <c r="J4534" t="s">
        <v>12811</v>
      </c>
      <c r="K4534" t="s">
        <v>12812</v>
      </c>
      <c r="L4534">
        <v>151812</v>
      </c>
      <c r="M4534">
        <v>2501</v>
      </c>
      <c r="N4534" t="s">
        <v>12813</v>
      </c>
      <c r="O4534">
        <v>2</v>
      </c>
      <c r="P4534">
        <v>264</v>
      </c>
      <c r="Q4534" t="s">
        <v>12768</v>
      </c>
      <c r="R4534" t="s">
        <v>7870</v>
      </c>
      <c r="S4534">
        <v>0</v>
      </c>
      <c r="T4534">
        <v>2011</v>
      </c>
      <c r="U4534">
        <v>712</v>
      </c>
      <c r="V4534">
        <v>8.4</v>
      </c>
      <c r="W4534">
        <v>48000</v>
      </c>
    </row>
    <row r="4535" spans="1:23" x14ac:dyDescent="0.25">
      <c r="A4535" t="s">
        <v>12814</v>
      </c>
      <c r="B4535">
        <v>16</v>
      </c>
      <c r="C4535">
        <v>93</v>
      </c>
      <c r="D4535">
        <v>5</v>
      </c>
      <c r="E4535">
        <v>10</v>
      </c>
      <c r="F4535" t="s">
        <v>12815</v>
      </c>
      <c r="G4535">
        <v>49</v>
      </c>
      <c r="H4535">
        <v>0</v>
      </c>
      <c r="I4535" t="s">
        <v>6151</v>
      </c>
      <c r="J4535" t="s">
        <v>12816</v>
      </c>
      <c r="K4535" t="s">
        <v>12817</v>
      </c>
      <c r="L4535">
        <v>190</v>
      </c>
      <c r="M4535">
        <v>81</v>
      </c>
      <c r="N4535" t="s">
        <v>12818</v>
      </c>
      <c r="O4535">
        <v>1</v>
      </c>
      <c r="P4535">
        <v>6</v>
      </c>
      <c r="Q4535" t="s">
        <v>30</v>
      </c>
      <c r="R4535" t="s">
        <v>44</v>
      </c>
      <c r="S4535">
        <v>0</v>
      </c>
      <c r="T4535">
        <v>2009</v>
      </c>
      <c r="U4535">
        <v>11</v>
      </c>
      <c r="V4535">
        <v>6.9</v>
      </c>
      <c r="W4535">
        <v>33</v>
      </c>
    </row>
    <row r="4536" spans="1:23" x14ac:dyDescent="0.25">
      <c r="A4536" t="s">
        <v>10525</v>
      </c>
      <c r="B4536">
        <v>74</v>
      </c>
      <c r="C4536">
        <v>88</v>
      </c>
      <c r="D4536">
        <v>377</v>
      </c>
      <c r="E4536">
        <v>236</v>
      </c>
      <c r="F4536" t="s">
        <v>12819</v>
      </c>
      <c r="G4536">
        <v>529</v>
      </c>
      <c r="H4536">
        <v>4771000</v>
      </c>
      <c r="I4536" t="s">
        <v>1639</v>
      </c>
      <c r="J4536" t="s">
        <v>4884</v>
      </c>
      <c r="K4536" t="s">
        <v>12820</v>
      </c>
      <c r="L4536">
        <v>26513</v>
      </c>
      <c r="M4536">
        <v>1502</v>
      </c>
      <c r="N4536" t="s">
        <v>12821</v>
      </c>
      <c r="O4536">
        <v>1</v>
      </c>
      <c r="P4536">
        <v>174</v>
      </c>
      <c r="Q4536" t="s">
        <v>30</v>
      </c>
      <c r="R4536" t="s">
        <v>31</v>
      </c>
      <c r="S4536">
        <v>0</v>
      </c>
      <c r="T4536">
        <v>1995</v>
      </c>
      <c r="U4536">
        <v>502</v>
      </c>
      <c r="V4536">
        <v>7.5</v>
      </c>
      <c r="W4536">
        <v>0</v>
      </c>
    </row>
    <row r="4537" spans="1:23" x14ac:dyDescent="0.25">
      <c r="A4537" t="s">
        <v>11325</v>
      </c>
      <c r="B4537">
        <v>11</v>
      </c>
      <c r="C4537">
        <v>114</v>
      </c>
      <c r="D4537">
        <v>9</v>
      </c>
      <c r="E4537">
        <v>86</v>
      </c>
      <c r="F4537" t="s">
        <v>7848</v>
      </c>
      <c r="G4537">
        <v>159</v>
      </c>
      <c r="H4537">
        <v>1001437</v>
      </c>
      <c r="I4537" t="s">
        <v>152</v>
      </c>
      <c r="J4537" t="s">
        <v>12822</v>
      </c>
      <c r="K4537" t="s">
        <v>12823</v>
      </c>
      <c r="L4537">
        <v>2039</v>
      </c>
      <c r="M4537">
        <v>423</v>
      </c>
      <c r="N4537" t="s">
        <v>12824</v>
      </c>
      <c r="O4537">
        <v>1</v>
      </c>
      <c r="P4537">
        <v>28</v>
      </c>
      <c r="Q4537" t="s">
        <v>30</v>
      </c>
      <c r="R4537" t="s">
        <v>31</v>
      </c>
      <c r="S4537">
        <v>0</v>
      </c>
      <c r="T4537">
        <v>1993</v>
      </c>
      <c r="U4537">
        <v>143</v>
      </c>
      <c r="V4537">
        <v>7.2</v>
      </c>
      <c r="W4537">
        <v>81</v>
      </c>
    </row>
    <row r="4538" spans="1:23" x14ac:dyDescent="0.25">
      <c r="A4538" t="s">
        <v>8607</v>
      </c>
      <c r="B4538">
        <v>59</v>
      </c>
      <c r="C4538">
        <v>88</v>
      </c>
      <c r="D4538">
        <v>6</v>
      </c>
      <c r="E4538">
        <v>68</v>
      </c>
      <c r="F4538" t="s">
        <v>6593</v>
      </c>
      <c r="G4538">
        <v>302</v>
      </c>
      <c r="H4538">
        <v>2073984</v>
      </c>
      <c r="I4538" t="s">
        <v>152</v>
      </c>
      <c r="J4538" t="s">
        <v>12825</v>
      </c>
      <c r="K4538" t="s">
        <v>12826</v>
      </c>
      <c r="L4538">
        <v>4743</v>
      </c>
      <c r="M4538">
        <v>663</v>
      </c>
      <c r="N4538" t="s">
        <v>12827</v>
      </c>
      <c r="O4538">
        <v>1</v>
      </c>
      <c r="P4538">
        <v>135</v>
      </c>
      <c r="Q4538" t="s">
        <v>30</v>
      </c>
      <c r="R4538" t="s">
        <v>966</v>
      </c>
      <c r="S4538">
        <v>0</v>
      </c>
      <c r="T4538">
        <v>2002</v>
      </c>
      <c r="U4538">
        <v>270</v>
      </c>
      <c r="V4538">
        <v>7.2</v>
      </c>
      <c r="W4538">
        <v>219</v>
      </c>
    </row>
    <row r="4539" spans="1:23" x14ac:dyDescent="0.25">
      <c r="A4539" t="s">
        <v>12828</v>
      </c>
      <c r="B4539">
        <v>71</v>
      </c>
      <c r="C4539">
        <v>110</v>
      </c>
      <c r="D4539">
        <v>21</v>
      </c>
      <c r="E4539">
        <v>3</v>
      </c>
      <c r="F4539" t="s">
        <v>12829</v>
      </c>
      <c r="G4539">
        <v>426</v>
      </c>
      <c r="H4539">
        <v>9950</v>
      </c>
      <c r="I4539" t="s">
        <v>3005</v>
      </c>
      <c r="J4539" t="s">
        <v>12830</v>
      </c>
      <c r="K4539" t="s">
        <v>12831</v>
      </c>
      <c r="L4539">
        <v>7431</v>
      </c>
      <c r="M4539">
        <v>455</v>
      </c>
      <c r="N4539" t="s">
        <v>12832</v>
      </c>
      <c r="O4539">
        <v>1</v>
      </c>
      <c r="P4539">
        <v>84</v>
      </c>
      <c r="Q4539" t="s">
        <v>5217</v>
      </c>
      <c r="R4539" t="s">
        <v>526</v>
      </c>
      <c r="S4539">
        <v>0</v>
      </c>
      <c r="T4539">
        <v>1929</v>
      </c>
      <c r="U4539">
        <v>20</v>
      </c>
      <c r="V4539">
        <v>8</v>
      </c>
      <c r="W4539">
        <v>926</v>
      </c>
    </row>
    <row r="4540" spans="1:23" x14ac:dyDescent="0.25">
      <c r="A4540" t="s">
        <v>12833</v>
      </c>
      <c r="B4540">
        <v>5</v>
      </c>
      <c r="C4540">
        <v>95</v>
      </c>
      <c r="D4540">
        <v>0</v>
      </c>
      <c r="E4540">
        <v>167</v>
      </c>
      <c r="F4540" t="s">
        <v>12834</v>
      </c>
      <c r="G4540">
        <v>940</v>
      </c>
      <c r="H4540">
        <v>0</v>
      </c>
      <c r="I4540" t="s">
        <v>2164</v>
      </c>
      <c r="J4540" t="s">
        <v>2078</v>
      </c>
      <c r="K4540" t="s">
        <v>12835</v>
      </c>
      <c r="L4540">
        <v>59</v>
      </c>
      <c r="M4540">
        <v>1484</v>
      </c>
      <c r="N4540" t="s">
        <v>12836</v>
      </c>
      <c r="O4540">
        <v>2</v>
      </c>
      <c r="P4540">
        <v>1</v>
      </c>
      <c r="Q4540" t="s">
        <v>30</v>
      </c>
      <c r="R4540" t="s">
        <v>31</v>
      </c>
      <c r="S4540">
        <v>0</v>
      </c>
      <c r="T4540">
        <v>2008</v>
      </c>
      <c r="U4540">
        <v>188</v>
      </c>
      <c r="V4540">
        <v>7.4</v>
      </c>
      <c r="W4540">
        <v>18</v>
      </c>
    </row>
    <row r="4541" spans="1:23" x14ac:dyDescent="0.25">
      <c r="A4541" t="s">
        <v>12837</v>
      </c>
      <c r="B4541">
        <v>25</v>
      </c>
      <c r="C4541">
        <v>83</v>
      </c>
      <c r="D4541">
        <v>0</v>
      </c>
      <c r="E4541">
        <v>0</v>
      </c>
      <c r="F4541" t="s">
        <v>12838</v>
      </c>
      <c r="G4541">
        <v>24</v>
      </c>
      <c r="H4541">
        <v>0</v>
      </c>
      <c r="I4541" t="s">
        <v>2164</v>
      </c>
      <c r="J4541" t="s">
        <v>12839</v>
      </c>
      <c r="K4541" t="s">
        <v>12840</v>
      </c>
      <c r="L4541">
        <v>772</v>
      </c>
      <c r="M4541">
        <v>29</v>
      </c>
      <c r="N4541" t="s">
        <v>12841</v>
      </c>
      <c r="O4541">
        <v>0</v>
      </c>
      <c r="P4541">
        <v>11</v>
      </c>
      <c r="Q4541" t="s">
        <v>1783</v>
      </c>
      <c r="R4541" t="s">
        <v>10893</v>
      </c>
      <c r="S4541">
        <v>0</v>
      </c>
      <c r="T4541">
        <v>2004</v>
      </c>
      <c r="U4541">
        <v>5</v>
      </c>
      <c r="V4541">
        <v>7.2</v>
      </c>
      <c r="W4541">
        <v>83</v>
      </c>
    </row>
    <row r="4542" spans="1:23" x14ac:dyDescent="0.25">
      <c r="A4542" t="s">
        <v>2725</v>
      </c>
      <c r="B4542">
        <v>29</v>
      </c>
      <c r="C4542">
        <v>104</v>
      </c>
      <c r="D4542">
        <v>37</v>
      </c>
      <c r="E4542">
        <v>501</v>
      </c>
      <c r="F4542" t="s">
        <v>8017</v>
      </c>
      <c r="G4542">
        <v>574</v>
      </c>
      <c r="H4542">
        <v>144583</v>
      </c>
      <c r="I4542" t="s">
        <v>2560</v>
      </c>
      <c r="J4542" t="s">
        <v>2062</v>
      </c>
      <c r="K4542" t="s">
        <v>12842</v>
      </c>
      <c r="L4542">
        <v>2256</v>
      </c>
      <c r="M4542">
        <v>1983</v>
      </c>
      <c r="N4542" t="s">
        <v>2497</v>
      </c>
      <c r="O4542">
        <v>0</v>
      </c>
      <c r="P4542">
        <v>79</v>
      </c>
      <c r="Q4542" t="s">
        <v>30</v>
      </c>
      <c r="R4542" t="s">
        <v>966</v>
      </c>
      <c r="S4542">
        <v>0</v>
      </c>
      <c r="T4542">
        <v>1999</v>
      </c>
      <c r="U4542">
        <v>573</v>
      </c>
      <c r="V4542">
        <v>6.5</v>
      </c>
      <c r="W4542">
        <v>130</v>
      </c>
    </row>
    <row r="4543" spans="1:23" x14ac:dyDescent="0.25">
      <c r="A4543" t="s">
        <v>12843</v>
      </c>
      <c r="B4543">
        <v>17</v>
      </c>
      <c r="C4543">
        <v>94</v>
      </c>
      <c r="D4543">
        <v>3</v>
      </c>
      <c r="E4543">
        <v>181</v>
      </c>
      <c r="F4543" t="s">
        <v>4894</v>
      </c>
      <c r="G4543">
        <v>262</v>
      </c>
      <c r="H4543">
        <v>0</v>
      </c>
      <c r="I4543" t="s">
        <v>3005</v>
      </c>
      <c r="J4543" t="s">
        <v>12844</v>
      </c>
      <c r="K4543" t="s">
        <v>12845</v>
      </c>
      <c r="L4543">
        <v>3480</v>
      </c>
      <c r="M4543">
        <v>991</v>
      </c>
      <c r="N4543" t="s">
        <v>6669</v>
      </c>
      <c r="O4543">
        <v>1</v>
      </c>
      <c r="P4543">
        <v>30</v>
      </c>
      <c r="Q4543" t="s">
        <v>30</v>
      </c>
      <c r="R4543" t="s">
        <v>31</v>
      </c>
      <c r="S4543">
        <v>0</v>
      </c>
      <c r="T4543">
        <v>2003</v>
      </c>
      <c r="U4543">
        <v>262</v>
      </c>
      <c r="V4543">
        <v>7.2</v>
      </c>
      <c r="W4543">
        <v>396</v>
      </c>
    </row>
    <row r="4544" spans="1:23" x14ac:dyDescent="0.25">
      <c r="A4544" t="s">
        <v>12846</v>
      </c>
      <c r="B4544">
        <v>13</v>
      </c>
      <c r="C4544">
        <v>87</v>
      </c>
      <c r="D4544">
        <v>0</v>
      </c>
      <c r="E4544">
        <v>258</v>
      </c>
      <c r="F4544" t="s">
        <v>5477</v>
      </c>
      <c r="G4544">
        <v>1000</v>
      </c>
      <c r="H4544">
        <v>58163</v>
      </c>
      <c r="I4544" t="s">
        <v>2164</v>
      </c>
      <c r="J4544" t="s">
        <v>1747</v>
      </c>
      <c r="K4544" t="s">
        <v>12847</v>
      </c>
      <c r="L4544">
        <v>122</v>
      </c>
      <c r="M4544">
        <v>2359</v>
      </c>
      <c r="N4544" t="s">
        <v>12848</v>
      </c>
      <c r="O4544">
        <v>0</v>
      </c>
      <c r="P4544">
        <v>3</v>
      </c>
      <c r="Q4544" t="s">
        <v>30</v>
      </c>
      <c r="R4544" t="s">
        <v>31</v>
      </c>
      <c r="S4544">
        <v>0</v>
      </c>
      <c r="T4544">
        <v>2000</v>
      </c>
      <c r="U4544">
        <v>749</v>
      </c>
      <c r="V4544">
        <v>4.2</v>
      </c>
      <c r="W4544">
        <v>4</v>
      </c>
    </row>
    <row r="4545" spans="1:23" x14ac:dyDescent="0.25">
      <c r="A4545" t="s">
        <v>12849</v>
      </c>
      <c r="B4545">
        <v>6</v>
      </c>
      <c r="C4545">
        <v>93</v>
      </c>
      <c r="D4545">
        <v>247</v>
      </c>
      <c r="E4545">
        <v>152</v>
      </c>
      <c r="F4545" t="s">
        <v>12850</v>
      </c>
      <c r="G4545">
        <v>247</v>
      </c>
      <c r="H4545">
        <v>35688</v>
      </c>
      <c r="I4545" t="s">
        <v>1094</v>
      </c>
      <c r="J4545" t="s">
        <v>12849</v>
      </c>
      <c r="K4545" t="s">
        <v>12851</v>
      </c>
      <c r="L4545">
        <v>4167</v>
      </c>
      <c r="M4545">
        <v>954</v>
      </c>
      <c r="N4545" t="s">
        <v>12852</v>
      </c>
      <c r="O4545">
        <v>4</v>
      </c>
      <c r="P4545">
        <v>72</v>
      </c>
      <c r="Q4545" t="s">
        <v>30</v>
      </c>
      <c r="R4545" t="s">
        <v>31</v>
      </c>
      <c r="S4545">
        <v>0</v>
      </c>
      <c r="T4545">
        <v>2014</v>
      </c>
      <c r="U4545">
        <v>217</v>
      </c>
      <c r="V4545">
        <v>5.0999999999999996</v>
      </c>
      <c r="W4545">
        <v>0</v>
      </c>
    </row>
    <row r="4546" spans="1:23" x14ac:dyDescent="0.25">
      <c r="A4546" t="s">
        <v>3196</v>
      </c>
      <c r="B4546">
        <v>224</v>
      </c>
      <c r="C4546">
        <v>91</v>
      </c>
      <c r="D4546">
        <v>75</v>
      </c>
      <c r="E4546">
        <v>13</v>
      </c>
      <c r="F4546" t="s">
        <v>12853</v>
      </c>
      <c r="G4546">
        <v>35</v>
      </c>
      <c r="H4546">
        <v>41709</v>
      </c>
      <c r="I4546" t="s">
        <v>4577</v>
      </c>
      <c r="J4546" t="s">
        <v>9141</v>
      </c>
      <c r="K4546" t="s">
        <v>12854</v>
      </c>
      <c r="L4546">
        <v>54601</v>
      </c>
      <c r="M4546">
        <v>116</v>
      </c>
      <c r="N4546" t="s">
        <v>12855</v>
      </c>
      <c r="O4546">
        <v>0</v>
      </c>
      <c r="P4546">
        <v>200</v>
      </c>
      <c r="Q4546" t="s">
        <v>10058</v>
      </c>
      <c r="R4546" t="s">
        <v>7371</v>
      </c>
      <c r="S4546">
        <v>0</v>
      </c>
      <c r="T4546">
        <v>2009</v>
      </c>
      <c r="U4546">
        <v>16</v>
      </c>
      <c r="V4546">
        <v>6.4</v>
      </c>
      <c r="W4546">
        <v>23000</v>
      </c>
    </row>
    <row r="4547" spans="1:23" x14ac:dyDescent="0.25">
      <c r="A4547" t="s">
        <v>12856</v>
      </c>
      <c r="B4547">
        <v>33</v>
      </c>
      <c r="C4547">
        <v>90</v>
      </c>
      <c r="D4547">
        <v>38</v>
      </c>
      <c r="E4547">
        <v>69</v>
      </c>
      <c r="F4547" t="s">
        <v>5328</v>
      </c>
      <c r="G4547">
        <v>214</v>
      </c>
      <c r="H4547">
        <v>1310270</v>
      </c>
      <c r="I4547" t="s">
        <v>12857</v>
      </c>
      <c r="J4547" t="s">
        <v>12858</v>
      </c>
      <c r="K4547" t="s">
        <v>12859</v>
      </c>
      <c r="L4547">
        <v>17725</v>
      </c>
      <c r="M4547">
        <v>587</v>
      </c>
      <c r="N4547" t="s">
        <v>11698</v>
      </c>
      <c r="O4547">
        <v>0</v>
      </c>
      <c r="P4547">
        <v>157</v>
      </c>
      <c r="Q4547" t="s">
        <v>30</v>
      </c>
      <c r="R4547" t="s">
        <v>31</v>
      </c>
      <c r="S4547">
        <v>0</v>
      </c>
      <c r="T4547">
        <v>2003</v>
      </c>
      <c r="U4547">
        <v>115</v>
      </c>
      <c r="V4547">
        <v>6.8</v>
      </c>
      <c r="W4547">
        <v>1000</v>
      </c>
    </row>
    <row r="4548" spans="1:23" x14ac:dyDescent="0.25">
      <c r="A4548" t="s">
        <v>12860</v>
      </c>
      <c r="B4548">
        <v>1</v>
      </c>
      <c r="C4548">
        <v>14</v>
      </c>
      <c r="D4548">
        <v>0</v>
      </c>
      <c r="E4548">
        <v>37</v>
      </c>
      <c r="F4548" t="s">
        <v>12861</v>
      </c>
      <c r="G4548">
        <v>134</v>
      </c>
      <c r="H4548">
        <v>0</v>
      </c>
      <c r="I4548" t="s">
        <v>12862</v>
      </c>
      <c r="J4548" t="s">
        <v>12863</v>
      </c>
      <c r="K4548" t="s">
        <v>12864</v>
      </c>
      <c r="L4548">
        <v>292</v>
      </c>
      <c r="M4548">
        <v>315</v>
      </c>
      <c r="N4548" t="s">
        <v>12865</v>
      </c>
      <c r="O4548">
        <v>1</v>
      </c>
      <c r="P4548">
        <v>3</v>
      </c>
      <c r="Q4548" t="s">
        <v>30</v>
      </c>
      <c r="R4548" t="s">
        <v>31</v>
      </c>
      <c r="S4548">
        <v>0</v>
      </c>
      <c r="T4548">
        <v>2012</v>
      </c>
      <c r="U4548">
        <v>93</v>
      </c>
      <c r="V4548">
        <v>6.2</v>
      </c>
      <c r="W4548">
        <v>14</v>
      </c>
    </row>
    <row r="4549" spans="1:23" x14ac:dyDescent="0.25">
      <c r="A4549" t="s">
        <v>947</v>
      </c>
      <c r="B4549">
        <v>100</v>
      </c>
      <c r="C4549">
        <v>112</v>
      </c>
      <c r="D4549">
        <v>0</v>
      </c>
      <c r="E4549">
        <v>425</v>
      </c>
      <c r="F4549" t="s">
        <v>579</v>
      </c>
      <c r="G4549">
        <v>11000</v>
      </c>
      <c r="H4549">
        <v>115000000</v>
      </c>
      <c r="I4549" t="s">
        <v>3386</v>
      </c>
      <c r="J4549" t="s">
        <v>272</v>
      </c>
      <c r="K4549" t="s">
        <v>12866</v>
      </c>
      <c r="L4549">
        <v>63839</v>
      </c>
      <c r="M4549">
        <v>14954</v>
      </c>
      <c r="N4549" t="s">
        <v>12867</v>
      </c>
      <c r="O4549">
        <v>1</v>
      </c>
      <c r="P4549">
        <v>238</v>
      </c>
      <c r="Q4549" t="s">
        <v>30</v>
      </c>
      <c r="R4549" t="s">
        <v>31</v>
      </c>
      <c r="S4549">
        <v>0</v>
      </c>
      <c r="T4549">
        <v>1973</v>
      </c>
      <c r="U4549">
        <v>2000</v>
      </c>
      <c r="V4549">
        <v>7.5</v>
      </c>
      <c r="W4549">
        <v>0</v>
      </c>
    </row>
    <row r="4550" spans="1:23" x14ac:dyDescent="0.25">
      <c r="A4550" t="s">
        <v>12144</v>
      </c>
      <c r="B4550">
        <v>21</v>
      </c>
      <c r="C4550">
        <v>75</v>
      </c>
      <c r="D4550">
        <v>21</v>
      </c>
      <c r="E4550">
        <v>0</v>
      </c>
      <c r="F4550" t="s">
        <v>12868</v>
      </c>
      <c r="G4550">
        <v>25</v>
      </c>
      <c r="H4550">
        <v>0</v>
      </c>
      <c r="I4550" t="s">
        <v>11703</v>
      </c>
      <c r="J4550" t="s">
        <v>12869</v>
      </c>
      <c r="K4550" t="s">
        <v>12870</v>
      </c>
      <c r="L4550">
        <v>1477</v>
      </c>
      <c r="M4550">
        <v>25</v>
      </c>
      <c r="N4550" t="s">
        <v>12871</v>
      </c>
      <c r="O4550">
        <v>0</v>
      </c>
      <c r="P4550">
        <v>24</v>
      </c>
      <c r="Q4550" t="s">
        <v>30</v>
      </c>
      <c r="R4550" t="s">
        <v>31</v>
      </c>
      <c r="S4550">
        <v>0</v>
      </c>
      <c r="T4550">
        <v>2006</v>
      </c>
      <c r="U4550">
        <v>0</v>
      </c>
      <c r="V4550">
        <v>7.7</v>
      </c>
      <c r="W4550">
        <v>274</v>
      </c>
    </row>
    <row r="4551" spans="1:23" x14ac:dyDescent="0.25">
      <c r="A4551" t="s">
        <v>12872</v>
      </c>
      <c r="B4551">
        <v>82</v>
      </c>
      <c r="C4551">
        <v>86</v>
      </c>
      <c r="D4551">
        <v>8</v>
      </c>
      <c r="E4551">
        <v>357</v>
      </c>
      <c r="F4551" t="s">
        <v>9285</v>
      </c>
      <c r="G4551">
        <v>2000</v>
      </c>
      <c r="H4551">
        <v>5518918</v>
      </c>
      <c r="I4551" t="s">
        <v>12873</v>
      </c>
      <c r="J4551" t="s">
        <v>2988</v>
      </c>
      <c r="K4551" t="s">
        <v>12874</v>
      </c>
      <c r="L4551">
        <v>12160</v>
      </c>
      <c r="M4551">
        <v>3071</v>
      </c>
      <c r="N4551" t="s">
        <v>7136</v>
      </c>
      <c r="O4551">
        <v>0</v>
      </c>
      <c r="P4551">
        <v>73</v>
      </c>
      <c r="Q4551" t="s">
        <v>30</v>
      </c>
      <c r="R4551" t="s">
        <v>31</v>
      </c>
      <c r="S4551">
        <v>0</v>
      </c>
      <c r="T4551">
        <v>2007</v>
      </c>
      <c r="U4551">
        <v>424</v>
      </c>
      <c r="V4551">
        <v>6.9</v>
      </c>
      <c r="W4551">
        <v>307</v>
      </c>
    </row>
    <row r="4552" spans="1:23" x14ac:dyDescent="0.25">
      <c r="A4552" t="s">
        <v>165</v>
      </c>
      <c r="B4552">
        <v>271</v>
      </c>
      <c r="C4552">
        <v>86</v>
      </c>
      <c r="D4552">
        <v>365</v>
      </c>
      <c r="E4552">
        <v>522</v>
      </c>
      <c r="F4552" t="s">
        <v>6298</v>
      </c>
      <c r="G4552">
        <v>934</v>
      </c>
      <c r="H4552">
        <v>4007792</v>
      </c>
      <c r="I4552" t="s">
        <v>936</v>
      </c>
      <c r="J4552" t="s">
        <v>3220</v>
      </c>
      <c r="K4552" t="s">
        <v>12875</v>
      </c>
      <c r="L4552">
        <v>101287</v>
      </c>
      <c r="M4552">
        <v>2714</v>
      </c>
      <c r="N4552" t="s">
        <v>291</v>
      </c>
      <c r="O4552">
        <v>0</v>
      </c>
      <c r="P4552">
        <v>260</v>
      </c>
      <c r="Q4552" t="s">
        <v>30</v>
      </c>
      <c r="R4552" t="s">
        <v>31</v>
      </c>
      <c r="S4552">
        <v>0</v>
      </c>
      <c r="T4552">
        <v>2012</v>
      </c>
      <c r="U4552">
        <v>830</v>
      </c>
      <c r="V4552">
        <v>7</v>
      </c>
      <c r="W4552">
        <v>31000</v>
      </c>
    </row>
    <row r="4553" spans="1:23" x14ac:dyDescent="0.25">
      <c r="A4553" t="s">
        <v>11408</v>
      </c>
      <c r="B4553">
        <v>5</v>
      </c>
      <c r="C4553">
        <v>89</v>
      </c>
      <c r="D4553">
        <v>15</v>
      </c>
      <c r="E4553">
        <v>95</v>
      </c>
      <c r="F4553" t="s">
        <v>1437</v>
      </c>
      <c r="G4553">
        <v>312</v>
      </c>
      <c r="H4553">
        <v>7705974</v>
      </c>
      <c r="I4553" t="s">
        <v>10082</v>
      </c>
      <c r="J4553" t="s">
        <v>12876</v>
      </c>
      <c r="K4553" t="s">
        <v>12877</v>
      </c>
      <c r="L4553">
        <v>3543</v>
      </c>
      <c r="M4553">
        <v>548</v>
      </c>
      <c r="N4553" t="s">
        <v>12878</v>
      </c>
      <c r="O4553">
        <v>1</v>
      </c>
      <c r="P4553">
        <v>8</v>
      </c>
      <c r="Q4553" t="s">
        <v>30</v>
      </c>
      <c r="R4553" t="s">
        <v>31</v>
      </c>
      <c r="S4553">
        <v>0</v>
      </c>
      <c r="T4553">
        <v>2011</v>
      </c>
      <c r="U4553">
        <v>135</v>
      </c>
      <c r="V4553">
        <v>7.5</v>
      </c>
      <c r="W4553">
        <v>614</v>
      </c>
    </row>
    <row r="4554" spans="1:23" x14ac:dyDescent="0.25">
      <c r="A4554" t="s">
        <v>12879</v>
      </c>
      <c r="B4554">
        <v>255</v>
      </c>
      <c r="C4554">
        <v>95</v>
      </c>
      <c r="D4554">
        <v>214</v>
      </c>
      <c r="E4554">
        <v>246</v>
      </c>
      <c r="F4554" t="s">
        <v>6202</v>
      </c>
      <c r="G4554">
        <v>513</v>
      </c>
      <c r="H4554">
        <v>26297</v>
      </c>
      <c r="I4554" t="s">
        <v>4126</v>
      </c>
      <c r="J4554" t="s">
        <v>9515</v>
      </c>
      <c r="K4554" t="s">
        <v>12880</v>
      </c>
      <c r="L4554">
        <v>25750</v>
      </c>
      <c r="M4554">
        <v>1269</v>
      </c>
      <c r="N4554" t="s">
        <v>2235</v>
      </c>
      <c r="O4554">
        <v>0</v>
      </c>
      <c r="P4554">
        <v>209</v>
      </c>
      <c r="Q4554" t="s">
        <v>30</v>
      </c>
      <c r="R4554" t="s">
        <v>44</v>
      </c>
      <c r="S4554">
        <v>0</v>
      </c>
      <c r="T4554">
        <v>2011</v>
      </c>
      <c r="U4554">
        <v>257</v>
      </c>
      <c r="V4554">
        <v>6.3</v>
      </c>
      <c r="W4554">
        <v>0</v>
      </c>
    </row>
    <row r="4555" spans="1:23" x14ac:dyDescent="0.25">
      <c r="A4555" t="s">
        <v>12607</v>
      </c>
      <c r="B4555">
        <v>292</v>
      </c>
      <c r="C4555">
        <v>101</v>
      </c>
      <c r="D4555">
        <v>243</v>
      </c>
      <c r="E4555">
        <v>74</v>
      </c>
      <c r="F4555" t="s">
        <v>12881</v>
      </c>
      <c r="G4555">
        <v>969</v>
      </c>
      <c r="H4555">
        <v>77501</v>
      </c>
      <c r="I4555" t="s">
        <v>3905</v>
      </c>
      <c r="J4555" t="s">
        <v>12608</v>
      </c>
      <c r="K4555" t="s">
        <v>12882</v>
      </c>
      <c r="L4555">
        <v>27260</v>
      </c>
      <c r="M4555">
        <v>1252</v>
      </c>
      <c r="N4555" t="s">
        <v>12883</v>
      </c>
      <c r="O4555">
        <v>0</v>
      </c>
      <c r="P4555">
        <v>247</v>
      </c>
      <c r="Q4555" t="s">
        <v>30</v>
      </c>
      <c r="R4555" t="s">
        <v>31</v>
      </c>
      <c r="S4555">
        <v>0</v>
      </c>
      <c r="T4555">
        <v>2011</v>
      </c>
      <c r="U4555">
        <v>128</v>
      </c>
      <c r="V4555">
        <v>5.5</v>
      </c>
      <c r="W4555">
        <v>0</v>
      </c>
    </row>
    <row r="4556" spans="1:23" x14ac:dyDescent="0.25">
      <c r="A4556" t="s">
        <v>2369</v>
      </c>
      <c r="B4556">
        <v>178</v>
      </c>
      <c r="C4556">
        <v>89</v>
      </c>
      <c r="D4556">
        <v>687</v>
      </c>
      <c r="E4556">
        <v>389</v>
      </c>
      <c r="F4556" t="s">
        <v>4211</v>
      </c>
      <c r="G4556">
        <v>10000</v>
      </c>
      <c r="H4556">
        <v>42638165</v>
      </c>
      <c r="I4556" t="s">
        <v>1364</v>
      </c>
      <c r="J4556" t="s">
        <v>307</v>
      </c>
      <c r="K4556" t="s">
        <v>7257</v>
      </c>
      <c r="L4556">
        <v>42183</v>
      </c>
      <c r="M4556">
        <v>12183</v>
      </c>
      <c r="N4556" t="s">
        <v>7258</v>
      </c>
      <c r="O4556">
        <v>1</v>
      </c>
      <c r="P4556">
        <v>230</v>
      </c>
      <c r="Q4556" t="s">
        <v>30</v>
      </c>
      <c r="R4556" t="s">
        <v>31</v>
      </c>
      <c r="S4556">
        <v>0</v>
      </c>
      <c r="T4556">
        <v>2009</v>
      </c>
      <c r="U4556">
        <v>787</v>
      </c>
      <c r="V4556">
        <v>4.8</v>
      </c>
      <c r="W4556">
        <v>0</v>
      </c>
    </row>
    <row r="4557" spans="1:23" x14ac:dyDescent="0.25">
      <c r="A4557" t="s">
        <v>5670</v>
      </c>
      <c r="B4557">
        <v>120</v>
      </c>
      <c r="C4557">
        <v>106</v>
      </c>
      <c r="D4557">
        <v>973</v>
      </c>
      <c r="E4557">
        <v>48</v>
      </c>
      <c r="F4557" t="s">
        <v>12884</v>
      </c>
      <c r="G4557">
        <v>319</v>
      </c>
      <c r="H4557">
        <v>0</v>
      </c>
      <c r="I4557" t="s">
        <v>2164</v>
      </c>
      <c r="J4557" t="s">
        <v>8956</v>
      </c>
      <c r="K4557" t="s">
        <v>12885</v>
      </c>
      <c r="L4557">
        <v>17813</v>
      </c>
      <c r="M4557">
        <v>500</v>
      </c>
      <c r="N4557" t="s">
        <v>12886</v>
      </c>
      <c r="O4557">
        <v>1</v>
      </c>
      <c r="P4557">
        <v>101</v>
      </c>
      <c r="Q4557" t="s">
        <v>5809</v>
      </c>
      <c r="R4557" t="s">
        <v>4304</v>
      </c>
      <c r="S4557">
        <v>0</v>
      </c>
      <c r="T4557">
        <v>1970</v>
      </c>
      <c r="U4557">
        <v>90</v>
      </c>
      <c r="V4557">
        <v>8.1</v>
      </c>
      <c r="W4557">
        <v>0</v>
      </c>
    </row>
    <row r="4558" spans="1:23" x14ac:dyDescent="0.25">
      <c r="A4558" t="s">
        <v>1550</v>
      </c>
      <c r="B4558">
        <v>31</v>
      </c>
      <c r="C4558">
        <v>88</v>
      </c>
      <c r="D4558">
        <v>168</v>
      </c>
      <c r="E4558">
        <v>21</v>
      </c>
      <c r="F4558" t="s">
        <v>12887</v>
      </c>
      <c r="G4558">
        <v>108</v>
      </c>
      <c r="H4558">
        <v>47329</v>
      </c>
      <c r="I4558" t="s">
        <v>2164</v>
      </c>
      <c r="J4558" t="s">
        <v>12888</v>
      </c>
      <c r="K4558" t="s">
        <v>12889</v>
      </c>
      <c r="L4558">
        <v>1661</v>
      </c>
      <c r="M4558">
        <v>243</v>
      </c>
      <c r="N4558" t="s">
        <v>12890</v>
      </c>
      <c r="O4558">
        <v>0</v>
      </c>
      <c r="P4558">
        <v>31</v>
      </c>
      <c r="Q4558" t="s">
        <v>30</v>
      </c>
      <c r="R4558" t="s">
        <v>31</v>
      </c>
      <c r="S4558">
        <v>0</v>
      </c>
      <c r="T4558">
        <v>2002</v>
      </c>
      <c r="U4558">
        <v>72</v>
      </c>
      <c r="V4558">
        <v>6.6</v>
      </c>
      <c r="W4558">
        <v>163</v>
      </c>
    </row>
    <row r="4559" spans="1:23" x14ac:dyDescent="0.25">
      <c r="A4559" t="s">
        <v>12891</v>
      </c>
      <c r="B4559">
        <v>114</v>
      </c>
      <c r="C4559">
        <v>99</v>
      </c>
      <c r="D4559">
        <v>4</v>
      </c>
      <c r="E4559">
        <v>201</v>
      </c>
      <c r="F4559" t="s">
        <v>12892</v>
      </c>
      <c r="G4559">
        <v>1000</v>
      </c>
      <c r="H4559">
        <v>18378</v>
      </c>
      <c r="I4559" t="s">
        <v>4043</v>
      </c>
      <c r="J4559" t="s">
        <v>8083</v>
      </c>
      <c r="K4559" t="s">
        <v>12893</v>
      </c>
      <c r="L4559">
        <v>9376</v>
      </c>
      <c r="M4559">
        <v>1558</v>
      </c>
      <c r="N4559" t="s">
        <v>6087</v>
      </c>
      <c r="O4559">
        <v>0</v>
      </c>
      <c r="P4559">
        <v>74</v>
      </c>
      <c r="Q4559" t="s">
        <v>30</v>
      </c>
      <c r="R4559" t="s">
        <v>44</v>
      </c>
      <c r="S4559">
        <v>0</v>
      </c>
      <c r="T4559">
        <v>2008</v>
      </c>
      <c r="U4559">
        <v>233</v>
      </c>
      <c r="V4559">
        <v>5.2</v>
      </c>
      <c r="W4559">
        <v>0</v>
      </c>
    </row>
    <row r="4560" spans="1:23" x14ac:dyDescent="0.25">
      <c r="A4560" t="s">
        <v>4917</v>
      </c>
      <c r="B4560">
        <v>233</v>
      </c>
      <c r="C4560">
        <v>90</v>
      </c>
      <c r="D4560">
        <v>129</v>
      </c>
      <c r="E4560">
        <v>280</v>
      </c>
      <c r="F4560" t="s">
        <v>12012</v>
      </c>
      <c r="G4560">
        <v>935</v>
      </c>
      <c r="H4560">
        <v>0</v>
      </c>
      <c r="I4560" t="s">
        <v>3905</v>
      </c>
      <c r="J4560" t="s">
        <v>3500</v>
      </c>
      <c r="K4560" t="s">
        <v>12894</v>
      </c>
      <c r="L4560">
        <v>25951</v>
      </c>
      <c r="M4560">
        <v>2170</v>
      </c>
      <c r="N4560" t="s">
        <v>12895</v>
      </c>
      <c r="O4560">
        <v>1</v>
      </c>
      <c r="P4560">
        <v>129</v>
      </c>
      <c r="Q4560" t="s">
        <v>30</v>
      </c>
      <c r="R4560" t="s">
        <v>31</v>
      </c>
      <c r="S4560">
        <v>0</v>
      </c>
      <c r="T4560">
        <v>2006</v>
      </c>
      <c r="U4560">
        <v>611</v>
      </c>
      <c r="V4560">
        <v>5.6</v>
      </c>
      <c r="W4560">
        <v>2000</v>
      </c>
    </row>
    <row r="4561" spans="1:23" x14ac:dyDescent="0.25">
      <c r="A4561" t="s">
        <v>12896</v>
      </c>
      <c r="B4561">
        <v>8</v>
      </c>
      <c r="C4561">
        <v>95</v>
      </c>
      <c r="D4561">
        <v>3</v>
      </c>
      <c r="E4561">
        <v>118</v>
      </c>
      <c r="F4561" t="s">
        <v>12897</v>
      </c>
      <c r="G4561">
        <v>717</v>
      </c>
      <c r="H4561">
        <v>0</v>
      </c>
      <c r="I4561" t="s">
        <v>3905</v>
      </c>
      <c r="J4561" t="s">
        <v>8209</v>
      </c>
      <c r="K4561" t="s">
        <v>12898</v>
      </c>
      <c r="L4561">
        <v>851</v>
      </c>
      <c r="M4561">
        <v>1117</v>
      </c>
      <c r="N4561" t="s">
        <v>12899</v>
      </c>
      <c r="O4561">
        <v>0</v>
      </c>
      <c r="P4561">
        <v>30</v>
      </c>
      <c r="Q4561" t="s">
        <v>30</v>
      </c>
      <c r="R4561" t="s">
        <v>31</v>
      </c>
      <c r="S4561">
        <v>0</v>
      </c>
      <c r="T4561">
        <v>2009</v>
      </c>
      <c r="U4561">
        <v>134</v>
      </c>
      <c r="V4561">
        <v>3.1</v>
      </c>
      <c r="W4561">
        <v>128</v>
      </c>
    </row>
    <row r="4562" spans="1:23" x14ac:dyDescent="0.25">
      <c r="A4562" t="s">
        <v>9921</v>
      </c>
      <c r="B4562">
        <v>153</v>
      </c>
      <c r="C4562">
        <v>85</v>
      </c>
      <c r="D4562">
        <v>160</v>
      </c>
      <c r="E4562">
        <v>433</v>
      </c>
      <c r="F4562" t="s">
        <v>10853</v>
      </c>
      <c r="G4562">
        <v>998</v>
      </c>
      <c r="H4562">
        <v>0</v>
      </c>
      <c r="I4562" t="s">
        <v>12900</v>
      </c>
      <c r="J4562" t="s">
        <v>10231</v>
      </c>
      <c r="K4562" t="s">
        <v>12901</v>
      </c>
      <c r="L4562">
        <v>80193</v>
      </c>
      <c r="M4562">
        <v>2496</v>
      </c>
      <c r="N4562" t="s">
        <v>12902</v>
      </c>
      <c r="O4562">
        <v>0</v>
      </c>
      <c r="P4562">
        <v>333</v>
      </c>
      <c r="Q4562" t="s">
        <v>30</v>
      </c>
      <c r="R4562" t="s">
        <v>31</v>
      </c>
      <c r="S4562">
        <v>0</v>
      </c>
      <c r="T4562">
        <v>1952</v>
      </c>
      <c r="U4562">
        <v>575</v>
      </c>
      <c r="V4562">
        <v>8.1</v>
      </c>
      <c r="W4562">
        <v>3000</v>
      </c>
    </row>
    <row r="4563" spans="1:23" x14ac:dyDescent="0.25">
      <c r="A4563" t="s">
        <v>9315</v>
      </c>
      <c r="B4563">
        <v>53</v>
      </c>
      <c r="C4563">
        <v>170</v>
      </c>
      <c r="D4563">
        <v>23</v>
      </c>
      <c r="E4563">
        <v>2</v>
      </c>
      <c r="F4563" t="s">
        <v>12903</v>
      </c>
      <c r="G4563">
        <v>7</v>
      </c>
      <c r="H4563">
        <v>7830611</v>
      </c>
      <c r="I4563" t="s">
        <v>12904</v>
      </c>
      <c r="J4563" t="s">
        <v>12905</v>
      </c>
      <c r="K4563" t="s">
        <v>12906</v>
      </c>
      <c r="L4563">
        <v>18980</v>
      </c>
      <c r="M4563">
        <v>15</v>
      </c>
      <c r="N4563" t="s">
        <v>12907</v>
      </c>
      <c r="O4563">
        <v>0</v>
      </c>
      <c r="P4563">
        <v>74</v>
      </c>
      <c r="Q4563" t="s">
        <v>30</v>
      </c>
      <c r="R4563" t="s">
        <v>31</v>
      </c>
      <c r="S4563">
        <v>0</v>
      </c>
      <c r="T4563">
        <v>1994</v>
      </c>
      <c r="U4563">
        <v>6</v>
      </c>
      <c r="V4563">
        <v>8.3000000000000007</v>
      </c>
      <c r="W4563">
        <v>0</v>
      </c>
    </row>
    <row r="4564" spans="1:23" x14ac:dyDescent="0.25">
      <c r="A4564" t="s">
        <v>12908</v>
      </c>
      <c r="B4564">
        <v>49</v>
      </c>
      <c r="C4564">
        <v>86</v>
      </c>
      <c r="D4564">
        <v>30</v>
      </c>
      <c r="E4564">
        <v>14</v>
      </c>
      <c r="F4564" t="s">
        <v>12909</v>
      </c>
      <c r="G4564">
        <v>262</v>
      </c>
      <c r="H4564">
        <v>3278611</v>
      </c>
      <c r="I4564" t="s">
        <v>2555</v>
      </c>
      <c r="J4564" t="s">
        <v>12910</v>
      </c>
      <c r="K4564" t="s">
        <v>12911</v>
      </c>
      <c r="L4564">
        <v>2877</v>
      </c>
      <c r="M4564">
        <v>321</v>
      </c>
      <c r="N4564" t="s">
        <v>12912</v>
      </c>
      <c r="O4564">
        <v>0</v>
      </c>
      <c r="P4564">
        <v>46</v>
      </c>
      <c r="Q4564" t="s">
        <v>30</v>
      </c>
      <c r="R4564" t="s">
        <v>31</v>
      </c>
      <c r="S4564">
        <v>0</v>
      </c>
      <c r="T4564">
        <v>2005</v>
      </c>
      <c r="U4564">
        <v>23</v>
      </c>
      <c r="V4564">
        <v>7.1</v>
      </c>
      <c r="W4564">
        <v>903</v>
      </c>
    </row>
    <row r="4565" spans="1:23" x14ac:dyDescent="0.25">
      <c r="A4565" t="s">
        <v>10299</v>
      </c>
      <c r="B4565">
        <v>64</v>
      </c>
      <c r="C4565">
        <v>97</v>
      </c>
      <c r="D4565">
        <v>52</v>
      </c>
      <c r="E4565">
        <v>36</v>
      </c>
      <c r="F4565" t="s">
        <v>3545</v>
      </c>
      <c r="G4565">
        <v>80</v>
      </c>
      <c r="H4565">
        <v>1141829</v>
      </c>
      <c r="I4565" t="s">
        <v>1265</v>
      </c>
      <c r="J4565" t="s">
        <v>1851</v>
      </c>
      <c r="K4565" t="s">
        <v>12913</v>
      </c>
      <c r="L4565">
        <v>8509</v>
      </c>
      <c r="M4565">
        <v>209</v>
      </c>
      <c r="N4565" t="s">
        <v>12914</v>
      </c>
      <c r="O4565">
        <v>1</v>
      </c>
      <c r="P4565">
        <v>109</v>
      </c>
      <c r="Q4565" t="s">
        <v>30</v>
      </c>
      <c r="R4565" t="s">
        <v>31</v>
      </c>
      <c r="S4565">
        <v>0</v>
      </c>
      <c r="T4565">
        <v>2001</v>
      </c>
      <c r="U4565">
        <v>67</v>
      </c>
      <c r="V4565">
        <v>7.2</v>
      </c>
      <c r="W4565">
        <v>420</v>
      </c>
    </row>
    <row r="4566" spans="1:23" x14ac:dyDescent="0.25">
      <c r="A4566" t="s">
        <v>12915</v>
      </c>
      <c r="B4566">
        <v>23</v>
      </c>
      <c r="C4566">
        <v>104</v>
      </c>
      <c r="D4566">
        <v>0</v>
      </c>
      <c r="E4566">
        <v>195</v>
      </c>
      <c r="F4566" t="s">
        <v>12916</v>
      </c>
      <c r="G4566">
        <v>601</v>
      </c>
      <c r="H4566">
        <v>0</v>
      </c>
      <c r="I4566" t="s">
        <v>1258</v>
      </c>
      <c r="J4566" t="s">
        <v>12917</v>
      </c>
      <c r="K4566" t="s">
        <v>12918</v>
      </c>
      <c r="L4566">
        <v>1354</v>
      </c>
      <c r="M4566">
        <v>1581</v>
      </c>
      <c r="N4566" t="s">
        <v>12919</v>
      </c>
      <c r="O4566">
        <v>0</v>
      </c>
      <c r="P4566">
        <v>17</v>
      </c>
      <c r="Q4566" t="s">
        <v>30</v>
      </c>
      <c r="R4566" t="s">
        <v>31</v>
      </c>
      <c r="S4566">
        <v>0</v>
      </c>
      <c r="T4566">
        <v>2014</v>
      </c>
      <c r="U4566">
        <v>524</v>
      </c>
      <c r="V4566">
        <v>6.3</v>
      </c>
      <c r="W4566">
        <v>523</v>
      </c>
    </row>
    <row r="4567" spans="1:23" x14ac:dyDescent="0.25">
      <c r="A4567" t="s">
        <v>12920</v>
      </c>
      <c r="B4567">
        <v>8</v>
      </c>
      <c r="C4567">
        <v>88</v>
      </c>
      <c r="D4567">
        <v>0</v>
      </c>
      <c r="E4567">
        <v>311</v>
      </c>
      <c r="F4567" t="s">
        <v>9977</v>
      </c>
      <c r="G4567">
        <v>618</v>
      </c>
      <c r="H4567">
        <v>0</v>
      </c>
      <c r="I4567" t="s">
        <v>4725</v>
      </c>
      <c r="J4567" t="s">
        <v>4400</v>
      </c>
      <c r="K4567" t="s">
        <v>12921</v>
      </c>
      <c r="L4567">
        <v>551</v>
      </c>
      <c r="M4567">
        <v>2476</v>
      </c>
      <c r="N4567" t="s">
        <v>2488</v>
      </c>
      <c r="O4567">
        <v>0</v>
      </c>
      <c r="P4567">
        <v>10</v>
      </c>
      <c r="Q4567" t="s">
        <v>30</v>
      </c>
      <c r="R4567" t="s">
        <v>31</v>
      </c>
      <c r="S4567">
        <v>0</v>
      </c>
      <c r="T4567">
        <v>2009</v>
      </c>
      <c r="U4567">
        <v>592</v>
      </c>
      <c r="V4567">
        <v>4</v>
      </c>
      <c r="W4567">
        <v>303</v>
      </c>
    </row>
    <row r="4568" spans="1:23" x14ac:dyDescent="0.25">
      <c r="A4568" t="s">
        <v>121</v>
      </c>
      <c r="B4568">
        <v>446</v>
      </c>
      <c r="C4568">
        <v>201</v>
      </c>
      <c r="D4568">
        <v>0</v>
      </c>
      <c r="E4568">
        <v>84</v>
      </c>
      <c r="F4568" t="s">
        <v>146</v>
      </c>
      <c r="G4568">
        <v>6000</v>
      </c>
      <c r="H4568">
        <v>218051260</v>
      </c>
      <c r="I4568" t="s">
        <v>147</v>
      </c>
      <c r="J4568" t="s">
        <v>148</v>
      </c>
      <c r="K4568" t="s">
        <v>149</v>
      </c>
      <c r="L4568">
        <v>316027</v>
      </c>
      <c r="M4568">
        <v>7122</v>
      </c>
      <c r="N4568" t="s">
        <v>150</v>
      </c>
      <c r="O4568">
        <v>0</v>
      </c>
      <c r="P4568">
        <v>2618</v>
      </c>
      <c r="Q4568" t="s">
        <v>30</v>
      </c>
      <c r="R4568" t="s">
        <v>127</v>
      </c>
      <c r="S4568">
        <v>0</v>
      </c>
      <c r="T4568">
        <v>2005</v>
      </c>
      <c r="U4568">
        <v>918</v>
      </c>
      <c r="V4568">
        <v>7.2</v>
      </c>
      <c r="W4568">
        <v>0</v>
      </c>
    </row>
    <row r="4569" spans="1:23" x14ac:dyDescent="0.25">
      <c r="A4569" t="s">
        <v>3172</v>
      </c>
      <c r="B4569">
        <v>228</v>
      </c>
      <c r="C4569">
        <v>108</v>
      </c>
      <c r="D4569">
        <v>174</v>
      </c>
      <c r="E4569">
        <v>324</v>
      </c>
      <c r="F4569" t="s">
        <v>4512</v>
      </c>
      <c r="G4569">
        <v>730</v>
      </c>
      <c r="H4569">
        <v>32048809</v>
      </c>
      <c r="I4569" t="s">
        <v>3905</v>
      </c>
      <c r="J4569" t="s">
        <v>3541</v>
      </c>
      <c r="K4569" t="s">
        <v>4513</v>
      </c>
      <c r="L4569">
        <v>94463</v>
      </c>
      <c r="M4569">
        <v>2160</v>
      </c>
      <c r="N4569" t="s">
        <v>4514</v>
      </c>
      <c r="O4569">
        <v>0</v>
      </c>
      <c r="P4569">
        <v>576</v>
      </c>
      <c r="Q4569" t="s">
        <v>30</v>
      </c>
      <c r="R4569" t="s">
        <v>257</v>
      </c>
      <c r="S4569">
        <v>0</v>
      </c>
      <c r="T4569">
        <v>2005</v>
      </c>
      <c r="U4569">
        <v>716</v>
      </c>
      <c r="V4569">
        <v>5.3</v>
      </c>
      <c r="W4569">
        <v>0</v>
      </c>
    </row>
    <row r="4570" spans="1:23" x14ac:dyDescent="0.25">
      <c r="A4570" t="s">
        <v>12922</v>
      </c>
      <c r="B4570">
        <v>208</v>
      </c>
      <c r="C4570">
        <v>106</v>
      </c>
      <c r="D4570">
        <v>31</v>
      </c>
      <c r="E4570">
        <v>71</v>
      </c>
      <c r="F4570" t="s">
        <v>2822</v>
      </c>
      <c r="G4570">
        <v>33000</v>
      </c>
      <c r="H4570">
        <v>2694973</v>
      </c>
      <c r="I4570" t="s">
        <v>2164</v>
      </c>
      <c r="J4570" t="s">
        <v>2641</v>
      </c>
      <c r="K4570" t="s">
        <v>12923</v>
      </c>
      <c r="L4570">
        <v>70885</v>
      </c>
      <c r="M4570">
        <v>33734</v>
      </c>
      <c r="N4570" t="s">
        <v>12924</v>
      </c>
      <c r="O4570">
        <v>2</v>
      </c>
      <c r="P4570">
        <v>189</v>
      </c>
      <c r="Q4570" t="s">
        <v>30</v>
      </c>
      <c r="R4570" t="s">
        <v>31</v>
      </c>
      <c r="S4570">
        <v>0</v>
      </c>
      <c r="T4570">
        <v>2006</v>
      </c>
      <c r="U4570">
        <v>519</v>
      </c>
      <c r="V4570">
        <v>7.2</v>
      </c>
      <c r="W4570">
        <v>0</v>
      </c>
    </row>
    <row r="4571" spans="1:23" x14ac:dyDescent="0.25">
      <c r="A4571" t="s">
        <v>12925</v>
      </c>
      <c r="B4571">
        <v>2</v>
      </c>
      <c r="C4571">
        <v>107</v>
      </c>
      <c r="D4571">
        <v>0</v>
      </c>
      <c r="E4571">
        <v>236</v>
      </c>
      <c r="F4571" t="s">
        <v>12926</v>
      </c>
      <c r="G4571">
        <v>752</v>
      </c>
      <c r="H4571">
        <v>10508</v>
      </c>
      <c r="I4571" t="s">
        <v>2164</v>
      </c>
      <c r="J4571" t="s">
        <v>2863</v>
      </c>
      <c r="K4571" t="s">
        <v>12927</v>
      </c>
      <c r="L4571">
        <v>103</v>
      </c>
      <c r="M4571">
        <v>1763</v>
      </c>
      <c r="N4571" t="s">
        <v>12928</v>
      </c>
      <c r="O4571">
        <v>4</v>
      </c>
      <c r="P4571">
        <v>6</v>
      </c>
      <c r="Q4571" t="s">
        <v>30</v>
      </c>
      <c r="R4571" t="s">
        <v>31</v>
      </c>
      <c r="S4571">
        <v>0</v>
      </c>
      <c r="T4571">
        <v>1998</v>
      </c>
      <c r="U4571">
        <v>282</v>
      </c>
      <c r="V4571">
        <v>6.5</v>
      </c>
      <c r="W4571">
        <v>102</v>
      </c>
    </row>
    <row r="4572" spans="1:23" x14ac:dyDescent="0.25">
      <c r="A4572" t="s">
        <v>12929</v>
      </c>
      <c r="B4572">
        <v>25</v>
      </c>
      <c r="C4572">
        <v>84</v>
      </c>
      <c r="D4572">
        <v>21</v>
      </c>
      <c r="E4572">
        <v>48</v>
      </c>
      <c r="F4572" t="s">
        <v>12930</v>
      </c>
      <c r="G4572">
        <v>465</v>
      </c>
      <c r="H4572">
        <v>2301777</v>
      </c>
      <c r="I4572" t="s">
        <v>1094</v>
      </c>
      <c r="J4572" t="s">
        <v>3053</v>
      </c>
      <c r="K4572" t="s">
        <v>12931</v>
      </c>
      <c r="L4572">
        <v>819</v>
      </c>
      <c r="M4572">
        <v>714</v>
      </c>
      <c r="N4572" t="s">
        <v>12932</v>
      </c>
      <c r="O4572">
        <v>2</v>
      </c>
      <c r="P4572">
        <v>36</v>
      </c>
      <c r="Q4572" t="s">
        <v>30</v>
      </c>
      <c r="R4572" t="s">
        <v>31</v>
      </c>
      <c r="S4572">
        <v>0</v>
      </c>
      <c r="T4572">
        <v>1997</v>
      </c>
      <c r="U4572">
        <v>170</v>
      </c>
      <c r="V4572">
        <v>6.5</v>
      </c>
      <c r="W4572">
        <v>161</v>
      </c>
    </row>
    <row r="4573" spans="1:23" x14ac:dyDescent="0.25">
      <c r="A4573" t="s">
        <v>12933</v>
      </c>
      <c r="B4573">
        <v>8</v>
      </c>
      <c r="C4573">
        <v>91</v>
      </c>
      <c r="D4573">
        <v>0</v>
      </c>
      <c r="E4573">
        <v>137</v>
      </c>
      <c r="F4573" t="s">
        <v>12934</v>
      </c>
      <c r="G4573">
        <v>696</v>
      </c>
      <c r="H4573">
        <v>0</v>
      </c>
      <c r="I4573" t="s">
        <v>1385</v>
      </c>
      <c r="J4573" t="s">
        <v>4995</v>
      </c>
      <c r="K4573" t="s">
        <v>12935</v>
      </c>
      <c r="L4573">
        <v>514</v>
      </c>
      <c r="M4573">
        <v>1210</v>
      </c>
      <c r="N4573" t="s">
        <v>12936</v>
      </c>
      <c r="O4573">
        <v>3</v>
      </c>
      <c r="P4573">
        <v>1</v>
      </c>
      <c r="Q4573" t="s">
        <v>30</v>
      </c>
      <c r="R4573" t="s">
        <v>31</v>
      </c>
      <c r="S4573">
        <v>0</v>
      </c>
      <c r="T4573">
        <v>2015</v>
      </c>
      <c r="U4573">
        <v>320</v>
      </c>
      <c r="V4573">
        <v>4.9000000000000004</v>
      </c>
      <c r="W4573">
        <v>158</v>
      </c>
    </row>
    <row r="4574" spans="1:23" x14ac:dyDescent="0.25">
      <c r="A4574" t="s">
        <v>12937</v>
      </c>
      <c r="B4574">
        <v>143</v>
      </c>
      <c r="C4574">
        <v>90</v>
      </c>
      <c r="D4574">
        <v>13</v>
      </c>
      <c r="E4574">
        <v>432</v>
      </c>
      <c r="F4574" t="s">
        <v>12938</v>
      </c>
      <c r="G4574">
        <v>977</v>
      </c>
      <c r="H4574">
        <v>169719</v>
      </c>
      <c r="I4574" t="s">
        <v>4475</v>
      </c>
      <c r="J4574" t="s">
        <v>12939</v>
      </c>
      <c r="K4574" t="s">
        <v>12940</v>
      </c>
      <c r="L4574">
        <v>7384</v>
      </c>
      <c r="M4574">
        <v>2483</v>
      </c>
      <c r="N4574" t="s">
        <v>12941</v>
      </c>
      <c r="O4574">
        <v>0</v>
      </c>
      <c r="P4574">
        <v>79</v>
      </c>
      <c r="Q4574" t="s">
        <v>30</v>
      </c>
      <c r="R4574" t="s">
        <v>31</v>
      </c>
      <c r="S4574">
        <v>0</v>
      </c>
      <c r="T4574">
        <v>2013</v>
      </c>
      <c r="U4574">
        <v>511</v>
      </c>
      <c r="V4574">
        <v>5.2</v>
      </c>
      <c r="W4574">
        <v>0</v>
      </c>
    </row>
    <row r="4575" spans="1:23" x14ac:dyDescent="0.25">
      <c r="A4575" t="s">
        <v>12942</v>
      </c>
      <c r="B4575">
        <v>21</v>
      </c>
      <c r="C4575">
        <v>103</v>
      </c>
      <c r="D4575">
        <v>2</v>
      </c>
      <c r="E4575">
        <v>442</v>
      </c>
      <c r="F4575" t="s">
        <v>8868</v>
      </c>
      <c r="G4575">
        <v>628</v>
      </c>
      <c r="H4575">
        <v>0</v>
      </c>
      <c r="I4575" t="s">
        <v>51</v>
      </c>
      <c r="J4575" t="s">
        <v>3385</v>
      </c>
      <c r="K4575" t="s">
        <v>12943</v>
      </c>
      <c r="L4575">
        <v>474</v>
      </c>
      <c r="M4575">
        <v>1683</v>
      </c>
      <c r="N4575" t="s">
        <v>1302</v>
      </c>
      <c r="O4575">
        <v>0</v>
      </c>
      <c r="P4575">
        <v>8</v>
      </c>
      <c r="Q4575" t="s">
        <v>30</v>
      </c>
      <c r="R4575" t="s">
        <v>44</v>
      </c>
      <c r="S4575">
        <v>0</v>
      </c>
      <c r="T4575">
        <v>2009</v>
      </c>
      <c r="U4575">
        <v>474</v>
      </c>
      <c r="V4575">
        <v>7.4</v>
      </c>
      <c r="W4575">
        <v>203</v>
      </c>
    </row>
    <row r="4576" spans="1:23" x14ac:dyDescent="0.25">
      <c r="A4576" t="s">
        <v>12944</v>
      </c>
      <c r="B4576">
        <v>1</v>
      </c>
      <c r="C4576">
        <v>71</v>
      </c>
      <c r="D4576">
        <v>0</v>
      </c>
      <c r="E4576">
        <v>21</v>
      </c>
      <c r="F4576" t="s">
        <v>12945</v>
      </c>
      <c r="G4576">
        <v>1000</v>
      </c>
      <c r="H4576">
        <v>0</v>
      </c>
      <c r="I4576" t="s">
        <v>51</v>
      </c>
      <c r="J4576" t="s">
        <v>823</v>
      </c>
      <c r="K4576" t="s">
        <v>12946</v>
      </c>
      <c r="L4576">
        <v>5</v>
      </c>
      <c r="M4576">
        <v>1359</v>
      </c>
      <c r="N4576" t="s">
        <v>10943</v>
      </c>
      <c r="O4576">
        <v>1</v>
      </c>
      <c r="P4576">
        <v>1</v>
      </c>
      <c r="Q4576" t="s">
        <v>30</v>
      </c>
      <c r="R4576" t="s">
        <v>31</v>
      </c>
      <c r="S4576">
        <v>0</v>
      </c>
      <c r="T4576">
        <v>2014</v>
      </c>
      <c r="U4576">
        <v>338</v>
      </c>
      <c r="V4576">
        <v>7.4</v>
      </c>
      <c r="W4576">
        <v>5</v>
      </c>
    </row>
    <row r="4577" spans="1:23" x14ac:dyDescent="0.25">
      <c r="A4577" t="s">
        <v>12947</v>
      </c>
      <c r="B4577">
        <v>34</v>
      </c>
      <c r="C4577">
        <v>90</v>
      </c>
      <c r="D4577">
        <v>4</v>
      </c>
      <c r="E4577">
        <v>258</v>
      </c>
      <c r="F4577" t="s">
        <v>12948</v>
      </c>
      <c r="G4577">
        <v>523</v>
      </c>
      <c r="H4577">
        <v>0</v>
      </c>
      <c r="I4577" t="s">
        <v>1713</v>
      </c>
      <c r="J4577" t="s">
        <v>785</v>
      </c>
      <c r="K4577" t="s">
        <v>12949</v>
      </c>
      <c r="L4577">
        <v>3699</v>
      </c>
      <c r="M4577">
        <v>1553</v>
      </c>
      <c r="N4577" t="s">
        <v>12950</v>
      </c>
      <c r="O4577">
        <v>0</v>
      </c>
      <c r="P4577">
        <v>27</v>
      </c>
      <c r="Q4577" t="s">
        <v>30</v>
      </c>
      <c r="R4577" t="s">
        <v>31</v>
      </c>
      <c r="S4577">
        <v>0</v>
      </c>
      <c r="T4577">
        <v>2012</v>
      </c>
      <c r="U4577">
        <v>385</v>
      </c>
      <c r="V4577">
        <v>5.4</v>
      </c>
      <c r="W4577">
        <v>1000</v>
      </c>
    </row>
    <row r="4578" spans="1:23" x14ac:dyDescent="0.25">
      <c r="A4578" t="s">
        <v>12951</v>
      </c>
      <c r="B4578">
        <v>5</v>
      </c>
      <c r="C4578">
        <v>67</v>
      </c>
      <c r="D4578">
        <v>4</v>
      </c>
      <c r="E4578">
        <v>2000</v>
      </c>
      <c r="F4578" t="s">
        <v>12952</v>
      </c>
      <c r="G4578">
        <v>260000</v>
      </c>
      <c r="H4578">
        <v>0</v>
      </c>
      <c r="I4578" t="s">
        <v>2560</v>
      </c>
      <c r="J4578" t="s">
        <v>12061</v>
      </c>
      <c r="K4578" t="s">
        <v>12953</v>
      </c>
      <c r="L4578">
        <v>344</v>
      </c>
      <c r="M4578">
        <v>283939</v>
      </c>
      <c r="N4578" t="s">
        <v>1927</v>
      </c>
      <c r="O4578">
        <v>5</v>
      </c>
      <c r="P4578">
        <v>5</v>
      </c>
      <c r="Q4578" t="s">
        <v>30</v>
      </c>
      <c r="R4578" t="s">
        <v>31</v>
      </c>
      <c r="S4578">
        <v>0</v>
      </c>
      <c r="T4578">
        <v>2013</v>
      </c>
      <c r="U4578">
        <v>21000</v>
      </c>
      <c r="V4578">
        <v>3.9</v>
      </c>
      <c r="W4578">
        <v>0</v>
      </c>
    </row>
    <row r="4579" spans="1:23" x14ac:dyDescent="0.25">
      <c r="A4579" t="s">
        <v>12954</v>
      </c>
      <c r="B4579">
        <v>10</v>
      </c>
      <c r="C4579">
        <v>94</v>
      </c>
      <c r="D4579">
        <v>7</v>
      </c>
      <c r="E4579">
        <v>912</v>
      </c>
      <c r="F4579" t="s">
        <v>7359</v>
      </c>
      <c r="G4579">
        <v>956</v>
      </c>
      <c r="H4579">
        <v>0</v>
      </c>
      <c r="I4579" t="s">
        <v>1639</v>
      </c>
      <c r="J4579" t="s">
        <v>1450</v>
      </c>
      <c r="K4579" t="s">
        <v>12955</v>
      </c>
      <c r="L4579">
        <v>1432</v>
      </c>
      <c r="M4579">
        <v>4767</v>
      </c>
      <c r="N4579" t="s">
        <v>1715</v>
      </c>
      <c r="O4579">
        <v>2</v>
      </c>
      <c r="P4579">
        <v>19</v>
      </c>
      <c r="Q4579" t="s">
        <v>30</v>
      </c>
      <c r="R4579" t="s">
        <v>31</v>
      </c>
      <c r="S4579">
        <v>0</v>
      </c>
      <c r="T4579">
        <v>2015</v>
      </c>
      <c r="U4579">
        <v>945</v>
      </c>
      <c r="V4579">
        <v>5.3</v>
      </c>
      <c r="W4579">
        <v>0</v>
      </c>
    </row>
    <row r="4580" spans="1:23" x14ac:dyDescent="0.25">
      <c r="A4580" t="s">
        <v>12956</v>
      </c>
      <c r="B4580">
        <v>66</v>
      </c>
      <c r="C4580">
        <v>81</v>
      </c>
      <c r="D4580">
        <v>10</v>
      </c>
      <c r="E4580">
        <v>23</v>
      </c>
      <c r="F4580" t="s">
        <v>12957</v>
      </c>
      <c r="G4580">
        <v>610</v>
      </c>
      <c r="H4580">
        <v>3000000</v>
      </c>
      <c r="I4580" t="s">
        <v>6608</v>
      </c>
      <c r="J4580" t="s">
        <v>12958</v>
      </c>
      <c r="K4580" t="s">
        <v>12959</v>
      </c>
      <c r="L4580">
        <v>13269</v>
      </c>
      <c r="M4580">
        <v>824</v>
      </c>
      <c r="N4580" t="s">
        <v>12960</v>
      </c>
      <c r="O4580">
        <v>2</v>
      </c>
      <c r="P4580">
        <v>98</v>
      </c>
      <c r="Q4580" t="s">
        <v>30</v>
      </c>
      <c r="R4580" t="s">
        <v>31</v>
      </c>
      <c r="S4580">
        <v>0</v>
      </c>
      <c r="T4580">
        <v>1935</v>
      </c>
      <c r="U4580">
        <v>172</v>
      </c>
      <c r="V4580">
        <v>7.8</v>
      </c>
      <c r="W4580">
        <v>1000</v>
      </c>
    </row>
    <row r="4581" spans="1:23" x14ac:dyDescent="0.25">
      <c r="A4581" t="s">
        <v>12961</v>
      </c>
      <c r="B4581">
        <v>360</v>
      </c>
      <c r="C4581">
        <v>81</v>
      </c>
      <c r="D4581">
        <v>19</v>
      </c>
      <c r="E4581">
        <v>39</v>
      </c>
      <c r="F4581" t="s">
        <v>12962</v>
      </c>
      <c r="G4581">
        <v>170</v>
      </c>
      <c r="H4581">
        <v>140530114</v>
      </c>
      <c r="I4581" t="s">
        <v>3905</v>
      </c>
      <c r="J4581" t="s">
        <v>12963</v>
      </c>
      <c r="K4581" t="s">
        <v>12964</v>
      </c>
      <c r="L4581">
        <v>186786</v>
      </c>
      <c r="M4581">
        <v>399</v>
      </c>
      <c r="N4581" t="s">
        <v>12965</v>
      </c>
      <c r="O4581">
        <v>0</v>
      </c>
      <c r="P4581">
        <v>3400</v>
      </c>
      <c r="Q4581" t="s">
        <v>30</v>
      </c>
      <c r="R4581" t="s">
        <v>31</v>
      </c>
      <c r="S4581">
        <v>0</v>
      </c>
      <c r="T4581">
        <v>1999</v>
      </c>
      <c r="U4581">
        <v>170</v>
      </c>
      <c r="V4581">
        <v>6.4</v>
      </c>
      <c r="W4581">
        <v>0</v>
      </c>
    </row>
    <row r="4582" spans="1:23" x14ac:dyDescent="0.25">
      <c r="A4582" t="s">
        <v>12966</v>
      </c>
      <c r="B4582">
        <v>53</v>
      </c>
      <c r="C4582">
        <v>215</v>
      </c>
      <c r="D4582">
        <v>14</v>
      </c>
      <c r="E4582">
        <v>136</v>
      </c>
      <c r="F4582" t="s">
        <v>12967</v>
      </c>
      <c r="G4582">
        <v>262</v>
      </c>
      <c r="H4582">
        <v>13300000</v>
      </c>
      <c r="I4582" t="s">
        <v>12968</v>
      </c>
      <c r="J4582" t="s">
        <v>12969</v>
      </c>
      <c r="K4582" t="s">
        <v>12970</v>
      </c>
      <c r="L4582">
        <v>12631</v>
      </c>
      <c r="M4582">
        <v>778</v>
      </c>
      <c r="N4582" t="s">
        <v>12971</v>
      </c>
      <c r="O4582">
        <v>0</v>
      </c>
      <c r="P4582">
        <v>63</v>
      </c>
      <c r="Q4582" t="s">
        <v>30</v>
      </c>
      <c r="R4582" t="s">
        <v>31</v>
      </c>
      <c r="S4582">
        <v>0</v>
      </c>
      <c r="T4582">
        <v>1970</v>
      </c>
      <c r="U4582">
        <v>227</v>
      </c>
      <c r="V4582">
        <v>8.1</v>
      </c>
      <c r="W4582">
        <v>0</v>
      </c>
    </row>
    <row r="4583" spans="1:23" x14ac:dyDescent="0.25">
      <c r="A4583" t="s">
        <v>3241</v>
      </c>
      <c r="B4583">
        <v>82</v>
      </c>
      <c r="C4583">
        <v>83</v>
      </c>
      <c r="D4583">
        <v>644</v>
      </c>
      <c r="E4583">
        <v>11</v>
      </c>
      <c r="F4583" t="s">
        <v>12972</v>
      </c>
      <c r="G4583">
        <v>119</v>
      </c>
      <c r="H4583">
        <v>0</v>
      </c>
      <c r="I4583" t="s">
        <v>1094</v>
      </c>
      <c r="J4583" t="s">
        <v>3502</v>
      </c>
      <c r="K4583" t="s">
        <v>12973</v>
      </c>
      <c r="L4583">
        <v>13915</v>
      </c>
      <c r="M4583">
        <v>190</v>
      </c>
      <c r="N4583" t="s">
        <v>12974</v>
      </c>
      <c r="O4583">
        <v>0</v>
      </c>
      <c r="P4583">
        <v>109</v>
      </c>
      <c r="Q4583" t="s">
        <v>30</v>
      </c>
      <c r="R4583" t="s">
        <v>31</v>
      </c>
      <c r="S4583">
        <v>0</v>
      </c>
      <c r="T4583">
        <v>1977</v>
      </c>
      <c r="U4583">
        <v>29</v>
      </c>
      <c r="V4583">
        <v>6.5</v>
      </c>
      <c r="W4583">
        <v>0</v>
      </c>
    </row>
    <row r="4584" spans="1:23" x14ac:dyDescent="0.25">
      <c r="A4584" t="s">
        <v>11529</v>
      </c>
      <c r="B4584">
        <v>15</v>
      </c>
      <c r="C4584">
        <v>106</v>
      </c>
      <c r="D4584">
        <v>16</v>
      </c>
      <c r="E4584">
        <v>254</v>
      </c>
      <c r="F4584" t="s">
        <v>12975</v>
      </c>
      <c r="G4584">
        <v>602</v>
      </c>
      <c r="H4584">
        <v>171988</v>
      </c>
      <c r="I4584" t="s">
        <v>8731</v>
      </c>
      <c r="J4584" t="s">
        <v>876</v>
      </c>
      <c r="K4584" t="s">
        <v>12976</v>
      </c>
      <c r="L4584">
        <v>448</v>
      </c>
      <c r="M4584">
        <v>1281</v>
      </c>
      <c r="N4584" t="s">
        <v>12977</v>
      </c>
      <c r="O4584">
        <v>1</v>
      </c>
      <c r="P4584">
        <v>16</v>
      </c>
      <c r="Q4584" t="s">
        <v>30</v>
      </c>
      <c r="R4584" t="s">
        <v>31</v>
      </c>
      <c r="S4584">
        <v>0</v>
      </c>
      <c r="T4584">
        <v>2000</v>
      </c>
      <c r="U4584">
        <v>266</v>
      </c>
      <c r="V4584">
        <v>5.6</v>
      </c>
      <c r="W4584">
        <v>12</v>
      </c>
    </row>
    <row r="4585" spans="1:23" x14ac:dyDescent="0.25">
      <c r="A4585" t="s">
        <v>12978</v>
      </c>
      <c r="B4585">
        <v>0</v>
      </c>
      <c r="C4585">
        <v>103</v>
      </c>
      <c r="D4585">
        <v>0</v>
      </c>
      <c r="E4585">
        <v>20</v>
      </c>
      <c r="F4585" t="s">
        <v>12979</v>
      </c>
      <c r="G4585">
        <v>23</v>
      </c>
      <c r="H4585">
        <v>23616</v>
      </c>
      <c r="I4585" t="s">
        <v>581</v>
      </c>
      <c r="J4585" t="s">
        <v>12980</v>
      </c>
      <c r="K4585" t="s">
        <v>12981</v>
      </c>
      <c r="L4585">
        <v>94</v>
      </c>
      <c r="M4585">
        <v>85</v>
      </c>
      <c r="N4585" t="s">
        <v>12982</v>
      </c>
      <c r="O4585">
        <v>4</v>
      </c>
      <c r="P4585">
        <v>4</v>
      </c>
      <c r="Q4585" t="s">
        <v>30</v>
      </c>
      <c r="R4585" t="s">
        <v>31</v>
      </c>
      <c r="S4585">
        <v>0</v>
      </c>
      <c r="T4585">
        <v>2007</v>
      </c>
      <c r="U4585">
        <v>20</v>
      </c>
      <c r="V4585">
        <v>5.6</v>
      </c>
      <c r="W4585">
        <v>11</v>
      </c>
    </row>
    <row r="4586" spans="1:23" x14ac:dyDescent="0.25">
      <c r="A4586" t="s">
        <v>12983</v>
      </c>
      <c r="B4586">
        <v>18</v>
      </c>
      <c r="C4586">
        <v>90</v>
      </c>
      <c r="D4586">
        <v>4</v>
      </c>
      <c r="E4586">
        <v>218</v>
      </c>
      <c r="F4586" t="s">
        <v>6250</v>
      </c>
      <c r="G4586">
        <v>919</v>
      </c>
      <c r="H4586">
        <v>13493</v>
      </c>
      <c r="I4586" t="s">
        <v>2164</v>
      </c>
      <c r="J4586" t="s">
        <v>1483</v>
      </c>
      <c r="K4586" t="s">
        <v>12984</v>
      </c>
      <c r="L4586">
        <v>531</v>
      </c>
      <c r="M4586">
        <v>2288</v>
      </c>
      <c r="N4586" t="s">
        <v>12985</v>
      </c>
      <c r="O4586">
        <v>0</v>
      </c>
      <c r="P4586">
        <v>19</v>
      </c>
      <c r="Q4586" t="s">
        <v>30</v>
      </c>
      <c r="R4586" t="s">
        <v>31</v>
      </c>
      <c r="S4586">
        <v>0</v>
      </c>
      <c r="T4586">
        <v>1998</v>
      </c>
      <c r="U4586">
        <v>711</v>
      </c>
      <c r="V4586">
        <v>6.6</v>
      </c>
      <c r="W4586">
        <v>51</v>
      </c>
    </row>
    <row r="4587" spans="1:23" x14ac:dyDescent="0.25">
      <c r="A4587" t="s">
        <v>12986</v>
      </c>
      <c r="B4587">
        <v>0</v>
      </c>
      <c r="C4587">
        <v>88</v>
      </c>
      <c r="D4587">
        <v>12</v>
      </c>
      <c r="E4587">
        <v>359</v>
      </c>
      <c r="F4587" t="s">
        <v>12987</v>
      </c>
      <c r="G4587">
        <v>601</v>
      </c>
      <c r="H4587">
        <v>79043</v>
      </c>
      <c r="I4587" t="s">
        <v>1265</v>
      </c>
      <c r="J4587" t="s">
        <v>5720</v>
      </c>
      <c r="K4587" t="s">
        <v>12988</v>
      </c>
      <c r="L4587">
        <v>85</v>
      </c>
      <c r="M4587">
        <v>2241</v>
      </c>
      <c r="N4587" t="s">
        <v>12989</v>
      </c>
      <c r="O4587">
        <v>0</v>
      </c>
      <c r="P4587">
        <v>0</v>
      </c>
      <c r="Q4587" t="s">
        <v>30</v>
      </c>
      <c r="R4587" t="s">
        <v>31</v>
      </c>
      <c r="S4587">
        <v>0</v>
      </c>
      <c r="T4587">
        <v>2013</v>
      </c>
      <c r="U4587">
        <v>371</v>
      </c>
      <c r="V4587">
        <v>6.3</v>
      </c>
      <c r="W4587">
        <v>358</v>
      </c>
    </row>
    <row r="4588" spans="1:23" x14ac:dyDescent="0.25">
      <c r="A4588" t="s">
        <v>12990</v>
      </c>
      <c r="B4588">
        <v>22</v>
      </c>
      <c r="C4588">
        <v>105</v>
      </c>
      <c r="D4588">
        <v>0</v>
      </c>
      <c r="E4588">
        <v>0</v>
      </c>
      <c r="F4588" t="s">
        <v>12991</v>
      </c>
      <c r="G4588">
        <v>0</v>
      </c>
      <c r="H4588">
        <v>0</v>
      </c>
      <c r="I4588" t="s">
        <v>51</v>
      </c>
      <c r="J4588" t="s">
        <v>12992</v>
      </c>
      <c r="K4588" t="s">
        <v>12993</v>
      </c>
      <c r="L4588">
        <v>74</v>
      </c>
      <c r="M4588">
        <v>0</v>
      </c>
      <c r="N4588" t="s">
        <v>12994</v>
      </c>
      <c r="O4588">
        <v>3</v>
      </c>
      <c r="P4588">
        <v>2</v>
      </c>
      <c r="Q4588" t="s">
        <v>965</v>
      </c>
      <c r="R4588" t="s">
        <v>44</v>
      </c>
      <c r="S4588">
        <v>0</v>
      </c>
      <c r="T4588">
        <v>2015</v>
      </c>
      <c r="U4588">
        <v>0</v>
      </c>
      <c r="V4588">
        <v>7.7</v>
      </c>
      <c r="W4588">
        <v>34</v>
      </c>
    </row>
    <row r="4589" spans="1:23" x14ac:dyDescent="0.25">
      <c r="A4589" t="s">
        <v>12995</v>
      </c>
      <c r="B4589">
        <v>15</v>
      </c>
      <c r="C4589">
        <v>115</v>
      </c>
      <c r="D4589">
        <v>3</v>
      </c>
      <c r="E4589">
        <v>0</v>
      </c>
      <c r="F4589" t="s">
        <v>12996</v>
      </c>
      <c r="G4589">
        <v>0</v>
      </c>
      <c r="H4589">
        <v>0</v>
      </c>
      <c r="I4589" t="s">
        <v>51</v>
      </c>
      <c r="J4589" t="s">
        <v>12997</v>
      </c>
      <c r="K4589" t="s">
        <v>12998</v>
      </c>
      <c r="L4589">
        <v>204</v>
      </c>
      <c r="M4589">
        <v>0</v>
      </c>
      <c r="N4589" t="s">
        <v>12999</v>
      </c>
      <c r="O4589">
        <v>0</v>
      </c>
      <c r="P4589">
        <v>13</v>
      </c>
      <c r="Q4589" t="s">
        <v>30</v>
      </c>
      <c r="R4589" t="s">
        <v>31</v>
      </c>
      <c r="S4589">
        <v>0</v>
      </c>
      <c r="T4589">
        <v>2002</v>
      </c>
      <c r="U4589">
        <v>0</v>
      </c>
      <c r="V4589">
        <v>7</v>
      </c>
      <c r="W4589">
        <v>32</v>
      </c>
    </row>
    <row r="4590" spans="1:23" x14ac:dyDescent="0.25">
      <c r="A4590" t="s">
        <v>13000</v>
      </c>
      <c r="B4590">
        <v>0</v>
      </c>
      <c r="C4590">
        <v>90</v>
      </c>
      <c r="D4590">
        <v>0</v>
      </c>
      <c r="E4590">
        <v>271</v>
      </c>
      <c r="F4590" t="s">
        <v>8979</v>
      </c>
      <c r="G4590">
        <v>595</v>
      </c>
      <c r="H4590">
        <v>0</v>
      </c>
      <c r="I4590" t="s">
        <v>628</v>
      </c>
      <c r="J4590" t="s">
        <v>349</v>
      </c>
      <c r="K4590" t="s">
        <v>13001</v>
      </c>
      <c r="L4590">
        <v>6</v>
      </c>
      <c r="M4590">
        <v>1754</v>
      </c>
      <c r="N4590" t="s">
        <v>13002</v>
      </c>
      <c r="O4590">
        <v>0</v>
      </c>
      <c r="P4590">
        <v>1</v>
      </c>
      <c r="Q4590" t="s">
        <v>30</v>
      </c>
      <c r="R4590" t="s">
        <v>31</v>
      </c>
      <c r="S4590">
        <v>0</v>
      </c>
      <c r="T4590">
        <v>2014</v>
      </c>
      <c r="U4590">
        <v>412</v>
      </c>
      <c r="V4590">
        <v>8</v>
      </c>
      <c r="W4590">
        <v>9</v>
      </c>
    </row>
    <row r="4591" spans="1:23" x14ac:dyDescent="0.25">
      <c r="A4591" t="s">
        <v>13003</v>
      </c>
      <c r="B4591">
        <v>18</v>
      </c>
      <c r="C4591">
        <v>102</v>
      </c>
      <c r="D4591">
        <v>12</v>
      </c>
      <c r="E4591">
        <v>2</v>
      </c>
      <c r="F4591" t="s">
        <v>13004</v>
      </c>
      <c r="G4591">
        <v>541</v>
      </c>
      <c r="H4591">
        <v>0</v>
      </c>
      <c r="I4591" t="s">
        <v>1639</v>
      </c>
      <c r="J4591" t="s">
        <v>4190</v>
      </c>
      <c r="K4591" t="s">
        <v>13005</v>
      </c>
      <c r="L4591">
        <v>389</v>
      </c>
      <c r="M4591">
        <v>553</v>
      </c>
      <c r="N4591" t="s">
        <v>13006</v>
      </c>
      <c r="O4591">
        <v>2</v>
      </c>
      <c r="P4591">
        <v>1</v>
      </c>
      <c r="Q4591" t="s">
        <v>965</v>
      </c>
      <c r="R4591" t="s">
        <v>966</v>
      </c>
      <c r="S4591">
        <v>0</v>
      </c>
      <c r="T4591">
        <v>2016</v>
      </c>
      <c r="U4591">
        <v>8</v>
      </c>
      <c r="V4591">
        <v>7.2</v>
      </c>
      <c r="W4591">
        <v>36</v>
      </c>
    </row>
    <row r="4592" spans="1:23" x14ac:dyDescent="0.25">
      <c r="A4592" t="s">
        <v>13007</v>
      </c>
      <c r="B4592">
        <v>8</v>
      </c>
      <c r="C4592">
        <v>98</v>
      </c>
      <c r="D4592">
        <v>5</v>
      </c>
      <c r="E4592">
        <v>233</v>
      </c>
      <c r="F4592" t="s">
        <v>1785</v>
      </c>
      <c r="G4592">
        <v>587</v>
      </c>
      <c r="H4592">
        <v>0</v>
      </c>
      <c r="I4592" t="s">
        <v>6151</v>
      </c>
      <c r="J4592" t="s">
        <v>5524</v>
      </c>
      <c r="K4592" t="s">
        <v>13008</v>
      </c>
      <c r="L4592">
        <v>719</v>
      </c>
      <c r="M4592">
        <v>1707</v>
      </c>
      <c r="N4592" t="s">
        <v>13009</v>
      </c>
      <c r="O4592">
        <v>0</v>
      </c>
      <c r="P4592">
        <v>9</v>
      </c>
      <c r="Q4592" t="s">
        <v>30</v>
      </c>
      <c r="R4592" t="s">
        <v>31</v>
      </c>
      <c r="S4592">
        <v>0</v>
      </c>
      <c r="T4592">
        <v>2013</v>
      </c>
      <c r="U4592">
        <v>448</v>
      </c>
      <c r="V4592">
        <v>4.5</v>
      </c>
      <c r="W4592">
        <v>128</v>
      </c>
    </row>
    <row r="4593" spans="1:23" x14ac:dyDescent="0.25">
      <c r="A4593" t="s">
        <v>3027</v>
      </c>
      <c r="B4593">
        <v>105</v>
      </c>
      <c r="C4593">
        <v>87</v>
      </c>
      <c r="D4593">
        <v>44</v>
      </c>
      <c r="E4593">
        <v>704</v>
      </c>
      <c r="F4593" t="s">
        <v>13010</v>
      </c>
      <c r="G4593">
        <v>785</v>
      </c>
      <c r="H4593">
        <v>515005</v>
      </c>
      <c r="I4593" t="s">
        <v>3634</v>
      </c>
      <c r="J4593" t="s">
        <v>13011</v>
      </c>
      <c r="K4593" t="s">
        <v>13012</v>
      </c>
      <c r="L4593">
        <v>31429</v>
      </c>
      <c r="M4593">
        <v>2538</v>
      </c>
      <c r="N4593" t="s">
        <v>13013</v>
      </c>
      <c r="O4593">
        <v>1</v>
      </c>
      <c r="P4593">
        <v>219</v>
      </c>
      <c r="Q4593" t="s">
        <v>30</v>
      </c>
      <c r="R4593" t="s">
        <v>44</v>
      </c>
      <c r="S4593">
        <v>0</v>
      </c>
      <c r="T4593">
        <v>1964</v>
      </c>
      <c r="U4593">
        <v>725</v>
      </c>
      <c r="V4593">
        <v>7.7</v>
      </c>
      <c r="W4593">
        <v>0</v>
      </c>
    </row>
    <row r="4594" spans="1:23" x14ac:dyDescent="0.25">
      <c r="A4594" t="s">
        <v>13014</v>
      </c>
      <c r="B4594">
        <v>4</v>
      </c>
      <c r="C4594">
        <v>88</v>
      </c>
      <c r="D4594">
        <v>11</v>
      </c>
      <c r="E4594">
        <v>221</v>
      </c>
      <c r="F4594" t="s">
        <v>3889</v>
      </c>
      <c r="G4594">
        <v>2000</v>
      </c>
      <c r="H4594">
        <v>0</v>
      </c>
      <c r="I4594" t="s">
        <v>152</v>
      </c>
      <c r="J4594" t="s">
        <v>1132</v>
      </c>
      <c r="K4594" t="s">
        <v>13015</v>
      </c>
      <c r="L4594">
        <v>487</v>
      </c>
      <c r="M4594">
        <v>2996</v>
      </c>
      <c r="N4594" t="s">
        <v>9840</v>
      </c>
      <c r="O4594">
        <v>1</v>
      </c>
      <c r="P4594">
        <v>9</v>
      </c>
      <c r="Q4594" t="s">
        <v>30</v>
      </c>
      <c r="R4594" t="s">
        <v>31</v>
      </c>
      <c r="S4594">
        <v>0</v>
      </c>
      <c r="T4594">
        <v>1983</v>
      </c>
      <c r="U4594">
        <v>433</v>
      </c>
      <c r="V4594">
        <v>6.1</v>
      </c>
      <c r="W4594">
        <v>7</v>
      </c>
    </row>
    <row r="4595" spans="1:23" x14ac:dyDescent="0.25">
      <c r="A4595" t="s">
        <v>13016</v>
      </c>
      <c r="B4595">
        <v>2</v>
      </c>
      <c r="C4595">
        <v>83</v>
      </c>
      <c r="D4595">
        <v>0</v>
      </c>
      <c r="E4595">
        <v>0</v>
      </c>
      <c r="F4595" t="s">
        <v>13017</v>
      </c>
      <c r="G4595">
        <v>0</v>
      </c>
      <c r="H4595">
        <v>0</v>
      </c>
      <c r="I4595" t="s">
        <v>1094</v>
      </c>
      <c r="J4595" t="s">
        <v>13018</v>
      </c>
      <c r="K4595" t="s">
        <v>13019</v>
      </c>
      <c r="L4595">
        <v>86</v>
      </c>
      <c r="M4595">
        <v>0</v>
      </c>
      <c r="N4595" t="s">
        <v>13020</v>
      </c>
      <c r="O4595">
        <v>6</v>
      </c>
      <c r="P4595">
        <v>2</v>
      </c>
      <c r="Q4595" t="s">
        <v>13021</v>
      </c>
      <c r="R4595" t="s">
        <v>13022</v>
      </c>
      <c r="S4595">
        <v>0</v>
      </c>
      <c r="T4595">
        <v>2015</v>
      </c>
      <c r="U4595">
        <v>0</v>
      </c>
      <c r="V4595">
        <v>6.4</v>
      </c>
      <c r="W4595">
        <v>18</v>
      </c>
    </row>
    <row r="4596" spans="1:23" x14ac:dyDescent="0.25">
      <c r="A4596" t="s">
        <v>10508</v>
      </c>
      <c r="B4596">
        <v>50</v>
      </c>
      <c r="C4596">
        <v>122</v>
      </c>
      <c r="D4596">
        <v>589</v>
      </c>
      <c r="E4596">
        <v>150</v>
      </c>
      <c r="F4596" t="s">
        <v>13023</v>
      </c>
      <c r="G4596">
        <v>848</v>
      </c>
      <c r="H4596">
        <v>33451479</v>
      </c>
      <c r="I4596" t="s">
        <v>152</v>
      </c>
      <c r="J4596" t="s">
        <v>13024</v>
      </c>
      <c r="K4596" t="s">
        <v>13025</v>
      </c>
      <c r="L4596">
        <v>17068</v>
      </c>
      <c r="M4596">
        <v>1164</v>
      </c>
      <c r="N4596" t="s">
        <v>13026</v>
      </c>
      <c r="O4596">
        <v>0</v>
      </c>
      <c r="P4596">
        <v>215</v>
      </c>
      <c r="Q4596" t="s">
        <v>30</v>
      </c>
      <c r="R4596" t="s">
        <v>31</v>
      </c>
      <c r="S4596">
        <v>0</v>
      </c>
      <c r="T4596">
        <v>2008</v>
      </c>
      <c r="U4596">
        <v>153</v>
      </c>
      <c r="V4596">
        <v>6.5</v>
      </c>
      <c r="W4596">
        <v>0</v>
      </c>
    </row>
    <row r="4597" spans="1:23" x14ac:dyDescent="0.25">
      <c r="A4597" t="s">
        <v>13027</v>
      </c>
      <c r="B4597">
        <v>19</v>
      </c>
      <c r="C4597">
        <v>115</v>
      </c>
      <c r="D4597">
        <v>95</v>
      </c>
      <c r="E4597">
        <v>0</v>
      </c>
      <c r="F4597" t="s">
        <v>13028</v>
      </c>
      <c r="G4597">
        <v>0</v>
      </c>
      <c r="H4597">
        <v>0</v>
      </c>
      <c r="I4597" t="s">
        <v>13029</v>
      </c>
      <c r="J4597" t="s">
        <v>13030</v>
      </c>
      <c r="K4597" t="s">
        <v>13031</v>
      </c>
      <c r="L4597">
        <v>113</v>
      </c>
      <c r="M4597">
        <v>0</v>
      </c>
      <c r="N4597" t="s">
        <v>13032</v>
      </c>
      <c r="O4597">
        <v>1</v>
      </c>
      <c r="P4597">
        <v>3</v>
      </c>
      <c r="Q4597" t="s">
        <v>3447</v>
      </c>
      <c r="R4597" t="s">
        <v>3448</v>
      </c>
      <c r="S4597">
        <v>0</v>
      </c>
      <c r="T4597">
        <v>2013</v>
      </c>
      <c r="U4597">
        <v>0</v>
      </c>
      <c r="V4597">
        <v>7</v>
      </c>
      <c r="W4597">
        <v>126</v>
      </c>
    </row>
    <row r="4598" spans="1:23" x14ac:dyDescent="0.25">
      <c r="A4598" t="s">
        <v>13033</v>
      </c>
      <c r="B4598">
        <v>5</v>
      </c>
      <c r="C4598">
        <v>86</v>
      </c>
      <c r="D4598">
        <v>24</v>
      </c>
      <c r="E4598">
        <v>142</v>
      </c>
      <c r="F4598" t="s">
        <v>13034</v>
      </c>
      <c r="G4598">
        <v>407</v>
      </c>
      <c r="H4598">
        <v>39552600</v>
      </c>
      <c r="I4598" t="s">
        <v>13035</v>
      </c>
      <c r="J4598" t="s">
        <v>13036</v>
      </c>
      <c r="K4598" t="s">
        <v>13037</v>
      </c>
      <c r="L4598">
        <v>3411</v>
      </c>
      <c r="M4598">
        <v>1090</v>
      </c>
      <c r="N4598" t="s">
        <v>13038</v>
      </c>
      <c r="O4598">
        <v>0</v>
      </c>
      <c r="P4598">
        <v>36</v>
      </c>
      <c r="Q4598" t="s">
        <v>30</v>
      </c>
      <c r="R4598" t="s">
        <v>31</v>
      </c>
      <c r="S4598">
        <v>0</v>
      </c>
      <c r="T4598">
        <v>1974</v>
      </c>
      <c r="U4598">
        <v>189</v>
      </c>
      <c r="V4598">
        <v>6.1</v>
      </c>
      <c r="W4598">
        <v>816</v>
      </c>
    </row>
    <row r="4599" spans="1:23" x14ac:dyDescent="0.25">
      <c r="A4599" t="s">
        <v>11616</v>
      </c>
      <c r="B4599">
        <v>235</v>
      </c>
      <c r="C4599">
        <v>79</v>
      </c>
      <c r="D4599">
        <v>9</v>
      </c>
      <c r="E4599">
        <v>7</v>
      </c>
      <c r="F4599" t="s">
        <v>13039</v>
      </c>
      <c r="G4599">
        <v>48</v>
      </c>
      <c r="H4599">
        <v>30500882</v>
      </c>
      <c r="I4599" t="s">
        <v>13040</v>
      </c>
      <c r="J4599" t="s">
        <v>13041</v>
      </c>
      <c r="K4599" t="s">
        <v>13042</v>
      </c>
      <c r="L4599">
        <v>42256</v>
      </c>
      <c r="M4599">
        <v>67</v>
      </c>
      <c r="N4599" t="s">
        <v>13043</v>
      </c>
      <c r="O4599">
        <v>1</v>
      </c>
      <c r="P4599">
        <v>916</v>
      </c>
      <c r="Q4599" t="s">
        <v>30</v>
      </c>
      <c r="R4599" t="s">
        <v>31</v>
      </c>
      <c r="S4599">
        <v>0</v>
      </c>
      <c r="T4599">
        <v>2003</v>
      </c>
      <c r="U4599">
        <v>10</v>
      </c>
      <c r="V4599">
        <v>5.7</v>
      </c>
      <c r="W4599">
        <v>0</v>
      </c>
    </row>
    <row r="4600" spans="1:23" x14ac:dyDescent="0.25">
      <c r="A4600" t="s">
        <v>2330</v>
      </c>
      <c r="B4600">
        <v>8</v>
      </c>
      <c r="C4600">
        <v>87</v>
      </c>
      <c r="D4600">
        <v>490</v>
      </c>
      <c r="E4600">
        <v>201</v>
      </c>
      <c r="F4600" t="s">
        <v>787</v>
      </c>
      <c r="G4600">
        <v>833</v>
      </c>
      <c r="H4600">
        <v>0</v>
      </c>
      <c r="I4600" t="s">
        <v>1094</v>
      </c>
      <c r="J4600" t="s">
        <v>432</v>
      </c>
      <c r="K4600" t="s">
        <v>13044</v>
      </c>
      <c r="L4600">
        <v>1305</v>
      </c>
      <c r="M4600">
        <v>2295</v>
      </c>
      <c r="N4600" t="s">
        <v>13045</v>
      </c>
      <c r="O4600">
        <v>6</v>
      </c>
      <c r="P4600">
        <v>3</v>
      </c>
      <c r="Q4600" t="s">
        <v>30</v>
      </c>
      <c r="R4600" t="s">
        <v>31</v>
      </c>
      <c r="S4600">
        <v>0</v>
      </c>
      <c r="T4600">
        <v>2011</v>
      </c>
      <c r="U4600">
        <v>523</v>
      </c>
      <c r="V4600">
        <v>5.4</v>
      </c>
      <c r="W4600">
        <v>244</v>
      </c>
    </row>
    <row r="4601" spans="1:23" x14ac:dyDescent="0.25">
      <c r="A4601" t="s">
        <v>13046</v>
      </c>
      <c r="B4601">
        <v>95</v>
      </c>
      <c r="C4601">
        <v>97</v>
      </c>
      <c r="D4601">
        <v>8</v>
      </c>
      <c r="E4601">
        <v>22</v>
      </c>
      <c r="F4601" t="s">
        <v>13047</v>
      </c>
      <c r="G4601">
        <v>423</v>
      </c>
      <c r="H4601">
        <v>17000000</v>
      </c>
      <c r="I4601" t="s">
        <v>6042</v>
      </c>
      <c r="J4601" t="s">
        <v>10260</v>
      </c>
      <c r="K4601" t="s">
        <v>13048</v>
      </c>
      <c r="L4601">
        <v>3274</v>
      </c>
      <c r="M4601">
        <v>516</v>
      </c>
      <c r="N4601" t="s">
        <v>13049</v>
      </c>
      <c r="O4601">
        <v>0</v>
      </c>
      <c r="P4601">
        <v>84</v>
      </c>
      <c r="Q4601" t="s">
        <v>30</v>
      </c>
      <c r="R4601" t="s">
        <v>31</v>
      </c>
      <c r="S4601">
        <v>0</v>
      </c>
      <c r="T4601">
        <v>1977</v>
      </c>
      <c r="U4601">
        <v>23</v>
      </c>
      <c r="V4601">
        <v>5.9</v>
      </c>
      <c r="W4601">
        <v>0</v>
      </c>
    </row>
    <row r="4602" spans="1:23" x14ac:dyDescent="0.25">
      <c r="A4602" t="s">
        <v>13050</v>
      </c>
      <c r="B4602">
        <v>84</v>
      </c>
      <c r="C4602">
        <v>105</v>
      </c>
      <c r="D4602">
        <v>2</v>
      </c>
      <c r="E4602">
        <v>0</v>
      </c>
      <c r="F4602" t="s">
        <v>13051</v>
      </c>
      <c r="G4602">
        <v>0</v>
      </c>
      <c r="H4602">
        <v>8044906</v>
      </c>
      <c r="I4602" t="s">
        <v>13052</v>
      </c>
      <c r="J4602" t="s">
        <v>13053</v>
      </c>
      <c r="K4602" t="s">
        <v>13054</v>
      </c>
      <c r="L4602">
        <v>3156</v>
      </c>
      <c r="M4602">
        <v>0</v>
      </c>
      <c r="N4602" t="s">
        <v>13055</v>
      </c>
      <c r="O4602">
        <v>2</v>
      </c>
      <c r="P4602">
        <v>65</v>
      </c>
      <c r="Q4602" t="s">
        <v>30</v>
      </c>
      <c r="R4602" t="s">
        <v>31</v>
      </c>
      <c r="S4602">
        <v>0</v>
      </c>
      <c r="T4602">
        <v>2005</v>
      </c>
      <c r="U4602">
        <v>0</v>
      </c>
      <c r="V4602">
        <v>7.5</v>
      </c>
      <c r="W4602">
        <v>588</v>
      </c>
    </row>
    <row r="4603" spans="1:23" x14ac:dyDescent="0.25">
      <c r="A4603" t="s">
        <v>301</v>
      </c>
      <c r="B4603">
        <v>154</v>
      </c>
      <c r="C4603">
        <v>89</v>
      </c>
      <c r="D4603">
        <v>310</v>
      </c>
      <c r="E4603">
        <v>587</v>
      </c>
      <c r="F4603" t="s">
        <v>432</v>
      </c>
      <c r="G4603">
        <v>22000</v>
      </c>
      <c r="H4603">
        <v>5739376</v>
      </c>
      <c r="I4603" t="s">
        <v>1639</v>
      </c>
      <c r="J4603" t="s">
        <v>107</v>
      </c>
      <c r="K4603" t="s">
        <v>13056</v>
      </c>
      <c r="L4603">
        <v>58260</v>
      </c>
      <c r="M4603">
        <v>24419</v>
      </c>
      <c r="N4603" t="s">
        <v>5524</v>
      </c>
      <c r="O4603">
        <v>0</v>
      </c>
      <c r="P4603">
        <v>286</v>
      </c>
      <c r="Q4603" t="s">
        <v>30</v>
      </c>
      <c r="R4603" t="s">
        <v>31</v>
      </c>
      <c r="S4603">
        <v>0</v>
      </c>
      <c r="T4603">
        <v>2003</v>
      </c>
      <c r="U4603">
        <v>833</v>
      </c>
      <c r="V4603">
        <v>7.7</v>
      </c>
      <c r="W4603">
        <v>0</v>
      </c>
    </row>
    <row r="4604" spans="1:23" x14ac:dyDescent="0.25">
      <c r="A4604" t="s">
        <v>13057</v>
      </c>
      <c r="B4604">
        <v>20</v>
      </c>
      <c r="C4604">
        <v>120</v>
      </c>
      <c r="D4604">
        <v>3</v>
      </c>
      <c r="E4604">
        <v>234</v>
      </c>
      <c r="F4604" t="s">
        <v>9263</v>
      </c>
      <c r="G4604">
        <v>984</v>
      </c>
      <c r="H4604">
        <v>3773863</v>
      </c>
      <c r="I4604" t="s">
        <v>2164</v>
      </c>
      <c r="J4604" t="s">
        <v>10193</v>
      </c>
      <c r="K4604" t="s">
        <v>13058</v>
      </c>
      <c r="L4604">
        <v>4583</v>
      </c>
      <c r="M4604">
        <v>2563</v>
      </c>
      <c r="N4604" t="s">
        <v>12796</v>
      </c>
      <c r="O4604">
        <v>1</v>
      </c>
      <c r="P4604">
        <v>55</v>
      </c>
      <c r="Q4604" t="s">
        <v>30</v>
      </c>
      <c r="R4604" t="s">
        <v>31</v>
      </c>
      <c r="S4604">
        <v>0</v>
      </c>
      <c r="T4604">
        <v>2009</v>
      </c>
      <c r="U4604">
        <v>801</v>
      </c>
      <c r="V4604">
        <v>7.1</v>
      </c>
      <c r="W4604">
        <v>0</v>
      </c>
    </row>
    <row r="4605" spans="1:23" x14ac:dyDescent="0.25">
      <c r="A4605" t="s">
        <v>13059</v>
      </c>
      <c r="B4605">
        <v>88</v>
      </c>
      <c r="C4605">
        <v>94</v>
      </c>
      <c r="D4605">
        <v>3</v>
      </c>
      <c r="E4605">
        <v>2</v>
      </c>
      <c r="F4605" t="s">
        <v>9019</v>
      </c>
      <c r="G4605">
        <v>196</v>
      </c>
      <c r="H4605">
        <v>3117666</v>
      </c>
      <c r="I4605" t="s">
        <v>51</v>
      </c>
      <c r="J4605" t="s">
        <v>13060</v>
      </c>
      <c r="K4605" t="s">
        <v>13061</v>
      </c>
      <c r="L4605">
        <v>3394</v>
      </c>
      <c r="M4605">
        <v>382</v>
      </c>
      <c r="N4605" t="s">
        <v>13062</v>
      </c>
      <c r="O4605">
        <v>0</v>
      </c>
      <c r="P4605">
        <v>43</v>
      </c>
      <c r="Q4605" t="s">
        <v>30</v>
      </c>
      <c r="R4605" t="s">
        <v>31</v>
      </c>
      <c r="S4605">
        <v>0</v>
      </c>
      <c r="T4605">
        <v>2006</v>
      </c>
      <c r="U4605">
        <v>184</v>
      </c>
      <c r="V4605">
        <v>7.4</v>
      </c>
      <c r="W4605">
        <v>694</v>
      </c>
    </row>
    <row r="4606" spans="1:23" x14ac:dyDescent="0.25">
      <c r="A4606" t="s">
        <v>13063</v>
      </c>
      <c r="B4606">
        <v>70</v>
      </c>
      <c r="C4606">
        <v>108</v>
      </c>
      <c r="D4606">
        <v>6</v>
      </c>
      <c r="E4606">
        <v>43</v>
      </c>
      <c r="F4606" t="s">
        <v>13064</v>
      </c>
      <c r="G4606">
        <v>54</v>
      </c>
      <c r="H4606">
        <v>2047570</v>
      </c>
      <c r="I4606" t="s">
        <v>13065</v>
      </c>
      <c r="J4606" t="s">
        <v>13066</v>
      </c>
      <c r="K4606" t="s">
        <v>13067</v>
      </c>
      <c r="L4606">
        <v>6790</v>
      </c>
      <c r="M4606">
        <v>194</v>
      </c>
      <c r="N4606" t="s">
        <v>13068</v>
      </c>
      <c r="O4606">
        <v>3</v>
      </c>
      <c r="P4606">
        <v>80</v>
      </c>
      <c r="Q4606" t="s">
        <v>30</v>
      </c>
      <c r="R4606" t="s">
        <v>31</v>
      </c>
      <c r="S4606">
        <v>0</v>
      </c>
      <c r="T4606">
        <v>1999</v>
      </c>
      <c r="U4606">
        <v>44</v>
      </c>
      <c r="V4606">
        <v>7.6</v>
      </c>
      <c r="W4606">
        <v>491</v>
      </c>
    </row>
    <row r="4607" spans="1:23" x14ac:dyDescent="0.25">
      <c r="A4607" t="s">
        <v>13069</v>
      </c>
      <c r="B4607">
        <v>5</v>
      </c>
      <c r="C4607">
        <v>102</v>
      </c>
      <c r="D4607">
        <v>0</v>
      </c>
      <c r="E4607">
        <v>15</v>
      </c>
      <c r="F4607" t="s">
        <v>13070</v>
      </c>
      <c r="G4607">
        <v>69</v>
      </c>
      <c r="H4607">
        <v>1250798</v>
      </c>
      <c r="I4607" t="s">
        <v>936</v>
      </c>
      <c r="J4607" t="s">
        <v>11698</v>
      </c>
      <c r="K4607" t="s">
        <v>13071</v>
      </c>
      <c r="L4607">
        <v>1099</v>
      </c>
      <c r="M4607">
        <v>161</v>
      </c>
      <c r="N4607" t="s">
        <v>13072</v>
      </c>
      <c r="O4607">
        <v>0</v>
      </c>
      <c r="P4607">
        <v>53</v>
      </c>
      <c r="Q4607" t="s">
        <v>30</v>
      </c>
      <c r="R4607" t="s">
        <v>31</v>
      </c>
      <c r="S4607">
        <v>0</v>
      </c>
      <c r="T4607">
        <v>2002</v>
      </c>
      <c r="U4607">
        <v>24</v>
      </c>
      <c r="V4607">
        <v>6.4</v>
      </c>
      <c r="W4607">
        <v>43</v>
      </c>
    </row>
    <row r="4608" spans="1:23" x14ac:dyDescent="0.25">
      <c r="A4608" t="s">
        <v>13073</v>
      </c>
      <c r="B4608">
        <v>105</v>
      </c>
      <c r="C4608">
        <v>83</v>
      </c>
      <c r="D4608">
        <v>6</v>
      </c>
      <c r="E4608">
        <v>0</v>
      </c>
      <c r="F4608" t="s">
        <v>13074</v>
      </c>
      <c r="G4608">
        <v>30</v>
      </c>
      <c r="H4608">
        <v>1127331</v>
      </c>
      <c r="I4608" t="s">
        <v>2164</v>
      </c>
      <c r="J4608" t="s">
        <v>13075</v>
      </c>
      <c r="K4608" t="s">
        <v>13076</v>
      </c>
      <c r="L4608">
        <v>7559</v>
      </c>
      <c r="M4608">
        <v>30</v>
      </c>
      <c r="N4608" t="s">
        <v>13077</v>
      </c>
      <c r="O4608">
        <v>1</v>
      </c>
      <c r="P4608">
        <v>77</v>
      </c>
      <c r="Q4608" t="s">
        <v>6535</v>
      </c>
      <c r="R4608" t="s">
        <v>13078</v>
      </c>
      <c r="S4608">
        <v>0</v>
      </c>
      <c r="T4608">
        <v>2003</v>
      </c>
      <c r="U4608">
        <v>0</v>
      </c>
      <c r="V4608">
        <v>7.4</v>
      </c>
      <c r="W4608">
        <v>0</v>
      </c>
    </row>
    <row r="4609" spans="1:23" x14ac:dyDescent="0.25">
      <c r="A4609" t="s">
        <v>13079</v>
      </c>
      <c r="B4609">
        <v>29</v>
      </c>
      <c r="C4609">
        <v>93</v>
      </c>
      <c r="D4609">
        <v>0</v>
      </c>
      <c r="E4609">
        <v>59</v>
      </c>
      <c r="F4609" t="s">
        <v>13080</v>
      </c>
      <c r="G4609">
        <v>399</v>
      </c>
      <c r="H4609">
        <v>906666</v>
      </c>
      <c r="I4609" t="s">
        <v>51</v>
      </c>
      <c r="J4609" t="s">
        <v>7181</v>
      </c>
      <c r="K4609" t="s">
        <v>13081</v>
      </c>
      <c r="L4609">
        <v>154</v>
      </c>
      <c r="M4609">
        <v>660</v>
      </c>
      <c r="N4609" t="s">
        <v>13082</v>
      </c>
      <c r="O4609">
        <v>1</v>
      </c>
      <c r="P4609">
        <v>5</v>
      </c>
      <c r="Q4609" t="s">
        <v>30</v>
      </c>
      <c r="R4609" t="s">
        <v>31</v>
      </c>
      <c r="S4609">
        <v>0</v>
      </c>
      <c r="T4609">
        <v>2011</v>
      </c>
      <c r="U4609">
        <v>169</v>
      </c>
      <c r="V4609">
        <v>6.8</v>
      </c>
      <c r="W4609">
        <v>287</v>
      </c>
    </row>
    <row r="4610" spans="1:23" x14ac:dyDescent="0.25">
      <c r="A4610" t="s">
        <v>13083</v>
      </c>
      <c r="B4610">
        <v>46</v>
      </c>
      <c r="C4610">
        <v>86</v>
      </c>
      <c r="D4610">
        <v>7</v>
      </c>
      <c r="E4610">
        <v>17</v>
      </c>
      <c r="F4610" t="s">
        <v>13084</v>
      </c>
      <c r="G4610">
        <v>328</v>
      </c>
      <c r="H4610">
        <v>1114943</v>
      </c>
      <c r="I4610" t="s">
        <v>3791</v>
      </c>
      <c r="J4610" t="s">
        <v>7518</v>
      </c>
      <c r="K4610" t="s">
        <v>13085</v>
      </c>
      <c r="L4610">
        <v>3562</v>
      </c>
      <c r="M4610">
        <v>407</v>
      </c>
      <c r="N4610" t="s">
        <v>13086</v>
      </c>
      <c r="O4610">
        <v>0</v>
      </c>
      <c r="P4610">
        <v>74</v>
      </c>
      <c r="Q4610" t="s">
        <v>30</v>
      </c>
      <c r="R4610" t="s">
        <v>31</v>
      </c>
      <c r="S4610">
        <v>0</v>
      </c>
      <c r="T4610">
        <v>2000</v>
      </c>
      <c r="U4610">
        <v>27</v>
      </c>
      <c r="V4610">
        <v>6.5</v>
      </c>
      <c r="W4610">
        <v>0</v>
      </c>
    </row>
    <row r="4611" spans="1:23" x14ac:dyDescent="0.25">
      <c r="A4611" t="s">
        <v>13069</v>
      </c>
      <c r="B4611">
        <v>3</v>
      </c>
      <c r="C4611">
        <v>101</v>
      </c>
      <c r="D4611">
        <v>0</v>
      </c>
      <c r="E4611">
        <v>17</v>
      </c>
      <c r="F4611" t="s">
        <v>13087</v>
      </c>
      <c r="G4611">
        <v>69</v>
      </c>
      <c r="H4611">
        <v>1111615</v>
      </c>
      <c r="I4611" t="s">
        <v>8218</v>
      </c>
      <c r="J4611" t="s">
        <v>11698</v>
      </c>
      <c r="K4611" t="s">
        <v>13088</v>
      </c>
      <c r="L4611">
        <v>651</v>
      </c>
      <c r="M4611">
        <v>155</v>
      </c>
      <c r="N4611" t="s">
        <v>13089</v>
      </c>
      <c r="O4611">
        <v>0</v>
      </c>
      <c r="P4611">
        <v>34</v>
      </c>
      <c r="Q4611" t="s">
        <v>30</v>
      </c>
      <c r="R4611" t="s">
        <v>31</v>
      </c>
      <c r="S4611">
        <v>0</v>
      </c>
      <c r="T4611">
        <v>2003</v>
      </c>
      <c r="U4611">
        <v>34</v>
      </c>
      <c r="V4611">
        <v>6</v>
      </c>
      <c r="W4611">
        <v>44</v>
      </c>
    </row>
    <row r="4612" spans="1:23" x14ac:dyDescent="0.25">
      <c r="A4612" t="s">
        <v>7991</v>
      </c>
      <c r="B4612">
        <v>54</v>
      </c>
      <c r="C4612">
        <v>111</v>
      </c>
      <c r="D4612">
        <v>35</v>
      </c>
      <c r="E4612">
        <v>482</v>
      </c>
      <c r="F4612" t="s">
        <v>13090</v>
      </c>
      <c r="G4612">
        <v>980</v>
      </c>
      <c r="H4612">
        <v>985341</v>
      </c>
      <c r="I4612" t="s">
        <v>2164</v>
      </c>
      <c r="J4612" t="s">
        <v>6949</v>
      </c>
      <c r="K4612" t="s">
        <v>13091</v>
      </c>
      <c r="L4612">
        <v>3479</v>
      </c>
      <c r="M4612">
        <v>3166</v>
      </c>
      <c r="N4612" t="s">
        <v>3435</v>
      </c>
      <c r="O4612">
        <v>0</v>
      </c>
      <c r="P4612">
        <v>87</v>
      </c>
      <c r="Q4612" t="s">
        <v>30</v>
      </c>
      <c r="R4612" t="s">
        <v>31</v>
      </c>
      <c r="S4612">
        <v>0</v>
      </c>
      <c r="T4612">
        <v>1999</v>
      </c>
      <c r="U4612">
        <v>505</v>
      </c>
      <c r="V4612">
        <v>7.3</v>
      </c>
      <c r="W4612">
        <v>180</v>
      </c>
    </row>
    <row r="4613" spans="1:23" x14ac:dyDescent="0.25">
      <c r="A4613" t="s">
        <v>13092</v>
      </c>
      <c r="B4613">
        <v>126</v>
      </c>
      <c r="C4613">
        <v>90</v>
      </c>
      <c r="D4613">
        <v>9</v>
      </c>
      <c r="E4613">
        <v>595</v>
      </c>
      <c r="F4613" t="s">
        <v>5792</v>
      </c>
      <c r="G4613">
        <v>710</v>
      </c>
      <c r="H4613">
        <v>603943</v>
      </c>
      <c r="I4613" t="s">
        <v>1265</v>
      </c>
      <c r="J4613" t="s">
        <v>2095</v>
      </c>
      <c r="K4613" t="s">
        <v>13093</v>
      </c>
      <c r="L4613">
        <v>26407</v>
      </c>
      <c r="M4613">
        <v>2655</v>
      </c>
      <c r="N4613" t="s">
        <v>1325</v>
      </c>
      <c r="O4613">
        <v>0</v>
      </c>
      <c r="P4613">
        <v>154</v>
      </c>
      <c r="Q4613" t="s">
        <v>30</v>
      </c>
      <c r="R4613" t="s">
        <v>31</v>
      </c>
      <c r="S4613">
        <v>0</v>
      </c>
      <c r="T4613">
        <v>2004</v>
      </c>
      <c r="U4613">
        <v>634</v>
      </c>
      <c r="V4613">
        <v>7.3</v>
      </c>
      <c r="W4613">
        <v>1000</v>
      </c>
    </row>
    <row r="4614" spans="1:23" x14ac:dyDescent="0.25">
      <c r="A4614" t="s">
        <v>10345</v>
      </c>
      <c r="B4614">
        <v>17</v>
      </c>
      <c r="C4614">
        <v>86</v>
      </c>
      <c r="D4614">
        <v>204</v>
      </c>
      <c r="E4614">
        <v>474</v>
      </c>
      <c r="F4614" t="s">
        <v>4884</v>
      </c>
      <c r="G4614">
        <v>659</v>
      </c>
      <c r="H4614">
        <v>334041</v>
      </c>
      <c r="I4614" t="s">
        <v>3005</v>
      </c>
      <c r="J4614" t="s">
        <v>9973</v>
      </c>
      <c r="K4614" t="s">
        <v>13094</v>
      </c>
      <c r="L4614">
        <v>1038</v>
      </c>
      <c r="M4614">
        <v>2322</v>
      </c>
      <c r="N4614" t="s">
        <v>6599</v>
      </c>
      <c r="O4614">
        <v>3</v>
      </c>
      <c r="P4614">
        <v>21</v>
      </c>
      <c r="Q4614" t="s">
        <v>30</v>
      </c>
      <c r="R4614" t="s">
        <v>31</v>
      </c>
      <c r="S4614">
        <v>0</v>
      </c>
      <c r="T4614">
        <v>1997</v>
      </c>
      <c r="U4614">
        <v>529</v>
      </c>
      <c r="V4614">
        <v>6.5</v>
      </c>
      <c r="W4614">
        <v>51</v>
      </c>
    </row>
    <row r="4615" spans="1:23" x14ac:dyDescent="0.25">
      <c r="A4615" t="s">
        <v>13095</v>
      </c>
      <c r="B4615">
        <v>25</v>
      </c>
      <c r="C4615">
        <v>98</v>
      </c>
      <c r="D4615">
        <v>71</v>
      </c>
      <c r="E4615">
        <v>658</v>
      </c>
      <c r="F4615" t="s">
        <v>3149</v>
      </c>
      <c r="G4615">
        <v>22000</v>
      </c>
      <c r="H4615">
        <v>295468</v>
      </c>
      <c r="I4615" t="s">
        <v>1099</v>
      </c>
      <c r="J4615" t="s">
        <v>107</v>
      </c>
      <c r="K4615" t="s">
        <v>13096</v>
      </c>
      <c r="L4615">
        <v>709</v>
      </c>
      <c r="M4615">
        <v>24382</v>
      </c>
      <c r="N4615" t="s">
        <v>1791</v>
      </c>
      <c r="O4615">
        <v>1</v>
      </c>
      <c r="P4615">
        <v>34</v>
      </c>
      <c r="Q4615" t="s">
        <v>30</v>
      </c>
      <c r="R4615" t="s">
        <v>31</v>
      </c>
      <c r="S4615">
        <v>0</v>
      </c>
      <c r="T4615">
        <v>2001</v>
      </c>
      <c r="U4615">
        <v>1000</v>
      </c>
      <c r="V4615">
        <v>6</v>
      </c>
      <c r="W4615">
        <v>139</v>
      </c>
    </row>
    <row r="4616" spans="1:23" x14ac:dyDescent="0.25">
      <c r="A4616" t="s">
        <v>13097</v>
      </c>
      <c r="B4616">
        <v>11</v>
      </c>
      <c r="C4616">
        <v>91</v>
      </c>
      <c r="D4616">
        <v>21</v>
      </c>
      <c r="E4616">
        <v>469</v>
      </c>
      <c r="F4616" t="s">
        <v>5695</v>
      </c>
      <c r="G4616">
        <v>597</v>
      </c>
      <c r="H4616">
        <v>243347</v>
      </c>
      <c r="I4616" t="s">
        <v>1385</v>
      </c>
      <c r="J4616" t="s">
        <v>10158</v>
      </c>
      <c r="K4616" t="s">
        <v>13098</v>
      </c>
      <c r="L4616">
        <v>553</v>
      </c>
      <c r="M4616">
        <v>2555</v>
      </c>
      <c r="N4616" t="s">
        <v>11124</v>
      </c>
      <c r="O4616">
        <v>3</v>
      </c>
      <c r="P4616">
        <v>24</v>
      </c>
      <c r="Q4616" t="s">
        <v>30</v>
      </c>
      <c r="R4616" t="s">
        <v>31</v>
      </c>
      <c r="S4616">
        <v>0</v>
      </c>
      <c r="T4616">
        <v>2002</v>
      </c>
      <c r="U4616">
        <v>485</v>
      </c>
      <c r="V4616">
        <v>5.3</v>
      </c>
      <c r="W4616">
        <v>86</v>
      </c>
    </row>
    <row r="4617" spans="1:23" x14ac:dyDescent="0.25">
      <c r="A4617" t="s">
        <v>192</v>
      </c>
      <c r="B4617">
        <v>81</v>
      </c>
      <c r="C4617">
        <v>91</v>
      </c>
      <c r="D4617">
        <v>12000</v>
      </c>
      <c r="E4617">
        <v>213</v>
      </c>
      <c r="F4617" t="s">
        <v>2958</v>
      </c>
      <c r="G4617">
        <v>778</v>
      </c>
      <c r="H4617">
        <v>154077</v>
      </c>
      <c r="I4617" t="s">
        <v>1639</v>
      </c>
      <c r="J4617" t="s">
        <v>2737</v>
      </c>
      <c r="K4617" t="s">
        <v>13099</v>
      </c>
      <c r="L4617">
        <v>6884</v>
      </c>
      <c r="M4617">
        <v>1440</v>
      </c>
      <c r="N4617" t="s">
        <v>415</v>
      </c>
      <c r="O4617">
        <v>0</v>
      </c>
      <c r="P4617">
        <v>53</v>
      </c>
      <c r="Q4617" t="s">
        <v>30</v>
      </c>
      <c r="R4617" t="s">
        <v>31</v>
      </c>
      <c r="S4617">
        <v>0</v>
      </c>
      <c r="T4617">
        <v>2005</v>
      </c>
      <c r="U4617">
        <v>327</v>
      </c>
      <c r="V4617">
        <v>6.6</v>
      </c>
      <c r="W4617">
        <v>238</v>
      </c>
    </row>
    <row r="4618" spans="1:23" x14ac:dyDescent="0.25">
      <c r="A4618" t="s">
        <v>13100</v>
      </c>
      <c r="B4618">
        <v>155</v>
      </c>
      <c r="C4618">
        <v>90</v>
      </c>
      <c r="D4618">
        <v>217</v>
      </c>
      <c r="E4618">
        <v>243</v>
      </c>
      <c r="F4618" t="s">
        <v>1592</v>
      </c>
      <c r="G4618">
        <v>10000</v>
      </c>
      <c r="H4618">
        <v>342936</v>
      </c>
      <c r="I4618" t="s">
        <v>936</v>
      </c>
      <c r="J4618" t="s">
        <v>209</v>
      </c>
      <c r="K4618" t="s">
        <v>13101</v>
      </c>
      <c r="L4618">
        <v>45928</v>
      </c>
      <c r="M4618">
        <v>20480</v>
      </c>
      <c r="N4618" t="s">
        <v>12607</v>
      </c>
      <c r="O4618">
        <v>5</v>
      </c>
      <c r="P4618">
        <v>106</v>
      </c>
      <c r="Q4618" t="s">
        <v>30</v>
      </c>
      <c r="R4618" t="s">
        <v>31</v>
      </c>
      <c r="S4618">
        <v>0</v>
      </c>
      <c r="T4618">
        <v>2013</v>
      </c>
      <c r="U4618">
        <v>10000</v>
      </c>
      <c r="V4618">
        <v>6.1</v>
      </c>
      <c r="W4618">
        <v>0</v>
      </c>
    </row>
    <row r="4619" spans="1:23" x14ac:dyDescent="0.25">
      <c r="A4619" t="s">
        <v>13102</v>
      </c>
      <c r="B4619">
        <v>39</v>
      </c>
      <c r="C4619">
        <v>88</v>
      </c>
      <c r="D4619">
        <v>0</v>
      </c>
      <c r="E4619">
        <v>49</v>
      </c>
      <c r="F4619" t="s">
        <v>13103</v>
      </c>
      <c r="G4619">
        <v>342</v>
      </c>
      <c r="H4619">
        <v>151389</v>
      </c>
      <c r="I4619" t="s">
        <v>51</v>
      </c>
      <c r="J4619" t="s">
        <v>1256</v>
      </c>
      <c r="K4619" t="s">
        <v>13104</v>
      </c>
      <c r="L4619">
        <v>774</v>
      </c>
      <c r="M4619">
        <v>483</v>
      </c>
      <c r="N4619" t="s">
        <v>13105</v>
      </c>
      <c r="O4619">
        <v>0</v>
      </c>
      <c r="P4619">
        <v>7</v>
      </c>
      <c r="Q4619" t="s">
        <v>30</v>
      </c>
      <c r="R4619" t="s">
        <v>31</v>
      </c>
      <c r="S4619">
        <v>0</v>
      </c>
      <c r="T4619">
        <v>2012</v>
      </c>
      <c r="U4619">
        <v>79</v>
      </c>
      <c r="V4619">
        <v>7.1</v>
      </c>
      <c r="W4619">
        <v>590</v>
      </c>
    </row>
    <row r="4620" spans="1:23" x14ac:dyDescent="0.25">
      <c r="A4620" t="s">
        <v>8368</v>
      </c>
      <c r="B4620">
        <v>153</v>
      </c>
      <c r="C4620">
        <v>202</v>
      </c>
      <c r="D4620">
        <v>0</v>
      </c>
      <c r="E4620">
        <v>4</v>
      </c>
      <c r="F4620" t="s">
        <v>13106</v>
      </c>
      <c r="G4620">
        <v>304</v>
      </c>
      <c r="H4620">
        <v>269061</v>
      </c>
      <c r="I4620" t="s">
        <v>694</v>
      </c>
      <c r="J4620" t="s">
        <v>13107</v>
      </c>
      <c r="K4620" t="s">
        <v>13108</v>
      </c>
      <c r="L4620">
        <v>229012</v>
      </c>
      <c r="M4620">
        <v>338</v>
      </c>
      <c r="N4620" t="s">
        <v>13109</v>
      </c>
      <c r="O4620">
        <v>6</v>
      </c>
      <c r="P4620">
        <v>596</v>
      </c>
      <c r="Q4620" t="s">
        <v>466</v>
      </c>
      <c r="R4620" t="s">
        <v>467</v>
      </c>
      <c r="S4620">
        <v>0</v>
      </c>
      <c r="T4620">
        <v>1954</v>
      </c>
      <c r="U4620">
        <v>8</v>
      </c>
      <c r="V4620">
        <v>8.6999999999999993</v>
      </c>
      <c r="W4620">
        <v>11000</v>
      </c>
    </row>
    <row r="4621" spans="1:23" x14ac:dyDescent="0.25">
      <c r="A4621" t="s">
        <v>13110</v>
      </c>
      <c r="B4621">
        <v>26</v>
      </c>
      <c r="C4621">
        <v>89</v>
      </c>
      <c r="D4621">
        <v>6</v>
      </c>
      <c r="E4621">
        <v>8</v>
      </c>
      <c r="F4621" t="s">
        <v>13111</v>
      </c>
      <c r="G4621">
        <v>14</v>
      </c>
      <c r="H4621">
        <v>133778</v>
      </c>
      <c r="I4621" t="s">
        <v>9519</v>
      </c>
      <c r="J4621" t="s">
        <v>13112</v>
      </c>
      <c r="K4621" t="s">
        <v>13113</v>
      </c>
      <c r="L4621">
        <v>3086</v>
      </c>
      <c r="M4621">
        <v>44</v>
      </c>
      <c r="N4621" t="s">
        <v>13114</v>
      </c>
      <c r="O4621">
        <v>1</v>
      </c>
      <c r="P4621">
        <v>9</v>
      </c>
      <c r="Q4621" t="s">
        <v>30</v>
      </c>
      <c r="R4621" t="s">
        <v>31</v>
      </c>
      <c r="S4621">
        <v>0</v>
      </c>
      <c r="T4621">
        <v>2012</v>
      </c>
      <c r="U4621">
        <v>9</v>
      </c>
      <c r="V4621">
        <v>8.4</v>
      </c>
      <c r="W4621">
        <v>0</v>
      </c>
    </row>
    <row r="4622" spans="1:23" x14ac:dyDescent="0.25">
      <c r="A4622" t="s">
        <v>13115</v>
      </c>
      <c r="B4622">
        <v>10</v>
      </c>
      <c r="C4622">
        <v>97</v>
      </c>
      <c r="D4622">
        <v>32</v>
      </c>
      <c r="E4622">
        <v>329</v>
      </c>
      <c r="F4622" t="s">
        <v>13116</v>
      </c>
      <c r="G4622">
        <v>11000</v>
      </c>
      <c r="H4622">
        <v>0</v>
      </c>
      <c r="I4622" t="s">
        <v>3987</v>
      </c>
      <c r="J4622" t="s">
        <v>237</v>
      </c>
      <c r="K4622" t="s">
        <v>13117</v>
      </c>
      <c r="L4622">
        <v>3013</v>
      </c>
      <c r="M4622">
        <v>11839</v>
      </c>
      <c r="N4622" t="s">
        <v>13118</v>
      </c>
      <c r="O4622">
        <v>0</v>
      </c>
      <c r="P4622">
        <v>24</v>
      </c>
      <c r="Q4622" t="s">
        <v>30</v>
      </c>
      <c r="R4622" t="s">
        <v>5226</v>
      </c>
      <c r="S4622">
        <v>0</v>
      </c>
      <c r="T4622">
        <v>1991</v>
      </c>
      <c r="U4622">
        <v>422</v>
      </c>
      <c r="V4622">
        <v>5.8</v>
      </c>
      <c r="W4622">
        <v>344</v>
      </c>
    </row>
    <row r="4623" spans="1:23" x14ac:dyDescent="0.25">
      <c r="A4623" t="s">
        <v>283</v>
      </c>
      <c r="B4623">
        <v>35</v>
      </c>
      <c r="C4623">
        <v>84</v>
      </c>
      <c r="D4623">
        <v>681</v>
      </c>
      <c r="E4623">
        <v>143</v>
      </c>
      <c r="F4623" t="s">
        <v>13119</v>
      </c>
      <c r="G4623">
        <v>239</v>
      </c>
      <c r="H4623">
        <v>52850</v>
      </c>
      <c r="I4623" t="s">
        <v>1094</v>
      </c>
      <c r="J4623" t="s">
        <v>2559</v>
      </c>
      <c r="K4623" t="s">
        <v>13120</v>
      </c>
      <c r="L4623">
        <v>1656</v>
      </c>
      <c r="M4623">
        <v>734</v>
      </c>
      <c r="N4623" t="s">
        <v>13121</v>
      </c>
      <c r="O4623">
        <v>0</v>
      </c>
      <c r="P4623">
        <v>12</v>
      </c>
      <c r="Q4623" t="s">
        <v>30</v>
      </c>
      <c r="R4623" t="s">
        <v>31</v>
      </c>
      <c r="S4623">
        <v>0</v>
      </c>
      <c r="T4623">
        <v>2007</v>
      </c>
      <c r="U4623">
        <v>172</v>
      </c>
      <c r="V4623">
        <v>6.2</v>
      </c>
      <c r="W4623">
        <v>155</v>
      </c>
    </row>
    <row r="4624" spans="1:23" x14ac:dyDescent="0.25">
      <c r="A4624" t="s">
        <v>13122</v>
      </c>
      <c r="B4624">
        <v>230</v>
      </c>
      <c r="C4624">
        <v>82</v>
      </c>
      <c r="D4624">
        <v>248</v>
      </c>
      <c r="E4624">
        <v>196</v>
      </c>
      <c r="F4624" t="s">
        <v>5906</v>
      </c>
      <c r="G4624">
        <v>353</v>
      </c>
      <c r="H4624">
        <v>98017</v>
      </c>
      <c r="I4624" t="s">
        <v>601</v>
      </c>
      <c r="J4624" t="s">
        <v>2896</v>
      </c>
      <c r="K4624" t="s">
        <v>13123</v>
      </c>
      <c r="L4624">
        <v>26185</v>
      </c>
      <c r="M4624">
        <v>1498</v>
      </c>
      <c r="N4624" t="s">
        <v>13124</v>
      </c>
      <c r="O4624">
        <v>0</v>
      </c>
      <c r="P4624">
        <v>170</v>
      </c>
      <c r="Q4624" t="s">
        <v>30</v>
      </c>
      <c r="R4624" t="s">
        <v>966</v>
      </c>
      <c r="S4624">
        <v>0</v>
      </c>
      <c r="T4624">
        <v>2010</v>
      </c>
      <c r="U4624">
        <v>248</v>
      </c>
      <c r="V4624">
        <v>5.8</v>
      </c>
      <c r="W4624">
        <v>46000</v>
      </c>
    </row>
    <row r="4625" spans="1:23" x14ac:dyDescent="0.25">
      <c r="A4625" t="s">
        <v>786</v>
      </c>
      <c r="B4625">
        <v>165</v>
      </c>
      <c r="C4625">
        <v>94</v>
      </c>
      <c r="D4625">
        <v>12</v>
      </c>
      <c r="E4625">
        <v>183</v>
      </c>
      <c r="F4625" t="s">
        <v>787</v>
      </c>
      <c r="G4625">
        <v>17000</v>
      </c>
      <c r="H4625">
        <v>177343675</v>
      </c>
      <c r="I4625" t="s">
        <v>788</v>
      </c>
      <c r="J4625" t="s">
        <v>789</v>
      </c>
      <c r="K4625" t="s">
        <v>790</v>
      </c>
      <c r="L4625">
        <v>70136</v>
      </c>
      <c r="M4625">
        <v>17883</v>
      </c>
      <c r="N4625" t="s">
        <v>791</v>
      </c>
      <c r="O4625">
        <v>0</v>
      </c>
      <c r="P4625">
        <v>214</v>
      </c>
      <c r="Q4625" t="s">
        <v>30</v>
      </c>
      <c r="R4625" t="s">
        <v>31</v>
      </c>
      <c r="S4625">
        <v>0</v>
      </c>
      <c r="T4625">
        <v>2015</v>
      </c>
      <c r="U4625">
        <v>523</v>
      </c>
      <c r="V4625">
        <v>6.7</v>
      </c>
      <c r="W4625">
        <v>26000</v>
      </c>
    </row>
    <row r="4626" spans="1:23" x14ac:dyDescent="0.25">
      <c r="A4626" t="s">
        <v>12782</v>
      </c>
      <c r="B4626">
        <v>9</v>
      </c>
      <c r="C4626">
        <v>100</v>
      </c>
      <c r="D4626">
        <v>6</v>
      </c>
      <c r="E4626">
        <v>325</v>
      </c>
      <c r="F4626" t="s">
        <v>13125</v>
      </c>
      <c r="G4626">
        <v>396</v>
      </c>
      <c r="H4626">
        <v>31937</v>
      </c>
      <c r="I4626" t="s">
        <v>1099</v>
      </c>
      <c r="J4626" t="s">
        <v>13126</v>
      </c>
      <c r="K4626" t="s">
        <v>13127</v>
      </c>
      <c r="L4626">
        <v>1358</v>
      </c>
      <c r="M4626">
        <v>2310</v>
      </c>
      <c r="N4626" t="s">
        <v>13128</v>
      </c>
      <c r="O4626">
        <v>3</v>
      </c>
      <c r="P4626">
        <v>10</v>
      </c>
      <c r="Q4626" t="s">
        <v>30</v>
      </c>
      <c r="R4626" t="s">
        <v>31</v>
      </c>
      <c r="S4626">
        <v>0</v>
      </c>
      <c r="T4626">
        <v>2007</v>
      </c>
      <c r="U4626">
        <v>326</v>
      </c>
      <c r="V4626">
        <v>5.7</v>
      </c>
      <c r="W4626">
        <v>60</v>
      </c>
    </row>
    <row r="4627" spans="1:23" x14ac:dyDescent="0.25">
      <c r="A4627" t="s">
        <v>13129</v>
      </c>
      <c r="B4627">
        <v>17</v>
      </c>
      <c r="C4627">
        <v>112</v>
      </c>
      <c r="D4627">
        <v>12</v>
      </c>
      <c r="E4627">
        <v>699</v>
      </c>
      <c r="F4627" t="s">
        <v>3679</v>
      </c>
      <c r="G4627">
        <v>33000</v>
      </c>
      <c r="H4627">
        <v>13134</v>
      </c>
      <c r="I4627" t="s">
        <v>2396</v>
      </c>
      <c r="J4627" t="s">
        <v>2641</v>
      </c>
      <c r="K4627" t="s">
        <v>13130</v>
      </c>
      <c r="L4627">
        <v>2004</v>
      </c>
      <c r="M4627">
        <v>35294</v>
      </c>
      <c r="N4627" t="s">
        <v>13131</v>
      </c>
      <c r="O4627">
        <v>2</v>
      </c>
      <c r="P4627">
        <v>32</v>
      </c>
      <c r="Q4627" t="s">
        <v>30</v>
      </c>
      <c r="R4627" t="s">
        <v>31</v>
      </c>
      <c r="S4627">
        <v>0</v>
      </c>
      <c r="T4627">
        <v>2002</v>
      </c>
      <c r="U4627">
        <v>1000</v>
      </c>
      <c r="V4627">
        <v>6.1</v>
      </c>
      <c r="W4627">
        <v>183</v>
      </c>
    </row>
    <row r="4628" spans="1:23" x14ac:dyDescent="0.25">
      <c r="A4628" t="s">
        <v>13132</v>
      </c>
      <c r="B4628">
        <v>344</v>
      </c>
      <c r="C4628">
        <v>94</v>
      </c>
      <c r="D4628">
        <v>380</v>
      </c>
      <c r="E4628">
        <v>113</v>
      </c>
      <c r="F4628" t="s">
        <v>12895</v>
      </c>
      <c r="G4628">
        <v>660</v>
      </c>
      <c r="H4628">
        <v>237301</v>
      </c>
      <c r="I4628" t="s">
        <v>1726</v>
      </c>
      <c r="J4628" t="s">
        <v>3174</v>
      </c>
      <c r="K4628" t="s">
        <v>13133</v>
      </c>
      <c r="L4628">
        <v>75669</v>
      </c>
      <c r="M4628">
        <v>1118</v>
      </c>
      <c r="N4628" t="s">
        <v>13134</v>
      </c>
      <c r="O4628">
        <v>0</v>
      </c>
      <c r="P4628">
        <v>451</v>
      </c>
      <c r="Q4628" t="s">
        <v>30</v>
      </c>
      <c r="R4628" t="s">
        <v>44</v>
      </c>
      <c r="S4628">
        <v>0</v>
      </c>
      <c r="T4628">
        <v>2010</v>
      </c>
      <c r="U4628">
        <v>280</v>
      </c>
      <c r="V4628">
        <v>6.4</v>
      </c>
      <c r="W4628">
        <v>19000</v>
      </c>
    </row>
    <row r="4629" spans="1:23" x14ac:dyDescent="0.25">
      <c r="A4629" t="s">
        <v>13135</v>
      </c>
      <c r="B4629">
        <v>2</v>
      </c>
      <c r="C4629">
        <v>87</v>
      </c>
      <c r="D4629">
        <v>0</v>
      </c>
      <c r="E4629">
        <v>347</v>
      </c>
      <c r="F4629" t="s">
        <v>6561</v>
      </c>
      <c r="G4629">
        <v>584</v>
      </c>
      <c r="H4629">
        <v>0</v>
      </c>
      <c r="I4629" t="s">
        <v>2164</v>
      </c>
      <c r="J4629" t="s">
        <v>10460</v>
      </c>
      <c r="K4629" t="s">
        <v>13136</v>
      </c>
      <c r="L4629">
        <v>299</v>
      </c>
      <c r="M4629">
        <v>1924</v>
      </c>
      <c r="N4629" t="s">
        <v>4784</v>
      </c>
      <c r="O4629">
        <v>3</v>
      </c>
      <c r="P4629">
        <v>11</v>
      </c>
      <c r="Q4629" t="s">
        <v>30</v>
      </c>
      <c r="R4629" t="s">
        <v>31</v>
      </c>
      <c r="S4629">
        <v>0</v>
      </c>
      <c r="T4629">
        <v>2005</v>
      </c>
      <c r="U4629">
        <v>507</v>
      </c>
      <c r="V4629">
        <v>5</v>
      </c>
      <c r="W4629">
        <v>29</v>
      </c>
    </row>
    <row r="4630" spans="1:23" x14ac:dyDescent="0.25">
      <c r="A4630" t="s">
        <v>13137</v>
      </c>
      <c r="B4630">
        <v>28</v>
      </c>
      <c r="C4630">
        <v>91</v>
      </c>
      <c r="D4630">
        <v>0</v>
      </c>
      <c r="E4630">
        <v>170</v>
      </c>
      <c r="F4630" t="s">
        <v>13138</v>
      </c>
      <c r="G4630">
        <v>472</v>
      </c>
      <c r="H4630">
        <v>12055</v>
      </c>
      <c r="I4630" t="s">
        <v>1094</v>
      </c>
      <c r="J4630" t="s">
        <v>4582</v>
      </c>
      <c r="K4630" t="s">
        <v>13139</v>
      </c>
      <c r="L4630">
        <v>739</v>
      </c>
      <c r="M4630">
        <v>1047</v>
      </c>
      <c r="N4630" t="s">
        <v>13140</v>
      </c>
      <c r="O4630">
        <v>2</v>
      </c>
      <c r="P4630">
        <v>10</v>
      </c>
      <c r="Q4630" t="s">
        <v>30</v>
      </c>
      <c r="R4630" t="s">
        <v>31</v>
      </c>
      <c r="S4630">
        <v>0</v>
      </c>
      <c r="T4630">
        <v>2007</v>
      </c>
      <c r="U4630">
        <v>185</v>
      </c>
      <c r="V4630">
        <v>6.5</v>
      </c>
      <c r="W4630">
        <v>339</v>
      </c>
    </row>
    <row r="4631" spans="1:23" x14ac:dyDescent="0.25">
      <c r="A4631" t="s">
        <v>13141</v>
      </c>
      <c r="B4631">
        <v>29</v>
      </c>
      <c r="C4631">
        <v>87</v>
      </c>
      <c r="D4631">
        <v>38</v>
      </c>
      <c r="E4631">
        <v>445</v>
      </c>
      <c r="F4631" t="s">
        <v>4948</v>
      </c>
      <c r="G4631">
        <v>552</v>
      </c>
      <c r="H4631">
        <v>1332</v>
      </c>
      <c r="I4631" t="s">
        <v>4577</v>
      </c>
      <c r="J4631" t="s">
        <v>8011</v>
      </c>
      <c r="K4631" t="s">
        <v>13142</v>
      </c>
      <c r="L4631">
        <v>2038</v>
      </c>
      <c r="M4631">
        <v>2251</v>
      </c>
      <c r="N4631" t="s">
        <v>13143</v>
      </c>
      <c r="O4631">
        <v>6</v>
      </c>
      <c r="P4631">
        <v>20</v>
      </c>
      <c r="Q4631" t="s">
        <v>30</v>
      </c>
      <c r="R4631" t="s">
        <v>31</v>
      </c>
      <c r="S4631">
        <v>0</v>
      </c>
      <c r="T4631">
        <v>2012</v>
      </c>
      <c r="U4631">
        <v>533</v>
      </c>
      <c r="V4631">
        <v>4.5999999999999996</v>
      </c>
      <c r="W4631">
        <v>898</v>
      </c>
    </row>
    <row r="4632" spans="1:23" x14ac:dyDescent="0.25">
      <c r="A4632" t="s">
        <v>11380</v>
      </c>
      <c r="B4632">
        <v>11</v>
      </c>
      <c r="C4632">
        <v>98</v>
      </c>
      <c r="D4632">
        <v>0</v>
      </c>
      <c r="E4632">
        <v>0</v>
      </c>
      <c r="F4632" t="s">
        <v>11383</v>
      </c>
      <c r="G4632">
        <v>4</v>
      </c>
      <c r="H4632">
        <v>0</v>
      </c>
      <c r="I4632" t="s">
        <v>684</v>
      </c>
      <c r="J4632" t="s">
        <v>11381</v>
      </c>
      <c r="K4632" t="s">
        <v>13144</v>
      </c>
      <c r="L4632">
        <v>2097</v>
      </c>
      <c r="M4632">
        <v>8</v>
      </c>
      <c r="N4632" t="s">
        <v>13145</v>
      </c>
      <c r="O4632">
        <v>1</v>
      </c>
      <c r="P4632">
        <v>9</v>
      </c>
      <c r="Q4632" t="s">
        <v>1272</v>
      </c>
      <c r="R4632" t="s">
        <v>607</v>
      </c>
      <c r="S4632">
        <v>0</v>
      </c>
      <c r="T4632">
        <v>2006</v>
      </c>
      <c r="U4632">
        <v>4</v>
      </c>
      <c r="V4632">
        <v>7.7</v>
      </c>
      <c r="W4632">
        <v>23</v>
      </c>
    </row>
    <row r="4633" spans="1:23" x14ac:dyDescent="0.25">
      <c r="A4633" t="s">
        <v>13146</v>
      </c>
      <c r="B4633">
        <v>48</v>
      </c>
      <c r="C4633">
        <v>95</v>
      </c>
      <c r="D4633">
        <v>3</v>
      </c>
      <c r="E4633">
        <v>25</v>
      </c>
      <c r="F4633" t="s">
        <v>13147</v>
      </c>
      <c r="G4633">
        <v>30</v>
      </c>
      <c r="H4633">
        <v>0</v>
      </c>
      <c r="I4633" t="s">
        <v>12481</v>
      </c>
      <c r="J4633" t="s">
        <v>13148</v>
      </c>
      <c r="K4633" t="s">
        <v>13149</v>
      </c>
      <c r="L4633">
        <v>1006</v>
      </c>
      <c r="M4633">
        <v>119</v>
      </c>
      <c r="N4633" t="s">
        <v>13150</v>
      </c>
      <c r="O4633">
        <v>0</v>
      </c>
      <c r="P4633">
        <v>11</v>
      </c>
      <c r="Q4633" t="s">
        <v>30</v>
      </c>
      <c r="R4633" t="s">
        <v>44</v>
      </c>
      <c r="S4633">
        <v>0</v>
      </c>
      <c r="T4633">
        <v>2006</v>
      </c>
      <c r="U4633">
        <v>27</v>
      </c>
      <c r="V4633">
        <v>7.3</v>
      </c>
      <c r="W4633">
        <v>808</v>
      </c>
    </row>
    <row r="4634" spans="1:23" x14ac:dyDescent="0.25">
      <c r="A4634" t="s">
        <v>91</v>
      </c>
      <c r="B4634">
        <v>24</v>
      </c>
      <c r="C4634">
        <v>87</v>
      </c>
      <c r="D4634">
        <v>395</v>
      </c>
      <c r="E4634">
        <v>637</v>
      </c>
      <c r="F4634" t="s">
        <v>1499</v>
      </c>
      <c r="G4634">
        <v>991</v>
      </c>
      <c r="H4634">
        <v>0</v>
      </c>
      <c r="I4634" t="s">
        <v>2164</v>
      </c>
      <c r="J4634" t="s">
        <v>2144</v>
      </c>
      <c r="K4634" t="s">
        <v>13151</v>
      </c>
      <c r="L4634">
        <v>601</v>
      </c>
      <c r="M4634">
        <v>3309</v>
      </c>
      <c r="N4634" t="s">
        <v>2030</v>
      </c>
      <c r="O4634">
        <v>0</v>
      </c>
      <c r="P4634">
        <v>10</v>
      </c>
      <c r="Q4634" t="s">
        <v>30</v>
      </c>
      <c r="R4634" t="s">
        <v>31</v>
      </c>
      <c r="S4634">
        <v>0</v>
      </c>
      <c r="T4634">
        <v>2000</v>
      </c>
      <c r="U4634">
        <v>946</v>
      </c>
      <c r="V4634">
        <v>6.6</v>
      </c>
      <c r="W4634">
        <v>22</v>
      </c>
    </row>
    <row r="4635" spans="1:23" x14ac:dyDescent="0.25">
      <c r="A4635" t="s">
        <v>3299</v>
      </c>
      <c r="B4635">
        <v>166</v>
      </c>
      <c r="C4635">
        <v>102</v>
      </c>
      <c r="D4635">
        <v>487</v>
      </c>
      <c r="E4635">
        <v>118</v>
      </c>
      <c r="F4635" t="s">
        <v>578</v>
      </c>
      <c r="G4635">
        <v>991</v>
      </c>
      <c r="H4635">
        <v>316842</v>
      </c>
      <c r="I4635" t="s">
        <v>2560</v>
      </c>
      <c r="J4635" t="s">
        <v>245</v>
      </c>
      <c r="K4635" t="s">
        <v>13152</v>
      </c>
      <c r="L4635">
        <v>15756</v>
      </c>
      <c r="M4635">
        <v>2099</v>
      </c>
      <c r="N4635" t="s">
        <v>13153</v>
      </c>
      <c r="O4635">
        <v>0</v>
      </c>
      <c r="P4635">
        <v>68</v>
      </c>
      <c r="Q4635" t="s">
        <v>30</v>
      </c>
      <c r="R4635" t="s">
        <v>31</v>
      </c>
      <c r="S4635">
        <v>0</v>
      </c>
      <c r="T4635">
        <v>2014</v>
      </c>
      <c r="U4635">
        <v>943</v>
      </c>
      <c r="V4635">
        <v>6.4</v>
      </c>
      <c r="W4635">
        <v>0</v>
      </c>
    </row>
    <row r="4636" spans="1:23" x14ac:dyDescent="0.25">
      <c r="A4636" t="s">
        <v>13154</v>
      </c>
      <c r="B4636">
        <v>0</v>
      </c>
      <c r="C4636">
        <v>127</v>
      </c>
      <c r="D4636">
        <v>2</v>
      </c>
      <c r="E4636">
        <v>0</v>
      </c>
      <c r="F4636" t="s">
        <v>13155</v>
      </c>
      <c r="G4636">
        <v>2</v>
      </c>
      <c r="H4636">
        <v>0</v>
      </c>
      <c r="I4636" t="s">
        <v>6151</v>
      </c>
      <c r="J4636" t="s">
        <v>13154</v>
      </c>
      <c r="K4636" t="s">
        <v>13156</v>
      </c>
      <c r="L4636">
        <v>16</v>
      </c>
      <c r="M4636">
        <v>2</v>
      </c>
      <c r="N4636" t="s">
        <v>13157</v>
      </c>
      <c r="O4636">
        <v>0</v>
      </c>
      <c r="P4636">
        <v>3</v>
      </c>
      <c r="Q4636" t="s">
        <v>30</v>
      </c>
      <c r="R4636" t="s">
        <v>31</v>
      </c>
      <c r="S4636">
        <v>0</v>
      </c>
      <c r="T4636">
        <v>2005</v>
      </c>
      <c r="U4636">
        <v>0</v>
      </c>
      <c r="V4636">
        <v>5.8</v>
      </c>
      <c r="W4636">
        <v>0</v>
      </c>
    </row>
    <row r="4637" spans="1:23" x14ac:dyDescent="0.25">
      <c r="A4637" t="s">
        <v>12995</v>
      </c>
      <c r="B4637">
        <v>9</v>
      </c>
      <c r="C4637">
        <v>96</v>
      </c>
      <c r="D4637">
        <v>3</v>
      </c>
      <c r="E4637">
        <v>205</v>
      </c>
      <c r="F4637" t="s">
        <v>13158</v>
      </c>
      <c r="G4637">
        <v>387</v>
      </c>
      <c r="H4637">
        <v>0</v>
      </c>
      <c r="I4637" t="s">
        <v>51</v>
      </c>
      <c r="J4637" t="s">
        <v>13159</v>
      </c>
      <c r="K4637" t="s">
        <v>13160</v>
      </c>
      <c r="L4637">
        <v>38</v>
      </c>
      <c r="M4637">
        <v>1235</v>
      </c>
      <c r="N4637" t="s">
        <v>13161</v>
      </c>
      <c r="O4637">
        <v>1</v>
      </c>
      <c r="P4637">
        <v>3</v>
      </c>
      <c r="Q4637" t="s">
        <v>30</v>
      </c>
      <c r="R4637" t="s">
        <v>31</v>
      </c>
      <c r="S4637">
        <v>0</v>
      </c>
      <c r="T4637">
        <v>2014</v>
      </c>
      <c r="U4637">
        <v>244</v>
      </c>
      <c r="V4637">
        <v>7.2</v>
      </c>
      <c r="W4637">
        <v>16</v>
      </c>
    </row>
    <row r="4638" spans="1:23" x14ac:dyDescent="0.25">
      <c r="A4638" t="s">
        <v>9379</v>
      </c>
      <c r="B4638">
        <v>48</v>
      </c>
      <c r="C4638">
        <v>103</v>
      </c>
      <c r="D4638">
        <v>21</v>
      </c>
      <c r="E4638">
        <v>680</v>
      </c>
      <c r="F4638" t="s">
        <v>1319</v>
      </c>
      <c r="G4638">
        <v>25000</v>
      </c>
      <c r="H4638">
        <v>0</v>
      </c>
      <c r="I4638" t="s">
        <v>152</v>
      </c>
      <c r="J4638" t="s">
        <v>2158</v>
      </c>
      <c r="K4638" t="s">
        <v>13162</v>
      </c>
      <c r="L4638">
        <v>26863</v>
      </c>
      <c r="M4638">
        <v>26999</v>
      </c>
      <c r="N4638" t="s">
        <v>1487</v>
      </c>
      <c r="O4638">
        <v>3</v>
      </c>
      <c r="P4638">
        <v>54</v>
      </c>
      <c r="Q4638" t="s">
        <v>30</v>
      </c>
      <c r="R4638" t="s">
        <v>44</v>
      </c>
      <c r="S4638">
        <v>0</v>
      </c>
      <c r="T4638">
        <v>2012</v>
      </c>
      <c r="U4638">
        <v>766</v>
      </c>
      <c r="V4638">
        <v>7.2</v>
      </c>
      <c r="W4638">
        <v>0</v>
      </c>
    </row>
    <row r="4639" spans="1:23" x14ac:dyDescent="0.25">
      <c r="A4639" t="s">
        <v>13163</v>
      </c>
      <c r="B4639">
        <v>64</v>
      </c>
      <c r="C4639">
        <v>104</v>
      </c>
      <c r="D4639">
        <v>32</v>
      </c>
      <c r="E4639">
        <v>238</v>
      </c>
      <c r="F4639" t="s">
        <v>13164</v>
      </c>
      <c r="G4639">
        <v>685</v>
      </c>
      <c r="H4639">
        <v>0</v>
      </c>
      <c r="I4639" t="s">
        <v>4577</v>
      </c>
      <c r="J4639" t="s">
        <v>13165</v>
      </c>
      <c r="K4639" t="s">
        <v>13166</v>
      </c>
      <c r="L4639">
        <v>2012</v>
      </c>
      <c r="M4639">
        <v>2102</v>
      </c>
      <c r="N4639" t="s">
        <v>13167</v>
      </c>
      <c r="O4639">
        <v>2</v>
      </c>
      <c r="P4639">
        <v>28</v>
      </c>
      <c r="Q4639" t="s">
        <v>30</v>
      </c>
      <c r="R4639" t="s">
        <v>31</v>
      </c>
      <c r="S4639">
        <v>0</v>
      </c>
      <c r="T4639">
        <v>2012</v>
      </c>
      <c r="U4639">
        <v>492</v>
      </c>
      <c r="V4639">
        <v>3.5</v>
      </c>
      <c r="W4639">
        <v>0</v>
      </c>
    </row>
    <row r="4640" spans="1:23" x14ac:dyDescent="0.25">
      <c r="A4640" t="s">
        <v>13168</v>
      </c>
      <c r="B4640">
        <v>0</v>
      </c>
      <c r="C4640">
        <v>90</v>
      </c>
      <c r="D4640">
        <v>0</v>
      </c>
      <c r="E4640">
        <v>569</v>
      </c>
      <c r="F4640" t="s">
        <v>2897</v>
      </c>
      <c r="G4640">
        <v>970</v>
      </c>
      <c r="H4640">
        <v>0</v>
      </c>
      <c r="I4640" t="s">
        <v>13169</v>
      </c>
      <c r="J4640" t="s">
        <v>9492</v>
      </c>
      <c r="K4640" t="s">
        <v>13170</v>
      </c>
      <c r="L4640">
        <v>22</v>
      </c>
      <c r="M4640">
        <v>3359</v>
      </c>
      <c r="N4640" t="s">
        <v>4896</v>
      </c>
      <c r="O4640">
        <v>0</v>
      </c>
      <c r="P4640">
        <v>0</v>
      </c>
      <c r="Q4640" t="s">
        <v>30</v>
      </c>
      <c r="R4640" t="s">
        <v>31</v>
      </c>
      <c r="S4640">
        <v>0</v>
      </c>
      <c r="T4640">
        <v>2015</v>
      </c>
      <c r="U4640">
        <v>812</v>
      </c>
      <c r="V4640">
        <v>7.5</v>
      </c>
      <c r="W4640">
        <v>337</v>
      </c>
    </row>
    <row r="4641" spans="1:23" x14ac:dyDescent="0.25">
      <c r="A4641" t="s">
        <v>13171</v>
      </c>
      <c r="B4641">
        <v>1</v>
      </c>
      <c r="C4641">
        <v>122</v>
      </c>
      <c r="D4641">
        <v>406</v>
      </c>
      <c r="E4641">
        <v>152</v>
      </c>
      <c r="F4641" t="s">
        <v>12688</v>
      </c>
      <c r="G4641">
        <v>358</v>
      </c>
      <c r="H4641">
        <v>0</v>
      </c>
      <c r="I4641" t="s">
        <v>775</v>
      </c>
      <c r="J4641" t="s">
        <v>13172</v>
      </c>
      <c r="K4641" t="s">
        <v>13173</v>
      </c>
      <c r="L4641">
        <v>292</v>
      </c>
      <c r="M4641">
        <v>1038</v>
      </c>
      <c r="N4641" t="s">
        <v>13174</v>
      </c>
      <c r="O4641">
        <v>0</v>
      </c>
      <c r="P4641">
        <v>16</v>
      </c>
      <c r="Q4641" t="s">
        <v>30</v>
      </c>
      <c r="R4641" t="s">
        <v>31</v>
      </c>
      <c r="S4641">
        <v>0</v>
      </c>
      <c r="T4641">
        <v>2015</v>
      </c>
      <c r="U4641">
        <v>317</v>
      </c>
      <c r="V4641">
        <v>2.2000000000000002</v>
      </c>
      <c r="W4641">
        <v>353</v>
      </c>
    </row>
    <row r="4642" spans="1:23" x14ac:dyDescent="0.25">
      <c r="A4642" t="s">
        <v>8159</v>
      </c>
      <c r="B4642">
        <v>111</v>
      </c>
      <c r="C4642">
        <v>93</v>
      </c>
      <c r="D4642">
        <v>33</v>
      </c>
      <c r="E4642">
        <v>135</v>
      </c>
      <c r="F4642" t="s">
        <v>8160</v>
      </c>
      <c r="G4642">
        <v>1000</v>
      </c>
      <c r="H4642">
        <v>37188667</v>
      </c>
      <c r="I4642" t="s">
        <v>1639</v>
      </c>
      <c r="J4642" t="s">
        <v>8161</v>
      </c>
      <c r="K4642" t="s">
        <v>8162</v>
      </c>
      <c r="L4642">
        <v>34219</v>
      </c>
      <c r="M4642">
        <v>1531</v>
      </c>
      <c r="N4642" t="s">
        <v>8163</v>
      </c>
      <c r="O4642">
        <v>1</v>
      </c>
      <c r="P4642">
        <v>578</v>
      </c>
      <c r="Q4642" t="s">
        <v>30</v>
      </c>
      <c r="R4642" t="s">
        <v>31</v>
      </c>
      <c r="S4642">
        <v>0</v>
      </c>
      <c r="T4642">
        <v>2002</v>
      </c>
      <c r="U4642">
        <v>188</v>
      </c>
      <c r="V4642">
        <v>3.3</v>
      </c>
      <c r="W4642">
        <v>0</v>
      </c>
    </row>
    <row r="4643" spans="1:23" x14ac:dyDescent="0.25">
      <c r="A4643" t="s">
        <v>13175</v>
      </c>
      <c r="B4643">
        <v>26</v>
      </c>
      <c r="C4643">
        <v>90</v>
      </c>
      <c r="D4643">
        <v>0</v>
      </c>
      <c r="E4643">
        <v>120</v>
      </c>
      <c r="F4643" t="s">
        <v>6630</v>
      </c>
      <c r="G4643">
        <v>322</v>
      </c>
      <c r="H4643">
        <v>0</v>
      </c>
      <c r="I4643" t="s">
        <v>581</v>
      </c>
      <c r="J4643" t="s">
        <v>6401</v>
      </c>
      <c r="K4643" t="s">
        <v>13176</v>
      </c>
      <c r="L4643">
        <v>5025</v>
      </c>
      <c r="M4643">
        <v>630</v>
      </c>
      <c r="N4643" t="s">
        <v>13177</v>
      </c>
      <c r="O4643">
        <v>3</v>
      </c>
      <c r="P4643">
        <v>45</v>
      </c>
      <c r="Q4643" t="s">
        <v>30</v>
      </c>
      <c r="R4643" t="s">
        <v>31</v>
      </c>
      <c r="S4643">
        <v>0</v>
      </c>
      <c r="T4643">
        <v>2011</v>
      </c>
      <c r="U4643">
        <v>178</v>
      </c>
      <c r="V4643">
        <v>6.6</v>
      </c>
      <c r="W4643">
        <v>701</v>
      </c>
    </row>
    <row r="4644" spans="1:23" x14ac:dyDescent="0.25">
      <c r="A4644" t="s">
        <v>13178</v>
      </c>
      <c r="B4644">
        <v>1</v>
      </c>
      <c r="C4644">
        <v>101</v>
      </c>
      <c r="D4644">
        <v>0</v>
      </c>
      <c r="E4644">
        <v>15</v>
      </c>
      <c r="F4644" t="s">
        <v>13179</v>
      </c>
      <c r="G4644">
        <v>159</v>
      </c>
      <c r="H4644">
        <v>0</v>
      </c>
      <c r="I4644" t="s">
        <v>1265</v>
      </c>
      <c r="J4644" t="s">
        <v>11721</v>
      </c>
      <c r="K4644" t="s">
        <v>13180</v>
      </c>
      <c r="L4644">
        <v>197</v>
      </c>
      <c r="M4644">
        <v>206</v>
      </c>
      <c r="N4644" t="s">
        <v>13181</v>
      </c>
      <c r="O4644">
        <v>1</v>
      </c>
      <c r="P4644">
        <v>1</v>
      </c>
      <c r="Q4644" t="s">
        <v>1783</v>
      </c>
      <c r="R4644" t="s">
        <v>13182</v>
      </c>
      <c r="S4644">
        <v>0</v>
      </c>
      <c r="T4644">
        <v>2012</v>
      </c>
      <c r="U4644">
        <v>15</v>
      </c>
      <c r="V4644">
        <v>6.9</v>
      </c>
      <c r="W4644">
        <v>126</v>
      </c>
    </row>
    <row r="4645" spans="1:23" x14ac:dyDescent="0.25">
      <c r="A4645" t="s">
        <v>13183</v>
      </c>
      <c r="B4645">
        <v>3</v>
      </c>
      <c r="C4645">
        <v>94</v>
      </c>
      <c r="D4645">
        <v>0</v>
      </c>
      <c r="E4645">
        <v>212</v>
      </c>
      <c r="F4645" t="s">
        <v>12701</v>
      </c>
      <c r="G4645">
        <v>918</v>
      </c>
      <c r="H4645">
        <v>0</v>
      </c>
      <c r="I4645" t="s">
        <v>13184</v>
      </c>
      <c r="J4645" t="s">
        <v>5851</v>
      </c>
      <c r="K4645" t="s">
        <v>13185</v>
      </c>
      <c r="L4645">
        <v>60</v>
      </c>
      <c r="M4645">
        <v>2091</v>
      </c>
      <c r="N4645" t="s">
        <v>13186</v>
      </c>
      <c r="O4645">
        <v>0</v>
      </c>
      <c r="P4645">
        <v>2</v>
      </c>
      <c r="Q4645" t="s">
        <v>30</v>
      </c>
      <c r="R4645" t="s">
        <v>31</v>
      </c>
      <c r="S4645">
        <v>0</v>
      </c>
      <c r="T4645">
        <v>2016</v>
      </c>
      <c r="U4645">
        <v>402</v>
      </c>
      <c r="V4645">
        <v>4</v>
      </c>
      <c r="W4645">
        <v>381</v>
      </c>
    </row>
    <row r="4646" spans="1:23" x14ac:dyDescent="0.25">
      <c r="A4646" t="s">
        <v>8551</v>
      </c>
      <c r="B4646">
        <v>10</v>
      </c>
      <c r="C4646">
        <v>97</v>
      </c>
      <c r="D4646">
        <v>163</v>
      </c>
      <c r="E4646">
        <v>303</v>
      </c>
      <c r="F4646" t="s">
        <v>6928</v>
      </c>
      <c r="G4646">
        <v>636</v>
      </c>
      <c r="H4646">
        <v>0</v>
      </c>
      <c r="I4646" t="s">
        <v>13187</v>
      </c>
      <c r="J4646" t="s">
        <v>4623</v>
      </c>
      <c r="K4646" t="s">
        <v>13188</v>
      </c>
      <c r="L4646">
        <v>259</v>
      </c>
      <c r="M4646">
        <v>2438</v>
      </c>
      <c r="N4646" t="s">
        <v>13189</v>
      </c>
      <c r="O4646">
        <v>5</v>
      </c>
      <c r="P4646">
        <v>20</v>
      </c>
      <c r="Q4646" t="s">
        <v>30</v>
      </c>
      <c r="R4646" t="s">
        <v>31</v>
      </c>
      <c r="S4646">
        <v>0</v>
      </c>
      <c r="T4646">
        <v>2016</v>
      </c>
      <c r="U4646">
        <v>456</v>
      </c>
      <c r="V4646">
        <v>7.4</v>
      </c>
      <c r="W4646">
        <v>707</v>
      </c>
    </row>
    <row r="4647" spans="1:23" x14ac:dyDescent="0.25">
      <c r="A4647" t="s">
        <v>13190</v>
      </c>
      <c r="B4647">
        <v>1</v>
      </c>
      <c r="C4647">
        <v>90</v>
      </c>
      <c r="D4647">
        <v>0</v>
      </c>
      <c r="E4647">
        <v>33</v>
      </c>
      <c r="F4647" t="s">
        <v>13191</v>
      </c>
      <c r="G4647">
        <v>84</v>
      </c>
      <c r="H4647">
        <v>0</v>
      </c>
      <c r="I4647" t="s">
        <v>13192</v>
      </c>
      <c r="J4647" t="s">
        <v>13193</v>
      </c>
      <c r="K4647" t="s">
        <v>13194</v>
      </c>
      <c r="L4647">
        <v>30</v>
      </c>
      <c r="M4647">
        <v>254</v>
      </c>
      <c r="N4647" t="s">
        <v>13195</v>
      </c>
      <c r="O4647">
        <v>0</v>
      </c>
      <c r="P4647">
        <v>1</v>
      </c>
      <c r="Q4647" t="s">
        <v>30</v>
      </c>
      <c r="R4647" t="s">
        <v>31</v>
      </c>
      <c r="S4647">
        <v>0</v>
      </c>
      <c r="T4647">
        <v>2014</v>
      </c>
      <c r="U4647">
        <v>41</v>
      </c>
      <c r="V4647">
        <v>8.3000000000000007</v>
      </c>
      <c r="W4647">
        <v>70</v>
      </c>
    </row>
    <row r="4648" spans="1:23" x14ac:dyDescent="0.25">
      <c r="A4648" t="s">
        <v>13196</v>
      </c>
      <c r="B4648">
        <v>1</v>
      </c>
      <c r="C4648">
        <v>108</v>
      </c>
      <c r="D4648">
        <v>431</v>
      </c>
      <c r="E4648">
        <v>317</v>
      </c>
      <c r="F4648" t="s">
        <v>13196</v>
      </c>
      <c r="G4648">
        <v>466</v>
      </c>
      <c r="H4648">
        <v>0</v>
      </c>
      <c r="I4648" t="s">
        <v>10406</v>
      </c>
      <c r="J4648" t="s">
        <v>13197</v>
      </c>
      <c r="K4648" t="s">
        <v>13198</v>
      </c>
      <c r="L4648">
        <v>62</v>
      </c>
      <c r="M4648">
        <v>1628</v>
      </c>
      <c r="N4648" t="s">
        <v>13199</v>
      </c>
      <c r="O4648">
        <v>2</v>
      </c>
      <c r="P4648">
        <v>4</v>
      </c>
      <c r="Q4648" t="s">
        <v>30</v>
      </c>
      <c r="R4648" t="s">
        <v>31</v>
      </c>
      <c r="S4648">
        <v>0</v>
      </c>
      <c r="T4648">
        <v>2016</v>
      </c>
      <c r="U4648">
        <v>431</v>
      </c>
      <c r="V4648">
        <v>5.7</v>
      </c>
      <c r="W4648">
        <v>0</v>
      </c>
    </row>
    <row r="4649" spans="1:23" x14ac:dyDescent="0.25">
      <c r="A4649" t="s">
        <v>13200</v>
      </c>
      <c r="B4649">
        <v>10</v>
      </c>
      <c r="C4649">
        <v>82</v>
      </c>
      <c r="D4649">
        <v>0</v>
      </c>
      <c r="E4649">
        <v>0</v>
      </c>
      <c r="F4649" t="s">
        <v>13201</v>
      </c>
      <c r="G4649">
        <v>0</v>
      </c>
      <c r="H4649">
        <v>21199</v>
      </c>
      <c r="I4649" t="s">
        <v>13202</v>
      </c>
      <c r="J4649" t="s">
        <v>13203</v>
      </c>
      <c r="K4649" t="s">
        <v>13204</v>
      </c>
      <c r="L4649">
        <v>40</v>
      </c>
      <c r="M4649">
        <v>0</v>
      </c>
      <c r="N4649" t="s">
        <v>13205</v>
      </c>
      <c r="O4649">
        <v>1</v>
      </c>
      <c r="P4649">
        <v>10</v>
      </c>
      <c r="Q4649" t="s">
        <v>30</v>
      </c>
      <c r="R4649" t="s">
        <v>31</v>
      </c>
      <c r="S4649">
        <v>0</v>
      </c>
      <c r="T4649">
        <v>2014</v>
      </c>
      <c r="U4649">
        <v>0</v>
      </c>
      <c r="V4649">
        <v>6.8</v>
      </c>
      <c r="W4649">
        <v>44</v>
      </c>
    </row>
    <row r="4650" spans="1:23" x14ac:dyDescent="0.25">
      <c r="A4650" t="s">
        <v>13206</v>
      </c>
      <c r="B4650">
        <v>1</v>
      </c>
      <c r="C4650">
        <v>84</v>
      </c>
      <c r="D4650">
        <v>0</v>
      </c>
      <c r="E4650">
        <v>53</v>
      </c>
      <c r="F4650" t="s">
        <v>13207</v>
      </c>
      <c r="G4650">
        <v>385</v>
      </c>
      <c r="H4650">
        <v>0</v>
      </c>
      <c r="I4650" t="s">
        <v>10406</v>
      </c>
      <c r="J4650" t="s">
        <v>13208</v>
      </c>
      <c r="K4650" t="s">
        <v>13209</v>
      </c>
      <c r="L4650">
        <v>15</v>
      </c>
      <c r="M4650">
        <v>683</v>
      </c>
      <c r="N4650" t="s">
        <v>13210</v>
      </c>
      <c r="O4650">
        <v>2</v>
      </c>
      <c r="P4650">
        <v>1</v>
      </c>
      <c r="Q4650" t="s">
        <v>30</v>
      </c>
      <c r="R4650" t="s">
        <v>31</v>
      </c>
      <c r="S4650">
        <v>0</v>
      </c>
      <c r="T4650">
        <v>2016</v>
      </c>
      <c r="U4650">
        <v>169</v>
      </c>
      <c r="V4650">
        <v>5.2</v>
      </c>
      <c r="W4650">
        <v>9</v>
      </c>
    </row>
    <row r="4651" spans="1:23" x14ac:dyDescent="0.25">
      <c r="A4651" t="s">
        <v>58</v>
      </c>
      <c r="B4651">
        <v>525</v>
      </c>
      <c r="C4651">
        <v>130</v>
      </c>
      <c r="D4651">
        <v>0</v>
      </c>
      <c r="E4651">
        <v>11000</v>
      </c>
      <c r="F4651" t="s">
        <v>203</v>
      </c>
      <c r="G4651">
        <v>44000</v>
      </c>
      <c r="H4651">
        <v>234903076</v>
      </c>
      <c r="I4651" t="s">
        <v>142</v>
      </c>
      <c r="J4651" t="s">
        <v>204</v>
      </c>
      <c r="K4651" t="s">
        <v>205</v>
      </c>
      <c r="L4651">
        <v>175413</v>
      </c>
      <c r="M4651">
        <v>73441</v>
      </c>
      <c r="N4651" t="s">
        <v>59</v>
      </c>
      <c r="O4651">
        <v>4</v>
      </c>
      <c r="P4651">
        <v>511</v>
      </c>
      <c r="Q4651" t="s">
        <v>30</v>
      </c>
      <c r="R4651" t="s">
        <v>31</v>
      </c>
      <c r="S4651">
        <v>0</v>
      </c>
      <c r="T4651">
        <v>2013</v>
      </c>
      <c r="U4651">
        <v>15000</v>
      </c>
      <c r="V4651">
        <v>6.4</v>
      </c>
      <c r="W4651">
        <v>60000</v>
      </c>
    </row>
    <row r="4652" spans="1:23" x14ac:dyDescent="0.25">
      <c r="A4652" t="s">
        <v>11589</v>
      </c>
      <c r="B4652">
        <v>96</v>
      </c>
      <c r="C4652">
        <v>91</v>
      </c>
      <c r="D4652">
        <v>6</v>
      </c>
      <c r="E4652">
        <v>10</v>
      </c>
      <c r="F4652" t="s">
        <v>13211</v>
      </c>
      <c r="G4652">
        <v>488</v>
      </c>
      <c r="H4652">
        <v>0</v>
      </c>
      <c r="I4652" t="s">
        <v>11591</v>
      </c>
      <c r="J4652" t="s">
        <v>2608</v>
      </c>
      <c r="K4652" t="s">
        <v>13212</v>
      </c>
      <c r="L4652">
        <v>19253</v>
      </c>
      <c r="M4652">
        <v>553</v>
      </c>
      <c r="N4652" t="s">
        <v>13213</v>
      </c>
      <c r="O4652">
        <v>0</v>
      </c>
      <c r="P4652">
        <v>147</v>
      </c>
      <c r="Q4652" t="s">
        <v>30</v>
      </c>
      <c r="R4652" t="s">
        <v>31</v>
      </c>
      <c r="S4652">
        <v>0</v>
      </c>
      <c r="T4652">
        <v>1984</v>
      </c>
      <c r="U4652">
        <v>11</v>
      </c>
      <c r="V4652">
        <v>6.2</v>
      </c>
      <c r="W4652">
        <v>0</v>
      </c>
    </row>
    <row r="4653" spans="1:23" x14ac:dyDescent="0.25">
      <c r="A4653" t="s">
        <v>9286</v>
      </c>
      <c r="B4653">
        <v>8</v>
      </c>
      <c r="C4653">
        <v>91</v>
      </c>
      <c r="D4653">
        <v>10</v>
      </c>
      <c r="E4653">
        <v>10</v>
      </c>
      <c r="F4653" t="s">
        <v>13214</v>
      </c>
      <c r="G4653">
        <v>353</v>
      </c>
      <c r="H4653">
        <v>2712293</v>
      </c>
      <c r="I4653" t="s">
        <v>1265</v>
      </c>
      <c r="J4653" t="s">
        <v>9868</v>
      </c>
      <c r="K4653" t="s">
        <v>13215</v>
      </c>
      <c r="L4653">
        <v>475</v>
      </c>
      <c r="M4653">
        <v>380</v>
      </c>
      <c r="N4653" t="s">
        <v>9286</v>
      </c>
      <c r="O4653">
        <v>4</v>
      </c>
      <c r="P4653">
        <v>11</v>
      </c>
      <c r="Q4653" t="s">
        <v>30</v>
      </c>
      <c r="R4653" t="s">
        <v>31</v>
      </c>
      <c r="S4653">
        <v>0</v>
      </c>
      <c r="T4653">
        <v>1991</v>
      </c>
      <c r="U4653">
        <v>12</v>
      </c>
      <c r="V4653">
        <v>5.9</v>
      </c>
      <c r="W4653">
        <v>123</v>
      </c>
    </row>
    <row r="4654" spans="1:23" x14ac:dyDescent="0.25">
      <c r="A4654" t="s">
        <v>774</v>
      </c>
      <c r="B4654">
        <v>92</v>
      </c>
      <c r="C4654">
        <v>107</v>
      </c>
      <c r="D4654">
        <v>521</v>
      </c>
      <c r="E4654">
        <v>80</v>
      </c>
      <c r="F4654" t="s">
        <v>13216</v>
      </c>
      <c r="G4654">
        <v>773</v>
      </c>
      <c r="H4654">
        <v>768045</v>
      </c>
      <c r="I4654" t="s">
        <v>1283</v>
      </c>
      <c r="J4654" t="s">
        <v>126</v>
      </c>
      <c r="K4654" t="s">
        <v>13217</v>
      </c>
      <c r="L4654">
        <v>19732</v>
      </c>
      <c r="M4654">
        <v>976</v>
      </c>
      <c r="N4654" t="s">
        <v>13218</v>
      </c>
      <c r="O4654">
        <v>0</v>
      </c>
      <c r="P4654">
        <v>120</v>
      </c>
      <c r="Q4654" t="s">
        <v>30</v>
      </c>
      <c r="R4654" t="s">
        <v>44</v>
      </c>
      <c r="S4654">
        <v>0</v>
      </c>
      <c r="T4654">
        <v>2002</v>
      </c>
      <c r="U4654">
        <v>89</v>
      </c>
      <c r="V4654">
        <v>7.7</v>
      </c>
      <c r="W4654">
        <v>0</v>
      </c>
    </row>
    <row r="4655" spans="1:23" x14ac:dyDescent="0.25">
      <c r="A4655" t="s">
        <v>13219</v>
      </c>
      <c r="B4655">
        <v>1</v>
      </c>
      <c r="C4655">
        <v>82</v>
      </c>
      <c r="D4655">
        <v>5</v>
      </c>
      <c r="E4655">
        <v>237</v>
      </c>
      <c r="F4655" t="s">
        <v>13220</v>
      </c>
      <c r="G4655">
        <v>472</v>
      </c>
      <c r="H4655">
        <v>0</v>
      </c>
      <c r="I4655" t="s">
        <v>878</v>
      </c>
      <c r="J4655" t="s">
        <v>13221</v>
      </c>
      <c r="K4655" t="s">
        <v>13222</v>
      </c>
      <c r="L4655">
        <v>53</v>
      </c>
      <c r="M4655">
        <v>1752</v>
      </c>
      <c r="N4655" t="s">
        <v>7925</v>
      </c>
      <c r="O4655">
        <v>6</v>
      </c>
      <c r="P4655">
        <v>5</v>
      </c>
      <c r="Q4655" t="s">
        <v>30</v>
      </c>
      <c r="R4655" t="s">
        <v>31</v>
      </c>
      <c r="S4655">
        <v>0</v>
      </c>
      <c r="T4655">
        <v>2015</v>
      </c>
      <c r="U4655">
        <v>251</v>
      </c>
      <c r="V4655">
        <v>4.3</v>
      </c>
      <c r="W4655">
        <v>62</v>
      </c>
    </row>
    <row r="4656" spans="1:23" x14ac:dyDescent="0.25">
      <c r="A4656" t="s">
        <v>13223</v>
      </c>
      <c r="B4656">
        <v>365</v>
      </c>
      <c r="C4656">
        <v>84</v>
      </c>
      <c r="D4656">
        <v>3</v>
      </c>
      <c r="E4656">
        <v>446</v>
      </c>
      <c r="F4656" t="s">
        <v>3127</v>
      </c>
      <c r="G4656">
        <v>10000</v>
      </c>
      <c r="H4656">
        <v>379122</v>
      </c>
      <c r="I4656" t="s">
        <v>936</v>
      </c>
      <c r="J4656" t="s">
        <v>209</v>
      </c>
      <c r="K4656" t="s">
        <v>13224</v>
      </c>
      <c r="L4656">
        <v>10143</v>
      </c>
      <c r="M4656">
        <v>12496</v>
      </c>
      <c r="N4656" t="s">
        <v>6687</v>
      </c>
      <c r="O4656">
        <v>0</v>
      </c>
      <c r="P4656">
        <v>54</v>
      </c>
      <c r="Q4656" t="s">
        <v>30</v>
      </c>
      <c r="R4656" t="s">
        <v>44</v>
      </c>
      <c r="S4656">
        <v>0</v>
      </c>
      <c r="T4656">
        <v>2005</v>
      </c>
      <c r="U4656">
        <v>651</v>
      </c>
      <c r="V4656">
        <v>7.1</v>
      </c>
      <c r="W4656">
        <v>0</v>
      </c>
    </row>
    <row r="4657" spans="1:23" x14ac:dyDescent="0.25">
      <c r="A4657" t="s">
        <v>13225</v>
      </c>
      <c r="B4657">
        <v>88</v>
      </c>
      <c r="C4657">
        <v>103</v>
      </c>
      <c r="D4657">
        <v>365</v>
      </c>
      <c r="E4657">
        <v>49</v>
      </c>
      <c r="F4657" t="s">
        <v>13225</v>
      </c>
      <c r="G4657">
        <v>907</v>
      </c>
      <c r="H4657">
        <v>23000</v>
      </c>
      <c r="I4657" t="s">
        <v>12381</v>
      </c>
      <c r="J4657" t="s">
        <v>13226</v>
      </c>
      <c r="K4657" t="s">
        <v>13227</v>
      </c>
      <c r="L4657">
        <v>5931</v>
      </c>
      <c r="M4657">
        <v>1411</v>
      </c>
      <c r="N4657" t="s">
        <v>13228</v>
      </c>
      <c r="O4657">
        <v>0</v>
      </c>
      <c r="P4657">
        <v>58</v>
      </c>
      <c r="Q4657" t="s">
        <v>30</v>
      </c>
      <c r="R4657" t="s">
        <v>31</v>
      </c>
      <c r="S4657">
        <v>0</v>
      </c>
      <c r="T4657">
        <v>2006</v>
      </c>
      <c r="U4657">
        <v>365</v>
      </c>
      <c r="V4657">
        <v>6.2</v>
      </c>
      <c r="W4657">
        <v>0</v>
      </c>
    </row>
    <row r="4658" spans="1:23" x14ac:dyDescent="0.25">
      <c r="A4658" t="s">
        <v>13229</v>
      </c>
      <c r="B4658">
        <v>3</v>
      </c>
      <c r="C4658">
        <v>86</v>
      </c>
      <c r="D4658">
        <v>0</v>
      </c>
      <c r="E4658">
        <v>304</v>
      </c>
      <c r="F4658" t="s">
        <v>13230</v>
      </c>
      <c r="G4658">
        <v>873</v>
      </c>
      <c r="H4658">
        <v>0</v>
      </c>
      <c r="I4658" t="s">
        <v>1099</v>
      </c>
      <c r="J4658" t="s">
        <v>13231</v>
      </c>
      <c r="K4658" t="s">
        <v>13232</v>
      </c>
      <c r="L4658">
        <v>64</v>
      </c>
      <c r="M4658">
        <v>2830</v>
      </c>
      <c r="N4658" t="s">
        <v>13233</v>
      </c>
      <c r="O4658">
        <v>1</v>
      </c>
      <c r="P4658">
        <v>3</v>
      </c>
      <c r="Q4658" t="s">
        <v>30</v>
      </c>
      <c r="R4658" t="s">
        <v>31</v>
      </c>
      <c r="S4658">
        <v>0</v>
      </c>
      <c r="T4658">
        <v>2013</v>
      </c>
      <c r="U4658">
        <v>469</v>
      </c>
      <c r="V4658">
        <v>6.8</v>
      </c>
      <c r="W4658">
        <v>31</v>
      </c>
    </row>
    <row r="4659" spans="1:23" x14ac:dyDescent="0.25">
      <c r="A4659" t="s">
        <v>13234</v>
      </c>
      <c r="B4659">
        <v>65</v>
      </c>
      <c r="C4659">
        <v>89</v>
      </c>
      <c r="D4659">
        <v>24</v>
      </c>
      <c r="E4659">
        <v>45</v>
      </c>
      <c r="F4659" t="s">
        <v>13235</v>
      </c>
      <c r="G4659">
        <v>610</v>
      </c>
      <c r="H4659">
        <v>2300000</v>
      </c>
      <c r="I4659" t="s">
        <v>6608</v>
      </c>
      <c r="J4659" t="s">
        <v>12958</v>
      </c>
      <c r="K4659" t="s">
        <v>13236</v>
      </c>
      <c r="L4659">
        <v>7921</v>
      </c>
      <c r="M4659">
        <v>995</v>
      </c>
      <c r="N4659" t="s">
        <v>13237</v>
      </c>
      <c r="O4659">
        <v>2</v>
      </c>
      <c r="P4659">
        <v>97</v>
      </c>
      <c r="Q4659" t="s">
        <v>30</v>
      </c>
      <c r="R4659" t="s">
        <v>31</v>
      </c>
      <c r="S4659">
        <v>0</v>
      </c>
      <c r="T4659">
        <v>1933</v>
      </c>
      <c r="U4659">
        <v>105</v>
      </c>
      <c r="V4659">
        <v>7.7</v>
      </c>
      <c r="W4659">
        <v>439</v>
      </c>
    </row>
    <row r="4660" spans="1:23" x14ac:dyDescent="0.25">
      <c r="A4660" t="s">
        <v>13238</v>
      </c>
      <c r="B4660">
        <v>0</v>
      </c>
      <c r="C4660">
        <v>52</v>
      </c>
      <c r="D4660">
        <v>0</v>
      </c>
      <c r="E4660">
        <v>0</v>
      </c>
      <c r="F4660" t="s">
        <v>13239</v>
      </c>
      <c r="G4660">
        <v>8</v>
      </c>
      <c r="H4660">
        <v>0</v>
      </c>
      <c r="I4660" t="s">
        <v>51</v>
      </c>
      <c r="J4660" t="s">
        <v>13240</v>
      </c>
      <c r="K4660" t="s">
        <v>13241</v>
      </c>
      <c r="L4660">
        <v>78</v>
      </c>
      <c r="M4660">
        <v>10</v>
      </c>
      <c r="N4660" t="s">
        <v>13242</v>
      </c>
      <c r="O4660">
        <v>0</v>
      </c>
      <c r="P4660">
        <v>10</v>
      </c>
      <c r="Q4660" t="s">
        <v>30</v>
      </c>
      <c r="R4660" t="s">
        <v>31</v>
      </c>
      <c r="S4660">
        <v>0</v>
      </c>
      <c r="T4660">
        <v>2014</v>
      </c>
      <c r="U4660">
        <v>2</v>
      </c>
      <c r="V4660">
        <v>8.1999999999999993</v>
      </c>
      <c r="W4660">
        <v>460</v>
      </c>
    </row>
    <row r="4661" spans="1:23" x14ac:dyDescent="0.25">
      <c r="A4661" t="s">
        <v>11197</v>
      </c>
      <c r="B4661">
        <v>71</v>
      </c>
      <c r="C4661">
        <v>98</v>
      </c>
      <c r="D4661">
        <v>89</v>
      </c>
      <c r="E4661">
        <v>3</v>
      </c>
      <c r="F4661" t="s">
        <v>13243</v>
      </c>
      <c r="G4661">
        <v>88</v>
      </c>
      <c r="H4661">
        <v>2938208</v>
      </c>
      <c r="I4661" t="s">
        <v>936</v>
      </c>
      <c r="J4661" t="s">
        <v>13244</v>
      </c>
      <c r="K4661" t="s">
        <v>13245</v>
      </c>
      <c r="L4661">
        <v>7143</v>
      </c>
      <c r="M4661">
        <v>173</v>
      </c>
      <c r="N4661" t="s">
        <v>13246</v>
      </c>
      <c r="O4661">
        <v>1</v>
      </c>
      <c r="P4661">
        <v>52</v>
      </c>
      <c r="Q4661" t="s">
        <v>30</v>
      </c>
      <c r="R4661" t="s">
        <v>31</v>
      </c>
      <c r="S4661">
        <v>0</v>
      </c>
      <c r="T4661">
        <v>1990</v>
      </c>
      <c r="U4661">
        <v>74</v>
      </c>
      <c r="V4661">
        <v>7.5</v>
      </c>
      <c r="W4661">
        <v>865</v>
      </c>
    </row>
    <row r="4662" spans="1:23" x14ac:dyDescent="0.25">
      <c r="A4662" t="s">
        <v>13247</v>
      </c>
      <c r="B4662">
        <v>34</v>
      </c>
      <c r="C4662">
        <v>133</v>
      </c>
      <c r="D4662">
        <v>10</v>
      </c>
      <c r="E4662">
        <v>19</v>
      </c>
      <c r="F4662" t="s">
        <v>13248</v>
      </c>
      <c r="G4662">
        <v>690</v>
      </c>
      <c r="H4662">
        <v>9910</v>
      </c>
      <c r="I4662" t="s">
        <v>3552</v>
      </c>
      <c r="J4662" t="s">
        <v>677</v>
      </c>
      <c r="K4662" t="s">
        <v>13249</v>
      </c>
      <c r="L4662">
        <v>13543</v>
      </c>
      <c r="M4662">
        <v>774</v>
      </c>
      <c r="N4662" t="s">
        <v>13250</v>
      </c>
      <c r="O4662">
        <v>15</v>
      </c>
      <c r="P4662">
        <v>94</v>
      </c>
      <c r="Q4662" t="s">
        <v>7293</v>
      </c>
      <c r="R4662" t="s">
        <v>7294</v>
      </c>
      <c r="S4662">
        <v>0</v>
      </c>
      <c r="T4662">
        <v>2004</v>
      </c>
      <c r="U4662">
        <v>24</v>
      </c>
      <c r="V4662">
        <v>7.6</v>
      </c>
      <c r="W4662">
        <v>0</v>
      </c>
    </row>
    <row r="4663" spans="1:23" x14ac:dyDescent="0.25">
      <c r="A4663" t="s">
        <v>13251</v>
      </c>
      <c r="B4663">
        <v>15</v>
      </c>
      <c r="C4663">
        <v>81</v>
      </c>
      <c r="D4663">
        <v>15</v>
      </c>
      <c r="E4663">
        <v>93</v>
      </c>
      <c r="F4663" t="s">
        <v>13252</v>
      </c>
      <c r="G4663">
        <v>847</v>
      </c>
      <c r="H4663">
        <v>0</v>
      </c>
      <c r="I4663" t="s">
        <v>3752</v>
      </c>
      <c r="J4663" t="s">
        <v>13253</v>
      </c>
      <c r="K4663" t="s">
        <v>13254</v>
      </c>
      <c r="L4663">
        <v>268</v>
      </c>
      <c r="M4663">
        <v>1151</v>
      </c>
      <c r="N4663" t="s">
        <v>12861</v>
      </c>
      <c r="O4663">
        <v>0</v>
      </c>
      <c r="P4663">
        <v>6</v>
      </c>
      <c r="Q4663" t="s">
        <v>30</v>
      </c>
      <c r="R4663" t="s">
        <v>31</v>
      </c>
      <c r="S4663">
        <v>0</v>
      </c>
      <c r="T4663">
        <v>2013</v>
      </c>
      <c r="U4663">
        <v>94</v>
      </c>
      <c r="V4663">
        <v>4.0999999999999996</v>
      </c>
      <c r="W4663">
        <v>61</v>
      </c>
    </row>
    <row r="4664" spans="1:23" x14ac:dyDescent="0.25">
      <c r="A4664" t="s">
        <v>4763</v>
      </c>
      <c r="B4664">
        <v>220</v>
      </c>
      <c r="C4664">
        <v>92</v>
      </c>
      <c r="D4664">
        <v>100</v>
      </c>
      <c r="E4664">
        <v>482</v>
      </c>
      <c r="F4664" t="s">
        <v>587</v>
      </c>
      <c r="G4664">
        <v>970</v>
      </c>
      <c r="H4664">
        <v>44540956</v>
      </c>
      <c r="I4664" t="s">
        <v>1094</v>
      </c>
      <c r="J4664" t="s">
        <v>1277</v>
      </c>
      <c r="K4664" t="s">
        <v>13255</v>
      </c>
      <c r="L4664">
        <v>161448</v>
      </c>
      <c r="M4664">
        <v>3950</v>
      </c>
      <c r="N4664" t="s">
        <v>3435</v>
      </c>
      <c r="O4664">
        <v>0</v>
      </c>
      <c r="P4664">
        <v>1473</v>
      </c>
      <c r="Q4664" t="s">
        <v>30</v>
      </c>
      <c r="R4664" t="s">
        <v>31</v>
      </c>
      <c r="S4664">
        <v>0</v>
      </c>
      <c r="T4664">
        <v>2004</v>
      </c>
      <c r="U4664">
        <v>759</v>
      </c>
      <c r="V4664">
        <v>6.9</v>
      </c>
      <c r="W4664">
        <v>0</v>
      </c>
    </row>
    <row r="4665" spans="1:23" x14ac:dyDescent="0.25">
      <c r="A4665" t="s">
        <v>10306</v>
      </c>
      <c r="B4665">
        <v>279</v>
      </c>
      <c r="C4665">
        <v>90</v>
      </c>
      <c r="D4665">
        <v>57</v>
      </c>
      <c r="E4665">
        <v>92</v>
      </c>
      <c r="F4665" t="s">
        <v>13256</v>
      </c>
      <c r="G4665">
        <v>1000</v>
      </c>
      <c r="H4665">
        <v>258113</v>
      </c>
      <c r="I4665" t="s">
        <v>1385</v>
      </c>
      <c r="J4665" t="s">
        <v>1805</v>
      </c>
      <c r="K4665" t="s">
        <v>13257</v>
      </c>
      <c r="L4665">
        <v>42678</v>
      </c>
      <c r="M4665">
        <v>1528</v>
      </c>
      <c r="N4665" t="s">
        <v>13258</v>
      </c>
      <c r="O4665">
        <v>0</v>
      </c>
      <c r="P4665">
        <v>135</v>
      </c>
      <c r="Q4665" t="s">
        <v>30</v>
      </c>
      <c r="R4665" t="s">
        <v>31</v>
      </c>
      <c r="S4665">
        <v>0</v>
      </c>
      <c r="T4665">
        <v>2013</v>
      </c>
      <c r="U4665">
        <v>235</v>
      </c>
      <c r="V4665">
        <v>7.1</v>
      </c>
      <c r="W4665">
        <v>0</v>
      </c>
    </row>
    <row r="4666" spans="1:23" x14ac:dyDescent="0.25">
      <c r="A4666" t="s">
        <v>10365</v>
      </c>
      <c r="B4666">
        <v>409</v>
      </c>
      <c r="C4666">
        <v>84</v>
      </c>
      <c r="D4666">
        <v>110</v>
      </c>
      <c r="E4666">
        <v>21</v>
      </c>
      <c r="F4666" t="s">
        <v>13259</v>
      </c>
      <c r="G4666">
        <v>189</v>
      </c>
      <c r="H4666">
        <v>107917283</v>
      </c>
      <c r="I4666" t="s">
        <v>3905</v>
      </c>
      <c r="J4666" t="s">
        <v>11034</v>
      </c>
      <c r="K4666" t="s">
        <v>13260</v>
      </c>
      <c r="L4666">
        <v>184824</v>
      </c>
      <c r="M4666">
        <v>330</v>
      </c>
      <c r="N4666" t="s">
        <v>13261</v>
      </c>
      <c r="O4666">
        <v>0</v>
      </c>
      <c r="P4666">
        <v>1189</v>
      </c>
      <c r="Q4666" t="s">
        <v>30</v>
      </c>
      <c r="R4666" t="s">
        <v>31</v>
      </c>
      <c r="S4666">
        <v>0</v>
      </c>
      <c r="T4666">
        <v>2007</v>
      </c>
      <c r="U4666">
        <v>109</v>
      </c>
      <c r="V4666">
        <v>6.3</v>
      </c>
      <c r="W4666">
        <v>12000</v>
      </c>
    </row>
    <row r="4667" spans="1:23" x14ac:dyDescent="0.25">
      <c r="A4667" t="s">
        <v>11370</v>
      </c>
      <c r="B4667">
        <v>86</v>
      </c>
      <c r="C4667">
        <v>91</v>
      </c>
      <c r="D4667">
        <v>147</v>
      </c>
      <c r="E4667">
        <v>5</v>
      </c>
      <c r="F4667" t="s">
        <v>13262</v>
      </c>
      <c r="G4667">
        <v>22</v>
      </c>
      <c r="H4667">
        <v>1293295</v>
      </c>
      <c r="I4667" t="s">
        <v>9519</v>
      </c>
      <c r="J4667" t="s">
        <v>13263</v>
      </c>
      <c r="K4667" t="s">
        <v>13264</v>
      </c>
      <c r="L4667">
        <v>10366</v>
      </c>
      <c r="M4667">
        <v>54</v>
      </c>
      <c r="N4667" t="s">
        <v>13265</v>
      </c>
      <c r="O4667">
        <v>0</v>
      </c>
      <c r="P4667">
        <v>88</v>
      </c>
      <c r="Q4667" t="s">
        <v>30</v>
      </c>
      <c r="R4667" t="s">
        <v>31</v>
      </c>
      <c r="S4667">
        <v>0</v>
      </c>
      <c r="T4667">
        <v>2001</v>
      </c>
      <c r="U4667">
        <v>20</v>
      </c>
      <c r="V4667">
        <v>7.7</v>
      </c>
      <c r="W4667">
        <v>0</v>
      </c>
    </row>
    <row r="4668" spans="1:23" x14ac:dyDescent="0.25">
      <c r="A4668" t="s">
        <v>1792</v>
      </c>
      <c r="B4668">
        <v>131</v>
      </c>
      <c r="C4668">
        <v>91</v>
      </c>
      <c r="D4668">
        <v>0</v>
      </c>
      <c r="E4668">
        <v>332</v>
      </c>
      <c r="F4668" t="s">
        <v>1572</v>
      </c>
      <c r="G4668">
        <v>795</v>
      </c>
      <c r="H4668">
        <v>1229197</v>
      </c>
      <c r="I4668" t="s">
        <v>3337</v>
      </c>
      <c r="J4668" t="s">
        <v>496</v>
      </c>
      <c r="K4668" t="s">
        <v>13266</v>
      </c>
      <c r="L4668">
        <v>382240</v>
      </c>
      <c r="M4668">
        <v>2158</v>
      </c>
      <c r="N4668" t="s">
        <v>13267</v>
      </c>
      <c r="O4668">
        <v>0</v>
      </c>
      <c r="P4668">
        <v>660</v>
      </c>
      <c r="Q4668" t="s">
        <v>30</v>
      </c>
      <c r="R4668" t="s">
        <v>44</v>
      </c>
      <c r="S4668">
        <v>0</v>
      </c>
      <c r="T4668">
        <v>1975</v>
      </c>
      <c r="U4668">
        <v>561</v>
      </c>
      <c r="V4668">
        <v>8.3000000000000007</v>
      </c>
      <c r="W4668">
        <v>14000</v>
      </c>
    </row>
    <row r="4669" spans="1:23" x14ac:dyDescent="0.25">
      <c r="A4669" t="s">
        <v>10167</v>
      </c>
      <c r="B4669">
        <v>69</v>
      </c>
      <c r="C4669">
        <v>90</v>
      </c>
      <c r="D4669">
        <v>25</v>
      </c>
      <c r="E4669">
        <v>138</v>
      </c>
      <c r="F4669" t="s">
        <v>8961</v>
      </c>
      <c r="G4669">
        <v>231</v>
      </c>
      <c r="H4669">
        <v>1689999</v>
      </c>
      <c r="I4669" t="s">
        <v>2164</v>
      </c>
      <c r="J4669" t="s">
        <v>13268</v>
      </c>
      <c r="K4669" t="s">
        <v>13269</v>
      </c>
      <c r="L4669">
        <v>3675</v>
      </c>
      <c r="M4669">
        <v>771</v>
      </c>
      <c r="N4669" t="s">
        <v>13270</v>
      </c>
      <c r="O4669">
        <v>1</v>
      </c>
      <c r="P4669">
        <v>48</v>
      </c>
      <c r="Q4669" t="s">
        <v>1783</v>
      </c>
      <c r="R4669" t="s">
        <v>31</v>
      </c>
      <c r="S4669">
        <v>0</v>
      </c>
      <c r="T4669">
        <v>2006</v>
      </c>
      <c r="U4669">
        <v>200</v>
      </c>
      <c r="V4669">
        <v>7.1</v>
      </c>
      <c r="W4669">
        <v>426</v>
      </c>
    </row>
    <row r="4670" spans="1:23" x14ac:dyDescent="0.25">
      <c r="A4670" t="s">
        <v>13271</v>
      </c>
      <c r="B4670">
        <v>8</v>
      </c>
      <c r="C4670">
        <v>96</v>
      </c>
      <c r="D4670">
        <v>14</v>
      </c>
      <c r="E4670">
        <v>6</v>
      </c>
      <c r="F4670" t="s">
        <v>13271</v>
      </c>
      <c r="G4670">
        <v>361</v>
      </c>
      <c r="H4670">
        <v>11798</v>
      </c>
      <c r="I4670" t="s">
        <v>13272</v>
      </c>
      <c r="J4670" t="s">
        <v>13273</v>
      </c>
      <c r="K4670" t="s">
        <v>13274</v>
      </c>
      <c r="L4670">
        <v>179</v>
      </c>
      <c r="M4670">
        <v>387</v>
      </c>
      <c r="N4670" t="s">
        <v>13275</v>
      </c>
      <c r="O4670">
        <v>2</v>
      </c>
      <c r="P4670">
        <v>18</v>
      </c>
      <c r="Q4670" t="s">
        <v>30</v>
      </c>
      <c r="R4670" t="s">
        <v>31</v>
      </c>
      <c r="S4670">
        <v>0</v>
      </c>
      <c r="T4670">
        <v>2003</v>
      </c>
      <c r="U4670">
        <v>14</v>
      </c>
      <c r="V4670">
        <v>4.7</v>
      </c>
      <c r="W4670">
        <v>39</v>
      </c>
    </row>
    <row r="4671" spans="1:23" x14ac:dyDescent="0.25">
      <c r="A4671" t="s">
        <v>13276</v>
      </c>
      <c r="B4671">
        <v>72</v>
      </c>
      <c r="C4671">
        <v>88</v>
      </c>
      <c r="D4671">
        <v>20</v>
      </c>
      <c r="E4671">
        <v>0</v>
      </c>
      <c r="F4671" t="s">
        <v>13276</v>
      </c>
      <c r="G4671">
        <v>58</v>
      </c>
      <c r="H4671">
        <v>592014</v>
      </c>
      <c r="I4671" t="s">
        <v>13277</v>
      </c>
      <c r="J4671" t="s">
        <v>13278</v>
      </c>
      <c r="K4671" t="s">
        <v>13279</v>
      </c>
      <c r="L4671">
        <v>5709</v>
      </c>
      <c r="M4671">
        <v>78</v>
      </c>
      <c r="N4671" t="s">
        <v>13280</v>
      </c>
      <c r="O4671">
        <v>3</v>
      </c>
      <c r="P4671">
        <v>114</v>
      </c>
      <c r="Q4671" t="s">
        <v>30</v>
      </c>
      <c r="R4671" t="s">
        <v>31</v>
      </c>
      <c r="S4671">
        <v>0</v>
      </c>
      <c r="T4671">
        <v>2003</v>
      </c>
      <c r="U4671">
        <v>20</v>
      </c>
      <c r="V4671">
        <v>7.2</v>
      </c>
      <c r="W4671">
        <v>754</v>
      </c>
    </row>
    <row r="4672" spans="1:23" x14ac:dyDescent="0.25">
      <c r="A4672" t="s">
        <v>13281</v>
      </c>
      <c r="B4672">
        <v>4</v>
      </c>
      <c r="C4672">
        <v>92</v>
      </c>
      <c r="D4672">
        <v>4</v>
      </c>
      <c r="E4672">
        <v>12</v>
      </c>
      <c r="F4672" t="s">
        <v>13282</v>
      </c>
      <c r="G4672">
        <v>93</v>
      </c>
      <c r="H4672">
        <v>425899</v>
      </c>
      <c r="I4672" t="s">
        <v>51</v>
      </c>
      <c r="J4672" t="s">
        <v>13283</v>
      </c>
      <c r="K4672" t="s">
        <v>13284</v>
      </c>
      <c r="L4672">
        <v>1123</v>
      </c>
      <c r="M4672">
        <v>168</v>
      </c>
      <c r="N4672" t="s">
        <v>13285</v>
      </c>
      <c r="O4672">
        <v>0</v>
      </c>
      <c r="P4672">
        <v>31</v>
      </c>
      <c r="Q4672" t="s">
        <v>30</v>
      </c>
      <c r="R4672" t="s">
        <v>31</v>
      </c>
      <c r="S4672">
        <v>0</v>
      </c>
      <c r="T4672">
        <v>2010</v>
      </c>
      <c r="U4672">
        <v>31</v>
      </c>
      <c r="V4672">
        <v>5.0999999999999996</v>
      </c>
      <c r="W4672">
        <v>638</v>
      </c>
    </row>
    <row r="4673" spans="1:23" x14ac:dyDescent="0.25">
      <c r="A4673" t="s">
        <v>13286</v>
      </c>
      <c r="B4673">
        <v>9</v>
      </c>
      <c r="C4673">
        <v>97</v>
      </c>
      <c r="D4673">
        <v>0</v>
      </c>
      <c r="E4673">
        <v>271</v>
      </c>
      <c r="F4673" t="s">
        <v>13287</v>
      </c>
      <c r="G4673">
        <v>935</v>
      </c>
      <c r="H4673">
        <v>0</v>
      </c>
      <c r="I4673" t="s">
        <v>4577</v>
      </c>
      <c r="J4673" t="s">
        <v>7833</v>
      </c>
      <c r="K4673" t="s">
        <v>13288</v>
      </c>
      <c r="L4673">
        <v>143</v>
      </c>
      <c r="M4673">
        <v>2350</v>
      </c>
      <c r="N4673" t="s">
        <v>13289</v>
      </c>
      <c r="O4673">
        <v>3</v>
      </c>
      <c r="P4673">
        <v>5</v>
      </c>
      <c r="Q4673" t="s">
        <v>30</v>
      </c>
      <c r="R4673" t="s">
        <v>31</v>
      </c>
      <c r="S4673">
        <v>0</v>
      </c>
      <c r="T4673">
        <v>2014</v>
      </c>
      <c r="U4673">
        <v>709</v>
      </c>
      <c r="V4673">
        <v>5.4</v>
      </c>
      <c r="W4673">
        <v>194</v>
      </c>
    </row>
    <row r="4674" spans="1:23" x14ac:dyDescent="0.25">
      <c r="A4674" t="s">
        <v>13290</v>
      </c>
      <c r="B4674">
        <v>203</v>
      </c>
      <c r="C4674">
        <v>82</v>
      </c>
      <c r="D4674">
        <v>385</v>
      </c>
      <c r="E4674">
        <v>22</v>
      </c>
      <c r="F4674" t="s">
        <v>13291</v>
      </c>
      <c r="G4674">
        <v>48</v>
      </c>
      <c r="H4674">
        <v>126387</v>
      </c>
      <c r="I4674" t="s">
        <v>3905</v>
      </c>
      <c r="J4674" t="s">
        <v>13292</v>
      </c>
      <c r="K4674" t="s">
        <v>13293</v>
      </c>
      <c r="L4674">
        <v>14985</v>
      </c>
      <c r="M4674">
        <v>123</v>
      </c>
      <c r="N4674" t="s">
        <v>13294</v>
      </c>
      <c r="O4674">
        <v>0</v>
      </c>
      <c r="P4674">
        <v>253</v>
      </c>
      <c r="Q4674" t="s">
        <v>5809</v>
      </c>
      <c r="R4674" t="s">
        <v>4304</v>
      </c>
      <c r="S4674">
        <v>0</v>
      </c>
      <c r="T4674">
        <v>1981</v>
      </c>
      <c r="U4674">
        <v>22</v>
      </c>
      <c r="V4674">
        <v>6.9</v>
      </c>
      <c r="W4674">
        <v>2000</v>
      </c>
    </row>
    <row r="4675" spans="1:23" x14ac:dyDescent="0.25">
      <c r="A4675" t="s">
        <v>4874</v>
      </c>
      <c r="B4675">
        <v>148</v>
      </c>
      <c r="C4675">
        <v>101</v>
      </c>
      <c r="D4675">
        <v>12</v>
      </c>
      <c r="E4675">
        <v>149</v>
      </c>
      <c r="F4675" t="s">
        <v>4120</v>
      </c>
      <c r="G4675">
        <v>642</v>
      </c>
      <c r="H4675">
        <v>80276912</v>
      </c>
      <c r="I4675" t="s">
        <v>1099</v>
      </c>
      <c r="J4675" t="s">
        <v>2638</v>
      </c>
      <c r="K4675" t="s">
        <v>13295</v>
      </c>
      <c r="L4675">
        <v>140740</v>
      </c>
      <c r="M4675">
        <v>1026</v>
      </c>
      <c r="N4675" t="s">
        <v>13296</v>
      </c>
      <c r="O4675">
        <v>2</v>
      </c>
      <c r="P4675">
        <v>151</v>
      </c>
      <c r="Q4675" t="s">
        <v>30</v>
      </c>
      <c r="R4675" t="s">
        <v>31</v>
      </c>
      <c r="S4675">
        <v>0</v>
      </c>
      <c r="T4675">
        <v>2008</v>
      </c>
      <c r="U4675">
        <v>171</v>
      </c>
      <c r="V4675">
        <v>6.1</v>
      </c>
      <c r="W4675">
        <v>0</v>
      </c>
    </row>
    <row r="4676" spans="1:23" x14ac:dyDescent="0.25">
      <c r="A4676" t="s">
        <v>13297</v>
      </c>
      <c r="B4676">
        <v>80</v>
      </c>
      <c r="C4676">
        <v>80</v>
      </c>
      <c r="D4676">
        <v>3</v>
      </c>
      <c r="E4676">
        <v>39</v>
      </c>
      <c r="F4676" t="s">
        <v>13298</v>
      </c>
      <c r="G4676">
        <v>108</v>
      </c>
      <c r="H4676">
        <v>0</v>
      </c>
      <c r="I4676" t="s">
        <v>3406</v>
      </c>
      <c r="J4676" t="s">
        <v>13299</v>
      </c>
      <c r="K4676" t="s">
        <v>13300</v>
      </c>
      <c r="L4676">
        <v>4788</v>
      </c>
      <c r="M4676">
        <v>272</v>
      </c>
      <c r="N4676" t="s">
        <v>13301</v>
      </c>
      <c r="O4676">
        <v>0</v>
      </c>
      <c r="P4676">
        <v>52</v>
      </c>
      <c r="Q4676" t="s">
        <v>30</v>
      </c>
      <c r="R4676" t="s">
        <v>188</v>
      </c>
      <c r="S4676">
        <v>0</v>
      </c>
      <c r="T4676">
        <v>2005</v>
      </c>
      <c r="U4676">
        <v>64</v>
      </c>
      <c r="V4676">
        <v>6.1</v>
      </c>
      <c r="W4676">
        <v>166</v>
      </c>
    </row>
    <row r="4677" spans="1:23" x14ac:dyDescent="0.25">
      <c r="A4677" t="s">
        <v>3470</v>
      </c>
      <c r="B4677">
        <v>46</v>
      </c>
      <c r="C4677">
        <v>97</v>
      </c>
      <c r="D4677">
        <v>350</v>
      </c>
      <c r="E4677">
        <v>33</v>
      </c>
      <c r="F4677" t="s">
        <v>13302</v>
      </c>
      <c r="G4677">
        <v>114</v>
      </c>
      <c r="H4677">
        <v>0</v>
      </c>
      <c r="I4677" t="s">
        <v>936</v>
      </c>
      <c r="J4677" t="s">
        <v>11544</v>
      </c>
      <c r="K4677" t="s">
        <v>13303</v>
      </c>
      <c r="L4677">
        <v>10577</v>
      </c>
      <c r="M4677">
        <v>260</v>
      </c>
      <c r="N4677" t="s">
        <v>13304</v>
      </c>
      <c r="O4677">
        <v>1</v>
      </c>
      <c r="P4677">
        <v>64</v>
      </c>
      <c r="Q4677" t="s">
        <v>30</v>
      </c>
      <c r="R4677" t="s">
        <v>44</v>
      </c>
      <c r="S4677">
        <v>0</v>
      </c>
      <c r="T4677">
        <v>1985</v>
      </c>
      <c r="U4677">
        <v>61</v>
      </c>
      <c r="V4677">
        <v>6.9</v>
      </c>
      <c r="W4677">
        <v>0</v>
      </c>
    </row>
    <row r="4678" spans="1:23" x14ac:dyDescent="0.25">
      <c r="A4678" t="s">
        <v>13305</v>
      </c>
      <c r="B4678">
        <v>8</v>
      </c>
      <c r="C4678">
        <v>84</v>
      </c>
      <c r="D4678">
        <v>0</v>
      </c>
      <c r="E4678">
        <v>36</v>
      </c>
      <c r="F4678" t="s">
        <v>1851</v>
      </c>
      <c r="G4678">
        <v>169</v>
      </c>
      <c r="H4678">
        <v>25918</v>
      </c>
      <c r="I4678" t="s">
        <v>3752</v>
      </c>
      <c r="J4678" t="s">
        <v>13306</v>
      </c>
      <c r="K4678" t="s">
        <v>13307</v>
      </c>
      <c r="L4678">
        <v>191</v>
      </c>
      <c r="M4678">
        <v>312</v>
      </c>
      <c r="N4678" t="s">
        <v>13308</v>
      </c>
      <c r="O4678">
        <v>0</v>
      </c>
      <c r="P4678">
        <v>10</v>
      </c>
      <c r="Q4678" t="s">
        <v>30</v>
      </c>
      <c r="R4678" t="s">
        <v>31</v>
      </c>
      <c r="S4678">
        <v>0</v>
      </c>
      <c r="T4678">
        <v>2002</v>
      </c>
      <c r="U4678">
        <v>80</v>
      </c>
      <c r="V4678">
        <v>5.8</v>
      </c>
      <c r="W4678">
        <v>7</v>
      </c>
    </row>
    <row r="4679" spans="1:23" x14ac:dyDescent="0.25">
      <c r="A4679" t="s">
        <v>13309</v>
      </c>
      <c r="B4679">
        <v>10</v>
      </c>
      <c r="C4679">
        <v>97</v>
      </c>
      <c r="D4679">
        <v>0</v>
      </c>
      <c r="E4679">
        <v>83</v>
      </c>
      <c r="F4679" t="s">
        <v>4206</v>
      </c>
      <c r="G4679">
        <v>918</v>
      </c>
      <c r="H4679">
        <v>0</v>
      </c>
      <c r="I4679" t="s">
        <v>2560</v>
      </c>
      <c r="J4679" t="s">
        <v>5602</v>
      </c>
      <c r="K4679" t="s">
        <v>13310</v>
      </c>
      <c r="L4679">
        <v>369</v>
      </c>
      <c r="M4679">
        <v>1163</v>
      </c>
      <c r="N4679" t="s">
        <v>13311</v>
      </c>
      <c r="O4679">
        <v>0</v>
      </c>
      <c r="P4679">
        <v>5</v>
      </c>
      <c r="Q4679" t="s">
        <v>965</v>
      </c>
      <c r="R4679" t="s">
        <v>188</v>
      </c>
      <c r="S4679">
        <v>0</v>
      </c>
      <c r="T4679">
        <v>2004</v>
      </c>
      <c r="U4679">
        <v>100</v>
      </c>
      <c r="V4679">
        <v>6</v>
      </c>
      <c r="W4679">
        <v>12</v>
      </c>
    </row>
    <row r="4680" spans="1:23" x14ac:dyDescent="0.25">
      <c r="A4680" t="s">
        <v>13312</v>
      </c>
      <c r="B4680">
        <v>76</v>
      </c>
      <c r="C4680">
        <v>91</v>
      </c>
      <c r="D4680">
        <v>0</v>
      </c>
      <c r="E4680">
        <v>92</v>
      </c>
      <c r="F4680" t="s">
        <v>13313</v>
      </c>
      <c r="G4680">
        <v>440</v>
      </c>
      <c r="H4680">
        <v>0</v>
      </c>
      <c r="I4680" t="s">
        <v>2164</v>
      </c>
      <c r="J4680" t="s">
        <v>10065</v>
      </c>
      <c r="K4680" t="s">
        <v>13314</v>
      </c>
      <c r="L4680">
        <v>19964</v>
      </c>
      <c r="M4680">
        <v>809</v>
      </c>
      <c r="N4680" t="s">
        <v>13315</v>
      </c>
      <c r="O4680">
        <v>0</v>
      </c>
      <c r="P4680">
        <v>197</v>
      </c>
      <c r="Q4680" t="s">
        <v>7293</v>
      </c>
      <c r="R4680" t="s">
        <v>7294</v>
      </c>
      <c r="S4680">
        <v>0</v>
      </c>
      <c r="T4680">
        <v>1972</v>
      </c>
      <c r="U4680">
        <v>132</v>
      </c>
      <c r="V4680">
        <v>8.1999999999999993</v>
      </c>
      <c r="W4680">
        <v>0</v>
      </c>
    </row>
    <row r="4681" spans="1:23" x14ac:dyDescent="0.25">
      <c r="A4681" t="s">
        <v>13316</v>
      </c>
      <c r="B4681">
        <v>69</v>
      </c>
      <c r="C4681">
        <v>123</v>
      </c>
      <c r="D4681">
        <v>204</v>
      </c>
      <c r="E4681">
        <v>9</v>
      </c>
      <c r="F4681" t="s">
        <v>13317</v>
      </c>
      <c r="G4681">
        <v>436</v>
      </c>
      <c r="H4681">
        <v>0</v>
      </c>
      <c r="I4681" t="s">
        <v>1283</v>
      </c>
      <c r="J4681" t="s">
        <v>9807</v>
      </c>
      <c r="K4681" t="s">
        <v>13318</v>
      </c>
      <c r="L4681">
        <v>10718</v>
      </c>
      <c r="M4681">
        <v>481</v>
      </c>
      <c r="N4681" t="s">
        <v>13319</v>
      </c>
      <c r="O4681">
        <v>1</v>
      </c>
      <c r="P4681">
        <v>88</v>
      </c>
      <c r="Q4681" t="s">
        <v>30</v>
      </c>
      <c r="R4681" t="s">
        <v>31</v>
      </c>
      <c r="S4681">
        <v>0</v>
      </c>
      <c r="T4681">
        <v>1916</v>
      </c>
      <c r="U4681">
        <v>22</v>
      </c>
      <c r="V4681">
        <v>8</v>
      </c>
      <c r="W4681">
        <v>691</v>
      </c>
    </row>
    <row r="4682" spans="1:23" x14ac:dyDescent="0.25">
      <c r="A4682" t="s">
        <v>13320</v>
      </c>
      <c r="B4682">
        <v>43</v>
      </c>
      <c r="C4682">
        <v>86</v>
      </c>
      <c r="D4682">
        <v>3</v>
      </c>
      <c r="E4682">
        <v>513</v>
      </c>
      <c r="F4682" t="s">
        <v>13321</v>
      </c>
      <c r="G4682">
        <v>643</v>
      </c>
      <c r="H4682">
        <v>617172</v>
      </c>
      <c r="I4682" t="s">
        <v>51</v>
      </c>
      <c r="J4682" t="s">
        <v>4412</v>
      </c>
      <c r="K4682" t="s">
        <v>13322</v>
      </c>
      <c r="L4682">
        <v>4407</v>
      </c>
      <c r="M4682">
        <v>2864</v>
      </c>
      <c r="N4682" t="s">
        <v>13323</v>
      </c>
      <c r="O4682">
        <v>1</v>
      </c>
      <c r="P4682">
        <v>75</v>
      </c>
      <c r="Q4682" t="s">
        <v>30</v>
      </c>
      <c r="R4682" t="s">
        <v>31</v>
      </c>
      <c r="S4682">
        <v>0</v>
      </c>
      <c r="T4682">
        <v>1997</v>
      </c>
      <c r="U4682">
        <v>606</v>
      </c>
      <c r="V4682">
        <v>7</v>
      </c>
      <c r="W4682">
        <v>672</v>
      </c>
    </row>
    <row r="4683" spans="1:23" x14ac:dyDescent="0.25">
      <c r="A4683" t="s">
        <v>13324</v>
      </c>
      <c r="B4683">
        <v>36</v>
      </c>
      <c r="C4683">
        <v>100</v>
      </c>
      <c r="D4683">
        <v>4</v>
      </c>
      <c r="E4683">
        <v>4</v>
      </c>
      <c r="F4683" t="s">
        <v>13325</v>
      </c>
      <c r="G4683">
        <v>77</v>
      </c>
      <c r="H4683">
        <v>2808000</v>
      </c>
      <c r="I4683" t="s">
        <v>9764</v>
      </c>
      <c r="J4683" t="s">
        <v>13326</v>
      </c>
      <c r="K4683" t="s">
        <v>13327</v>
      </c>
      <c r="L4683">
        <v>4546</v>
      </c>
      <c r="M4683">
        <v>109</v>
      </c>
      <c r="N4683" t="s">
        <v>13328</v>
      </c>
      <c r="O4683">
        <v>8</v>
      </c>
      <c r="P4683">
        <v>71</v>
      </c>
      <c r="Q4683" t="s">
        <v>30</v>
      </c>
      <c r="R4683" t="s">
        <v>31</v>
      </c>
      <c r="S4683">
        <v>0</v>
      </c>
      <c r="T4683">
        <v>1929</v>
      </c>
      <c r="U4683">
        <v>28</v>
      </c>
      <c r="V4683">
        <v>6.3</v>
      </c>
      <c r="W4683">
        <v>167</v>
      </c>
    </row>
    <row r="4684" spans="1:23" x14ac:dyDescent="0.25">
      <c r="A4684" t="s">
        <v>58</v>
      </c>
      <c r="B4684">
        <v>304</v>
      </c>
      <c r="C4684">
        <v>96</v>
      </c>
      <c r="D4684">
        <v>0</v>
      </c>
      <c r="E4684">
        <v>58</v>
      </c>
      <c r="F4684" t="s">
        <v>13329</v>
      </c>
      <c r="G4684">
        <v>634</v>
      </c>
      <c r="H4684">
        <v>0</v>
      </c>
      <c r="I4684" t="s">
        <v>4475</v>
      </c>
      <c r="J4684" t="s">
        <v>8570</v>
      </c>
      <c r="K4684" t="s">
        <v>13330</v>
      </c>
      <c r="L4684">
        <v>141219</v>
      </c>
      <c r="M4684">
        <v>813</v>
      </c>
      <c r="N4684" t="s">
        <v>7178</v>
      </c>
      <c r="O4684">
        <v>0</v>
      </c>
      <c r="P4684">
        <v>740</v>
      </c>
      <c r="Q4684" t="s">
        <v>30</v>
      </c>
      <c r="R4684" t="s">
        <v>31</v>
      </c>
      <c r="S4684">
        <v>0</v>
      </c>
      <c r="T4684">
        <v>1981</v>
      </c>
      <c r="U4684">
        <v>66</v>
      </c>
      <c r="V4684">
        <v>7.6</v>
      </c>
      <c r="W4684">
        <v>12000</v>
      </c>
    </row>
    <row r="4685" spans="1:23" x14ac:dyDescent="0.25">
      <c r="A4685" t="s">
        <v>13331</v>
      </c>
      <c r="B4685">
        <v>279</v>
      </c>
      <c r="C4685">
        <v>89</v>
      </c>
      <c r="D4685">
        <v>33</v>
      </c>
      <c r="E4685">
        <v>118</v>
      </c>
      <c r="F4685" t="s">
        <v>13332</v>
      </c>
      <c r="G4685">
        <v>470</v>
      </c>
      <c r="H4685">
        <v>12843</v>
      </c>
      <c r="I4685" t="s">
        <v>3406</v>
      </c>
      <c r="J4685" t="s">
        <v>13333</v>
      </c>
      <c r="K4685" t="s">
        <v>13334</v>
      </c>
      <c r="L4685">
        <v>27297</v>
      </c>
      <c r="M4685">
        <v>1233</v>
      </c>
      <c r="N4685" t="s">
        <v>13335</v>
      </c>
      <c r="O4685">
        <v>0</v>
      </c>
      <c r="P4685">
        <v>131</v>
      </c>
      <c r="Q4685" t="s">
        <v>30</v>
      </c>
      <c r="R4685" t="s">
        <v>966</v>
      </c>
      <c r="S4685">
        <v>0</v>
      </c>
      <c r="T4685">
        <v>2012</v>
      </c>
      <c r="U4685">
        <v>378</v>
      </c>
      <c r="V4685">
        <v>6.1</v>
      </c>
      <c r="W4685">
        <v>0</v>
      </c>
    </row>
    <row r="4686" spans="1:23" x14ac:dyDescent="0.25">
      <c r="A4686" t="s">
        <v>13336</v>
      </c>
      <c r="B4686">
        <v>23</v>
      </c>
      <c r="C4686">
        <v>84</v>
      </c>
      <c r="D4686">
        <v>0</v>
      </c>
      <c r="E4686">
        <v>0</v>
      </c>
      <c r="F4686" t="s">
        <v>14106</v>
      </c>
      <c r="G4686">
        <v>3</v>
      </c>
      <c r="H4686">
        <v>34151</v>
      </c>
      <c r="I4686" t="s">
        <v>11711</v>
      </c>
      <c r="J4686" t="s">
        <v>13337</v>
      </c>
      <c r="K4686" t="s">
        <v>13338</v>
      </c>
      <c r="L4686">
        <v>186</v>
      </c>
      <c r="M4686">
        <v>3</v>
      </c>
      <c r="N4686" t="s">
        <v>14106</v>
      </c>
      <c r="O4686">
        <v>0</v>
      </c>
      <c r="P4686">
        <v>3</v>
      </c>
      <c r="Q4686" t="s">
        <v>6858</v>
      </c>
      <c r="R4686" t="s">
        <v>11696</v>
      </c>
      <c r="S4686">
        <v>0</v>
      </c>
      <c r="T4686">
        <v>2015</v>
      </c>
      <c r="U4686">
        <v>0</v>
      </c>
      <c r="V4686">
        <v>7.2</v>
      </c>
      <c r="W4686">
        <v>111</v>
      </c>
    </row>
    <row r="4687" spans="1:23" x14ac:dyDescent="0.25">
      <c r="A4687" t="s">
        <v>13339</v>
      </c>
      <c r="B4687">
        <v>110</v>
      </c>
      <c r="C4687">
        <v>88</v>
      </c>
      <c r="D4687">
        <v>30</v>
      </c>
      <c r="E4687">
        <v>0</v>
      </c>
      <c r="F4687" t="s">
        <v>13340</v>
      </c>
      <c r="G4687">
        <v>15</v>
      </c>
      <c r="H4687">
        <v>1523883</v>
      </c>
      <c r="I4687" t="s">
        <v>9519</v>
      </c>
      <c r="J4687" t="s">
        <v>13341</v>
      </c>
      <c r="K4687" t="s">
        <v>13342</v>
      </c>
      <c r="L4687">
        <v>9037</v>
      </c>
      <c r="M4687">
        <v>15</v>
      </c>
      <c r="N4687" t="s">
        <v>13343</v>
      </c>
      <c r="O4687">
        <v>1</v>
      </c>
      <c r="P4687">
        <v>70</v>
      </c>
      <c r="Q4687" t="s">
        <v>30</v>
      </c>
      <c r="R4687" t="s">
        <v>31</v>
      </c>
      <c r="S4687">
        <v>0</v>
      </c>
      <c r="T4687">
        <v>2005</v>
      </c>
      <c r="U4687">
        <v>0</v>
      </c>
      <c r="V4687">
        <v>7.8</v>
      </c>
      <c r="W4687">
        <v>0</v>
      </c>
    </row>
    <row r="4688" spans="1:23" x14ac:dyDescent="0.25">
      <c r="A4688" t="s">
        <v>13344</v>
      </c>
      <c r="B4688">
        <v>40</v>
      </c>
      <c r="C4688">
        <v>90</v>
      </c>
      <c r="D4688">
        <v>44</v>
      </c>
      <c r="E4688">
        <v>93</v>
      </c>
      <c r="F4688" t="s">
        <v>9315</v>
      </c>
      <c r="G4688">
        <v>615</v>
      </c>
      <c r="H4688">
        <v>4000000</v>
      </c>
      <c r="I4688" t="s">
        <v>532</v>
      </c>
      <c r="J4688" t="s">
        <v>10411</v>
      </c>
      <c r="K4688" t="s">
        <v>13345</v>
      </c>
      <c r="L4688">
        <v>6046</v>
      </c>
      <c r="M4688">
        <v>872</v>
      </c>
      <c r="N4688" t="s">
        <v>13346</v>
      </c>
      <c r="O4688">
        <v>0</v>
      </c>
      <c r="P4688">
        <v>46</v>
      </c>
      <c r="Q4688" t="s">
        <v>30</v>
      </c>
      <c r="R4688" t="s">
        <v>31</v>
      </c>
      <c r="S4688">
        <v>0</v>
      </c>
      <c r="T4688">
        <v>1987</v>
      </c>
      <c r="U4688">
        <v>96</v>
      </c>
      <c r="V4688">
        <v>4.7</v>
      </c>
      <c r="W4688">
        <v>583</v>
      </c>
    </row>
    <row r="4689" spans="1:23" x14ac:dyDescent="0.25">
      <c r="A4689" t="s">
        <v>13347</v>
      </c>
      <c r="B4689">
        <v>45</v>
      </c>
      <c r="C4689">
        <v>90</v>
      </c>
      <c r="D4689">
        <v>0</v>
      </c>
      <c r="E4689">
        <v>0</v>
      </c>
      <c r="F4689" t="s">
        <v>13348</v>
      </c>
      <c r="G4689">
        <v>0</v>
      </c>
      <c r="H4689">
        <v>84689</v>
      </c>
      <c r="I4689" t="s">
        <v>51</v>
      </c>
      <c r="J4689" t="s">
        <v>13349</v>
      </c>
      <c r="K4689" t="s">
        <v>13350</v>
      </c>
      <c r="L4689">
        <v>695</v>
      </c>
      <c r="M4689">
        <v>0</v>
      </c>
      <c r="N4689" t="s">
        <v>13351</v>
      </c>
      <c r="O4689">
        <v>2</v>
      </c>
      <c r="P4689">
        <v>16</v>
      </c>
      <c r="Q4689" t="s">
        <v>30</v>
      </c>
      <c r="R4689" t="s">
        <v>526</v>
      </c>
      <c r="S4689">
        <v>0</v>
      </c>
      <c r="T4689">
        <v>2005</v>
      </c>
      <c r="U4689">
        <v>0</v>
      </c>
      <c r="V4689">
        <v>7.5</v>
      </c>
      <c r="W4689">
        <v>70</v>
      </c>
    </row>
    <row r="4690" spans="1:23" x14ac:dyDescent="0.25">
      <c r="A4690" t="s">
        <v>13352</v>
      </c>
      <c r="B4690">
        <v>4</v>
      </c>
      <c r="C4690">
        <v>98</v>
      </c>
      <c r="D4690">
        <v>0</v>
      </c>
      <c r="E4690">
        <v>0</v>
      </c>
      <c r="F4690" t="s">
        <v>13353</v>
      </c>
      <c r="G4690">
        <v>196</v>
      </c>
      <c r="H4690">
        <v>0</v>
      </c>
      <c r="I4690" t="s">
        <v>8521</v>
      </c>
      <c r="J4690" t="s">
        <v>13354</v>
      </c>
      <c r="K4690" t="s">
        <v>13355</v>
      </c>
      <c r="L4690">
        <v>209</v>
      </c>
      <c r="M4690">
        <v>199</v>
      </c>
      <c r="N4690" t="s">
        <v>13356</v>
      </c>
      <c r="O4690">
        <v>2</v>
      </c>
      <c r="P4690">
        <v>8</v>
      </c>
      <c r="Q4690" t="s">
        <v>30</v>
      </c>
      <c r="R4690" t="s">
        <v>31</v>
      </c>
      <c r="S4690">
        <v>0</v>
      </c>
      <c r="T4690">
        <v>2015</v>
      </c>
      <c r="U4690">
        <v>3</v>
      </c>
      <c r="V4690">
        <v>3.4</v>
      </c>
      <c r="W4690">
        <v>240</v>
      </c>
    </row>
    <row r="4691" spans="1:23" x14ac:dyDescent="0.25">
      <c r="A4691" t="s">
        <v>3309</v>
      </c>
      <c r="B4691">
        <v>318</v>
      </c>
      <c r="C4691">
        <v>101</v>
      </c>
      <c r="D4691">
        <v>0</v>
      </c>
      <c r="E4691">
        <v>598</v>
      </c>
      <c r="F4691" t="s">
        <v>6021</v>
      </c>
      <c r="G4691">
        <v>2000</v>
      </c>
      <c r="H4691">
        <v>47000000</v>
      </c>
      <c r="I4691" t="s">
        <v>3406</v>
      </c>
      <c r="J4691" t="s">
        <v>1132</v>
      </c>
      <c r="K4691" t="s">
        <v>7125</v>
      </c>
      <c r="L4691">
        <v>157863</v>
      </c>
      <c r="M4691">
        <v>4400</v>
      </c>
      <c r="N4691" t="s">
        <v>3407</v>
      </c>
      <c r="O4691">
        <v>0</v>
      </c>
      <c r="P4691">
        <v>1191</v>
      </c>
      <c r="Q4691" t="s">
        <v>30</v>
      </c>
      <c r="R4691" t="s">
        <v>31</v>
      </c>
      <c r="S4691">
        <v>0</v>
      </c>
      <c r="T4691">
        <v>1978</v>
      </c>
      <c r="U4691">
        <v>742</v>
      </c>
      <c r="V4691">
        <v>7.9</v>
      </c>
      <c r="W4691">
        <v>12000</v>
      </c>
    </row>
    <row r="4692" spans="1:23" x14ac:dyDescent="0.25">
      <c r="A4692" t="s">
        <v>6001</v>
      </c>
      <c r="B4692">
        <v>177</v>
      </c>
      <c r="C4692">
        <v>96</v>
      </c>
      <c r="D4692">
        <v>0</v>
      </c>
      <c r="E4692">
        <v>253</v>
      </c>
      <c r="F4692" t="s">
        <v>8118</v>
      </c>
      <c r="G4692">
        <v>359</v>
      </c>
      <c r="H4692">
        <v>0</v>
      </c>
      <c r="I4692" t="s">
        <v>1265</v>
      </c>
      <c r="J4692" t="s">
        <v>7250</v>
      </c>
      <c r="K4692" t="s">
        <v>13357</v>
      </c>
      <c r="L4692">
        <v>447785</v>
      </c>
      <c r="M4692">
        <v>1433</v>
      </c>
      <c r="N4692" t="s">
        <v>1164</v>
      </c>
      <c r="O4692">
        <v>1</v>
      </c>
      <c r="P4692">
        <v>888</v>
      </c>
      <c r="Q4692" t="s">
        <v>30</v>
      </c>
      <c r="R4692" t="s">
        <v>31</v>
      </c>
      <c r="S4692">
        <v>0</v>
      </c>
      <c r="T4692">
        <v>1957</v>
      </c>
      <c r="U4692">
        <v>259</v>
      </c>
      <c r="V4692">
        <v>8.9</v>
      </c>
      <c r="W4692">
        <v>40000</v>
      </c>
    </row>
    <row r="4693" spans="1:23" x14ac:dyDescent="0.25">
      <c r="A4693" t="s">
        <v>13358</v>
      </c>
      <c r="B4693">
        <v>51</v>
      </c>
      <c r="C4693">
        <v>83</v>
      </c>
      <c r="D4693">
        <v>3</v>
      </c>
      <c r="E4693">
        <v>258</v>
      </c>
      <c r="F4693" t="s">
        <v>2152</v>
      </c>
      <c r="G4693">
        <v>812</v>
      </c>
      <c r="H4693">
        <v>246574</v>
      </c>
      <c r="I4693" t="s">
        <v>13359</v>
      </c>
      <c r="J4693" t="s">
        <v>2439</v>
      </c>
      <c r="K4693" t="s">
        <v>13360</v>
      </c>
      <c r="L4693">
        <v>1272</v>
      </c>
      <c r="M4693">
        <v>1370</v>
      </c>
      <c r="N4693" t="s">
        <v>7345</v>
      </c>
      <c r="O4693">
        <v>0</v>
      </c>
      <c r="P4693">
        <v>15</v>
      </c>
      <c r="Q4693" t="s">
        <v>30</v>
      </c>
      <c r="R4693" t="s">
        <v>31</v>
      </c>
      <c r="S4693">
        <v>0</v>
      </c>
      <c r="T4693">
        <v>2009</v>
      </c>
      <c r="U4693">
        <v>277</v>
      </c>
      <c r="V4693">
        <v>6.9</v>
      </c>
      <c r="W4693">
        <v>675</v>
      </c>
    </row>
    <row r="4694" spans="1:23" x14ac:dyDescent="0.25">
      <c r="A4694" t="s">
        <v>11026</v>
      </c>
      <c r="B4694">
        <v>124</v>
      </c>
      <c r="C4694">
        <v>65</v>
      </c>
      <c r="D4694">
        <v>964</v>
      </c>
      <c r="E4694">
        <v>21</v>
      </c>
      <c r="F4694" t="s">
        <v>13361</v>
      </c>
      <c r="G4694">
        <v>380</v>
      </c>
      <c r="H4694">
        <v>0</v>
      </c>
      <c r="I4694" t="s">
        <v>1099</v>
      </c>
      <c r="J4694" t="s">
        <v>11631</v>
      </c>
      <c r="K4694" t="s">
        <v>13362</v>
      </c>
      <c r="L4694">
        <v>64888</v>
      </c>
      <c r="M4694">
        <v>540</v>
      </c>
      <c r="N4694" t="s">
        <v>13363</v>
      </c>
      <c r="O4694">
        <v>1</v>
      </c>
      <c r="P4694">
        <v>235</v>
      </c>
      <c r="Q4694" t="s">
        <v>30</v>
      </c>
      <c r="R4694" t="s">
        <v>31</v>
      </c>
      <c r="S4694">
        <v>0</v>
      </c>
      <c r="T4694">
        <v>1934</v>
      </c>
      <c r="U4694">
        <v>114</v>
      </c>
      <c r="V4694">
        <v>8.1999999999999993</v>
      </c>
      <c r="W4694">
        <v>0</v>
      </c>
    </row>
    <row r="4695" spans="1:23" x14ac:dyDescent="0.25">
      <c r="A4695" t="s">
        <v>13364</v>
      </c>
      <c r="B4695">
        <v>211</v>
      </c>
      <c r="C4695">
        <v>94</v>
      </c>
      <c r="D4695">
        <v>252</v>
      </c>
      <c r="E4695">
        <v>14</v>
      </c>
      <c r="F4695" t="s">
        <v>13365</v>
      </c>
      <c r="G4695">
        <v>47</v>
      </c>
      <c r="H4695">
        <v>110197</v>
      </c>
      <c r="I4695" t="s">
        <v>2560</v>
      </c>
      <c r="J4695" t="s">
        <v>13366</v>
      </c>
      <c r="K4695" t="s">
        <v>13367</v>
      </c>
      <c r="L4695">
        <v>44864</v>
      </c>
      <c r="M4695">
        <v>126</v>
      </c>
      <c r="N4695" t="s">
        <v>13368</v>
      </c>
      <c r="O4695">
        <v>0</v>
      </c>
      <c r="P4695">
        <v>170</v>
      </c>
      <c r="Q4695" t="s">
        <v>13369</v>
      </c>
      <c r="R4695" t="s">
        <v>7030</v>
      </c>
      <c r="S4695">
        <v>0</v>
      </c>
      <c r="T4695">
        <v>2009</v>
      </c>
      <c r="U4695">
        <v>37</v>
      </c>
      <c r="V4695">
        <v>7.3</v>
      </c>
      <c r="W4695">
        <v>13000</v>
      </c>
    </row>
    <row r="4696" spans="1:23" x14ac:dyDescent="0.25">
      <c r="A4696" t="s">
        <v>13370</v>
      </c>
      <c r="B4696">
        <v>26</v>
      </c>
      <c r="C4696">
        <v>112</v>
      </c>
      <c r="D4696">
        <v>2</v>
      </c>
      <c r="E4696">
        <v>321</v>
      </c>
      <c r="F4696" t="s">
        <v>6645</v>
      </c>
      <c r="G4696">
        <v>786</v>
      </c>
      <c r="H4696">
        <v>7707563</v>
      </c>
      <c r="I4696" t="s">
        <v>12481</v>
      </c>
      <c r="J4696" t="s">
        <v>13371</v>
      </c>
      <c r="K4696" t="s">
        <v>13372</v>
      </c>
      <c r="L4696">
        <v>7687</v>
      </c>
      <c r="M4696">
        <v>2638</v>
      </c>
      <c r="N4696" t="s">
        <v>13373</v>
      </c>
      <c r="O4696">
        <v>0</v>
      </c>
      <c r="P4696">
        <v>32</v>
      </c>
      <c r="Q4696" t="s">
        <v>30</v>
      </c>
      <c r="R4696" t="s">
        <v>31</v>
      </c>
      <c r="S4696">
        <v>0</v>
      </c>
      <c r="T4696">
        <v>2003</v>
      </c>
      <c r="U4696">
        <v>633</v>
      </c>
      <c r="V4696">
        <v>8</v>
      </c>
      <c r="W4696">
        <v>0</v>
      </c>
    </row>
    <row r="4697" spans="1:23" x14ac:dyDescent="0.25">
      <c r="A4697" t="s">
        <v>5122</v>
      </c>
      <c r="B4697">
        <v>64</v>
      </c>
      <c r="C4697">
        <v>102</v>
      </c>
      <c r="D4697">
        <v>149</v>
      </c>
      <c r="E4697">
        <v>276</v>
      </c>
      <c r="F4697" t="s">
        <v>9062</v>
      </c>
      <c r="G4697">
        <v>409</v>
      </c>
      <c r="H4697">
        <v>1281176</v>
      </c>
      <c r="I4697" t="s">
        <v>1639</v>
      </c>
      <c r="J4697" t="s">
        <v>6276</v>
      </c>
      <c r="K4697" t="s">
        <v>13374</v>
      </c>
      <c r="L4697">
        <v>2932</v>
      </c>
      <c r="M4697">
        <v>1986</v>
      </c>
      <c r="N4697" t="s">
        <v>7774</v>
      </c>
      <c r="O4697">
        <v>1</v>
      </c>
      <c r="P4697">
        <v>73</v>
      </c>
      <c r="Q4697" t="s">
        <v>30</v>
      </c>
      <c r="R4697" t="s">
        <v>31</v>
      </c>
      <c r="S4697">
        <v>0</v>
      </c>
      <c r="T4697">
        <v>1999</v>
      </c>
      <c r="U4697">
        <v>277</v>
      </c>
      <c r="V4697">
        <v>6.7</v>
      </c>
      <c r="W4697">
        <v>121</v>
      </c>
    </row>
    <row r="4698" spans="1:23" x14ac:dyDescent="0.25">
      <c r="A4698" t="s">
        <v>13375</v>
      </c>
      <c r="B4698">
        <v>56</v>
      </c>
      <c r="C4698">
        <v>98</v>
      </c>
      <c r="D4698">
        <v>10</v>
      </c>
      <c r="E4698">
        <v>912</v>
      </c>
      <c r="F4698" t="s">
        <v>1840</v>
      </c>
      <c r="G4698">
        <v>10000</v>
      </c>
      <c r="H4698">
        <v>16115878</v>
      </c>
      <c r="I4698" t="s">
        <v>13376</v>
      </c>
      <c r="J4698" t="s">
        <v>1813</v>
      </c>
      <c r="K4698" t="s">
        <v>13377</v>
      </c>
      <c r="L4698">
        <v>24438</v>
      </c>
      <c r="M4698">
        <v>13433</v>
      </c>
      <c r="N4698" t="s">
        <v>1715</v>
      </c>
      <c r="O4698">
        <v>0</v>
      </c>
      <c r="P4698">
        <v>194</v>
      </c>
      <c r="Q4698" t="s">
        <v>30</v>
      </c>
      <c r="R4698" t="s">
        <v>31</v>
      </c>
      <c r="S4698">
        <v>0</v>
      </c>
      <c r="T4698">
        <v>1995</v>
      </c>
      <c r="U4698">
        <v>1000</v>
      </c>
      <c r="V4698">
        <v>6.6</v>
      </c>
      <c r="W4698">
        <v>0</v>
      </c>
    </row>
    <row r="4699" spans="1:23" x14ac:dyDescent="0.25">
      <c r="A4699" t="s">
        <v>9947</v>
      </c>
      <c r="B4699">
        <v>29</v>
      </c>
      <c r="C4699">
        <v>91</v>
      </c>
      <c r="D4699">
        <v>82</v>
      </c>
      <c r="E4699">
        <v>8</v>
      </c>
      <c r="F4699" t="s">
        <v>10465</v>
      </c>
      <c r="G4699">
        <v>75</v>
      </c>
      <c r="H4699">
        <v>1652472</v>
      </c>
      <c r="I4699" t="s">
        <v>1099</v>
      </c>
      <c r="J4699" t="s">
        <v>13378</v>
      </c>
      <c r="K4699" t="s">
        <v>13379</v>
      </c>
      <c r="L4699">
        <v>2843</v>
      </c>
      <c r="M4699">
        <v>102</v>
      </c>
      <c r="N4699" t="s">
        <v>13380</v>
      </c>
      <c r="O4699">
        <v>7</v>
      </c>
      <c r="P4699">
        <v>25</v>
      </c>
      <c r="Q4699" t="s">
        <v>965</v>
      </c>
      <c r="R4699" t="s">
        <v>966</v>
      </c>
      <c r="S4699">
        <v>0</v>
      </c>
      <c r="T4699">
        <v>1996</v>
      </c>
      <c r="U4699">
        <v>9</v>
      </c>
      <c r="V4699">
        <v>6.9</v>
      </c>
      <c r="W4699">
        <v>166</v>
      </c>
    </row>
    <row r="4700" spans="1:23" x14ac:dyDescent="0.25">
      <c r="A4700" t="s">
        <v>3958</v>
      </c>
      <c r="B4700">
        <v>131</v>
      </c>
      <c r="C4700">
        <v>80</v>
      </c>
      <c r="D4700">
        <v>54</v>
      </c>
      <c r="E4700">
        <v>543</v>
      </c>
      <c r="F4700" t="s">
        <v>1377</v>
      </c>
      <c r="G4700">
        <v>1000</v>
      </c>
      <c r="H4700">
        <v>2360184</v>
      </c>
      <c r="I4700" t="s">
        <v>1639</v>
      </c>
      <c r="J4700" t="s">
        <v>299</v>
      </c>
      <c r="K4700" t="s">
        <v>13381</v>
      </c>
      <c r="L4700">
        <v>18035</v>
      </c>
      <c r="M4700">
        <v>3010</v>
      </c>
      <c r="N4700" t="s">
        <v>4997</v>
      </c>
      <c r="O4700">
        <v>3</v>
      </c>
      <c r="P4700">
        <v>177</v>
      </c>
      <c r="Q4700" t="s">
        <v>30</v>
      </c>
      <c r="R4700" t="s">
        <v>31</v>
      </c>
      <c r="S4700">
        <v>0</v>
      </c>
      <c r="T4700">
        <v>2003</v>
      </c>
      <c r="U4700">
        <v>806</v>
      </c>
      <c r="V4700">
        <v>7.1</v>
      </c>
      <c r="W4700">
        <v>0</v>
      </c>
    </row>
    <row r="4701" spans="1:23" x14ac:dyDescent="0.25">
      <c r="A4701" t="s">
        <v>13382</v>
      </c>
      <c r="B4701">
        <v>4</v>
      </c>
      <c r="C4701">
        <v>114</v>
      </c>
      <c r="D4701">
        <v>7</v>
      </c>
      <c r="E4701">
        <v>2</v>
      </c>
      <c r="F4701" t="s">
        <v>13383</v>
      </c>
      <c r="G4701">
        <v>19</v>
      </c>
      <c r="H4701">
        <v>0</v>
      </c>
      <c r="I4701" t="s">
        <v>2164</v>
      </c>
      <c r="J4701" t="s">
        <v>13384</v>
      </c>
      <c r="K4701" t="s">
        <v>13385</v>
      </c>
      <c r="L4701">
        <v>270</v>
      </c>
      <c r="M4701">
        <v>37</v>
      </c>
      <c r="N4701" t="s">
        <v>13386</v>
      </c>
      <c r="O4701">
        <v>0</v>
      </c>
      <c r="P4701">
        <v>7</v>
      </c>
      <c r="Q4701" t="s">
        <v>30</v>
      </c>
      <c r="R4701" t="s">
        <v>44</v>
      </c>
      <c r="S4701">
        <v>0</v>
      </c>
      <c r="T4701">
        <v>1998</v>
      </c>
      <c r="U4701">
        <v>16</v>
      </c>
      <c r="V4701">
        <v>5.6</v>
      </c>
      <c r="W4701">
        <v>29</v>
      </c>
    </row>
    <row r="4702" spans="1:23" x14ac:dyDescent="0.25">
      <c r="A4702" t="s">
        <v>11715</v>
      </c>
      <c r="B4702">
        <v>88</v>
      </c>
      <c r="C4702">
        <v>76</v>
      </c>
      <c r="D4702">
        <v>129</v>
      </c>
      <c r="E4702">
        <v>26</v>
      </c>
      <c r="F4702" t="s">
        <v>13387</v>
      </c>
      <c r="G4702">
        <v>52</v>
      </c>
      <c r="H4702">
        <v>255352</v>
      </c>
      <c r="I4702" t="s">
        <v>2164</v>
      </c>
      <c r="J4702" t="s">
        <v>13388</v>
      </c>
      <c r="K4702" t="s">
        <v>13389</v>
      </c>
      <c r="L4702">
        <v>4423</v>
      </c>
      <c r="M4702">
        <v>132</v>
      </c>
      <c r="N4702" t="s">
        <v>13390</v>
      </c>
      <c r="O4702">
        <v>2</v>
      </c>
      <c r="P4702">
        <v>57</v>
      </c>
      <c r="Q4702" t="s">
        <v>30</v>
      </c>
      <c r="R4702" t="s">
        <v>31</v>
      </c>
      <c r="S4702">
        <v>0</v>
      </c>
      <c r="T4702">
        <v>2006</v>
      </c>
      <c r="U4702">
        <v>44</v>
      </c>
      <c r="V4702">
        <v>6.7</v>
      </c>
      <c r="W4702">
        <v>594</v>
      </c>
    </row>
    <row r="4703" spans="1:23" x14ac:dyDescent="0.25">
      <c r="A4703" t="s">
        <v>11715</v>
      </c>
      <c r="B4703">
        <v>189</v>
      </c>
      <c r="C4703">
        <v>80</v>
      </c>
      <c r="D4703">
        <v>129</v>
      </c>
      <c r="E4703">
        <v>26</v>
      </c>
      <c r="F4703" t="s">
        <v>13387</v>
      </c>
      <c r="G4703">
        <v>375</v>
      </c>
      <c r="H4703">
        <v>856942</v>
      </c>
      <c r="I4703" t="s">
        <v>2164</v>
      </c>
      <c r="J4703" t="s">
        <v>11257</v>
      </c>
      <c r="K4703" t="s">
        <v>13391</v>
      </c>
      <c r="L4703">
        <v>12241</v>
      </c>
      <c r="M4703">
        <v>460</v>
      </c>
      <c r="N4703" t="s">
        <v>13390</v>
      </c>
      <c r="O4703">
        <v>1</v>
      </c>
      <c r="P4703">
        <v>112</v>
      </c>
      <c r="Q4703" t="s">
        <v>30</v>
      </c>
      <c r="R4703" t="s">
        <v>31</v>
      </c>
      <c r="S4703">
        <v>0</v>
      </c>
      <c r="T4703">
        <v>2008</v>
      </c>
      <c r="U4703">
        <v>44</v>
      </c>
      <c r="V4703">
        <v>7.1</v>
      </c>
      <c r="W4703">
        <v>0</v>
      </c>
    </row>
    <row r="4704" spans="1:23" x14ac:dyDescent="0.25">
      <c r="A4704" t="s">
        <v>13392</v>
      </c>
      <c r="B4704">
        <v>20</v>
      </c>
      <c r="C4704">
        <v>88</v>
      </c>
      <c r="D4704">
        <v>5</v>
      </c>
      <c r="E4704">
        <v>301</v>
      </c>
      <c r="F4704" t="s">
        <v>9973</v>
      </c>
      <c r="G4704">
        <v>795</v>
      </c>
      <c r="H4704">
        <v>0</v>
      </c>
      <c r="I4704" t="s">
        <v>2164</v>
      </c>
      <c r="J4704" t="s">
        <v>5588</v>
      </c>
      <c r="K4704" t="s">
        <v>13393</v>
      </c>
      <c r="L4704">
        <v>554</v>
      </c>
      <c r="M4704">
        <v>1884</v>
      </c>
      <c r="N4704" t="s">
        <v>8198</v>
      </c>
      <c r="O4704">
        <v>0</v>
      </c>
      <c r="P4704">
        <v>23</v>
      </c>
      <c r="Q4704" t="s">
        <v>30</v>
      </c>
      <c r="R4704" t="s">
        <v>31</v>
      </c>
      <c r="S4704">
        <v>0</v>
      </c>
      <c r="T4704">
        <v>2010</v>
      </c>
      <c r="U4704">
        <v>659</v>
      </c>
      <c r="V4704">
        <v>5.2</v>
      </c>
      <c r="W4704">
        <v>92</v>
      </c>
    </row>
    <row r="4705" spans="1:23" x14ac:dyDescent="0.25">
      <c r="A4705" t="s">
        <v>13394</v>
      </c>
      <c r="B4705">
        <v>96</v>
      </c>
      <c r="C4705">
        <v>110</v>
      </c>
      <c r="D4705">
        <v>0</v>
      </c>
      <c r="E4705">
        <v>0</v>
      </c>
      <c r="F4705" t="s">
        <v>13395</v>
      </c>
      <c r="G4705">
        <v>710</v>
      </c>
      <c r="H4705">
        <v>0</v>
      </c>
      <c r="I4705" t="s">
        <v>3005</v>
      </c>
      <c r="J4705" t="s">
        <v>12033</v>
      </c>
      <c r="K4705" t="s">
        <v>13396</v>
      </c>
      <c r="L4705">
        <v>19386</v>
      </c>
      <c r="M4705">
        <v>967</v>
      </c>
      <c r="N4705" t="s">
        <v>13397</v>
      </c>
      <c r="O4705">
        <v>1</v>
      </c>
      <c r="P4705">
        <v>74</v>
      </c>
      <c r="Q4705" t="s">
        <v>965</v>
      </c>
      <c r="R4705" t="s">
        <v>966</v>
      </c>
      <c r="S4705">
        <v>0</v>
      </c>
      <c r="T4705">
        <v>1965</v>
      </c>
      <c r="U4705">
        <v>257</v>
      </c>
      <c r="V4705">
        <v>7.7</v>
      </c>
      <c r="W4705">
        <v>2000</v>
      </c>
    </row>
    <row r="4706" spans="1:23" x14ac:dyDescent="0.25">
      <c r="A4706" t="s">
        <v>13398</v>
      </c>
      <c r="B4706">
        <v>27</v>
      </c>
      <c r="C4706">
        <v>104</v>
      </c>
      <c r="D4706">
        <v>0</v>
      </c>
      <c r="E4706">
        <v>0</v>
      </c>
      <c r="F4706" t="s">
        <v>13399</v>
      </c>
      <c r="G4706">
        <v>2</v>
      </c>
      <c r="H4706">
        <v>32631</v>
      </c>
      <c r="I4706" t="s">
        <v>51</v>
      </c>
      <c r="J4706" t="s">
        <v>13400</v>
      </c>
      <c r="K4706" t="s">
        <v>13401</v>
      </c>
      <c r="L4706">
        <v>291</v>
      </c>
      <c r="M4706">
        <v>2</v>
      </c>
      <c r="N4706" t="s">
        <v>14106</v>
      </c>
      <c r="O4706">
        <v>1</v>
      </c>
      <c r="P4706">
        <v>8</v>
      </c>
      <c r="Q4706" t="s">
        <v>30</v>
      </c>
      <c r="R4706" t="s">
        <v>13402</v>
      </c>
      <c r="S4706">
        <v>0</v>
      </c>
      <c r="T4706">
        <v>2005</v>
      </c>
      <c r="U4706">
        <v>0</v>
      </c>
      <c r="V4706">
        <v>7.5</v>
      </c>
      <c r="W4706">
        <v>50</v>
      </c>
    </row>
    <row r="4707" spans="1:23" x14ac:dyDescent="0.25">
      <c r="A4707" t="s">
        <v>13403</v>
      </c>
      <c r="B4707">
        <v>24</v>
      </c>
      <c r="C4707">
        <v>95</v>
      </c>
      <c r="D4707">
        <v>0</v>
      </c>
      <c r="E4707">
        <v>87</v>
      </c>
      <c r="F4707" t="s">
        <v>2309</v>
      </c>
      <c r="G4707">
        <v>581</v>
      </c>
      <c r="H4707">
        <v>12438</v>
      </c>
      <c r="I4707" t="s">
        <v>152</v>
      </c>
      <c r="J4707" t="s">
        <v>5024</v>
      </c>
      <c r="K4707" t="s">
        <v>13404</v>
      </c>
      <c r="L4707">
        <v>891</v>
      </c>
      <c r="M4707">
        <v>835</v>
      </c>
      <c r="N4707" t="s">
        <v>13405</v>
      </c>
      <c r="O4707">
        <v>1</v>
      </c>
      <c r="P4707">
        <v>26</v>
      </c>
      <c r="Q4707" t="s">
        <v>30</v>
      </c>
      <c r="R4707" t="s">
        <v>31</v>
      </c>
      <c r="S4707">
        <v>0</v>
      </c>
      <c r="T4707">
        <v>1964</v>
      </c>
      <c r="U4707">
        <v>99</v>
      </c>
      <c r="V4707">
        <v>8.1</v>
      </c>
      <c r="W4707">
        <v>363</v>
      </c>
    </row>
    <row r="4708" spans="1:23" x14ac:dyDescent="0.25">
      <c r="A4708" t="s">
        <v>10154</v>
      </c>
      <c r="B4708">
        <v>16</v>
      </c>
      <c r="C4708">
        <v>94</v>
      </c>
      <c r="D4708">
        <v>37</v>
      </c>
      <c r="E4708">
        <v>104</v>
      </c>
      <c r="F4708" t="s">
        <v>13406</v>
      </c>
      <c r="G4708">
        <v>318</v>
      </c>
      <c r="H4708">
        <v>40542</v>
      </c>
      <c r="I4708" t="s">
        <v>152</v>
      </c>
      <c r="J4708" t="s">
        <v>4742</v>
      </c>
      <c r="K4708" t="s">
        <v>13407</v>
      </c>
      <c r="L4708">
        <v>294</v>
      </c>
      <c r="M4708">
        <v>751</v>
      </c>
      <c r="N4708" t="s">
        <v>12521</v>
      </c>
      <c r="O4708">
        <v>0</v>
      </c>
      <c r="P4708">
        <v>16</v>
      </c>
      <c r="Q4708" t="s">
        <v>30</v>
      </c>
      <c r="R4708" t="s">
        <v>31</v>
      </c>
      <c r="S4708">
        <v>0</v>
      </c>
      <c r="T4708">
        <v>1997</v>
      </c>
      <c r="U4708">
        <v>157</v>
      </c>
      <c r="V4708">
        <v>5.5</v>
      </c>
      <c r="W4708">
        <v>26</v>
      </c>
    </row>
    <row r="4709" spans="1:23" x14ac:dyDescent="0.25">
      <c r="A4709" t="s">
        <v>13408</v>
      </c>
      <c r="B4709">
        <v>13</v>
      </c>
      <c r="C4709">
        <v>109</v>
      </c>
      <c r="D4709">
        <v>3</v>
      </c>
      <c r="E4709">
        <v>25</v>
      </c>
      <c r="F4709" t="s">
        <v>8645</v>
      </c>
      <c r="G4709">
        <v>54</v>
      </c>
      <c r="H4709">
        <v>5199</v>
      </c>
      <c r="I4709" t="s">
        <v>2396</v>
      </c>
      <c r="J4709" t="s">
        <v>13409</v>
      </c>
      <c r="K4709" t="s">
        <v>13410</v>
      </c>
      <c r="L4709">
        <v>720</v>
      </c>
      <c r="M4709">
        <v>185</v>
      </c>
      <c r="N4709" t="s">
        <v>13411</v>
      </c>
      <c r="O4709">
        <v>0</v>
      </c>
      <c r="P4709">
        <v>23</v>
      </c>
      <c r="Q4709" t="s">
        <v>30</v>
      </c>
      <c r="R4709" t="s">
        <v>31</v>
      </c>
      <c r="S4709">
        <v>0</v>
      </c>
      <c r="T4709">
        <v>2004</v>
      </c>
      <c r="U4709">
        <v>53</v>
      </c>
      <c r="V4709">
        <v>6.6</v>
      </c>
      <c r="W4709">
        <v>30</v>
      </c>
    </row>
    <row r="4710" spans="1:23" x14ac:dyDescent="0.25">
      <c r="A4710" t="s">
        <v>13412</v>
      </c>
      <c r="B4710">
        <v>8</v>
      </c>
      <c r="C4710">
        <v>90</v>
      </c>
      <c r="D4710">
        <v>0</v>
      </c>
      <c r="E4710">
        <v>32</v>
      </c>
      <c r="F4710" t="s">
        <v>13413</v>
      </c>
      <c r="G4710">
        <v>502</v>
      </c>
      <c r="H4710">
        <v>0</v>
      </c>
      <c r="I4710" t="s">
        <v>47</v>
      </c>
      <c r="J4710" t="s">
        <v>13414</v>
      </c>
      <c r="K4710" t="s">
        <v>13415</v>
      </c>
      <c r="L4710">
        <v>476</v>
      </c>
      <c r="M4710">
        <v>689</v>
      </c>
      <c r="N4710" t="s">
        <v>13416</v>
      </c>
      <c r="O4710">
        <v>0</v>
      </c>
      <c r="P4710">
        <v>18</v>
      </c>
      <c r="Q4710" t="s">
        <v>30</v>
      </c>
      <c r="R4710" t="s">
        <v>31</v>
      </c>
      <c r="S4710">
        <v>0</v>
      </c>
      <c r="T4710">
        <v>2009</v>
      </c>
      <c r="U4710">
        <v>119</v>
      </c>
      <c r="V4710">
        <v>3.2</v>
      </c>
      <c r="W4710">
        <v>53</v>
      </c>
    </row>
    <row r="4711" spans="1:23" x14ac:dyDescent="0.25">
      <c r="A4711" t="s">
        <v>3606</v>
      </c>
      <c r="B4711">
        <v>156</v>
      </c>
      <c r="C4711">
        <v>133</v>
      </c>
      <c r="D4711">
        <v>278</v>
      </c>
      <c r="E4711">
        <v>107</v>
      </c>
      <c r="F4711" t="s">
        <v>3607</v>
      </c>
      <c r="G4711">
        <v>5000</v>
      </c>
      <c r="H4711">
        <v>24343673</v>
      </c>
      <c r="I4711" t="s">
        <v>3608</v>
      </c>
      <c r="J4711" t="s">
        <v>1208</v>
      </c>
      <c r="K4711" t="s">
        <v>3609</v>
      </c>
      <c r="L4711">
        <v>91863</v>
      </c>
      <c r="M4711">
        <v>5405</v>
      </c>
      <c r="N4711" t="s">
        <v>3610</v>
      </c>
      <c r="O4711">
        <v>0</v>
      </c>
      <c r="P4711">
        <v>524</v>
      </c>
      <c r="Q4711" t="s">
        <v>30</v>
      </c>
      <c r="R4711" t="s">
        <v>31</v>
      </c>
      <c r="S4711">
        <v>0</v>
      </c>
      <c r="T4711">
        <v>2007</v>
      </c>
      <c r="U4711">
        <v>117</v>
      </c>
      <c r="V4711">
        <v>7.4</v>
      </c>
      <c r="W4711">
        <v>14000</v>
      </c>
    </row>
    <row r="4712" spans="1:23" x14ac:dyDescent="0.25">
      <c r="A4712" t="s">
        <v>13417</v>
      </c>
      <c r="B4712">
        <v>4</v>
      </c>
      <c r="C4712">
        <v>110</v>
      </c>
      <c r="D4712">
        <v>44</v>
      </c>
      <c r="E4712">
        <v>221</v>
      </c>
      <c r="F4712" t="s">
        <v>13418</v>
      </c>
      <c r="G4712">
        <v>644</v>
      </c>
      <c r="H4712">
        <v>1711</v>
      </c>
      <c r="I4712" t="s">
        <v>3791</v>
      </c>
      <c r="J4712" t="s">
        <v>13419</v>
      </c>
      <c r="K4712" t="s">
        <v>13420</v>
      </c>
      <c r="L4712">
        <v>82</v>
      </c>
      <c r="M4712">
        <v>1440</v>
      </c>
      <c r="N4712" t="s">
        <v>13421</v>
      </c>
      <c r="O4712">
        <v>0</v>
      </c>
      <c r="P4712">
        <v>1</v>
      </c>
      <c r="Q4712" t="s">
        <v>30</v>
      </c>
      <c r="R4712" t="s">
        <v>31</v>
      </c>
      <c r="S4712">
        <v>0</v>
      </c>
      <c r="T4712">
        <v>2015</v>
      </c>
      <c r="U4712">
        <v>503</v>
      </c>
      <c r="V4712">
        <v>6.6</v>
      </c>
      <c r="W4712">
        <v>175</v>
      </c>
    </row>
    <row r="4713" spans="1:23" x14ac:dyDescent="0.25">
      <c r="A4713" t="s">
        <v>13422</v>
      </c>
      <c r="B4713">
        <v>164</v>
      </c>
      <c r="C4713">
        <v>80</v>
      </c>
      <c r="D4713">
        <v>43</v>
      </c>
      <c r="E4713">
        <v>668</v>
      </c>
      <c r="F4713" t="s">
        <v>2900</v>
      </c>
      <c r="G4713">
        <v>13000</v>
      </c>
      <c r="H4713">
        <v>0</v>
      </c>
      <c r="I4713" t="s">
        <v>13423</v>
      </c>
      <c r="J4713" t="s">
        <v>1166</v>
      </c>
      <c r="K4713" t="s">
        <v>13424</v>
      </c>
      <c r="L4713">
        <v>19875</v>
      </c>
      <c r="M4713">
        <v>14950</v>
      </c>
      <c r="N4713" t="s">
        <v>3688</v>
      </c>
      <c r="O4713">
        <v>0</v>
      </c>
      <c r="P4713">
        <v>147</v>
      </c>
      <c r="Q4713" t="s">
        <v>30</v>
      </c>
      <c r="R4713" t="s">
        <v>31</v>
      </c>
      <c r="S4713">
        <v>0</v>
      </c>
      <c r="T4713">
        <v>1975</v>
      </c>
      <c r="U4713">
        <v>926</v>
      </c>
      <c r="V4713">
        <v>6.2</v>
      </c>
      <c r="W4713">
        <v>0</v>
      </c>
    </row>
    <row r="4714" spans="1:23" x14ac:dyDescent="0.25">
      <c r="A4714" t="s">
        <v>13425</v>
      </c>
      <c r="B4714">
        <v>10</v>
      </c>
      <c r="C4714">
        <v>95</v>
      </c>
      <c r="D4714">
        <v>0</v>
      </c>
      <c r="E4714">
        <v>309</v>
      </c>
      <c r="F4714" t="s">
        <v>2889</v>
      </c>
      <c r="G4714">
        <v>685</v>
      </c>
      <c r="H4714">
        <v>2468</v>
      </c>
      <c r="I4714" t="s">
        <v>6151</v>
      </c>
      <c r="J4714" t="s">
        <v>5421</v>
      </c>
      <c r="K4714" t="s">
        <v>13426</v>
      </c>
      <c r="L4714">
        <v>241</v>
      </c>
      <c r="M4714">
        <v>2048</v>
      </c>
      <c r="N4714" t="s">
        <v>7333</v>
      </c>
      <c r="O4714">
        <v>3</v>
      </c>
      <c r="P4714">
        <v>5</v>
      </c>
      <c r="Q4714" t="s">
        <v>30</v>
      </c>
      <c r="R4714" t="s">
        <v>31</v>
      </c>
      <c r="S4714">
        <v>0</v>
      </c>
      <c r="T4714">
        <v>2014</v>
      </c>
      <c r="U4714">
        <v>665</v>
      </c>
      <c r="V4714">
        <v>4.8</v>
      </c>
      <c r="W4714">
        <v>261</v>
      </c>
    </row>
    <row r="4715" spans="1:23" x14ac:dyDescent="0.25">
      <c r="A4715" t="s">
        <v>13427</v>
      </c>
      <c r="B4715">
        <v>8</v>
      </c>
      <c r="C4715">
        <v>98</v>
      </c>
      <c r="D4715">
        <v>3</v>
      </c>
      <c r="E4715">
        <v>248</v>
      </c>
      <c r="F4715" t="s">
        <v>13428</v>
      </c>
      <c r="G4715">
        <v>500</v>
      </c>
      <c r="H4715">
        <v>0</v>
      </c>
      <c r="I4715" t="s">
        <v>936</v>
      </c>
      <c r="J4715" t="s">
        <v>6317</v>
      </c>
      <c r="K4715" t="s">
        <v>13429</v>
      </c>
      <c r="L4715">
        <v>95</v>
      </c>
      <c r="M4715">
        <v>1545</v>
      </c>
      <c r="N4715" t="s">
        <v>13430</v>
      </c>
      <c r="O4715">
        <v>7</v>
      </c>
      <c r="P4715">
        <v>7</v>
      </c>
      <c r="Q4715" t="s">
        <v>30</v>
      </c>
      <c r="R4715" t="s">
        <v>31</v>
      </c>
      <c r="S4715">
        <v>0</v>
      </c>
      <c r="T4715">
        <v>2010</v>
      </c>
      <c r="U4715">
        <v>317</v>
      </c>
      <c r="V4715">
        <v>7.2</v>
      </c>
      <c r="W4715">
        <v>7</v>
      </c>
    </row>
    <row r="4716" spans="1:23" x14ac:dyDescent="0.25">
      <c r="A4716" t="s">
        <v>13431</v>
      </c>
      <c r="B4716">
        <v>9</v>
      </c>
      <c r="C4716">
        <v>98</v>
      </c>
      <c r="D4716">
        <v>77</v>
      </c>
      <c r="E4716">
        <v>0</v>
      </c>
      <c r="F4716" t="s">
        <v>13432</v>
      </c>
      <c r="G4716">
        <v>19</v>
      </c>
      <c r="H4716">
        <v>0</v>
      </c>
      <c r="I4716" t="s">
        <v>1831</v>
      </c>
      <c r="J4716" t="s">
        <v>13433</v>
      </c>
      <c r="K4716" t="s">
        <v>13434</v>
      </c>
      <c r="L4716">
        <v>569</v>
      </c>
      <c r="M4716">
        <v>19</v>
      </c>
      <c r="N4716" t="s">
        <v>13435</v>
      </c>
      <c r="O4716">
        <v>0</v>
      </c>
      <c r="P4716">
        <v>1</v>
      </c>
      <c r="Q4716" t="s">
        <v>30</v>
      </c>
      <c r="R4716" t="s">
        <v>966</v>
      </c>
      <c r="S4716">
        <v>0</v>
      </c>
      <c r="T4716">
        <v>2015</v>
      </c>
      <c r="U4716">
        <v>0</v>
      </c>
      <c r="V4716">
        <v>4.3</v>
      </c>
      <c r="W4716">
        <v>114</v>
      </c>
    </row>
    <row r="4717" spans="1:23" x14ac:dyDescent="0.25">
      <c r="A4717" t="s">
        <v>13436</v>
      </c>
      <c r="B4717">
        <v>78</v>
      </c>
      <c r="C4717">
        <v>96</v>
      </c>
      <c r="D4717">
        <v>5</v>
      </c>
      <c r="E4717">
        <v>180</v>
      </c>
      <c r="F4717" t="s">
        <v>11578</v>
      </c>
      <c r="G4717">
        <v>431</v>
      </c>
      <c r="H4717">
        <v>0</v>
      </c>
      <c r="I4717" t="s">
        <v>3159</v>
      </c>
      <c r="J4717" t="s">
        <v>9760</v>
      </c>
      <c r="K4717" t="s">
        <v>13437</v>
      </c>
      <c r="L4717">
        <v>1905</v>
      </c>
      <c r="M4717">
        <v>1228</v>
      </c>
      <c r="N4717" t="s">
        <v>13438</v>
      </c>
      <c r="O4717">
        <v>0</v>
      </c>
      <c r="P4717">
        <v>58</v>
      </c>
      <c r="Q4717" t="s">
        <v>30</v>
      </c>
      <c r="R4717" t="s">
        <v>31</v>
      </c>
      <c r="S4717">
        <v>0</v>
      </c>
      <c r="T4717">
        <v>1981</v>
      </c>
      <c r="U4717">
        <v>338</v>
      </c>
      <c r="V4717">
        <v>4.5</v>
      </c>
      <c r="W4717">
        <v>249</v>
      </c>
    </row>
    <row r="4718" spans="1:23" x14ac:dyDescent="0.25">
      <c r="A4718" t="s">
        <v>13439</v>
      </c>
      <c r="B4718">
        <v>131</v>
      </c>
      <c r="C4718">
        <v>97</v>
      </c>
      <c r="D4718">
        <v>19</v>
      </c>
      <c r="E4718">
        <v>313</v>
      </c>
      <c r="F4718" t="s">
        <v>6928</v>
      </c>
      <c r="G4718">
        <v>778</v>
      </c>
      <c r="H4718">
        <v>0</v>
      </c>
      <c r="I4718" t="s">
        <v>13440</v>
      </c>
      <c r="J4718" t="s">
        <v>2737</v>
      </c>
      <c r="K4718" t="s">
        <v>13441</v>
      </c>
      <c r="L4718">
        <v>4550</v>
      </c>
      <c r="M4718">
        <v>2515</v>
      </c>
      <c r="N4718" t="s">
        <v>13442</v>
      </c>
      <c r="O4718">
        <v>2</v>
      </c>
      <c r="P4718">
        <v>58</v>
      </c>
      <c r="Q4718" t="s">
        <v>30</v>
      </c>
      <c r="R4718" t="s">
        <v>31</v>
      </c>
      <c r="S4718">
        <v>0</v>
      </c>
      <c r="T4718">
        <v>2011</v>
      </c>
      <c r="U4718">
        <v>456</v>
      </c>
      <c r="V4718">
        <v>6.4</v>
      </c>
      <c r="W4718">
        <v>0</v>
      </c>
    </row>
    <row r="4719" spans="1:23" x14ac:dyDescent="0.25">
      <c r="A4719" t="s">
        <v>13443</v>
      </c>
      <c r="B4719">
        <v>286</v>
      </c>
      <c r="C4719">
        <v>90</v>
      </c>
      <c r="D4719">
        <v>25</v>
      </c>
      <c r="E4719">
        <v>235</v>
      </c>
      <c r="F4719" t="s">
        <v>7229</v>
      </c>
      <c r="G4719">
        <v>601</v>
      </c>
      <c r="H4719">
        <v>318622</v>
      </c>
      <c r="I4719" t="s">
        <v>3492</v>
      </c>
      <c r="J4719" t="s">
        <v>5577</v>
      </c>
      <c r="K4719" t="s">
        <v>13444</v>
      </c>
      <c r="L4719">
        <v>24668</v>
      </c>
      <c r="M4719">
        <v>1734</v>
      </c>
      <c r="N4719" t="s">
        <v>13445</v>
      </c>
      <c r="O4719">
        <v>0</v>
      </c>
      <c r="P4719">
        <v>175</v>
      </c>
      <c r="Q4719" t="s">
        <v>30</v>
      </c>
      <c r="R4719" t="s">
        <v>31</v>
      </c>
      <c r="S4719">
        <v>0</v>
      </c>
      <c r="T4719">
        <v>2012</v>
      </c>
      <c r="U4719">
        <v>260</v>
      </c>
      <c r="V4719">
        <v>6.4</v>
      </c>
      <c r="W4719">
        <v>0</v>
      </c>
    </row>
    <row r="4720" spans="1:23" x14ac:dyDescent="0.25">
      <c r="A4720" t="s">
        <v>4330</v>
      </c>
      <c r="B4720">
        <v>147</v>
      </c>
      <c r="C4720">
        <v>113</v>
      </c>
      <c r="D4720">
        <v>0</v>
      </c>
      <c r="E4720">
        <v>781</v>
      </c>
      <c r="F4720" t="s">
        <v>1358</v>
      </c>
      <c r="G4720">
        <v>13000</v>
      </c>
      <c r="H4720">
        <v>12006514</v>
      </c>
      <c r="I4720" t="s">
        <v>936</v>
      </c>
      <c r="J4720" t="s">
        <v>776</v>
      </c>
      <c r="K4720" t="s">
        <v>13446</v>
      </c>
      <c r="L4720">
        <v>114070</v>
      </c>
      <c r="M4720">
        <v>15765</v>
      </c>
      <c r="N4720" t="s">
        <v>4865</v>
      </c>
      <c r="O4720">
        <v>5</v>
      </c>
      <c r="P4720">
        <v>500</v>
      </c>
      <c r="Q4720" t="s">
        <v>30</v>
      </c>
      <c r="R4720" t="s">
        <v>31</v>
      </c>
      <c r="S4720">
        <v>0</v>
      </c>
      <c r="T4720">
        <v>1997</v>
      </c>
      <c r="U4720">
        <v>1000</v>
      </c>
      <c r="V4720">
        <v>7.3</v>
      </c>
      <c r="W4720">
        <v>0</v>
      </c>
    </row>
    <row r="4721" spans="1:23" x14ac:dyDescent="0.25">
      <c r="A4721" t="s">
        <v>9280</v>
      </c>
      <c r="B4721">
        <v>71</v>
      </c>
      <c r="C4721">
        <v>91</v>
      </c>
      <c r="D4721">
        <v>132</v>
      </c>
      <c r="E4721">
        <v>225</v>
      </c>
      <c r="F4721" t="s">
        <v>4983</v>
      </c>
      <c r="G4721">
        <v>400</v>
      </c>
      <c r="H4721">
        <v>4186931</v>
      </c>
      <c r="I4721" t="s">
        <v>936</v>
      </c>
      <c r="J4721" t="s">
        <v>5073</v>
      </c>
      <c r="K4721" t="s">
        <v>13447</v>
      </c>
      <c r="L4721">
        <v>6041</v>
      </c>
      <c r="M4721">
        <v>1330</v>
      </c>
      <c r="N4721" t="s">
        <v>13448</v>
      </c>
      <c r="O4721">
        <v>3</v>
      </c>
      <c r="P4721">
        <v>85</v>
      </c>
      <c r="Q4721" t="s">
        <v>30</v>
      </c>
      <c r="R4721" t="s">
        <v>31</v>
      </c>
      <c r="S4721">
        <v>0</v>
      </c>
      <c r="T4721">
        <v>2001</v>
      </c>
      <c r="U4721">
        <v>286</v>
      </c>
      <c r="V4721">
        <v>6.9</v>
      </c>
      <c r="W4721">
        <v>169</v>
      </c>
    </row>
    <row r="4722" spans="1:23" x14ac:dyDescent="0.25">
      <c r="A4722" t="s">
        <v>13449</v>
      </c>
      <c r="B4722">
        <v>0</v>
      </c>
      <c r="C4722">
        <v>90</v>
      </c>
      <c r="D4722">
        <v>2</v>
      </c>
      <c r="E4722">
        <v>99</v>
      </c>
      <c r="F4722" t="s">
        <v>6544</v>
      </c>
      <c r="G4722">
        <v>466</v>
      </c>
      <c r="H4722">
        <v>0</v>
      </c>
      <c r="I4722" t="s">
        <v>13450</v>
      </c>
      <c r="J4722" t="s">
        <v>13451</v>
      </c>
      <c r="K4722" t="s">
        <v>13452</v>
      </c>
      <c r="L4722">
        <v>30</v>
      </c>
      <c r="M4722">
        <v>842</v>
      </c>
      <c r="N4722" t="s">
        <v>13453</v>
      </c>
      <c r="O4722">
        <v>2</v>
      </c>
      <c r="P4722">
        <v>0</v>
      </c>
      <c r="Q4722" t="s">
        <v>30</v>
      </c>
      <c r="R4722" t="s">
        <v>31</v>
      </c>
      <c r="S4722">
        <v>0</v>
      </c>
      <c r="T4722">
        <v>2010</v>
      </c>
      <c r="U4722">
        <v>216</v>
      </c>
      <c r="V4722">
        <v>4.3</v>
      </c>
      <c r="W4722">
        <v>16</v>
      </c>
    </row>
    <row r="4723" spans="1:23" x14ac:dyDescent="0.25">
      <c r="A4723" t="s">
        <v>283</v>
      </c>
      <c r="B4723">
        <v>51</v>
      </c>
      <c r="C4723">
        <v>98</v>
      </c>
      <c r="D4723">
        <v>681</v>
      </c>
      <c r="E4723">
        <v>13</v>
      </c>
      <c r="F4723" t="s">
        <v>13454</v>
      </c>
      <c r="G4723">
        <v>94</v>
      </c>
      <c r="H4723">
        <v>3799339</v>
      </c>
      <c r="I4723" t="s">
        <v>3005</v>
      </c>
      <c r="J4723" t="s">
        <v>13455</v>
      </c>
      <c r="K4723" t="s">
        <v>13456</v>
      </c>
      <c r="L4723">
        <v>8000</v>
      </c>
      <c r="M4723">
        <v>139</v>
      </c>
      <c r="N4723" t="s">
        <v>13457</v>
      </c>
      <c r="O4723">
        <v>1</v>
      </c>
      <c r="P4723">
        <v>138</v>
      </c>
      <c r="Q4723" t="s">
        <v>30</v>
      </c>
      <c r="R4723" t="s">
        <v>31</v>
      </c>
      <c r="S4723">
        <v>0</v>
      </c>
      <c r="T4723">
        <v>2002</v>
      </c>
      <c r="U4723">
        <v>26</v>
      </c>
      <c r="V4723">
        <v>7.2</v>
      </c>
      <c r="W4723">
        <v>661</v>
      </c>
    </row>
    <row r="4724" spans="1:23" x14ac:dyDescent="0.25">
      <c r="A4724" t="s">
        <v>13458</v>
      </c>
      <c r="B4724">
        <v>23</v>
      </c>
      <c r="C4724">
        <v>94</v>
      </c>
      <c r="D4724">
        <v>4</v>
      </c>
      <c r="E4724">
        <v>10</v>
      </c>
      <c r="F4724" t="s">
        <v>9316</v>
      </c>
      <c r="G4724">
        <v>360</v>
      </c>
      <c r="H4724">
        <v>1977544</v>
      </c>
      <c r="I4724" t="s">
        <v>936</v>
      </c>
      <c r="J4724" t="s">
        <v>7528</v>
      </c>
      <c r="K4724" t="s">
        <v>13459</v>
      </c>
      <c r="L4724">
        <v>3513</v>
      </c>
      <c r="M4724">
        <v>656</v>
      </c>
      <c r="N4724" t="s">
        <v>13460</v>
      </c>
      <c r="O4724">
        <v>0</v>
      </c>
      <c r="P4724">
        <v>36</v>
      </c>
      <c r="Q4724" t="s">
        <v>30</v>
      </c>
      <c r="R4724" t="s">
        <v>31</v>
      </c>
      <c r="S4724">
        <v>0</v>
      </c>
      <c r="T4724">
        <v>1995</v>
      </c>
      <c r="U4724">
        <v>273</v>
      </c>
      <c r="V4724">
        <v>6.5</v>
      </c>
      <c r="W4724">
        <v>423</v>
      </c>
    </row>
    <row r="4725" spans="1:23" x14ac:dyDescent="0.25">
      <c r="A4725" t="s">
        <v>5339</v>
      </c>
      <c r="B4725">
        <v>59</v>
      </c>
      <c r="C4725">
        <v>96</v>
      </c>
      <c r="D4725">
        <v>44</v>
      </c>
      <c r="E4725">
        <v>129</v>
      </c>
      <c r="F4725" t="s">
        <v>6301</v>
      </c>
      <c r="G4725">
        <v>625</v>
      </c>
      <c r="H4725">
        <v>1050600</v>
      </c>
      <c r="I4725" t="s">
        <v>1639</v>
      </c>
      <c r="J4725" t="s">
        <v>3113</v>
      </c>
      <c r="K4725" t="s">
        <v>13461</v>
      </c>
      <c r="L4725">
        <v>4662</v>
      </c>
      <c r="M4725">
        <v>1378</v>
      </c>
      <c r="N4725" t="s">
        <v>140</v>
      </c>
      <c r="O4725">
        <v>0</v>
      </c>
      <c r="P4725">
        <v>136</v>
      </c>
      <c r="Q4725" t="s">
        <v>30</v>
      </c>
      <c r="R4725" t="s">
        <v>31</v>
      </c>
      <c r="S4725">
        <v>0</v>
      </c>
      <c r="T4725">
        <v>2000</v>
      </c>
      <c r="U4725">
        <v>487</v>
      </c>
      <c r="V4725">
        <v>6.6</v>
      </c>
      <c r="W4725">
        <v>170</v>
      </c>
    </row>
    <row r="4726" spans="1:23" x14ac:dyDescent="0.25">
      <c r="A4726" t="s">
        <v>13462</v>
      </c>
      <c r="B4726">
        <v>9</v>
      </c>
      <c r="C4726">
        <v>100</v>
      </c>
      <c r="D4726">
        <v>0</v>
      </c>
      <c r="E4726">
        <v>51</v>
      </c>
      <c r="F4726" t="s">
        <v>13463</v>
      </c>
      <c r="G4726">
        <v>250</v>
      </c>
      <c r="H4726">
        <v>902835</v>
      </c>
      <c r="I4726" t="s">
        <v>936</v>
      </c>
      <c r="J4726" t="s">
        <v>13464</v>
      </c>
      <c r="K4726" t="s">
        <v>13465</v>
      </c>
      <c r="L4726">
        <v>1489</v>
      </c>
      <c r="M4726">
        <v>454</v>
      </c>
      <c r="N4726" t="s">
        <v>13466</v>
      </c>
      <c r="O4726">
        <v>2</v>
      </c>
      <c r="P4726">
        <v>40</v>
      </c>
      <c r="Q4726" t="s">
        <v>30</v>
      </c>
      <c r="R4726" t="s">
        <v>31</v>
      </c>
      <c r="S4726">
        <v>0</v>
      </c>
      <c r="T4726">
        <v>2001</v>
      </c>
      <c r="U4726">
        <v>89</v>
      </c>
      <c r="V4726">
        <v>6.7</v>
      </c>
      <c r="W4726">
        <v>133</v>
      </c>
    </row>
    <row r="4727" spans="1:23" x14ac:dyDescent="0.25">
      <c r="A4727" t="s">
        <v>13467</v>
      </c>
      <c r="B4727">
        <v>0</v>
      </c>
      <c r="C4727">
        <v>90</v>
      </c>
      <c r="D4727">
        <v>0</v>
      </c>
      <c r="E4727">
        <v>185</v>
      </c>
      <c r="F4727" t="s">
        <v>13468</v>
      </c>
      <c r="G4727">
        <v>569</v>
      </c>
      <c r="H4727">
        <v>0</v>
      </c>
      <c r="I4727" t="s">
        <v>8731</v>
      </c>
      <c r="J4727" t="s">
        <v>13469</v>
      </c>
      <c r="K4727" t="s">
        <v>13470</v>
      </c>
      <c r="L4727">
        <v>28</v>
      </c>
      <c r="M4727">
        <v>1461</v>
      </c>
      <c r="N4727" t="s">
        <v>13471</v>
      </c>
      <c r="O4727">
        <v>0</v>
      </c>
      <c r="P4727">
        <v>0</v>
      </c>
      <c r="Q4727" t="s">
        <v>30</v>
      </c>
      <c r="R4727" t="s">
        <v>31</v>
      </c>
      <c r="S4727">
        <v>0</v>
      </c>
      <c r="T4727">
        <v>2014</v>
      </c>
      <c r="U4727">
        <v>553</v>
      </c>
      <c r="V4727">
        <v>4.3</v>
      </c>
      <c r="W4727">
        <v>17</v>
      </c>
    </row>
    <row r="4728" spans="1:23" x14ac:dyDescent="0.25">
      <c r="A4728" t="s">
        <v>5114</v>
      </c>
      <c r="B4728">
        <v>99</v>
      </c>
      <c r="C4728">
        <v>90</v>
      </c>
      <c r="D4728">
        <v>165</v>
      </c>
      <c r="E4728">
        <v>319</v>
      </c>
      <c r="F4728" t="s">
        <v>4788</v>
      </c>
      <c r="G4728">
        <v>686</v>
      </c>
      <c r="H4728">
        <v>489220</v>
      </c>
      <c r="I4728" t="s">
        <v>3120</v>
      </c>
      <c r="J4728" t="s">
        <v>5115</v>
      </c>
      <c r="K4728" t="s">
        <v>13472</v>
      </c>
      <c r="L4728">
        <v>160511</v>
      </c>
      <c r="M4728">
        <v>1743</v>
      </c>
      <c r="N4728" t="s">
        <v>7613</v>
      </c>
      <c r="O4728">
        <v>0</v>
      </c>
      <c r="P4728">
        <v>696</v>
      </c>
      <c r="Q4728" t="s">
        <v>30</v>
      </c>
      <c r="R4728" t="s">
        <v>188</v>
      </c>
      <c r="S4728">
        <v>0</v>
      </c>
      <c r="T4728">
        <v>1997</v>
      </c>
      <c r="U4728">
        <v>648</v>
      </c>
      <c r="V4728">
        <v>7.3</v>
      </c>
      <c r="W4728">
        <v>11000</v>
      </c>
    </row>
    <row r="4729" spans="1:23" x14ac:dyDescent="0.25">
      <c r="A4729" t="s">
        <v>13473</v>
      </c>
      <c r="B4729">
        <v>21</v>
      </c>
      <c r="C4729">
        <v>76</v>
      </c>
      <c r="D4729">
        <v>0</v>
      </c>
      <c r="E4729">
        <v>62</v>
      </c>
      <c r="F4729" t="s">
        <v>2398</v>
      </c>
      <c r="G4729">
        <v>991</v>
      </c>
      <c r="H4729">
        <v>212285</v>
      </c>
      <c r="I4729" t="s">
        <v>1099</v>
      </c>
      <c r="J4729" t="s">
        <v>2144</v>
      </c>
      <c r="K4729" t="s">
        <v>13474</v>
      </c>
      <c r="L4729">
        <v>1727</v>
      </c>
      <c r="M4729">
        <v>1661</v>
      </c>
      <c r="N4729" t="s">
        <v>13475</v>
      </c>
      <c r="O4729">
        <v>1</v>
      </c>
      <c r="P4729">
        <v>21</v>
      </c>
      <c r="Q4729" t="s">
        <v>30</v>
      </c>
      <c r="R4729" t="s">
        <v>257</v>
      </c>
      <c r="S4729">
        <v>0</v>
      </c>
      <c r="T4729">
        <v>1996</v>
      </c>
      <c r="U4729">
        <v>575</v>
      </c>
      <c r="V4729">
        <v>6.4</v>
      </c>
      <c r="W4729">
        <v>46</v>
      </c>
    </row>
    <row r="4730" spans="1:23" x14ac:dyDescent="0.25">
      <c r="A4730" t="s">
        <v>13476</v>
      </c>
      <c r="B4730">
        <v>19</v>
      </c>
      <c r="C4730">
        <v>75</v>
      </c>
      <c r="D4730">
        <v>45</v>
      </c>
      <c r="E4730">
        <v>0</v>
      </c>
      <c r="F4730" t="s">
        <v>13477</v>
      </c>
      <c r="G4730">
        <v>5</v>
      </c>
      <c r="H4730">
        <v>203134</v>
      </c>
      <c r="I4730" t="s">
        <v>13478</v>
      </c>
      <c r="J4730" t="s">
        <v>13479</v>
      </c>
      <c r="K4730" t="s">
        <v>13480</v>
      </c>
      <c r="L4730">
        <v>1428</v>
      </c>
      <c r="M4730">
        <v>7</v>
      </c>
      <c r="N4730" t="s">
        <v>13481</v>
      </c>
      <c r="O4730">
        <v>0</v>
      </c>
      <c r="P4730">
        <v>21</v>
      </c>
      <c r="Q4730" t="s">
        <v>30</v>
      </c>
      <c r="R4730" t="s">
        <v>31</v>
      </c>
      <c r="S4730">
        <v>0</v>
      </c>
      <c r="T4730">
        <v>1997</v>
      </c>
      <c r="U4730">
        <v>2</v>
      </c>
      <c r="V4730">
        <v>7</v>
      </c>
      <c r="W4730">
        <v>178</v>
      </c>
    </row>
    <row r="4731" spans="1:23" x14ac:dyDescent="0.25">
      <c r="A4731" t="s">
        <v>13083</v>
      </c>
      <c r="B4731">
        <v>43</v>
      </c>
      <c r="C4731">
        <v>78</v>
      </c>
      <c r="D4731">
        <v>7</v>
      </c>
      <c r="E4731">
        <v>142</v>
      </c>
      <c r="F4731" t="s">
        <v>4038</v>
      </c>
      <c r="G4731">
        <v>308</v>
      </c>
      <c r="H4731">
        <v>191309</v>
      </c>
      <c r="I4731" t="s">
        <v>1258</v>
      </c>
      <c r="J4731" t="s">
        <v>13482</v>
      </c>
      <c r="K4731" t="s">
        <v>13483</v>
      </c>
      <c r="L4731">
        <v>2787</v>
      </c>
      <c r="M4731">
        <v>1008</v>
      </c>
      <c r="N4731" t="s">
        <v>4808</v>
      </c>
      <c r="O4731">
        <v>1</v>
      </c>
      <c r="P4731">
        <v>64</v>
      </c>
      <c r="Q4731" t="s">
        <v>30</v>
      </c>
      <c r="R4731" t="s">
        <v>31</v>
      </c>
      <c r="S4731">
        <v>0</v>
      </c>
      <c r="T4731">
        <v>2004</v>
      </c>
      <c r="U4731">
        <v>249</v>
      </c>
      <c r="V4731">
        <v>5.5</v>
      </c>
      <c r="W4731">
        <v>98</v>
      </c>
    </row>
    <row r="4732" spans="1:23" x14ac:dyDescent="0.25">
      <c r="A4732" t="s">
        <v>13484</v>
      </c>
      <c r="B4732">
        <v>206</v>
      </c>
      <c r="C4732">
        <v>90</v>
      </c>
      <c r="D4732">
        <v>52</v>
      </c>
      <c r="E4732">
        <v>224</v>
      </c>
      <c r="F4732" t="s">
        <v>13485</v>
      </c>
      <c r="G4732">
        <v>34000</v>
      </c>
      <c r="H4732">
        <v>3388210</v>
      </c>
      <c r="I4732" t="s">
        <v>152</v>
      </c>
      <c r="J4732" t="s">
        <v>242</v>
      </c>
      <c r="K4732" t="s">
        <v>13486</v>
      </c>
      <c r="L4732">
        <v>46813</v>
      </c>
      <c r="M4732">
        <v>34983</v>
      </c>
      <c r="N4732" t="s">
        <v>13487</v>
      </c>
      <c r="O4732">
        <v>1</v>
      </c>
      <c r="P4732">
        <v>150</v>
      </c>
      <c r="Q4732" t="s">
        <v>30</v>
      </c>
      <c r="R4732" t="s">
        <v>31</v>
      </c>
      <c r="S4732">
        <v>0</v>
      </c>
      <c r="T4732">
        <v>2011</v>
      </c>
      <c r="U4732">
        <v>487</v>
      </c>
      <c r="V4732">
        <v>6.7</v>
      </c>
      <c r="W4732">
        <v>12000</v>
      </c>
    </row>
    <row r="4733" spans="1:23" x14ac:dyDescent="0.25">
      <c r="A4733" t="s">
        <v>13488</v>
      </c>
      <c r="B4733">
        <v>0</v>
      </c>
      <c r="C4733">
        <v>96</v>
      </c>
      <c r="D4733">
        <v>0</v>
      </c>
      <c r="E4733">
        <v>270</v>
      </c>
      <c r="F4733" t="s">
        <v>12934</v>
      </c>
      <c r="G4733">
        <v>471</v>
      </c>
      <c r="H4733">
        <v>0</v>
      </c>
      <c r="I4733" t="s">
        <v>3905</v>
      </c>
      <c r="J4733" t="s">
        <v>13489</v>
      </c>
      <c r="K4733" t="s">
        <v>13490</v>
      </c>
      <c r="L4733">
        <v>24</v>
      </c>
      <c r="M4733">
        <v>1399</v>
      </c>
      <c r="N4733" t="s">
        <v>13491</v>
      </c>
      <c r="O4733">
        <v>0</v>
      </c>
      <c r="P4733">
        <v>2</v>
      </c>
      <c r="Q4733" t="s">
        <v>30</v>
      </c>
      <c r="R4733" t="s">
        <v>31</v>
      </c>
      <c r="S4733">
        <v>0</v>
      </c>
      <c r="T4733">
        <v>2015</v>
      </c>
      <c r="U4733">
        <v>320</v>
      </c>
      <c r="V4733">
        <v>4.3</v>
      </c>
      <c r="W4733">
        <v>85</v>
      </c>
    </row>
    <row r="4734" spans="1:23" x14ac:dyDescent="0.25">
      <c r="A4734" t="s">
        <v>10678</v>
      </c>
      <c r="B4734">
        <v>29</v>
      </c>
      <c r="C4734">
        <v>92</v>
      </c>
      <c r="D4734">
        <v>99</v>
      </c>
      <c r="E4734">
        <v>181</v>
      </c>
      <c r="F4734" t="s">
        <v>4605</v>
      </c>
      <c r="G4734">
        <v>793</v>
      </c>
      <c r="H4734">
        <v>177840</v>
      </c>
      <c r="I4734" t="s">
        <v>3915</v>
      </c>
      <c r="J4734" t="s">
        <v>8135</v>
      </c>
      <c r="K4734" t="s">
        <v>13492</v>
      </c>
      <c r="L4734">
        <v>708</v>
      </c>
      <c r="M4734">
        <v>1987</v>
      </c>
      <c r="N4734" t="s">
        <v>5877</v>
      </c>
      <c r="O4734">
        <v>2</v>
      </c>
      <c r="P4734">
        <v>22</v>
      </c>
      <c r="Q4734" t="s">
        <v>30</v>
      </c>
      <c r="R4734" t="s">
        <v>44</v>
      </c>
      <c r="S4734">
        <v>0</v>
      </c>
      <c r="T4734">
        <v>1999</v>
      </c>
      <c r="U4734">
        <v>605</v>
      </c>
      <c r="V4734">
        <v>6.1</v>
      </c>
      <c r="W4734">
        <v>93</v>
      </c>
    </row>
    <row r="4735" spans="1:23" x14ac:dyDescent="0.25">
      <c r="A4735" t="s">
        <v>13493</v>
      </c>
      <c r="B4735">
        <v>27</v>
      </c>
      <c r="C4735">
        <v>75</v>
      </c>
      <c r="D4735">
        <v>269</v>
      </c>
      <c r="E4735">
        <v>7</v>
      </c>
      <c r="F4735" t="s">
        <v>13494</v>
      </c>
      <c r="G4735">
        <v>100</v>
      </c>
      <c r="H4735">
        <v>47111</v>
      </c>
      <c r="I4735" t="s">
        <v>1639</v>
      </c>
      <c r="J4735" t="s">
        <v>13495</v>
      </c>
      <c r="K4735" t="s">
        <v>13496</v>
      </c>
      <c r="L4735">
        <v>1227</v>
      </c>
      <c r="M4735">
        <v>127</v>
      </c>
      <c r="N4735" t="s">
        <v>13497</v>
      </c>
      <c r="O4735">
        <v>1</v>
      </c>
      <c r="P4735">
        <v>11</v>
      </c>
      <c r="Q4735" t="s">
        <v>4389</v>
      </c>
      <c r="R4735" t="s">
        <v>31</v>
      </c>
      <c r="S4735">
        <v>0</v>
      </c>
      <c r="T4735">
        <v>2005</v>
      </c>
      <c r="U4735">
        <v>8</v>
      </c>
      <c r="V4735">
        <v>6.8</v>
      </c>
      <c r="W4735">
        <v>62</v>
      </c>
    </row>
    <row r="4736" spans="1:23" x14ac:dyDescent="0.25">
      <c r="A4736" t="s">
        <v>8079</v>
      </c>
      <c r="B4736">
        <v>162</v>
      </c>
      <c r="C4736">
        <v>99</v>
      </c>
      <c r="D4736">
        <v>261</v>
      </c>
      <c r="E4736">
        <v>461</v>
      </c>
      <c r="F4736" t="s">
        <v>3705</v>
      </c>
      <c r="G4736">
        <v>924</v>
      </c>
      <c r="H4736">
        <v>49494</v>
      </c>
      <c r="I4736" t="s">
        <v>2560</v>
      </c>
      <c r="J4736" t="s">
        <v>4279</v>
      </c>
      <c r="K4736" t="s">
        <v>13498</v>
      </c>
      <c r="L4736">
        <v>8511</v>
      </c>
      <c r="M4736">
        <v>2862</v>
      </c>
      <c r="N4736" t="s">
        <v>13499</v>
      </c>
      <c r="O4736">
        <v>0</v>
      </c>
      <c r="P4736">
        <v>87</v>
      </c>
      <c r="Q4736" t="s">
        <v>30</v>
      </c>
      <c r="R4736" t="s">
        <v>31</v>
      </c>
      <c r="S4736">
        <v>0</v>
      </c>
      <c r="T4736">
        <v>2013</v>
      </c>
      <c r="U4736">
        <v>835</v>
      </c>
      <c r="V4736">
        <v>3.9</v>
      </c>
      <c r="W4736">
        <v>0</v>
      </c>
    </row>
    <row r="4737" spans="1:23" x14ac:dyDescent="0.25">
      <c r="A4737" t="s">
        <v>13500</v>
      </c>
      <c r="B4737">
        <v>26</v>
      </c>
      <c r="C4737">
        <v>86</v>
      </c>
      <c r="D4737">
        <v>5</v>
      </c>
      <c r="E4737">
        <v>41</v>
      </c>
      <c r="F4737" t="s">
        <v>13501</v>
      </c>
      <c r="G4737">
        <v>68</v>
      </c>
      <c r="H4737">
        <v>0</v>
      </c>
      <c r="I4737" t="s">
        <v>2164</v>
      </c>
      <c r="J4737" t="s">
        <v>12827</v>
      </c>
      <c r="K4737" t="s">
        <v>13502</v>
      </c>
      <c r="L4737">
        <v>603</v>
      </c>
      <c r="M4737">
        <v>216</v>
      </c>
      <c r="N4737" t="s">
        <v>13503</v>
      </c>
      <c r="O4737">
        <v>3</v>
      </c>
      <c r="P4737">
        <v>15</v>
      </c>
      <c r="Q4737" t="s">
        <v>30</v>
      </c>
      <c r="R4737" t="s">
        <v>31</v>
      </c>
      <c r="S4737">
        <v>0</v>
      </c>
      <c r="T4737">
        <v>2004</v>
      </c>
      <c r="U4737">
        <v>64</v>
      </c>
      <c r="V4737">
        <v>6.9</v>
      </c>
      <c r="W4737">
        <v>122</v>
      </c>
    </row>
    <row r="4738" spans="1:23" x14ac:dyDescent="0.25">
      <c r="A4738" t="s">
        <v>7027</v>
      </c>
      <c r="B4738">
        <v>85</v>
      </c>
      <c r="C4738">
        <v>92</v>
      </c>
      <c r="D4738">
        <v>337</v>
      </c>
      <c r="E4738">
        <v>22</v>
      </c>
      <c r="F4738" t="s">
        <v>13504</v>
      </c>
      <c r="G4738">
        <v>35</v>
      </c>
      <c r="H4738">
        <v>45661</v>
      </c>
      <c r="I4738" t="s">
        <v>2560</v>
      </c>
      <c r="J4738" t="s">
        <v>13505</v>
      </c>
      <c r="K4738" t="s">
        <v>13506</v>
      </c>
      <c r="L4738">
        <v>7148</v>
      </c>
      <c r="M4738">
        <v>114</v>
      </c>
      <c r="N4738" t="s">
        <v>13507</v>
      </c>
      <c r="O4738">
        <v>0</v>
      </c>
      <c r="P4738">
        <v>32</v>
      </c>
      <c r="Q4738" t="s">
        <v>30</v>
      </c>
      <c r="R4738" t="s">
        <v>31</v>
      </c>
      <c r="S4738">
        <v>0</v>
      </c>
      <c r="T4738">
        <v>2007</v>
      </c>
      <c r="U4738">
        <v>32</v>
      </c>
      <c r="V4738">
        <v>7.3</v>
      </c>
      <c r="W4738">
        <v>773</v>
      </c>
    </row>
    <row r="4739" spans="1:23" x14ac:dyDescent="0.25">
      <c r="A4739" t="s">
        <v>13508</v>
      </c>
      <c r="B4739">
        <v>77</v>
      </c>
      <c r="C4739">
        <v>101</v>
      </c>
      <c r="D4739">
        <v>17</v>
      </c>
      <c r="E4739">
        <v>289</v>
      </c>
      <c r="F4739" t="s">
        <v>5059</v>
      </c>
      <c r="G4739">
        <v>766</v>
      </c>
      <c r="H4739">
        <v>0</v>
      </c>
      <c r="I4739" t="s">
        <v>581</v>
      </c>
      <c r="J4739" t="s">
        <v>654</v>
      </c>
      <c r="K4739" t="s">
        <v>13509</v>
      </c>
      <c r="L4739">
        <v>70076</v>
      </c>
      <c r="M4739">
        <v>2123</v>
      </c>
      <c r="N4739" t="s">
        <v>13510</v>
      </c>
      <c r="O4739">
        <v>0</v>
      </c>
      <c r="P4739">
        <v>120</v>
      </c>
      <c r="Q4739" t="s">
        <v>30</v>
      </c>
      <c r="R4739" t="s">
        <v>44</v>
      </c>
      <c r="S4739">
        <v>0</v>
      </c>
      <c r="T4739">
        <v>2009</v>
      </c>
      <c r="U4739">
        <v>438</v>
      </c>
      <c r="V4739">
        <v>6.9</v>
      </c>
      <c r="W4739">
        <v>14000</v>
      </c>
    </row>
    <row r="4740" spans="1:23" x14ac:dyDescent="0.25">
      <c r="A4740" t="s">
        <v>13511</v>
      </c>
      <c r="B4740">
        <v>8</v>
      </c>
      <c r="C4740">
        <v>81</v>
      </c>
      <c r="D4740">
        <v>0</v>
      </c>
      <c r="E4740">
        <v>5</v>
      </c>
      <c r="F4740" t="s">
        <v>13512</v>
      </c>
      <c r="G4740">
        <v>119</v>
      </c>
      <c r="H4740">
        <v>18195</v>
      </c>
      <c r="I4740" t="s">
        <v>7217</v>
      </c>
      <c r="J4740" t="s">
        <v>11640</v>
      </c>
      <c r="K4740" t="s">
        <v>13513</v>
      </c>
      <c r="L4740">
        <v>336</v>
      </c>
      <c r="M4740">
        <v>154</v>
      </c>
      <c r="N4740" t="s">
        <v>13514</v>
      </c>
      <c r="O4740">
        <v>0</v>
      </c>
      <c r="P4740">
        <v>7</v>
      </c>
      <c r="Q4740" t="s">
        <v>30</v>
      </c>
      <c r="R4740" t="s">
        <v>31</v>
      </c>
      <c r="S4740">
        <v>0</v>
      </c>
      <c r="T4740">
        <v>1997</v>
      </c>
      <c r="U4740">
        <v>24</v>
      </c>
      <c r="V4740">
        <v>6.3</v>
      </c>
      <c r="W4740">
        <v>67</v>
      </c>
    </row>
    <row r="4741" spans="1:23" x14ac:dyDescent="0.25">
      <c r="A4741" t="s">
        <v>13515</v>
      </c>
      <c r="B4741">
        <v>5</v>
      </c>
      <c r="C4741">
        <v>93</v>
      </c>
      <c r="D4741">
        <v>7</v>
      </c>
      <c r="E4741">
        <v>73</v>
      </c>
      <c r="F4741" t="s">
        <v>13516</v>
      </c>
      <c r="G4741">
        <v>349</v>
      </c>
      <c r="H4741">
        <v>0</v>
      </c>
      <c r="I4741" t="s">
        <v>10500</v>
      </c>
      <c r="J4741" t="s">
        <v>3844</v>
      </c>
      <c r="K4741" t="s">
        <v>13517</v>
      </c>
      <c r="L4741">
        <v>602</v>
      </c>
      <c r="M4741">
        <v>631</v>
      </c>
      <c r="N4741" t="s">
        <v>13518</v>
      </c>
      <c r="O4741">
        <v>0</v>
      </c>
      <c r="P4741">
        <v>18</v>
      </c>
      <c r="Q4741" t="s">
        <v>30</v>
      </c>
      <c r="R4741" t="s">
        <v>31</v>
      </c>
      <c r="S4741">
        <v>0</v>
      </c>
      <c r="T4741">
        <v>2008</v>
      </c>
      <c r="U4741">
        <v>168</v>
      </c>
      <c r="V4741">
        <v>2.5</v>
      </c>
      <c r="W4741">
        <v>777</v>
      </c>
    </row>
    <row r="4742" spans="1:23" x14ac:dyDescent="0.25">
      <c r="A4742" t="s">
        <v>7656</v>
      </c>
      <c r="B4742">
        <v>3</v>
      </c>
      <c r="C4742">
        <v>95</v>
      </c>
      <c r="D4742">
        <v>1000</v>
      </c>
      <c r="E4742">
        <v>3</v>
      </c>
      <c r="F4742" t="s">
        <v>13519</v>
      </c>
      <c r="G4742">
        <v>1000</v>
      </c>
      <c r="H4742">
        <v>0</v>
      </c>
      <c r="I4742" t="s">
        <v>2164</v>
      </c>
      <c r="J4742" t="s">
        <v>7656</v>
      </c>
      <c r="K4742" t="s">
        <v>13520</v>
      </c>
      <c r="L4742">
        <v>300</v>
      </c>
      <c r="M4742">
        <v>1056</v>
      </c>
      <c r="N4742" t="s">
        <v>13521</v>
      </c>
      <c r="O4742">
        <v>1</v>
      </c>
      <c r="P4742">
        <v>8</v>
      </c>
      <c r="Q4742" t="s">
        <v>30</v>
      </c>
      <c r="R4742" t="s">
        <v>188</v>
      </c>
      <c r="S4742">
        <v>0</v>
      </c>
      <c r="T4742">
        <v>2010</v>
      </c>
      <c r="U4742">
        <v>53</v>
      </c>
      <c r="V4742">
        <v>5.7</v>
      </c>
      <c r="W4742">
        <v>141</v>
      </c>
    </row>
    <row r="4743" spans="1:23" x14ac:dyDescent="0.25">
      <c r="A4743" t="s">
        <v>13522</v>
      </c>
      <c r="B4743">
        <v>66</v>
      </c>
      <c r="C4743">
        <v>107</v>
      </c>
      <c r="D4743">
        <v>63</v>
      </c>
      <c r="E4743">
        <v>76</v>
      </c>
      <c r="F4743" t="s">
        <v>13523</v>
      </c>
      <c r="G4743">
        <v>135</v>
      </c>
      <c r="H4743">
        <v>0</v>
      </c>
      <c r="I4743" t="s">
        <v>13524</v>
      </c>
      <c r="J4743" t="s">
        <v>13525</v>
      </c>
      <c r="K4743" t="s">
        <v>13526</v>
      </c>
      <c r="L4743">
        <v>18486</v>
      </c>
      <c r="M4743">
        <v>457</v>
      </c>
      <c r="N4743" t="s">
        <v>13527</v>
      </c>
      <c r="O4743">
        <v>0</v>
      </c>
      <c r="P4743">
        <v>215</v>
      </c>
      <c r="Q4743" t="s">
        <v>30</v>
      </c>
      <c r="R4743" t="s">
        <v>31</v>
      </c>
      <c r="S4743">
        <v>0</v>
      </c>
      <c r="T4743">
        <v>2009</v>
      </c>
      <c r="U4743">
        <v>115</v>
      </c>
      <c r="V4743">
        <v>7</v>
      </c>
      <c r="W4743">
        <v>11000</v>
      </c>
    </row>
    <row r="4744" spans="1:23" x14ac:dyDescent="0.25">
      <c r="A4744" t="s">
        <v>13528</v>
      </c>
      <c r="B4744">
        <v>4</v>
      </c>
      <c r="C4744">
        <v>98</v>
      </c>
      <c r="D4744">
        <v>3</v>
      </c>
      <c r="E4744">
        <v>104</v>
      </c>
      <c r="F4744" t="s">
        <v>13529</v>
      </c>
      <c r="G4744">
        <v>337</v>
      </c>
      <c r="H4744">
        <v>0</v>
      </c>
      <c r="I4744" t="s">
        <v>4336</v>
      </c>
      <c r="J4744" t="s">
        <v>13530</v>
      </c>
      <c r="K4744" t="s">
        <v>13531</v>
      </c>
      <c r="L4744">
        <v>450</v>
      </c>
      <c r="M4744">
        <v>694</v>
      </c>
      <c r="N4744" t="s">
        <v>13532</v>
      </c>
      <c r="O4744">
        <v>2</v>
      </c>
      <c r="P4744">
        <v>10</v>
      </c>
      <c r="Q4744" t="s">
        <v>30</v>
      </c>
      <c r="R4744" t="s">
        <v>31</v>
      </c>
      <c r="S4744">
        <v>0</v>
      </c>
      <c r="T4744">
        <v>2010</v>
      </c>
      <c r="U4744">
        <v>168</v>
      </c>
      <c r="V4744">
        <v>6.2</v>
      </c>
      <c r="W4744">
        <v>0</v>
      </c>
    </row>
    <row r="4745" spans="1:23" x14ac:dyDescent="0.25">
      <c r="A4745" t="s">
        <v>13533</v>
      </c>
      <c r="B4745">
        <v>0</v>
      </c>
      <c r="C4745">
        <v>35</v>
      </c>
      <c r="D4745">
        <v>2</v>
      </c>
      <c r="E4745">
        <v>152</v>
      </c>
      <c r="F4745" t="s">
        <v>13534</v>
      </c>
      <c r="G4745">
        <v>338</v>
      </c>
      <c r="H4745">
        <v>0</v>
      </c>
      <c r="I4745" t="s">
        <v>13535</v>
      </c>
      <c r="J4745" t="s">
        <v>13536</v>
      </c>
      <c r="K4745" t="s">
        <v>13537</v>
      </c>
      <c r="L4745">
        <v>31</v>
      </c>
      <c r="M4745">
        <v>968</v>
      </c>
      <c r="N4745" t="s">
        <v>13538</v>
      </c>
      <c r="O4745">
        <v>5</v>
      </c>
      <c r="P4745">
        <v>0</v>
      </c>
      <c r="Q4745" t="s">
        <v>30</v>
      </c>
      <c r="R4745" t="s">
        <v>31</v>
      </c>
      <c r="S4745">
        <v>0</v>
      </c>
      <c r="T4745">
        <v>2007</v>
      </c>
      <c r="U4745">
        <v>219</v>
      </c>
      <c r="V4745">
        <v>6.9</v>
      </c>
      <c r="W4745">
        <v>0</v>
      </c>
    </row>
    <row r="4746" spans="1:23" x14ac:dyDescent="0.25">
      <c r="A4746" t="s">
        <v>13539</v>
      </c>
      <c r="B4746">
        <v>15</v>
      </c>
      <c r="C4746">
        <v>108</v>
      </c>
      <c r="D4746">
        <v>32</v>
      </c>
      <c r="E4746">
        <v>180</v>
      </c>
      <c r="F4746" t="s">
        <v>1754</v>
      </c>
      <c r="G4746">
        <v>602</v>
      </c>
      <c r="H4746">
        <v>0</v>
      </c>
      <c r="I4746" t="s">
        <v>1265</v>
      </c>
      <c r="J4746" t="s">
        <v>876</v>
      </c>
      <c r="K4746" t="s">
        <v>13540</v>
      </c>
      <c r="L4746">
        <v>870</v>
      </c>
      <c r="M4746">
        <v>1991</v>
      </c>
      <c r="N4746" t="s">
        <v>13541</v>
      </c>
      <c r="O4746">
        <v>0</v>
      </c>
      <c r="P4746">
        <v>18</v>
      </c>
      <c r="Q4746" t="s">
        <v>30</v>
      </c>
      <c r="R4746" t="s">
        <v>31</v>
      </c>
      <c r="S4746">
        <v>0</v>
      </c>
      <c r="T4746">
        <v>1982</v>
      </c>
      <c r="U4746">
        <v>427</v>
      </c>
      <c r="V4746">
        <v>4.5</v>
      </c>
      <c r="W4746">
        <v>76</v>
      </c>
    </row>
    <row r="4747" spans="1:23" x14ac:dyDescent="0.25">
      <c r="A4747" t="s">
        <v>13542</v>
      </c>
      <c r="B4747">
        <v>1</v>
      </c>
      <c r="C4747">
        <v>66</v>
      </c>
      <c r="D4747">
        <v>0</v>
      </c>
      <c r="E4747">
        <v>0</v>
      </c>
      <c r="F4747" t="s">
        <v>13543</v>
      </c>
      <c r="G4747">
        <v>0</v>
      </c>
      <c r="H4747">
        <v>0</v>
      </c>
      <c r="I4747" t="s">
        <v>51</v>
      </c>
      <c r="J4747" t="s">
        <v>13544</v>
      </c>
      <c r="K4747" t="s">
        <v>13545</v>
      </c>
      <c r="L4747">
        <v>6</v>
      </c>
      <c r="M4747">
        <v>0</v>
      </c>
      <c r="N4747" t="s">
        <v>13546</v>
      </c>
      <c r="O4747">
        <v>2</v>
      </c>
      <c r="P4747">
        <v>1</v>
      </c>
      <c r="Q4747" t="s">
        <v>30</v>
      </c>
      <c r="R4747" t="s">
        <v>31</v>
      </c>
      <c r="S4747">
        <v>0</v>
      </c>
      <c r="T4747">
        <v>2013</v>
      </c>
      <c r="U4747">
        <v>0</v>
      </c>
      <c r="V4747">
        <v>7.8</v>
      </c>
      <c r="W4747">
        <v>53</v>
      </c>
    </row>
    <row r="4748" spans="1:23" x14ac:dyDescent="0.25">
      <c r="A4748" t="s">
        <v>13547</v>
      </c>
      <c r="B4748">
        <v>12</v>
      </c>
      <c r="C4748">
        <v>95</v>
      </c>
      <c r="D4748">
        <v>7</v>
      </c>
      <c r="E4748">
        <v>89</v>
      </c>
      <c r="F4748" t="s">
        <v>13548</v>
      </c>
      <c r="G4748">
        <v>236</v>
      </c>
      <c r="H4748">
        <v>0</v>
      </c>
      <c r="I4748" t="s">
        <v>3406</v>
      </c>
      <c r="J4748" t="s">
        <v>11216</v>
      </c>
      <c r="K4748" t="s">
        <v>13549</v>
      </c>
      <c r="L4748">
        <v>1488</v>
      </c>
      <c r="M4748">
        <v>537</v>
      </c>
      <c r="N4748" t="s">
        <v>13550</v>
      </c>
      <c r="O4748">
        <v>1</v>
      </c>
      <c r="P4748">
        <v>28</v>
      </c>
      <c r="Q4748" t="s">
        <v>30</v>
      </c>
      <c r="R4748" t="s">
        <v>31</v>
      </c>
      <c r="S4748">
        <v>0</v>
      </c>
      <c r="T4748">
        <v>2012</v>
      </c>
      <c r="U4748">
        <v>206</v>
      </c>
      <c r="V4748">
        <v>4.4000000000000004</v>
      </c>
      <c r="W4748">
        <v>519</v>
      </c>
    </row>
    <row r="4749" spans="1:23" x14ac:dyDescent="0.25">
      <c r="A4749" t="s">
        <v>7629</v>
      </c>
      <c r="B4749">
        <v>0</v>
      </c>
      <c r="C4749">
        <v>99</v>
      </c>
      <c r="D4749">
        <v>45</v>
      </c>
      <c r="E4749">
        <v>224</v>
      </c>
      <c r="F4749" t="s">
        <v>1261</v>
      </c>
      <c r="G4749">
        <v>1000</v>
      </c>
      <c r="H4749">
        <v>0</v>
      </c>
      <c r="I4749" t="s">
        <v>6321</v>
      </c>
      <c r="J4749" t="s">
        <v>1689</v>
      </c>
      <c r="K4749" t="s">
        <v>7630</v>
      </c>
      <c r="L4749">
        <v>1465</v>
      </c>
      <c r="M4749">
        <v>2166</v>
      </c>
      <c r="N4749" t="s">
        <v>7631</v>
      </c>
      <c r="O4749">
        <v>1</v>
      </c>
      <c r="P4749">
        <v>56</v>
      </c>
      <c r="Q4749" t="s">
        <v>30</v>
      </c>
      <c r="R4749" t="s">
        <v>31</v>
      </c>
      <c r="S4749">
        <v>0</v>
      </c>
      <c r="T4749">
        <v>1998</v>
      </c>
      <c r="U4749">
        <v>393</v>
      </c>
      <c r="V4749">
        <v>7.4</v>
      </c>
      <c r="W4749">
        <v>515</v>
      </c>
    </row>
    <row r="4750" spans="1:23" x14ac:dyDescent="0.25">
      <c r="A4750" t="s">
        <v>13196</v>
      </c>
      <c r="B4750">
        <v>1</v>
      </c>
      <c r="C4750">
        <v>108</v>
      </c>
      <c r="D4750">
        <v>431</v>
      </c>
      <c r="E4750">
        <v>3</v>
      </c>
      <c r="F4750" t="s">
        <v>13551</v>
      </c>
      <c r="G4750">
        <v>288</v>
      </c>
      <c r="H4750">
        <v>0</v>
      </c>
      <c r="I4750" t="s">
        <v>10406</v>
      </c>
      <c r="J4750" t="s">
        <v>13552</v>
      </c>
      <c r="K4750" t="s">
        <v>13553</v>
      </c>
      <c r="L4750">
        <v>25</v>
      </c>
      <c r="M4750">
        <v>387</v>
      </c>
      <c r="N4750" t="s">
        <v>13554</v>
      </c>
      <c r="O4750">
        <v>6</v>
      </c>
      <c r="P4750">
        <v>1</v>
      </c>
      <c r="Q4750" t="s">
        <v>30</v>
      </c>
      <c r="R4750" t="s">
        <v>31</v>
      </c>
      <c r="S4750">
        <v>0</v>
      </c>
      <c r="T4750">
        <v>2014</v>
      </c>
      <c r="U4750">
        <v>96</v>
      </c>
      <c r="V4750">
        <v>6.6</v>
      </c>
      <c r="W4750">
        <v>71</v>
      </c>
    </row>
    <row r="4751" spans="1:23" x14ac:dyDescent="0.25">
      <c r="A4751" t="s">
        <v>13555</v>
      </c>
      <c r="B4751">
        <v>6</v>
      </c>
      <c r="C4751">
        <v>90</v>
      </c>
      <c r="D4751">
        <v>30</v>
      </c>
      <c r="E4751">
        <v>670</v>
      </c>
      <c r="F4751" t="s">
        <v>3759</v>
      </c>
      <c r="G4751">
        <v>699</v>
      </c>
      <c r="H4751">
        <v>0</v>
      </c>
      <c r="I4751" t="s">
        <v>51</v>
      </c>
      <c r="J4751" t="s">
        <v>6726</v>
      </c>
      <c r="K4751" t="s">
        <v>13556</v>
      </c>
      <c r="L4751">
        <v>37</v>
      </c>
      <c r="M4751">
        <v>3967</v>
      </c>
      <c r="N4751" t="s">
        <v>6260</v>
      </c>
      <c r="O4751">
        <v>0</v>
      </c>
      <c r="P4751">
        <v>2</v>
      </c>
      <c r="Q4751" t="s">
        <v>30</v>
      </c>
      <c r="R4751" t="s">
        <v>31</v>
      </c>
      <c r="S4751">
        <v>0</v>
      </c>
      <c r="T4751">
        <v>2014</v>
      </c>
      <c r="U4751">
        <v>683</v>
      </c>
      <c r="V4751">
        <v>8</v>
      </c>
      <c r="W4751">
        <v>199</v>
      </c>
    </row>
    <row r="4752" spans="1:23" x14ac:dyDescent="0.25">
      <c r="A4752" t="s">
        <v>9806</v>
      </c>
      <c r="B4752">
        <v>48</v>
      </c>
      <c r="C4752">
        <v>151</v>
      </c>
      <c r="D4752">
        <v>54</v>
      </c>
      <c r="E4752">
        <v>6</v>
      </c>
      <c r="F4752" t="s">
        <v>13557</v>
      </c>
      <c r="G4752">
        <v>81</v>
      </c>
      <c r="H4752">
        <v>0</v>
      </c>
      <c r="I4752" t="s">
        <v>3443</v>
      </c>
      <c r="J4752" t="s">
        <v>13558</v>
      </c>
      <c r="K4752" t="s">
        <v>13559</v>
      </c>
      <c r="L4752">
        <v>4849</v>
      </c>
      <c r="M4752">
        <v>108</v>
      </c>
      <c r="N4752" t="s">
        <v>13560</v>
      </c>
      <c r="O4752">
        <v>0</v>
      </c>
      <c r="P4752">
        <v>45</v>
      </c>
      <c r="Q4752" t="s">
        <v>30</v>
      </c>
      <c r="R4752" t="s">
        <v>31</v>
      </c>
      <c r="S4752">
        <v>0</v>
      </c>
      <c r="T4752">
        <v>1925</v>
      </c>
      <c r="U4752">
        <v>12</v>
      </c>
      <c r="V4752">
        <v>8.3000000000000007</v>
      </c>
      <c r="W4752">
        <v>226</v>
      </c>
    </row>
    <row r="4753" spans="1:23" x14ac:dyDescent="0.25">
      <c r="A4753" t="s">
        <v>13561</v>
      </c>
      <c r="B4753">
        <v>2</v>
      </c>
      <c r="C4753">
        <v>83</v>
      </c>
      <c r="D4753">
        <v>12</v>
      </c>
      <c r="E4753">
        <v>29</v>
      </c>
      <c r="F4753" t="s">
        <v>13562</v>
      </c>
      <c r="G4753">
        <v>1000</v>
      </c>
      <c r="H4753">
        <v>0</v>
      </c>
      <c r="I4753" t="s">
        <v>1094</v>
      </c>
      <c r="J4753" t="s">
        <v>8149</v>
      </c>
      <c r="K4753" t="s">
        <v>13563</v>
      </c>
      <c r="L4753">
        <v>110</v>
      </c>
      <c r="M4753">
        <v>1244</v>
      </c>
      <c r="N4753" t="s">
        <v>13564</v>
      </c>
      <c r="O4753">
        <v>0</v>
      </c>
      <c r="P4753">
        <v>1</v>
      </c>
      <c r="Q4753" t="s">
        <v>30</v>
      </c>
      <c r="R4753" t="s">
        <v>31</v>
      </c>
      <c r="S4753">
        <v>0</v>
      </c>
      <c r="T4753">
        <v>2006</v>
      </c>
      <c r="U4753">
        <v>185</v>
      </c>
      <c r="V4753">
        <v>6.5</v>
      </c>
      <c r="W4753">
        <v>72</v>
      </c>
    </row>
    <row r="4754" spans="1:23" x14ac:dyDescent="0.25">
      <c r="A4754" t="s">
        <v>13565</v>
      </c>
      <c r="B4754">
        <v>17</v>
      </c>
      <c r="C4754">
        <v>108</v>
      </c>
      <c r="D4754">
        <v>0</v>
      </c>
      <c r="E4754">
        <v>142</v>
      </c>
      <c r="F4754" t="s">
        <v>13566</v>
      </c>
      <c r="G4754">
        <v>431</v>
      </c>
      <c r="H4754">
        <v>0</v>
      </c>
      <c r="I4754" t="s">
        <v>3987</v>
      </c>
      <c r="J4754" t="s">
        <v>13567</v>
      </c>
      <c r="K4754" t="s">
        <v>13568</v>
      </c>
      <c r="L4754">
        <v>330</v>
      </c>
      <c r="M4754">
        <v>1087</v>
      </c>
      <c r="N4754" t="s">
        <v>13569</v>
      </c>
      <c r="O4754">
        <v>3</v>
      </c>
      <c r="P4754">
        <v>2</v>
      </c>
      <c r="Q4754" t="s">
        <v>30</v>
      </c>
      <c r="R4754" t="s">
        <v>31</v>
      </c>
      <c r="S4754">
        <v>0</v>
      </c>
      <c r="T4754">
        <v>2013</v>
      </c>
      <c r="U4754">
        <v>297</v>
      </c>
      <c r="V4754">
        <v>7.1</v>
      </c>
      <c r="W4754">
        <v>231</v>
      </c>
    </row>
    <row r="4755" spans="1:23" x14ac:dyDescent="0.25">
      <c r="A4755" t="s">
        <v>7491</v>
      </c>
      <c r="B4755">
        <v>225</v>
      </c>
      <c r="C4755">
        <v>92</v>
      </c>
      <c r="D4755">
        <v>0</v>
      </c>
      <c r="E4755">
        <v>146</v>
      </c>
      <c r="F4755" t="s">
        <v>13570</v>
      </c>
      <c r="G4755">
        <v>27000</v>
      </c>
      <c r="H4755">
        <v>104792</v>
      </c>
      <c r="I4755" t="s">
        <v>5212</v>
      </c>
      <c r="J4755" t="s">
        <v>48</v>
      </c>
      <c r="K4755" t="s">
        <v>13571</v>
      </c>
      <c r="L4755">
        <v>84817</v>
      </c>
      <c r="M4755">
        <v>27507</v>
      </c>
      <c r="N4755" t="s">
        <v>13572</v>
      </c>
      <c r="O4755">
        <v>0</v>
      </c>
      <c r="P4755">
        <v>145</v>
      </c>
      <c r="Q4755" t="s">
        <v>30</v>
      </c>
      <c r="R4755" t="s">
        <v>44</v>
      </c>
      <c r="S4755">
        <v>0</v>
      </c>
      <c r="T4755">
        <v>2008</v>
      </c>
      <c r="U4755">
        <v>161</v>
      </c>
      <c r="V4755">
        <v>7.1</v>
      </c>
      <c r="W4755">
        <v>22000</v>
      </c>
    </row>
    <row r="4756" spans="1:23" x14ac:dyDescent="0.25">
      <c r="A4756" t="s">
        <v>13573</v>
      </c>
      <c r="B4756">
        <v>5</v>
      </c>
      <c r="C4756">
        <v>105</v>
      </c>
      <c r="D4756">
        <v>7</v>
      </c>
      <c r="E4756">
        <v>494</v>
      </c>
      <c r="F4756" t="s">
        <v>13574</v>
      </c>
      <c r="G4756">
        <v>814</v>
      </c>
      <c r="H4756">
        <v>0</v>
      </c>
      <c r="I4756" t="s">
        <v>13575</v>
      </c>
      <c r="J4756" t="s">
        <v>13576</v>
      </c>
      <c r="K4756" t="s">
        <v>13577</v>
      </c>
      <c r="L4756">
        <v>146</v>
      </c>
      <c r="M4756">
        <v>2970</v>
      </c>
      <c r="N4756" t="s">
        <v>13578</v>
      </c>
      <c r="O4756">
        <v>0</v>
      </c>
      <c r="P4756">
        <v>4</v>
      </c>
      <c r="Q4756" t="s">
        <v>30</v>
      </c>
      <c r="R4756" t="s">
        <v>31</v>
      </c>
      <c r="S4756">
        <v>0</v>
      </c>
      <c r="T4756">
        <v>2015</v>
      </c>
      <c r="U4756">
        <v>755</v>
      </c>
      <c r="V4756">
        <v>4</v>
      </c>
      <c r="W4756">
        <v>244</v>
      </c>
    </row>
    <row r="4757" spans="1:23" x14ac:dyDescent="0.25">
      <c r="A4757" t="s">
        <v>13579</v>
      </c>
      <c r="B4757">
        <v>22</v>
      </c>
      <c r="C4757">
        <v>86</v>
      </c>
      <c r="D4757">
        <v>15</v>
      </c>
      <c r="E4757">
        <v>0</v>
      </c>
      <c r="F4757" t="s">
        <v>13580</v>
      </c>
      <c r="G4757">
        <v>2</v>
      </c>
      <c r="H4757">
        <v>111300</v>
      </c>
      <c r="I4757" t="s">
        <v>51</v>
      </c>
      <c r="J4757" t="s">
        <v>13581</v>
      </c>
      <c r="K4757" t="s">
        <v>13582</v>
      </c>
      <c r="L4757">
        <v>575</v>
      </c>
      <c r="M4757">
        <v>2</v>
      </c>
      <c r="N4757" t="s">
        <v>13583</v>
      </c>
      <c r="O4757">
        <v>0</v>
      </c>
      <c r="P4757">
        <v>6</v>
      </c>
      <c r="Q4757" t="s">
        <v>30</v>
      </c>
      <c r="R4757" t="s">
        <v>31</v>
      </c>
      <c r="S4757">
        <v>0</v>
      </c>
      <c r="T4757">
        <v>2012</v>
      </c>
      <c r="U4757">
        <v>0</v>
      </c>
      <c r="V4757">
        <v>7.5</v>
      </c>
      <c r="W4757">
        <v>801</v>
      </c>
    </row>
    <row r="4758" spans="1:23" x14ac:dyDescent="0.25">
      <c r="A4758" t="s">
        <v>13584</v>
      </c>
      <c r="B4758">
        <v>38</v>
      </c>
      <c r="C4758">
        <v>106</v>
      </c>
      <c r="D4758">
        <v>0</v>
      </c>
      <c r="E4758">
        <v>131</v>
      </c>
      <c r="F4758" t="s">
        <v>2493</v>
      </c>
      <c r="G4758">
        <v>254</v>
      </c>
      <c r="H4758">
        <v>1027119</v>
      </c>
      <c r="I4758" t="s">
        <v>2164</v>
      </c>
      <c r="J4758" t="s">
        <v>7622</v>
      </c>
      <c r="K4758" t="s">
        <v>13585</v>
      </c>
      <c r="L4758">
        <v>2742</v>
      </c>
      <c r="M4758">
        <v>964</v>
      </c>
      <c r="N4758" t="s">
        <v>13586</v>
      </c>
      <c r="O4758">
        <v>1</v>
      </c>
      <c r="P4758">
        <v>73</v>
      </c>
      <c r="Q4758" t="s">
        <v>30</v>
      </c>
      <c r="R4758" t="s">
        <v>31</v>
      </c>
      <c r="S4758">
        <v>0</v>
      </c>
      <c r="T4758">
        <v>2000</v>
      </c>
      <c r="U4758">
        <v>147</v>
      </c>
      <c r="V4758">
        <v>7</v>
      </c>
      <c r="W4758">
        <v>72</v>
      </c>
    </row>
    <row r="4759" spans="1:23" x14ac:dyDescent="0.25">
      <c r="A4759" t="s">
        <v>13587</v>
      </c>
      <c r="B4759">
        <v>21</v>
      </c>
      <c r="C4759">
        <v>93</v>
      </c>
      <c r="D4759">
        <v>0</v>
      </c>
      <c r="E4759">
        <v>0</v>
      </c>
      <c r="F4759" t="s">
        <v>13588</v>
      </c>
      <c r="G4759">
        <v>12</v>
      </c>
      <c r="H4759">
        <v>0</v>
      </c>
      <c r="I4759" t="s">
        <v>1639</v>
      </c>
      <c r="J4759" t="s">
        <v>13589</v>
      </c>
      <c r="K4759" t="s">
        <v>13590</v>
      </c>
      <c r="L4759">
        <v>161</v>
      </c>
      <c r="M4759">
        <v>24</v>
      </c>
      <c r="N4759" t="s">
        <v>13591</v>
      </c>
      <c r="O4759">
        <v>0</v>
      </c>
      <c r="P4759">
        <v>5</v>
      </c>
      <c r="Q4759" t="s">
        <v>30</v>
      </c>
      <c r="R4759" t="s">
        <v>31</v>
      </c>
      <c r="S4759">
        <v>0</v>
      </c>
      <c r="T4759">
        <v>1969</v>
      </c>
      <c r="U4759">
        <v>12</v>
      </c>
      <c r="V4759">
        <v>4</v>
      </c>
      <c r="W4759">
        <v>17</v>
      </c>
    </row>
    <row r="4760" spans="1:23" x14ac:dyDescent="0.25">
      <c r="A4760" t="s">
        <v>13592</v>
      </c>
      <c r="B4760">
        <v>67</v>
      </c>
      <c r="C4760">
        <v>80</v>
      </c>
      <c r="D4760">
        <v>7</v>
      </c>
      <c r="E4760">
        <v>21</v>
      </c>
      <c r="F4760" t="s">
        <v>13593</v>
      </c>
      <c r="G4760">
        <v>57</v>
      </c>
      <c r="H4760">
        <v>5000000</v>
      </c>
      <c r="I4760" t="s">
        <v>13594</v>
      </c>
      <c r="J4760" t="s">
        <v>13595</v>
      </c>
      <c r="K4760" t="s">
        <v>13596</v>
      </c>
      <c r="L4760">
        <v>4812</v>
      </c>
      <c r="M4760">
        <v>205</v>
      </c>
      <c r="N4760" t="s">
        <v>13597</v>
      </c>
      <c r="O4760">
        <v>0</v>
      </c>
      <c r="P4760">
        <v>88</v>
      </c>
      <c r="Q4760" t="s">
        <v>30</v>
      </c>
      <c r="R4760" t="s">
        <v>31</v>
      </c>
      <c r="S4760">
        <v>0</v>
      </c>
      <c r="T4760">
        <v>1953</v>
      </c>
      <c r="U4760">
        <v>40</v>
      </c>
      <c r="V4760">
        <v>6.7</v>
      </c>
      <c r="W4760">
        <v>465</v>
      </c>
    </row>
    <row r="4761" spans="1:23" x14ac:dyDescent="0.25">
      <c r="A4761" t="s">
        <v>5736</v>
      </c>
      <c r="B4761">
        <v>69</v>
      </c>
      <c r="C4761">
        <v>127</v>
      </c>
      <c r="D4761">
        <v>130</v>
      </c>
      <c r="E4761">
        <v>51</v>
      </c>
      <c r="F4761" t="s">
        <v>10112</v>
      </c>
      <c r="G4761">
        <v>618</v>
      </c>
      <c r="H4761">
        <v>0</v>
      </c>
      <c r="I4761" t="s">
        <v>10113</v>
      </c>
      <c r="J4761" t="s">
        <v>3006</v>
      </c>
      <c r="K4761" t="s">
        <v>10114</v>
      </c>
      <c r="L4761">
        <v>22124</v>
      </c>
      <c r="M4761">
        <v>800</v>
      </c>
      <c r="N4761" t="s">
        <v>10115</v>
      </c>
      <c r="O4761">
        <v>0</v>
      </c>
      <c r="P4761">
        <v>108</v>
      </c>
      <c r="Q4761" t="s">
        <v>30</v>
      </c>
      <c r="R4761" t="s">
        <v>31</v>
      </c>
      <c r="S4761">
        <v>0</v>
      </c>
      <c r="T4761">
        <v>1954</v>
      </c>
      <c r="U4761">
        <v>53</v>
      </c>
      <c r="V4761">
        <v>7.2</v>
      </c>
      <c r="W4761">
        <v>0</v>
      </c>
    </row>
    <row r="4762" spans="1:23" x14ac:dyDescent="0.25">
      <c r="A4762" t="s">
        <v>576</v>
      </c>
      <c r="B4762">
        <v>208</v>
      </c>
      <c r="C4762">
        <v>93</v>
      </c>
      <c r="D4762">
        <v>750</v>
      </c>
      <c r="E4762">
        <v>28</v>
      </c>
      <c r="F4762" t="s">
        <v>256</v>
      </c>
      <c r="G4762">
        <v>728</v>
      </c>
      <c r="H4762">
        <v>0</v>
      </c>
      <c r="I4762" t="s">
        <v>161</v>
      </c>
      <c r="J4762" t="s">
        <v>13598</v>
      </c>
      <c r="K4762" t="s">
        <v>13599</v>
      </c>
      <c r="L4762">
        <v>152232</v>
      </c>
      <c r="M4762">
        <v>928</v>
      </c>
      <c r="N4762" t="s">
        <v>13600</v>
      </c>
      <c r="O4762">
        <v>0</v>
      </c>
      <c r="P4762">
        <v>303</v>
      </c>
      <c r="Q4762" t="s">
        <v>30</v>
      </c>
      <c r="R4762" t="s">
        <v>257</v>
      </c>
      <c r="S4762">
        <v>0</v>
      </c>
      <c r="T4762">
        <v>1979</v>
      </c>
      <c r="U4762">
        <v>76</v>
      </c>
      <c r="V4762">
        <v>7</v>
      </c>
      <c r="W4762">
        <v>10000</v>
      </c>
    </row>
    <row r="4763" spans="1:23" x14ac:dyDescent="0.25">
      <c r="A4763" t="s">
        <v>360</v>
      </c>
      <c r="B4763">
        <v>77</v>
      </c>
      <c r="C4763">
        <v>96</v>
      </c>
      <c r="D4763">
        <v>218</v>
      </c>
      <c r="E4763">
        <v>31</v>
      </c>
      <c r="F4763" t="s">
        <v>13601</v>
      </c>
      <c r="G4763">
        <v>4000</v>
      </c>
      <c r="H4763">
        <v>4505922</v>
      </c>
      <c r="I4763" t="s">
        <v>1639</v>
      </c>
      <c r="J4763" t="s">
        <v>176</v>
      </c>
      <c r="K4763" t="s">
        <v>13602</v>
      </c>
      <c r="L4763">
        <v>63951</v>
      </c>
      <c r="M4763">
        <v>4230</v>
      </c>
      <c r="N4763" t="s">
        <v>13603</v>
      </c>
      <c r="O4763">
        <v>0</v>
      </c>
      <c r="P4763">
        <v>252</v>
      </c>
      <c r="Q4763" t="s">
        <v>30</v>
      </c>
      <c r="R4763" t="s">
        <v>31</v>
      </c>
      <c r="S4763">
        <v>0</v>
      </c>
      <c r="T4763">
        <v>1996</v>
      </c>
      <c r="U4763">
        <v>135</v>
      </c>
      <c r="V4763">
        <v>7.4</v>
      </c>
      <c r="W4763">
        <v>0</v>
      </c>
    </row>
    <row r="4764" spans="1:23" x14ac:dyDescent="0.25">
      <c r="A4764" t="s">
        <v>5176</v>
      </c>
      <c r="B4764">
        <v>122</v>
      </c>
      <c r="C4764">
        <v>99</v>
      </c>
      <c r="D4764">
        <v>0</v>
      </c>
      <c r="E4764">
        <v>93</v>
      </c>
      <c r="F4764" t="s">
        <v>13604</v>
      </c>
      <c r="G4764">
        <v>16000</v>
      </c>
      <c r="H4764">
        <v>3500000</v>
      </c>
      <c r="I4764" t="s">
        <v>5974</v>
      </c>
      <c r="J4764" t="s">
        <v>2336</v>
      </c>
      <c r="K4764" t="s">
        <v>13605</v>
      </c>
      <c r="L4764">
        <v>147566</v>
      </c>
      <c r="M4764">
        <v>16534</v>
      </c>
      <c r="N4764" t="s">
        <v>13606</v>
      </c>
      <c r="O4764">
        <v>1</v>
      </c>
      <c r="P4764">
        <v>235</v>
      </c>
      <c r="Q4764" t="s">
        <v>5809</v>
      </c>
      <c r="R4764" t="s">
        <v>4304</v>
      </c>
      <c r="S4764">
        <v>0</v>
      </c>
      <c r="T4764">
        <v>1964</v>
      </c>
      <c r="U4764">
        <v>360</v>
      </c>
      <c r="V4764">
        <v>8</v>
      </c>
      <c r="W4764">
        <v>0</v>
      </c>
    </row>
    <row r="4765" spans="1:23" x14ac:dyDescent="0.25">
      <c r="A4765" t="s">
        <v>13607</v>
      </c>
      <c r="B4765">
        <v>35</v>
      </c>
      <c r="C4765">
        <v>66</v>
      </c>
      <c r="D4765">
        <v>16</v>
      </c>
      <c r="E4765">
        <v>28</v>
      </c>
      <c r="F4765" t="s">
        <v>13608</v>
      </c>
      <c r="G4765">
        <v>418</v>
      </c>
      <c r="H4765">
        <v>0</v>
      </c>
      <c r="I4765" t="s">
        <v>13609</v>
      </c>
      <c r="J4765" t="s">
        <v>13610</v>
      </c>
      <c r="K4765" t="s">
        <v>13611</v>
      </c>
      <c r="L4765">
        <v>4152</v>
      </c>
      <c r="M4765">
        <v>583</v>
      </c>
      <c r="N4765" t="s">
        <v>13612</v>
      </c>
      <c r="O4765">
        <v>1</v>
      </c>
      <c r="P4765">
        <v>59</v>
      </c>
      <c r="Q4765" t="s">
        <v>30</v>
      </c>
      <c r="R4765" t="s">
        <v>31</v>
      </c>
      <c r="S4765">
        <v>0</v>
      </c>
      <c r="T4765">
        <v>1933</v>
      </c>
      <c r="U4765">
        <v>85</v>
      </c>
      <c r="V4765">
        <v>6.5</v>
      </c>
      <c r="W4765">
        <v>328</v>
      </c>
    </row>
    <row r="4766" spans="1:23" x14ac:dyDescent="0.25">
      <c r="A4766" t="s">
        <v>13613</v>
      </c>
      <c r="B4766">
        <v>15</v>
      </c>
      <c r="C4766">
        <v>85</v>
      </c>
      <c r="D4766">
        <v>0</v>
      </c>
      <c r="E4766">
        <v>0</v>
      </c>
      <c r="F4766" t="s">
        <v>13614</v>
      </c>
      <c r="G4766">
        <v>66</v>
      </c>
      <c r="H4766">
        <v>381225</v>
      </c>
      <c r="I4766" t="s">
        <v>51</v>
      </c>
      <c r="J4766" t="s">
        <v>13615</v>
      </c>
      <c r="K4766" t="s">
        <v>13616</v>
      </c>
      <c r="L4766">
        <v>131</v>
      </c>
      <c r="M4766">
        <v>66</v>
      </c>
      <c r="N4766" t="s">
        <v>13617</v>
      </c>
      <c r="O4766">
        <v>0</v>
      </c>
      <c r="P4766">
        <v>13</v>
      </c>
      <c r="Q4766" t="s">
        <v>30</v>
      </c>
      <c r="R4766" t="s">
        <v>31</v>
      </c>
      <c r="S4766">
        <v>0</v>
      </c>
      <c r="T4766">
        <v>2004</v>
      </c>
      <c r="U4766">
        <v>0</v>
      </c>
      <c r="V4766">
        <v>7.2</v>
      </c>
      <c r="W4766">
        <v>30</v>
      </c>
    </row>
    <row r="4767" spans="1:23" x14ac:dyDescent="0.25">
      <c r="A4767" t="s">
        <v>13618</v>
      </c>
      <c r="B4767">
        <v>25</v>
      </c>
      <c r="C4767">
        <v>101</v>
      </c>
      <c r="D4767">
        <v>0</v>
      </c>
      <c r="E4767">
        <v>16</v>
      </c>
      <c r="F4767" t="s">
        <v>13619</v>
      </c>
      <c r="G4767">
        <v>77000</v>
      </c>
      <c r="H4767">
        <v>2428241</v>
      </c>
      <c r="I4767" t="s">
        <v>2164</v>
      </c>
      <c r="J4767" t="s">
        <v>13620</v>
      </c>
      <c r="K4767" t="s">
        <v>13621</v>
      </c>
      <c r="L4767">
        <v>2099</v>
      </c>
      <c r="M4767">
        <v>77046</v>
      </c>
      <c r="N4767" t="s">
        <v>13622</v>
      </c>
      <c r="O4767">
        <v>7</v>
      </c>
      <c r="P4767">
        <v>26</v>
      </c>
      <c r="Q4767" t="s">
        <v>30</v>
      </c>
      <c r="R4767" t="s">
        <v>31</v>
      </c>
      <c r="S4767">
        <v>0</v>
      </c>
      <c r="T4767">
        <v>2010</v>
      </c>
      <c r="U4767">
        <v>21</v>
      </c>
      <c r="V4767">
        <v>6.4</v>
      </c>
      <c r="W4767">
        <v>0</v>
      </c>
    </row>
    <row r="4768" spans="1:23" x14ac:dyDescent="0.25">
      <c r="A4768" t="s">
        <v>6337</v>
      </c>
      <c r="B4768">
        <v>37</v>
      </c>
      <c r="C4768">
        <v>97</v>
      </c>
      <c r="D4768">
        <v>151</v>
      </c>
      <c r="E4768">
        <v>305</v>
      </c>
      <c r="F4768" t="s">
        <v>1330</v>
      </c>
      <c r="G4768">
        <v>1000</v>
      </c>
      <c r="H4768">
        <v>78030</v>
      </c>
      <c r="I4768" t="s">
        <v>2164</v>
      </c>
      <c r="J4768" t="s">
        <v>3646</v>
      </c>
      <c r="K4768" t="s">
        <v>13623</v>
      </c>
      <c r="L4768">
        <v>1034</v>
      </c>
      <c r="M4768">
        <v>3021</v>
      </c>
      <c r="N4768" t="s">
        <v>13624</v>
      </c>
      <c r="O4768">
        <v>2</v>
      </c>
      <c r="P4768">
        <v>10</v>
      </c>
      <c r="Q4768" t="s">
        <v>30</v>
      </c>
      <c r="R4768" t="s">
        <v>31</v>
      </c>
      <c r="S4768">
        <v>0</v>
      </c>
      <c r="T4768">
        <v>2012</v>
      </c>
      <c r="U4768">
        <v>1000</v>
      </c>
      <c r="V4768">
        <v>6.5</v>
      </c>
      <c r="W4768">
        <v>569</v>
      </c>
    </row>
    <row r="4769" spans="1:23" x14ac:dyDescent="0.25">
      <c r="A4769" t="s">
        <v>1207</v>
      </c>
      <c r="B4769">
        <v>76</v>
      </c>
      <c r="C4769">
        <v>119</v>
      </c>
      <c r="D4769">
        <v>670</v>
      </c>
      <c r="E4769">
        <v>9</v>
      </c>
      <c r="F4769" t="s">
        <v>13625</v>
      </c>
      <c r="G4769">
        <v>24</v>
      </c>
      <c r="H4769">
        <v>59774</v>
      </c>
      <c r="I4769" t="s">
        <v>936</v>
      </c>
      <c r="J4769" t="s">
        <v>13626</v>
      </c>
      <c r="K4769" t="s">
        <v>13627</v>
      </c>
      <c r="L4769">
        <v>4212</v>
      </c>
      <c r="M4769">
        <v>69</v>
      </c>
      <c r="N4769" t="s">
        <v>13628</v>
      </c>
      <c r="O4769">
        <v>0</v>
      </c>
      <c r="P4769">
        <v>18</v>
      </c>
      <c r="Q4769" t="s">
        <v>5217</v>
      </c>
      <c r="R4769" t="s">
        <v>526</v>
      </c>
      <c r="S4769">
        <v>0</v>
      </c>
      <c r="T4769">
        <v>2010</v>
      </c>
      <c r="U4769">
        <v>20</v>
      </c>
      <c r="V4769">
        <v>6.8</v>
      </c>
      <c r="W4769">
        <v>2000</v>
      </c>
    </row>
    <row r="4770" spans="1:23" x14ac:dyDescent="0.25">
      <c r="A4770" t="s">
        <v>13629</v>
      </c>
      <c r="B4770">
        <v>12</v>
      </c>
      <c r="C4770">
        <v>103</v>
      </c>
      <c r="D4770">
        <v>18</v>
      </c>
      <c r="E4770">
        <v>61</v>
      </c>
      <c r="F4770" t="s">
        <v>13630</v>
      </c>
      <c r="G4770">
        <v>96</v>
      </c>
      <c r="H4770">
        <v>174682</v>
      </c>
      <c r="I4770" t="s">
        <v>3791</v>
      </c>
      <c r="J4770" t="s">
        <v>13631</v>
      </c>
      <c r="K4770" t="s">
        <v>13632</v>
      </c>
      <c r="L4770">
        <v>460</v>
      </c>
      <c r="M4770">
        <v>314</v>
      </c>
      <c r="N4770" t="s">
        <v>13633</v>
      </c>
      <c r="O4770">
        <v>0</v>
      </c>
      <c r="P4770">
        <v>14</v>
      </c>
      <c r="Q4770" t="s">
        <v>30</v>
      </c>
      <c r="R4770" t="s">
        <v>31</v>
      </c>
      <c r="S4770">
        <v>0</v>
      </c>
      <c r="T4770">
        <v>2002</v>
      </c>
      <c r="U4770">
        <v>90</v>
      </c>
      <c r="V4770">
        <v>6.9</v>
      </c>
      <c r="W4770">
        <v>96</v>
      </c>
    </row>
    <row r="4771" spans="1:23" x14ac:dyDescent="0.25">
      <c r="A4771" t="s">
        <v>13634</v>
      </c>
      <c r="B4771">
        <v>7</v>
      </c>
      <c r="C4771">
        <v>86</v>
      </c>
      <c r="D4771">
        <v>0</v>
      </c>
      <c r="E4771">
        <v>15</v>
      </c>
      <c r="F4771" t="s">
        <v>13635</v>
      </c>
      <c r="G4771">
        <v>178</v>
      </c>
      <c r="H4771">
        <v>215185</v>
      </c>
      <c r="I4771" t="s">
        <v>12968</v>
      </c>
      <c r="J4771" t="s">
        <v>13636</v>
      </c>
      <c r="K4771" t="s">
        <v>13637</v>
      </c>
      <c r="L4771">
        <v>48</v>
      </c>
      <c r="M4771">
        <v>279</v>
      </c>
      <c r="N4771" t="s">
        <v>13638</v>
      </c>
      <c r="O4771">
        <v>3</v>
      </c>
      <c r="P4771">
        <v>2</v>
      </c>
      <c r="Q4771" t="s">
        <v>30</v>
      </c>
      <c r="R4771" t="s">
        <v>31</v>
      </c>
      <c r="S4771">
        <v>0</v>
      </c>
      <c r="T4771">
        <v>2008</v>
      </c>
      <c r="U4771">
        <v>58</v>
      </c>
      <c r="V4771">
        <v>7.5</v>
      </c>
      <c r="W4771">
        <v>26</v>
      </c>
    </row>
    <row r="4772" spans="1:23" x14ac:dyDescent="0.25">
      <c r="A4772" t="s">
        <v>1005</v>
      </c>
      <c r="B4772">
        <v>450</v>
      </c>
      <c r="C4772">
        <v>106</v>
      </c>
      <c r="D4772">
        <v>0</v>
      </c>
      <c r="E4772">
        <v>273</v>
      </c>
      <c r="F4772" t="s">
        <v>3214</v>
      </c>
      <c r="G4772">
        <v>17000</v>
      </c>
      <c r="H4772">
        <v>32154410</v>
      </c>
      <c r="I4772" t="s">
        <v>1385</v>
      </c>
      <c r="J4772" t="s">
        <v>309</v>
      </c>
      <c r="K4772" t="s">
        <v>5055</v>
      </c>
      <c r="L4772">
        <v>148334</v>
      </c>
      <c r="M4772">
        <v>18469</v>
      </c>
      <c r="N4772" t="s">
        <v>5056</v>
      </c>
      <c r="O4772">
        <v>0</v>
      </c>
      <c r="P4772">
        <v>274</v>
      </c>
      <c r="Q4772" t="s">
        <v>30</v>
      </c>
      <c r="R4772" t="s">
        <v>31</v>
      </c>
      <c r="S4772">
        <v>0</v>
      </c>
      <c r="T4772">
        <v>2013</v>
      </c>
      <c r="U4772">
        <v>681</v>
      </c>
      <c r="V4772">
        <v>7.1</v>
      </c>
      <c r="W4772">
        <v>29000</v>
      </c>
    </row>
    <row r="4773" spans="1:23" x14ac:dyDescent="0.25">
      <c r="A4773" t="s">
        <v>13639</v>
      </c>
      <c r="B4773">
        <v>60</v>
      </c>
      <c r="C4773">
        <v>90</v>
      </c>
      <c r="D4773">
        <v>25</v>
      </c>
      <c r="E4773">
        <v>10</v>
      </c>
      <c r="F4773" t="s">
        <v>13639</v>
      </c>
      <c r="G4773">
        <v>169</v>
      </c>
      <c r="H4773">
        <v>0</v>
      </c>
      <c r="I4773" t="s">
        <v>3011</v>
      </c>
      <c r="J4773" t="s">
        <v>13306</v>
      </c>
      <c r="K4773" t="s">
        <v>13640</v>
      </c>
      <c r="L4773">
        <v>2413</v>
      </c>
      <c r="M4773">
        <v>206</v>
      </c>
      <c r="N4773" t="s">
        <v>13641</v>
      </c>
      <c r="O4773">
        <v>0</v>
      </c>
      <c r="P4773">
        <v>112</v>
      </c>
      <c r="Q4773" t="s">
        <v>30</v>
      </c>
      <c r="R4773" t="s">
        <v>31</v>
      </c>
      <c r="S4773">
        <v>0</v>
      </c>
      <c r="T4773">
        <v>2003</v>
      </c>
      <c r="U4773">
        <v>25</v>
      </c>
      <c r="V4773">
        <v>5.0999999999999996</v>
      </c>
      <c r="W4773">
        <v>198</v>
      </c>
    </row>
    <row r="4774" spans="1:23" x14ac:dyDescent="0.25">
      <c r="A4774" t="s">
        <v>7330</v>
      </c>
      <c r="B4774">
        <v>4</v>
      </c>
      <c r="C4774">
        <v>95</v>
      </c>
      <c r="D4774">
        <v>89</v>
      </c>
      <c r="E4774">
        <v>45</v>
      </c>
      <c r="F4774" t="s">
        <v>7330</v>
      </c>
      <c r="G4774">
        <v>471</v>
      </c>
      <c r="H4774">
        <v>0</v>
      </c>
      <c r="I4774" t="s">
        <v>1639</v>
      </c>
      <c r="J4774" t="s">
        <v>13642</v>
      </c>
      <c r="K4774" t="s">
        <v>13643</v>
      </c>
      <c r="L4774">
        <v>81</v>
      </c>
      <c r="M4774">
        <v>705</v>
      </c>
      <c r="N4774" t="s">
        <v>13644</v>
      </c>
      <c r="O4774">
        <v>0</v>
      </c>
      <c r="P4774">
        <v>1</v>
      </c>
      <c r="Q4774" t="s">
        <v>30</v>
      </c>
      <c r="R4774" t="s">
        <v>31</v>
      </c>
      <c r="S4774">
        <v>0</v>
      </c>
      <c r="T4774">
        <v>2015</v>
      </c>
      <c r="U4774">
        <v>89</v>
      </c>
      <c r="V4774">
        <v>6.2</v>
      </c>
      <c r="W4774">
        <v>47</v>
      </c>
    </row>
    <row r="4775" spans="1:23" x14ac:dyDescent="0.25">
      <c r="A4775" t="s">
        <v>6432</v>
      </c>
      <c r="B4775">
        <v>42</v>
      </c>
      <c r="C4775">
        <v>94</v>
      </c>
      <c r="D4775">
        <v>2</v>
      </c>
      <c r="E4775">
        <v>156</v>
      </c>
      <c r="F4775" t="s">
        <v>13645</v>
      </c>
      <c r="G4775">
        <v>259</v>
      </c>
      <c r="H4775">
        <v>0</v>
      </c>
      <c r="I4775" t="s">
        <v>2714</v>
      </c>
      <c r="J4775" t="s">
        <v>13646</v>
      </c>
      <c r="K4775" t="s">
        <v>13647</v>
      </c>
      <c r="L4775">
        <v>1328</v>
      </c>
      <c r="M4775">
        <v>711</v>
      </c>
      <c r="N4775" t="s">
        <v>13648</v>
      </c>
      <c r="O4775">
        <v>0</v>
      </c>
      <c r="P4775">
        <v>22</v>
      </c>
      <c r="Q4775" t="s">
        <v>30</v>
      </c>
      <c r="R4775" t="s">
        <v>31</v>
      </c>
      <c r="S4775">
        <v>0</v>
      </c>
      <c r="T4775">
        <v>2010</v>
      </c>
      <c r="U4775">
        <v>165</v>
      </c>
      <c r="V4775">
        <v>3.9</v>
      </c>
      <c r="W4775">
        <v>0</v>
      </c>
    </row>
    <row r="4776" spans="1:23" x14ac:dyDescent="0.25">
      <c r="A4776" t="s">
        <v>8751</v>
      </c>
      <c r="B4776">
        <v>93</v>
      </c>
      <c r="C4776">
        <v>84</v>
      </c>
      <c r="D4776">
        <v>157</v>
      </c>
      <c r="E4776">
        <v>98</v>
      </c>
      <c r="F4776" t="s">
        <v>13231</v>
      </c>
      <c r="G4776">
        <v>962</v>
      </c>
      <c r="H4776">
        <v>140016</v>
      </c>
      <c r="I4776" t="s">
        <v>8923</v>
      </c>
      <c r="J4776" t="s">
        <v>5632</v>
      </c>
      <c r="K4776" t="s">
        <v>13649</v>
      </c>
      <c r="L4776">
        <v>3507</v>
      </c>
      <c r="M4776">
        <v>2016</v>
      </c>
      <c r="N4776" t="s">
        <v>13650</v>
      </c>
      <c r="O4776">
        <v>0</v>
      </c>
      <c r="P4776">
        <v>40</v>
      </c>
      <c r="Q4776" t="s">
        <v>30</v>
      </c>
      <c r="R4776" t="s">
        <v>31</v>
      </c>
      <c r="S4776">
        <v>0</v>
      </c>
      <c r="T4776">
        <v>2008</v>
      </c>
      <c r="U4776">
        <v>873</v>
      </c>
      <c r="V4776">
        <v>6</v>
      </c>
      <c r="W4776">
        <v>443</v>
      </c>
    </row>
    <row r="4777" spans="1:23" x14ac:dyDescent="0.25">
      <c r="A4777" t="s">
        <v>13651</v>
      </c>
      <c r="B4777">
        <v>1</v>
      </c>
      <c r="C4777">
        <v>89</v>
      </c>
      <c r="D4777">
        <v>0</v>
      </c>
      <c r="E4777">
        <v>15</v>
      </c>
      <c r="F4777" t="s">
        <v>13652</v>
      </c>
      <c r="G4777">
        <v>138</v>
      </c>
      <c r="H4777">
        <v>0</v>
      </c>
      <c r="I4777" t="s">
        <v>13653</v>
      </c>
      <c r="J4777" t="s">
        <v>13654</v>
      </c>
      <c r="K4777" t="s">
        <v>13655</v>
      </c>
      <c r="L4777">
        <v>78</v>
      </c>
      <c r="M4777">
        <v>192</v>
      </c>
      <c r="N4777" t="s">
        <v>13656</v>
      </c>
      <c r="O4777">
        <v>0</v>
      </c>
      <c r="P4777">
        <v>1</v>
      </c>
      <c r="Q4777" t="s">
        <v>30</v>
      </c>
      <c r="R4777" t="s">
        <v>31</v>
      </c>
      <c r="S4777">
        <v>0</v>
      </c>
      <c r="T4777">
        <v>2014</v>
      </c>
      <c r="U4777">
        <v>18</v>
      </c>
      <c r="V4777">
        <v>6.8</v>
      </c>
      <c r="W4777">
        <v>267</v>
      </c>
    </row>
    <row r="4778" spans="1:23" x14ac:dyDescent="0.25">
      <c r="A4778" t="s">
        <v>13657</v>
      </c>
      <c r="B4778">
        <v>16</v>
      </c>
      <c r="C4778">
        <v>59</v>
      </c>
      <c r="D4778">
        <v>121</v>
      </c>
      <c r="E4778">
        <v>0</v>
      </c>
      <c r="F4778" t="s">
        <v>13658</v>
      </c>
      <c r="G4778">
        <v>27</v>
      </c>
      <c r="H4778">
        <v>0</v>
      </c>
      <c r="I4778" t="s">
        <v>51</v>
      </c>
      <c r="J4778" t="s">
        <v>13659</v>
      </c>
      <c r="K4778" t="s">
        <v>13660</v>
      </c>
      <c r="L4778">
        <v>352</v>
      </c>
      <c r="M4778">
        <v>27</v>
      </c>
      <c r="N4778" t="s">
        <v>13661</v>
      </c>
      <c r="O4778">
        <v>0</v>
      </c>
      <c r="P4778">
        <v>4</v>
      </c>
      <c r="Q4778" t="s">
        <v>965</v>
      </c>
      <c r="R4778" t="s">
        <v>966</v>
      </c>
      <c r="S4778">
        <v>0</v>
      </c>
      <c r="T4778">
        <v>2004</v>
      </c>
      <c r="U4778">
        <v>0</v>
      </c>
      <c r="V4778">
        <v>7.4</v>
      </c>
      <c r="W4778">
        <v>44</v>
      </c>
    </row>
    <row r="4779" spans="1:23" x14ac:dyDescent="0.25">
      <c r="A4779" t="s">
        <v>13662</v>
      </c>
      <c r="B4779">
        <v>54</v>
      </c>
      <c r="C4779">
        <v>126</v>
      </c>
      <c r="D4779">
        <v>147</v>
      </c>
      <c r="E4779">
        <v>0</v>
      </c>
      <c r="F4779" t="s">
        <v>13663</v>
      </c>
      <c r="G4779">
        <v>0</v>
      </c>
      <c r="H4779">
        <v>0</v>
      </c>
      <c r="I4779" t="s">
        <v>3284</v>
      </c>
      <c r="J4779" t="s">
        <v>13664</v>
      </c>
      <c r="K4779" t="s">
        <v>13665</v>
      </c>
      <c r="L4779">
        <v>9903</v>
      </c>
      <c r="M4779">
        <v>0</v>
      </c>
      <c r="N4779" t="s">
        <v>13666</v>
      </c>
      <c r="O4779">
        <v>0</v>
      </c>
      <c r="P4779">
        <v>49</v>
      </c>
      <c r="Q4779" t="s">
        <v>9094</v>
      </c>
      <c r="R4779" t="s">
        <v>4649</v>
      </c>
      <c r="S4779">
        <v>0</v>
      </c>
      <c r="T4779">
        <v>1955</v>
      </c>
      <c r="U4779">
        <v>0</v>
      </c>
      <c r="V4779">
        <v>8.1</v>
      </c>
      <c r="W4779">
        <v>863</v>
      </c>
    </row>
    <row r="4780" spans="1:23" x14ac:dyDescent="0.25">
      <c r="A4780" t="s">
        <v>13667</v>
      </c>
      <c r="B4780">
        <v>38</v>
      </c>
      <c r="C4780">
        <v>86</v>
      </c>
      <c r="D4780">
        <v>123</v>
      </c>
      <c r="E4780">
        <v>782</v>
      </c>
      <c r="F4780" t="s">
        <v>5400</v>
      </c>
      <c r="G4780">
        <v>3000</v>
      </c>
      <c r="H4780">
        <v>15542</v>
      </c>
      <c r="I4780" t="s">
        <v>936</v>
      </c>
      <c r="J4780" t="s">
        <v>167</v>
      </c>
      <c r="K4780" t="s">
        <v>13668</v>
      </c>
      <c r="L4780">
        <v>6689</v>
      </c>
      <c r="M4780">
        <v>7144</v>
      </c>
      <c r="N4780" t="s">
        <v>5601</v>
      </c>
      <c r="O4780">
        <v>0</v>
      </c>
      <c r="P4780">
        <v>51</v>
      </c>
      <c r="Q4780" t="s">
        <v>30</v>
      </c>
      <c r="R4780" t="s">
        <v>31</v>
      </c>
      <c r="S4780">
        <v>0</v>
      </c>
      <c r="T4780">
        <v>2008</v>
      </c>
      <c r="U4780">
        <v>985</v>
      </c>
      <c r="V4780">
        <v>6.5</v>
      </c>
      <c r="W4780">
        <v>0</v>
      </c>
    </row>
    <row r="4781" spans="1:23" x14ac:dyDescent="0.25">
      <c r="A4781" t="s">
        <v>12739</v>
      </c>
      <c r="B4781">
        <v>66</v>
      </c>
      <c r="C4781">
        <v>87</v>
      </c>
      <c r="D4781">
        <v>29</v>
      </c>
      <c r="E4781">
        <v>131</v>
      </c>
      <c r="F4781" t="s">
        <v>3260</v>
      </c>
      <c r="G4781">
        <v>505</v>
      </c>
      <c r="H4781">
        <v>0</v>
      </c>
      <c r="I4781" t="s">
        <v>3380</v>
      </c>
      <c r="J4781" t="s">
        <v>13090</v>
      </c>
      <c r="K4781" t="s">
        <v>13669</v>
      </c>
      <c r="L4781">
        <v>129799</v>
      </c>
      <c r="M4781">
        <v>1181</v>
      </c>
      <c r="N4781" t="s">
        <v>13670</v>
      </c>
      <c r="O4781">
        <v>0</v>
      </c>
      <c r="P4781">
        <v>638</v>
      </c>
      <c r="Q4781" t="s">
        <v>30</v>
      </c>
      <c r="R4781" t="s">
        <v>31</v>
      </c>
      <c r="S4781">
        <v>0</v>
      </c>
      <c r="T4781">
        <v>2007</v>
      </c>
      <c r="U4781">
        <v>323</v>
      </c>
      <c r="V4781">
        <v>8</v>
      </c>
      <c r="W4781">
        <v>46000</v>
      </c>
    </row>
    <row r="4782" spans="1:23" x14ac:dyDescent="0.25">
      <c r="A4782" t="s">
        <v>13671</v>
      </c>
      <c r="B4782">
        <v>11</v>
      </c>
      <c r="C4782">
        <v>106</v>
      </c>
      <c r="D4782">
        <v>15</v>
      </c>
      <c r="E4782">
        <v>0</v>
      </c>
      <c r="F4782" t="s">
        <v>13672</v>
      </c>
      <c r="G4782">
        <v>2</v>
      </c>
      <c r="H4782">
        <v>1111</v>
      </c>
      <c r="I4782" t="s">
        <v>11670</v>
      </c>
      <c r="J4782" t="s">
        <v>13673</v>
      </c>
      <c r="K4782" t="s">
        <v>13674</v>
      </c>
      <c r="L4782">
        <v>771</v>
      </c>
      <c r="M4782">
        <v>2</v>
      </c>
      <c r="N4782" t="s">
        <v>13675</v>
      </c>
      <c r="O4782">
        <v>0</v>
      </c>
      <c r="P4782">
        <v>10</v>
      </c>
      <c r="Q4782" t="s">
        <v>30</v>
      </c>
      <c r="R4782" t="s">
        <v>31</v>
      </c>
      <c r="S4782">
        <v>0</v>
      </c>
      <c r="T4782">
        <v>2006</v>
      </c>
      <c r="U4782">
        <v>0</v>
      </c>
      <c r="V4782">
        <v>7.7</v>
      </c>
      <c r="W4782">
        <v>246</v>
      </c>
    </row>
    <row r="4783" spans="1:23" x14ac:dyDescent="0.25">
      <c r="A4783" t="s">
        <v>13676</v>
      </c>
      <c r="B4783">
        <v>6</v>
      </c>
      <c r="C4783">
        <v>86</v>
      </c>
      <c r="D4783">
        <v>20</v>
      </c>
      <c r="E4783">
        <v>32</v>
      </c>
      <c r="F4783" t="s">
        <v>13677</v>
      </c>
      <c r="G4783">
        <v>563</v>
      </c>
      <c r="H4783">
        <v>0</v>
      </c>
      <c r="I4783" t="s">
        <v>4336</v>
      </c>
      <c r="J4783" t="s">
        <v>1852</v>
      </c>
      <c r="K4783" t="s">
        <v>13678</v>
      </c>
      <c r="L4783">
        <v>1338</v>
      </c>
      <c r="M4783">
        <v>828</v>
      </c>
      <c r="N4783" t="s">
        <v>13679</v>
      </c>
      <c r="O4783">
        <v>1</v>
      </c>
      <c r="P4783">
        <v>32</v>
      </c>
      <c r="Q4783" t="s">
        <v>30</v>
      </c>
      <c r="R4783" t="s">
        <v>31</v>
      </c>
      <c r="S4783">
        <v>0</v>
      </c>
      <c r="T4783">
        <v>2004</v>
      </c>
      <c r="U4783">
        <v>194</v>
      </c>
      <c r="V4783">
        <v>7.2</v>
      </c>
      <c r="W4783">
        <v>90</v>
      </c>
    </row>
    <row r="4784" spans="1:23" x14ac:dyDescent="0.25">
      <c r="A4784" t="s">
        <v>13680</v>
      </c>
      <c r="B4784">
        <v>25</v>
      </c>
      <c r="C4784">
        <v>89</v>
      </c>
      <c r="D4784">
        <v>0</v>
      </c>
      <c r="E4784">
        <v>31</v>
      </c>
      <c r="F4784" t="s">
        <v>13681</v>
      </c>
      <c r="G4784">
        <v>236</v>
      </c>
      <c r="H4784">
        <v>0</v>
      </c>
      <c r="I4784" t="s">
        <v>13682</v>
      </c>
      <c r="J4784" t="s">
        <v>13683</v>
      </c>
      <c r="K4784" t="s">
        <v>13684</v>
      </c>
      <c r="L4784">
        <v>374</v>
      </c>
      <c r="M4784">
        <v>518</v>
      </c>
      <c r="N4784" t="s">
        <v>13685</v>
      </c>
      <c r="O4784">
        <v>3</v>
      </c>
      <c r="P4784">
        <v>10</v>
      </c>
      <c r="Q4784" t="s">
        <v>30</v>
      </c>
      <c r="R4784" t="s">
        <v>31</v>
      </c>
      <c r="S4784">
        <v>0</v>
      </c>
      <c r="T4784">
        <v>2008</v>
      </c>
      <c r="U4784">
        <v>189</v>
      </c>
      <c r="V4784">
        <v>5.4</v>
      </c>
      <c r="W4784">
        <v>83</v>
      </c>
    </row>
    <row r="4785" spans="1:23" x14ac:dyDescent="0.25">
      <c r="A4785" t="s">
        <v>13686</v>
      </c>
      <c r="B4785">
        <v>13</v>
      </c>
      <c r="C4785">
        <v>105</v>
      </c>
      <c r="D4785">
        <v>0</v>
      </c>
      <c r="E4785">
        <v>27</v>
      </c>
      <c r="F4785" t="s">
        <v>13687</v>
      </c>
      <c r="G4785">
        <v>178</v>
      </c>
      <c r="H4785">
        <v>0</v>
      </c>
      <c r="I4785" t="s">
        <v>3386</v>
      </c>
      <c r="J4785" t="s">
        <v>13688</v>
      </c>
      <c r="K4785" t="s">
        <v>13689</v>
      </c>
      <c r="L4785">
        <v>37</v>
      </c>
      <c r="M4785">
        <v>263</v>
      </c>
      <c r="N4785" t="s">
        <v>13690</v>
      </c>
      <c r="O4785">
        <v>0</v>
      </c>
      <c r="P4785">
        <v>1</v>
      </c>
      <c r="Q4785" t="s">
        <v>30</v>
      </c>
      <c r="R4785" t="s">
        <v>31</v>
      </c>
      <c r="S4785">
        <v>0</v>
      </c>
      <c r="T4785">
        <v>2012</v>
      </c>
      <c r="U4785">
        <v>32</v>
      </c>
      <c r="V4785">
        <v>6.7</v>
      </c>
      <c r="W4785">
        <v>38</v>
      </c>
    </row>
    <row r="4786" spans="1:23" x14ac:dyDescent="0.25">
      <c r="A4786" t="s">
        <v>13691</v>
      </c>
      <c r="B4786">
        <v>18</v>
      </c>
      <c r="C4786">
        <v>93</v>
      </c>
      <c r="D4786">
        <v>0</v>
      </c>
      <c r="E4786">
        <v>75</v>
      </c>
      <c r="F4786" t="s">
        <v>13692</v>
      </c>
      <c r="G4786">
        <v>110</v>
      </c>
      <c r="H4786">
        <v>0</v>
      </c>
      <c r="I4786" t="s">
        <v>1726</v>
      </c>
      <c r="J4786" t="s">
        <v>13693</v>
      </c>
      <c r="K4786" t="s">
        <v>13694</v>
      </c>
      <c r="L4786">
        <v>191</v>
      </c>
      <c r="M4786">
        <v>338</v>
      </c>
      <c r="N4786" t="s">
        <v>3087</v>
      </c>
      <c r="O4786">
        <v>0</v>
      </c>
      <c r="P4786">
        <v>1</v>
      </c>
      <c r="Q4786" t="s">
        <v>30</v>
      </c>
      <c r="R4786" t="s">
        <v>31</v>
      </c>
      <c r="S4786">
        <v>0</v>
      </c>
      <c r="T4786">
        <v>2014</v>
      </c>
      <c r="U4786">
        <v>79</v>
      </c>
      <c r="V4786">
        <v>6.3</v>
      </c>
      <c r="W4786">
        <v>142</v>
      </c>
    </row>
    <row r="4787" spans="1:23" x14ac:dyDescent="0.25">
      <c r="A4787" t="s">
        <v>13695</v>
      </c>
      <c r="B4787">
        <v>3</v>
      </c>
      <c r="C4787">
        <v>94</v>
      </c>
      <c r="D4787">
        <v>0</v>
      </c>
      <c r="E4787">
        <v>178</v>
      </c>
      <c r="F4787" t="s">
        <v>13696</v>
      </c>
      <c r="G4787">
        <v>433</v>
      </c>
      <c r="H4787">
        <v>0</v>
      </c>
      <c r="I4787" t="s">
        <v>2164</v>
      </c>
      <c r="J4787" t="s">
        <v>3889</v>
      </c>
      <c r="K4787" t="s">
        <v>13697</v>
      </c>
      <c r="L4787">
        <v>15</v>
      </c>
      <c r="M4787">
        <v>1112</v>
      </c>
      <c r="N4787" t="s">
        <v>13688</v>
      </c>
      <c r="O4787">
        <v>1</v>
      </c>
      <c r="P4787">
        <v>3</v>
      </c>
      <c r="Q4787" t="s">
        <v>30</v>
      </c>
      <c r="R4787" t="s">
        <v>31</v>
      </c>
      <c r="S4787">
        <v>0</v>
      </c>
      <c r="T4787">
        <v>2012</v>
      </c>
      <c r="U4787">
        <v>375</v>
      </c>
      <c r="V4787">
        <v>8.1</v>
      </c>
      <c r="W4787">
        <v>66</v>
      </c>
    </row>
    <row r="4788" spans="1:23" x14ac:dyDescent="0.25">
      <c r="A4788" t="s">
        <v>13698</v>
      </c>
      <c r="B4788">
        <v>46</v>
      </c>
      <c r="C4788">
        <v>89</v>
      </c>
      <c r="D4788">
        <v>373</v>
      </c>
      <c r="E4788">
        <v>27</v>
      </c>
      <c r="F4788" t="s">
        <v>13699</v>
      </c>
      <c r="G4788">
        <v>36</v>
      </c>
      <c r="H4788">
        <v>925402</v>
      </c>
      <c r="I4788" t="s">
        <v>4336</v>
      </c>
      <c r="J4788" t="s">
        <v>13700</v>
      </c>
      <c r="K4788" t="s">
        <v>13701</v>
      </c>
      <c r="L4788">
        <v>27882</v>
      </c>
      <c r="M4788">
        <v>100</v>
      </c>
      <c r="N4788" t="s">
        <v>13702</v>
      </c>
      <c r="O4788">
        <v>0</v>
      </c>
      <c r="P4788">
        <v>130</v>
      </c>
      <c r="Q4788" t="s">
        <v>12768</v>
      </c>
      <c r="R4788" t="s">
        <v>7870</v>
      </c>
      <c r="S4788">
        <v>0</v>
      </c>
      <c r="T4788">
        <v>1997</v>
      </c>
      <c r="U4788">
        <v>35</v>
      </c>
      <c r="V4788">
        <v>8.5</v>
      </c>
      <c r="W4788">
        <v>0</v>
      </c>
    </row>
    <row r="4789" spans="1:23" x14ac:dyDescent="0.25">
      <c r="A4789" t="s">
        <v>13703</v>
      </c>
      <c r="B4789">
        <v>143</v>
      </c>
      <c r="C4789">
        <v>97</v>
      </c>
      <c r="D4789">
        <v>131</v>
      </c>
      <c r="E4789">
        <v>67</v>
      </c>
      <c r="F4789" t="s">
        <v>13704</v>
      </c>
      <c r="G4789">
        <v>507</v>
      </c>
      <c r="H4789">
        <v>469947</v>
      </c>
      <c r="I4789" t="s">
        <v>152</v>
      </c>
      <c r="J4789" t="s">
        <v>8512</v>
      </c>
      <c r="K4789" t="s">
        <v>13705</v>
      </c>
      <c r="L4789">
        <v>19846</v>
      </c>
      <c r="M4789">
        <v>654</v>
      </c>
      <c r="N4789" t="s">
        <v>13706</v>
      </c>
      <c r="O4789">
        <v>0</v>
      </c>
      <c r="P4789">
        <v>68</v>
      </c>
      <c r="Q4789" t="s">
        <v>30</v>
      </c>
      <c r="R4789" t="s">
        <v>44</v>
      </c>
      <c r="S4789">
        <v>0</v>
      </c>
      <c r="T4789">
        <v>2011</v>
      </c>
      <c r="U4789">
        <v>75</v>
      </c>
      <c r="V4789">
        <v>7.7</v>
      </c>
      <c r="W4789">
        <v>0</v>
      </c>
    </row>
    <row r="4790" spans="1:23" x14ac:dyDescent="0.25">
      <c r="A4790" t="s">
        <v>3144</v>
      </c>
      <c r="B4790">
        <v>26</v>
      </c>
      <c r="C4790">
        <v>88</v>
      </c>
      <c r="D4790">
        <v>0</v>
      </c>
      <c r="E4790">
        <v>46</v>
      </c>
      <c r="F4790" t="s">
        <v>13707</v>
      </c>
      <c r="G4790">
        <v>539</v>
      </c>
      <c r="H4790">
        <v>7137502</v>
      </c>
      <c r="I4790" t="s">
        <v>1099</v>
      </c>
      <c r="J4790" t="s">
        <v>1122</v>
      </c>
      <c r="K4790" t="s">
        <v>13708</v>
      </c>
      <c r="L4790">
        <v>4769</v>
      </c>
      <c r="M4790">
        <v>708</v>
      </c>
      <c r="N4790" t="s">
        <v>13709</v>
      </c>
      <c r="O4790">
        <v>0</v>
      </c>
      <c r="P4790">
        <v>26</v>
      </c>
      <c r="Q4790" t="s">
        <v>30</v>
      </c>
      <c r="R4790" t="s">
        <v>31</v>
      </c>
      <c r="S4790">
        <v>0</v>
      </c>
      <c r="T4790">
        <v>1986</v>
      </c>
      <c r="U4790">
        <v>53</v>
      </c>
      <c r="V4790">
        <v>6.5</v>
      </c>
      <c r="W4790">
        <v>406</v>
      </c>
    </row>
    <row r="4791" spans="1:23" x14ac:dyDescent="0.25">
      <c r="A4791" t="s">
        <v>13710</v>
      </c>
      <c r="B4791">
        <v>0</v>
      </c>
      <c r="C4791">
        <v>78</v>
      </c>
      <c r="D4791">
        <v>0</v>
      </c>
      <c r="E4791">
        <v>0</v>
      </c>
      <c r="F4791" t="s">
        <v>13711</v>
      </c>
      <c r="G4791">
        <v>0</v>
      </c>
      <c r="H4791">
        <v>0</v>
      </c>
      <c r="I4791" t="s">
        <v>51</v>
      </c>
      <c r="J4791" t="s">
        <v>13712</v>
      </c>
      <c r="K4791" t="s">
        <v>13713</v>
      </c>
      <c r="L4791">
        <v>27</v>
      </c>
      <c r="M4791">
        <v>0</v>
      </c>
      <c r="N4791" t="s">
        <v>13714</v>
      </c>
      <c r="O4791">
        <v>0</v>
      </c>
      <c r="P4791">
        <v>1</v>
      </c>
      <c r="Q4791" t="s">
        <v>30</v>
      </c>
      <c r="R4791" t="s">
        <v>31</v>
      </c>
      <c r="S4791">
        <v>0</v>
      </c>
      <c r="T4791">
        <v>2014</v>
      </c>
      <c r="U4791">
        <v>0</v>
      </c>
      <c r="V4791">
        <v>8.6999999999999993</v>
      </c>
      <c r="W4791">
        <v>88</v>
      </c>
    </row>
    <row r="4792" spans="1:23" x14ac:dyDescent="0.25">
      <c r="A4792" t="s">
        <v>13715</v>
      </c>
      <c r="B4792">
        <v>5</v>
      </c>
      <c r="C4792">
        <v>104</v>
      </c>
      <c r="D4792">
        <v>0</v>
      </c>
      <c r="E4792">
        <v>0</v>
      </c>
      <c r="F4792" t="s">
        <v>13716</v>
      </c>
      <c r="G4792">
        <v>0</v>
      </c>
      <c r="H4792">
        <v>0</v>
      </c>
      <c r="I4792" t="s">
        <v>2164</v>
      </c>
      <c r="J4792" t="s">
        <v>13717</v>
      </c>
      <c r="K4792" t="s">
        <v>13718</v>
      </c>
      <c r="L4792">
        <v>354</v>
      </c>
      <c r="M4792">
        <v>0</v>
      </c>
      <c r="N4792" t="s">
        <v>13719</v>
      </c>
      <c r="O4792">
        <v>1</v>
      </c>
      <c r="P4792">
        <v>1</v>
      </c>
      <c r="Q4792" t="s">
        <v>12755</v>
      </c>
      <c r="R4792" t="s">
        <v>5266</v>
      </c>
      <c r="S4792">
        <v>0</v>
      </c>
      <c r="T4792">
        <v>2015</v>
      </c>
      <c r="U4792">
        <v>0</v>
      </c>
      <c r="V4792">
        <v>6.5</v>
      </c>
      <c r="W4792">
        <v>34</v>
      </c>
    </row>
    <row r="4793" spans="1:23" x14ac:dyDescent="0.25">
      <c r="A4793" t="s">
        <v>12564</v>
      </c>
      <c r="B4793">
        <v>242</v>
      </c>
      <c r="C4793">
        <v>92</v>
      </c>
      <c r="D4793">
        <v>135</v>
      </c>
      <c r="E4793">
        <v>259</v>
      </c>
      <c r="F4793" t="s">
        <v>5465</v>
      </c>
      <c r="G4793">
        <v>574</v>
      </c>
      <c r="H4793">
        <v>1316074</v>
      </c>
      <c r="I4793" t="s">
        <v>3380</v>
      </c>
      <c r="J4793" t="s">
        <v>13720</v>
      </c>
      <c r="K4793" t="s">
        <v>13721</v>
      </c>
      <c r="L4793">
        <v>71387</v>
      </c>
      <c r="M4793">
        <v>1303</v>
      </c>
      <c r="N4793" t="s">
        <v>13722</v>
      </c>
      <c r="O4793">
        <v>1</v>
      </c>
      <c r="P4793">
        <v>228</v>
      </c>
      <c r="Q4793" t="s">
        <v>30</v>
      </c>
      <c r="R4793" t="s">
        <v>31</v>
      </c>
      <c r="S4793">
        <v>0</v>
      </c>
      <c r="T4793">
        <v>2011</v>
      </c>
      <c r="U4793">
        <v>399</v>
      </c>
      <c r="V4793">
        <v>7</v>
      </c>
      <c r="W4793">
        <v>21000</v>
      </c>
    </row>
    <row r="4794" spans="1:23" x14ac:dyDescent="0.25">
      <c r="A4794" t="s">
        <v>11506</v>
      </c>
      <c r="B4794">
        <v>48</v>
      </c>
      <c r="C4794">
        <v>108</v>
      </c>
      <c r="D4794">
        <v>14</v>
      </c>
      <c r="E4794">
        <v>826</v>
      </c>
      <c r="F4794" t="s">
        <v>4680</v>
      </c>
      <c r="G4794">
        <v>2000</v>
      </c>
      <c r="H4794">
        <v>0</v>
      </c>
      <c r="I4794" t="s">
        <v>6151</v>
      </c>
      <c r="J4794" t="s">
        <v>3945</v>
      </c>
      <c r="K4794" t="s">
        <v>11507</v>
      </c>
      <c r="L4794">
        <v>6025</v>
      </c>
      <c r="M4794">
        <v>4385</v>
      </c>
      <c r="N4794" t="s">
        <v>1215</v>
      </c>
      <c r="O4794">
        <v>2</v>
      </c>
      <c r="P4794">
        <v>28</v>
      </c>
      <c r="Q4794" t="s">
        <v>30</v>
      </c>
      <c r="R4794" t="s">
        <v>31</v>
      </c>
      <c r="S4794">
        <v>0</v>
      </c>
      <c r="T4794">
        <v>2014</v>
      </c>
      <c r="U4794">
        <v>1000</v>
      </c>
      <c r="V4794">
        <v>5.8</v>
      </c>
      <c r="W4794">
        <v>0</v>
      </c>
    </row>
    <row r="4795" spans="1:23" x14ac:dyDescent="0.25">
      <c r="A4795" t="s">
        <v>13723</v>
      </c>
      <c r="B4795">
        <v>38</v>
      </c>
      <c r="C4795">
        <v>97</v>
      </c>
      <c r="D4795">
        <v>101</v>
      </c>
      <c r="E4795">
        <v>101</v>
      </c>
      <c r="F4795" t="s">
        <v>5548</v>
      </c>
      <c r="G4795">
        <v>982</v>
      </c>
      <c r="H4795">
        <v>15180000</v>
      </c>
      <c r="I4795" t="s">
        <v>1385</v>
      </c>
      <c r="J4795" t="s">
        <v>2119</v>
      </c>
      <c r="K4795" t="s">
        <v>13724</v>
      </c>
      <c r="L4795">
        <v>3340</v>
      </c>
      <c r="M4795">
        <v>1631</v>
      </c>
      <c r="N4795" t="s">
        <v>13723</v>
      </c>
      <c r="O4795">
        <v>1</v>
      </c>
      <c r="P4795">
        <v>50</v>
      </c>
      <c r="Q4795" t="s">
        <v>30</v>
      </c>
      <c r="R4795" t="s">
        <v>31</v>
      </c>
      <c r="S4795">
        <v>0</v>
      </c>
      <c r="T4795">
        <v>1971</v>
      </c>
      <c r="U4795">
        <v>535</v>
      </c>
      <c r="V4795">
        <v>5.5</v>
      </c>
      <c r="W4795">
        <v>566</v>
      </c>
    </row>
    <row r="4796" spans="1:23" x14ac:dyDescent="0.25">
      <c r="A4796" t="s">
        <v>13725</v>
      </c>
      <c r="B4796">
        <v>0</v>
      </c>
      <c r="C4796">
        <v>109</v>
      </c>
      <c r="D4796">
        <v>0</v>
      </c>
      <c r="E4796">
        <v>26</v>
      </c>
      <c r="F4796" t="s">
        <v>13726</v>
      </c>
      <c r="G4796">
        <v>270</v>
      </c>
      <c r="H4796">
        <v>0</v>
      </c>
      <c r="I4796" t="s">
        <v>2164</v>
      </c>
      <c r="J4796" t="s">
        <v>13727</v>
      </c>
      <c r="K4796" t="s">
        <v>13728</v>
      </c>
      <c r="L4796">
        <v>8</v>
      </c>
      <c r="M4796">
        <v>364</v>
      </c>
      <c r="N4796" t="s">
        <v>13729</v>
      </c>
      <c r="O4796">
        <v>3</v>
      </c>
      <c r="P4796">
        <v>0</v>
      </c>
      <c r="Q4796" t="s">
        <v>30</v>
      </c>
      <c r="R4796" t="s">
        <v>31</v>
      </c>
      <c r="S4796">
        <v>0</v>
      </c>
      <c r="T4796">
        <v>2014</v>
      </c>
      <c r="U4796">
        <v>54</v>
      </c>
      <c r="V4796">
        <v>7</v>
      </c>
      <c r="W4796">
        <v>65</v>
      </c>
    </row>
    <row r="4797" spans="1:23" x14ac:dyDescent="0.25">
      <c r="A4797" t="s">
        <v>1657</v>
      </c>
      <c r="B4797">
        <v>91</v>
      </c>
      <c r="C4797">
        <v>78</v>
      </c>
      <c r="D4797">
        <v>56</v>
      </c>
      <c r="E4797">
        <v>184</v>
      </c>
      <c r="F4797" t="s">
        <v>855</v>
      </c>
      <c r="G4797">
        <v>376</v>
      </c>
      <c r="H4797">
        <v>2882062</v>
      </c>
      <c r="I4797" t="s">
        <v>936</v>
      </c>
      <c r="J4797" t="s">
        <v>5808</v>
      </c>
      <c r="K4797" t="s">
        <v>13730</v>
      </c>
      <c r="L4797">
        <v>5178</v>
      </c>
      <c r="M4797">
        <v>1144</v>
      </c>
      <c r="N4797" t="s">
        <v>2156</v>
      </c>
      <c r="O4797">
        <v>2</v>
      </c>
      <c r="P4797">
        <v>101</v>
      </c>
      <c r="Q4797" t="s">
        <v>30</v>
      </c>
      <c r="R4797" t="s">
        <v>31</v>
      </c>
      <c r="S4797">
        <v>0</v>
      </c>
      <c r="T4797">
        <v>2000</v>
      </c>
      <c r="U4797">
        <v>346</v>
      </c>
      <c r="V4797">
        <v>6.3</v>
      </c>
      <c r="W4797">
        <v>132</v>
      </c>
    </row>
    <row r="4798" spans="1:23" x14ac:dyDescent="0.25">
      <c r="A4798" t="s">
        <v>9327</v>
      </c>
      <c r="B4798">
        <v>232</v>
      </c>
      <c r="C4798">
        <v>85</v>
      </c>
      <c r="D4798">
        <v>109</v>
      </c>
      <c r="E4798">
        <v>18</v>
      </c>
      <c r="F4798" t="s">
        <v>13731</v>
      </c>
      <c r="G4798">
        <v>200</v>
      </c>
      <c r="H4798">
        <v>9437933</v>
      </c>
      <c r="I4798" t="s">
        <v>4725</v>
      </c>
      <c r="J4798" t="s">
        <v>13732</v>
      </c>
      <c r="K4798" t="s">
        <v>13733</v>
      </c>
      <c r="L4798">
        <v>90827</v>
      </c>
      <c r="M4798">
        <v>332</v>
      </c>
      <c r="N4798" t="s">
        <v>13734</v>
      </c>
      <c r="O4798">
        <v>0</v>
      </c>
      <c r="P4798">
        <v>329</v>
      </c>
      <c r="Q4798" t="s">
        <v>30</v>
      </c>
      <c r="R4798" t="s">
        <v>4809</v>
      </c>
      <c r="S4798">
        <v>0</v>
      </c>
      <c r="T4798">
        <v>2007</v>
      </c>
      <c r="U4798">
        <v>96</v>
      </c>
      <c r="V4798">
        <v>7.9</v>
      </c>
      <c r="W4798">
        <v>26000</v>
      </c>
    </row>
    <row r="4799" spans="1:23" x14ac:dyDescent="0.25">
      <c r="A4799" t="s">
        <v>13735</v>
      </c>
      <c r="B4799">
        <v>18</v>
      </c>
      <c r="C4799">
        <v>88</v>
      </c>
      <c r="D4799">
        <v>14</v>
      </c>
      <c r="E4799">
        <v>3</v>
      </c>
      <c r="F4799" t="s">
        <v>13736</v>
      </c>
      <c r="G4799">
        <v>142</v>
      </c>
      <c r="H4799">
        <v>110720</v>
      </c>
      <c r="I4799" t="s">
        <v>1094</v>
      </c>
      <c r="J4799" t="s">
        <v>13737</v>
      </c>
      <c r="K4799" t="s">
        <v>13738</v>
      </c>
      <c r="L4799">
        <v>524</v>
      </c>
      <c r="M4799">
        <v>168</v>
      </c>
      <c r="N4799" t="s">
        <v>13739</v>
      </c>
      <c r="O4799">
        <v>0</v>
      </c>
      <c r="P4799">
        <v>22</v>
      </c>
      <c r="Q4799" t="s">
        <v>30</v>
      </c>
      <c r="R4799" t="s">
        <v>31</v>
      </c>
      <c r="S4799">
        <v>0</v>
      </c>
      <c r="T4799">
        <v>1999</v>
      </c>
      <c r="U4799">
        <v>23</v>
      </c>
      <c r="V4799">
        <v>7.3</v>
      </c>
      <c r="W4799">
        <v>73</v>
      </c>
    </row>
    <row r="4800" spans="1:23" x14ac:dyDescent="0.25">
      <c r="A4800" t="s">
        <v>13740</v>
      </c>
      <c r="B4800">
        <v>29</v>
      </c>
      <c r="C4800">
        <v>93</v>
      </c>
      <c r="D4800">
        <v>0</v>
      </c>
      <c r="E4800">
        <v>2</v>
      </c>
      <c r="F4800" t="s">
        <v>13741</v>
      </c>
      <c r="G4800">
        <v>58</v>
      </c>
      <c r="H4800">
        <v>155984</v>
      </c>
      <c r="I4800" t="s">
        <v>51</v>
      </c>
      <c r="J4800" t="s">
        <v>13742</v>
      </c>
      <c r="K4800" t="s">
        <v>13743</v>
      </c>
      <c r="L4800">
        <v>586</v>
      </c>
      <c r="M4800">
        <v>62</v>
      </c>
      <c r="N4800" t="s">
        <v>13744</v>
      </c>
      <c r="O4800">
        <v>0</v>
      </c>
      <c r="P4800">
        <v>9</v>
      </c>
      <c r="Q4800" t="s">
        <v>30</v>
      </c>
      <c r="R4800" t="s">
        <v>31</v>
      </c>
      <c r="S4800">
        <v>0</v>
      </c>
      <c r="T4800">
        <v>2009</v>
      </c>
      <c r="U4800">
        <v>2</v>
      </c>
      <c r="V4800">
        <v>7.4</v>
      </c>
      <c r="W4800">
        <v>0</v>
      </c>
    </row>
    <row r="4801" spans="1:23" x14ac:dyDescent="0.25">
      <c r="A4801" t="s">
        <v>13745</v>
      </c>
      <c r="B4801">
        <v>44</v>
      </c>
      <c r="C4801">
        <v>86</v>
      </c>
      <c r="D4801">
        <v>6</v>
      </c>
      <c r="E4801">
        <v>115</v>
      </c>
      <c r="F4801" t="s">
        <v>13746</v>
      </c>
      <c r="G4801">
        <v>498</v>
      </c>
      <c r="H4801">
        <v>0</v>
      </c>
      <c r="I4801" t="s">
        <v>3905</v>
      </c>
      <c r="J4801" t="s">
        <v>13747</v>
      </c>
      <c r="K4801" t="s">
        <v>13748</v>
      </c>
      <c r="L4801">
        <v>3813</v>
      </c>
      <c r="M4801">
        <v>895</v>
      </c>
      <c r="N4801" t="s">
        <v>13749</v>
      </c>
      <c r="O4801">
        <v>0</v>
      </c>
      <c r="P4801">
        <v>27</v>
      </c>
      <c r="Q4801" t="s">
        <v>30</v>
      </c>
      <c r="R4801" t="s">
        <v>44</v>
      </c>
      <c r="S4801">
        <v>0</v>
      </c>
      <c r="T4801">
        <v>2012</v>
      </c>
      <c r="U4801">
        <v>204</v>
      </c>
      <c r="V4801">
        <v>5.4</v>
      </c>
      <c r="W4801">
        <v>0</v>
      </c>
    </row>
    <row r="4802" spans="1:23" x14ac:dyDescent="0.25">
      <c r="A4802" t="s">
        <v>13750</v>
      </c>
      <c r="B4802">
        <v>2</v>
      </c>
      <c r="C4802">
        <v>98</v>
      </c>
      <c r="D4802">
        <v>0</v>
      </c>
      <c r="E4802">
        <v>21</v>
      </c>
      <c r="F4802" t="s">
        <v>13751</v>
      </c>
      <c r="G4802">
        <v>52</v>
      </c>
      <c r="H4802">
        <v>0</v>
      </c>
      <c r="I4802" t="s">
        <v>2081</v>
      </c>
      <c r="J4802" t="s">
        <v>13752</v>
      </c>
      <c r="K4802" t="s">
        <v>13753</v>
      </c>
      <c r="L4802">
        <v>53</v>
      </c>
      <c r="M4802">
        <v>130</v>
      </c>
      <c r="N4802" t="s">
        <v>13754</v>
      </c>
      <c r="O4802">
        <v>0</v>
      </c>
      <c r="P4802">
        <v>1</v>
      </c>
      <c r="Q4802" t="s">
        <v>30</v>
      </c>
      <c r="R4802" t="s">
        <v>31</v>
      </c>
      <c r="S4802">
        <v>0</v>
      </c>
      <c r="T4802">
        <v>2015</v>
      </c>
      <c r="U4802">
        <v>36</v>
      </c>
      <c r="V4802">
        <v>7.1</v>
      </c>
      <c r="W4802">
        <v>197</v>
      </c>
    </row>
    <row r="4803" spans="1:23" x14ac:dyDescent="0.25">
      <c r="A4803" t="s">
        <v>4473</v>
      </c>
      <c r="B4803">
        <v>277</v>
      </c>
      <c r="C4803">
        <v>88</v>
      </c>
      <c r="D4803">
        <v>365</v>
      </c>
      <c r="E4803">
        <v>177</v>
      </c>
      <c r="F4803" t="s">
        <v>8994</v>
      </c>
      <c r="G4803">
        <v>383</v>
      </c>
      <c r="H4803">
        <v>30859000</v>
      </c>
      <c r="I4803" t="s">
        <v>3406</v>
      </c>
      <c r="J4803" t="s">
        <v>6399</v>
      </c>
      <c r="K4803" t="s">
        <v>8995</v>
      </c>
      <c r="L4803">
        <v>96411</v>
      </c>
      <c r="M4803">
        <v>1094</v>
      </c>
      <c r="N4803" t="s">
        <v>8996</v>
      </c>
      <c r="O4803">
        <v>0</v>
      </c>
      <c r="P4803">
        <v>826</v>
      </c>
      <c r="Q4803" t="s">
        <v>30</v>
      </c>
      <c r="R4803" t="s">
        <v>31</v>
      </c>
      <c r="S4803">
        <v>0</v>
      </c>
      <c r="T4803">
        <v>1974</v>
      </c>
      <c r="U4803">
        <v>371</v>
      </c>
      <c r="V4803">
        <v>7.5</v>
      </c>
      <c r="W4803">
        <v>0</v>
      </c>
    </row>
    <row r="4804" spans="1:23" x14ac:dyDescent="0.25">
      <c r="A4804" t="s">
        <v>1255</v>
      </c>
      <c r="B4804">
        <v>43</v>
      </c>
      <c r="C4804">
        <v>25</v>
      </c>
      <c r="D4804">
        <v>36</v>
      </c>
      <c r="E4804">
        <v>27</v>
      </c>
      <c r="F4804" t="s">
        <v>1255</v>
      </c>
      <c r="G4804">
        <v>39</v>
      </c>
      <c r="H4804">
        <v>0</v>
      </c>
      <c r="I4804" t="s">
        <v>1904</v>
      </c>
      <c r="J4804" t="s">
        <v>13755</v>
      </c>
      <c r="K4804" t="s">
        <v>13756</v>
      </c>
      <c r="L4804">
        <v>21826</v>
      </c>
      <c r="M4804">
        <v>139</v>
      </c>
      <c r="N4804" t="s">
        <v>13757</v>
      </c>
      <c r="O4804">
        <v>0</v>
      </c>
      <c r="P4804">
        <v>126</v>
      </c>
      <c r="Q4804" t="s">
        <v>30</v>
      </c>
      <c r="R4804" t="s">
        <v>31</v>
      </c>
      <c r="S4804">
        <v>0</v>
      </c>
      <c r="T4804">
        <v>1965</v>
      </c>
      <c r="U4804">
        <v>36</v>
      </c>
      <c r="V4804">
        <v>8.4</v>
      </c>
      <c r="W4804">
        <v>0</v>
      </c>
    </row>
    <row r="4805" spans="1:23" x14ac:dyDescent="0.25">
      <c r="A4805" t="s">
        <v>13758</v>
      </c>
      <c r="B4805">
        <v>5</v>
      </c>
      <c r="C4805">
        <v>72</v>
      </c>
      <c r="D4805">
        <v>0</v>
      </c>
      <c r="E4805">
        <v>0</v>
      </c>
      <c r="F4805" t="s">
        <v>13759</v>
      </c>
      <c r="G4805">
        <v>0</v>
      </c>
      <c r="H4805">
        <v>4914</v>
      </c>
      <c r="I4805" t="s">
        <v>13760</v>
      </c>
      <c r="J4805" t="s">
        <v>13761</v>
      </c>
      <c r="K4805" t="s">
        <v>13762</v>
      </c>
      <c r="L4805">
        <v>123</v>
      </c>
      <c r="M4805">
        <v>0</v>
      </c>
      <c r="N4805" t="s">
        <v>13763</v>
      </c>
      <c r="O4805">
        <v>0</v>
      </c>
      <c r="P4805">
        <v>2</v>
      </c>
      <c r="Q4805" t="s">
        <v>30</v>
      </c>
      <c r="R4805" t="s">
        <v>31</v>
      </c>
      <c r="S4805">
        <v>0</v>
      </c>
      <c r="T4805">
        <v>2015</v>
      </c>
      <c r="U4805">
        <v>0</v>
      </c>
      <c r="V4805">
        <v>7</v>
      </c>
      <c r="W4805">
        <v>215</v>
      </c>
    </row>
    <row r="4806" spans="1:23" x14ac:dyDescent="0.25">
      <c r="A4806" t="s">
        <v>13764</v>
      </c>
      <c r="B4806">
        <v>16</v>
      </c>
      <c r="C4806">
        <v>66</v>
      </c>
      <c r="D4806">
        <v>4</v>
      </c>
      <c r="E4806">
        <v>232</v>
      </c>
      <c r="F4806" t="s">
        <v>13765</v>
      </c>
      <c r="G4806">
        <v>502</v>
      </c>
      <c r="H4806">
        <v>0</v>
      </c>
      <c r="I4806" t="s">
        <v>51</v>
      </c>
      <c r="J4806" t="s">
        <v>13766</v>
      </c>
      <c r="K4806" t="s">
        <v>13767</v>
      </c>
      <c r="L4806">
        <v>502</v>
      </c>
      <c r="M4806">
        <v>1796</v>
      </c>
      <c r="N4806" t="s">
        <v>13768</v>
      </c>
      <c r="O4806">
        <v>0</v>
      </c>
      <c r="P4806">
        <v>9</v>
      </c>
      <c r="Q4806" t="s">
        <v>30</v>
      </c>
      <c r="R4806" t="s">
        <v>31</v>
      </c>
      <c r="S4806">
        <v>0</v>
      </c>
      <c r="T4806">
        <v>2013</v>
      </c>
      <c r="U4806">
        <v>366</v>
      </c>
      <c r="V4806">
        <v>5.3</v>
      </c>
      <c r="W4806">
        <v>207</v>
      </c>
    </row>
    <row r="4807" spans="1:23" x14ac:dyDescent="0.25">
      <c r="A4807" t="s">
        <v>13769</v>
      </c>
      <c r="B4807">
        <v>18</v>
      </c>
      <c r="C4807">
        <v>80</v>
      </c>
      <c r="D4807">
        <v>0</v>
      </c>
      <c r="E4807">
        <v>0</v>
      </c>
      <c r="F4807" t="s">
        <v>13770</v>
      </c>
      <c r="G4807">
        <v>0</v>
      </c>
      <c r="H4807">
        <v>5858</v>
      </c>
      <c r="I4807" t="s">
        <v>51</v>
      </c>
      <c r="J4807" t="s">
        <v>13771</v>
      </c>
      <c r="K4807" t="s">
        <v>13772</v>
      </c>
      <c r="L4807">
        <v>260</v>
      </c>
      <c r="M4807">
        <v>0</v>
      </c>
      <c r="N4807" t="s">
        <v>13773</v>
      </c>
      <c r="O4807">
        <v>0</v>
      </c>
      <c r="P4807">
        <v>2</v>
      </c>
      <c r="Q4807" t="s">
        <v>30</v>
      </c>
      <c r="R4807" t="s">
        <v>31</v>
      </c>
      <c r="S4807">
        <v>0</v>
      </c>
      <c r="T4807">
        <v>2014</v>
      </c>
      <c r="U4807">
        <v>0</v>
      </c>
      <c r="V4807">
        <v>7.1</v>
      </c>
      <c r="W4807">
        <v>116</v>
      </c>
    </row>
    <row r="4808" spans="1:23" x14ac:dyDescent="0.25">
      <c r="A4808" t="s">
        <v>2401</v>
      </c>
      <c r="B4808">
        <v>40</v>
      </c>
      <c r="C4808">
        <v>91</v>
      </c>
      <c r="D4808">
        <v>909</v>
      </c>
      <c r="E4808">
        <v>42</v>
      </c>
      <c r="F4808" t="s">
        <v>13774</v>
      </c>
      <c r="G4808">
        <v>909</v>
      </c>
      <c r="H4808">
        <v>6706368</v>
      </c>
      <c r="I4808" t="s">
        <v>51</v>
      </c>
      <c r="J4808" t="s">
        <v>2401</v>
      </c>
      <c r="K4808" t="s">
        <v>13775</v>
      </c>
      <c r="L4808">
        <v>22800</v>
      </c>
      <c r="M4808">
        <v>1048</v>
      </c>
      <c r="N4808" t="s">
        <v>13776</v>
      </c>
      <c r="O4808">
        <v>0</v>
      </c>
      <c r="P4808">
        <v>133</v>
      </c>
      <c r="Q4808" t="s">
        <v>30</v>
      </c>
      <c r="R4808" t="s">
        <v>31</v>
      </c>
      <c r="S4808">
        <v>0</v>
      </c>
      <c r="T4808">
        <v>1989</v>
      </c>
      <c r="U4808">
        <v>91</v>
      </c>
      <c r="V4808">
        <v>7.5</v>
      </c>
      <c r="W4808">
        <v>667</v>
      </c>
    </row>
    <row r="4809" spans="1:23" x14ac:dyDescent="0.25">
      <c r="A4809" t="s">
        <v>8079</v>
      </c>
      <c r="B4809">
        <v>130</v>
      </c>
      <c r="C4809">
        <v>93</v>
      </c>
      <c r="D4809">
        <v>261</v>
      </c>
      <c r="E4809">
        <v>697</v>
      </c>
      <c r="F4809" t="s">
        <v>1125</v>
      </c>
      <c r="G4809">
        <v>783</v>
      </c>
      <c r="H4809">
        <v>0</v>
      </c>
      <c r="I4809" t="s">
        <v>5784</v>
      </c>
      <c r="J4809" t="s">
        <v>661</v>
      </c>
      <c r="K4809" t="s">
        <v>8080</v>
      </c>
      <c r="L4809">
        <v>14193</v>
      </c>
      <c r="M4809">
        <v>3700</v>
      </c>
      <c r="N4809" t="s">
        <v>2038</v>
      </c>
      <c r="O4809">
        <v>1</v>
      </c>
      <c r="P4809">
        <v>106</v>
      </c>
      <c r="Q4809" t="s">
        <v>30</v>
      </c>
      <c r="R4809" t="s">
        <v>31</v>
      </c>
      <c r="S4809">
        <v>0</v>
      </c>
      <c r="T4809">
        <v>1982</v>
      </c>
      <c r="U4809">
        <v>782</v>
      </c>
      <c r="V4809">
        <v>6.1</v>
      </c>
      <c r="W4809">
        <v>0</v>
      </c>
    </row>
    <row r="4810" spans="1:23" x14ac:dyDescent="0.25">
      <c r="A4810" t="s">
        <v>13777</v>
      </c>
      <c r="B4810">
        <v>3</v>
      </c>
      <c r="C4810">
        <v>89</v>
      </c>
      <c r="D4810">
        <v>0</v>
      </c>
      <c r="E4810">
        <v>163</v>
      </c>
      <c r="F4810" t="s">
        <v>13778</v>
      </c>
      <c r="G4810">
        <v>196</v>
      </c>
      <c r="H4810">
        <v>0</v>
      </c>
      <c r="I4810" t="s">
        <v>2164</v>
      </c>
      <c r="J4810" t="s">
        <v>13779</v>
      </c>
      <c r="K4810" t="s">
        <v>13780</v>
      </c>
      <c r="L4810">
        <v>100</v>
      </c>
      <c r="M4810">
        <v>942</v>
      </c>
      <c r="N4810" t="s">
        <v>13781</v>
      </c>
      <c r="O4810">
        <v>0</v>
      </c>
      <c r="P4810">
        <v>3</v>
      </c>
      <c r="Q4810" t="s">
        <v>30</v>
      </c>
      <c r="R4810" t="s">
        <v>31</v>
      </c>
      <c r="S4810">
        <v>0</v>
      </c>
      <c r="T4810">
        <v>2014</v>
      </c>
      <c r="U4810">
        <v>180</v>
      </c>
      <c r="V4810">
        <v>7.2</v>
      </c>
      <c r="W4810">
        <v>72</v>
      </c>
    </row>
    <row r="4811" spans="1:23" x14ac:dyDescent="0.25">
      <c r="A4811" t="s">
        <v>9737</v>
      </c>
      <c r="B4811">
        <v>136</v>
      </c>
      <c r="C4811">
        <v>85</v>
      </c>
      <c r="D4811">
        <v>129</v>
      </c>
      <c r="E4811">
        <v>100</v>
      </c>
      <c r="F4811" t="s">
        <v>11640</v>
      </c>
      <c r="G4811">
        <v>120</v>
      </c>
      <c r="H4811">
        <v>405614</v>
      </c>
      <c r="I4811" t="s">
        <v>1435</v>
      </c>
      <c r="J4811" t="s">
        <v>13177</v>
      </c>
      <c r="K4811" t="s">
        <v>13782</v>
      </c>
      <c r="L4811">
        <v>15775</v>
      </c>
      <c r="M4811">
        <v>511</v>
      </c>
      <c r="N4811" t="s">
        <v>13783</v>
      </c>
      <c r="O4811">
        <v>0</v>
      </c>
      <c r="P4811">
        <v>69</v>
      </c>
      <c r="Q4811" t="s">
        <v>30</v>
      </c>
      <c r="R4811" t="s">
        <v>31</v>
      </c>
      <c r="S4811">
        <v>0</v>
      </c>
      <c r="T4811">
        <v>2011</v>
      </c>
      <c r="U4811">
        <v>119</v>
      </c>
      <c r="V4811">
        <v>6.7</v>
      </c>
      <c r="W4811">
        <v>0</v>
      </c>
    </row>
    <row r="4812" spans="1:23" x14ac:dyDescent="0.25">
      <c r="A4812" t="s">
        <v>13784</v>
      </c>
      <c r="B4812">
        <v>171</v>
      </c>
      <c r="C4812">
        <v>90</v>
      </c>
      <c r="D4812">
        <v>100</v>
      </c>
      <c r="E4812">
        <v>9</v>
      </c>
      <c r="F4812" t="s">
        <v>13785</v>
      </c>
      <c r="G4812">
        <v>830</v>
      </c>
      <c r="H4812">
        <v>1573712</v>
      </c>
      <c r="I4812" t="s">
        <v>1639</v>
      </c>
      <c r="J4812" t="s">
        <v>6298</v>
      </c>
      <c r="K4812" t="s">
        <v>13786</v>
      </c>
      <c r="L4812">
        <v>21618</v>
      </c>
      <c r="M4812">
        <v>973</v>
      </c>
      <c r="N4812" t="s">
        <v>13787</v>
      </c>
      <c r="O4812">
        <v>2</v>
      </c>
      <c r="P4812">
        <v>62</v>
      </c>
      <c r="Q4812" t="s">
        <v>30</v>
      </c>
      <c r="R4812" t="s">
        <v>31</v>
      </c>
      <c r="S4812">
        <v>0</v>
      </c>
      <c r="T4812">
        <v>2011</v>
      </c>
      <c r="U4812">
        <v>128</v>
      </c>
      <c r="V4812">
        <v>6.7</v>
      </c>
      <c r="W4812">
        <v>3000</v>
      </c>
    </row>
    <row r="4813" spans="1:23" x14ac:dyDescent="0.25">
      <c r="A4813" t="s">
        <v>5115</v>
      </c>
      <c r="B4813">
        <v>8</v>
      </c>
      <c r="C4813">
        <v>88</v>
      </c>
      <c r="D4813">
        <v>686</v>
      </c>
      <c r="E4813">
        <v>405</v>
      </c>
      <c r="F4813" t="s">
        <v>5115</v>
      </c>
      <c r="G4813">
        <v>847</v>
      </c>
      <c r="H4813">
        <v>0</v>
      </c>
      <c r="I4813" t="s">
        <v>1094</v>
      </c>
      <c r="J4813" t="s">
        <v>2905</v>
      </c>
      <c r="K4813" t="s">
        <v>13788</v>
      </c>
      <c r="L4813">
        <v>3262</v>
      </c>
      <c r="M4813">
        <v>2364</v>
      </c>
      <c r="N4813" t="s">
        <v>11879</v>
      </c>
      <c r="O4813">
        <v>2</v>
      </c>
      <c r="P4813">
        <v>46</v>
      </c>
      <c r="Q4813" t="s">
        <v>30</v>
      </c>
      <c r="R4813" t="s">
        <v>188</v>
      </c>
      <c r="S4813">
        <v>0</v>
      </c>
      <c r="T4813">
        <v>2007</v>
      </c>
      <c r="U4813">
        <v>686</v>
      </c>
      <c r="V4813">
        <v>7</v>
      </c>
      <c r="W4813">
        <v>377</v>
      </c>
    </row>
    <row r="4814" spans="1:23" x14ac:dyDescent="0.25">
      <c r="A4814" t="s">
        <v>5115</v>
      </c>
      <c r="B4814">
        <v>8</v>
      </c>
      <c r="C4814">
        <v>88</v>
      </c>
      <c r="D4814">
        <v>686</v>
      </c>
      <c r="E4814">
        <v>405</v>
      </c>
      <c r="F4814" t="s">
        <v>5115</v>
      </c>
      <c r="G4814">
        <v>847</v>
      </c>
      <c r="H4814">
        <v>0</v>
      </c>
      <c r="I4814" t="s">
        <v>1094</v>
      </c>
      <c r="J4814" t="s">
        <v>2905</v>
      </c>
      <c r="K4814" t="s">
        <v>13788</v>
      </c>
      <c r="L4814">
        <v>3262</v>
      </c>
      <c r="M4814">
        <v>2364</v>
      </c>
      <c r="N4814" t="s">
        <v>11879</v>
      </c>
      <c r="O4814">
        <v>2</v>
      </c>
      <c r="P4814">
        <v>46</v>
      </c>
      <c r="Q4814" t="s">
        <v>30</v>
      </c>
      <c r="R4814" t="s">
        <v>188</v>
      </c>
      <c r="S4814">
        <v>0</v>
      </c>
      <c r="T4814">
        <v>2007</v>
      </c>
      <c r="U4814">
        <v>686</v>
      </c>
      <c r="V4814">
        <v>7</v>
      </c>
      <c r="W4814">
        <v>377</v>
      </c>
    </row>
    <row r="4815" spans="1:23" x14ac:dyDescent="0.25">
      <c r="A4815" t="s">
        <v>1619</v>
      </c>
      <c r="B4815">
        <v>284</v>
      </c>
      <c r="C4815">
        <v>96</v>
      </c>
      <c r="D4815">
        <v>0</v>
      </c>
      <c r="E4815">
        <v>56</v>
      </c>
      <c r="F4815" t="s">
        <v>10600</v>
      </c>
      <c r="G4815">
        <v>125</v>
      </c>
      <c r="H4815">
        <v>0</v>
      </c>
      <c r="I4815" t="s">
        <v>10601</v>
      </c>
      <c r="J4815" t="s">
        <v>10602</v>
      </c>
      <c r="K4815" t="s">
        <v>10603</v>
      </c>
      <c r="L4815">
        <v>87978</v>
      </c>
      <c r="M4815">
        <v>403</v>
      </c>
      <c r="N4815" t="s">
        <v>10604</v>
      </c>
      <c r="O4815">
        <v>5</v>
      </c>
      <c r="P4815">
        <v>580</v>
      </c>
      <c r="Q4815" t="s">
        <v>30</v>
      </c>
      <c r="R4815" t="s">
        <v>31</v>
      </c>
      <c r="S4815">
        <v>0</v>
      </c>
      <c r="T4815">
        <v>1968</v>
      </c>
      <c r="U4815">
        <v>108</v>
      </c>
      <c r="V4815">
        <v>8</v>
      </c>
      <c r="W4815">
        <v>0</v>
      </c>
    </row>
    <row r="4816" spans="1:23" x14ac:dyDescent="0.25">
      <c r="A4816" t="s">
        <v>13394</v>
      </c>
      <c r="B4816">
        <v>36</v>
      </c>
      <c r="C4816">
        <v>94</v>
      </c>
      <c r="D4816">
        <v>0</v>
      </c>
      <c r="E4816">
        <v>5</v>
      </c>
      <c r="F4816" t="s">
        <v>13789</v>
      </c>
      <c r="G4816">
        <v>12</v>
      </c>
      <c r="H4816">
        <v>0</v>
      </c>
      <c r="I4816" t="s">
        <v>2164</v>
      </c>
      <c r="J4816" t="s">
        <v>13790</v>
      </c>
      <c r="K4816" t="s">
        <v>13791</v>
      </c>
      <c r="L4816">
        <v>1962</v>
      </c>
      <c r="M4816">
        <v>27</v>
      </c>
      <c r="N4816" t="s">
        <v>13792</v>
      </c>
      <c r="O4816">
        <v>0</v>
      </c>
      <c r="P4816">
        <v>10</v>
      </c>
      <c r="Q4816" t="s">
        <v>965</v>
      </c>
      <c r="R4816" t="s">
        <v>966</v>
      </c>
      <c r="S4816">
        <v>0</v>
      </c>
      <c r="T4816">
        <v>1964</v>
      </c>
      <c r="U4816">
        <v>7</v>
      </c>
      <c r="V4816">
        <v>7.4</v>
      </c>
      <c r="W4816">
        <v>187</v>
      </c>
    </row>
    <row r="4817" spans="1:23" x14ac:dyDescent="0.25">
      <c r="A4817" t="s">
        <v>2820</v>
      </c>
      <c r="B4817">
        <v>21</v>
      </c>
      <c r="C4817">
        <v>120</v>
      </c>
      <c r="D4817">
        <v>664</v>
      </c>
      <c r="E4817">
        <v>400</v>
      </c>
      <c r="F4817" t="s">
        <v>2820</v>
      </c>
      <c r="G4817">
        <v>990</v>
      </c>
      <c r="H4817">
        <v>0</v>
      </c>
      <c r="I4817" t="s">
        <v>1017</v>
      </c>
      <c r="J4817" t="s">
        <v>13793</v>
      </c>
      <c r="K4817" t="s">
        <v>13794</v>
      </c>
      <c r="L4817">
        <v>1197</v>
      </c>
      <c r="M4817">
        <v>3525</v>
      </c>
      <c r="N4817" t="s">
        <v>5073</v>
      </c>
      <c r="O4817">
        <v>1</v>
      </c>
      <c r="P4817">
        <v>8</v>
      </c>
      <c r="Q4817" t="s">
        <v>30</v>
      </c>
      <c r="R4817" t="s">
        <v>31</v>
      </c>
      <c r="S4817">
        <v>0</v>
      </c>
      <c r="T4817">
        <v>2016</v>
      </c>
      <c r="U4817">
        <v>664</v>
      </c>
      <c r="V4817">
        <v>5.4</v>
      </c>
      <c r="W4817">
        <v>0</v>
      </c>
    </row>
    <row r="4818" spans="1:23" x14ac:dyDescent="0.25">
      <c r="A4818" t="s">
        <v>13795</v>
      </c>
      <c r="B4818">
        <v>1</v>
      </c>
      <c r="C4818">
        <v>77</v>
      </c>
      <c r="D4818">
        <v>7</v>
      </c>
      <c r="E4818">
        <v>69</v>
      </c>
      <c r="F4818" t="s">
        <v>12539</v>
      </c>
      <c r="G4818">
        <v>206</v>
      </c>
      <c r="H4818">
        <v>0</v>
      </c>
      <c r="I4818" t="s">
        <v>1094</v>
      </c>
      <c r="J4818" t="s">
        <v>13796</v>
      </c>
      <c r="K4818" t="s">
        <v>13797</v>
      </c>
      <c r="L4818">
        <v>98</v>
      </c>
      <c r="M4818">
        <v>516</v>
      </c>
      <c r="N4818" t="s">
        <v>13798</v>
      </c>
      <c r="O4818">
        <v>0</v>
      </c>
      <c r="P4818">
        <v>5</v>
      </c>
      <c r="Q4818" t="s">
        <v>30</v>
      </c>
      <c r="R4818" t="s">
        <v>31</v>
      </c>
      <c r="S4818">
        <v>0</v>
      </c>
      <c r="T4818">
        <v>2003</v>
      </c>
      <c r="U4818">
        <v>81</v>
      </c>
      <c r="V4818">
        <v>5.7</v>
      </c>
      <c r="W4818">
        <v>0</v>
      </c>
    </row>
    <row r="4819" spans="1:23" x14ac:dyDescent="0.25">
      <c r="A4819" t="s">
        <v>10508</v>
      </c>
      <c r="B4819">
        <v>31</v>
      </c>
      <c r="C4819">
        <v>111</v>
      </c>
      <c r="D4819">
        <v>589</v>
      </c>
      <c r="E4819">
        <v>51</v>
      </c>
      <c r="F4819" t="s">
        <v>13026</v>
      </c>
      <c r="G4819">
        <v>589</v>
      </c>
      <c r="H4819">
        <v>10174663</v>
      </c>
      <c r="I4819" t="s">
        <v>2396</v>
      </c>
      <c r="J4819" t="s">
        <v>10508</v>
      </c>
      <c r="K4819" t="s">
        <v>13799</v>
      </c>
      <c r="L4819">
        <v>12399</v>
      </c>
      <c r="M4819">
        <v>916</v>
      </c>
      <c r="N4819" t="s">
        <v>13800</v>
      </c>
      <c r="O4819">
        <v>0</v>
      </c>
      <c r="P4819">
        <v>382</v>
      </c>
      <c r="Q4819" t="s">
        <v>30</v>
      </c>
      <c r="R4819" t="s">
        <v>31</v>
      </c>
      <c r="S4819">
        <v>0</v>
      </c>
      <c r="T4819">
        <v>2006</v>
      </c>
      <c r="U4819">
        <v>150</v>
      </c>
      <c r="V4819">
        <v>6.7</v>
      </c>
      <c r="W4819">
        <v>0</v>
      </c>
    </row>
    <row r="4820" spans="1:23" x14ac:dyDescent="0.25">
      <c r="A4820" t="s">
        <v>13801</v>
      </c>
      <c r="B4820">
        <v>159</v>
      </c>
      <c r="C4820">
        <v>81</v>
      </c>
      <c r="D4820">
        <v>3</v>
      </c>
      <c r="E4820">
        <v>7</v>
      </c>
      <c r="F4820" t="s">
        <v>13802</v>
      </c>
      <c r="G4820">
        <v>220</v>
      </c>
      <c r="H4820">
        <v>22757819</v>
      </c>
      <c r="I4820" t="s">
        <v>3406</v>
      </c>
      <c r="J4820" t="s">
        <v>13803</v>
      </c>
      <c r="K4820" t="s">
        <v>13804</v>
      </c>
      <c r="L4820">
        <v>13521</v>
      </c>
      <c r="M4820">
        <v>276</v>
      </c>
      <c r="N4820" t="s">
        <v>13805</v>
      </c>
      <c r="O4820">
        <v>0</v>
      </c>
      <c r="P4820">
        <v>150</v>
      </c>
      <c r="Q4820" t="s">
        <v>30</v>
      </c>
      <c r="R4820" t="s">
        <v>31</v>
      </c>
      <c r="S4820">
        <v>0</v>
      </c>
      <c r="T4820">
        <v>2015</v>
      </c>
      <c r="U4820">
        <v>40</v>
      </c>
      <c r="V4820">
        <v>4.2</v>
      </c>
      <c r="W4820">
        <v>0</v>
      </c>
    </row>
    <row r="4821" spans="1:23" x14ac:dyDescent="0.25">
      <c r="A4821" t="s">
        <v>3603</v>
      </c>
      <c r="B4821">
        <v>152</v>
      </c>
      <c r="C4821">
        <v>89</v>
      </c>
      <c r="D4821">
        <v>0</v>
      </c>
      <c r="E4821">
        <v>121</v>
      </c>
      <c r="F4821" t="s">
        <v>13806</v>
      </c>
      <c r="G4821">
        <v>195</v>
      </c>
      <c r="H4821">
        <v>0</v>
      </c>
      <c r="I4821" t="s">
        <v>8613</v>
      </c>
      <c r="J4821" t="s">
        <v>10722</v>
      </c>
      <c r="K4821" t="s">
        <v>13807</v>
      </c>
      <c r="L4821">
        <v>69831</v>
      </c>
      <c r="M4821">
        <v>837</v>
      </c>
      <c r="N4821" t="s">
        <v>13808</v>
      </c>
      <c r="O4821">
        <v>1</v>
      </c>
      <c r="P4821">
        <v>535</v>
      </c>
      <c r="Q4821" t="s">
        <v>30</v>
      </c>
      <c r="R4821" t="s">
        <v>31</v>
      </c>
      <c r="S4821">
        <v>0</v>
      </c>
      <c r="T4821">
        <v>1977</v>
      </c>
      <c r="U4821">
        <v>158</v>
      </c>
      <c r="V4821">
        <v>7.4</v>
      </c>
      <c r="W4821">
        <v>0</v>
      </c>
    </row>
    <row r="4822" spans="1:23" x14ac:dyDescent="0.25">
      <c r="A4822" t="s">
        <v>13809</v>
      </c>
      <c r="B4822">
        <v>1</v>
      </c>
      <c r="C4822">
        <v>110</v>
      </c>
      <c r="D4822">
        <v>0</v>
      </c>
      <c r="E4822">
        <v>0</v>
      </c>
      <c r="F4822" t="s">
        <v>13810</v>
      </c>
      <c r="G4822">
        <v>2</v>
      </c>
      <c r="H4822">
        <v>3000000</v>
      </c>
      <c r="I4822" t="s">
        <v>1265</v>
      </c>
      <c r="J4822" t="s">
        <v>13811</v>
      </c>
      <c r="K4822" t="s">
        <v>13812</v>
      </c>
      <c r="L4822">
        <v>5</v>
      </c>
      <c r="M4822">
        <v>4</v>
      </c>
      <c r="N4822" t="s">
        <v>13813</v>
      </c>
      <c r="O4822">
        <v>1</v>
      </c>
      <c r="P4822">
        <v>1</v>
      </c>
      <c r="Q4822" t="s">
        <v>30</v>
      </c>
      <c r="R4822" t="s">
        <v>31</v>
      </c>
      <c r="S4822">
        <v>0</v>
      </c>
      <c r="T4822">
        <v>1920</v>
      </c>
      <c r="U4822">
        <v>2</v>
      </c>
      <c r="V4822">
        <v>4.8</v>
      </c>
      <c r="W4822">
        <v>0</v>
      </c>
    </row>
    <row r="4823" spans="1:23" x14ac:dyDescent="0.25">
      <c r="A4823" t="s">
        <v>10934</v>
      </c>
      <c r="B4823">
        <v>21</v>
      </c>
      <c r="C4823">
        <v>81</v>
      </c>
      <c r="D4823">
        <v>467</v>
      </c>
      <c r="E4823">
        <v>287</v>
      </c>
      <c r="F4823" t="s">
        <v>2447</v>
      </c>
      <c r="G4823">
        <v>467</v>
      </c>
      <c r="H4823">
        <v>5228617</v>
      </c>
      <c r="I4823" t="s">
        <v>1094</v>
      </c>
      <c r="J4823" t="s">
        <v>10934</v>
      </c>
      <c r="K4823" t="s">
        <v>13814</v>
      </c>
      <c r="L4823">
        <v>2770</v>
      </c>
      <c r="M4823">
        <v>1431</v>
      </c>
      <c r="N4823" t="s">
        <v>10139</v>
      </c>
      <c r="O4823">
        <v>1</v>
      </c>
      <c r="P4823">
        <v>32</v>
      </c>
      <c r="Q4823" t="s">
        <v>30</v>
      </c>
      <c r="R4823" t="s">
        <v>31</v>
      </c>
      <c r="S4823">
        <v>0</v>
      </c>
      <c r="T4823">
        <v>1987</v>
      </c>
      <c r="U4823">
        <v>322</v>
      </c>
      <c r="V4823">
        <v>7</v>
      </c>
      <c r="W4823">
        <v>471</v>
      </c>
    </row>
    <row r="4824" spans="1:23" x14ac:dyDescent="0.25">
      <c r="A4824" t="s">
        <v>1097</v>
      </c>
      <c r="B4824">
        <v>57</v>
      </c>
      <c r="C4824">
        <v>100</v>
      </c>
      <c r="D4824">
        <v>23</v>
      </c>
      <c r="E4824">
        <v>545</v>
      </c>
      <c r="F4824" t="s">
        <v>1694</v>
      </c>
      <c r="G4824">
        <v>1000</v>
      </c>
      <c r="H4824">
        <v>2643689</v>
      </c>
      <c r="I4824" t="s">
        <v>1639</v>
      </c>
      <c r="J4824" t="s">
        <v>1590</v>
      </c>
      <c r="K4824" t="s">
        <v>13815</v>
      </c>
      <c r="L4824">
        <v>10499</v>
      </c>
      <c r="M4824">
        <v>2283</v>
      </c>
      <c r="N4824" t="s">
        <v>3955</v>
      </c>
      <c r="O4824">
        <v>4</v>
      </c>
      <c r="P4824">
        <v>113</v>
      </c>
      <c r="Q4824" t="s">
        <v>30</v>
      </c>
      <c r="R4824" t="s">
        <v>31</v>
      </c>
      <c r="S4824">
        <v>0</v>
      </c>
      <c r="T4824">
        <v>1998</v>
      </c>
      <c r="U4824">
        <v>577</v>
      </c>
      <c r="V4824">
        <v>7.3</v>
      </c>
      <c r="W4824">
        <v>0</v>
      </c>
    </row>
    <row r="4825" spans="1:23" x14ac:dyDescent="0.25">
      <c r="A4825" t="s">
        <v>13816</v>
      </c>
      <c r="B4825">
        <v>23</v>
      </c>
      <c r="C4825">
        <v>99</v>
      </c>
      <c r="D4825">
        <v>9</v>
      </c>
      <c r="E4825">
        <v>10</v>
      </c>
      <c r="F4825" t="s">
        <v>13817</v>
      </c>
      <c r="G4825">
        <v>116</v>
      </c>
      <c r="H4825">
        <v>0</v>
      </c>
      <c r="I4825" t="s">
        <v>5047</v>
      </c>
      <c r="J4825" t="s">
        <v>13818</v>
      </c>
      <c r="K4825" t="s">
        <v>13819</v>
      </c>
      <c r="L4825">
        <v>509</v>
      </c>
      <c r="M4825">
        <v>170</v>
      </c>
      <c r="N4825" t="s">
        <v>13820</v>
      </c>
      <c r="O4825">
        <v>2</v>
      </c>
      <c r="P4825">
        <v>10</v>
      </c>
      <c r="Q4825" t="s">
        <v>30</v>
      </c>
      <c r="R4825" t="s">
        <v>31</v>
      </c>
      <c r="S4825">
        <v>0</v>
      </c>
      <c r="T4825">
        <v>1979</v>
      </c>
      <c r="U4825">
        <v>24</v>
      </c>
      <c r="V4825">
        <v>5.8</v>
      </c>
      <c r="W4825">
        <v>157</v>
      </c>
    </row>
    <row r="4826" spans="1:23" x14ac:dyDescent="0.25">
      <c r="A4826" t="s">
        <v>13821</v>
      </c>
      <c r="B4826">
        <v>88</v>
      </c>
      <c r="C4826">
        <v>90</v>
      </c>
      <c r="D4826">
        <v>56</v>
      </c>
      <c r="E4826">
        <v>56</v>
      </c>
      <c r="F4826" t="s">
        <v>13822</v>
      </c>
      <c r="G4826">
        <v>126</v>
      </c>
      <c r="H4826">
        <v>110536</v>
      </c>
      <c r="I4826" t="s">
        <v>7386</v>
      </c>
      <c r="J4826" t="s">
        <v>13823</v>
      </c>
      <c r="K4826" t="s">
        <v>13824</v>
      </c>
      <c r="L4826">
        <v>4117</v>
      </c>
      <c r="M4826">
        <v>284</v>
      </c>
      <c r="N4826" t="s">
        <v>13821</v>
      </c>
      <c r="O4826">
        <v>1</v>
      </c>
      <c r="P4826">
        <v>118</v>
      </c>
      <c r="Q4826" t="s">
        <v>30</v>
      </c>
      <c r="R4826" t="s">
        <v>31</v>
      </c>
      <c r="S4826">
        <v>0</v>
      </c>
      <c r="T4826">
        <v>2001</v>
      </c>
      <c r="U4826">
        <v>76</v>
      </c>
      <c r="V4826">
        <v>7</v>
      </c>
      <c r="W4826">
        <v>0</v>
      </c>
    </row>
    <row r="4827" spans="1:23" x14ac:dyDescent="0.25">
      <c r="A4827" t="s">
        <v>13825</v>
      </c>
      <c r="B4827">
        <v>2</v>
      </c>
      <c r="C4827">
        <v>82</v>
      </c>
      <c r="D4827">
        <v>7</v>
      </c>
      <c r="E4827">
        <v>50</v>
      </c>
      <c r="F4827" t="s">
        <v>13826</v>
      </c>
      <c r="G4827">
        <v>143</v>
      </c>
      <c r="H4827">
        <v>0</v>
      </c>
      <c r="I4827" t="s">
        <v>10406</v>
      </c>
      <c r="J4827" t="s">
        <v>13827</v>
      </c>
      <c r="K4827" t="s">
        <v>13828</v>
      </c>
      <c r="L4827">
        <v>73</v>
      </c>
      <c r="M4827">
        <v>417</v>
      </c>
      <c r="N4827" t="s">
        <v>13829</v>
      </c>
      <c r="O4827">
        <v>0</v>
      </c>
      <c r="P4827">
        <v>4</v>
      </c>
      <c r="Q4827" t="s">
        <v>30</v>
      </c>
      <c r="R4827" t="s">
        <v>31</v>
      </c>
      <c r="S4827">
        <v>0</v>
      </c>
      <c r="T4827">
        <v>2014</v>
      </c>
      <c r="U4827">
        <v>134</v>
      </c>
      <c r="V4827">
        <v>3.2</v>
      </c>
      <c r="W4827">
        <v>178</v>
      </c>
    </row>
    <row r="4828" spans="1:23" x14ac:dyDescent="0.25">
      <c r="A4828" t="s">
        <v>13830</v>
      </c>
      <c r="B4828">
        <v>193</v>
      </c>
      <c r="C4828">
        <v>88</v>
      </c>
      <c r="D4828">
        <v>3</v>
      </c>
      <c r="E4828">
        <v>307</v>
      </c>
      <c r="F4828" t="s">
        <v>1699</v>
      </c>
      <c r="G4828">
        <v>3000</v>
      </c>
      <c r="H4828">
        <v>59379</v>
      </c>
      <c r="I4828" t="s">
        <v>13831</v>
      </c>
      <c r="J4828" t="s">
        <v>7930</v>
      </c>
      <c r="K4828" t="s">
        <v>13832</v>
      </c>
      <c r="L4828">
        <v>12796</v>
      </c>
      <c r="M4828">
        <v>4729</v>
      </c>
      <c r="N4828" t="s">
        <v>13833</v>
      </c>
      <c r="O4828">
        <v>3</v>
      </c>
      <c r="P4828">
        <v>52</v>
      </c>
      <c r="Q4828" t="s">
        <v>30</v>
      </c>
      <c r="R4828" t="s">
        <v>31</v>
      </c>
      <c r="S4828">
        <v>0</v>
      </c>
      <c r="T4828">
        <v>2013</v>
      </c>
      <c r="U4828">
        <v>982</v>
      </c>
      <c r="V4828">
        <v>6.8</v>
      </c>
      <c r="W4828">
        <v>0</v>
      </c>
    </row>
    <row r="4829" spans="1:23" x14ac:dyDescent="0.25">
      <c r="A4829" t="s">
        <v>13834</v>
      </c>
      <c r="B4829">
        <v>50</v>
      </c>
      <c r="C4829">
        <v>103</v>
      </c>
      <c r="D4829">
        <v>0</v>
      </c>
      <c r="E4829">
        <v>0</v>
      </c>
      <c r="F4829" t="s">
        <v>13835</v>
      </c>
      <c r="G4829">
        <v>0</v>
      </c>
      <c r="H4829">
        <v>0</v>
      </c>
      <c r="I4829" t="s">
        <v>51</v>
      </c>
      <c r="J4829" t="s">
        <v>13836</v>
      </c>
      <c r="K4829" t="s">
        <v>13837</v>
      </c>
      <c r="L4829">
        <v>16701</v>
      </c>
      <c r="M4829">
        <v>0</v>
      </c>
      <c r="N4829" t="s">
        <v>13838</v>
      </c>
      <c r="O4829">
        <v>0</v>
      </c>
      <c r="P4829">
        <v>23</v>
      </c>
      <c r="Q4829" t="s">
        <v>30</v>
      </c>
      <c r="R4829" t="s">
        <v>188</v>
      </c>
      <c r="S4829">
        <v>0</v>
      </c>
      <c r="T4829">
        <v>2012</v>
      </c>
      <c r="U4829">
        <v>0</v>
      </c>
      <c r="V4829">
        <v>7.7</v>
      </c>
      <c r="W4829">
        <v>0</v>
      </c>
    </row>
    <row r="4830" spans="1:23" x14ac:dyDescent="0.25">
      <c r="A4830" t="s">
        <v>13839</v>
      </c>
      <c r="B4830">
        <v>61</v>
      </c>
      <c r="C4830">
        <v>80</v>
      </c>
      <c r="D4830">
        <v>3</v>
      </c>
      <c r="E4830">
        <v>140</v>
      </c>
      <c r="F4830" t="s">
        <v>13840</v>
      </c>
      <c r="G4830">
        <v>798</v>
      </c>
      <c r="H4830">
        <v>0</v>
      </c>
      <c r="I4830" t="s">
        <v>6151</v>
      </c>
      <c r="J4830" t="s">
        <v>8844</v>
      </c>
      <c r="K4830" t="s">
        <v>13841</v>
      </c>
      <c r="L4830">
        <v>5747</v>
      </c>
      <c r="M4830">
        <v>1401</v>
      </c>
      <c r="N4830" t="s">
        <v>252</v>
      </c>
      <c r="O4830">
        <v>1</v>
      </c>
      <c r="P4830">
        <v>44</v>
      </c>
      <c r="Q4830" t="s">
        <v>30</v>
      </c>
      <c r="R4830" t="s">
        <v>44</v>
      </c>
      <c r="S4830">
        <v>0</v>
      </c>
      <c r="T4830">
        <v>2007</v>
      </c>
      <c r="U4830">
        <v>279</v>
      </c>
      <c r="V4830">
        <v>5.6</v>
      </c>
      <c r="W4830">
        <v>246</v>
      </c>
    </row>
    <row r="4831" spans="1:23" x14ac:dyDescent="0.25">
      <c r="A4831" t="s">
        <v>13842</v>
      </c>
      <c r="B4831">
        <v>1</v>
      </c>
      <c r="C4831">
        <v>68</v>
      </c>
      <c r="D4831">
        <v>2</v>
      </c>
      <c r="E4831">
        <v>75</v>
      </c>
      <c r="F4831" t="s">
        <v>7174</v>
      </c>
      <c r="G4831">
        <v>142</v>
      </c>
      <c r="H4831">
        <v>0</v>
      </c>
      <c r="I4831" t="s">
        <v>1265</v>
      </c>
      <c r="J4831" t="s">
        <v>13843</v>
      </c>
      <c r="K4831" t="s">
        <v>13844</v>
      </c>
      <c r="L4831">
        <v>67</v>
      </c>
      <c r="M4831">
        <v>354</v>
      </c>
      <c r="N4831" t="s">
        <v>13845</v>
      </c>
      <c r="O4831">
        <v>3</v>
      </c>
      <c r="P4831">
        <v>9</v>
      </c>
      <c r="Q4831" t="s">
        <v>30</v>
      </c>
      <c r="R4831" t="s">
        <v>31</v>
      </c>
      <c r="S4831">
        <v>0</v>
      </c>
      <c r="T4831">
        <v>1948</v>
      </c>
      <c r="U4831">
        <v>86</v>
      </c>
      <c r="V4831">
        <v>7.1</v>
      </c>
      <c r="W4831">
        <v>10</v>
      </c>
    </row>
    <row r="4832" spans="1:23" x14ac:dyDescent="0.25">
      <c r="A4832" t="s">
        <v>13846</v>
      </c>
      <c r="B4832">
        <v>5</v>
      </c>
      <c r="C4832">
        <v>81</v>
      </c>
      <c r="D4832">
        <v>0</v>
      </c>
      <c r="E4832">
        <v>10</v>
      </c>
      <c r="F4832" t="s">
        <v>13847</v>
      </c>
      <c r="G4832">
        <v>416</v>
      </c>
      <c r="H4832">
        <v>0</v>
      </c>
      <c r="I4832" t="s">
        <v>919</v>
      </c>
      <c r="J4832" t="s">
        <v>13848</v>
      </c>
      <c r="K4832" t="s">
        <v>13849</v>
      </c>
      <c r="L4832">
        <v>101</v>
      </c>
      <c r="M4832">
        <v>459</v>
      </c>
      <c r="N4832" t="s">
        <v>13850</v>
      </c>
      <c r="O4832">
        <v>2</v>
      </c>
      <c r="P4832">
        <v>1</v>
      </c>
      <c r="Q4832" t="s">
        <v>30</v>
      </c>
      <c r="R4832" t="s">
        <v>31</v>
      </c>
      <c r="S4832">
        <v>0</v>
      </c>
      <c r="T4832">
        <v>2013</v>
      </c>
      <c r="U4832">
        <v>18</v>
      </c>
      <c r="V4832">
        <v>3.6</v>
      </c>
      <c r="W4832">
        <v>17</v>
      </c>
    </row>
    <row r="4833" spans="1:23" x14ac:dyDescent="0.25">
      <c r="A4833" t="s">
        <v>13851</v>
      </c>
      <c r="B4833">
        <v>14</v>
      </c>
      <c r="C4833">
        <v>106</v>
      </c>
      <c r="D4833">
        <v>6</v>
      </c>
      <c r="E4833">
        <v>13</v>
      </c>
      <c r="F4833" t="s">
        <v>13852</v>
      </c>
      <c r="G4833">
        <v>440</v>
      </c>
      <c r="H4833">
        <v>0</v>
      </c>
      <c r="I4833" t="s">
        <v>4126</v>
      </c>
      <c r="J4833" t="s">
        <v>10065</v>
      </c>
      <c r="K4833" t="s">
        <v>13853</v>
      </c>
      <c r="L4833">
        <v>544</v>
      </c>
      <c r="M4833">
        <v>564</v>
      </c>
      <c r="N4833" t="s">
        <v>13854</v>
      </c>
      <c r="O4833">
        <v>1</v>
      </c>
      <c r="P4833">
        <v>19</v>
      </c>
      <c r="Q4833" t="s">
        <v>30</v>
      </c>
      <c r="R4833" t="s">
        <v>31</v>
      </c>
      <c r="S4833">
        <v>0</v>
      </c>
      <c r="T4833">
        <v>1971</v>
      </c>
      <c r="U4833">
        <v>98</v>
      </c>
      <c r="V4833">
        <v>6.8</v>
      </c>
      <c r="W4833">
        <v>65</v>
      </c>
    </row>
    <row r="4834" spans="1:23" x14ac:dyDescent="0.25">
      <c r="A4834" t="s">
        <v>13855</v>
      </c>
      <c r="B4834">
        <v>5</v>
      </c>
      <c r="C4834">
        <v>77</v>
      </c>
      <c r="D4834">
        <v>0</v>
      </c>
      <c r="E4834">
        <v>0</v>
      </c>
      <c r="F4834" t="s">
        <v>13856</v>
      </c>
      <c r="G4834">
        <v>45</v>
      </c>
      <c r="H4834">
        <v>0</v>
      </c>
      <c r="I4834" t="s">
        <v>12481</v>
      </c>
      <c r="J4834" t="s">
        <v>13857</v>
      </c>
      <c r="K4834" t="s">
        <v>13858</v>
      </c>
      <c r="L4834">
        <v>80</v>
      </c>
      <c r="M4834">
        <v>45</v>
      </c>
      <c r="N4834" t="s">
        <v>13859</v>
      </c>
      <c r="O4834">
        <v>0</v>
      </c>
      <c r="P4834">
        <v>1</v>
      </c>
      <c r="Q4834" t="s">
        <v>30</v>
      </c>
      <c r="R4834" t="s">
        <v>31</v>
      </c>
      <c r="S4834">
        <v>0</v>
      </c>
      <c r="T4834">
        <v>2014</v>
      </c>
      <c r="U4834">
        <v>0</v>
      </c>
      <c r="V4834">
        <v>7.6</v>
      </c>
      <c r="W4834">
        <v>82</v>
      </c>
    </row>
    <row r="4835" spans="1:23" x14ac:dyDescent="0.25">
      <c r="A4835" t="s">
        <v>7481</v>
      </c>
      <c r="B4835">
        <v>241</v>
      </c>
      <c r="C4835">
        <v>114</v>
      </c>
      <c r="D4835">
        <v>29</v>
      </c>
      <c r="E4835">
        <v>616</v>
      </c>
      <c r="F4835" t="s">
        <v>1695</v>
      </c>
      <c r="G4835">
        <v>956</v>
      </c>
      <c r="H4835">
        <v>32721635</v>
      </c>
      <c r="I4835" t="s">
        <v>4126</v>
      </c>
      <c r="J4835" t="s">
        <v>689</v>
      </c>
      <c r="K4835" t="s">
        <v>7482</v>
      </c>
      <c r="L4835">
        <v>67824</v>
      </c>
      <c r="M4835">
        <v>3861</v>
      </c>
      <c r="N4835" t="s">
        <v>7483</v>
      </c>
      <c r="O4835">
        <v>0</v>
      </c>
      <c r="P4835">
        <v>279</v>
      </c>
      <c r="Q4835" t="s">
        <v>30</v>
      </c>
      <c r="R4835" t="s">
        <v>31</v>
      </c>
      <c r="S4835">
        <v>0</v>
      </c>
      <c r="T4835">
        <v>2009</v>
      </c>
      <c r="U4835">
        <v>878</v>
      </c>
      <c r="V4835">
        <v>6.6</v>
      </c>
      <c r="W4835">
        <v>0</v>
      </c>
    </row>
    <row r="4836" spans="1:23" x14ac:dyDescent="0.25">
      <c r="A4836" t="s">
        <v>13860</v>
      </c>
      <c r="B4836">
        <v>16</v>
      </c>
      <c r="C4836">
        <v>80</v>
      </c>
      <c r="D4836">
        <v>3</v>
      </c>
      <c r="E4836">
        <v>0</v>
      </c>
      <c r="F4836" t="s">
        <v>13861</v>
      </c>
      <c r="G4836">
        <v>103</v>
      </c>
      <c r="H4836">
        <v>0</v>
      </c>
      <c r="I4836" t="s">
        <v>51</v>
      </c>
      <c r="J4836" t="s">
        <v>9926</v>
      </c>
      <c r="K4836" t="s">
        <v>13862</v>
      </c>
      <c r="L4836">
        <v>496</v>
      </c>
      <c r="M4836">
        <v>103</v>
      </c>
      <c r="N4836" t="s">
        <v>13863</v>
      </c>
      <c r="O4836">
        <v>3</v>
      </c>
      <c r="P4836">
        <v>13</v>
      </c>
      <c r="Q4836" t="s">
        <v>30</v>
      </c>
      <c r="R4836" t="s">
        <v>31</v>
      </c>
      <c r="S4836">
        <v>0</v>
      </c>
      <c r="T4836">
        <v>2004</v>
      </c>
      <c r="U4836">
        <v>0</v>
      </c>
      <c r="V4836">
        <v>8.3000000000000007</v>
      </c>
      <c r="W4836">
        <v>110</v>
      </c>
    </row>
    <row r="4837" spans="1:23" x14ac:dyDescent="0.25">
      <c r="A4837" t="s">
        <v>805</v>
      </c>
      <c r="B4837">
        <v>138</v>
      </c>
      <c r="C4837">
        <v>84</v>
      </c>
      <c r="D4837">
        <v>0</v>
      </c>
      <c r="E4837">
        <v>194</v>
      </c>
      <c r="F4837" t="s">
        <v>13864</v>
      </c>
      <c r="G4837">
        <v>1000</v>
      </c>
      <c r="H4837">
        <v>3216970</v>
      </c>
      <c r="I4837" t="s">
        <v>1258</v>
      </c>
      <c r="J4837" t="s">
        <v>1190</v>
      </c>
      <c r="K4837" t="s">
        <v>13865</v>
      </c>
      <c r="L4837">
        <v>142619</v>
      </c>
      <c r="M4837">
        <v>2065</v>
      </c>
      <c r="N4837" t="s">
        <v>13866</v>
      </c>
      <c r="O4837">
        <v>0</v>
      </c>
      <c r="P4837">
        <v>586</v>
      </c>
      <c r="Q4837" t="s">
        <v>30</v>
      </c>
      <c r="R4837" t="s">
        <v>31</v>
      </c>
      <c r="S4837">
        <v>0</v>
      </c>
      <c r="T4837">
        <v>1998</v>
      </c>
      <c r="U4837">
        <v>512</v>
      </c>
      <c r="V4837">
        <v>7.5</v>
      </c>
      <c r="W4837">
        <v>24000</v>
      </c>
    </row>
    <row r="4838" spans="1:23" x14ac:dyDescent="0.25">
      <c r="A4838" t="s">
        <v>13867</v>
      </c>
      <c r="B4838">
        <v>5</v>
      </c>
      <c r="C4838">
        <v>86</v>
      </c>
      <c r="D4838">
        <v>12</v>
      </c>
      <c r="E4838">
        <v>117</v>
      </c>
      <c r="F4838" t="s">
        <v>13868</v>
      </c>
      <c r="G4838">
        <v>238</v>
      </c>
      <c r="H4838">
        <v>33598</v>
      </c>
      <c r="I4838" t="s">
        <v>1099</v>
      </c>
      <c r="J4838" t="s">
        <v>8396</v>
      </c>
      <c r="K4838" t="s">
        <v>13869</v>
      </c>
      <c r="L4838">
        <v>405</v>
      </c>
      <c r="M4838">
        <v>623</v>
      </c>
      <c r="N4838" t="s">
        <v>13870</v>
      </c>
      <c r="O4838">
        <v>1</v>
      </c>
      <c r="P4838">
        <v>15</v>
      </c>
      <c r="Q4838" t="s">
        <v>30</v>
      </c>
      <c r="R4838" t="s">
        <v>31</v>
      </c>
      <c r="S4838">
        <v>0</v>
      </c>
      <c r="T4838">
        <v>1997</v>
      </c>
      <c r="U4838">
        <v>166</v>
      </c>
      <c r="V4838">
        <v>5.4</v>
      </c>
      <c r="W4838">
        <v>97</v>
      </c>
    </row>
    <row r="4839" spans="1:23" x14ac:dyDescent="0.25">
      <c r="A4839" t="s">
        <v>13871</v>
      </c>
      <c r="B4839">
        <v>32</v>
      </c>
      <c r="C4839">
        <v>87</v>
      </c>
      <c r="D4839">
        <v>0</v>
      </c>
      <c r="E4839">
        <v>153</v>
      </c>
      <c r="F4839" t="s">
        <v>13872</v>
      </c>
      <c r="G4839">
        <v>1000</v>
      </c>
      <c r="H4839">
        <v>536767</v>
      </c>
      <c r="I4839" t="s">
        <v>4376</v>
      </c>
      <c r="J4839" t="s">
        <v>1130</v>
      </c>
      <c r="K4839" t="s">
        <v>13873</v>
      </c>
      <c r="L4839">
        <v>1622</v>
      </c>
      <c r="M4839">
        <v>1362</v>
      </c>
      <c r="N4839" t="s">
        <v>13874</v>
      </c>
      <c r="O4839">
        <v>0</v>
      </c>
      <c r="P4839">
        <v>83</v>
      </c>
      <c r="Q4839" t="s">
        <v>30</v>
      </c>
      <c r="R4839" t="s">
        <v>31</v>
      </c>
      <c r="S4839">
        <v>0</v>
      </c>
      <c r="T4839">
        <v>1998</v>
      </c>
      <c r="U4839">
        <v>184</v>
      </c>
      <c r="V4839">
        <v>5.3</v>
      </c>
      <c r="W4839">
        <v>30</v>
      </c>
    </row>
    <row r="4840" spans="1:23" x14ac:dyDescent="0.25">
      <c r="A4840" t="s">
        <v>13875</v>
      </c>
      <c r="B4840">
        <v>18</v>
      </c>
      <c r="C4840">
        <v>80</v>
      </c>
      <c r="D4840">
        <v>7</v>
      </c>
      <c r="E4840">
        <v>3</v>
      </c>
      <c r="F4840" t="s">
        <v>13876</v>
      </c>
      <c r="G4840">
        <v>118</v>
      </c>
      <c r="H4840">
        <v>0</v>
      </c>
      <c r="I4840" t="s">
        <v>1806</v>
      </c>
      <c r="J4840" t="s">
        <v>13877</v>
      </c>
      <c r="K4840" t="s">
        <v>13878</v>
      </c>
      <c r="L4840">
        <v>48</v>
      </c>
      <c r="M4840">
        <v>138</v>
      </c>
      <c r="N4840" t="s">
        <v>13879</v>
      </c>
      <c r="O4840">
        <v>0</v>
      </c>
      <c r="P4840">
        <v>18</v>
      </c>
      <c r="Q4840" t="s">
        <v>30</v>
      </c>
      <c r="R4840" t="s">
        <v>31</v>
      </c>
      <c r="S4840">
        <v>0</v>
      </c>
      <c r="T4840">
        <v>2015</v>
      </c>
      <c r="U4840">
        <v>15</v>
      </c>
      <c r="V4840">
        <v>4.5</v>
      </c>
      <c r="W4840">
        <v>34</v>
      </c>
    </row>
    <row r="4841" spans="1:23" x14ac:dyDescent="0.25">
      <c r="A4841" t="s">
        <v>8674</v>
      </c>
      <c r="B4841">
        <v>193</v>
      </c>
      <c r="C4841">
        <v>100</v>
      </c>
      <c r="D4841">
        <v>293</v>
      </c>
      <c r="E4841">
        <v>0</v>
      </c>
      <c r="F4841" t="s">
        <v>13880</v>
      </c>
      <c r="G4841">
        <v>0</v>
      </c>
      <c r="H4841">
        <v>11529368</v>
      </c>
      <c r="I4841" t="s">
        <v>13881</v>
      </c>
      <c r="J4841" t="s">
        <v>13882</v>
      </c>
      <c r="K4841" t="s">
        <v>13883</v>
      </c>
      <c r="L4841">
        <v>85028</v>
      </c>
      <c r="M4841">
        <v>0</v>
      </c>
      <c r="N4841" t="s">
        <v>13884</v>
      </c>
      <c r="O4841">
        <v>2</v>
      </c>
      <c r="P4841">
        <v>404</v>
      </c>
      <c r="Q4841" t="s">
        <v>30</v>
      </c>
      <c r="R4841" t="s">
        <v>31</v>
      </c>
      <c r="S4841">
        <v>0</v>
      </c>
      <c r="T4841">
        <v>2004</v>
      </c>
      <c r="U4841">
        <v>0</v>
      </c>
      <c r="V4841">
        <v>7.3</v>
      </c>
      <c r="W4841">
        <v>0</v>
      </c>
    </row>
    <row r="4842" spans="1:23" x14ac:dyDescent="0.25">
      <c r="A4842" t="s">
        <v>13885</v>
      </c>
      <c r="B4842">
        <v>66</v>
      </c>
      <c r="C4842">
        <v>82</v>
      </c>
      <c r="D4842">
        <v>32</v>
      </c>
      <c r="E4842">
        <v>128</v>
      </c>
      <c r="F4842" t="s">
        <v>13886</v>
      </c>
      <c r="G4842">
        <v>968</v>
      </c>
      <c r="H4842">
        <v>40557</v>
      </c>
      <c r="I4842" t="s">
        <v>1094</v>
      </c>
      <c r="J4842" t="s">
        <v>264</v>
      </c>
      <c r="K4842" t="s">
        <v>13887</v>
      </c>
      <c r="L4842">
        <v>1389</v>
      </c>
      <c r="M4842">
        <v>2046</v>
      </c>
      <c r="N4842" t="s">
        <v>13888</v>
      </c>
      <c r="O4842">
        <v>0</v>
      </c>
      <c r="P4842">
        <v>22</v>
      </c>
      <c r="Q4842" t="s">
        <v>30</v>
      </c>
      <c r="R4842" t="s">
        <v>31</v>
      </c>
      <c r="S4842">
        <v>0</v>
      </c>
      <c r="T4842">
        <v>2011</v>
      </c>
      <c r="U4842">
        <v>407</v>
      </c>
      <c r="V4842">
        <v>5.6</v>
      </c>
      <c r="W4842">
        <v>0</v>
      </c>
    </row>
    <row r="4843" spans="1:23" x14ac:dyDescent="0.25">
      <c r="A4843" t="s">
        <v>13100</v>
      </c>
      <c r="B4843">
        <v>65</v>
      </c>
      <c r="C4843">
        <v>82</v>
      </c>
      <c r="D4843">
        <v>217</v>
      </c>
      <c r="E4843">
        <v>442</v>
      </c>
      <c r="F4843" t="s">
        <v>12608</v>
      </c>
      <c r="G4843">
        <v>10000</v>
      </c>
      <c r="H4843">
        <v>30084</v>
      </c>
      <c r="I4843" t="s">
        <v>1639</v>
      </c>
      <c r="J4843" t="s">
        <v>1592</v>
      </c>
      <c r="K4843" t="s">
        <v>13889</v>
      </c>
      <c r="L4843">
        <v>5507</v>
      </c>
      <c r="M4843">
        <v>11642</v>
      </c>
      <c r="N4843" t="s">
        <v>6741</v>
      </c>
      <c r="O4843">
        <v>3</v>
      </c>
      <c r="P4843">
        <v>23</v>
      </c>
      <c r="Q4843" t="s">
        <v>30</v>
      </c>
      <c r="R4843" t="s">
        <v>31</v>
      </c>
      <c r="S4843">
        <v>0</v>
      </c>
      <c r="T4843">
        <v>2014</v>
      </c>
      <c r="U4843">
        <v>969</v>
      </c>
      <c r="V4843">
        <v>5.6</v>
      </c>
      <c r="W4843">
        <v>812</v>
      </c>
    </row>
    <row r="4844" spans="1:23" x14ac:dyDescent="0.25">
      <c r="A4844" t="s">
        <v>13890</v>
      </c>
      <c r="B4844">
        <v>95</v>
      </c>
      <c r="C4844">
        <v>70</v>
      </c>
      <c r="D4844">
        <v>2</v>
      </c>
      <c r="E4844">
        <v>6</v>
      </c>
      <c r="F4844" t="s">
        <v>13891</v>
      </c>
      <c r="G4844">
        <v>24</v>
      </c>
      <c r="H4844">
        <v>0</v>
      </c>
      <c r="I4844" t="s">
        <v>6042</v>
      </c>
      <c r="J4844" t="s">
        <v>13892</v>
      </c>
      <c r="K4844" t="s">
        <v>13893</v>
      </c>
      <c r="L4844">
        <v>4752</v>
      </c>
      <c r="M4844">
        <v>52</v>
      </c>
      <c r="N4844" t="s">
        <v>13894</v>
      </c>
      <c r="O4844">
        <v>1</v>
      </c>
      <c r="P4844">
        <v>152</v>
      </c>
      <c r="Q4844" t="s">
        <v>30</v>
      </c>
      <c r="R4844" t="s">
        <v>31</v>
      </c>
      <c r="S4844">
        <v>0</v>
      </c>
      <c r="T4844">
        <v>1962</v>
      </c>
      <c r="U4844">
        <v>16</v>
      </c>
      <c r="V4844">
        <v>4.0999999999999996</v>
      </c>
      <c r="W4844">
        <v>1000</v>
      </c>
    </row>
    <row r="4845" spans="1:23" x14ac:dyDescent="0.25">
      <c r="A4845" t="s">
        <v>13895</v>
      </c>
      <c r="B4845">
        <v>13</v>
      </c>
      <c r="C4845">
        <v>75</v>
      </c>
      <c r="D4845">
        <v>0</v>
      </c>
      <c r="E4845">
        <v>46</v>
      </c>
      <c r="F4845" t="s">
        <v>13896</v>
      </c>
      <c r="G4845">
        <v>267</v>
      </c>
      <c r="H4845">
        <v>0</v>
      </c>
      <c r="I4845" t="s">
        <v>2164</v>
      </c>
      <c r="J4845" t="s">
        <v>13897</v>
      </c>
      <c r="K4845" t="s">
        <v>13898</v>
      </c>
      <c r="L4845">
        <v>683</v>
      </c>
      <c r="M4845">
        <v>488</v>
      </c>
      <c r="N4845" t="s">
        <v>13899</v>
      </c>
      <c r="O4845">
        <v>2</v>
      </c>
      <c r="P4845">
        <v>8</v>
      </c>
      <c r="Q4845" t="s">
        <v>30</v>
      </c>
      <c r="R4845" t="s">
        <v>31</v>
      </c>
      <c r="S4845">
        <v>0</v>
      </c>
      <c r="T4845">
        <v>2014</v>
      </c>
      <c r="U4845">
        <v>87</v>
      </c>
      <c r="V4845">
        <v>6.8</v>
      </c>
      <c r="W4845">
        <v>182</v>
      </c>
    </row>
    <row r="4846" spans="1:23" x14ac:dyDescent="0.25">
      <c r="A4846" t="s">
        <v>13900</v>
      </c>
      <c r="B4846">
        <v>15</v>
      </c>
      <c r="C4846">
        <v>87</v>
      </c>
      <c r="D4846">
        <v>8</v>
      </c>
      <c r="E4846">
        <v>272</v>
      </c>
      <c r="F4846" t="s">
        <v>2737</v>
      </c>
      <c r="G4846">
        <v>969</v>
      </c>
      <c r="H4846">
        <v>0</v>
      </c>
      <c r="I4846" t="s">
        <v>1094</v>
      </c>
      <c r="J4846" t="s">
        <v>12608</v>
      </c>
      <c r="K4846" t="s">
        <v>13901</v>
      </c>
      <c r="L4846">
        <v>760</v>
      </c>
      <c r="M4846">
        <v>2398</v>
      </c>
      <c r="N4846" t="s">
        <v>8470</v>
      </c>
      <c r="O4846">
        <v>0</v>
      </c>
      <c r="P4846">
        <v>4</v>
      </c>
      <c r="Q4846" t="s">
        <v>30</v>
      </c>
      <c r="R4846" t="s">
        <v>31</v>
      </c>
      <c r="S4846">
        <v>0</v>
      </c>
      <c r="T4846">
        <v>2012</v>
      </c>
      <c r="U4846">
        <v>778</v>
      </c>
      <c r="V4846">
        <v>6.3</v>
      </c>
      <c r="W4846">
        <v>209</v>
      </c>
    </row>
    <row r="4847" spans="1:23" x14ac:dyDescent="0.25">
      <c r="A4847" t="s">
        <v>10127</v>
      </c>
      <c r="B4847">
        <v>125</v>
      </c>
      <c r="C4847">
        <v>87</v>
      </c>
      <c r="D4847">
        <v>59</v>
      </c>
      <c r="E4847">
        <v>9</v>
      </c>
      <c r="F4847" t="s">
        <v>13902</v>
      </c>
      <c r="G4847">
        <v>35</v>
      </c>
      <c r="H4847">
        <v>0</v>
      </c>
      <c r="I4847" t="s">
        <v>10601</v>
      </c>
      <c r="J4847" t="s">
        <v>13903</v>
      </c>
      <c r="K4847" t="s">
        <v>13904</v>
      </c>
      <c r="L4847">
        <v>13065</v>
      </c>
      <c r="M4847">
        <v>97</v>
      </c>
      <c r="N4847" t="s">
        <v>13905</v>
      </c>
      <c r="O4847">
        <v>0</v>
      </c>
      <c r="P4847">
        <v>136</v>
      </c>
      <c r="Q4847" t="s">
        <v>30</v>
      </c>
      <c r="R4847" t="s">
        <v>31</v>
      </c>
      <c r="S4847">
        <v>0</v>
      </c>
      <c r="T4847">
        <v>2011</v>
      </c>
      <c r="U4847">
        <v>28</v>
      </c>
      <c r="V4847">
        <v>5.8</v>
      </c>
      <c r="W4847">
        <v>3000</v>
      </c>
    </row>
    <row r="4848" spans="1:23" x14ac:dyDescent="0.25">
      <c r="A4848" t="s">
        <v>10781</v>
      </c>
      <c r="B4848">
        <v>36</v>
      </c>
      <c r="C4848">
        <v>98</v>
      </c>
      <c r="D4848">
        <v>0</v>
      </c>
      <c r="E4848">
        <v>73</v>
      </c>
      <c r="F4848" t="s">
        <v>10887</v>
      </c>
      <c r="G4848">
        <v>138</v>
      </c>
      <c r="H4848">
        <v>10246600</v>
      </c>
      <c r="I4848" t="s">
        <v>936</v>
      </c>
      <c r="J4848" t="s">
        <v>13906</v>
      </c>
      <c r="K4848" t="s">
        <v>13907</v>
      </c>
      <c r="L4848">
        <v>6375</v>
      </c>
      <c r="M4848">
        <v>388</v>
      </c>
      <c r="N4848" t="s">
        <v>13908</v>
      </c>
      <c r="O4848">
        <v>0</v>
      </c>
      <c r="P4848">
        <v>36</v>
      </c>
      <c r="Q4848" t="s">
        <v>30</v>
      </c>
      <c r="R4848" t="s">
        <v>31</v>
      </c>
      <c r="S4848">
        <v>0</v>
      </c>
      <c r="T4848">
        <v>1995</v>
      </c>
      <c r="U4848">
        <v>111</v>
      </c>
      <c r="V4848">
        <v>6.6</v>
      </c>
      <c r="W4848">
        <v>265</v>
      </c>
    </row>
    <row r="4849" spans="1:23" x14ac:dyDescent="0.25">
      <c r="A4849" t="s">
        <v>13909</v>
      </c>
      <c r="B4849">
        <v>73</v>
      </c>
      <c r="C4849">
        <v>83</v>
      </c>
      <c r="D4849">
        <v>8</v>
      </c>
      <c r="E4849">
        <v>8</v>
      </c>
      <c r="F4849" t="s">
        <v>13910</v>
      </c>
      <c r="G4849">
        <v>111</v>
      </c>
      <c r="H4849">
        <v>0</v>
      </c>
      <c r="I4849" t="s">
        <v>1385</v>
      </c>
      <c r="J4849" t="s">
        <v>13911</v>
      </c>
      <c r="K4849" t="s">
        <v>13912</v>
      </c>
      <c r="L4849">
        <v>3885</v>
      </c>
      <c r="M4849">
        <v>147</v>
      </c>
      <c r="N4849" t="s">
        <v>13909</v>
      </c>
      <c r="O4849">
        <v>0</v>
      </c>
      <c r="P4849">
        <v>40</v>
      </c>
      <c r="Q4849" t="s">
        <v>30</v>
      </c>
      <c r="R4849" t="s">
        <v>188</v>
      </c>
      <c r="S4849">
        <v>0</v>
      </c>
      <c r="T4849">
        <v>2013</v>
      </c>
      <c r="U4849">
        <v>19</v>
      </c>
      <c r="V4849">
        <v>6.7</v>
      </c>
      <c r="W4849">
        <v>1000</v>
      </c>
    </row>
    <row r="4850" spans="1:23" x14ac:dyDescent="0.25">
      <c r="A4850" t="s">
        <v>13913</v>
      </c>
      <c r="B4850">
        <v>1</v>
      </c>
      <c r="C4850">
        <v>99</v>
      </c>
      <c r="D4850">
        <v>9</v>
      </c>
      <c r="E4850">
        <v>3</v>
      </c>
      <c r="F4850" t="s">
        <v>4258</v>
      </c>
      <c r="G4850">
        <v>866</v>
      </c>
      <c r="H4850">
        <v>0</v>
      </c>
      <c r="I4850" t="s">
        <v>936</v>
      </c>
      <c r="J4850" t="s">
        <v>13914</v>
      </c>
      <c r="K4850" t="s">
        <v>13915</v>
      </c>
      <c r="L4850">
        <v>712</v>
      </c>
      <c r="M4850">
        <v>1179</v>
      </c>
      <c r="N4850" t="s">
        <v>13916</v>
      </c>
      <c r="O4850">
        <v>0</v>
      </c>
      <c r="P4850">
        <v>9</v>
      </c>
      <c r="Q4850" t="s">
        <v>8394</v>
      </c>
      <c r="R4850" t="s">
        <v>9691</v>
      </c>
      <c r="S4850">
        <v>0</v>
      </c>
      <c r="T4850">
        <v>1983</v>
      </c>
      <c r="U4850">
        <v>308</v>
      </c>
      <c r="V4850">
        <v>6.4</v>
      </c>
      <c r="W4850">
        <v>114</v>
      </c>
    </row>
    <row r="4851" spans="1:23" x14ac:dyDescent="0.25">
      <c r="A4851" t="s">
        <v>12608</v>
      </c>
      <c r="B4851">
        <v>113</v>
      </c>
      <c r="C4851">
        <v>98</v>
      </c>
      <c r="D4851">
        <v>969</v>
      </c>
      <c r="E4851">
        <v>433</v>
      </c>
      <c r="F4851" t="s">
        <v>2094</v>
      </c>
      <c r="G4851">
        <v>969</v>
      </c>
      <c r="H4851">
        <v>389804</v>
      </c>
      <c r="I4851" t="s">
        <v>936</v>
      </c>
      <c r="J4851" t="s">
        <v>12608</v>
      </c>
      <c r="K4851" t="s">
        <v>13917</v>
      </c>
      <c r="L4851">
        <v>11816</v>
      </c>
      <c r="M4851">
        <v>2530</v>
      </c>
      <c r="N4851" t="s">
        <v>13918</v>
      </c>
      <c r="O4851">
        <v>0</v>
      </c>
      <c r="P4851">
        <v>35</v>
      </c>
      <c r="Q4851" t="s">
        <v>30</v>
      </c>
      <c r="R4851" t="s">
        <v>31</v>
      </c>
      <c r="S4851">
        <v>0</v>
      </c>
      <c r="T4851">
        <v>2010</v>
      </c>
      <c r="U4851">
        <v>529</v>
      </c>
      <c r="V4851">
        <v>6.3</v>
      </c>
      <c r="W4851">
        <v>0</v>
      </c>
    </row>
    <row r="4852" spans="1:23" x14ac:dyDescent="0.25">
      <c r="A4852" t="s">
        <v>13919</v>
      </c>
      <c r="B4852">
        <v>13</v>
      </c>
      <c r="C4852">
        <v>93</v>
      </c>
      <c r="D4852">
        <v>9</v>
      </c>
      <c r="E4852">
        <v>133</v>
      </c>
      <c r="F4852" t="s">
        <v>13920</v>
      </c>
      <c r="G4852">
        <v>743</v>
      </c>
      <c r="H4852">
        <v>0</v>
      </c>
      <c r="I4852" t="s">
        <v>13921</v>
      </c>
      <c r="J4852" t="s">
        <v>1823</v>
      </c>
      <c r="K4852" t="s">
        <v>13922</v>
      </c>
      <c r="L4852">
        <v>485</v>
      </c>
      <c r="M4852">
        <v>1527</v>
      </c>
      <c r="N4852" t="s">
        <v>13923</v>
      </c>
      <c r="O4852">
        <v>0</v>
      </c>
      <c r="P4852">
        <v>5</v>
      </c>
      <c r="Q4852" t="s">
        <v>30</v>
      </c>
      <c r="R4852" t="s">
        <v>31</v>
      </c>
      <c r="S4852">
        <v>0</v>
      </c>
      <c r="T4852">
        <v>2012</v>
      </c>
      <c r="U4852">
        <v>413</v>
      </c>
      <c r="V4852">
        <v>3.4</v>
      </c>
      <c r="W4852">
        <v>284</v>
      </c>
    </row>
    <row r="4853" spans="1:23" x14ac:dyDescent="0.25">
      <c r="A4853" t="s">
        <v>13924</v>
      </c>
      <c r="B4853">
        <v>60</v>
      </c>
      <c r="C4853">
        <v>47</v>
      </c>
      <c r="D4853">
        <v>2</v>
      </c>
      <c r="E4853">
        <v>5</v>
      </c>
      <c r="F4853" t="s">
        <v>13925</v>
      </c>
      <c r="G4853">
        <v>19</v>
      </c>
      <c r="H4853">
        <v>0</v>
      </c>
      <c r="I4853" t="s">
        <v>1713</v>
      </c>
      <c r="J4853" t="s">
        <v>13926</v>
      </c>
      <c r="K4853" t="s">
        <v>13927</v>
      </c>
      <c r="L4853">
        <v>6261</v>
      </c>
      <c r="M4853">
        <v>43</v>
      </c>
      <c r="N4853" t="s">
        <v>13928</v>
      </c>
      <c r="O4853">
        <v>0</v>
      </c>
      <c r="P4853">
        <v>99</v>
      </c>
      <c r="Q4853" t="s">
        <v>30</v>
      </c>
      <c r="R4853" t="s">
        <v>31</v>
      </c>
      <c r="S4853">
        <v>0</v>
      </c>
      <c r="T4853">
        <v>2005</v>
      </c>
      <c r="U4853">
        <v>9</v>
      </c>
      <c r="V4853">
        <v>7.3</v>
      </c>
      <c r="W4853">
        <v>0</v>
      </c>
    </row>
    <row r="4854" spans="1:23" x14ac:dyDescent="0.25">
      <c r="A4854" t="s">
        <v>13929</v>
      </c>
      <c r="B4854">
        <v>10</v>
      </c>
      <c r="C4854">
        <v>92</v>
      </c>
      <c r="D4854">
        <v>0</v>
      </c>
      <c r="E4854">
        <v>0</v>
      </c>
      <c r="F4854" t="s">
        <v>14106</v>
      </c>
      <c r="G4854">
        <v>0</v>
      </c>
      <c r="H4854">
        <v>0</v>
      </c>
      <c r="I4854" t="s">
        <v>51</v>
      </c>
      <c r="J4854" t="s">
        <v>13930</v>
      </c>
      <c r="K4854" t="s">
        <v>13931</v>
      </c>
      <c r="L4854">
        <v>53</v>
      </c>
      <c r="M4854">
        <v>0</v>
      </c>
      <c r="N4854" t="s">
        <v>14106</v>
      </c>
      <c r="O4854">
        <v>0</v>
      </c>
      <c r="P4854">
        <v>10</v>
      </c>
      <c r="Q4854" t="s">
        <v>30</v>
      </c>
      <c r="R4854" t="s">
        <v>31</v>
      </c>
      <c r="S4854">
        <v>0</v>
      </c>
      <c r="T4854">
        <v>2013</v>
      </c>
      <c r="U4854">
        <v>0</v>
      </c>
      <c r="V4854">
        <v>7.9</v>
      </c>
      <c r="W4854">
        <v>33</v>
      </c>
    </row>
    <row r="4855" spans="1:23" x14ac:dyDescent="0.25">
      <c r="A4855" t="s">
        <v>13932</v>
      </c>
      <c r="B4855">
        <v>161</v>
      </c>
      <c r="C4855">
        <v>97</v>
      </c>
      <c r="D4855">
        <v>18</v>
      </c>
      <c r="E4855">
        <v>236</v>
      </c>
      <c r="F4855" t="s">
        <v>13933</v>
      </c>
      <c r="G4855">
        <v>852</v>
      </c>
      <c r="H4855">
        <v>0</v>
      </c>
      <c r="I4855" t="s">
        <v>1896</v>
      </c>
      <c r="J4855" t="s">
        <v>4435</v>
      </c>
      <c r="K4855" t="s">
        <v>13934</v>
      </c>
      <c r="L4855">
        <v>48236</v>
      </c>
      <c r="M4855">
        <v>1922</v>
      </c>
      <c r="N4855" t="s">
        <v>13935</v>
      </c>
      <c r="O4855">
        <v>0</v>
      </c>
      <c r="P4855">
        <v>180</v>
      </c>
      <c r="Q4855" t="s">
        <v>30</v>
      </c>
      <c r="R4855" t="s">
        <v>31</v>
      </c>
      <c r="S4855">
        <v>0</v>
      </c>
      <c r="T4855">
        <v>2014</v>
      </c>
      <c r="U4855">
        <v>680</v>
      </c>
      <c r="V4855">
        <v>6.1</v>
      </c>
      <c r="W4855">
        <v>10000</v>
      </c>
    </row>
    <row r="4856" spans="1:23" x14ac:dyDescent="0.25">
      <c r="A4856" t="s">
        <v>13936</v>
      </c>
      <c r="B4856">
        <v>7</v>
      </c>
      <c r="C4856">
        <v>81</v>
      </c>
      <c r="D4856">
        <v>3</v>
      </c>
      <c r="E4856">
        <v>18</v>
      </c>
      <c r="F4856" t="s">
        <v>13937</v>
      </c>
      <c r="G4856">
        <v>26</v>
      </c>
      <c r="H4856">
        <v>0</v>
      </c>
      <c r="I4856" t="s">
        <v>13277</v>
      </c>
      <c r="J4856" t="s">
        <v>13938</v>
      </c>
      <c r="K4856" t="s">
        <v>13939</v>
      </c>
      <c r="L4856">
        <v>66</v>
      </c>
      <c r="M4856">
        <v>70</v>
      </c>
      <c r="N4856" t="s">
        <v>13940</v>
      </c>
      <c r="O4856">
        <v>7</v>
      </c>
      <c r="P4856">
        <v>2</v>
      </c>
      <c r="Q4856" t="s">
        <v>30</v>
      </c>
      <c r="R4856" t="s">
        <v>31</v>
      </c>
      <c r="S4856">
        <v>0</v>
      </c>
      <c r="T4856">
        <v>2014</v>
      </c>
      <c r="U4856">
        <v>20</v>
      </c>
      <c r="V4856">
        <v>7.4</v>
      </c>
      <c r="W4856">
        <v>83</v>
      </c>
    </row>
    <row r="4857" spans="1:23" x14ac:dyDescent="0.25">
      <c r="A4857" t="s">
        <v>13941</v>
      </c>
      <c r="B4857">
        <v>34</v>
      </c>
      <c r="C4857">
        <v>83</v>
      </c>
      <c r="D4857">
        <v>3</v>
      </c>
      <c r="E4857">
        <v>69</v>
      </c>
      <c r="F4857" t="s">
        <v>13942</v>
      </c>
      <c r="G4857">
        <v>695</v>
      </c>
      <c r="H4857">
        <v>0</v>
      </c>
      <c r="I4857" t="s">
        <v>2164</v>
      </c>
      <c r="J4857" t="s">
        <v>13943</v>
      </c>
      <c r="K4857" t="s">
        <v>13944</v>
      </c>
      <c r="L4857">
        <v>733</v>
      </c>
      <c r="M4857">
        <v>1438</v>
      </c>
      <c r="N4857" t="s">
        <v>13945</v>
      </c>
      <c r="O4857">
        <v>0</v>
      </c>
      <c r="P4857">
        <v>7</v>
      </c>
      <c r="Q4857" t="s">
        <v>30</v>
      </c>
      <c r="R4857" t="s">
        <v>31</v>
      </c>
      <c r="S4857">
        <v>0</v>
      </c>
      <c r="T4857">
        <v>2013</v>
      </c>
      <c r="U4857">
        <v>571</v>
      </c>
      <c r="V4857">
        <v>6.6</v>
      </c>
      <c r="W4857">
        <v>234</v>
      </c>
    </row>
    <row r="4858" spans="1:23" x14ac:dyDescent="0.25">
      <c r="A4858" t="s">
        <v>2804</v>
      </c>
      <c r="B4858">
        <v>0</v>
      </c>
      <c r="C4858">
        <v>96</v>
      </c>
      <c r="D4858">
        <v>117</v>
      </c>
      <c r="E4858">
        <v>281</v>
      </c>
      <c r="F4858" t="s">
        <v>3435</v>
      </c>
      <c r="G4858">
        <v>948</v>
      </c>
      <c r="H4858">
        <v>0</v>
      </c>
      <c r="I4858" t="s">
        <v>1094</v>
      </c>
      <c r="J4858" t="s">
        <v>6832</v>
      </c>
      <c r="K4858" t="s">
        <v>13946</v>
      </c>
      <c r="L4858">
        <v>181</v>
      </c>
      <c r="M4858">
        <v>2058</v>
      </c>
      <c r="N4858" t="s">
        <v>13947</v>
      </c>
      <c r="O4858">
        <v>5</v>
      </c>
      <c r="P4858">
        <v>4</v>
      </c>
      <c r="Q4858" t="s">
        <v>30</v>
      </c>
      <c r="R4858" t="s">
        <v>31</v>
      </c>
      <c r="S4858">
        <v>0</v>
      </c>
      <c r="T4858">
        <v>2013</v>
      </c>
      <c r="U4858">
        <v>482</v>
      </c>
      <c r="V4858">
        <v>5.5</v>
      </c>
      <c r="W4858">
        <v>72</v>
      </c>
    </row>
    <row r="4859" spans="1:23" x14ac:dyDescent="0.25">
      <c r="A4859" t="s">
        <v>3336</v>
      </c>
      <c r="B4859">
        <v>75</v>
      </c>
      <c r="C4859">
        <v>90</v>
      </c>
      <c r="D4859">
        <v>234</v>
      </c>
      <c r="E4859">
        <v>15</v>
      </c>
      <c r="F4859" t="s">
        <v>4140</v>
      </c>
      <c r="G4859">
        <v>552</v>
      </c>
      <c r="H4859">
        <v>241816</v>
      </c>
      <c r="I4859" t="s">
        <v>2164</v>
      </c>
      <c r="J4859" t="s">
        <v>6892</v>
      </c>
      <c r="K4859" t="s">
        <v>13948</v>
      </c>
      <c r="L4859">
        <v>6246</v>
      </c>
      <c r="M4859">
        <v>642</v>
      </c>
      <c r="N4859" t="s">
        <v>13949</v>
      </c>
      <c r="O4859">
        <v>0</v>
      </c>
      <c r="P4859">
        <v>76</v>
      </c>
      <c r="Q4859" t="s">
        <v>30</v>
      </c>
      <c r="R4859" t="s">
        <v>31</v>
      </c>
      <c r="S4859">
        <v>0</v>
      </c>
      <c r="T4859">
        <v>2000</v>
      </c>
      <c r="U4859">
        <v>61</v>
      </c>
      <c r="V4859">
        <v>7.5</v>
      </c>
      <c r="W4859">
        <v>451</v>
      </c>
    </row>
    <row r="4860" spans="1:23" x14ac:dyDescent="0.25">
      <c r="A4860" t="s">
        <v>13950</v>
      </c>
      <c r="B4860">
        <v>21</v>
      </c>
      <c r="C4860">
        <v>90</v>
      </c>
      <c r="D4860">
        <v>4</v>
      </c>
      <c r="E4860">
        <v>113</v>
      </c>
      <c r="F4860" t="s">
        <v>13951</v>
      </c>
      <c r="G4860">
        <v>20000</v>
      </c>
      <c r="H4860">
        <v>277233</v>
      </c>
      <c r="I4860" t="s">
        <v>1099</v>
      </c>
      <c r="J4860" t="s">
        <v>11868</v>
      </c>
      <c r="K4860" t="s">
        <v>13952</v>
      </c>
      <c r="L4860">
        <v>2631</v>
      </c>
      <c r="M4860">
        <v>20814</v>
      </c>
      <c r="N4860" t="s">
        <v>13953</v>
      </c>
      <c r="O4860">
        <v>5</v>
      </c>
      <c r="P4860">
        <v>26</v>
      </c>
      <c r="Q4860" t="s">
        <v>30</v>
      </c>
      <c r="R4860" t="s">
        <v>31</v>
      </c>
      <c r="S4860">
        <v>0</v>
      </c>
      <c r="T4860">
        <v>1999</v>
      </c>
      <c r="U4860">
        <v>467</v>
      </c>
      <c r="V4860">
        <v>7.6</v>
      </c>
      <c r="W4860">
        <v>0</v>
      </c>
    </row>
    <row r="4861" spans="1:23" x14ac:dyDescent="0.25">
      <c r="A4861" t="s">
        <v>13954</v>
      </c>
      <c r="B4861">
        <v>3</v>
      </c>
      <c r="C4861">
        <v>95</v>
      </c>
      <c r="D4861">
        <v>0</v>
      </c>
      <c r="E4861">
        <v>279</v>
      </c>
      <c r="F4861" t="s">
        <v>13955</v>
      </c>
      <c r="G4861">
        <v>883</v>
      </c>
      <c r="H4861">
        <v>0</v>
      </c>
      <c r="I4861" t="s">
        <v>1726</v>
      </c>
      <c r="J4861" t="s">
        <v>2844</v>
      </c>
      <c r="K4861" t="s">
        <v>13956</v>
      </c>
      <c r="L4861">
        <v>34</v>
      </c>
      <c r="M4861">
        <v>2618</v>
      </c>
      <c r="N4861" t="s">
        <v>13957</v>
      </c>
      <c r="O4861">
        <v>0</v>
      </c>
      <c r="P4861">
        <v>2</v>
      </c>
      <c r="Q4861" t="s">
        <v>30</v>
      </c>
      <c r="R4861" t="s">
        <v>31</v>
      </c>
      <c r="S4861">
        <v>0</v>
      </c>
      <c r="T4861">
        <v>2014</v>
      </c>
      <c r="U4861">
        <v>507</v>
      </c>
      <c r="V4861">
        <v>5</v>
      </c>
      <c r="W4861">
        <v>87</v>
      </c>
    </row>
    <row r="4862" spans="1:23" x14ac:dyDescent="0.25">
      <c r="A4862" t="s">
        <v>13958</v>
      </c>
      <c r="B4862">
        <v>2</v>
      </c>
      <c r="C4862">
        <v>83</v>
      </c>
      <c r="D4862">
        <v>138</v>
      </c>
      <c r="E4862">
        <v>76</v>
      </c>
      <c r="F4862" t="s">
        <v>13959</v>
      </c>
      <c r="G4862">
        <v>307</v>
      </c>
      <c r="H4862">
        <v>0</v>
      </c>
      <c r="I4862" t="s">
        <v>3905</v>
      </c>
      <c r="J4862" t="s">
        <v>13833</v>
      </c>
      <c r="K4862" t="s">
        <v>13960</v>
      </c>
      <c r="L4862">
        <v>192</v>
      </c>
      <c r="M4862">
        <v>619</v>
      </c>
      <c r="N4862" t="s">
        <v>13961</v>
      </c>
      <c r="O4862">
        <v>0</v>
      </c>
      <c r="P4862">
        <v>6</v>
      </c>
      <c r="Q4862" t="s">
        <v>30</v>
      </c>
      <c r="R4862" t="s">
        <v>31</v>
      </c>
      <c r="S4862">
        <v>0</v>
      </c>
      <c r="T4862">
        <v>2011</v>
      </c>
      <c r="U4862">
        <v>114</v>
      </c>
      <c r="V4862">
        <v>3.2</v>
      </c>
      <c r="W4862">
        <v>239</v>
      </c>
    </row>
    <row r="4863" spans="1:23" x14ac:dyDescent="0.25">
      <c r="A4863" t="s">
        <v>336</v>
      </c>
      <c r="B4863">
        <v>71</v>
      </c>
      <c r="C4863">
        <v>117</v>
      </c>
      <c r="D4863">
        <v>17000</v>
      </c>
      <c r="E4863">
        <v>476</v>
      </c>
      <c r="F4863" t="s">
        <v>7421</v>
      </c>
      <c r="G4863">
        <v>725</v>
      </c>
      <c r="H4863">
        <v>321952</v>
      </c>
      <c r="I4863" t="s">
        <v>2555</v>
      </c>
      <c r="J4863" t="s">
        <v>13010</v>
      </c>
      <c r="K4863" t="s">
        <v>13962</v>
      </c>
      <c r="L4863">
        <v>12611</v>
      </c>
      <c r="M4863">
        <v>2783</v>
      </c>
      <c r="N4863" t="s">
        <v>10445</v>
      </c>
      <c r="O4863">
        <v>0</v>
      </c>
      <c r="P4863">
        <v>113</v>
      </c>
      <c r="Q4863" t="s">
        <v>30</v>
      </c>
      <c r="R4863" t="s">
        <v>31</v>
      </c>
      <c r="S4863">
        <v>0</v>
      </c>
      <c r="T4863">
        <v>1978</v>
      </c>
      <c r="U4863">
        <v>572</v>
      </c>
      <c r="V4863">
        <v>8.1999999999999993</v>
      </c>
      <c r="W4863">
        <v>0</v>
      </c>
    </row>
    <row r="4864" spans="1:23" x14ac:dyDescent="0.25">
      <c r="A4864" t="s">
        <v>13963</v>
      </c>
      <c r="B4864">
        <v>7</v>
      </c>
      <c r="C4864">
        <v>75</v>
      </c>
      <c r="D4864">
        <v>14</v>
      </c>
      <c r="E4864">
        <v>130</v>
      </c>
      <c r="F4864" t="s">
        <v>13964</v>
      </c>
      <c r="G4864">
        <v>252</v>
      </c>
      <c r="H4864">
        <v>0</v>
      </c>
      <c r="I4864" t="s">
        <v>3406</v>
      </c>
      <c r="J4864" t="s">
        <v>13965</v>
      </c>
      <c r="K4864" t="s">
        <v>13966</v>
      </c>
      <c r="L4864">
        <v>106</v>
      </c>
      <c r="M4864">
        <v>638</v>
      </c>
      <c r="N4864" t="s">
        <v>13967</v>
      </c>
      <c r="O4864">
        <v>0</v>
      </c>
      <c r="P4864">
        <v>5</v>
      </c>
      <c r="Q4864" t="s">
        <v>30</v>
      </c>
      <c r="R4864" t="s">
        <v>31</v>
      </c>
      <c r="S4864">
        <v>0</v>
      </c>
      <c r="T4864">
        <v>2012</v>
      </c>
      <c r="U4864">
        <v>132</v>
      </c>
      <c r="V4864">
        <v>3.7</v>
      </c>
      <c r="W4864">
        <v>225</v>
      </c>
    </row>
    <row r="4865" spans="1:23" x14ac:dyDescent="0.25">
      <c r="A4865" t="s">
        <v>13968</v>
      </c>
      <c r="B4865">
        <v>61</v>
      </c>
      <c r="C4865">
        <v>79</v>
      </c>
      <c r="D4865">
        <v>2</v>
      </c>
      <c r="E4865">
        <v>20</v>
      </c>
      <c r="F4865" t="s">
        <v>5016</v>
      </c>
      <c r="G4865">
        <v>962</v>
      </c>
      <c r="H4865">
        <v>24705</v>
      </c>
      <c r="I4865" t="s">
        <v>2164</v>
      </c>
      <c r="J4865" t="s">
        <v>1543</v>
      </c>
      <c r="K4865" t="s">
        <v>13969</v>
      </c>
      <c r="L4865">
        <v>1516</v>
      </c>
      <c r="M4865">
        <v>1054</v>
      </c>
      <c r="N4865" t="s">
        <v>13970</v>
      </c>
      <c r="O4865">
        <v>0</v>
      </c>
      <c r="P4865">
        <v>10</v>
      </c>
      <c r="Q4865" t="s">
        <v>30</v>
      </c>
      <c r="R4865" t="s">
        <v>31</v>
      </c>
      <c r="S4865">
        <v>0</v>
      </c>
      <c r="T4865">
        <v>2009</v>
      </c>
      <c r="U4865">
        <v>72</v>
      </c>
      <c r="V4865">
        <v>6.3</v>
      </c>
      <c r="W4865">
        <v>377</v>
      </c>
    </row>
    <row r="4866" spans="1:23" x14ac:dyDescent="0.25">
      <c r="A4866" t="s">
        <v>13971</v>
      </c>
      <c r="B4866">
        <v>3</v>
      </c>
      <c r="C4866">
        <v>78</v>
      </c>
      <c r="D4866">
        <v>6</v>
      </c>
      <c r="E4866">
        <v>17</v>
      </c>
      <c r="F4866" t="s">
        <v>13972</v>
      </c>
      <c r="G4866">
        <v>32</v>
      </c>
      <c r="H4866">
        <v>243768</v>
      </c>
      <c r="I4866" t="s">
        <v>8666</v>
      </c>
      <c r="J4866" t="s">
        <v>13973</v>
      </c>
      <c r="K4866" t="s">
        <v>13974</v>
      </c>
      <c r="L4866">
        <v>143</v>
      </c>
      <c r="M4866">
        <v>72</v>
      </c>
      <c r="N4866" t="s">
        <v>13975</v>
      </c>
      <c r="O4866">
        <v>0</v>
      </c>
      <c r="P4866">
        <v>9</v>
      </c>
      <c r="Q4866" t="s">
        <v>30</v>
      </c>
      <c r="R4866" t="s">
        <v>31</v>
      </c>
      <c r="S4866">
        <v>0</v>
      </c>
      <c r="T4866">
        <v>2007</v>
      </c>
      <c r="U4866">
        <v>17</v>
      </c>
      <c r="V4866">
        <v>4.0999999999999996</v>
      </c>
      <c r="W4866">
        <v>13</v>
      </c>
    </row>
    <row r="4867" spans="1:23" x14ac:dyDescent="0.25">
      <c r="A4867" t="s">
        <v>13976</v>
      </c>
      <c r="B4867">
        <v>52</v>
      </c>
      <c r="C4867">
        <v>109</v>
      </c>
      <c r="D4867">
        <v>26</v>
      </c>
      <c r="E4867">
        <v>3</v>
      </c>
      <c r="F4867" t="s">
        <v>13977</v>
      </c>
      <c r="G4867">
        <v>26</v>
      </c>
      <c r="H4867">
        <v>0</v>
      </c>
      <c r="I4867" t="s">
        <v>1094</v>
      </c>
      <c r="J4867" t="s">
        <v>13976</v>
      </c>
      <c r="K4867" t="s">
        <v>13978</v>
      </c>
      <c r="L4867">
        <v>1578</v>
      </c>
      <c r="M4867">
        <v>38</v>
      </c>
      <c r="N4867" t="s">
        <v>13979</v>
      </c>
      <c r="O4867">
        <v>0</v>
      </c>
      <c r="P4867">
        <v>23</v>
      </c>
      <c r="Q4867" t="s">
        <v>30</v>
      </c>
      <c r="R4867" t="s">
        <v>31</v>
      </c>
      <c r="S4867">
        <v>0</v>
      </c>
      <c r="T4867">
        <v>2005</v>
      </c>
      <c r="U4867">
        <v>6</v>
      </c>
      <c r="V4867">
        <v>6.9</v>
      </c>
      <c r="W4867">
        <v>91</v>
      </c>
    </row>
    <row r="4868" spans="1:23" x14ac:dyDescent="0.25">
      <c r="A4868" t="s">
        <v>13980</v>
      </c>
      <c r="B4868">
        <v>0</v>
      </c>
      <c r="C4868">
        <v>89</v>
      </c>
      <c r="D4868">
        <v>2</v>
      </c>
      <c r="E4868">
        <v>0</v>
      </c>
      <c r="F4868" t="s">
        <v>13981</v>
      </c>
      <c r="G4868">
        <v>5</v>
      </c>
      <c r="H4868">
        <v>0</v>
      </c>
      <c r="I4868" t="s">
        <v>3905</v>
      </c>
      <c r="J4868" t="s">
        <v>13982</v>
      </c>
      <c r="K4868" t="s">
        <v>13983</v>
      </c>
      <c r="L4868">
        <v>23</v>
      </c>
      <c r="M4868">
        <v>5</v>
      </c>
      <c r="N4868" t="s">
        <v>13984</v>
      </c>
      <c r="O4868">
        <v>0</v>
      </c>
      <c r="P4868">
        <v>2</v>
      </c>
      <c r="Q4868" t="s">
        <v>30</v>
      </c>
      <c r="R4868" t="s">
        <v>31</v>
      </c>
      <c r="S4868">
        <v>0</v>
      </c>
      <c r="T4868">
        <v>2013</v>
      </c>
      <c r="U4868">
        <v>0</v>
      </c>
      <c r="V4868">
        <v>5.4</v>
      </c>
      <c r="W4868">
        <v>48</v>
      </c>
    </row>
    <row r="4869" spans="1:23" x14ac:dyDescent="0.25">
      <c r="A4869" t="s">
        <v>12879</v>
      </c>
      <c r="B4869">
        <v>53</v>
      </c>
      <c r="C4869">
        <v>93</v>
      </c>
      <c r="D4869">
        <v>214</v>
      </c>
      <c r="E4869">
        <v>59</v>
      </c>
      <c r="F4869" t="s">
        <v>13985</v>
      </c>
      <c r="G4869">
        <v>177</v>
      </c>
      <c r="H4869">
        <v>9609</v>
      </c>
      <c r="I4869" t="s">
        <v>5474</v>
      </c>
      <c r="J4869" t="s">
        <v>2426</v>
      </c>
      <c r="K4869" t="s">
        <v>13986</v>
      </c>
      <c r="L4869">
        <v>2646</v>
      </c>
      <c r="M4869">
        <v>365</v>
      </c>
      <c r="N4869" t="s">
        <v>13987</v>
      </c>
      <c r="O4869">
        <v>4</v>
      </c>
      <c r="P4869">
        <v>22</v>
      </c>
      <c r="Q4869" t="s">
        <v>30</v>
      </c>
      <c r="R4869" t="s">
        <v>44</v>
      </c>
      <c r="S4869">
        <v>0</v>
      </c>
      <c r="T4869">
        <v>2009</v>
      </c>
      <c r="U4869">
        <v>95</v>
      </c>
      <c r="V4869">
        <v>6.5</v>
      </c>
      <c r="W4869">
        <v>535</v>
      </c>
    </row>
    <row r="4870" spans="1:23" x14ac:dyDescent="0.25">
      <c r="A4870" t="s">
        <v>4330</v>
      </c>
      <c r="B4870">
        <v>136</v>
      </c>
      <c r="C4870">
        <v>102</v>
      </c>
      <c r="D4870">
        <v>0</v>
      </c>
      <c r="E4870">
        <v>216</v>
      </c>
      <c r="F4870" t="s">
        <v>10132</v>
      </c>
      <c r="G4870">
        <v>898</v>
      </c>
      <c r="H4870">
        <v>3151130</v>
      </c>
      <c r="I4870" t="s">
        <v>1094</v>
      </c>
      <c r="J4870" t="s">
        <v>6162</v>
      </c>
      <c r="K4870" t="s">
        <v>13988</v>
      </c>
      <c r="L4870">
        <v>181749</v>
      </c>
      <c r="M4870">
        <v>2103</v>
      </c>
      <c r="N4870" t="s">
        <v>5987</v>
      </c>
      <c r="O4870">
        <v>4</v>
      </c>
      <c r="P4870">
        <v>615</v>
      </c>
      <c r="Q4870" t="s">
        <v>30</v>
      </c>
      <c r="R4870" t="s">
        <v>31</v>
      </c>
      <c r="S4870">
        <v>0</v>
      </c>
      <c r="T4870">
        <v>1994</v>
      </c>
      <c r="U4870">
        <v>657</v>
      </c>
      <c r="V4870">
        <v>7.8</v>
      </c>
      <c r="W4870">
        <v>0</v>
      </c>
    </row>
    <row r="4871" spans="1:23" x14ac:dyDescent="0.25">
      <c r="A4871" t="s">
        <v>13989</v>
      </c>
      <c r="B4871">
        <v>8</v>
      </c>
      <c r="C4871">
        <v>65</v>
      </c>
      <c r="D4871">
        <v>0</v>
      </c>
      <c r="E4871">
        <v>0</v>
      </c>
      <c r="F4871" t="s">
        <v>13990</v>
      </c>
      <c r="G4871">
        <v>0</v>
      </c>
      <c r="H4871">
        <v>8231</v>
      </c>
      <c r="I4871" t="s">
        <v>3284</v>
      </c>
      <c r="J4871" t="s">
        <v>13991</v>
      </c>
      <c r="K4871" t="s">
        <v>13992</v>
      </c>
      <c r="L4871">
        <v>803</v>
      </c>
      <c r="M4871">
        <v>0</v>
      </c>
      <c r="N4871" t="s">
        <v>14106</v>
      </c>
      <c r="O4871">
        <v>1</v>
      </c>
      <c r="P4871">
        <v>16</v>
      </c>
      <c r="Q4871" t="s">
        <v>30</v>
      </c>
      <c r="R4871" t="s">
        <v>31</v>
      </c>
      <c r="S4871">
        <v>0</v>
      </c>
      <c r="T4871">
        <v>1971</v>
      </c>
      <c r="U4871">
        <v>0</v>
      </c>
      <c r="V4871">
        <v>6.7</v>
      </c>
      <c r="W4871">
        <v>85</v>
      </c>
    </row>
    <row r="4872" spans="1:23" x14ac:dyDescent="0.25">
      <c r="A4872" t="s">
        <v>13976</v>
      </c>
      <c r="B4872">
        <v>43</v>
      </c>
      <c r="C4872">
        <v>85</v>
      </c>
      <c r="D4872">
        <v>26</v>
      </c>
      <c r="E4872">
        <v>3</v>
      </c>
      <c r="F4872" t="s">
        <v>13977</v>
      </c>
      <c r="G4872">
        <v>26</v>
      </c>
      <c r="H4872">
        <v>0</v>
      </c>
      <c r="I4872" t="s">
        <v>1639</v>
      </c>
      <c r="J4872" t="s">
        <v>13976</v>
      </c>
      <c r="K4872" t="s">
        <v>13993</v>
      </c>
      <c r="L4872">
        <v>1894</v>
      </c>
      <c r="M4872">
        <v>40</v>
      </c>
      <c r="N4872" t="s">
        <v>13979</v>
      </c>
      <c r="O4872">
        <v>1</v>
      </c>
      <c r="P4872">
        <v>61</v>
      </c>
      <c r="Q4872" t="s">
        <v>30</v>
      </c>
      <c r="R4872" t="s">
        <v>31</v>
      </c>
      <c r="S4872">
        <v>0</v>
      </c>
      <c r="T4872">
        <v>2002</v>
      </c>
      <c r="U4872">
        <v>6</v>
      </c>
      <c r="V4872">
        <v>6.4</v>
      </c>
      <c r="W4872">
        <v>108</v>
      </c>
    </row>
    <row r="4873" spans="1:23" x14ac:dyDescent="0.25">
      <c r="A4873" t="s">
        <v>5990</v>
      </c>
      <c r="B4873">
        <v>80</v>
      </c>
      <c r="C4873">
        <v>97</v>
      </c>
      <c r="D4873">
        <v>119</v>
      </c>
      <c r="E4873">
        <v>7</v>
      </c>
      <c r="F4873" t="s">
        <v>3543</v>
      </c>
      <c r="G4873">
        <v>136</v>
      </c>
      <c r="H4873">
        <v>2856622</v>
      </c>
      <c r="I4873" t="s">
        <v>1639</v>
      </c>
      <c r="J4873" t="s">
        <v>13994</v>
      </c>
      <c r="K4873" t="s">
        <v>13995</v>
      </c>
      <c r="L4873">
        <v>11550</v>
      </c>
      <c r="M4873">
        <v>254</v>
      </c>
      <c r="N4873" t="s">
        <v>13996</v>
      </c>
      <c r="O4873">
        <v>0</v>
      </c>
      <c r="P4873">
        <v>197</v>
      </c>
      <c r="Q4873" t="s">
        <v>30</v>
      </c>
      <c r="R4873" t="s">
        <v>188</v>
      </c>
      <c r="S4873">
        <v>0</v>
      </c>
      <c r="T4873">
        <v>1997</v>
      </c>
      <c r="U4873">
        <v>108</v>
      </c>
      <c r="V4873">
        <v>7.3</v>
      </c>
      <c r="W4873">
        <v>489</v>
      </c>
    </row>
    <row r="4874" spans="1:23" x14ac:dyDescent="0.25">
      <c r="A4874" t="s">
        <v>350</v>
      </c>
      <c r="B4874">
        <v>233</v>
      </c>
      <c r="C4874">
        <v>109</v>
      </c>
      <c r="D4874">
        <v>453</v>
      </c>
      <c r="E4874">
        <v>120</v>
      </c>
      <c r="F4874" t="s">
        <v>2665</v>
      </c>
      <c r="G4874">
        <v>1000</v>
      </c>
      <c r="H4874">
        <v>10499968</v>
      </c>
      <c r="I4874" t="s">
        <v>321</v>
      </c>
      <c r="J4874" t="s">
        <v>241</v>
      </c>
      <c r="K4874" t="s">
        <v>4627</v>
      </c>
      <c r="L4874">
        <v>47502</v>
      </c>
      <c r="M4874">
        <v>1458</v>
      </c>
      <c r="N4874" t="s">
        <v>4628</v>
      </c>
      <c r="O4874">
        <v>3</v>
      </c>
      <c r="P4874">
        <v>212</v>
      </c>
      <c r="Q4874" t="s">
        <v>30</v>
      </c>
      <c r="R4874" t="s">
        <v>31</v>
      </c>
      <c r="S4874">
        <v>0</v>
      </c>
      <c r="T4874">
        <v>2014</v>
      </c>
      <c r="U4874">
        <v>206</v>
      </c>
      <c r="V4874">
        <v>5.7</v>
      </c>
      <c r="W4874">
        <v>10000</v>
      </c>
    </row>
    <row r="4875" spans="1:23" x14ac:dyDescent="0.25">
      <c r="A4875" t="s">
        <v>13997</v>
      </c>
      <c r="B4875">
        <v>28</v>
      </c>
      <c r="C4875">
        <v>79</v>
      </c>
      <c r="D4875">
        <v>3</v>
      </c>
      <c r="E4875">
        <v>42</v>
      </c>
      <c r="F4875" t="s">
        <v>13998</v>
      </c>
      <c r="G4875">
        <v>93</v>
      </c>
      <c r="H4875">
        <v>0</v>
      </c>
      <c r="I4875" t="s">
        <v>4336</v>
      </c>
      <c r="J4875" t="s">
        <v>10022</v>
      </c>
      <c r="K4875" t="s">
        <v>13999</v>
      </c>
      <c r="L4875">
        <v>493</v>
      </c>
      <c r="M4875">
        <v>243</v>
      </c>
      <c r="N4875" t="s">
        <v>14000</v>
      </c>
      <c r="O4875">
        <v>0</v>
      </c>
      <c r="P4875">
        <v>21</v>
      </c>
      <c r="Q4875" t="s">
        <v>30</v>
      </c>
      <c r="R4875" t="s">
        <v>31</v>
      </c>
      <c r="S4875">
        <v>0</v>
      </c>
      <c r="T4875">
        <v>2002</v>
      </c>
      <c r="U4875">
        <v>46</v>
      </c>
      <c r="V4875">
        <v>7</v>
      </c>
      <c r="W4875">
        <v>61</v>
      </c>
    </row>
    <row r="4876" spans="1:23" x14ac:dyDescent="0.25">
      <c r="A4876" t="s">
        <v>2762</v>
      </c>
      <c r="B4876">
        <v>58</v>
      </c>
      <c r="C4876">
        <v>80</v>
      </c>
      <c r="D4876">
        <v>892</v>
      </c>
      <c r="E4876">
        <v>492</v>
      </c>
      <c r="F4876" t="s">
        <v>5602</v>
      </c>
      <c r="G4876">
        <v>986</v>
      </c>
      <c r="H4876">
        <v>0</v>
      </c>
      <c r="I4876" t="s">
        <v>233</v>
      </c>
      <c r="J4876" t="s">
        <v>712</v>
      </c>
      <c r="K4876" t="s">
        <v>14001</v>
      </c>
      <c r="L4876">
        <v>15091</v>
      </c>
      <c r="M4876">
        <v>3197</v>
      </c>
      <c r="N4876" t="s">
        <v>5919</v>
      </c>
      <c r="O4876">
        <v>0</v>
      </c>
      <c r="P4876">
        <v>129</v>
      </c>
      <c r="Q4876" t="s">
        <v>30</v>
      </c>
      <c r="R4876" t="s">
        <v>188</v>
      </c>
      <c r="S4876">
        <v>0</v>
      </c>
      <c r="T4876">
        <v>2009</v>
      </c>
      <c r="U4876">
        <v>918</v>
      </c>
      <c r="V4876">
        <v>6.3</v>
      </c>
      <c r="W4876">
        <v>0</v>
      </c>
    </row>
    <row r="4877" spans="1:23" x14ac:dyDescent="0.25">
      <c r="A4877" t="s">
        <v>5457</v>
      </c>
      <c r="B4877">
        <v>61</v>
      </c>
      <c r="C4877">
        <v>100</v>
      </c>
      <c r="D4877">
        <v>0</v>
      </c>
      <c r="E4877">
        <v>0</v>
      </c>
      <c r="F4877" t="s">
        <v>5457</v>
      </c>
      <c r="G4877">
        <v>5</v>
      </c>
      <c r="H4877">
        <v>1227508</v>
      </c>
      <c r="I4877" t="s">
        <v>1639</v>
      </c>
      <c r="J4877" t="s">
        <v>14002</v>
      </c>
      <c r="K4877" t="s">
        <v>14003</v>
      </c>
      <c r="L4877">
        <v>15103</v>
      </c>
      <c r="M4877">
        <v>5</v>
      </c>
      <c r="N4877" t="s">
        <v>14004</v>
      </c>
      <c r="O4877">
        <v>0</v>
      </c>
      <c r="P4877">
        <v>80</v>
      </c>
      <c r="Q4877" t="s">
        <v>30</v>
      </c>
      <c r="R4877" t="s">
        <v>31</v>
      </c>
      <c r="S4877">
        <v>0</v>
      </c>
      <c r="T4877">
        <v>1991</v>
      </c>
      <c r="U4877">
        <v>0</v>
      </c>
      <c r="V4877">
        <v>7.1</v>
      </c>
      <c r="W4877">
        <v>2000</v>
      </c>
    </row>
    <row r="4878" spans="1:23" x14ac:dyDescent="0.25">
      <c r="A4878" t="s">
        <v>14005</v>
      </c>
      <c r="B4878">
        <v>0</v>
      </c>
      <c r="C4878">
        <v>90</v>
      </c>
      <c r="D4878">
        <v>0</v>
      </c>
      <c r="E4878">
        <v>9</v>
      </c>
      <c r="F4878" t="s">
        <v>14006</v>
      </c>
      <c r="G4878">
        <v>313</v>
      </c>
      <c r="H4878">
        <v>0</v>
      </c>
      <c r="I4878" t="s">
        <v>1385</v>
      </c>
      <c r="J4878" t="s">
        <v>14007</v>
      </c>
      <c r="K4878" t="s">
        <v>14008</v>
      </c>
      <c r="L4878">
        <v>57</v>
      </c>
      <c r="M4878">
        <v>366</v>
      </c>
      <c r="N4878" t="s">
        <v>14009</v>
      </c>
      <c r="O4878">
        <v>2</v>
      </c>
      <c r="P4878">
        <v>2</v>
      </c>
      <c r="Q4878" t="s">
        <v>30</v>
      </c>
      <c r="R4878" t="s">
        <v>31</v>
      </c>
      <c r="S4878">
        <v>0</v>
      </c>
      <c r="T4878">
        <v>2015</v>
      </c>
      <c r="U4878">
        <v>25</v>
      </c>
      <c r="V4878">
        <v>4.8</v>
      </c>
      <c r="W4878">
        <v>33</v>
      </c>
    </row>
    <row r="4879" spans="1:23" x14ac:dyDescent="0.25">
      <c r="A4879" t="s">
        <v>13958</v>
      </c>
      <c r="B4879">
        <v>1</v>
      </c>
      <c r="C4879">
        <v>90</v>
      </c>
      <c r="D4879">
        <v>138</v>
      </c>
      <c r="E4879">
        <v>138</v>
      </c>
      <c r="F4879" t="s">
        <v>14010</v>
      </c>
      <c r="G4879">
        <v>370</v>
      </c>
      <c r="H4879">
        <v>0</v>
      </c>
      <c r="I4879" t="s">
        <v>1099</v>
      </c>
      <c r="J4879" t="s">
        <v>14011</v>
      </c>
      <c r="K4879" t="s">
        <v>14012</v>
      </c>
      <c r="L4879">
        <v>114</v>
      </c>
      <c r="M4879">
        <v>841</v>
      </c>
      <c r="N4879" t="s">
        <v>13958</v>
      </c>
      <c r="O4879">
        <v>1</v>
      </c>
      <c r="P4879">
        <v>3</v>
      </c>
      <c r="Q4879" t="s">
        <v>30</v>
      </c>
      <c r="R4879" t="s">
        <v>31</v>
      </c>
      <c r="S4879">
        <v>0</v>
      </c>
      <c r="T4879">
        <v>2013</v>
      </c>
      <c r="U4879">
        <v>184</v>
      </c>
      <c r="V4879">
        <v>3.3</v>
      </c>
      <c r="W4879">
        <v>200</v>
      </c>
    </row>
    <row r="4880" spans="1:23" x14ac:dyDescent="0.25">
      <c r="A4880" t="s">
        <v>10508</v>
      </c>
      <c r="B4880">
        <v>5</v>
      </c>
      <c r="C4880">
        <v>120</v>
      </c>
      <c r="D4880">
        <v>589</v>
      </c>
      <c r="E4880">
        <v>4</v>
      </c>
      <c r="F4880" t="s">
        <v>14013</v>
      </c>
      <c r="G4880">
        <v>51</v>
      </c>
      <c r="H4880">
        <v>0</v>
      </c>
      <c r="I4880" t="s">
        <v>2164</v>
      </c>
      <c r="J4880" t="s">
        <v>13800</v>
      </c>
      <c r="K4880" t="s">
        <v>14014</v>
      </c>
      <c r="L4880">
        <v>2986</v>
      </c>
      <c r="M4880">
        <v>108</v>
      </c>
      <c r="N4880" t="s">
        <v>14015</v>
      </c>
      <c r="O4880">
        <v>1</v>
      </c>
      <c r="P4880">
        <v>49</v>
      </c>
      <c r="Q4880" t="s">
        <v>30</v>
      </c>
      <c r="R4880" t="s">
        <v>31</v>
      </c>
      <c r="S4880">
        <v>0</v>
      </c>
      <c r="T4880">
        <v>2003</v>
      </c>
      <c r="U4880">
        <v>49</v>
      </c>
      <c r="V4880">
        <v>6.9</v>
      </c>
      <c r="W4880">
        <v>725</v>
      </c>
    </row>
    <row r="4881" spans="1:23" x14ac:dyDescent="0.25">
      <c r="A4881" t="s">
        <v>14016</v>
      </c>
      <c r="B4881">
        <v>43</v>
      </c>
      <c r="C4881">
        <v>91</v>
      </c>
      <c r="D4881">
        <v>158</v>
      </c>
      <c r="E4881">
        <v>265</v>
      </c>
      <c r="F4881" t="s">
        <v>3313</v>
      </c>
      <c r="G4881">
        <v>630</v>
      </c>
      <c r="H4881">
        <v>0</v>
      </c>
      <c r="I4881" t="s">
        <v>1942</v>
      </c>
      <c r="J4881" t="s">
        <v>14017</v>
      </c>
      <c r="K4881" t="s">
        <v>14018</v>
      </c>
      <c r="L4881">
        <v>3836</v>
      </c>
      <c r="M4881">
        <v>2679</v>
      </c>
      <c r="N4881" t="s">
        <v>14019</v>
      </c>
      <c r="O4881">
        <v>0</v>
      </c>
      <c r="P4881">
        <v>33</v>
      </c>
      <c r="Q4881" t="s">
        <v>30</v>
      </c>
      <c r="R4881" t="s">
        <v>31</v>
      </c>
      <c r="S4881">
        <v>0</v>
      </c>
      <c r="T4881">
        <v>2015</v>
      </c>
      <c r="U4881">
        <v>512</v>
      </c>
      <c r="V4881">
        <v>4.5999999999999996</v>
      </c>
      <c r="W4881">
        <v>0</v>
      </c>
    </row>
    <row r="4882" spans="1:23" x14ac:dyDescent="0.25">
      <c r="A4882" t="s">
        <v>8751</v>
      </c>
      <c r="B4882">
        <v>51</v>
      </c>
      <c r="C4882">
        <v>85</v>
      </c>
      <c r="D4882">
        <v>157</v>
      </c>
      <c r="E4882">
        <v>10</v>
      </c>
      <c r="F4882" t="s">
        <v>9579</v>
      </c>
      <c r="G4882">
        <v>830</v>
      </c>
      <c r="H4882">
        <v>192467</v>
      </c>
      <c r="I4882" t="s">
        <v>936</v>
      </c>
      <c r="J4882" t="s">
        <v>6298</v>
      </c>
      <c r="K4882" t="s">
        <v>14020</v>
      </c>
      <c r="L4882">
        <v>4067</v>
      </c>
      <c r="M4882">
        <v>1064</v>
      </c>
      <c r="N4882" t="s">
        <v>14021</v>
      </c>
      <c r="O4882">
        <v>0</v>
      </c>
      <c r="P4882">
        <v>71</v>
      </c>
      <c r="Q4882" t="s">
        <v>30</v>
      </c>
      <c r="R4882" t="s">
        <v>31</v>
      </c>
      <c r="S4882">
        <v>0</v>
      </c>
      <c r="T4882">
        <v>2005</v>
      </c>
      <c r="U4882">
        <v>224</v>
      </c>
      <c r="V4882">
        <v>6.6</v>
      </c>
      <c r="W4882">
        <v>297</v>
      </c>
    </row>
    <row r="4883" spans="1:23" x14ac:dyDescent="0.25">
      <c r="A4883" t="s">
        <v>14022</v>
      </c>
      <c r="B4883">
        <v>6</v>
      </c>
      <c r="C4883">
        <v>60</v>
      </c>
      <c r="D4883">
        <v>0</v>
      </c>
      <c r="E4883">
        <v>4</v>
      </c>
      <c r="F4883" t="s">
        <v>14023</v>
      </c>
      <c r="G4883">
        <v>147</v>
      </c>
      <c r="H4883">
        <v>0</v>
      </c>
      <c r="I4883" t="s">
        <v>2164</v>
      </c>
      <c r="J4883" t="s">
        <v>14024</v>
      </c>
      <c r="K4883" t="s">
        <v>14025</v>
      </c>
      <c r="L4883">
        <v>70</v>
      </c>
      <c r="M4883">
        <v>170</v>
      </c>
      <c r="N4883" t="s">
        <v>14026</v>
      </c>
      <c r="O4883">
        <v>0</v>
      </c>
      <c r="P4883">
        <v>1</v>
      </c>
      <c r="Q4883" t="s">
        <v>14027</v>
      </c>
      <c r="R4883" t="s">
        <v>14028</v>
      </c>
      <c r="S4883">
        <v>0</v>
      </c>
      <c r="T4883">
        <v>2014</v>
      </c>
      <c r="U4883">
        <v>19</v>
      </c>
      <c r="V4883">
        <v>7.4</v>
      </c>
      <c r="W4883">
        <v>45</v>
      </c>
    </row>
    <row r="4884" spans="1:23" x14ac:dyDescent="0.25">
      <c r="A4884" t="s">
        <v>14029</v>
      </c>
      <c r="B4884">
        <v>22</v>
      </c>
      <c r="C4884">
        <v>88</v>
      </c>
      <c r="D4884">
        <v>38</v>
      </c>
      <c r="E4884">
        <v>211</v>
      </c>
      <c r="F4884" t="s">
        <v>3511</v>
      </c>
      <c r="G4884">
        <v>331</v>
      </c>
      <c r="H4884">
        <v>76382</v>
      </c>
      <c r="I4884" t="s">
        <v>11335</v>
      </c>
      <c r="J4884" t="s">
        <v>14030</v>
      </c>
      <c r="K4884" t="s">
        <v>14031</v>
      </c>
      <c r="L4884">
        <v>1194</v>
      </c>
      <c r="M4884">
        <v>1546</v>
      </c>
      <c r="N4884" t="s">
        <v>3953</v>
      </c>
      <c r="O4884">
        <v>2</v>
      </c>
      <c r="P4884">
        <v>8</v>
      </c>
      <c r="Q4884" t="s">
        <v>30</v>
      </c>
      <c r="R4884" t="s">
        <v>31</v>
      </c>
      <c r="S4884">
        <v>0</v>
      </c>
      <c r="T4884">
        <v>2009</v>
      </c>
      <c r="U4884">
        <v>212</v>
      </c>
      <c r="V4884">
        <v>6.2</v>
      </c>
      <c r="W4884">
        <v>324</v>
      </c>
    </row>
    <row r="4885" spans="1:23" x14ac:dyDescent="0.25">
      <c r="A4885" t="s">
        <v>14032</v>
      </c>
      <c r="B4885">
        <v>42</v>
      </c>
      <c r="C4885">
        <v>78</v>
      </c>
      <c r="D4885">
        <v>91</v>
      </c>
      <c r="E4885">
        <v>86</v>
      </c>
      <c r="F4885" t="s">
        <v>14032</v>
      </c>
      <c r="G4885">
        <v>407</v>
      </c>
      <c r="H4885">
        <v>0</v>
      </c>
      <c r="I4885" t="s">
        <v>1896</v>
      </c>
      <c r="J4885" t="s">
        <v>13886</v>
      </c>
      <c r="K4885" t="s">
        <v>14033</v>
      </c>
      <c r="L4885">
        <v>1771</v>
      </c>
      <c r="M4885">
        <v>674</v>
      </c>
      <c r="N4885" t="s">
        <v>14034</v>
      </c>
      <c r="O4885">
        <v>0</v>
      </c>
      <c r="P4885">
        <v>35</v>
      </c>
      <c r="Q4885" t="s">
        <v>30</v>
      </c>
      <c r="R4885" t="s">
        <v>31</v>
      </c>
      <c r="S4885">
        <v>0</v>
      </c>
      <c r="T4885">
        <v>2011</v>
      </c>
      <c r="U4885">
        <v>91</v>
      </c>
      <c r="V4885">
        <v>4</v>
      </c>
      <c r="W4885">
        <v>835</v>
      </c>
    </row>
    <row r="4886" spans="1:23" x14ac:dyDescent="0.25">
      <c r="A4886" t="s">
        <v>7998</v>
      </c>
      <c r="B4886">
        <v>73</v>
      </c>
      <c r="C4886">
        <v>108</v>
      </c>
      <c r="D4886">
        <v>0</v>
      </c>
      <c r="E4886">
        <v>105</v>
      </c>
      <c r="F4886" t="s">
        <v>14035</v>
      </c>
      <c r="G4886">
        <v>462</v>
      </c>
      <c r="H4886">
        <v>180483</v>
      </c>
      <c r="I4886" t="s">
        <v>14036</v>
      </c>
      <c r="J4886" t="s">
        <v>14037</v>
      </c>
      <c r="K4886" t="s">
        <v>14038</v>
      </c>
      <c r="L4886">
        <v>16792</v>
      </c>
      <c r="M4886">
        <v>760</v>
      </c>
      <c r="N4886" t="s">
        <v>14039</v>
      </c>
      <c r="O4886">
        <v>2</v>
      </c>
      <c r="P4886">
        <v>183</v>
      </c>
      <c r="Q4886" t="s">
        <v>30</v>
      </c>
      <c r="R4886" t="s">
        <v>31</v>
      </c>
      <c r="S4886">
        <v>0</v>
      </c>
      <c r="T4886">
        <v>1972</v>
      </c>
      <c r="U4886">
        <v>143</v>
      </c>
      <c r="V4886">
        <v>6.1</v>
      </c>
      <c r="W4886">
        <v>0</v>
      </c>
    </row>
    <row r="4887" spans="1:23" x14ac:dyDescent="0.25">
      <c r="A4887" t="s">
        <v>8014</v>
      </c>
      <c r="B4887">
        <v>81</v>
      </c>
      <c r="C4887">
        <v>110</v>
      </c>
      <c r="D4887">
        <v>107</v>
      </c>
      <c r="E4887">
        <v>45</v>
      </c>
      <c r="F4887" t="s">
        <v>14040</v>
      </c>
      <c r="G4887">
        <v>576</v>
      </c>
      <c r="H4887">
        <v>136007</v>
      </c>
      <c r="I4887" t="s">
        <v>4725</v>
      </c>
      <c r="J4887" t="s">
        <v>3774</v>
      </c>
      <c r="K4887" t="s">
        <v>14041</v>
      </c>
      <c r="L4887">
        <v>3924</v>
      </c>
      <c r="M4887">
        <v>776</v>
      </c>
      <c r="N4887" t="s">
        <v>5914</v>
      </c>
      <c r="O4887">
        <v>1</v>
      </c>
      <c r="P4887">
        <v>39</v>
      </c>
      <c r="Q4887" t="s">
        <v>965</v>
      </c>
      <c r="R4887" t="s">
        <v>966</v>
      </c>
      <c r="S4887">
        <v>0</v>
      </c>
      <c r="T4887">
        <v>2004</v>
      </c>
      <c r="U4887">
        <v>133</v>
      </c>
      <c r="V4887">
        <v>6.9</v>
      </c>
      <c r="W4887">
        <v>171</v>
      </c>
    </row>
    <row r="4888" spans="1:23" x14ac:dyDescent="0.25">
      <c r="A4888" t="s">
        <v>14042</v>
      </c>
      <c r="B4888">
        <v>64</v>
      </c>
      <c r="C4888">
        <v>90</v>
      </c>
      <c r="D4888">
        <v>397</v>
      </c>
      <c r="E4888">
        <v>0</v>
      </c>
      <c r="F4888" t="s">
        <v>14043</v>
      </c>
      <c r="G4888">
        <v>5</v>
      </c>
      <c r="H4888">
        <v>673780</v>
      </c>
      <c r="I4888" t="s">
        <v>2164</v>
      </c>
      <c r="J4888" t="s">
        <v>14044</v>
      </c>
      <c r="K4888" t="s">
        <v>14045</v>
      </c>
      <c r="L4888">
        <v>4555</v>
      </c>
      <c r="M4888">
        <v>5</v>
      </c>
      <c r="N4888" t="s">
        <v>14046</v>
      </c>
      <c r="O4888">
        <v>0</v>
      </c>
      <c r="P4888">
        <v>26</v>
      </c>
      <c r="Q4888" t="s">
        <v>12768</v>
      </c>
      <c r="R4888" t="s">
        <v>7870</v>
      </c>
      <c r="S4888">
        <v>0</v>
      </c>
      <c r="T4888">
        <v>2000</v>
      </c>
      <c r="U4888">
        <v>0</v>
      </c>
      <c r="V4888">
        <v>7.5</v>
      </c>
      <c r="W4888">
        <v>697</v>
      </c>
    </row>
    <row r="4889" spans="1:23" x14ac:dyDescent="0.25">
      <c r="A4889" t="s">
        <v>14047</v>
      </c>
      <c r="B4889">
        <v>12</v>
      </c>
      <c r="C4889">
        <v>83</v>
      </c>
      <c r="D4889">
        <v>18</v>
      </c>
      <c r="E4889">
        <v>0</v>
      </c>
      <c r="F4889" t="s">
        <v>14048</v>
      </c>
      <c r="G4889">
        <v>10</v>
      </c>
      <c r="H4889">
        <v>0</v>
      </c>
      <c r="I4889" t="s">
        <v>3905</v>
      </c>
      <c r="J4889" t="s">
        <v>14049</v>
      </c>
      <c r="K4889" t="s">
        <v>14050</v>
      </c>
      <c r="L4889">
        <v>57</v>
      </c>
      <c r="M4889">
        <v>15</v>
      </c>
      <c r="N4889" t="s">
        <v>14051</v>
      </c>
      <c r="O4889">
        <v>0</v>
      </c>
      <c r="P4889">
        <v>1</v>
      </c>
      <c r="Q4889" t="s">
        <v>30</v>
      </c>
      <c r="R4889" t="s">
        <v>4809</v>
      </c>
      <c r="S4889">
        <v>0</v>
      </c>
      <c r="T4889">
        <v>2007</v>
      </c>
      <c r="U4889">
        <v>5</v>
      </c>
      <c r="V4889">
        <v>6.7</v>
      </c>
      <c r="W4889">
        <v>105</v>
      </c>
    </row>
    <row r="4890" spans="1:23" x14ac:dyDescent="0.25">
      <c r="A4890" t="s">
        <v>14052</v>
      </c>
      <c r="B4890">
        <v>78</v>
      </c>
      <c r="C4890">
        <v>111</v>
      </c>
      <c r="D4890">
        <v>62</v>
      </c>
      <c r="E4890">
        <v>6</v>
      </c>
      <c r="F4890" t="s">
        <v>14053</v>
      </c>
      <c r="G4890">
        <v>89</v>
      </c>
      <c r="H4890">
        <v>94596</v>
      </c>
      <c r="I4890" t="s">
        <v>3011</v>
      </c>
      <c r="J4890" t="s">
        <v>14054</v>
      </c>
      <c r="K4890" t="s">
        <v>14055</v>
      </c>
      <c r="L4890">
        <v>6318</v>
      </c>
      <c r="M4890">
        <v>115</v>
      </c>
      <c r="N4890" t="s">
        <v>14056</v>
      </c>
      <c r="O4890">
        <v>0</v>
      </c>
      <c r="P4890">
        <v>50</v>
      </c>
      <c r="Q4890" t="s">
        <v>466</v>
      </c>
      <c r="R4890" t="s">
        <v>467</v>
      </c>
      <c r="S4890">
        <v>0</v>
      </c>
      <c r="T4890">
        <v>1997</v>
      </c>
      <c r="U4890">
        <v>13</v>
      </c>
      <c r="V4890">
        <v>7.4</v>
      </c>
      <c r="W4890">
        <v>817</v>
      </c>
    </row>
    <row r="4891" spans="1:23" x14ac:dyDescent="0.25">
      <c r="A4891" t="s">
        <v>14057</v>
      </c>
      <c r="B4891">
        <v>0</v>
      </c>
      <c r="C4891">
        <v>84</v>
      </c>
      <c r="D4891">
        <v>5</v>
      </c>
      <c r="E4891">
        <v>12</v>
      </c>
      <c r="F4891" t="s">
        <v>14058</v>
      </c>
      <c r="G4891">
        <v>21</v>
      </c>
      <c r="H4891">
        <v>0</v>
      </c>
      <c r="I4891" t="s">
        <v>2164</v>
      </c>
      <c r="J4891" t="s">
        <v>14059</v>
      </c>
      <c r="K4891" t="s">
        <v>14060</v>
      </c>
      <c r="L4891">
        <v>156</v>
      </c>
      <c r="M4891">
        <v>62</v>
      </c>
      <c r="N4891" t="s">
        <v>14061</v>
      </c>
      <c r="O4891">
        <v>2</v>
      </c>
      <c r="P4891">
        <v>3</v>
      </c>
      <c r="Q4891" t="s">
        <v>30</v>
      </c>
      <c r="R4891" t="s">
        <v>31</v>
      </c>
      <c r="S4891">
        <v>0</v>
      </c>
      <c r="T4891">
        <v>2004</v>
      </c>
      <c r="U4891">
        <v>20</v>
      </c>
      <c r="V4891">
        <v>6.1</v>
      </c>
      <c r="W4891">
        <v>22</v>
      </c>
    </row>
    <row r="4892" spans="1:23" x14ac:dyDescent="0.25">
      <c r="A4892" t="s">
        <v>14062</v>
      </c>
      <c r="B4892">
        <v>13</v>
      </c>
      <c r="C4892">
        <v>82</v>
      </c>
      <c r="D4892">
        <v>120</v>
      </c>
      <c r="E4892">
        <v>84</v>
      </c>
      <c r="F4892" t="s">
        <v>14063</v>
      </c>
      <c r="G4892">
        <v>785</v>
      </c>
      <c r="H4892">
        <v>0</v>
      </c>
      <c r="I4892" t="s">
        <v>7486</v>
      </c>
      <c r="J4892" t="s">
        <v>14064</v>
      </c>
      <c r="K4892" t="s">
        <v>14065</v>
      </c>
      <c r="L4892">
        <v>133</v>
      </c>
      <c r="M4892">
        <v>1111</v>
      </c>
      <c r="N4892" t="s">
        <v>14066</v>
      </c>
      <c r="O4892">
        <v>0</v>
      </c>
      <c r="P4892">
        <v>8</v>
      </c>
      <c r="Q4892" t="s">
        <v>30</v>
      </c>
      <c r="R4892" t="s">
        <v>31</v>
      </c>
      <c r="S4892">
        <v>0</v>
      </c>
      <c r="T4892">
        <v>2012</v>
      </c>
      <c r="U4892">
        <v>98</v>
      </c>
      <c r="V4892">
        <v>5.4</v>
      </c>
      <c r="W4892">
        <v>424</v>
      </c>
    </row>
    <row r="4893" spans="1:23" x14ac:dyDescent="0.25">
      <c r="A4893" t="s">
        <v>14067</v>
      </c>
      <c r="B4893">
        <v>10</v>
      </c>
      <c r="C4893">
        <v>98</v>
      </c>
      <c r="D4893">
        <v>3</v>
      </c>
      <c r="E4893">
        <v>152</v>
      </c>
      <c r="F4893" t="s">
        <v>13866</v>
      </c>
      <c r="G4893">
        <v>789</v>
      </c>
      <c r="H4893">
        <v>0</v>
      </c>
      <c r="I4893" t="s">
        <v>1265</v>
      </c>
      <c r="J4893" t="s">
        <v>2606</v>
      </c>
      <c r="K4893" t="s">
        <v>14068</v>
      </c>
      <c r="L4893">
        <v>438</v>
      </c>
      <c r="M4893">
        <v>1186</v>
      </c>
      <c r="N4893" t="s">
        <v>14069</v>
      </c>
      <c r="O4893">
        <v>1</v>
      </c>
      <c r="P4893">
        <v>14</v>
      </c>
      <c r="Q4893" t="s">
        <v>30</v>
      </c>
      <c r="R4893" t="s">
        <v>31</v>
      </c>
      <c r="S4893">
        <v>0</v>
      </c>
      <c r="T4893">
        <v>1995</v>
      </c>
      <c r="U4893">
        <v>194</v>
      </c>
      <c r="V4893">
        <v>6.4</v>
      </c>
      <c r="W4893">
        <v>20</v>
      </c>
    </row>
    <row r="4894" spans="1:23" x14ac:dyDescent="0.25">
      <c r="A4894" t="s">
        <v>14070</v>
      </c>
      <c r="B4894">
        <v>143</v>
      </c>
      <c r="C4894">
        <v>77</v>
      </c>
      <c r="D4894">
        <v>291</v>
      </c>
      <c r="E4894">
        <v>8</v>
      </c>
      <c r="F4894" t="s">
        <v>14071</v>
      </c>
      <c r="G4894">
        <v>291</v>
      </c>
      <c r="H4894">
        <v>424760</v>
      </c>
      <c r="I4894" t="s">
        <v>1726</v>
      </c>
      <c r="J4894" t="s">
        <v>14070</v>
      </c>
      <c r="K4894" t="s">
        <v>14072</v>
      </c>
      <c r="L4894">
        <v>72639</v>
      </c>
      <c r="M4894">
        <v>368</v>
      </c>
      <c r="N4894" t="s">
        <v>14073</v>
      </c>
      <c r="O4894">
        <v>0</v>
      </c>
      <c r="P4894">
        <v>371</v>
      </c>
      <c r="Q4894" t="s">
        <v>30</v>
      </c>
      <c r="R4894" t="s">
        <v>31</v>
      </c>
      <c r="S4894">
        <v>0</v>
      </c>
      <c r="T4894">
        <v>2004</v>
      </c>
      <c r="U4894">
        <v>45</v>
      </c>
      <c r="V4894">
        <v>7</v>
      </c>
      <c r="W4894">
        <v>19000</v>
      </c>
    </row>
    <row r="4895" spans="1:23" x14ac:dyDescent="0.25">
      <c r="A4895" t="s">
        <v>14074</v>
      </c>
      <c r="B4895">
        <v>35</v>
      </c>
      <c r="C4895">
        <v>80</v>
      </c>
      <c r="D4895">
        <v>0</v>
      </c>
      <c r="E4895">
        <v>0</v>
      </c>
      <c r="F4895" t="s">
        <v>14075</v>
      </c>
      <c r="G4895">
        <v>0</v>
      </c>
      <c r="H4895">
        <v>70071</v>
      </c>
      <c r="I4895" t="s">
        <v>6151</v>
      </c>
      <c r="J4895" t="s">
        <v>14076</v>
      </c>
      <c r="K4895" t="s">
        <v>14077</v>
      </c>
      <c r="L4895">
        <v>589</v>
      </c>
      <c r="M4895">
        <v>0</v>
      </c>
      <c r="N4895" t="s">
        <v>14078</v>
      </c>
      <c r="O4895">
        <v>0</v>
      </c>
      <c r="P4895">
        <v>35</v>
      </c>
      <c r="Q4895" t="s">
        <v>30</v>
      </c>
      <c r="R4895" t="s">
        <v>14079</v>
      </c>
      <c r="S4895">
        <v>0</v>
      </c>
      <c r="T4895">
        <v>2005</v>
      </c>
      <c r="U4895">
        <v>0</v>
      </c>
      <c r="V4895">
        <v>6.3</v>
      </c>
      <c r="W4895">
        <v>74</v>
      </c>
    </row>
    <row r="4896" spans="1:23" x14ac:dyDescent="0.25">
      <c r="A4896" t="s">
        <v>3047</v>
      </c>
      <c r="B4896">
        <v>56</v>
      </c>
      <c r="C4896">
        <v>81</v>
      </c>
      <c r="D4896">
        <v>0</v>
      </c>
      <c r="E4896">
        <v>6</v>
      </c>
      <c r="F4896" t="s">
        <v>14080</v>
      </c>
      <c r="G4896">
        <v>121</v>
      </c>
      <c r="H4896">
        <v>2040920</v>
      </c>
      <c r="I4896" t="s">
        <v>3562</v>
      </c>
      <c r="J4896" t="s">
        <v>14081</v>
      </c>
      <c r="K4896" t="s">
        <v>14082</v>
      </c>
      <c r="L4896">
        <v>52055</v>
      </c>
      <c r="M4896">
        <v>147</v>
      </c>
      <c r="N4896" t="s">
        <v>14083</v>
      </c>
      <c r="O4896">
        <v>0</v>
      </c>
      <c r="P4896">
        <v>130</v>
      </c>
      <c r="Q4896" t="s">
        <v>1783</v>
      </c>
      <c r="R4896" t="s">
        <v>31</v>
      </c>
      <c r="S4896">
        <v>0</v>
      </c>
      <c r="T4896">
        <v>1992</v>
      </c>
      <c r="U4896">
        <v>20</v>
      </c>
      <c r="V4896">
        <v>6.9</v>
      </c>
      <c r="W4896">
        <v>0</v>
      </c>
    </row>
    <row r="4897" spans="1:23" x14ac:dyDescent="0.25">
      <c r="A4897" t="s">
        <v>14084</v>
      </c>
      <c r="B4897">
        <v>0</v>
      </c>
      <c r="C4897">
        <v>84</v>
      </c>
      <c r="D4897">
        <v>2</v>
      </c>
      <c r="E4897">
        <v>2</v>
      </c>
      <c r="F4897" t="s">
        <v>14085</v>
      </c>
      <c r="G4897">
        <v>45</v>
      </c>
      <c r="H4897">
        <v>0</v>
      </c>
      <c r="I4897" t="s">
        <v>1265</v>
      </c>
      <c r="J4897" t="s">
        <v>14086</v>
      </c>
      <c r="K4897" t="s">
        <v>14087</v>
      </c>
      <c r="L4897">
        <v>36</v>
      </c>
      <c r="M4897">
        <v>93</v>
      </c>
      <c r="N4897" t="s">
        <v>14088</v>
      </c>
      <c r="O4897">
        <v>0</v>
      </c>
      <c r="P4897">
        <v>1</v>
      </c>
      <c r="Q4897" t="s">
        <v>30</v>
      </c>
      <c r="R4897" t="s">
        <v>31</v>
      </c>
      <c r="S4897">
        <v>0</v>
      </c>
      <c r="T4897">
        <v>2005</v>
      </c>
      <c r="U4897">
        <v>44</v>
      </c>
      <c r="V4897">
        <v>7.8</v>
      </c>
      <c r="W4897">
        <v>4</v>
      </c>
    </row>
    <row r="4898" spans="1:23" x14ac:dyDescent="0.25">
      <c r="A4898" t="s">
        <v>10781</v>
      </c>
      <c r="B4898">
        <v>14</v>
      </c>
      <c r="C4898">
        <v>95</v>
      </c>
      <c r="D4898">
        <v>0</v>
      </c>
      <c r="E4898">
        <v>133</v>
      </c>
      <c r="F4898" t="s">
        <v>14089</v>
      </c>
      <c r="G4898">
        <v>296</v>
      </c>
      <c r="H4898">
        <v>4584</v>
      </c>
      <c r="I4898" t="s">
        <v>1639</v>
      </c>
      <c r="J4898" t="s">
        <v>14090</v>
      </c>
      <c r="K4898" t="s">
        <v>14091</v>
      </c>
      <c r="L4898">
        <v>1338</v>
      </c>
      <c r="M4898">
        <v>690</v>
      </c>
      <c r="N4898" t="s">
        <v>14092</v>
      </c>
      <c r="O4898">
        <v>1</v>
      </c>
      <c r="P4898">
        <v>14</v>
      </c>
      <c r="Q4898" t="s">
        <v>30</v>
      </c>
      <c r="R4898" t="s">
        <v>31</v>
      </c>
      <c r="S4898">
        <v>0</v>
      </c>
      <c r="T4898">
        <v>2011</v>
      </c>
      <c r="U4898">
        <v>205</v>
      </c>
      <c r="V4898">
        <v>6.4</v>
      </c>
      <c r="W4898">
        <v>413</v>
      </c>
    </row>
    <row r="4899" spans="1:23" x14ac:dyDescent="0.25">
      <c r="A4899" t="s">
        <v>14093</v>
      </c>
      <c r="B4899">
        <v>1</v>
      </c>
      <c r="C4899">
        <v>87</v>
      </c>
      <c r="D4899">
        <v>2</v>
      </c>
      <c r="E4899">
        <v>318</v>
      </c>
      <c r="F4899" t="s">
        <v>14094</v>
      </c>
      <c r="G4899">
        <v>637</v>
      </c>
      <c r="H4899">
        <v>0</v>
      </c>
      <c r="I4899" t="s">
        <v>1639</v>
      </c>
      <c r="J4899" t="s">
        <v>8417</v>
      </c>
      <c r="K4899" t="s">
        <v>14095</v>
      </c>
      <c r="L4899">
        <v>629</v>
      </c>
      <c r="M4899">
        <v>2283</v>
      </c>
      <c r="N4899" t="s">
        <v>3478</v>
      </c>
      <c r="O4899">
        <v>2</v>
      </c>
      <c r="P4899">
        <v>6</v>
      </c>
      <c r="Q4899" t="s">
        <v>30</v>
      </c>
      <c r="R4899" t="s">
        <v>188</v>
      </c>
      <c r="S4899">
        <v>0</v>
      </c>
      <c r="T4899">
        <v>2013</v>
      </c>
      <c r="U4899">
        <v>470</v>
      </c>
      <c r="V4899">
        <v>7.7</v>
      </c>
      <c r="W4899">
        <v>84</v>
      </c>
    </row>
    <row r="4900" spans="1:23" x14ac:dyDescent="0.25">
      <c r="A4900" t="s">
        <v>14096</v>
      </c>
      <c r="B4900">
        <v>13</v>
      </c>
      <c r="C4900">
        <v>76</v>
      </c>
      <c r="D4900">
        <v>0</v>
      </c>
      <c r="E4900">
        <v>0</v>
      </c>
      <c r="F4900" t="s">
        <v>14097</v>
      </c>
      <c r="G4900">
        <v>0</v>
      </c>
      <c r="H4900">
        <v>0</v>
      </c>
      <c r="I4900" t="s">
        <v>2748</v>
      </c>
      <c r="J4900" t="s">
        <v>14098</v>
      </c>
      <c r="K4900" t="s">
        <v>14099</v>
      </c>
      <c r="L4900">
        <v>38</v>
      </c>
      <c r="M4900">
        <v>0</v>
      </c>
      <c r="N4900" t="s">
        <v>14100</v>
      </c>
      <c r="O4900">
        <v>0</v>
      </c>
      <c r="P4900">
        <v>3</v>
      </c>
      <c r="Q4900" t="s">
        <v>30</v>
      </c>
      <c r="R4900" t="s">
        <v>31</v>
      </c>
      <c r="S4900">
        <v>0</v>
      </c>
      <c r="T4900">
        <v>2013</v>
      </c>
      <c r="U4900">
        <v>0</v>
      </c>
      <c r="V4900">
        <v>6.3</v>
      </c>
      <c r="W4900">
        <v>16</v>
      </c>
    </row>
    <row r="4901" spans="1:23" x14ac:dyDescent="0.25">
      <c r="A4901" t="s">
        <v>14101</v>
      </c>
      <c r="B4901">
        <v>14</v>
      </c>
      <c r="C4901">
        <v>100</v>
      </c>
      <c r="D4901">
        <v>0</v>
      </c>
      <c r="E4901">
        <v>489</v>
      </c>
      <c r="F4901" t="s">
        <v>422</v>
      </c>
      <c r="G4901">
        <v>946</v>
      </c>
      <c r="H4901">
        <v>10443</v>
      </c>
      <c r="I4901" t="s">
        <v>936</v>
      </c>
      <c r="J4901" t="s">
        <v>1499</v>
      </c>
      <c r="K4901" t="s">
        <v>14102</v>
      </c>
      <c r="L4901">
        <v>1255</v>
      </c>
      <c r="M4901">
        <v>2386</v>
      </c>
      <c r="N4901" t="s">
        <v>7830</v>
      </c>
      <c r="O4901">
        <v>5</v>
      </c>
      <c r="P4901">
        <v>9</v>
      </c>
      <c r="Q4901" t="s">
        <v>30</v>
      </c>
      <c r="R4901" t="s">
        <v>31</v>
      </c>
      <c r="S4901">
        <v>0</v>
      </c>
      <c r="T4901">
        <v>2012</v>
      </c>
      <c r="U4901">
        <v>719</v>
      </c>
      <c r="V4901">
        <v>6.3</v>
      </c>
      <c r="W4901">
        <v>660</v>
      </c>
    </row>
    <row r="4902" spans="1:23" x14ac:dyDescent="0.25">
      <c r="A4902" t="s">
        <v>11529</v>
      </c>
      <c r="B4902">
        <v>43</v>
      </c>
      <c r="C4902">
        <v>90</v>
      </c>
      <c r="D4902">
        <v>16</v>
      </c>
      <c r="E4902">
        <v>16</v>
      </c>
      <c r="F4902" t="s">
        <v>14103</v>
      </c>
      <c r="G4902">
        <v>86</v>
      </c>
      <c r="H4902">
        <v>85222</v>
      </c>
      <c r="I4902" t="s">
        <v>51</v>
      </c>
      <c r="J4902" t="s">
        <v>14104</v>
      </c>
      <c r="K4902" t="s">
        <v>14105</v>
      </c>
      <c r="L4902">
        <v>4285</v>
      </c>
      <c r="M4902">
        <v>163</v>
      </c>
      <c r="N4902" t="s">
        <v>11529</v>
      </c>
      <c r="O4902">
        <v>0</v>
      </c>
      <c r="P4902">
        <v>84</v>
      </c>
      <c r="Q4902" t="s">
        <v>30</v>
      </c>
      <c r="R4902" t="s">
        <v>31</v>
      </c>
      <c r="S4902">
        <v>1100</v>
      </c>
      <c r="T4902">
        <v>2004</v>
      </c>
      <c r="U4902">
        <v>23</v>
      </c>
      <c r="V4902">
        <v>6.6</v>
      </c>
      <c r="W4902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902"/>
  <sheetViews>
    <sheetView topLeftCell="E1" workbookViewId="0">
      <selection activeCell="I2" sqref="I2"/>
    </sheetView>
  </sheetViews>
  <sheetFormatPr defaultRowHeight="15" x14ac:dyDescent="0.25"/>
  <cols>
    <col min="1" max="1" width="69" bestFit="1" customWidth="1"/>
    <col min="2" max="2" width="12.85546875" bestFit="1" customWidth="1"/>
    <col min="3" max="7" width="11" customWidth="1"/>
    <col min="9" max="9" width="12.85546875" bestFit="1" customWidth="1"/>
    <col min="10" max="10" width="17.42578125" customWidth="1"/>
  </cols>
  <sheetData>
    <row r="1" spans="1:10" x14ac:dyDescent="0.25">
      <c r="A1" s="1" t="s">
        <v>8</v>
      </c>
      <c r="B1" t="s">
        <v>14114</v>
      </c>
      <c r="C1" t="s">
        <v>14115</v>
      </c>
      <c r="D1" t="s">
        <v>14116</v>
      </c>
      <c r="E1" t="s">
        <v>14117</v>
      </c>
      <c r="F1" t="s">
        <v>14118</v>
      </c>
      <c r="G1" t="s">
        <v>14119</v>
      </c>
      <c r="I1" t="s">
        <v>14120</v>
      </c>
      <c r="J1" t="s">
        <v>14121</v>
      </c>
    </row>
    <row r="2" spans="1:10" x14ac:dyDescent="0.25">
      <c r="A2" s="2" t="s">
        <v>878</v>
      </c>
      <c r="B2" t="s">
        <v>648</v>
      </c>
      <c r="C2" t="s">
        <v>842</v>
      </c>
      <c r="D2" t="s">
        <v>7217</v>
      </c>
      <c r="I2" s="4" t="s">
        <v>878</v>
      </c>
      <c r="J2">
        <f>COUNTIFS(Table3[],"Action")</f>
        <v>1126</v>
      </c>
    </row>
    <row r="3" spans="1:10" x14ac:dyDescent="0.25">
      <c r="A3" s="2" t="s">
        <v>878</v>
      </c>
      <c r="B3" t="s">
        <v>648</v>
      </c>
      <c r="C3" t="s">
        <v>842</v>
      </c>
      <c r="I3" s="4" t="s">
        <v>648</v>
      </c>
      <c r="J3">
        <f>COUNTIFS(Table3[],"Adventure")</f>
        <v>911</v>
      </c>
    </row>
    <row r="4" spans="1:10" x14ac:dyDescent="0.25">
      <c r="A4" s="2" t="s">
        <v>878</v>
      </c>
      <c r="B4" t="s">
        <v>648</v>
      </c>
      <c r="C4" t="s">
        <v>6151</v>
      </c>
      <c r="I4" s="4" t="s">
        <v>6767</v>
      </c>
      <c r="J4">
        <f>COUNTIFS(Table3[],"Animation")</f>
        <v>234</v>
      </c>
    </row>
    <row r="5" spans="1:10" x14ac:dyDescent="0.25">
      <c r="A5" s="2" t="s">
        <v>878</v>
      </c>
      <c r="B5" t="s">
        <v>6151</v>
      </c>
      <c r="I5" s="4" t="s">
        <v>7746</v>
      </c>
      <c r="J5">
        <f>COUNTIFS(Table3[],"Biography")</f>
        <v>291</v>
      </c>
    </row>
    <row r="6" spans="1:10" x14ac:dyDescent="0.25">
      <c r="A6" s="2" t="s">
        <v>878</v>
      </c>
      <c r="B6" t="s">
        <v>648</v>
      </c>
      <c r="C6" t="s">
        <v>7217</v>
      </c>
      <c r="I6" s="4" t="s">
        <v>1094</v>
      </c>
      <c r="J6">
        <f>COUNTIFS(Table3[],"Comedy")</f>
        <v>1826</v>
      </c>
    </row>
    <row r="7" spans="1:10" x14ac:dyDescent="0.25">
      <c r="A7" s="2" t="s">
        <v>878</v>
      </c>
      <c r="B7" t="s">
        <v>648</v>
      </c>
      <c r="C7" t="s">
        <v>11335</v>
      </c>
      <c r="I7" s="4" t="s">
        <v>14109</v>
      </c>
      <c r="J7">
        <f>COUNTIFS(Table3[],"Crime")</f>
        <v>851</v>
      </c>
    </row>
    <row r="8" spans="1:10" hidden="1" x14ac:dyDescent="0.25">
      <c r="A8" s="2" t="s">
        <v>648</v>
      </c>
      <c r="B8" t="s">
        <v>6767</v>
      </c>
      <c r="C8" t="s">
        <v>1094</v>
      </c>
      <c r="D8" t="s">
        <v>10406</v>
      </c>
      <c r="E8" t="s">
        <v>842</v>
      </c>
      <c r="F8" t="s">
        <v>9990</v>
      </c>
      <c r="G8" t="s">
        <v>11335</v>
      </c>
      <c r="I8" s="4" t="s">
        <v>51</v>
      </c>
      <c r="J8">
        <f>COUNTIFS(Table3[],"Documentary")</f>
        <v>112</v>
      </c>
    </row>
    <row r="9" spans="1:10" x14ac:dyDescent="0.25">
      <c r="A9" s="2" t="s">
        <v>878</v>
      </c>
      <c r="B9" t="s">
        <v>648</v>
      </c>
      <c r="C9" t="s">
        <v>7217</v>
      </c>
      <c r="I9" s="4" t="s">
        <v>2164</v>
      </c>
      <c r="J9">
        <f>COUNTIFS(Table3[],"Drama")</f>
        <v>2503</v>
      </c>
    </row>
    <row r="10" spans="1:10" hidden="1" x14ac:dyDescent="0.25">
      <c r="A10" s="2" t="s">
        <v>648</v>
      </c>
      <c r="B10" t="s">
        <v>10406</v>
      </c>
      <c r="C10" t="s">
        <v>842</v>
      </c>
      <c r="D10" t="s">
        <v>14107</v>
      </c>
      <c r="I10" s="4" t="s">
        <v>10406</v>
      </c>
      <c r="J10">
        <f>COUNTIFS(Table3[],"Family")</f>
        <v>532</v>
      </c>
    </row>
    <row r="11" spans="1:10" x14ac:dyDescent="0.25">
      <c r="A11" s="2" t="s">
        <v>878</v>
      </c>
      <c r="B11" t="s">
        <v>648</v>
      </c>
      <c r="C11" t="s">
        <v>7217</v>
      </c>
      <c r="I11" s="4" t="s">
        <v>842</v>
      </c>
      <c r="J11">
        <f>COUNTIFS(Table3[],"Fantasy")</f>
        <v>591</v>
      </c>
    </row>
    <row r="12" spans="1:10" x14ac:dyDescent="0.25">
      <c r="A12" s="2" t="s">
        <v>878</v>
      </c>
      <c r="B12" t="s">
        <v>648</v>
      </c>
      <c r="C12" t="s">
        <v>7217</v>
      </c>
      <c r="I12" s="4" t="s">
        <v>14113</v>
      </c>
      <c r="J12">
        <f>COUNTIFS(Table3[],"Film-Noir")</f>
        <v>6</v>
      </c>
    </row>
    <row r="13" spans="1:10" x14ac:dyDescent="0.25">
      <c r="A13" s="2" t="s">
        <v>878</v>
      </c>
      <c r="B13" t="s">
        <v>648</v>
      </c>
      <c r="I13" s="4" t="s">
        <v>13169</v>
      </c>
      <c r="J13">
        <f>COUNTIFS(Table3[],"History")</f>
        <v>203</v>
      </c>
    </row>
    <row r="14" spans="1:10" x14ac:dyDescent="0.25">
      <c r="A14" s="2" t="s">
        <v>878</v>
      </c>
      <c r="B14" t="s">
        <v>648</v>
      </c>
      <c r="C14" t="s">
        <v>842</v>
      </c>
      <c r="I14" s="4" t="s">
        <v>3905</v>
      </c>
      <c r="J14">
        <f>COUNTIFS(Table3[],"Horror")</f>
        <v>554</v>
      </c>
    </row>
    <row r="15" spans="1:10" x14ac:dyDescent="0.25">
      <c r="A15" s="2" t="s">
        <v>878</v>
      </c>
      <c r="B15" t="s">
        <v>648</v>
      </c>
      <c r="C15" t="s">
        <v>8666</v>
      </c>
      <c r="I15" s="4" t="s">
        <v>7050</v>
      </c>
      <c r="J15">
        <f>COUNTIFS(Table3[],"Music")</f>
        <v>213</v>
      </c>
    </row>
    <row r="16" spans="1:10" x14ac:dyDescent="0.25">
      <c r="A16" s="2" t="s">
        <v>878</v>
      </c>
      <c r="B16" t="s">
        <v>648</v>
      </c>
      <c r="C16" t="s">
        <v>842</v>
      </c>
      <c r="D16" t="s">
        <v>7217</v>
      </c>
      <c r="I16" s="4" t="s">
        <v>9990</v>
      </c>
      <c r="J16">
        <f>COUNTIFS(Table3[],"Musical")</f>
        <v>132</v>
      </c>
    </row>
    <row r="17" spans="1:11" x14ac:dyDescent="0.25">
      <c r="A17" s="2" t="s">
        <v>878</v>
      </c>
      <c r="B17" t="s">
        <v>648</v>
      </c>
      <c r="C17" t="s">
        <v>10406</v>
      </c>
      <c r="D17" t="s">
        <v>842</v>
      </c>
      <c r="I17" s="4" t="s">
        <v>14107</v>
      </c>
      <c r="J17">
        <f>COUNTIFS(Table3[],"Mystery")</f>
        <v>474</v>
      </c>
    </row>
    <row r="18" spans="1:11" x14ac:dyDescent="0.25">
      <c r="A18" s="2" t="s">
        <v>878</v>
      </c>
      <c r="B18" t="s">
        <v>648</v>
      </c>
      <c r="C18" t="s">
        <v>7217</v>
      </c>
      <c r="I18" s="4" t="s">
        <v>11335</v>
      </c>
      <c r="J18">
        <f>COUNTIFS(Table3[],"Romance")</f>
        <v>1084</v>
      </c>
    </row>
    <row r="19" spans="1:11" x14ac:dyDescent="0.25">
      <c r="A19" s="2" t="s">
        <v>878</v>
      </c>
      <c r="B19" t="s">
        <v>648</v>
      </c>
      <c r="C19" t="s">
        <v>842</v>
      </c>
      <c r="I19" s="4" t="s">
        <v>7217</v>
      </c>
      <c r="J19">
        <f>COUNTIFS(Table3[],"Sci-Fi")</f>
        <v>598</v>
      </c>
    </row>
    <row r="20" spans="1:11" x14ac:dyDescent="0.25">
      <c r="A20" s="2" t="s">
        <v>878</v>
      </c>
      <c r="B20" t="s">
        <v>648</v>
      </c>
      <c r="C20" t="s">
        <v>1094</v>
      </c>
      <c r="D20" t="s">
        <v>10406</v>
      </c>
      <c r="E20" t="s">
        <v>842</v>
      </c>
      <c r="F20" t="s">
        <v>7217</v>
      </c>
      <c r="I20" s="4" t="s">
        <v>6151</v>
      </c>
      <c r="J20">
        <f>COUNTIFS(Table3[],"Thriller")</f>
        <v>1372</v>
      </c>
    </row>
    <row r="21" spans="1:11" hidden="1" x14ac:dyDescent="0.25">
      <c r="A21" s="2" t="s">
        <v>648</v>
      </c>
      <c r="B21" t="s">
        <v>842</v>
      </c>
      <c r="I21" s="4" t="s">
        <v>8666</v>
      </c>
      <c r="J21">
        <f>COUNTIFS(Table3[],"Western")</f>
        <v>97</v>
      </c>
    </row>
    <row r="22" spans="1:11" x14ac:dyDescent="0.25">
      <c r="A22" s="2" t="s">
        <v>878</v>
      </c>
      <c r="B22" t="s">
        <v>648</v>
      </c>
      <c r="C22" t="s">
        <v>842</v>
      </c>
    </row>
    <row r="23" spans="1:11" x14ac:dyDescent="0.25">
      <c r="A23" s="2" t="s">
        <v>878</v>
      </c>
      <c r="B23" t="s">
        <v>648</v>
      </c>
      <c r="C23" t="s">
        <v>2164</v>
      </c>
      <c r="D23" t="s">
        <v>13169</v>
      </c>
    </row>
    <row r="24" spans="1:11" hidden="1" x14ac:dyDescent="0.25">
      <c r="A24" s="2" t="s">
        <v>648</v>
      </c>
      <c r="B24" t="s">
        <v>842</v>
      </c>
    </row>
    <row r="25" spans="1:11" hidden="1" x14ac:dyDescent="0.25">
      <c r="A25" s="2" t="s">
        <v>648</v>
      </c>
      <c r="B25" t="s">
        <v>10406</v>
      </c>
      <c r="C25" t="s">
        <v>842</v>
      </c>
    </row>
    <row r="26" spans="1:11" x14ac:dyDescent="0.25">
      <c r="A26" s="2" t="s">
        <v>878</v>
      </c>
      <c r="B26" t="s">
        <v>648</v>
      </c>
      <c r="C26" t="s">
        <v>2164</v>
      </c>
      <c r="D26" t="s">
        <v>11335</v>
      </c>
      <c r="I26" t="s">
        <v>14122</v>
      </c>
      <c r="K26">
        <v>4901</v>
      </c>
    </row>
    <row r="27" spans="1:11" hidden="1" x14ac:dyDescent="0.25">
      <c r="A27" s="2" t="s">
        <v>2164</v>
      </c>
      <c r="B27" t="s">
        <v>11335</v>
      </c>
    </row>
    <row r="28" spans="1:11" x14ac:dyDescent="0.25">
      <c r="A28" s="2" t="s">
        <v>878</v>
      </c>
      <c r="B28" t="s">
        <v>648</v>
      </c>
      <c r="C28" t="s">
        <v>7217</v>
      </c>
    </row>
    <row r="29" spans="1:11" x14ac:dyDescent="0.25">
      <c r="A29" s="2" t="s">
        <v>878</v>
      </c>
      <c r="B29" t="s">
        <v>648</v>
      </c>
      <c r="C29" t="s">
        <v>7217</v>
      </c>
      <c r="D29" t="s">
        <v>6151</v>
      </c>
    </row>
    <row r="30" spans="1:11" x14ac:dyDescent="0.25">
      <c r="A30" s="2" t="s">
        <v>878</v>
      </c>
      <c r="B30" t="s">
        <v>648</v>
      </c>
      <c r="C30" t="s">
        <v>7217</v>
      </c>
      <c r="D30" t="s">
        <v>6151</v>
      </c>
    </row>
    <row r="31" spans="1:11" x14ac:dyDescent="0.25">
      <c r="A31" s="2" t="s">
        <v>878</v>
      </c>
      <c r="B31" t="s">
        <v>648</v>
      </c>
      <c r="C31" t="s">
        <v>6151</v>
      </c>
    </row>
    <row r="32" spans="1:11" x14ac:dyDescent="0.25">
      <c r="A32" s="2" t="s">
        <v>878</v>
      </c>
      <c r="B32" t="s">
        <v>648</v>
      </c>
      <c r="C32" t="s">
        <v>842</v>
      </c>
      <c r="D32" t="s">
        <v>11335</v>
      </c>
    </row>
    <row r="33" spans="1:5" x14ac:dyDescent="0.25">
      <c r="A33" s="2" t="s">
        <v>878</v>
      </c>
      <c r="B33" t="s">
        <v>648</v>
      </c>
      <c r="C33" t="s">
        <v>7217</v>
      </c>
    </row>
    <row r="34" spans="1:5" hidden="1" x14ac:dyDescent="0.25">
      <c r="A34" s="2" t="s">
        <v>648</v>
      </c>
      <c r="B34" t="s">
        <v>10406</v>
      </c>
      <c r="C34" t="s">
        <v>842</v>
      </c>
    </row>
    <row r="35" spans="1:5" x14ac:dyDescent="0.25">
      <c r="A35" s="2" t="s">
        <v>878</v>
      </c>
      <c r="B35" t="s">
        <v>648</v>
      </c>
      <c r="C35" t="s">
        <v>842</v>
      </c>
      <c r="D35" t="s">
        <v>7217</v>
      </c>
      <c r="E35" t="s">
        <v>6151</v>
      </c>
    </row>
    <row r="36" spans="1:5" hidden="1" x14ac:dyDescent="0.25">
      <c r="A36" s="2" t="s">
        <v>648</v>
      </c>
      <c r="B36" t="s">
        <v>6767</v>
      </c>
      <c r="C36" t="s">
        <v>1094</v>
      </c>
      <c r="D36" t="s">
        <v>10406</v>
      </c>
      <c r="E36" t="s">
        <v>842</v>
      </c>
    </row>
    <row r="37" spans="1:5" x14ac:dyDescent="0.25">
      <c r="A37" s="2" t="s">
        <v>878</v>
      </c>
      <c r="B37" t="s">
        <v>648</v>
      </c>
      <c r="C37" t="s">
        <v>7217</v>
      </c>
    </row>
    <row r="38" spans="1:5" x14ac:dyDescent="0.25">
      <c r="A38" s="2" t="s">
        <v>878</v>
      </c>
      <c r="B38" t="s">
        <v>648</v>
      </c>
      <c r="C38" t="s">
        <v>7217</v>
      </c>
    </row>
    <row r="39" spans="1:5" hidden="1" x14ac:dyDescent="0.25">
      <c r="A39" s="2" t="s">
        <v>648</v>
      </c>
      <c r="B39" t="s">
        <v>10406</v>
      </c>
      <c r="C39" t="s">
        <v>842</v>
      </c>
    </row>
    <row r="40" spans="1:5" x14ac:dyDescent="0.25">
      <c r="A40" s="2" t="s">
        <v>878</v>
      </c>
      <c r="B40" t="s">
        <v>648</v>
      </c>
      <c r="C40" t="s">
        <v>842</v>
      </c>
      <c r="D40" t="s">
        <v>7217</v>
      </c>
    </row>
    <row r="41" spans="1:5" x14ac:dyDescent="0.25">
      <c r="A41" s="2" t="s">
        <v>878</v>
      </c>
      <c r="B41" t="s">
        <v>648</v>
      </c>
      <c r="C41" t="s">
        <v>7217</v>
      </c>
    </row>
    <row r="42" spans="1:5" hidden="1" x14ac:dyDescent="0.25">
      <c r="A42" s="2" t="s">
        <v>648</v>
      </c>
      <c r="B42" t="s">
        <v>6767</v>
      </c>
      <c r="C42" t="s">
        <v>1094</v>
      </c>
      <c r="D42" t="s">
        <v>10406</v>
      </c>
      <c r="E42" t="s">
        <v>14108</v>
      </c>
    </row>
    <row r="43" spans="1:5" x14ac:dyDescent="0.25">
      <c r="A43" s="2" t="s">
        <v>878</v>
      </c>
      <c r="B43" t="s">
        <v>648</v>
      </c>
      <c r="C43" t="s">
        <v>7217</v>
      </c>
    </row>
    <row r="44" spans="1:5" hidden="1" x14ac:dyDescent="0.25">
      <c r="A44" s="2" t="s">
        <v>648</v>
      </c>
      <c r="B44" t="s">
        <v>6767</v>
      </c>
      <c r="C44" t="s">
        <v>1094</v>
      </c>
      <c r="D44" t="s">
        <v>10406</v>
      </c>
      <c r="E44" t="s">
        <v>842</v>
      </c>
    </row>
    <row r="45" spans="1:5" x14ac:dyDescent="0.25">
      <c r="A45" s="2" t="s">
        <v>878</v>
      </c>
      <c r="B45" t="s">
        <v>648</v>
      </c>
      <c r="C45" t="s">
        <v>7217</v>
      </c>
    </row>
    <row r="46" spans="1:5" x14ac:dyDescent="0.25">
      <c r="A46" s="2" t="s">
        <v>878</v>
      </c>
      <c r="B46" t="s">
        <v>14109</v>
      </c>
      <c r="C46" t="s">
        <v>6151</v>
      </c>
    </row>
    <row r="47" spans="1:5" x14ac:dyDescent="0.25">
      <c r="A47" s="2" t="s">
        <v>878</v>
      </c>
      <c r="B47" t="s">
        <v>648</v>
      </c>
      <c r="C47" t="s">
        <v>3905</v>
      </c>
      <c r="D47" t="s">
        <v>7217</v>
      </c>
      <c r="E47" t="s">
        <v>6151</v>
      </c>
    </row>
    <row r="48" spans="1:5" x14ac:dyDescent="0.25">
      <c r="A48" s="2" t="s">
        <v>878</v>
      </c>
      <c r="B48" t="s">
        <v>648</v>
      </c>
      <c r="C48" t="s">
        <v>842</v>
      </c>
      <c r="D48" t="s">
        <v>7217</v>
      </c>
      <c r="E48" t="s">
        <v>6151</v>
      </c>
    </row>
    <row r="49" spans="1:5" x14ac:dyDescent="0.25">
      <c r="A49" s="2" t="s">
        <v>878</v>
      </c>
      <c r="B49" t="s">
        <v>648</v>
      </c>
      <c r="C49" t="s">
        <v>7217</v>
      </c>
    </row>
    <row r="50" spans="1:5" hidden="1" x14ac:dyDescent="0.25">
      <c r="A50" s="2" t="s">
        <v>648</v>
      </c>
      <c r="B50" t="s">
        <v>842</v>
      </c>
    </row>
    <row r="51" spans="1:5" hidden="1" x14ac:dyDescent="0.25">
      <c r="A51" s="2" t="s">
        <v>2164</v>
      </c>
      <c r="B51" t="s">
        <v>11335</v>
      </c>
    </row>
    <row r="52" spans="1:5" x14ac:dyDescent="0.25">
      <c r="A52" s="2" t="s">
        <v>878</v>
      </c>
      <c r="B52" t="s">
        <v>648</v>
      </c>
      <c r="C52" t="s">
        <v>842</v>
      </c>
      <c r="D52" t="s">
        <v>11335</v>
      </c>
    </row>
    <row r="53" spans="1:5" x14ac:dyDescent="0.25">
      <c r="A53" s="2" t="s">
        <v>878</v>
      </c>
      <c r="B53" t="s">
        <v>648</v>
      </c>
      <c r="C53" t="s">
        <v>7217</v>
      </c>
    </row>
    <row r="54" spans="1:5" x14ac:dyDescent="0.25">
      <c r="A54" s="2" t="s">
        <v>878</v>
      </c>
      <c r="B54" t="s">
        <v>648</v>
      </c>
      <c r="C54" t="s">
        <v>7217</v>
      </c>
    </row>
    <row r="55" spans="1:5" x14ac:dyDescent="0.25">
      <c r="A55" s="2" t="s">
        <v>878</v>
      </c>
      <c r="B55" t="s">
        <v>648</v>
      </c>
      <c r="C55" t="s">
        <v>842</v>
      </c>
    </row>
    <row r="56" spans="1:5" hidden="1" x14ac:dyDescent="0.25">
      <c r="A56" s="2" t="s">
        <v>648</v>
      </c>
      <c r="B56" t="s">
        <v>6767</v>
      </c>
      <c r="C56" t="s">
        <v>1094</v>
      </c>
      <c r="D56" t="s">
        <v>10406</v>
      </c>
      <c r="E56" t="s">
        <v>842</v>
      </c>
    </row>
    <row r="57" spans="1:5" hidden="1" x14ac:dyDescent="0.25">
      <c r="A57" s="2" t="s">
        <v>648</v>
      </c>
      <c r="B57" t="s">
        <v>6767</v>
      </c>
      <c r="C57" t="s">
        <v>1094</v>
      </c>
      <c r="D57" t="s">
        <v>10406</v>
      </c>
      <c r="E57" t="s">
        <v>842</v>
      </c>
    </row>
    <row r="58" spans="1:5" x14ac:dyDescent="0.25">
      <c r="A58" s="2" t="s">
        <v>878</v>
      </c>
      <c r="B58" t="s">
        <v>648</v>
      </c>
      <c r="C58" t="s">
        <v>7217</v>
      </c>
      <c r="D58" t="s">
        <v>6151</v>
      </c>
    </row>
    <row r="59" spans="1:5" hidden="1" x14ac:dyDescent="0.25">
      <c r="A59" s="2" t="s">
        <v>648</v>
      </c>
      <c r="B59" t="s">
        <v>6767</v>
      </c>
      <c r="C59" t="s">
        <v>10406</v>
      </c>
      <c r="D59" t="s">
        <v>7217</v>
      </c>
    </row>
    <row r="60" spans="1:5" x14ac:dyDescent="0.25">
      <c r="A60" s="2" t="s">
        <v>878</v>
      </c>
      <c r="B60" t="s">
        <v>1094</v>
      </c>
      <c r="C60" t="s">
        <v>14109</v>
      </c>
      <c r="D60" t="s">
        <v>6151</v>
      </c>
    </row>
    <row r="61" spans="1:5" x14ac:dyDescent="0.25">
      <c r="A61" s="2" t="s">
        <v>878</v>
      </c>
      <c r="B61" t="s">
        <v>648</v>
      </c>
      <c r="C61" t="s">
        <v>7217</v>
      </c>
    </row>
    <row r="62" spans="1:5" hidden="1" x14ac:dyDescent="0.25">
      <c r="A62" s="2" t="s">
        <v>6767</v>
      </c>
      <c r="B62" t="s">
        <v>2164</v>
      </c>
      <c r="C62" t="s">
        <v>10406</v>
      </c>
      <c r="D62" t="s">
        <v>842</v>
      </c>
    </row>
    <row r="63" spans="1:5" x14ac:dyDescent="0.25">
      <c r="A63" s="2" t="s">
        <v>878</v>
      </c>
      <c r="B63" t="s">
        <v>648</v>
      </c>
      <c r="C63" t="s">
        <v>7217</v>
      </c>
    </row>
    <row r="64" spans="1:5" x14ac:dyDescent="0.25">
      <c r="A64" s="2" t="s">
        <v>878</v>
      </c>
      <c r="B64" t="s">
        <v>648</v>
      </c>
      <c r="C64" t="s">
        <v>2164</v>
      </c>
      <c r="D64" t="s">
        <v>11335</v>
      </c>
    </row>
    <row r="65" spans="1:6" hidden="1" x14ac:dyDescent="0.25">
      <c r="A65" s="2" t="s">
        <v>648</v>
      </c>
      <c r="B65" t="s">
        <v>10406</v>
      </c>
      <c r="C65" t="s">
        <v>842</v>
      </c>
    </row>
    <row r="66" spans="1:6" x14ac:dyDescent="0.25">
      <c r="A66" s="2" t="s">
        <v>878</v>
      </c>
      <c r="B66" t="s">
        <v>648</v>
      </c>
      <c r="C66" t="s">
        <v>7217</v>
      </c>
    </row>
    <row r="67" spans="1:6" x14ac:dyDescent="0.25">
      <c r="A67" s="2" t="s">
        <v>878</v>
      </c>
      <c r="B67" t="s">
        <v>14109</v>
      </c>
      <c r="C67" t="s">
        <v>2164</v>
      </c>
      <c r="D67" t="s">
        <v>6151</v>
      </c>
    </row>
    <row r="68" spans="1:6" hidden="1" x14ac:dyDescent="0.25">
      <c r="A68" s="2" t="s">
        <v>648</v>
      </c>
      <c r="B68" t="s">
        <v>6767</v>
      </c>
      <c r="C68" t="s">
        <v>1094</v>
      </c>
      <c r="D68" t="s">
        <v>10406</v>
      </c>
    </row>
    <row r="69" spans="1:6" x14ac:dyDescent="0.25">
      <c r="A69" s="2" t="s">
        <v>878</v>
      </c>
      <c r="B69" t="s">
        <v>648</v>
      </c>
      <c r="C69" t="s">
        <v>6767</v>
      </c>
      <c r="D69" t="s">
        <v>1094</v>
      </c>
      <c r="E69" t="s">
        <v>10406</v>
      </c>
      <c r="F69" t="s">
        <v>7217</v>
      </c>
    </row>
    <row r="70" spans="1:6" x14ac:dyDescent="0.25">
      <c r="A70" s="2" t="s">
        <v>878</v>
      </c>
      <c r="B70" t="s">
        <v>648</v>
      </c>
      <c r="C70" t="s">
        <v>7217</v>
      </c>
    </row>
    <row r="71" spans="1:6" hidden="1" x14ac:dyDescent="0.25">
      <c r="A71" s="2" t="s">
        <v>648</v>
      </c>
      <c r="B71" t="s">
        <v>2164</v>
      </c>
      <c r="C71" t="s">
        <v>10406</v>
      </c>
      <c r="D71" t="s">
        <v>14107</v>
      </c>
    </row>
    <row r="72" spans="1:6" x14ac:dyDescent="0.25">
      <c r="A72" s="2" t="s">
        <v>878</v>
      </c>
      <c r="B72" t="s">
        <v>1094</v>
      </c>
      <c r="C72" t="s">
        <v>7217</v>
      </c>
      <c r="D72" t="s">
        <v>8666</v>
      </c>
    </row>
    <row r="73" spans="1:6" x14ac:dyDescent="0.25">
      <c r="A73" s="2" t="s">
        <v>878</v>
      </c>
      <c r="B73" t="s">
        <v>648</v>
      </c>
      <c r="C73" t="s">
        <v>842</v>
      </c>
      <c r="D73" t="s">
        <v>3905</v>
      </c>
      <c r="E73" t="s">
        <v>6151</v>
      </c>
    </row>
    <row r="74" spans="1:6" x14ac:dyDescent="0.25">
      <c r="A74" s="2" t="s">
        <v>878</v>
      </c>
      <c r="B74" t="s">
        <v>648</v>
      </c>
      <c r="C74" t="s">
        <v>1094</v>
      </c>
      <c r="D74" t="s">
        <v>7217</v>
      </c>
    </row>
    <row r="75" spans="1:6" hidden="1" x14ac:dyDescent="0.25">
      <c r="A75" s="2" t="s">
        <v>1094</v>
      </c>
      <c r="B75" t="s">
        <v>10406</v>
      </c>
      <c r="C75" t="s">
        <v>842</v>
      </c>
    </row>
    <row r="76" spans="1:6" x14ac:dyDescent="0.25">
      <c r="A76" s="2" t="s">
        <v>878</v>
      </c>
      <c r="B76" t="s">
        <v>648</v>
      </c>
      <c r="C76" t="s">
        <v>7217</v>
      </c>
    </row>
    <row r="77" spans="1:6" x14ac:dyDescent="0.25">
      <c r="A77" s="2" t="s">
        <v>878</v>
      </c>
      <c r="B77" t="s">
        <v>648</v>
      </c>
      <c r="C77" t="s">
        <v>7217</v>
      </c>
      <c r="D77" t="s">
        <v>6151</v>
      </c>
    </row>
    <row r="78" spans="1:6" x14ac:dyDescent="0.25">
      <c r="A78" s="2" t="s">
        <v>878</v>
      </c>
      <c r="B78" t="s">
        <v>648</v>
      </c>
      <c r="C78" t="s">
        <v>7217</v>
      </c>
      <c r="D78" t="s">
        <v>6151</v>
      </c>
    </row>
    <row r="79" spans="1:6" hidden="1" x14ac:dyDescent="0.25">
      <c r="A79" s="2" t="s">
        <v>648</v>
      </c>
      <c r="B79" t="s">
        <v>6767</v>
      </c>
      <c r="C79" t="s">
        <v>1094</v>
      </c>
      <c r="D79" t="s">
        <v>2164</v>
      </c>
      <c r="E79" t="s">
        <v>10406</v>
      </c>
      <c r="F79" t="s">
        <v>842</v>
      </c>
    </row>
    <row r="80" spans="1:6" hidden="1" x14ac:dyDescent="0.25">
      <c r="A80" s="2" t="s">
        <v>648</v>
      </c>
      <c r="B80" t="s">
        <v>2164</v>
      </c>
      <c r="C80" t="s">
        <v>10406</v>
      </c>
      <c r="D80" t="s">
        <v>842</v>
      </c>
    </row>
    <row r="81" spans="1:7" x14ac:dyDescent="0.25">
      <c r="A81" s="2" t="s">
        <v>878</v>
      </c>
      <c r="B81" t="s">
        <v>648</v>
      </c>
      <c r="C81" t="s">
        <v>7217</v>
      </c>
    </row>
    <row r="82" spans="1:7" x14ac:dyDescent="0.25">
      <c r="A82" s="2" t="s">
        <v>878</v>
      </c>
      <c r="B82" t="s">
        <v>648</v>
      </c>
      <c r="C82" t="s">
        <v>2164</v>
      </c>
      <c r="D82" t="s">
        <v>842</v>
      </c>
    </row>
    <row r="83" spans="1:7" x14ac:dyDescent="0.25">
      <c r="A83" s="2" t="s">
        <v>878</v>
      </c>
      <c r="B83" t="s">
        <v>648</v>
      </c>
      <c r="C83" t="s">
        <v>10406</v>
      </c>
      <c r="D83" t="s">
        <v>842</v>
      </c>
      <c r="E83" t="s">
        <v>11335</v>
      </c>
    </row>
    <row r="84" spans="1:7" x14ac:dyDescent="0.25">
      <c r="A84" s="2" t="s">
        <v>878</v>
      </c>
      <c r="B84" t="s">
        <v>648</v>
      </c>
      <c r="C84" t="s">
        <v>2164</v>
      </c>
      <c r="D84" t="s">
        <v>7217</v>
      </c>
    </row>
    <row r="85" spans="1:7" x14ac:dyDescent="0.25">
      <c r="A85" s="2" t="s">
        <v>878</v>
      </c>
      <c r="B85" t="s">
        <v>648</v>
      </c>
      <c r="C85" t="s">
        <v>11335</v>
      </c>
      <c r="D85" t="s">
        <v>7217</v>
      </c>
    </row>
    <row r="86" spans="1:7" x14ac:dyDescent="0.25">
      <c r="A86" s="2" t="s">
        <v>878</v>
      </c>
      <c r="B86" t="s">
        <v>648</v>
      </c>
      <c r="C86" t="s">
        <v>2164</v>
      </c>
      <c r="D86" t="s">
        <v>842</v>
      </c>
    </row>
    <row r="87" spans="1:7" x14ac:dyDescent="0.25">
      <c r="A87" s="2" t="s">
        <v>878</v>
      </c>
      <c r="B87" t="s">
        <v>648</v>
      </c>
      <c r="C87" t="s">
        <v>7217</v>
      </c>
    </row>
    <row r="88" spans="1:7" hidden="1" x14ac:dyDescent="0.25">
      <c r="A88" s="2" t="s">
        <v>648</v>
      </c>
      <c r="B88" t="s">
        <v>6767</v>
      </c>
      <c r="C88" t="s">
        <v>1094</v>
      </c>
      <c r="D88" t="s">
        <v>10406</v>
      </c>
      <c r="E88" t="s">
        <v>842</v>
      </c>
    </row>
    <row r="89" spans="1:7" x14ac:dyDescent="0.25">
      <c r="A89" s="2" t="s">
        <v>878</v>
      </c>
      <c r="B89" t="s">
        <v>648</v>
      </c>
      <c r="C89" t="s">
        <v>10406</v>
      </c>
      <c r="D89" t="s">
        <v>14107</v>
      </c>
      <c r="E89" t="s">
        <v>7217</v>
      </c>
    </row>
    <row r="90" spans="1:7" x14ac:dyDescent="0.25">
      <c r="A90" s="2" t="s">
        <v>878</v>
      </c>
      <c r="B90" t="s">
        <v>648</v>
      </c>
      <c r="C90" t="s">
        <v>6767</v>
      </c>
      <c r="D90" t="s">
        <v>1094</v>
      </c>
      <c r="E90" t="s">
        <v>2164</v>
      </c>
      <c r="F90" t="s">
        <v>10406</v>
      </c>
      <c r="G90" t="s">
        <v>7217</v>
      </c>
    </row>
    <row r="91" spans="1:7" hidden="1" x14ac:dyDescent="0.25">
      <c r="A91" s="2" t="s">
        <v>648</v>
      </c>
      <c r="B91" t="s">
        <v>6767</v>
      </c>
      <c r="C91" t="s">
        <v>1094</v>
      </c>
      <c r="D91" t="s">
        <v>10406</v>
      </c>
      <c r="E91" t="s">
        <v>7217</v>
      </c>
    </row>
    <row r="92" spans="1:7" hidden="1" x14ac:dyDescent="0.25">
      <c r="A92" s="2" t="s">
        <v>648</v>
      </c>
      <c r="B92" t="s">
        <v>6767</v>
      </c>
      <c r="C92" t="s">
        <v>10406</v>
      </c>
      <c r="D92" t="s">
        <v>842</v>
      </c>
    </row>
    <row r="93" spans="1:7" x14ac:dyDescent="0.25">
      <c r="A93" s="2" t="s">
        <v>878</v>
      </c>
      <c r="B93" t="s">
        <v>648</v>
      </c>
      <c r="C93" t="s">
        <v>7217</v>
      </c>
    </row>
    <row r="94" spans="1:7" hidden="1" x14ac:dyDescent="0.25">
      <c r="A94" s="2" t="s">
        <v>648</v>
      </c>
      <c r="B94" t="s">
        <v>6767</v>
      </c>
      <c r="C94" t="s">
        <v>10406</v>
      </c>
      <c r="D94" t="s">
        <v>842</v>
      </c>
    </row>
    <row r="95" spans="1:7" x14ac:dyDescent="0.25">
      <c r="A95" s="2" t="s">
        <v>878</v>
      </c>
      <c r="B95" t="s">
        <v>7217</v>
      </c>
    </row>
    <row r="96" spans="1:7" x14ac:dyDescent="0.25">
      <c r="A96" s="2" t="s">
        <v>878</v>
      </c>
      <c r="B96" t="s">
        <v>648</v>
      </c>
      <c r="C96" t="s">
        <v>7217</v>
      </c>
    </row>
    <row r="97" spans="1:5" hidden="1" x14ac:dyDescent="0.25">
      <c r="A97" s="2" t="s">
        <v>648</v>
      </c>
      <c r="B97" t="s">
        <v>2164</v>
      </c>
      <c r="C97" t="s">
        <v>7217</v>
      </c>
    </row>
    <row r="98" spans="1:5" x14ac:dyDescent="0.25">
      <c r="A98" s="2" t="s">
        <v>878</v>
      </c>
      <c r="B98" t="s">
        <v>648</v>
      </c>
      <c r="C98" t="s">
        <v>7217</v>
      </c>
      <c r="D98" t="s">
        <v>6151</v>
      </c>
    </row>
    <row r="99" spans="1:5" x14ac:dyDescent="0.25">
      <c r="A99" s="2" t="s">
        <v>878</v>
      </c>
      <c r="B99" t="s">
        <v>648</v>
      </c>
      <c r="C99" t="s">
        <v>2164</v>
      </c>
      <c r="D99" t="s">
        <v>3905</v>
      </c>
      <c r="E99" t="s">
        <v>7217</v>
      </c>
    </row>
    <row r="100" spans="1:5" hidden="1" x14ac:dyDescent="0.25">
      <c r="A100" s="2" t="s">
        <v>648</v>
      </c>
      <c r="B100" t="s">
        <v>842</v>
      </c>
    </row>
    <row r="101" spans="1:5" x14ac:dyDescent="0.25">
      <c r="A101" s="2" t="s">
        <v>878</v>
      </c>
      <c r="B101" t="s">
        <v>14109</v>
      </c>
      <c r="C101" t="s">
        <v>6151</v>
      </c>
    </row>
    <row r="102" spans="1:5" hidden="1" x14ac:dyDescent="0.25">
      <c r="A102" s="2" t="s">
        <v>2164</v>
      </c>
      <c r="B102" t="s">
        <v>842</v>
      </c>
      <c r="C102" t="s">
        <v>11335</v>
      </c>
    </row>
    <row r="103" spans="1:5" x14ac:dyDescent="0.25">
      <c r="A103" s="2" t="s">
        <v>878</v>
      </c>
      <c r="B103" t="s">
        <v>648</v>
      </c>
      <c r="C103" t="s">
        <v>7217</v>
      </c>
    </row>
    <row r="104" spans="1:5" hidden="1" x14ac:dyDescent="0.25">
      <c r="A104" s="2" t="s">
        <v>648</v>
      </c>
      <c r="B104" t="s">
        <v>7217</v>
      </c>
    </row>
    <row r="105" spans="1:5" x14ac:dyDescent="0.25">
      <c r="A105" s="2" t="s">
        <v>878</v>
      </c>
      <c r="B105" t="s">
        <v>648</v>
      </c>
      <c r="C105" t="s">
        <v>10406</v>
      </c>
      <c r="D105" t="s">
        <v>842</v>
      </c>
    </row>
    <row r="106" spans="1:5" x14ac:dyDescent="0.25">
      <c r="A106" s="2" t="s">
        <v>878</v>
      </c>
      <c r="B106" t="s">
        <v>648</v>
      </c>
      <c r="C106" t="s">
        <v>2164</v>
      </c>
      <c r="D106" t="s">
        <v>6151</v>
      </c>
    </row>
    <row r="107" spans="1:5" hidden="1" x14ac:dyDescent="0.25">
      <c r="A107" s="2" t="s">
        <v>648</v>
      </c>
      <c r="B107" t="s">
        <v>10406</v>
      </c>
      <c r="C107" t="s">
        <v>842</v>
      </c>
    </row>
    <row r="108" spans="1:5" hidden="1" x14ac:dyDescent="0.25">
      <c r="A108" s="2" t="s">
        <v>648</v>
      </c>
      <c r="B108" t="s">
        <v>6767</v>
      </c>
      <c r="C108" t="s">
        <v>1094</v>
      </c>
      <c r="D108" t="s">
        <v>10406</v>
      </c>
      <c r="E108" t="s">
        <v>842</v>
      </c>
    </row>
    <row r="109" spans="1:5" x14ac:dyDescent="0.25">
      <c r="A109" s="2" t="s">
        <v>878</v>
      </c>
      <c r="B109" t="s">
        <v>648</v>
      </c>
      <c r="C109" t="s">
        <v>842</v>
      </c>
    </row>
    <row r="110" spans="1:5" x14ac:dyDescent="0.25">
      <c r="A110" s="2" t="s">
        <v>878</v>
      </c>
      <c r="B110" t="s">
        <v>648</v>
      </c>
      <c r="C110" t="s">
        <v>7217</v>
      </c>
    </row>
    <row r="111" spans="1:5" hidden="1" x14ac:dyDescent="0.25">
      <c r="A111" s="2" t="s">
        <v>648</v>
      </c>
      <c r="B111" t="s">
        <v>10406</v>
      </c>
      <c r="C111" t="s">
        <v>842</v>
      </c>
    </row>
    <row r="112" spans="1:5" x14ac:dyDescent="0.25">
      <c r="A112" s="2" t="s">
        <v>878</v>
      </c>
      <c r="B112" t="s">
        <v>2164</v>
      </c>
      <c r="C112" t="s">
        <v>13169</v>
      </c>
      <c r="D112" t="s">
        <v>11335</v>
      </c>
      <c r="E112" t="s">
        <v>14110</v>
      </c>
    </row>
    <row r="113" spans="1:7" x14ac:dyDescent="0.25">
      <c r="A113" s="2" t="s">
        <v>878</v>
      </c>
      <c r="B113" t="s">
        <v>648</v>
      </c>
      <c r="C113" t="s">
        <v>7217</v>
      </c>
    </row>
    <row r="114" spans="1:7" x14ac:dyDescent="0.25">
      <c r="A114" s="2" t="s">
        <v>878</v>
      </c>
      <c r="B114" t="s">
        <v>648</v>
      </c>
      <c r="C114" t="s">
        <v>7746</v>
      </c>
      <c r="D114" t="s">
        <v>2164</v>
      </c>
      <c r="E114" t="s">
        <v>13169</v>
      </c>
      <c r="F114" t="s">
        <v>11335</v>
      </c>
      <c r="G114" t="s">
        <v>14110</v>
      </c>
    </row>
    <row r="115" spans="1:7" hidden="1" x14ac:dyDescent="0.25">
      <c r="A115" s="2" t="s">
        <v>648</v>
      </c>
      <c r="B115" t="s">
        <v>10406</v>
      </c>
      <c r="C115" t="s">
        <v>842</v>
      </c>
      <c r="D115" t="s">
        <v>14107</v>
      </c>
    </row>
    <row r="116" spans="1:7" hidden="1" x14ac:dyDescent="0.25">
      <c r="A116" s="2" t="s">
        <v>648</v>
      </c>
      <c r="B116" t="s">
        <v>10406</v>
      </c>
      <c r="C116" t="s">
        <v>842</v>
      </c>
      <c r="D116" t="s">
        <v>14107</v>
      </c>
    </row>
    <row r="117" spans="1:7" x14ac:dyDescent="0.25">
      <c r="A117" s="2" t="s">
        <v>878</v>
      </c>
      <c r="B117" t="s">
        <v>2164</v>
      </c>
    </row>
    <row r="118" spans="1:7" hidden="1" x14ac:dyDescent="0.25">
      <c r="A118" s="2" t="s">
        <v>2164</v>
      </c>
      <c r="B118" t="s">
        <v>3905</v>
      </c>
      <c r="C118" t="s">
        <v>7217</v>
      </c>
    </row>
    <row r="119" spans="1:7" hidden="1" x14ac:dyDescent="0.25">
      <c r="A119" s="2" t="s">
        <v>648</v>
      </c>
      <c r="B119" t="s">
        <v>1094</v>
      </c>
      <c r="C119" t="s">
        <v>10406</v>
      </c>
      <c r="D119" t="s">
        <v>842</v>
      </c>
    </row>
    <row r="120" spans="1:7" hidden="1" x14ac:dyDescent="0.25">
      <c r="A120" s="2" t="s">
        <v>6767</v>
      </c>
      <c r="B120" t="s">
        <v>1094</v>
      </c>
      <c r="C120" t="s">
        <v>10406</v>
      </c>
      <c r="D120" t="s">
        <v>842</v>
      </c>
    </row>
    <row r="121" spans="1:7" x14ac:dyDescent="0.25">
      <c r="A121" s="2" t="s">
        <v>878</v>
      </c>
      <c r="B121" t="s">
        <v>648</v>
      </c>
    </row>
    <row r="122" spans="1:7" x14ac:dyDescent="0.25">
      <c r="A122" s="2" t="s">
        <v>878</v>
      </c>
      <c r="B122" t="s">
        <v>648</v>
      </c>
      <c r="C122" t="s">
        <v>6767</v>
      </c>
      <c r="D122" t="s">
        <v>1094</v>
      </c>
      <c r="E122" t="s">
        <v>10406</v>
      </c>
    </row>
    <row r="123" spans="1:7" hidden="1" x14ac:dyDescent="0.25">
      <c r="A123" s="2" t="s">
        <v>648</v>
      </c>
      <c r="B123" t="s">
        <v>1094</v>
      </c>
      <c r="C123" t="s">
        <v>10406</v>
      </c>
      <c r="D123" t="s">
        <v>842</v>
      </c>
    </row>
    <row r="124" spans="1:7" x14ac:dyDescent="0.25">
      <c r="A124" s="2" t="s">
        <v>878</v>
      </c>
      <c r="B124" t="s">
        <v>648</v>
      </c>
      <c r="C124" t="s">
        <v>842</v>
      </c>
      <c r="D124" t="s">
        <v>7217</v>
      </c>
      <c r="E124" t="s">
        <v>6151</v>
      </c>
    </row>
    <row r="125" spans="1:7" x14ac:dyDescent="0.25">
      <c r="A125" s="2" t="s">
        <v>878</v>
      </c>
      <c r="B125" t="s">
        <v>7217</v>
      </c>
    </row>
    <row r="126" spans="1:7" hidden="1" x14ac:dyDescent="0.25">
      <c r="A126" s="2" t="s">
        <v>648</v>
      </c>
      <c r="B126" t="s">
        <v>6767</v>
      </c>
      <c r="C126" t="s">
        <v>1094</v>
      </c>
      <c r="D126" t="s">
        <v>10406</v>
      </c>
      <c r="E126" t="s">
        <v>842</v>
      </c>
      <c r="F126" t="s">
        <v>9990</v>
      </c>
    </row>
    <row r="127" spans="1:7" x14ac:dyDescent="0.25">
      <c r="A127" s="2" t="s">
        <v>878</v>
      </c>
      <c r="B127" t="s">
        <v>7217</v>
      </c>
    </row>
    <row r="128" spans="1:7" x14ac:dyDescent="0.25">
      <c r="A128" s="2" t="s">
        <v>878</v>
      </c>
      <c r="B128" t="s">
        <v>648</v>
      </c>
      <c r="C128" t="s">
        <v>842</v>
      </c>
    </row>
    <row r="129" spans="1:7" x14ac:dyDescent="0.25">
      <c r="A129" s="2" t="s">
        <v>878</v>
      </c>
      <c r="B129" t="s">
        <v>648</v>
      </c>
      <c r="C129" t="s">
        <v>7217</v>
      </c>
      <c r="D129" t="s">
        <v>6151</v>
      </c>
    </row>
    <row r="130" spans="1:7" hidden="1" x14ac:dyDescent="0.25">
      <c r="A130" s="2" t="s">
        <v>14107</v>
      </c>
      <c r="B130" t="s">
        <v>6151</v>
      </c>
    </row>
    <row r="131" spans="1:7" x14ac:dyDescent="0.25">
      <c r="A131" s="2" t="s">
        <v>878</v>
      </c>
      <c r="B131" t="s">
        <v>648</v>
      </c>
      <c r="C131" t="s">
        <v>842</v>
      </c>
    </row>
    <row r="132" spans="1:7" hidden="1" x14ac:dyDescent="0.25">
      <c r="A132" s="2" t="s">
        <v>648</v>
      </c>
      <c r="B132" t="s">
        <v>6767</v>
      </c>
      <c r="C132" t="s">
        <v>1094</v>
      </c>
      <c r="D132" t="s">
        <v>2164</v>
      </c>
      <c r="E132" t="s">
        <v>10406</v>
      </c>
    </row>
    <row r="133" spans="1:7" x14ac:dyDescent="0.25">
      <c r="A133" s="2" t="s">
        <v>878</v>
      </c>
      <c r="B133" t="s">
        <v>648</v>
      </c>
      <c r="C133" t="s">
        <v>6767</v>
      </c>
      <c r="D133" t="s">
        <v>1094</v>
      </c>
      <c r="E133" t="s">
        <v>10406</v>
      </c>
      <c r="F133" t="s">
        <v>842</v>
      </c>
      <c r="G133" t="s">
        <v>7217</v>
      </c>
    </row>
    <row r="134" spans="1:7" x14ac:dyDescent="0.25">
      <c r="A134" s="2" t="s">
        <v>878</v>
      </c>
      <c r="B134" t="s">
        <v>648</v>
      </c>
      <c r="C134" t="s">
        <v>842</v>
      </c>
    </row>
    <row r="135" spans="1:7" hidden="1" x14ac:dyDescent="0.25">
      <c r="A135" s="2" t="s">
        <v>1094</v>
      </c>
      <c r="B135" t="s">
        <v>842</v>
      </c>
      <c r="C135" t="s">
        <v>3905</v>
      </c>
    </row>
    <row r="136" spans="1:7" x14ac:dyDescent="0.25">
      <c r="A136" s="2" t="s">
        <v>878</v>
      </c>
      <c r="B136" t="s">
        <v>648</v>
      </c>
      <c r="C136" t="s">
        <v>6151</v>
      </c>
    </row>
    <row r="137" spans="1:7" hidden="1" x14ac:dyDescent="0.25">
      <c r="A137" s="2" t="s">
        <v>2164</v>
      </c>
      <c r="B137" t="s">
        <v>842</v>
      </c>
      <c r="C137" t="s">
        <v>3905</v>
      </c>
      <c r="D137" t="s">
        <v>6151</v>
      </c>
    </row>
    <row r="138" spans="1:7" x14ac:dyDescent="0.25">
      <c r="A138" s="2" t="s">
        <v>878</v>
      </c>
      <c r="B138" t="s">
        <v>648</v>
      </c>
      <c r="C138" t="s">
        <v>2164</v>
      </c>
      <c r="D138" t="s">
        <v>11335</v>
      </c>
    </row>
    <row r="139" spans="1:7" hidden="1" x14ac:dyDescent="0.25">
      <c r="A139" s="2" t="s">
        <v>648</v>
      </c>
      <c r="B139" t="s">
        <v>6767</v>
      </c>
      <c r="C139" t="s">
        <v>1094</v>
      </c>
      <c r="D139" t="s">
        <v>10406</v>
      </c>
    </row>
    <row r="140" spans="1:7" x14ac:dyDescent="0.25">
      <c r="A140" s="2" t="s">
        <v>878</v>
      </c>
      <c r="B140" t="s">
        <v>648</v>
      </c>
      <c r="C140" t="s">
        <v>6767</v>
      </c>
      <c r="D140" t="s">
        <v>1094</v>
      </c>
      <c r="E140" t="s">
        <v>10406</v>
      </c>
    </row>
    <row r="141" spans="1:7" x14ac:dyDescent="0.25">
      <c r="A141" s="2" t="s">
        <v>878</v>
      </c>
      <c r="B141" t="s">
        <v>648</v>
      </c>
      <c r="C141" t="s">
        <v>10406</v>
      </c>
      <c r="D141" t="s">
        <v>842</v>
      </c>
    </row>
    <row r="142" spans="1:7" x14ac:dyDescent="0.25">
      <c r="A142" s="2" t="s">
        <v>878</v>
      </c>
      <c r="B142" t="s">
        <v>648</v>
      </c>
      <c r="C142" t="s">
        <v>6151</v>
      </c>
    </row>
    <row r="143" spans="1:7" x14ac:dyDescent="0.25">
      <c r="A143" s="2" t="s">
        <v>878</v>
      </c>
      <c r="B143" t="s">
        <v>2164</v>
      </c>
      <c r="C143" t="s">
        <v>6151</v>
      </c>
    </row>
    <row r="144" spans="1:7" x14ac:dyDescent="0.25">
      <c r="A144" s="2" t="s">
        <v>878</v>
      </c>
      <c r="B144" t="s">
        <v>648</v>
      </c>
      <c r="C144" t="s">
        <v>6767</v>
      </c>
      <c r="D144" t="s">
        <v>1094</v>
      </c>
      <c r="E144" t="s">
        <v>10406</v>
      </c>
      <c r="F144" t="s">
        <v>7217</v>
      </c>
    </row>
    <row r="145" spans="1:7" hidden="1" x14ac:dyDescent="0.25">
      <c r="A145" s="2" t="s">
        <v>648</v>
      </c>
      <c r="B145" t="s">
        <v>6767</v>
      </c>
      <c r="C145" t="s">
        <v>1094</v>
      </c>
      <c r="D145" t="s">
        <v>10406</v>
      </c>
    </row>
    <row r="146" spans="1:7" hidden="1" x14ac:dyDescent="0.25">
      <c r="A146" s="2" t="s">
        <v>648</v>
      </c>
      <c r="B146" t="s">
        <v>10406</v>
      </c>
      <c r="C146" t="s">
        <v>842</v>
      </c>
    </row>
    <row r="147" spans="1:7" hidden="1" x14ac:dyDescent="0.25">
      <c r="A147" s="2" t="s">
        <v>648</v>
      </c>
      <c r="B147" t="s">
        <v>6767</v>
      </c>
      <c r="C147" t="s">
        <v>1094</v>
      </c>
      <c r="D147" t="s">
        <v>10406</v>
      </c>
      <c r="E147" t="s">
        <v>7217</v>
      </c>
    </row>
    <row r="148" spans="1:7" hidden="1" x14ac:dyDescent="0.25">
      <c r="A148" s="2" t="s">
        <v>648</v>
      </c>
    </row>
    <row r="149" spans="1:7" hidden="1" x14ac:dyDescent="0.25">
      <c r="A149" s="2" t="s">
        <v>648</v>
      </c>
      <c r="B149" t="s">
        <v>6767</v>
      </c>
      <c r="C149" t="s">
        <v>1094</v>
      </c>
      <c r="D149" t="s">
        <v>10406</v>
      </c>
    </row>
    <row r="150" spans="1:7" x14ac:dyDescent="0.25">
      <c r="A150" s="2" t="s">
        <v>878</v>
      </c>
      <c r="B150" t="s">
        <v>648</v>
      </c>
      <c r="C150" t="s">
        <v>6151</v>
      </c>
    </row>
    <row r="151" spans="1:7" x14ac:dyDescent="0.25">
      <c r="A151" s="2" t="s">
        <v>878</v>
      </c>
      <c r="B151" t="s">
        <v>1094</v>
      </c>
      <c r="C151" t="s">
        <v>842</v>
      </c>
      <c r="D151" t="s">
        <v>7217</v>
      </c>
    </row>
    <row r="152" spans="1:7" x14ac:dyDescent="0.25">
      <c r="A152" s="2" t="s">
        <v>878</v>
      </c>
      <c r="B152" t="s">
        <v>648</v>
      </c>
      <c r="C152" t="s">
        <v>7217</v>
      </c>
      <c r="D152" t="s">
        <v>6151</v>
      </c>
    </row>
    <row r="153" spans="1:7" x14ac:dyDescent="0.25">
      <c r="A153" s="2" t="s">
        <v>878</v>
      </c>
      <c r="B153" t="s">
        <v>648</v>
      </c>
      <c r="C153" t="s">
        <v>1094</v>
      </c>
      <c r="D153" t="s">
        <v>10406</v>
      </c>
      <c r="E153" t="s">
        <v>842</v>
      </c>
      <c r="F153" t="s">
        <v>14107</v>
      </c>
      <c r="G153" t="s">
        <v>7217</v>
      </c>
    </row>
    <row r="154" spans="1:7" x14ac:dyDescent="0.25">
      <c r="A154" s="2" t="s">
        <v>878</v>
      </c>
      <c r="B154" t="s">
        <v>648</v>
      </c>
      <c r="C154" t="s">
        <v>6767</v>
      </c>
      <c r="D154" t="s">
        <v>842</v>
      </c>
    </row>
    <row r="155" spans="1:7" x14ac:dyDescent="0.25">
      <c r="A155" s="2" t="s">
        <v>878</v>
      </c>
      <c r="B155" t="s">
        <v>648</v>
      </c>
      <c r="C155" t="s">
        <v>6767</v>
      </c>
      <c r="D155" t="s">
        <v>1094</v>
      </c>
      <c r="E155" t="s">
        <v>10406</v>
      </c>
    </row>
    <row r="156" spans="1:7" x14ac:dyDescent="0.25">
      <c r="A156" s="2" t="s">
        <v>878</v>
      </c>
      <c r="B156" t="s">
        <v>648</v>
      </c>
      <c r="C156" t="s">
        <v>6151</v>
      </c>
    </row>
    <row r="157" spans="1:7" hidden="1" x14ac:dyDescent="0.25">
      <c r="A157" s="2" t="s">
        <v>648</v>
      </c>
      <c r="B157" t="s">
        <v>6767</v>
      </c>
      <c r="C157" t="s">
        <v>10406</v>
      </c>
      <c r="D157" t="s">
        <v>842</v>
      </c>
    </row>
    <row r="158" spans="1:7" hidden="1" x14ac:dyDescent="0.25">
      <c r="A158" s="2" t="s">
        <v>1094</v>
      </c>
      <c r="B158" t="s">
        <v>14109</v>
      </c>
    </row>
    <row r="159" spans="1:7" x14ac:dyDescent="0.25">
      <c r="A159" s="2" t="s">
        <v>878</v>
      </c>
      <c r="B159" t="s">
        <v>2164</v>
      </c>
      <c r="C159" t="s">
        <v>13169</v>
      </c>
      <c r="D159" t="s">
        <v>14110</v>
      </c>
    </row>
    <row r="160" spans="1:7" x14ac:dyDescent="0.25">
      <c r="A160" s="2" t="s">
        <v>878</v>
      </c>
      <c r="B160" t="s">
        <v>648</v>
      </c>
      <c r="C160" t="s">
        <v>2164</v>
      </c>
    </row>
    <row r="161" spans="1:6" x14ac:dyDescent="0.25">
      <c r="A161" s="2" t="s">
        <v>878</v>
      </c>
      <c r="B161" t="s">
        <v>648</v>
      </c>
      <c r="C161" t="s">
        <v>7217</v>
      </c>
    </row>
    <row r="162" spans="1:6" x14ac:dyDescent="0.25">
      <c r="A162" s="2" t="s">
        <v>878</v>
      </c>
      <c r="B162" t="s">
        <v>648</v>
      </c>
      <c r="C162" t="s">
        <v>842</v>
      </c>
      <c r="D162" t="s">
        <v>11335</v>
      </c>
    </row>
    <row r="163" spans="1:6" x14ac:dyDescent="0.25">
      <c r="A163" s="2" t="s">
        <v>878</v>
      </c>
      <c r="B163" t="s">
        <v>648</v>
      </c>
      <c r="C163" t="s">
        <v>6767</v>
      </c>
      <c r="D163" t="s">
        <v>1094</v>
      </c>
      <c r="E163" t="s">
        <v>10406</v>
      </c>
      <c r="F163" t="s">
        <v>842</v>
      </c>
    </row>
    <row r="164" spans="1:6" x14ac:dyDescent="0.25">
      <c r="A164" s="2" t="s">
        <v>878</v>
      </c>
      <c r="B164" t="s">
        <v>648</v>
      </c>
      <c r="C164" t="s">
        <v>842</v>
      </c>
    </row>
    <row r="165" spans="1:6" x14ac:dyDescent="0.25">
      <c r="A165" s="2" t="s">
        <v>878</v>
      </c>
      <c r="B165" t="s">
        <v>648</v>
      </c>
      <c r="C165" t="s">
        <v>7217</v>
      </c>
      <c r="D165" t="s">
        <v>6151</v>
      </c>
    </row>
    <row r="166" spans="1:6" x14ac:dyDescent="0.25">
      <c r="A166" s="2" t="s">
        <v>878</v>
      </c>
      <c r="B166" t="s">
        <v>2164</v>
      </c>
      <c r="C166" t="s">
        <v>14107</v>
      </c>
      <c r="D166" t="s">
        <v>7217</v>
      </c>
    </row>
    <row r="167" spans="1:6" x14ac:dyDescent="0.25">
      <c r="A167" s="2" t="s">
        <v>878</v>
      </c>
      <c r="B167" t="s">
        <v>14109</v>
      </c>
      <c r="C167" t="s">
        <v>6151</v>
      </c>
    </row>
    <row r="168" spans="1:6" x14ac:dyDescent="0.25">
      <c r="A168" s="2" t="s">
        <v>878</v>
      </c>
      <c r="B168" t="s">
        <v>7217</v>
      </c>
    </row>
    <row r="169" spans="1:6" x14ac:dyDescent="0.25">
      <c r="A169" s="2" t="s">
        <v>878</v>
      </c>
      <c r="B169" t="s">
        <v>648</v>
      </c>
      <c r="C169" t="s">
        <v>7217</v>
      </c>
      <c r="D169" t="s">
        <v>6151</v>
      </c>
    </row>
    <row r="170" spans="1:6" x14ac:dyDescent="0.25">
      <c r="A170" s="2" t="s">
        <v>878</v>
      </c>
      <c r="B170" t="s">
        <v>648</v>
      </c>
      <c r="C170" t="s">
        <v>1094</v>
      </c>
      <c r="D170" t="s">
        <v>6151</v>
      </c>
    </row>
    <row r="171" spans="1:6" x14ac:dyDescent="0.25">
      <c r="A171" s="2" t="s">
        <v>878</v>
      </c>
      <c r="B171" t="s">
        <v>648</v>
      </c>
      <c r="C171" t="s">
        <v>6767</v>
      </c>
      <c r="D171" t="s">
        <v>842</v>
      </c>
      <c r="E171" t="s">
        <v>11335</v>
      </c>
      <c r="F171" t="s">
        <v>7217</v>
      </c>
    </row>
    <row r="172" spans="1:6" x14ac:dyDescent="0.25">
      <c r="A172" s="2" t="s">
        <v>878</v>
      </c>
      <c r="B172" t="s">
        <v>648</v>
      </c>
      <c r="C172" t="s">
        <v>7217</v>
      </c>
    </row>
    <row r="173" spans="1:6" x14ac:dyDescent="0.25">
      <c r="A173" s="2" t="s">
        <v>878</v>
      </c>
      <c r="B173" t="s">
        <v>648</v>
      </c>
      <c r="C173" t="s">
        <v>6151</v>
      </c>
    </row>
    <row r="174" spans="1:6" x14ac:dyDescent="0.25">
      <c r="A174" s="2" t="s">
        <v>878</v>
      </c>
      <c r="B174" t="s">
        <v>648</v>
      </c>
      <c r="C174" t="s">
        <v>2164</v>
      </c>
      <c r="D174" t="s">
        <v>13169</v>
      </c>
      <c r="E174" t="s">
        <v>14110</v>
      </c>
    </row>
    <row r="175" spans="1:6" hidden="1" x14ac:dyDescent="0.25">
      <c r="A175" s="2" t="s">
        <v>648</v>
      </c>
      <c r="B175" t="s">
        <v>2164</v>
      </c>
      <c r="C175" t="s">
        <v>842</v>
      </c>
      <c r="D175" t="s">
        <v>11335</v>
      </c>
    </row>
    <row r="176" spans="1:6" hidden="1" x14ac:dyDescent="0.25">
      <c r="A176" s="2" t="s">
        <v>6767</v>
      </c>
      <c r="B176" t="s">
        <v>1094</v>
      </c>
      <c r="C176" t="s">
        <v>10406</v>
      </c>
      <c r="D176" t="s">
        <v>9990</v>
      </c>
    </row>
    <row r="177" spans="1:6" x14ac:dyDescent="0.25">
      <c r="A177" s="2" t="s">
        <v>878</v>
      </c>
      <c r="B177" t="s">
        <v>648</v>
      </c>
      <c r="C177" t="s">
        <v>7217</v>
      </c>
    </row>
    <row r="178" spans="1:6" hidden="1" x14ac:dyDescent="0.25">
      <c r="A178" s="2" t="s">
        <v>648</v>
      </c>
      <c r="B178" t="s">
        <v>10406</v>
      </c>
      <c r="C178" t="s">
        <v>842</v>
      </c>
    </row>
    <row r="179" spans="1:6" hidden="1" x14ac:dyDescent="0.25">
      <c r="A179" s="2" t="s">
        <v>648</v>
      </c>
      <c r="B179" t="s">
        <v>2164</v>
      </c>
      <c r="C179" t="s">
        <v>6151</v>
      </c>
      <c r="D179" t="s">
        <v>8666</v>
      </c>
    </row>
    <row r="180" spans="1:6" hidden="1" x14ac:dyDescent="0.25">
      <c r="A180" s="2" t="s">
        <v>648</v>
      </c>
      <c r="B180" t="s">
        <v>6767</v>
      </c>
      <c r="C180" t="s">
        <v>1094</v>
      </c>
      <c r="D180" t="s">
        <v>10406</v>
      </c>
      <c r="E180" t="s">
        <v>14108</v>
      </c>
    </row>
    <row r="181" spans="1:6" hidden="1" x14ac:dyDescent="0.25">
      <c r="A181" s="2" t="s">
        <v>648</v>
      </c>
      <c r="B181" t="s">
        <v>6767</v>
      </c>
      <c r="C181" t="s">
        <v>1094</v>
      </c>
      <c r="D181" t="s">
        <v>10406</v>
      </c>
      <c r="E181" t="s">
        <v>8666</v>
      </c>
    </row>
    <row r="182" spans="1:6" hidden="1" x14ac:dyDescent="0.25">
      <c r="A182" s="2" t="s">
        <v>648</v>
      </c>
      <c r="B182" t="s">
        <v>6767</v>
      </c>
      <c r="C182" t="s">
        <v>1094</v>
      </c>
      <c r="D182" t="s">
        <v>10406</v>
      </c>
    </row>
    <row r="183" spans="1:6" x14ac:dyDescent="0.25">
      <c r="A183" s="2" t="s">
        <v>878</v>
      </c>
      <c r="B183" t="s">
        <v>14107</v>
      </c>
      <c r="C183" t="s">
        <v>6151</v>
      </c>
    </row>
    <row r="184" spans="1:6" x14ac:dyDescent="0.25">
      <c r="A184" s="2" t="s">
        <v>878</v>
      </c>
      <c r="B184" t="s">
        <v>648</v>
      </c>
      <c r="C184" t="s">
        <v>6767</v>
      </c>
      <c r="D184" t="s">
        <v>1094</v>
      </c>
      <c r="E184" t="s">
        <v>10406</v>
      </c>
    </row>
    <row r="185" spans="1:6" x14ac:dyDescent="0.25">
      <c r="A185" s="2" t="s">
        <v>878</v>
      </c>
      <c r="B185" t="s">
        <v>648</v>
      </c>
      <c r="C185" t="s">
        <v>1094</v>
      </c>
      <c r="D185" t="s">
        <v>7217</v>
      </c>
    </row>
    <row r="186" spans="1:6" hidden="1" x14ac:dyDescent="0.25">
      <c r="A186" s="2" t="s">
        <v>648</v>
      </c>
      <c r="B186" t="s">
        <v>7217</v>
      </c>
      <c r="C186" t="s">
        <v>6151</v>
      </c>
    </row>
    <row r="187" spans="1:6" hidden="1" x14ac:dyDescent="0.25">
      <c r="A187" s="2" t="s">
        <v>648</v>
      </c>
      <c r="B187" t="s">
        <v>2164</v>
      </c>
      <c r="C187" t="s">
        <v>842</v>
      </c>
      <c r="D187" t="s">
        <v>11335</v>
      </c>
    </row>
    <row r="188" spans="1:6" hidden="1" x14ac:dyDescent="0.25">
      <c r="A188" s="2" t="s">
        <v>648</v>
      </c>
      <c r="B188" t="s">
        <v>6767</v>
      </c>
      <c r="C188" t="s">
        <v>1094</v>
      </c>
      <c r="D188" t="s">
        <v>10406</v>
      </c>
      <c r="E188" t="s">
        <v>842</v>
      </c>
      <c r="F188" t="s">
        <v>7217</v>
      </c>
    </row>
    <row r="189" spans="1:6" hidden="1" x14ac:dyDescent="0.25">
      <c r="A189" s="2" t="s">
        <v>648</v>
      </c>
      <c r="B189" t="s">
        <v>7217</v>
      </c>
      <c r="C189" t="s">
        <v>6151</v>
      </c>
    </row>
    <row r="190" spans="1:6" x14ac:dyDescent="0.25">
      <c r="A190" s="2" t="s">
        <v>878</v>
      </c>
      <c r="B190" t="s">
        <v>1094</v>
      </c>
      <c r="C190" t="s">
        <v>14109</v>
      </c>
      <c r="D190" t="s">
        <v>6151</v>
      </c>
    </row>
    <row r="191" spans="1:6" x14ac:dyDescent="0.25">
      <c r="A191" s="2" t="s">
        <v>878</v>
      </c>
      <c r="B191" t="s">
        <v>648</v>
      </c>
      <c r="C191" t="s">
        <v>6767</v>
      </c>
      <c r="D191" t="s">
        <v>1094</v>
      </c>
      <c r="E191" t="s">
        <v>10406</v>
      </c>
      <c r="F191" t="s">
        <v>842</v>
      </c>
    </row>
    <row r="192" spans="1:6" x14ac:dyDescent="0.25">
      <c r="A192" s="2" t="s">
        <v>878</v>
      </c>
      <c r="B192" t="s">
        <v>14109</v>
      </c>
      <c r="C192" t="s">
        <v>14107</v>
      </c>
      <c r="D192" t="s">
        <v>6151</v>
      </c>
    </row>
    <row r="193" spans="1:5" x14ac:dyDescent="0.25">
      <c r="A193" s="2" t="s">
        <v>878</v>
      </c>
      <c r="B193" t="s">
        <v>648</v>
      </c>
      <c r="C193" t="s">
        <v>2164</v>
      </c>
    </row>
    <row r="194" spans="1:5" x14ac:dyDescent="0.25">
      <c r="A194" s="2" t="s">
        <v>878</v>
      </c>
      <c r="B194" t="s">
        <v>648</v>
      </c>
      <c r="C194" t="s">
        <v>10406</v>
      </c>
      <c r="D194" t="s">
        <v>14107</v>
      </c>
    </row>
    <row r="195" spans="1:5" hidden="1" x14ac:dyDescent="0.25">
      <c r="A195" s="2" t="s">
        <v>648</v>
      </c>
      <c r="B195" t="s">
        <v>10406</v>
      </c>
      <c r="C195" t="s">
        <v>842</v>
      </c>
      <c r="D195" t="s">
        <v>14107</v>
      </c>
    </row>
    <row r="196" spans="1:5" hidden="1" x14ac:dyDescent="0.25">
      <c r="A196" s="2" t="s">
        <v>648</v>
      </c>
      <c r="B196" t="s">
        <v>2164</v>
      </c>
      <c r="C196" t="s">
        <v>11335</v>
      </c>
      <c r="D196" t="s">
        <v>14110</v>
      </c>
    </row>
    <row r="197" spans="1:5" x14ac:dyDescent="0.25">
      <c r="A197" s="2" t="s">
        <v>878</v>
      </c>
      <c r="B197" t="s">
        <v>648</v>
      </c>
      <c r="C197" t="s">
        <v>7217</v>
      </c>
    </row>
    <row r="198" spans="1:5" hidden="1" x14ac:dyDescent="0.25">
      <c r="A198" s="2" t="s">
        <v>648</v>
      </c>
      <c r="B198" t="s">
        <v>6767</v>
      </c>
      <c r="C198" t="s">
        <v>10406</v>
      </c>
      <c r="D198" t="s">
        <v>6151</v>
      </c>
    </row>
    <row r="199" spans="1:5" hidden="1" x14ac:dyDescent="0.25">
      <c r="A199" s="2" t="s">
        <v>648</v>
      </c>
      <c r="B199" t="s">
        <v>1094</v>
      </c>
      <c r="C199" t="s">
        <v>10406</v>
      </c>
      <c r="D199" t="s">
        <v>842</v>
      </c>
    </row>
    <row r="200" spans="1:5" x14ac:dyDescent="0.25">
      <c r="A200" s="2" t="s">
        <v>878</v>
      </c>
      <c r="B200" t="s">
        <v>6767</v>
      </c>
      <c r="C200" t="s">
        <v>1094</v>
      </c>
      <c r="D200" t="s">
        <v>10406</v>
      </c>
      <c r="E200" t="s">
        <v>7217</v>
      </c>
    </row>
    <row r="201" spans="1:5" hidden="1" x14ac:dyDescent="0.25">
      <c r="A201" s="2" t="s">
        <v>648</v>
      </c>
      <c r="B201" t="s">
        <v>10406</v>
      </c>
      <c r="C201" t="s">
        <v>842</v>
      </c>
    </row>
    <row r="202" spans="1:5" x14ac:dyDescent="0.25">
      <c r="A202" s="2" t="s">
        <v>878</v>
      </c>
      <c r="B202" t="s">
        <v>1094</v>
      </c>
      <c r="C202" t="s">
        <v>842</v>
      </c>
    </row>
    <row r="203" spans="1:5" x14ac:dyDescent="0.25">
      <c r="A203" s="2" t="s">
        <v>878</v>
      </c>
      <c r="B203" t="s">
        <v>648</v>
      </c>
      <c r="C203" t="s">
        <v>2164</v>
      </c>
      <c r="D203" t="s">
        <v>3905</v>
      </c>
      <c r="E203" t="s">
        <v>7217</v>
      </c>
    </row>
    <row r="204" spans="1:5" x14ac:dyDescent="0.25">
      <c r="A204" s="2" t="s">
        <v>878</v>
      </c>
      <c r="B204" t="s">
        <v>648</v>
      </c>
      <c r="C204" t="s">
        <v>842</v>
      </c>
    </row>
    <row r="205" spans="1:5" hidden="1" x14ac:dyDescent="0.25">
      <c r="A205" s="2" t="s">
        <v>648</v>
      </c>
      <c r="B205" t="s">
        <v>7217</v>
      </c>
      <c r="C205" t="s">
        <v>6151</v>
      </c>
    </row>
    <row r="206" spans="1:5" hidden="1" x14ac:dyDescent="0.25">
      <c r="A206" s="2" t="s">
        <v>14107</v>
      </c>
      <c r="B206" t="s">
        <v>6151</v>
      </c>
    </row>
    <row r="207" spans="1:5" hidden="1" x14ac:dyDescent="0.25">
      <c r="A207" s="2" t="s">
        <v>648</v>
      </c>
      <c r="B207" t="s">
        <v>6767</v>
      </c>
      <c r="C207" t="s">
        <v>1094</v>
      </c>
      <c r="D207" t="s">
        <v>10406</v>
      </c>
      <c r="E207" t="s">
        <v>9990</v>
      </c>
    </row>
    <row r="208" spans="1:5" x14ac:dyDescent="0.25">
      <c r="A208" s="2" t="s">
        <v>878</v>
      </c>
      <c r="B208" t="s">
        <v>648</v>
      </c>
      <c r="C208" t="s">
        <v>842</v>
      </c>
      <c r="D208" t="s">
        <v>7217</v>
      </c>
      <c r="E208" t="s">
        <v>6151</v>
      </c>
    </row>
    <row r="209" spans="1:5" x14ac:dyDescent="0.25">
      <c r="A209" s="2" t="s">
        <v>878</v>
      </c>
      <c r="B209" t="s">
        <v>14109</v>
      </c>
      <c r="C209" t="s">
        <v>6151</v>
      </c>
    </row>
    <row r="210" spans="1:5" x14ac:dyDescent="0.25">
      <c r="A210" s="2" t="s">
        <v>878</v>
      </c>
      <c r="B210" t="s">
        <v>648</v>
      </c>
      <c r="C210" t="s">
        <v>14109</v>
      </c>
      <c r="D210" t="s">
        <v>14107</v>
      </c>
      <c r="E210" t="s">
        <v>6151</v>
      </c>
    </row>
    <row r="211" spans="1:5" x14ac:dyDescent="0.25">
      <c r="A211" s="2" t="s">
        <v>878</v>
      </c>
      <c r="B211" t="s">
        <v>648</v>
      </c>
      <c r="C211" t="s">
        <v>842</v>
      </c>
    </row>
    <row r="212" spans="1:5" x14ac:dyDescent="0.25">
      <c r="A212" s="2" t="s">
        <v>878</v>
      </c>
      <c r="B212" t="s">
        <v>7217</v>
      </c>
    </row>
    <row r="213" spans="1:5" x14ac:dyDescent="0.25">
      <c r="A213" s="2" t="s">
        <v>878</v>
      </c>
      <c r="B213" t="s">
        <v>648</v>
      </c>
      <c r="C213" t="s">
        <v>13169</v>
      </c>
    </row>
    <row r="214" spans="1:5" x14ac:dyDescent="0.25">
      <c r="A214" s="2" t="s">
        <v>878</v>
      </c>
      <c r="B214" t="s">
        <v>648</v>
      </c>
      <c r="C214" t="s">
        <v>6151</v>
      </c>
    </row>
    <row r="215" spans="1:5" x14ac:dyDescent="0.25">
      <c r="A215" s="2" t="s">
        <v>878</v>
      </c>
    </row>
    <row r="216" spans="1:5" hidden="1" x14ac:dyDescent="0.25">
      <c r="A216" s="2" t="s">
        <v>1094</v>
      </c>
      <c r="B216" t="s">
        <v>10406</v>
      </c>
      <c r="C216" t="s">
        <v>842</v>
      </c>
    </row>
    <row r="217" spans="1:5" x14ac:dyDescent="0.25">
      <c r="A217" s="2" t="s">
        <v>878</v>
      </c>
      <c r="B217" t="s">
        <v>648</v>
      </c>
      <c r="C217" t="s">
        <v>7217</v>
      </c>
      <c r="D217" t="s">
        <v>6151</v>
      </c>
    </row>
    <row r="218" spans="1:5" x14ac:dyDescent="0.25">
      <c r="A218" s="2" t="s">
        <v>878</v>
      </c>
      <c r="B218" t="s">
        <v>648</v>
      </c>
      <c r="C218" t="s">
        <v>6151</v>
      </c>
    </row>
    <row r="219" spans="1:5" x14ac:dyDescent="0.25">
      <c r="A219" s="2" t="s">
        <v>878</v>
      </c>
      <c r="B219" t="s">
        <v>648</v>
      </c>
      <c r="C219" t="s">
        <v>2164</v>
      </c>
      <c r="D219" t="s">
        <v>6151</v>
      </c>
    </row>
    <row r="220" spans="1:5" x14ac:dyDescent="0.25">
      <c r="A220" s="2" t="s">
        <v>878</v>
      </c>
      <c r="B220" t="s">
        <v>648</v>
      </c>
      <c r="C220" t="s">
        <v>7217</v>
      </c>
      <c r="D220" t="s">
        <v>6151</v>
      </c>
    </row>
    <row r="221" spans="1:5" hidden="1" x14ac:dyDescent="0.25">
      <c r="A221" s="2" t="s">
        <v>648</v>
      </c>
      <c r="B221" t="s">
        <v>2164</v>
      </c>
      <c r="C221" t="s">
        <v>842</v>
      </c>
    </row>
    <row r="222" spans="1:5" x14ac:dyDescent="0.25">
      <c r="A222" s="2" t="s">
        <v>878</v>
      </c>
      <c r="B222" t="s">
        <v>842</v>
      </c>
      <c r="C222" t="s">
        <v>6151</v>
      </c>
    </row>
    <row r="223" spans="1:5" x14ac:dyDescent="0.25">
      <c r="A223" s="2" t="s">
        <v>878</v>
      </c>
      <c r="B223" t="s">
        <v>6151</v>
      </c>
    </row>
    <row r="224" spans="1:5" x14ac:dyDescent="0.25">
      <c r="A224" s="2" t="s">
        <v>878</v>
      </c>
      <c r="B224" t="s">
        <v>648</v>
      </c>
      <c r="C224" t="s">
        <v>1094</v>
      </c>
      <c r="D224" t="s">
        <v>14109</v>
      </c>
    </row>
    <row r="225" spans="1:5" hidden="1" x14ac:dyDescent="0.25">
      <c r="A225" s="2" t="s">
        <v>648</v>
      </c>
      <c r="B225" t="s">
        <v>14107</v>
      </c>
      <c r="C225" t="s">
        <v>7217</v>
      </c>
    </row>
    <row r="226" spans="1:5" hidden="1" x14ac:dyDescent="0.25">
      <c r="A226" s="2" t="s">
        <v>648</v>
      </c>
      <c r="B226" t="s">
        <v>6767</v>
      </c>
      <c r="C226" t="s">
        <v>1094</v>
      </c>
      <c r="D226" t="s">
        <v>10406</v>
      </c>
      <c r="E226" t="s">
        <v>842</v>
      </c>
    </row>
    <row r="227" spans="1:5" x14ac:dyDescent="0.25">
      <c r="A227" s="2" t="s">
        <v>878</v>
      </c>
      <c r="B227" t="s">
        <v>2164</v>
      </c>
      <c r="C227" t="s">
        <v>7217</v>
      </c>
      <c r="D227" t="s">
        <v>6151</v>
      </c>
    </row>
    <row r="228" spans="1:5" x14ac:dyDescent="0.25">
      <c r="A228" s="2" t="s">
        <v>878</v>
      </c>
      <c r="B228" t="s">
        <v>648</v>
      </c>
      <c r="C228" t="s">
        <v>7217</v>
      </c>
      <c r="D228" t="s">
        <v>6151</v>
      </c>
    </row>
    <row r="229" spans="1:5" x14ac:dyDescent="0.25">
      <c r="A229" s="2" t="s">
        <v>878</v>
      </c>
      <c r="B229" t="s">
        <v>14109</v>
      </c>
      <c r="C229" t="s">
        <v>7217</v>
      </c>
      <c r="D229" t="s">
        <v>6151</v>
      </c>
    </row>
    <row r="230" spans="1:5" x14ac:dyDescent="0.25">
      <c r="A230" s="2" t="s">
        <v>878</v>
      </c>
      <c r="B230" t="s">
        <v>10406</v>
      </c>
      <c r="C230" t="s">
        <v>14108</v>
      </c>
    </row>
    <row r="231" spans="1:5" hidden="1" x14ac:dyDescent="0.25">
      <c r="A231" s="2" t="s">
        <v>1094</v>
      </c>
      <c r="B231" t="s">
        <v>2164</v>
      </c>
      <c r="C231" t="s">
        <v>11335</v>
      </c>
    </row>
    <row r="232" spans="1:5" x14ac:dyDescent="0.25">
      <c r="A232" s="2" t="s">
        <v>878</v>
      </c>
      <c r="B232" t="s">
        <v>1094</v>
      </c>
      <c r="C232" t="s">
        <v>11335</v>
      </c>
    </row>
    <row r="233" spans="1:5" x14ac:dyDescent="0.25">
      <c r="A233" s="2" t="s">
        <v>878</v>
      </c>
      <c r="B233" t="s">
        <v>648</v>
      </c>
      <c r="C233" t="s">
        <v>14107</v>
      </c>
      <c r="D233" t="s">
        <v>7217</v>
      </c>
    </row>
    <row r="234" spans="1:5" x14ac:dyDescent="0.25">
      <c r="A234" s="2" t="s">
        <v>878</v>
      </c>
      <c r="B234" t="s">
        <v>648</v>
      </c>
      <c r="C234" t="s">
        <v>842</v>
      </c>
      <c r="D234" t="s">
        <v>7217</v>
      </c>
    </row>
    <row r="235" spans="1:5" x14ac:dyDescent="0.25">
      <c r="A235" s="2" t="s">
        <v>878</v>
      </c>
      <c r="B235" t="s">
        <v>648</v>
      </c>
      <c r="C235" t="s">
        <v>842</v>
      </c>
      <c r="D235" t="s">
        <v>7217</v>
      </c>
    </row>
    <row r="236" spans="1:5" hidden="1" x14ac:dyDescent="0.25">
      <c r="A236" s="2" t="s">
        <v>648</v>
      </c>
      <c r="B236" t="s">
        <v>6767</v>
      </c>
      <c r="C236" t="s">
        <v>1094</v>
      </c>
      <c r="D236" t="s">
        <v>10406</v>
      </c>
      <c r="E236" t="s">
        <v>842</v>
      </c>
    </row>
    <row r="237" spans="1:5" x14ac:dyDescent="0.25">
      <c r="A237" s="2" t="s">
        <v>878</v>
      </c>
      <c r="B237" t="s">
        <v>648</v>
      </c>
      <c r="C237" t="s">
        <v>7217</v>
      </c>
      <c r="D237" t="s">
        <v>6151</v>
      </c>
    </row>
    <row r="238" spans="1:5" x14ac:dyDescent="0.25">
      <c r="A238" s="2" t="s">
        <v>878</v>
      </c>
      <c r="B238" t="s">
        <v>648</v>
      </c>
      <c r="C238" t="s">
        <v>842</v>
      </c>
      <c r="D238" t="s">
        <v>7217</v>
      </c>
    </row>
    <row r="239" spans="1:5" hidden="1" x14ac:dyDescent="0.25">
      <c r="A239" s="2" t="s">
        <v>648</v>
      </c>
      <c r="B239" t="s">
        <v>6767</v>
      </c>
      <c r="C239" t="s">
        <v>1094</v>
      </c>
      <c r="D239" t="s">
        <v>10406</v>
      </c>
      <c r="E239" t="s">
        <v>842</v>
      </c>
    </row>
    <row r="240" spans="1:5" hidden="1" x14ac:dyDescent="0.25">
      <c r="A240" s="2" t="s">
        <v>648</v>
      </c>
      <c r="B240" t="s">
        <v>1094</v>
      </c>
      <c r="C240" t="s">
        <v>10406</v>
      </c>
      <c r="D240" t="s">
        <v>842</v>
      </c>
    </row>
    <row r="241" spans="1:5" x14ac:dyDescent="0.25">
      <c r="A241" s="2" t="s">
        <v>878</v>
      </c>
      <c r="B241" t="s">
        <v>2164</v>
      </c>
      <c r="C241" t="s">
        <v>14110</v>
      </c>
    </row>
    <row r="242" spans="1:5" x14ac:dyDescent="0.25">
      <c r="A242" s="2" t="s">
        <v>878</v>
      </c>
      <c r="B242" t="s">
        <v>648</v>
      </c>
      <c r="C242" t="s">
        <v>2164</v>
      </c>
      <c r="D242" t="s">
        <v>842</v>
      </c>
    </row>
    <row r="243" spans="1:5" x14ac:dyDescent="0.25">
      <c r="A243" s="2" t="s">
        <v>878</v>
      </c>
      <c r="B243" t="s">
        <v>648</v>
      </c>
      <c r="C243" t="s">
        <v>1094</v>
      </c>
      <c r="D243" t="s">
        <v>7217</v>
      </c>
    </row>
    <row r="244" spans="1:5" hidden="1" x14ac:dyDescent="0.25">
      <c r="A244" s="2" t="s">
        <v>648</v>
      </c>
      <c r="B244" t="s">
        <v>2164</v>
      </c>
      <c r="C244" t="s">
        <v>7217</v>
      </c>
      <c r="D244" t="s">
        <v>6151</v>
      </c>
    </row>
    <row r="245" spans="1:5" x14ac:dyDescent="0.25">
      <c r="A245" s="2" t="s">
        <v>878</v>
      </c>
      <c r="B245" t="s">
        <v>648</v>
      </c>
      <c r="C245" t="s">
        <v>6151</v>
      </c>
    </row>
    <row r="246" spans="1:5" x14ac:dyDescent="0.25">
      <c r="A246" s="2" t="s">
        <v>878</v>
      </c>
      <c r="B246" t="s">
        <v>648</v>
      </c>
      <c r="C246" t="s">
        <v>1094</v>
      </c>
      <c r="D246" t="s">
        <v>7217</v>
      </c>
    </row>
    <row r="247" spans="1:5" x14ac:dyDescent="0.25">
      <c r="A247" s="2" t="s">
        <v>878</v>
      </c>
      <c r="B247" t="s">
        <v>648</v>
      </c>
      <c r="C247" t="s">
        <v>7217</v>
      </c>
    </row>
    <row r="248" spans="1:5" x14ac:dyDescent="0.25">
      <c r="A248" s="2" t="s">
        <v>878</v>
      </c>
      <c r="B248" t="s">
        <v>648</v>
      </c>
      <c r="C248" t="s">
        <v>1094</v>
      </c>
      <c r="D248" t="s">
        <v>10406</v>
      </c>
      <c r="E248" t="s">
        <v>842</v>
      </c>
    </row>
    <row r="249" spans="1:5" x14ac:dyDescent="0.25">
      <c r="A249" s="2" t="s">
        <v>878</v>
      </c>
      <c r="B249" t="s">
        <v>648</v>
      </c>
      <c r="C249" t="s">
        <v>2164</v>
      </c>
      <c r="D249" t="s">
        <v>6151</v>
      </c>
    </row>
    <row r="250" spans="1:5" x14ac:dyDescent="0.25">
      <c r="A250" s="2" t="s">
        <v>878</v>
      </c>
      <c r="B250" t="s">
        <v>648</v>
      </c>
      <c r="C250" t="s">
        <v>6151</v>
      </c>
    </row>
    <row r="251" spans="1:5" x14ac:dyDescent="0.25">
      <c r="A251" s="2" t="s">
        <v>878</v>
      </c>
      <c r="B251" t="s">
        <v>2164</v>
      </c>
      <c r="C251" t="s">
        <v>13169</v>
      </c>
      <c r="D251" t="s">
        <v>14110</v>
      </c>
    </row>
    <row r="252" spans="1:5" hidden="1" x14ac:dyDescent="0.25">
      <c r="A252" s="2" t="s">
        <v>14109</v>
      </c>
      <c r="B252" t="s">
        <v>6151</v>
      </c>
    </row>
    <row r="253" spans="1:5" x14ac:dyDescent="0.25">
      <c r="A253" s="2" t="s">
        <v>878</v>
      </c>
      <c r="B253" t="s">
        <v>1094</v>
      </c>
      <c r="C253" t="s">
        <v>14109</v>
      </c>
      <c r="D253" t="s">
        <v>11335</v>
      </c>
      <c r="E253" t="s">
        <v>6151</v>
      </c>
    </row>
    <row r="254" spans="1:5" hidden="1" x14ac:dyDescent="0.25">
      <c r="A254" s="2" t="s">
        <v>648</v>
      </c>
      <c r="B254" t="s">
        <v>7217</v>
      </c>
      <c r="C254" t="s">
        <v>6151</v>
      </c>
    </row>
    <row r="255" spans="1:5" hidden="1" x14ac:dyDescent="0.25">
      <c r="A255" s="2" t="s">
        <v>7746</v>
      </c>
      <c r="B255" t="s">
        <v>2164</v>
      </c>
    </row>
    <row r="256" spans="1:5" hidden="1" x14ac:dyDescent="0.25">
      <c r="A256" s="2" t="s">
        <v>648</v>
      </c>
      <c r="B256" t="s">
        <v>1094</v>
      </c>
      <c r="C256" t="s">
        <v>10406</v>
      </c>
      <c r="D256" t="s">
        <v>842</v>
      </c>
    </row>
    <row r="257" spans="1:5" x14ac:dyDescent="0.25">
      <c r="A257" s="2" t="s">
        <v>878</v>
      </c>
      <c r="B257" t="s">
        <v>1094</v>
      </c>
      <c r="C257" t="s">
        <v>14109</v>
      </c>
      <c r="D257" t="s">
        <v>7217</v>
      </c>
      <c r="E257" t="s">
        <v>6151</v>
      </c>
    </row>
    <row r="258" spans="1:5" x14ac:dyDescent="0.25">
      <c r="A258" s="2" t="s">
        <v>878</v>
      </c>
      <c r="B258" t="s">
        <v>2164</v>
      </c>
      <c r="C258" t="s">
        <v>842</v>
      </c>
      <c r="D258" t="s">
        <v>14110</v>
      </c>
    </row>
    <row r="259" spans="1:5" hidden="1" x14ac:dyDescent="0.25">
      <c r="A259" s="2" t="s">
        <v>648</v>
      </c>
      <c r="B259" t="s">
        <v>6767</v>
      </c>
      <c r="C259" t="s">
        <v>1094</v>
      </c>
      <c r="D259" t="s">
        <v>10406</v>
      </c>
      <c r="E259" t="s">
        <v>842</v>
      </c>
    </row>
    <row r="260" spans="1:5" hidden="1" x14ac:dyDescent="0.25">
      <c r="A260" s="2" t="s">
        <v>6767</v>
      </c>
      <c r="B260" t="s">
        <v>1094</v>
      </c>
      <c r="C260" t="s">
        <v>10406</v>
      </c>
      <c r="D260" t="s">
        <v>7050</v>
      </c>
      <c r="E260" t="s">
        <v>8666</v>
      </c>
    </row>
    <row r="261" spans="1:5" x14ac:dyDescent="0.25">
      <c r="A261" s="2" t="s">
        <v>878</v>
      </c>
      <c r="B261" t="s">
        <v>648</v>
      </c>
      <c r="C261" t="s">
        <v>14107</v>
      </c>
      <c r="D261" t="s">
        <v>7217</v>
      </c>
      <c r="E261" t="s">
        <v>6151</v>
      </c>
    </row>
    <row r="262" spans="1:5" x14ac:dyDescent="0.25">
      <c r="A262" s="2" t="s">
        <v>878</v>
      </c>
      <c r="B262" t="s">
        <v>2164</v>
      </c>
      <c r="C262" t="s">
        <v>7217</v>
      </c>
      <c r="D262" t="s">
        <v>14108</v>
      </c>
    </row>
    <row r="263" spans="1:5" hidden="1" x14ac:dyDescent="0.25">
      <c r="A263" s="2" t="s">
        <v>648</v>
      </c>
      <c r="B263" t="s">
        <v>6767</v>
      </c>
      <c r="C263" t="s">
        <v>1094</v>
      </c>
      <c r="D263" t="s">
        <v>10406</v>
      </c>
      <c r="E263" t="s">
        <v>842</v>
      </c>
    </row>
    <row r="264" spans="1:5" x14ac:dyDescent="0.25">
      <c r="A264" s="2" t="s">
        <v>878</v>
      </c>
      <c r="B264" t="s">
        <v>14109</v>
      </c>
      <c r="C264" t="s">
        <v>11335</v>
      </c>
      <c r="D264" t="s">
        <v>6151</v>
      </c>
    </row>
    <row r="265" spans="1:5" x14ac:dyDescent="0.25">
      <c r="A265" s="2" t="s">
        <v>878</v>
      </c>
      <c r="B265" t="s">
        <v>7217</v>
      </c>
    </row>
    <row r="266" spans="1:5" x14ac:dyDescent="0.25">
      <c r="A266" s="2" t="s">
        <v>878</v>
      </c>
      <c r="B266" t="s">
        <v>648</v>
      </c>
      <c r="C266" t="s">
        <v>6151</v>
      </c>
    </row>
    <row r="267" spans="1:5" x14ac:dyDescent="0.25">
      <c r="A267" s="2" t="s">
        <v>878</v>
      </c>
      <c r="B267" t="s">
        <v>648</v>
      </c>
      <c r="C267" t="s">
        <v>2164</v>
      </c>
      <c r="D267" t="s">
        <v>842</v>
      </c>
    </row>
    <row r="268" spans="1:5" x14ac:dyDescent="0.25">
      <c r="A268" s="2" t="s">
        <v>878</v>
      </c>
      <c r="B268" t="s">
        <v>648</v>
      </c>
      <c r="C268" t="s">
        <v>1094</v>
      </c>
    </row>
    <row r="269" spans="1:5" hidden="1" x14ac:dyDescent="0.25">
      <c r="A269" s="2" t="s">
        <v>7746</v>
      </c>
      <c r="B269" t="s">
        <v>2164</v>
      </c>
      <c r="C269" t="s">
        <v>14108</v>
      </c>
    </row>
    <row r="270" spans="1:5" hidden="1" x14ac:dyDescent="0.25">
      <c r="A270" s="2" t="s">
        <v>648</v>
      </c>
      <c r="B270" t="s">
        <v>1094</v>
      </c>
      <c r="C270" t="s">
        <v>10406</v>
      </c>
      <c r="D270" t="s">
        <v>842</v>
      </c>
    </row>
    <row r="271" spans="1:5" x14ac:dyDescent="0.25">
      <c r="A271" s="2" t="s">
        <v>878</v>
      </c>
      <c r="B271" t="s">
        <v>14107</v>
      </c>
      <c r="C271" t="s">
        <v>7217</v>
      </c>
      <c r="D271" t="s">
        <v>6151</v>
      </c>
    </row>
    <row r="272" spans="1:5" x14ac:dyDescent="0.25">
      <c r="A272" s="2" t="s">
        <v>878</v>
      </c>
      <c r="B272" t="s">
        <v>648</v>
      </c>
      <c r="C272" t="s">
        <v>2164</v>
      </c>
      <c r="D272" t="s">
        <v>13169</v>
      </c>
      <c r="E272" t="s">
        <v>14110</v>
      </c>
    </row>
    <row r="273" spans="1:5" hidden="1" x14ac:dyDescent="0.25">
      <c r="A273" s="2" t="s">
        <v>648</v>
      </c>
      <c r="B273" t="s">
        <v>1094</v>
      </c>
      <c r="C273" t="s">
        <v>10406</v>
      </c>
      <c r="D273" t="s">
        <v>842</v>
      </c>
    </row>
    <row r="274" spans="1:5" hidden="1" x14ac:dyDescent="0.25">
      <c r="A274" s="2" t="s">
        <v>6767</v>
      </c>
      <c r="B274" t="s">
        <v>10406</v>
      </c>
      <c r="C274" t="s">
        <v>842</v>
      </c>
      <c r="D274" t="s">
        <v>9990</v>
      </c>
      <c r="E274" t="s">
        <v>11335</v>
      </c>
    </row>
    <row r="275" spans="1:5" hidden="1" x14ac:dyDescent="0.25">
      <c r="A275" s="2" t="s">
        <v>648</v>
      </c>
      <c r="B275" t="s">
        <v>2164</v>
      </c>
      <c r="C275" t="s">
        <v>7217</v>
      </c>
    </row>
    <row r="276" spans="1:5" x14ac:dyDescent="0.25">
      <c r="A276" s="2" t="s">
        <v>878</v>
      </c>
      <c r="B276" t="s">
        <v>648</v>
      </c>
      <c r="C276" t="s">
        <v>11335</v>
      </c>
      <c r="D276" t="s">
        <v>7217</v>
      </c>
      <c r="E276" t="s">
        <v>6151</v>
      </c>
    </row>
    <row r="277" spans="1:5" hidden="1" x14ac:dyDescent="0.25">
      <c r="A277" s="2" t="s">
        <v>1094</v>
      </c>
      <c r="B277" t="s">
        <v>11335</v>
      </c>
    </row>
    <row r="278" spans="1:5" x14ac:dyDescent="0.25">
      <c r="A278" s="2" t="s">
        <v>878</v>
      </c>
      <c r="B278" t="s">
        <v>14109</v>
      </c>
      <c r="C278" t="s">
        <v>6151</v>
      </c>
    </row>
    <row r="279" spans="1:5" x14ac:dyDescent="0.25">
      <c r="A279" s="2" t="s">
        <v>878</v>
      </c>
      <c r="B279" t="s">
        <v>2164</v>
      </c>
      <c r="C279" t="s">
        <v>11335</v>
      </c>
    </row>
    <row r="280" spans="1:5" x14ac:dyDescent="0.25">
      <c r="A280" s="2" t="s">
        <v>878</v>
      </c>
      <c r="B280" t="s">
        <v>14107</v>
      </c>
      <c r="C280" t="s">
        <v>7217</v>
      </c>
      <c r="D280" t="s">
        <v>6151</v>
      </c>
    </row>
    <row r="281" spans="1:5" hidden="1" x14ac:dyDescent="0.25">
      <c r="A281" s="2" t="s">
        <v>648</v>
      </c>
      <c r="B281" t="s">
        <v>10406</v>
      </c>
      <c r="C281" t="s">
        <v>842</v>
      </c>
      <c r="D281" t="s">
        <v>14107</v>
      </c>
    </row>
    <row r="282" spans="1:5" x14ac:dyDescent="0.25">
      <c r="A282" s="2" t="s">
        <v>878</v>
      </c>
      <c r="B282" t="s">
        <v>648</v>
      </c>
      <c r="C282" t="s">
        <v>6151</v>
      </c>
    </row>
    <row r="283" spans="1:5" x14ac:dyDescent="0.25">
      <c r="A283" s="2" t="s">
        <v>878</v>
      </c>
      <c r="B283" t="s">
        <v>648</v>
      </c>
      <c r="C283" t="s">
        <v>7217</v>
      </c>
      <c r="D283" t="s">
        <v>6151</v>
      </c>
    </row>
    <row r="284" spans="1:5" x14ac:dyDescent="0.25">
      <c r="A284" s="2" t="s">
        <v>878</v>
      </c>
      <c r="B284" t="s">
        <v>7217</v>
      </c>
    </row>
    <row r="285" spans="1:5" hidden="1" x14ac:dyDescent="0.25">
      <c r="A285" s="2" t="s">
        <v>7746</v>
      </c>
      <c r="B285" t="s">
        <v>14109</v>
      </c>
      <c r="C285" t="s">
        <v>2164</v>
      </c>
      <c r="D285" t="s">
        <v>13169</v>
      </c>
      <c r="E285" t="s">
        <v>11335</v>
      </c>
    </row>
    <row r="286" spans="1:5" hidden="1" x14ac:dyDescent="0.25">
      <c r="A286" s="2" t="s">
        <v>7746</v>
      </c>
      <c r="B286" t="s">
        <v>14109</v>
      </c>
      <c r="C286" t="s">
        <v>2164</v>
      </c>
    </row>
    <row r="287" spans="1:5" x14ac:dyDescent="0.25">
      <c r="A287" s="2" t="s">
        <v>878</v>
      </c>
      <c r="B287" t="s">
        <v>1094</v>
      </c>
      <c r="C287" t="s">
        <v>6151</v>
      </c>
    </row>
    <row r="288" spans="1:5" x14ac:dyDescent="0.25">
      <c r="A288" s="2" t="s">
        <v>878</v>
      </c>
      <c r="B288" t="s">
        <v>14109</v>
      </c>
      <c r="C288" t="s">
        <v>6151</v>
      </c>
    </row>
    <row r="289" spans="1:5" hidden="1" x14ac:dyDescent="0.25">
      <c r="A289" s="2" t="s">
        <v>1094</v>
      </c>
      <c r="B289" t="s">
        <v>11335</v>
      </c>
    </row>
    <row r="290" spans="1:5" x14ac:dyDescent="0.25">
      <c r="A290" s="2" t="s">
        <v>878</v>
      </c>
      <c r="B290" t="s">
        <v>1094</v>
      </c>
      <c r="C290" t="s">
        <v>14109</v>
      </c>
    </row>
    <row r="291" spans="1:5" x14ac:dyDescent="0.25">
      <c r="A291" s="2" t="s">
        <v>878</v>
      </c>
      <c r="B291" t="s">
        <v>2164</v>
      </c>
      <c r="C291" t="s">
        <v>14107</v>
      </c>
      <c r="D291" t="s">
        <v>6151</v>
      </c>
    </row>
    <row r="292" spans="1:5" hidden="1" x14ac:dyDescent="0.25">
      <c r="A292" s="2" t="s">
        <v>2164</v>
      </c>
      <c r="B292" t="s">
        <v>8666</v>
      </c>
    </row>
    <row r="293" spans="1:5" hidden="1" x14ac:dyDescent="0.25">
      <c r="A293" s="2" t="s">
        <v>6767</v>
      </c>
      <c r="B293" t="s">
        <v>2164</v>
      </c>
      <c r="C293" t="s">
        <v>10406</v>
      </c>
      <c r="D293" t="s">
        <v>9990</v>
      </c>
      <c r="E293" t="s">
        <v>11335</v>
      </c>
    </row>
    <row r="294" spans="1:5" hidden="1" x14ac:dyDescent="0.25">
      <c r="A294" s="2" t="s">
        <v>648</v>
      </c>
      <c r="B294" t="s">
        <v>6767</v>
      </c>
      <c r="C294" t="s">
        <v>1094</v>
      </c>
      <c r="D294" t="s">
        <v>10406</v>
      </c>
      <c r="E294" t="s">
        <v>842</v>
      </c>
    </row>
    <row r="295" spans="1:5" x14ac:dyDescent="0.25">
      <c r="A295" s="2" t="s">
        <v>878</v>
      </c>
      <c r="B295" t="s">
        <v>648</v>
      </c>
      <c r="C295" t="s">
        <v>6151</v>
      </c>
    </row>
    <row r="296" spans="1:5" x14ac:dyDescent="0.25">
      <c r="A296" s="2" t="s">
        <v>878</v>
      </c>
      <c r="B296" t="s">
        <v>648</v>
      </c>
      <c r="C296" t="s">
        <v>1094</v>
      </c>
      <c r="D296" t="s">
        <v>10406</v>
      </c>
      <c r="E296" t="s">
        <v>14107</v>
      </c>
    </row>
    <row r="297" spans="1:5" x14ac:dyDescent="0.25">
      <c r="A297" s="2" t="s">
        <v>878</v>
      </c>
      <c r="B297" t="s">
        <v>648</v>
      </c>
      <c r="C297" t="s">
        <v>10406</v>
      </c>
      <c r="D297" t="s">
        <v>842</v>
      </c>
    </row>
    <row r="298" spans="1:5" hidden="1" x14ac:dyDescent="0.25">
      <c r="A298" s="2" t="s">
        <v>648</v>
      </c>
      <c r="B298" t="s">
        <v>2164</v>
      </c>
      <c r="C298" t="s">
        <v>10406</v>
      </c>
      <c r="D298" t="s">
        <v>842</v>
      </c>
    </row>
    <row r="299" spans="1:5" hidden="1" x14ac:dyDescent="0.25">
      <c r="A299" s="2" t="s">
        <v>648</v>
      </c>
      <c r="B299" t="s">
        <v>10406</v>
      </c>
      <c r="C299" t="s">
        <v>842</v>
      </c>
    </row>
    <row r="300" spans="1:5" hidden="1" x14ac:dyDescent="0.25">
      <c r="A300" s="2" t="s">
        <v>648</v>
      </c>
      <c r="B300" t="s">
        <v>6767</v>
      </c>
      <c r="C300" t="s">
        <v>10406</v>
      </c>
      <c r="D300" t="s">
        <v>842</v>
      </c>
    </row>
    <row r="301" spans="1:5" x14ac:dyDescent="0.25">
      <c r="A301" s="2" t="s">
        <v>878</v>
      </c>
      <c r="B301" t="s">
        <v>11335</v>
      </c>
      <c r="C301" t="s">
        <v>6151</v>
      </c>
    </row>
    <row r="302" spans="1:5" x14ac:dyDescent="0.25">
      <c r="A302" s="2" t="s">
        <v>878</v>
      </c>
      <c r="B302" t="s">
        <v>842</v>
      </c>
      <c r="C302" t="s">
        <v>3905</v>
      </c>
      <c r="D302" t="s">
        <v>14107</v>
      </c>
    </row>
    <row r="303" spans="1:5" hidden="1" x14ac:dyDescent="0.25">
      <c r="A303" s="2" t="s">
        <v>648</v>
      </c>
      <c r="B303" t="s">
        <v>2164</v>
      </c>
      <c r="C303" t="s">
        <v>6151</v>
      </c>
    </row>
    <row r="304" spans="1:5" hidden="1" x14ac:dyDescent="0.25">
      <c r="A304" s="2" t="s">
        <v>7746</v>
      </c>
      <c r="B304" t="s">
        <v>1094</v>
      </c>
      <c r="C304" t="s">
        <v>14109</v>
      </c>
      <c r="D304" t="s">
        <v>2164</v>
      </c>
    </row>
    <row r="305" spans="1:6" x14ac:dyDescent="0.25">
      <c r="A305" s="2" t="s">
        <v>878</v>
      </c>
      <c r="B305" t="s">
        <v>648</v>
      </c>
      <c r="C305" t="s">
        <v>842</v>
      </c>
    </row>
    <row r="306" spans="1:6" x14ac:dyDescent="0.25">
      <c r="A306" s="2" t="s">
        <v>878</v>
      </c>
      <c r="B306" t="s">
        <v>7217</v>
      </c>
      <c r="C306" t="s">
        <v>14110</v>
      </c>
    </row>
    <row r="307" spans="1:6" hidden="1" x14ac:dyDescent="0.25">
      <c r="A307" s="2" t="s">
        <v>2164</v>
      </c>
      <c r="B307" t="s">
        <v>7217</v>
      </c>
    </row>
    <row r="308" spans="1:6" x14ac:dyDescent="0.25">
      <c r="A308" s="2" t="s">
        <v>878</v>
      </c>
      <c r="B308" t="s">
        <v>648</v>
      </c>
      <c r="C308" t="s">
        <v>6767</v>
      </c>
      <c r="D308" t="s">
        <v>10406</v>
      </c>
      <c r="E308" t="s">
        <v>842</v>
      </c>
    </row>
    <row r="309" spans="1:6" x14ac:dyDescent="0.25">
      <c r="A309" s="2" t="s">
        <v>878</v>
      </c>
      <c r="B309" t="s">
        <v>14109</v>
      </c>
      <c r="C309" t="s">
        <v>842</v>
      </c>
      <c r="D309" t="s">
        <v>11335</v>
      </c>
      <c r="E309" t="s">
        <v>6151</v>
      </c>
    </row>
    <row r="310" spans="1:6" x14ac:dyDescent="0.25">
      <c r="A310" s="2" t="s">
        <v>878</v>
      </c>
      <c r="B310" t="s">
        <v>648</v>
      </c>
    </row>
    <row r="311" spans="1:6" hidden="1" x14ac:dyDescent="0.25">
      <c r="A311" s="2" t="s">
        <v>648</v>
      </c>
      <c r="B311" t="s">
        <v>6767</v>
      </c>
      <c r="C311" t="s">
        <v>10406</v>
      </c>
      <c r="D311" t="s">
        <v>7217</v>
      </c>
    </row>
    <row r="312" spans="1:6" hidden="1" x14ac:dyDescent="0.25">
      <c r="A312" s="2" t="s">
        <v>648</v>
      </c>
      <c r="B312" t="s">
        <v>1094</v>
      </c>
      <c r="C312" t="s">
        <v>7217</v>
      </c>
    </row>
    <row r="313" spans="1:6" x14ac:dyDescent="0.25">
      <c r="A313" s="2" t="s">
        <v>878</v>
      </c>
      <c r="B313" t="s">
        <v>648</v>
      </c>
      <c r="C313" t="s">
        <v>6151</v>
      </c>
    </row>
    <row r="314" spans="1:6" x14ac:dyDescent="0.25">
      <c r="A314" s="2" t="s">
        <v>878</v>
      </c>
      <c r="B314" t="s">
        <v>14109</v>
      </c>
      <c r="C314" t="s">
        <v>14108</v>
      </c>
      <c r="D314" t="s">
        <v>6151</v>
      </c>
    </row>
    <row r="315" spans="1:6" hidden="1" x14ac:dyDescent="0.25">
      <c r="A315" s="2" t="s">
        <v>1094</v>
      </c>
      <c r="B315" t="s">
        <v>10406</v>
      </c>
      <c r="C315" t="s">
        <v>842</v>
      </c>
    </row>
    <row r="316" spans="1:6" x14ac:dyDescent="0.25">
      <c r="A316" s="2" t="s">
        <v>878</v>
      </c>
      <c r="B316" t="s">
        <v>648</v>
      </c>
      <c r="C316" t="s">
        <v>7746</v>
      </c>
      <c r="D316" t="s">
        <v>2164</v>
      </c>
      <c r="E316" t="s">
        <v>13169</v>
      </c>
      <c r="F316" t="s">
        <v>6151</v>
      </c>
    </row>
    <row r="317" spans="1:6" x14ac:dyDescent="0.25">
      <c r="A317" s="2" t="s">
        <v>878</v>
      </c>
      <c r="B317" t="s">
        <v>1094</v>
      </c>
      <c r="C317" t="s">
        <v>7217</v>
      </c>
    </row>
    <row r="318" spans="1:6" x14ac:dyDescent="0.25">
      <c r="A318" s="2" t="s">
        <v>878</v>
      </c>
      <c r="B318" t="s">
        <v>2164</v>
      </c>
      <c r="C318" t="s">
        <v>6151</v>
      </c>
      <c r="D318" t="s">
        <v>14110</v>
      </c>
    </row>
    <row r="319" spans="1:6" hidden="1" x14ac:dyDescent="0.25">
      <c r="A319" s="2" t="s">
        <v>648</v>
      </c>
      <c r="B319" t="s">
        <v>6767</v>
      </c>
      <c r="C319" t="s">
        <v>1094</v>
      </c>
      <c r="D319" t="s">
        <v>10406</v>
      </c>
    </row>
    <row r="320" spans="1:6" hidden="1" x14ac:dyDescent="0.25">
      <c r="A320" s="2" t="s">
        <v>2164</v>
      </c>
      <c r="B320" t="s">
        <v>14107</v>
      </c>
      <c r="C320" t="s">
        <v>6151</v>
      </c>
    </row>
    <row r="321" spans="1:5" x14ac:dyDescent="0.25">
      <c r="A321" s="2" t="s">
        <v>878</v>
      </c>
      <c r="B321" t="s">
        <v>648</v>
      </c>
      <c r="C321" t="s">
        <v>842</v>
      </c>
      <c r="D321" t="s">
        <v>6151</v>
      </c>
    </row>
    <row r="322" spans="1:5" hidden="1" x14ac:dyDescent="0.25">
      <c r="A322" s="2" t="s">
        <v>14109</v>
      </c>
      <c r="B322" t="s">
        <v>2164</v>
      </c>
    </row>
    <row r="323" spans="1:5" hidden="1" x14ac:dyDescent="0.25">
      <c r="A323" s="2" t="s">
        <v>2164</v>
      </c>
      <c r="B323" t="s">
        <v>13169</v>
      </c>
      <c r="C323" t="s">
        <v>11335</v>
      </c>
      <c r="D323" t="s">
        <v>14110</v>
      </c>
    </row>
    <row r="324" spans="1:5" hidden="1" x14ac:dyDescent="0.25">
      <c r="A324" s="2" t="s">
        <v>6767</v>
      </c>
      <c r="B324" t="s">
        <v>1094</v>
      </c>
      <c r="C324" t="s">
        <v>10406</v>
      </c>
      <c r="D324" t="s">
        <v>14108</v>
      </c>
    </row>
    <row r="325" spans="1:5" hidden="1" x14ac:dyDescent="0.25">
      <c r="A325" s="2" t="s">
        <v>1094</v>
      </c>
      <c r="B325" t="s">
        <v>7217</v>
      </c>
      <c r="C325" t="s">
        <v>6151</v>
      </c>
    </row>
    <row r="326" spans="1:5" hidden="1" x14ac:dyDescent="0.25">
      <c r="A326" s="2" t="s">
        <v>2164</v>
      </c>
      <c r="B326" t="s">
        <v>13169</v>
      </c>
      <c r="C326" t="s">
        <v>14110</v>
      </c>
    </row>
    <row r="327" spans="1:5" hidden="1" x14ac:dyDescent="0.25">
      <c r="A327" s="2" t="s">
        <v>1094</v>
      </c>
    </row>
    <row r="328" spans="1:5" x14ac:dyDescent="0.25">
      <c r="A328" s="2" t="s">
        <v>878</v>
      </c>
      <c r="B328" t="s">
        <v>648</v>
      </c>
      <c r="C328" t="s">
        <v>7217</v>
      </c>
    </row>
    <row r="329" spans="1:5" hidden="1" x14ac:dyDescent="0.25">
      <c r="A329" s="2" t="s">
        <v>1094</v>
      </c>
      <c r="B329" t="s">
        <v>2164</v>
      </c>
      <c r="C329" t="s">
        <v>11335</v>
      </c>
    </row>
    <row r="330" spans="1:5" hidden="1" x14ac:dyDescent="0.25">
      <c r="A330" s="2" t="s">
        <v>648</v>
      </c>
      <c r="B330" t="s">
        <v>6767</v>
      </c>
      <c r="C330" t="s">
        <v>1094</v>
      </c>
      <c r="D330" t="s">
        <v>10406</v>
      </c>
      <c r="E330" t="s">
        <v>11335</v>
      </c>
    </row>
    <row r="331" spans="1:5" hidden="1" x14ac:dyDescent="0.25">
      <c r="A331" s="2" t="s">
        <v>648</v>
      </c>
      <c r="B331" t="s">
        <v>6767</v>
      </c>
      <c r="C331" t="s">
        <v>1094</v>
      </c>
      <c r="D331" t="s">
        <v>10406</v>
      </c>
    </row>
    <row r="332" spans="1:5" hidden="1" x14ac:dyDescent="0.25">
      <c r="A332" s="2" t="s">
        <v>2164</v>
      </c>
      <c r="B332" t="s">
        <v>10406</v>
      </c>
      <c r="C332" t="s">
        <v>842</v>
      </c>
      <c r="D332" t="s">
        <v>11335</v>
      </c>
    </row>
    <row r="333" spans="1:5" hidden="1" x14ac:dyDescent="0.25">
      <c r="A333" s="2" t="s">
        <v>2164</v>
      </c>
      <c r="B333" t="s">
        <v>842</v>
      </c>
      <c r="C333" t="s">
        <v>6151</v>
      </c>
    </row>
    <row r="334" spans="1:5" hidden="1" x14ac:dyDescent="0.25">
      <c r="A334" s="2" t="s">
        <v>648</v>
      </c>
      <c r="B334" t="s">
        <v>6767</v>
      </c>
      <c r="C334" t="s">
        <v>1094</v>
      </c>
      <c r="D334" t="s">
        <v>10406</v>
      </c>
    </row>
    <row r="335" spans="1:5" x14ac:dyDescent="0.25">
      <c r="A335" s="2" t="s">
        <v>878</v>
      </c>
      <c r="B335" t="s">
        <v>648</v>
      </c>
      <c r="C335" t="s">
        <v>2164</v>
      </c>
      <c r="D335" t="s">
        <v>842</v>
      </c>
    </row>
    <row r="336" spans="1:5" x14ac:dyDescent="0.25">
      <c r="A336" s="2" t="s">
        <v>878</v>
      </c>
      <c r="B336" t="s">
        <v>648</v>
      </c>
      <c r="C336" t="s">
        <v>2164</v>
      </c>
      <c r="D336" t="s">
        <v>842</v>
      </c>
    </row>
    <row r="337" spans="1:5" x14ac:dyDescent="0.25">
      <c r="A337" s="2" t="s">
        <v>878</v>
      </c>
      <c r="B337" t="s">
        <v>648</v>
      </c>
      <c r="C337" t="s">
        <v>842</v>
      </c>
    </row>
    <row r="338" spans="1:5" x14ac:dyDescent="0.25">
      <c r="A338" s="2" t="s">
        <v>878</v>
      </c>
      <c r="B338" t="s">
        <v>648</v>
      </c>
      <c r="C338" t="s">
        <v>842</v>
      </c>
      <c r="D338" t="s">
        <v>6151</v>
      </c>
    </row>
    <row r="339" spans="1:5" hidden="1" x14ac:dyDescent="0.25">
      <c r="A339" s="2" t="s">
        <v>2164</v>
      </c>
      <c r="B339" t="s">
        <v>14107</v>
      </c>
      <c r="C339" t="s">
        <v>11335</v>
      </c>
      <c r="D339" t="s">
        <v>7217</v>
      </c>
      <c r="E339" t="s">
        <v>6151</v>
      </c>
    </row>
    <row r="340" spans="1:5" x14ac:dyDescent="0.25">
      <c r="A340" s="2" t="s">
        <v>878</v>
      </c>
      <c r="B340" t="s">
        <v>648</v>
      </c>
      <c r="C340" t="s">
        <v>7217</v>
      </c>
      <c r="D340" t="s">
        <v>6151</v>
      </c>
    </row>
    <row r="341" spans="1:5" x14ac:dyDescent="0.25">
      <c r="A341" s="2" t="s">
        <v>878</v>
      </c>
      <c r="B341" t="s">
        <v>2164</v>
      </c>
      <c r="C341" t="s">
        <v>7217</v>
      </c>
      <c r="D341" t="s">
        <v>6151</v>
      </c>
    </row>
    <row r="342" spans="1:5" hidden="1" x14ac:dyDescent="0.25">
      <c r="A342" s="2" t="s">
        <v>648</v>
      </c>
      <c r="B342" t="s">
        <v>10406</v>
      </c>
      <c r="C342" t="s">
        <v>842</v>
      </c>
    </row>
    <row r="343" spans="1:5" x14ac:dyDescent="0.25">
      <c r="A343" s="2" t="s">
        <v>878</v>
      </c>
      <c r="B343" t="s">
        <v>6151</v>
      </c>
    </row>
    <row r="344" spans="1:5" hidden="1" x14ac:dyDescent="0.25">
      <c r="A344" s="2" t="s">
        <v>2164</v>
      </c>
      <c r="B344" t="s">
        <v>13169</v>
      </c>
      <c r="C344" t="s">
        <v>14110</v>
      </c>
      <c r="D344" t="s">
        <v>8666</v>
      </c>
    </row>
    <row r="345" spans="1:5" x14ac:dyDescent="0.25">
      <c r="A345" s="2" t="s">
        <v>878</v>
      </c>
      <c r="B345" t="s">
        <v>648</v>
      </c>
      <c r="C345" t="s">
        <v>6767</v>
      </c>
      <c r="D345" t="s">
        <v>10406</v>
      </c>
    </row>
    <row r="346" spans="1:5" x14ac:dyDescent="0.25">
      <c r="A346" s="2" t="s">
        <v>878</v>
      </c>
      <c r="B346" t="s">
        <v>648</v>
      </c>
      <c r="C346" t="s">
        <v>1094</v>
      </c>
    </row>
    <row r="347" spans="1:5" hidden="1" x14ac:dyDescent="0.25">
      <c r="A347" s="2" t="s">
        <v>648</v>
      </c>
      <c r="B347" t="s">
        <v>10406</v>
      </c>
      <c r="C347" t="s">
        <v>842</v>
      </c>
    </row>
    <row r="348" spans="1:5" hidden="1" x14ac:dyDescent="0.25">
      <c r="A348" s="2" t="s">
        <v>648</v>
      </c>
      <c r="B348" t="s">
        <v>1094</v>
      </c>
      <c r="C348" t="s">
        <v>10406</v>
      </c>
      <c r="D348" t="s">
        <v>14107</v>
      </c>
      <c r="E348" t="s">
        <v>7217</v>
      </c>
    </row>
    <row r="349" spans="1:5" hidden="1" x14ac:dyDescent="0.25">
      <c r="A349" s="2" t="s">
        <v>648</v>
      </c>
      <c r="B349" t="s">
        <v>6767</v>
      </c>
      <c r="C349" t="s">
        <v>1094</v>
      </c>
      <c r="D349" t="s">
        <v>10406</v>
      </c>
      <c r="E349" t="s">
        <v>842</v>
      </c>
    </row>
    <row r="350" spans="1:5" x14ac:dyDescent="0.25">
      <c r="A350" s="2" t="s">
        <v>878</v>
      </c>
      <c r="B350" t="s">
        <v>6151</v>
      </c>
    </row>
    <row r="351" spans="1:5" x14ac:dyDescent="0.25">
      <c r="A351" s="2" t="s">
        <v>878</v>
      </c>
      <c r="B351" t="s">
        <v>1094</v>
      </c>
      <c r="C351" t="s">
        <v>14109</v>
      </c>
      <c r="D351" t="s">
        <v>6151</v>
      </c>
    </row>
    <row r="352" spans="1:5" hidden="1" x14ac:dyDescent="0.25">
      <c r="A352" s="2" t="s">
        <v>2164</v>
      </c>
      <c r="B352" t="s">
        <v>842</v>
      </c>
      <c r="C352" t="s">
        <v>3905</v>
      </c>
      <c r="D352" t="s">
        <v>14107</v>
      </c>
      <c r="E352" t="s">
        <v>6151</v>
      </c>
    </row>
    <row r="353" spans="1:6" hidden="1" x14ac:dyDescent="0.25">
      <c r="A353" s="2" t="s">
        <v>6767</v>
      </c>
      <c r="B353" t="s">
        <v>1094</v>
      </c>
      <c r="C353" t="s">
        <v>10406</v>
      </c>
      <c r="D353" t="s">
        <v>7217</v>
      </c>
    </row>
    <row r="354" spans="1:6" x14ac:dyDescent="0.25">
      <c r="A354" s="2" t="s">
        <v>878</v>
      </c>
      <c r="B354" t="s">
        <v>648</v>
      </c>
      <c r="C354" t="s">
        <v>6767</v>
      </c>
      <c r="D354" t="s">
        <v>1094</v>
      </c>
      <c r="E354" t="s">
        <v>10406</v>
      </c>
    </row>
    <row r="355" spans="1:6" hidden="1" x14ac:dyDescent="0.25">
      <c r="A355" s="2" t="s">
        <v>648</v>
      </c>
      <c r="B355" t="s">
        <v>1094</v>
      </c>
      <c r="C355" t="s">
        <v>2164</v>
      </c>
      <c r="D355" t="s">
        <v>842</v>
      </c>
      <c r="E355" t="s">
        <v>11335</v>
      </c>
    </row>
    <row r="356" spans="1:6" x14ac:dyDescent="0.25">
      <c r="A356" s="2" t="s">
        <v>878</v>
      </c>
      <c r="B356" t="s">
        <v>648</v>
      </c>
      <c r="C356" t="s">
        <v>1094</v>
      </c>
      <c r="D356" t="s">
        <v>14109</v>
      </c>
      <c r="E356" t="s">
        <v>6151</v>
      </c>
    </row>
    <row r="357" spans="1:6" hidden="1" x14ac:dyDescent="0.25">
      <c r="A357" s="2" t="s">
        <v>14109</v>
      </c>
      <c r="B357" t="s">
        <v>2164</v>
      </c>
      <c r="C357" t="s">
        <v>6151</v>
      </c>
    </row>
    <row r="358" spans="1:6" hidden="1" x14ac:dyDescent="0.25">
      <c r="A358" s="2" t="s">
        <v>648</v>
      </c>
      <c r="B358" t="s">
        <v>6767</v>
      </c>
      <c r="C358" t="s">
        <v>10406</v>
      </c>
      <c r="D358" t="s">
        <v>842</v>
      </c>
      <c r="E358" t="s">
        <v>9990</v>
      </c>
      <c r="F358" t="s">
        <v>14110</v>
      </c>
    </row>
    <row r="359" spans="1:6" x14ac:dyDescent="0.25">
      <c r="A359" s="2" t="s">
        <v>878</v>
      </c>
      <c r="B359" t="s">
        <v>1094</v>
      </c>
    </row>
    <row r="360" spans="1:6" hidden="1" x14ac:dyDescent="0.25">
      <c r="A360" s="2" t="s">
        <v>14109</v>
      </c>
      <c r="B360" t="s">
        <v>2164</v>
      </c>
      <c r="C360" t="s">
        <v>14107</v>
      </c>
      <c r="D360" t="s">
        <v>6151</v>
      </c>
    </row>
    <row r="361" spans="1:6" x14ac:dyDescent="0.25">
      <c r="A361" s="2" t="s">
        <v>878</v>
      </c>
      <c r="B361" t="s">
        <v>648</v>
      </c>
      <c r="C361" t="s">
        <v>6151</v>
      </c>
    </row>
    <row r="362" spans="1:6" x14ac:dyDescent="0.25">
      <c r="A362" s="2" t="s">
        <v>878</v>
      </c>
      <c r="B362" t="s">
        <v>648</v>
      </c>
      <c r="C362" t="s">
        <v>14109</v>
      </c>
      <c r="D362" t="s">
        <v>14107</v>
      </c>
      <c r="E362" t="s">
        <v>6151</v>
      </c>
    </row>
    <row r="363" spans="1:6" hidden="1" x14ac:dyDescent="0.25">
      <c r="A363" s="2" t="s">
        <v>648</v>
      </c>
      <c r="B363" t="s">
        <v>2164</v>
      </c>
      <c r="C363" t="s">
        <v>13169</v>
      </c>
    </row>
    <row r="364" spans="1:6" x14ac:dyDescent="0.25">
      <c r="A364" s="2" t="s">
        <v>878</v>
      </c>
      <c r="B364" t="s">
        <v>648</v>
      </c>
      <c r="C364" t="s">
        <v>6767</v>
      </c>
      <c r="D364" t="s">
        <v>10406</v>
      </c>
      <c r="E364" t="s">
        <v>842</v>
      </c>
      <c r="F364" t="s">
        <v>7217</v>
      </c>
    </row>
    <row r="365" spans="1:6" hidden="1" x14ac:dyDescent="0.25">
      <c r="A365" s="2" t="s">
        <v>648</v>
      </c>
      <c r="B365" t="s">
        <v>6767</v>
      </c>
      <c r="C365" t="s">
        <v>1094</v>
      </c>
      <c r="D365" t="s">
        <v>10406</v>
      </c>
      <c r="E365" t="s">
        <v>842</v>
      </c>
      <c r="F365" t="s">
        <v>7050</v>
      </c>
    </row>
    <row r="366" spans="1:6" hidden="1" x14ac:dyDescent="0.25">
      <c r="A366" s="2" t="s">
        <v>2164</v>
      </c>
      <c r="B366" t="s">
        <v>13169</v>
      </c>
      <c r="C366" t="s">
        <v>6151</v>
      </c>
      <c r="D366" t="s">
        <v>14110</v>
      </c>
    </row>
    <row r="367" spans="1:6" x14ac:dyDescent="0.25">
      <c r="A367" s="2" t="s">
        <v>878</v>
      </c>
      <c r="B367" t="s">
        <v>1094</v>
      </c>
    </row>
    <row r="368" spans="1:6" x14ac:dyDescent="0.25">
      <c r="A368" s="2" t="s">
        <v>878</v>
      </c>
      <c r="B368" t="s">
        <v>6767</v>
      </c>
      <c r="C368" t="s">
        <v>1094</v>
      </c>
      <c r="D368" t="s">
        <v>7217</v>
      </c>
    </row>
    <row r="369" spans="1:6" hidden="1" x14ac:dyDescent="0.25">
      <c r="A369" s="2" t="s">
        <v>648</v>
      </c>
      <c r="B369" t="s">
        <v>2164</v>
      </c>
      <c r="C369" t="s">
        <v>7217</v>
      </c>
    </row>
    <row r="370" spans="1:6" hidden="1" x14ac:dyDescent="0.25">
      <c r="A370" s="2" t="s">
        <v>1094</v>
      </c>
      <c r="B370" t="s">
        <v>10406</v>
      </c>
      <c r="C370" t="s">
        <v>842</v>
      </c>
      <c r="D370" t="s">
        <v>3905</v>
      </c>
      <c r="E370" t="s">
        <v>14107</v>
      </c>
    </row>
    <row r="371" spans="1:6" hidden="1" x14ac:dyDescent="0.25">
      <c r="A371" s="2" t="s">
        <v>2164</v>
      </c>
      <c r="B371" t="s">
        <v>14107</v>
      </c>
      <c r="C371" t="s">
        <v>7217</v>
      </c>
      <c r="D371" t="s">
        <v>6151</v>
      </c>
    </row>
    <row r="372" spans="1:6" x14ac:dyDescent="0.25">
      <c r="A372" s="2" t="s">
        <v>878</v>
      </c>
      <c r="B372" t="s">
        <v>3905</v>
      </c>
      <c r="C372" t="s">
        <v>7217</v>
      </c>
      <c r="D372" t="s">
        <v>6151</v>
      </c>
    </row>
    <row r="373" spans="1:6" hidden="1" x14ac:dyDescent="0.25">
      <c r="A373" s="2" t="s">
        <v>14109</v>
      </c>
      <c r="B373" t="s">
        <v>14107</v>
      </c>
      <c r="C373" t="s">
        <v>6151</v>
      </c>
    </row>
    <row r="374" spans="1:6" hidden="1" x14ac:dyDescent="0.25">
      <c r="A374" s="2" t="s">
        <v>648</v>
      </c>
      <c r="B374" t="s">
        <v>10406</v>
      </c>
      <c r="C374" t="s">
        <v>842</v>
      </c>
    </row>
    <row r="375" spans="1:6" x14ac:dyDescent="0.25">
      <c r="A375" s="2" t="s">
        <v>878</v>
      </c>
      <c r="B375" t="s">
        <v>648</v>
      </c>
      <c r="C375" t="s">
        <v>842</v>
      </c>
    </row>
    <row r="376" spans="1:6" x14ac:dyDescent="0.25">
      <c r="A376" s="2" t="s">
        <v>878</v>
      </c>
      <c r="B376" t="s">
        <v>648</v>
      </c>
      <c r="C376" t="s">
        <v>1094</v>
      </c>
      <c r="D376" t="s">
        <v>14109</v>
      </c>
      <c r="E376" t="s">
        <v>14107</v>
      </c>
      <c r="F376" t="s">
        <v>6151</v>
      </c>
    </row>
    <row r="377" spans="1:6" x14ac:dyDescent="0.25">
      <c r="A377" s="2" t="s">
        <v>878</v>
      </c>
      <c r="B377" t="s">
        <v>648</v>
      </c>
      <c r="C377" t="s">
        <v>11335</v>
      </c>
      <c r="D377" t="s">
        <v>7217</v>
      </c>
      <c r="E377" t="s">
        <v>6151</v>
      </c>
    </row>
    <row r="378" spans="1:6" x14ac:dyDescent="0.25">
      <c r="A378" s="2" t="s">
        <v>878</v>
      </c>
      <c r="B378" t="s">
        <v>14109</v>
      </c>
      <c r="C378" t="s">
        <v>6151</v>
      </c>
    </row>
    <row r="379" spans="1:6" hidden="1" x14ac:dyDescent="0.25">
      <c r="A379" s="2" t="s">
        <v>648</v>
      </c>
      <c r="B379" t="s">
        <v>7217</v>
      </c>
      <c r="C379" t="s">
        <v>6151</v>
      </c>
    </row>
    <row r="380" spans="1:6" hidden="1" x14ac:dyDescent="0.25">
      <c r="A380" s="2" t="s">
        <v>648</v>
      </c>
      <c r="B380" t="s">
        <v>6767</v>
      </c>
      <c r="C380" t="s">
        <v>1094</v>
      </c>
      <c r="D380" t="s">
        <v>10406</v>
      </c>
      <c r="E380" t="s">
        <v>9990</v>
      </c>
    </row>
    <row r="381" spans="1:6" hidden="1" x14ac:dyDescent="0.25">
      <c r="A381" s="2" t="s">
        <v>1094</v>
      </c>
      <c r="B381" t="s">
        <v>2164</v>
      </c>
      <c r="C381" t="s">
        <v>7217</v>
      </c>
    </row>
    <row r="382" spans="1:6" x14ac:dyDescent="0.25">
      <c r="A382" s="2" t="s">
        <v>878</v>
      </c>
      <c r="B382" t="s">
        <v>2164</v>
      </c>
      <c r="C382" t="s">
        <v>7217</v>
      </c>
      <c r="D382" t="s">
        <v>6151</v>
      </c>
    </row>
    <row r="383" spans="1:6" x14ac:dyDescent="0.25">
      <c r="A383" s="2" t="s">
        <v>878</v>
      </c>
      <c r="B383" t="s">
        <v>14109</v>
      </c>
      <c r="C383" t="s">
        <v>2164</v>
      </c>
      <c r="D383" t="s">
        <v>6151</v>
      </c>
    </row>
    <row r="384" spans="1:6" hidden="1" x14ac:dyDescent="0.25">
      <c r="A384" s="2" t="s">
        <v>2164</v>
      </c>
      <c r="B384" t="s">
        <v>13169</v>
      </c>
      <c r="C384" t="s">
        <v>6151</v>
      </c>
      <c r="D384" t="s">
        <v>14110</v>
      </c>
    </row>
    <row r="385" spans="1:6" x14ac:dyDescent="0.25">
      <c r="A385" s="2" t="s">
        <v>878</v>
      </c>
      <c r="B385" t="s">
        <v>648</v>
      </c>
      <c r="C385" t="s">
        <v>7217</v>
      </c>
    </row>
    <row r="386" spans="1:6" hidden="1" x14ac:dyDescent="0.25">
      <c r="A386" s="2" t="s">
        <v>648</v>
      </c>
      <c r="B386" t="s">
        <v>842</v>
      </c>
    </row>
    <row r="387" spans="1:6" hidden="1" x14ac:dyDescent="0.25">
      <c r="A387" s="2" t="s">
        <v>7746</v>
      </c>
      <c r="B387" t="s">
        <v>2164</v>
      </c>
      <c r="C387" t="s">
        <v>14108</v>
      </c>
    </row>
    <row r="388" spans="1:6" x14ac:dyDescent="0.25">
      <c r="A388" s="2" t="s">
        <v>878</v>
      </c>
      <c r="B388" t="s">
        <v>10406</v>
      </c>
      <c r="C388" t="s">
        <v>842</v>
      </c>
      <c r="D388" t="s">
        <v>9990</v>
      </c>
    </row>
    <row r="389" spans="1:6" hidden="1" x14ac:dyDescent="0.25">
      <c r="A389" s="2" t="s">
        <v>2164</v>
      </c>
      <c r="B389" t="s">
        <v>13169</v>
      </c>
      <c r="C389" t="s">
        <v>14108</v>
      </c>
    </row>
    <row r="390" spans="1:6" x14ac:dyDescent="0.25">
      <c r="A390" s="2" t="s">
        <v>878</v>
      </c>
      <c r="B390" t="s">
        <v>648</v>
      </c>
      <c r="C390" t="s">
        <v>2164</v>
      </c>
      <c r="D390" t="s">
        <v>6151</v>
      </c>
    </row>
    <row r="391" spans="1:6" x14ac:dyDescent="0.25">
      <c r="A391" s="2" t="s">
        <v>878</v>
      </c>
      <c r="B391" t="s">
        <v>14109</v>
      </c>
      <c r="C391" t="s">
        <v>6151</v>
      </c>
    </row>
    <row r="392" spans="1:6" hidden="1" x14ac:dyDescent="0.25">
      <c r="A392" s="2" t="s">
        <v>648</v>
      </c>
      <c r="B392" t="s">
        <v>2164</v>
      </c>
      <c r="C392" t="s">
        <v>11335</v>
      </c>
    </row>
    <row r="393" spans="1:6" hidden="1" x14ac:dyDescent="0.25">
      <c r="A393" s="2" t="s">
        <v>6767</v>
      </c>
      <c r="B393" t="s">
        <v>1094</v>
      </c>
      <c r="C393" t="s">
        <v>10406</v>
      </c>
      <c r="D393" t="s">
        <v>7050</v>
      </c>
      <c r="E393" t="s">
        <v>11335</v>
      </c>
    </row>
    <row r="394" spans="1:6" x14ac:dyDescent="0.25">
      <c r="A394" s="2" t="s">
        <v>878</v>
      </c>
      <c r="B394" t="s">
        <v>14107</v>
      </c>
      <c r="C394" t="s">
        <v>6151</v>
      </c>
    </row>
    <row r="395" spans="1:6" x14ac:dyDescent="0.25">
      <c r="A395" s="2" t="s">
        <v>878</v>
      </c>
      <c r="B395" t="s">
        <v>648</v>
      </c>
      <c r="C395" t="s">
        <v>2164</v>
      </c>
      <c r="D395" t="s">
        <v>6151</v>
      </c>
    </row>
    <row r="396" spans="1:6" hidden="1" x14ac:dyDescent="0.25">
      <c r="A396" s="2" t="s">
        <v>14109</v>
      </c>
      <c r="B396" t="s">
        <v>6151</v>
      </c>
    </row>
    <row r="397" spans="1:6" x14ac:dyDescent="0.25">
      <c r="A397" s="2" t="s">
        <v>878</v>
      </c>
      <c r="B397" t="s">
        <v>648</v>
      </c>
      <c r="C397" t="s">
        <v>11335</v>
      </c>
    </row>
    <row r="398" spans="1:6" hidden="1" x14ac:dyDescent="0.25">
      <c r="A398" s="2" t="s">
        <v>6767</v>
      </c>
      <c r="B398" t="s">
        <v>1094</v>
      </c>
      <c r="C398" t="s">
        <v>10406</v>
      </c>
      <c r="D398" t="s">
        <v>842</v>
      </c>
    </row>
    <row r="399" spans="1:6" hidden="1" x14ac:dyDescent="0.25">
      <c r="A399" s="2" t="s">
        <v>6767</v>
      </c>
      <c r="B399" t="s">
        <v>1094</v>
      </c>
      <c r="C399" t="s">
        <v>10406</v>
      </c>
      <c r="D399" t="s">
        <v>842</v>
      </c>
      <c r="E399" t="s">
        <v>9990</v>
      </c>
      <c r="F399" t="s">
        <v>11335</v>
      </c>
    </row>
    <row r="400" spans="1:6" x14ac:dyDescent="0.25">
      <c r="A400" s="2" t="s">
        <v>878</v>
      </c>
      <c r="B400" t="s">
        <v>14109</v>
      </c>
      <c r="C400" t="s">
        <v>14107</v>
      </c>
      <c r="D400" t="s">
        <v>6151</v>
      </c>
    </row>
    <row r="401" spans="1:5" hidden="1" x14ac:dyDescent="0.25">
      <c r="A401" s="2" t="s">
        <v>648</v>
      </c>
      <c r="B401" t="s">
        <v>1094</v>
      </c>
      <c r="C401" t="s">
        <v>10406</v>
      </c>
    </row>
    <row r="402" spans="1:5" x14ac:dyDescent="0.25">
      <c r="A402" s="2" t="s">
        <v>878</v>
      </c>
      <c r="B402" t="s">
        <v>1094</v>
      </c>
      <c r="C402" t="s">
        <v>14109</v>
      </c>
    </row>
    <row r="403" spans="1:5" hidden="1" x14ac:dyDescent="0.25">
      <c r="A403" s="2" t="s">
        <v>1094</v>
      </c>
      <c r="B403" t="s">
        <v>11335</v>
      </c>
    </row>
    <row r="404" spans="1:5" x14ac:dyDescent="0.25">
      <c r="A404" s="2" t="s">
        <v>878</v>
      </c>
      <c r="B404" t="s">
        <v>14109</v>
      </c>
      <c r="C404" t="s">
        <v>2164</v>
      </c>
      <c r="D404" t="s">
        <v>14107</v>
      </c>
      <c r="E404" t="s">
        <v>6151</v>
      </c>
    </row>
    <row r="405" spans="1:5" hidden="1" x14ac:dyDescent="0.25">
      <c r="A405" s="2" t="s">
        <v>1094</v>
      </c>
      <c r="B405" t="s">
        <v>2164</v>
      </c>
      <c r="C405" t="s">
        <v>11335</v>
      </c>
    </row>
    <row r="406" spans="1:5" hidden="1" x14ac:dyDescent="0.25">
      <c r="A406" s="2" t="s">
        <v>14109</v>
      </c>
      <c r="B406" t="s">
        <v>6151</v>
      </c>
    </row>
    <row r="407" spans="1:5" hidden="1" x14ac:dyDescent="0.25">
      <c r="A407" s="2" t="s">
        <v>648</v>
      </c>
      <c r="B407" t="s">
        <v>6767</v>
      </c>
      <c r="C407" t="s">
        <v>1094</v>
      </c>
      <c r="D407" t="s">
        <v>10406</v>
      </c>
    </row>
    <row r="408" spans="1:5" hidden="1" x14ac:dyDescent="0.25">
      <c r="A408" s="2" t="s">
        <v>648</v>
      </c>
      <c r="B408" t="s">
        <v>14107</v>
      </c>
      <c r="C408" t="s">
        <v>7217</v>
      </c>
    </row>
    <row r="409" spans="1:5" hidden="1" x14ac:dyDescent="0.25">
      <c r="A409" s="2" t="s">
        <v>2164</v>
      </c>
      <c r="B409" t="s">
        <v>13169</v>
      </c>
      <c r="C409" t="s">
        <v>14110</v>
      </c>
    </row>
    <row r="410" spans="1:5" x14ac:dyDescent="0.25">
      <c r="A410" s="2" t="s">
        <v>878</v>
      </c>
      <c r="B410" t="s">
        <v>648</v>
      </c>
      <c r="C410" t="s">
        <v>1094</v>
      </c>
      <c r="D410" t="s">
        <v>6151</v>
      </c>
    </row>
    <row r="411" spans="1:5" x14ac:dyDescent="0.25">
      <c r="A411" s="2" t="s">
        <v>878</v>
      </c>
      <c r="B411" t="s">
        <v>648</v>
      </c>
      <c r="C411" t="s">
        <v>1094</v>
      </c>
      <c r="D411" t="s">
        <v>842</v>
      </c>
    </row>
    <row r="412" spans="1:5" hidden="1" x14ac:dyDescent="0.25">
      <c r="A412" s="2" t="s">
        <v>2164</v>
      </c>
      <c r="B412" t="s">
        <v>11335</v>
      </c>
    </row>
    <row r="413" spans="1:5" x14ac:dyDescent="0.25">
      <c r="A413" s="2" t="s">
        <v>878</v>
      </c>
      <c r="B413" t="s">
        <v>14109</v>
      </c>
      <c r="C413" t="s">
        <v>6151</v>
      </c>
    </row>
    <row r="414" spans="1:5" hidden="1" x14ac:dyDescent="0.25">
      <c r="A414" s="2" t="s">
        <v>648</v>
      </c>
      <c r="B414" t="s">
        <v>6767</v>
      </c>
      <c r="C414" t="s">
        <v>1094</v>
      </c>
      <c r="D414" t="s">
        <v>10406</v>
      </c>
      <c r="E414" t="s">
        <v>842</v>
      </c>
    </row>
    <row r="415" spans="1:5" hidden="1" x14ac:dyDescent="0.25">
      <c r="A415" s="2" t="s">
        <v>2164</v>
      </c>
      <c r="B415" t="s">
        <v>842</v>
      </c>
      <c r="C415" t="s">
        <v>11335</v>
      </c>
    </row>
    <row r="416" spans="1:5" x14ac:dyDescent="0.25">
      <c r="A416" s="2" t="s">
        <v>878</v>
      </c>
      <c r="B416" t="s">
        <v>2164</v>
      </c>
      <c r="C416" t="s">
        <v>6151</v>
      </c>
    </row>
    <row r="417" spans="1:5" hidden="1" x14ac:dyDescent="0.25">
      <c r="A417" s="2" t="s">
        <v>1094</v>
      </c>
      <c r="B417" t="s">
        <v>2164</v>
      </c>
      <c r="C417" t="s">
        <v>7050</v>
      </c>
      <c r="D417" t="s">
        <v>9990</v>
      </c>
    </row>
    <row r="418" spans="1:5" hidden="1" x14ac:dyDescent="0.25">
      <c r="A418" s="2" t="s">
        <v>648</v>
      </c>
      <c r="B418" t="s">
        <v>1094</v>
      </c>
      <c r="C418" t="s">
        <v>2164</v>
      </c>
      <c r="D418" t="s">
        <v>10406</v>
      </c>
      <c r="E418" t="s">
        <v>842</v>
      </c>
    </row>
    <row r="419" spans="1:5" x14ac:dyDescent="0.25">
      <c r="A419" s="2" t="s">
        <v>878</v>
      </c>
      <c r="B419" t="s">
        <v>1094</v>
      </c>
      <c r="C419" t="s">
        <v>842</v>
      </c>
      <c r="D419" t="s">
        <v>11335</v>
      </c>
    </row>
    <row r="420" spans="1:5" x14ac:dyDescent="0.25">
      <c r="A420" s="2" t="s">
        <v>878</v>
      </c>
      <c r="B420" t="s">
        <v>648</v>
      </c>
      <c r="C420" t="s">
        <v>7217</v>
      </c>
      <c r="D420" t="s">
        <v>6151</v>
      </c>
    </row>
    <row r="421" spans="1:5" hidden="1" x14ac:dyDescent="0.25">
      <c r="A421" s="2" t="s">
        <v>1094</v>
      </c>
      <c r="B421" t="s">
        <v>11335</v>
      </c>
      <c r="C421" t="s">
        <v>7217</v>
      </c>
    </row>
    <row r="422" spans="1:5" hidden="1" x14ac:dyDescent="0.25">
      <c r="A422" s="2" t="s">
        <v>648</v>
      </c>
      <c r="B422" t="s">
        <v>1094</v>
      </c>
      <c r="C422" t="s">
        <v>14107</v>
      </c>
    </row>
    <row r="423" spans="1:5" x14ac:dyDescent="0.25">
      <c r="A423" s="2" t="s">
        <v>878</v>
      </c>
      <c r="B423" t="s">
        <v>7217</v>
      </c>
    </row>
    <row r="424" spans="1:5" hidden="1" x14ac:dyDescent="0.25">
      <c r="A424" s="2" t="s">
        <v>1094</v>
      </c>
      <c r="B424" t="s">
        <v>2164</v>
      </c>
      <c r="C424" t="s">
        <v>842</v>
      </c>
      <c r="D424" t="s">
        <v>11335</v>
      </c>
    </row>
    <row r="425" spans="1:5" hidden="1" x14ac:dyDescent="0.25">
      <c r="A425" s="2" t="s">
        <v>1094</v>
      </c>
      <c r="B425" t="s">
        <v>842</v>
      </c>
      <c r="C425" t="s">
        <v>3905</v>
      </c>
    </row>
    <row r="426" spans="1:5" x14ac:dyDescent="0.25">
      <c r="A426" s="2" t="s">
        <v>878</v>
      </c>
      <c r="B426" t="s">
        <v>1094</v>
      </c>
      <c r="C426" t="s">
        <v>10406</v>
      </c>
      <c r="D426" t="s">
        <v>842</v>
      </c>
    </row>
    <row r="427" spans="1:5" x14ac:dyDescent="0.25">
      <c r="A427" s="2" t="s">
        <v>878</v>
      </c>
      <c r="B427" t="s">
        <v>648</v>
      </c>
      <c r="C427" t="s">
        <v>7217</v>
      </c>
      <c r="D427" t="s">
        <v>6151</v>
      </c>
    </row>
    <row r="428" spans="1:5" x14ac:dyDescent="0.25">
      <c r="A428" s="2" t="s">
        <v>878</v>
      </c>
      <c r="B428" t="s">
        <v>648</v>
      </c>
      <c r="C428" t="s">
        <v>842</v>
      </c>
      <c r="D428" t="s">
        <v>3905</v>
      </c>
      <c r="E428" t="s">
        <v>7217</v>
      </c>
    </row>
    <row r="429" spans="1:5" hidden="1" x14ac:dyDescent="0.25">
      <c r="A429" s="2" t="s">
        <v>14109</v>
      </c>
      <c r="B429" t="s">
        <v>2164</v>
      </c>
      <c r="C429" t="s">
        <v>13169</v>
      </c>
      <c r="D429" t="s">
        <v>14107</v>
      </c>
      <c r="E429" t="s">
        <v>6151</v>
      </c>
    </row>
    <row r="430" spans="1:5" x14ac:dyDescent="0.25">
      <c r="A430" s="2" t="s">
        <v>878</v>
      </c>
      <c r="B430" t="s">
        <v>14107</v>
      </c>
      <c r="C430" t="s">
        <v>7217</v>
      </c>
      <c r="D430" t="s">
        <v>6151</v>
      </c>
    </row>
    <row r="431" spans="1:5" hidden="1" x14ac:dyDescent="0.25">
      <c r="A431" s="2" t="s">
        <v>1094</v>
      </c>
      <c r="B431" t="s">
        <v>2164</v>
      </c>
    </row>
    <row r="432" spans="1:5" x14ac:dyDescent="0.25">
      <c r="A432" s="2" t="s">
        <v>878</v>
      </c>
      <c r="B432" t="s">
        <v>648</v>
      </c>
      <c r="C432" t="s">
        <v>6151</v>
      </c>
    </row>
    <row r="433" spans="1:7" x14ac:dyDescent="0.25">
      <c r="A433" s="2" t="s">
        <v>878</v>
      </c>
      <c r="B433" t="s">
        <v>648</v>
      </c>
      <c r="C433" t="s">
        <v>6151</v>
      </c>
    </row>
    <row r="434" spans="1:7" hidden="1" x14ac:dyDescent="0.25">
      <c r="A434" s="2" t="s">
        <v>648</v>
      </c>
      <c r="B434" t="s">
        <v>2164</v>
      </c>
      <c r="C434" t="s">
        <v>7217</v>
      </c>
      <c r="D434" t="s">
        <v>6151</v>
      </c>
    </row>
    <row r="435" spans="1:7" hidden="1" x14ac:dyDescent="0.25">
      <c r="A435" s="2" t="s">
        <v>1094</v>
      </c>
    </row>
    <row r="436" spans="1:7" x14ac:dyDescent="0.25">
      <c r="A436" s="2" t="s">
        <v>878</v>
      </c>
    </row>
    <row r="437" spans="1:7" hidden="1" x14ac:dyDescent="0.25">
      <c r="A437" s="2" t="s">
        <v>648</v>
      </c>
      <c r="B437" t="s">
        <v>6767</v>
      </c>
      <c r="C437" t="s">
        <v>1094</v>
      </c>
      <c r="D437" t="s">
        <v>10406</v>
      </c>
    </row>
    <row r="438" spans="1:7" hidden="1" x14ac:dyDescent="0.25">
      <c r="A438" s="2" t="s">
        <v>648</v>
      </c>
      <c r="B438" t="s">
        <v>6767</v>
      </c>
      <c r="C438" t="s">
        <v>1094</v>
      </c>
      <c r="D438" t="s">
        <v>2164</v>
      </c>
      <c r="E438" t="s">
        <v>10406</v>
      </c>
      <c r="F438" t="s">
        <v>842</v>
      </c>
      <c r="G438" t="s">
        <v>7217</v>
      </c>
    </row>
    <row r="439" spans="1:7" hidden="1" x14ac:dyDescent="0.25">
      <c r="A439" s="2" t="s">
        <v>1094</v>
      </c>
      <c r="B439" t="s">
        <v>10406</v>
      </c>
      <c r="C439" t="s">
        <v>842</v>
      </c>
    </row>
    <row r="440" spans="1:7" x14ac:dyDescent="0.25">
      <c r="A440" s="2" t="s">
        <v>878</v>
      </c>
      <c r="B440" t="s">
        <v>2164</v>
      </c>
      <c r="C440" t="s">
        <v>11335</v>
      </c>
      <c r="D440" t="s">
        <v>7217</v>
      </c>
      <c r="E440" t="s">
        <v>6151</v>
      </c>
    </row>
    <row r="441" spans="1:7" x14ac:dyDescent="0.25">
      <c r="A441" s="2" t="s">
        <v>878</v>
      </c>
      <c r="B441" t="s">
        <v>1094</v>
      </c>
      <c r="C441" t="s">
        <v>14109</v>
      </c>
      <c r="D441" t="s">
        <v>6151</v>
      </c>
    </row>
    <row r="442" spans="1:7" hidden="1" x14ac:dyDescent="0.25">
      <c r="A442" s="2" t="s">
        <v>1094</v>
      </c>
      <c r="B442" t="s">
        <v>14109</v>
      </c>
      <c r="C442" t="s">
        <v>14108</v>
      </c>
    </row>
    <row r="443" spans="1:7" hidden="1" x14ac:dyDescent="0.25">
      <c r="A443" s="2" t="s">
        <v>648</v>
      </c>
      <c r="B443" t="s">
        <v>6767</v>
      </c>
      <c r="C443" t="s">
        <v>1094</v>
      </c>
      <c r="D443" t="s">
        <v>10406</v>
      </c>
      <c r="E443" t="s">
        <v>842</v>
      </c>
      <c r="F443" t="s">
        <v>7050</v>
      </c>
    </row>
    <row r="444" spans="1:7" hidden="1" x14ac:dyDescent="0.25">
      <c r="A444" s="2" t="s">
        <v>1094</v>
      </c>
    </row>
    <row r="445" spans="1:7" x14ac:dyDescent="0.25">
      <c r="A445" s="2" t="s">
        <v>878</v>
      </c>
      <c r="B445" t="s">
        <v>648</v>
      </c>
      <c r="C445" t="s">
        <v>1094</v>
      </c>
    </row>
    <row r="446" spans="1:7" hidden="1" x14ac:dyDescent="0.25">
      <c r="A446" s="2" t="s">
        <v>1094</v>
      </c>
      <c r="B446" t="s">
        <v>2164</v>
      </c>
      <c r="C446" t="s">
        <v>11335</v>
      </c>
    </row>
    <row r="447" spans="1:7" hidden="1" x14ac:dyDescent="0.25">
      <c r="A447" s="2" t="s">
        <v>14107</v>
      </c>
      <c r="B447" t="s">
        <v>6151</v>
      </c>
    </row>
    <row r="448" spans="1:7" hidden="1" x14ac:dyDescent="0.25">
      <c r="A448" s="2" t="s">
        <v>1094</v>
      </c>
      <c r="B448" t="s">
        <v>2164</v>
      </c>
      <c r="C448" t="s">
        <v>11335</v>
      </c>
    </row>
    <row r="449" spans="1:7" hidden="1" x14ac:dyDescent="0.25">
      <c r="A449" s="2" t="s">
        <v>648</v>
      </c>
      <c r="B449" t="s">
        <v>6767</v>
      </c>
      <c r="C449" t="s">
        <v>1094</v>
      </c>
      <c r="D449" t="s">
        <v>10406</v>
      </c>
      <c r="E449" t="s">
        <v>7217</v>
      </c>
    </row>
    <row r="450" spans="1:7" x14ac:dyDescent="0.25">
      <c r="A450" s="2" t="s">
        <v>878</v>
      </c>
      <c r="B450" t="s">
        <v>14109</v>
      </c>
      <c r="C450" t="s">
        <v>7217</v>
      </c>
      <c r="D450" t="s">
        <v>6151</v>
      </c>
    </row>
    <row r="451" spans="1:7" hidden="1" x14ac:dyDescent="0.25">
      <c r="A451" s="2" t="s">
        <v>1094</v>
      </c>
      <c r="B451" t="s">
        <v>10406</v>
      </c>
      <c r="C451" t="s">
        <v>842</v>
      </c>
      <c r="D451" t="s">
        <v>11335</v>
      </c>
    </row>
    <row r="452" spans="1:7" hidden="1" x14ac:dyDescent="0.25">
      <c r="A452" s="2" t="s">
        <v>14109</v>
      </c>
      <c r="B452" t="s">
        <v>2164</v>
      </c>
      <c r="C452" t="s">
        <v>6151</v>
      </c>
    </row>
    <row r="453" spans="1:7" hidden="1" x14ac:dyDescent="0.25">
      <c r="A453" s="2" t="s">
        <v>1094</v>
      </c>
      <c r="B453" t="s">
        <v>11335</v>
      </c>
    </row>
    <row r="454" spans="1:7" x14ac:dyDescent="0.25">
      <c r="A454" s="2" t="s">
        <v>878</v>
      </c>
      <c r="B454" t="s">
        <v>14109</v>
      </c>
      <c r="C454" t="s">
        <v>6151</v>
      </c>
    </row>
    <row r="455" spans="1:7" x14ac:dyDescent="0.25">
      <c r="A455" s="2" t="s">
        <v>878</v>
      </c>
      <c r="B455" t="s">
        <v>14107</v>
      </c>
      <c r="C455" t="s">
        <v>6151</v>
      </c>
    </row>
    <row r="456" spans="1:7" hidden="1" x14ac:dyDescent="0.25">
      <c r="A456" s="2" t="s">
        <v>648</v>
      </c>
      <c r="B456" t="s">
        <v>2164</v>
      </c>
      <c r="C456" t="s">
        <v>13169</v>
      </c>
      <c r="D456" t="s">
        <v>11335</v>
      </c>
      <c r="E456" t="s">
        <v>14110</v>
      </c>
    </row>
    <row r="457" spans="1:7" x14ac:dyDescent="0.25">
      <c r="A457" s="2" t="s">
        <v>878</v>
      </c>
      <c r="B457" t="s">
        <v>648</v>
      </c>
      <c r="C457" t="s">
        <v>2164</v>
      </c>
      <c r="D457" t="s">
        <v>6151</v>
      </c>
    </row>
    <row r="458" spans="1:7" hidden="1" x14ac:dyDescent="0.25">
      <c r="A458" s="2" t="s">
        <v>1094</v>
      </c>
      <c r="B458" t="s">
        <v>10406</v>
      </c>
      <c r="C458" t="s">
        <v>7217</v>
      </c>
    </row>
    <row r="459" spans="1:7" hidden="1" x14ac:dyDescent="0.25">
      <c r="A459" s="2" t="s">
        <v>842</v>
      </c>
      <c r="B459" t="s">
        <v>3905</v>
      </c>
      <c r="C459" t="s">
        <v>14107</v>
      </c>
      <c r="D459" t="s">
        <v>6151</v>
      </c>
    </row>
    <row r="460" spans="1:7" hidden="1" x14ac:dyDescent="0.25">
      <c r="A460" s="2" t="s">
        <v>648</v>
      </c>
      <c r="B460" t="s">
        <v>6767</v>
      </c>
      <c r="C460" t="s">
        <v>1094</v>
      </c>
      <c r="D460" t="s">
        <v>10406</v>
      </c>
      <c r="E460" t="s">
        <v>842</v>
      </c>
      <c r="F460" t="s">
        <v>7217</v>
      </c>
      <c r="G460" t="s">
        <v>14108</v>
      </c>
    </row>
    <row r="461" spans="1:7" hidden="1" x14ac:dyDescent="0.25">
      <c r="A461" s="2" t="s">
        <v>648</v>
      </c>
      <c r="B461" t="s">
        <v>1094</v>
      </c>
      <c r="C461" t="s">
        <v>14109</v>
      </c>
      <c r="D461" t="s">
        <v>10406</v>
      </c>
      <c r="E461" t="s">
        <v>14107</v>
      </c>
    </row>
    <row r="462" spans="1:7" hidden="1" x14ac:dyDescent="0.25">
      <c r="A462" s="2" t="s">
        <v>2164</v>
      </c>
      <c r="B462" t="s">
        <v>7217</v>
      </c>
      <c r="C462" t="s">
        <v>6151</v>
      </c>
    </row>
    <row r="463" spans="1:7" x14ac:dyDescent="0.25">
      <c r="A463" s="2" t="s">
        <v>878</v>
      </c>
      <c r="B463" t="s">
        <v>14109</v>
      </c>
      <c r="C463" t="s">
        <v>14107</v>
      </c>
      <c r="D463" t="s">
        <v>11335</v>
      </c>
      <c r="E463" t="s">
        <v>6151</v>
      </c>
    </row>
    <row r="464" spans="1:7" x14ac:dyDescent="0.25">
      <c r="A464" s="2" t="s">
        <v>878</v>
      </c>
      <c r="B464" t="s">
        <v>2164</v>
      </c>
      <c r="C464" t="s">
        <v>14110</v>
      </c>
    </row>
    <row r="465" spans="1:5" x14ac:dyDescent="0.25">
      <c r="A465" s="2" t="s">
        <v>878</v>
      </c>
      <c r="B465" t="s">
        <v>648</v>
      </c>
      <c r="C465" t="s">
        <v>1094</v>
      </c>
      <c r="D465" t="s">
        <v>11335</v>
      </c>
    </row>
    <row r="466" spans="1:5" hidden="1" x14ac:dyDescent="0.25">
      <c r="A466" s="2" t="s">
        <v>648</v>
      </c>
      <c r="B466" t="s">
        <v>6767</v>
      </c>
      <c r="C466" t="s">
        <v>1094</v>
      </c>
      <c r="D466" t="s">
        <v>10406</v>
      </c>
    </row>
    <row r="467" spans="1:5" hidden="1" x14ac:dyDescent="0.25">
      <c r="A467" s="2" t="s">
        <v>648</v>
      </c>
      <c r="B467" t="s">
        <v>6767</v>
      </c>
      <c r="C467" t="s">
        <v>10406</v>
      </c>
      <c r="D467" t="s">
        <v>8666</v>
      </c>
    </row>
    <row r="468" spans="1:5" hidden="1" x14ac:dyDescent="0.25">
      <c r="A468" s="2" t="s">
        <v>1094</v>
      </c>
      <c r="B468" t="s">
        <v>10406</v>
      </c>
      <c r="C468" t="s">
        <v>11335</v>
      </c>
    </row>
    <row r="469" spans="1:5" x14ac:dyDescent="0.25">
      <c r="A469" s="2" t="s">
        <v>878</v>
      </c>
      <c r="B469" t="s">
        <v>648</v>
      </c>
      <c r="C469" t="s">
        <v>10406</v>
      </c>
      <c r="D469" t="s">
        <v>7217</v>
      </c>
      <c r="E469" t="s">
        <v>6151</v>
      </c>
    </row>
    <row r="470" spans="1:5" hidden="1" x14ac:dyDescent="0.25">
      <c r="A470" s="2" t="s">
        <v>2164</v>
      </c>
      <c r="B470" t="s">
        <v>14107</v>
      </c>
      <c r="C470" t="s">
        <v>7217</v>
      </c>
      <c r="D470" t="s">
        <v>6151</v>
      </c>
    </row>
    <row r="471" spans="1:5" hidden="1" x14ac:dyDescent="0.25">
      <c r="A471" s="2" t="s">
        <v>2164</v>
      </c>
      <c r="B471" t="s">
        <v>11335</v>
      </c>
    </row>
    <row r="472" spans="1:5" hidden="1" x14ac:dyDescent="0.25">
      <c r="A472" s="2" t="s">
        <v>6767</v>
      </c>
      <c r="B472" t="s">
        <v>1094</v>
      </c>
      <c r="C472" t="s">
        <v>10406</v>
      </c>
      <c r="D472" t="s">
        <v>842</v>
      </c>
    </row>
    <row r="473" spans="1:5" hidden="1" x14ac:dyDescent="0.25">
      <c r="A473" s="2" t="s">
        <v>6767</v>
      </c>
      <c r="B473" t="s">
        <v>10406</v>
      </c>
      <c r="C473" t="s">
        <v>842</v>
      </c>
      <c r="D473" t="s">
        <v>7050</v>
      </c>
    </row>
    <row r="474" spans="1:5" x14ac:dyDescent="0.25">
      <c r="A474" s="2" t="s">
        <v>878</v>
      </c>
      <c r="B474" t="s">
        <v>648</v>
      </c>
      <c r="C474" t="s">
        <v>7217</v>
      </c>
    </row>
    <row r="475" spans="1:5" x14ac:dyDescent="0.25">
      <c r="A475" s="2" t="s">
        <v>878</v>
      </c>
      <c r="B475" t="s">
        <v>648</v>
      </c>
      <c r="C475" t="s">
        <v>10406</v>
      </c>
      <c r="D475" t="s">
        <v>842</v>
      </c>
      <c r="E475" t="s">
        <v>6151</v>
      </c>
    </row>
    <row r="476" spans="1:5" x14ac:dyDescent="0.25">
      <c r="A476" s="2" t="s">
        <v>878</v>
      </c>
      <c r="B476" t="s">
        <v>14109</v>
      </c>
      <c r="C476" t="s">
        <v>6151</v>
      </c>
    </row>
    <row r="477" spans="1:5" x14ac:dyDescent="0.25">
      <c r="A477" s="2" t="s">
        <v>878</v>
      </c>
      <c r="B477" t="s">
        <v>648</v>
      </c>
      <c r="C477" t="s">
        <v>8666</v>
      </c>
    </row>
    <row r="478" spans="1:5" hidden="1" x14ac:dyDescent="0.25">
      <c r="A478" s="2" t="s">
        <v>2164</v>
      </c>
      <c r="B478" t="s">
        <v>842</v>
      </c>
      <c r="C478" t="s">
        <v>11335</v>
      </c>
    </row>
    <row r="479" spans="1:5" hidden="1" x14ac:dyDescent="0.25">
      <c r="A479" s="2" t="s">
        <v>1094</v>
      </c>
      <c r="B479" t="s">
        <v>842</v>
      </c>
    </row>
    <row r="480" spans="1:5" x14ac:dyDescent="0.25">
      <c r="A480" s="2" t="s">
        <v>878</v>
      </c>
      <c r="B480" t="s">
        <v>648</v>
      </c>
      <c r="C480" t="s">
        <v>1094</v>
      </c>
      <c r="D480" t="s">
        <v>842</v>
      </c>
      <c r="E480" t="s">
        <v>6151</v>
      </c>
    </row>
    <row r="481" spans="1:6" x14ac:dyDescent="0.25">
      <c r="A481" s="2" t="s">
        <v>878</v>
      </c>
      <c r="B481" t="s">
        <v>1094</v>
      </c>
      <c r="C481" t="s">
        <v>7217</v>
      </c>
    </row>
    <row r="482" spans="1:6" hidden="1" x14ac:dyDescent="0.25">
      <c r="A482" s="2" t="s">
        <v>2164</v>
      </c>
      <c r="B482" t="s">
        <v>3905</v>
      </c>
      <c r="C482" t="s">
        <v>14107</v>
      </c>
      <c r="D482" t="s">
        <v>7217</v>
      </c>
    </row>
    <row r="483" spans="1:6" x14ac:dyDescent="0.25">
      <c r="A483" s="2" t="s">
        <v>878</v>
      </c>
      <c r="B483" t="s">
        <v>648</v>
      </c>
      <c r="C483" t="s">
        <v>2164</v>
      </c>
      <c r="D483" t="s">
        <v>6151</v>
      </c>
    </row>
    <row r="484" spans="1:6" x14ac:dyDescent="0.25">
      <c r="A484" s="2" t="s">
        <v>878</v>
      </c>
      <c r="B484" t="s">
        <v>7217</v>
      </c>
      <c r="C484" t="s">
        <v>6151</v>
      </c>
    </row>
    <row r="485" spans="1:6" hidden="1" x14ac:dyDescent="0.25">
      <c r="A485" s="2" t="s">
        <v>2164</v>
      </c>
      <c r="B485" t="s">
        <v>13169</v>
      </c>
      <c r="C485" t="s">
        <v>6151</v>
      </c>
    </row>
    <row r="486" spans="1:6" x14ac:dyDescent="0.25">
      <c r="A486" s="2" t="s">
        <v>878</v>
      </c>
      <c r="B486" t="s">
        <v>648</v>
      </c>
      <c r="C486" t="s">
        <v>2164</v>
      </c>
      <c r="D486" t="s">
        <v>6151</v>
      </c>
    </row>
    <row r="487" spans="1:6" hidden="1" x14ac:dyDescent="0.25">
      <c r="A487" s="2" t="s">
        <v>648</v>
      </c>
      <c r="B487" t="s">
        <v>6767</v>
      </c>
      <c r="C487" t="s">
        <v>10406</v>
      </c>
    </row>
    <row r="488" spans="1:6" x14ac:dyDescent="0.25">
      <c r="A488" s="2" t="s">
        <v>878</v>
      </c>
      <c r="B488" t="s">
        <v>648</v>
      </c>
      <c r="C488" t="s">
        <v>7217</v>
      </c>
    </row>
    <row r="489" spans="1:6" hidden="1" x14ac:dyDescent="0.25">
      <c r="A489" s="2" t="s">
        <v>648</v>
      </c>
      <c r="B489" t="s">
        <v>6767</v>
      </c>
      <c r="C489" t="s">
        <v>1094</v>
      </c>
      <c r="D489" t="s">
        <v>10406</v>
      </c>
      <c r="E489" t="s">
        <v>842</v>
      </c>
      <c r="F489" t="s">
        <v>7217</v>
      </c>
    </row>
    <row r="490" spans="1:6" hidden="1" x14ac:dyDescent="0.25">
      <c r="A490" s="2" t="s">
        <v>2164</v>
      </c>
      <c r="B490" t="s">
        <v>9990</v>
      </c>
      <c r="C490" t="s">
        <v>11335</v>
      </c>
    </row>
    <row r="491" spans="1:6" x14ac:dyDescent="0.25">
      <c r="A491" s="2" t="s">
        <v>878</v>
      </c>
      <c r="B491" t="s">
        <v>648</v>
      </c>
      <c r="C491" t="s">
        <v>7217</v>
      </c>
    </row>
    <row r="492" spans="1:6" x14ac:dyDescent="0.25">
      <c r="A492" s="2" t="s">
        <v>878</v>
      </c>
      <c r="B492" t="s">
        <v>648</v>
      </c>
      <c r="C492" t="s">
        <v>2164</v>
      </c>
      <c r="D492" t="s">
        <v>7217</v>
      </c>
    </row>
    <row r="493" spans="1:6" hidden="1" x14ac:dyDescent="0.25">
      <c r="A493" s="2" t="s">
        <v>648</v>
      </c>
      <c r="B493" t="s">
        <v>1094</v>
      </c>
      <c r="C493" t="s">
        <v>2164</v>
      </c>
      <c r="D493" t="s">
        <v>10406</v>
      </c>
      <c r="E493" t="s">
        <v>842</v>
      </c>
    </row>
    <row r="494" spans="1:6" x14ac:dyDescent="0.25">
      <c r="A494" s="2" t="s">
        <v>878</v>
      </c>
      <c r="B494" t="s">
        <v>648</v>
      </c>
      <c r="C494" t="s">
        <v>842</v>
      </c>
    </row>
    <row r="495" spans="1:6" x14ac:dyDescent="0.25">
      <c r="A495" s="2" t="s">
        <v>878</v>
      </c>
      <c r="B495" t="s">
        <v>7217</v>
      </c>
      <c r="C495" t="s">
        <v>6151</v>
      </c>
    </row>
    <row r="496" spans="1:6" hidden="1" x14ac:dyDescent="0.25">
      <c r="A496" s="2" t="s">
        <v>648</v>
      </c>
      <c r="B496" t="s">
        <v>6767</v>
      </c>
      <c r="C496" t="s">
        <v>10406</v>
      </c>
      <c r="D496" t="s">
        <v>842</v>
      </c>
    </row>
    <row r="497" spans="1:6" hidden="1" x14ac:dyDescent="0.25">
      <c r="A497" s="2" t="s">
        <v>51</v>
      </c>
      <c r="B497" t="s">
        <v>2164</v>
      </c>
    </row>
    <row r="498" spans="1:6" x14ac:dyDescent="0.25">
      <c r="A498" s="2" t="s">
        <v>878</v>
      </c>
      <c r="B498" t="s">
        <v>648</v>
      </c>
      <c r="C498" t="s">
        <v>3905</v>
      </c>
      <c r="D498" t="s">
        <v>7217</v>
      </c>
      <c r="E498" t="s">
        <v>6151</v>
      </c>
    </row>
    <row r="499" spans="1:6" x14ac:dyDescent="0.25">
      <c r="A499" s="2" t="s">
        <v>878</v>
      </c>
      <c r="B499" t="s">
        <v>648</v>
      </c>
      <c r="C499" t="s">
        <v>2164</v>
      </c>
      <c r="D499" t="s">
        <v>13169</v>
      </c>
      <c r="E499" t="s">
        <v>11335</v>
      </c>
    </row>
    <row r="500" spans="1:6" hidden="1" x14ac:dyDescent="0.25">
      <c r="A500" s="2" t="s">
        <v>6767</v>
      </c>
      <c r="B500" t="s">
        <v>10406</v>
      </c>
    </row>
    <row r="501" spans="1:6" hidden="1" x14ac:dyDescent="0.25">
      <c r="A501" s="2" t="s">
        <v>7746</v>
      </c>
      <c r="B501" t="s">
        <v>2164</v>
      </c>
    </row>
    <row r="502" spans="1:6" hidden="1" x14ac:dyDescent="0.25">
      <c r="A502" s="2" t="s">
        <v>648</v>
      </c>
      <c r="B502" t="s">
        <v>6767</v>
      </c>
      <c r="C502" t="s">
        <v>2164</v>
      </c>
      <c r="D502" t="s">
        <v>10406</v>
      </c>
      <c r="E502" t="s">
        <v>9990</v>
      </c>
    </row>
    <row r="503" spans="1:6" x14ac:dyDescent="0.25">
      <c r="A503" s="2" t="s">
        <v>878</v>
      </c>
      <c r="B503" t="s">
        <v>648</v>
      </c>
      <c r="C503" t="s">
        <v>1094</v>
      </c>
      <c r="D503" t="s">
        <v>10406</v>
      </c>
      <c r="E503" t="s">
        <v>842</v>
      </c>
      <c r="F503" t="s">
        <v>7217</v>
      </c>
    </row>
    <row r="504" spans="1:6" hidden="1" x14ac:dyDescent="0.25">
      <c r="A504" s="2" t="s">
        <v>6767</v>
      </c>
      <c r="B504" t="s">
        <v>1094</v>
      </c>
      <c r="C504" t="s">
        <v>10406</v>
      </c>
      <c r="D504" t="s">
        <v>842</v>
      </c>
      <c r="E504" t="s">
        <v>7217</v>
      </c>
    </row>
    <row r="505" spans="1:6" hidden="1" x14ac:dyDescent="0.25">
      <c r="A505" s="2" t="s">
        <v>14109</v>
      </c>
      <c r="B505" t="s">
        <v>2164</v>
      </c>
      <c r="C505" t="s">
        <v>6151</v>
      </c>
    </row>
    <row r="506" spans="1:6" x14ac:dyDescent="0.25">
      <c r="A506" s="2" t="s">
        <v>878</v>
      </c>
      <c r="B506" t="s">
        <v>648</v>
      </c>
      <c r="C506" t="s">
        <v>8666</v>
      </c>
    </row>
    <row r="507" spans="1:6" hidden="1" x14ac:dyDescent="0.25">
      <c r="A507" s="2" t="s">
        <v>1094</v>
      </c>
    </row>
    <row r="508" spans="1:6" x14ac:dyDescent="0.25">
      <c r="A508" s="2" t="s">
        <v>878</v>
      </c>
      <c r="B508" t="s">
        <v>14109</v>
      </c>
      <c r="C508" t="s">
        <v>6151</v>
      </c>
    </row>
    <row r="509" spans="1:6" hidden="1" x14ac:dyDescent="0.25">
      <c r="A509" s="2" t="s">
        <v>648</v>
      </c>
      <c r="B509" t="s">
        <v>6767</v>
      </c>
      <c r="C509" t="s">
        <v>2164</v>
      </c>
      <c r="D509" t="s">
        <v>10406</v>
      </c>
      <c r="E509" t="s">
        <v>842</v>
      </c>
    </row>
    <row r="510" spans="1:6" hidden="1" x14ac:dyDescent="0.25">
      <c r="A510" s="2" t="s">
        <v>7217</v>
      </c>
      <c r="B510" t="s">
        <v>6151</v>
      </c>
    </row>
    <row r="511" spans="1:6" hidden="1" x14ac:dyDescent="0.25">
      <c r="A511" s="2" t="s">
        <v>648</v>
      </c>
      <c r="B511" t="s">
        <v>6767</v>
      </c>
      <c r="C511" t="s">
        <v>1094</v>
      </c>
      <c r="D511" t="s">
        <v>10406</v>
      </c>
      <c r="E511" t="s">
        <v>842</v>
      </c>
    </row>
    <row r="512" spans="1:6" hidden="1" x14ac:dyDescent="0.25">
      <c r="A512" s="2" t="s">
        <v>6767</v>
      </c>
      <c r="B512" t="s">
        <v>1094</v>
      </c>
      <c r="C512" t="s">
        <v>10406</v>
      </c>
    </row>
    <row r="513" spans="1:6" x14ac:dyDescent="0.25">
      <c r="A513" s="2" t="s">
        <v>878</v>
      </c>
      <c r="B513" t="s">
        <v>648</v>
      </c>
      <c r="C513" t="s">
        <v>842</v>
      </c>
      <c r="D513" t="s">
        <v>7217</v>
      </c>
    </row>
    <row r="514" spans="1:6" hidden="1" x14ac:dyDescent="0.25">
      <c r="A514" s="2" t="s">
        <v>6767</v>
      </c>
      <c r="B514" t="s">
        <v>1094</v>
      </c>
      <c r="C514" t="s">
        <v>10406</v>
      </c>
      <c r="D514" t="s">
        <v>7217</v>
      </c>
    </row>
    <row r="515" spans="1:6" x14ac:dyDescent="0.25">
      <c r="A515" s="2" t="s">
        <v>878</v>
      </c>
      <c r="B515" t="s">
        <v>648</v>
      </c>
      <c r="C515" t="s">
        <v>7217</v>
      </c>
    </row>
    <row r="516" spans="1:6" x14ac:dyDescent="0.25">
      <c r="A516" s="2" t="s">
        <v>878</v>
      </c>
      <c r="B516" t="s">
        <v>648</v>
      </c>
      <c r="C516" t="s">
        <v>7217</v>
      </c>
    </row>
    <row r="517" spans="1:6" hidden="1" x14ac:dyDescent="0.25">
      <c r="A517" s="2" t="s">
        <v>648</v>
      </c>
      <c r="B517" t="s">
        <v>6767</v>
      </c>
      <c r="C517" t="s">
        <v>1094</v>
      </c>
      <c r="D517" t="s">
        <v>10406</v>
      </c>
    </row>
    <row r="518" spans="1:6" hidden="1" x14ac:dyDescent="0.25">
      <c r="A518" s="2" t="s">
        <v>2164</v>
      </c>
      <c r="B518" t="s">
        <v>7217</v>
      </c>
      <c r="C518" t="s">
        <v>6151</v>
      </c>
    </row>
    <row r="519" spans="1:6" x14ac:dyDescent="0.25">
      <c r="A519" s="2" t="s">
        <v>878</v>
      </c>
      <c r="B519" t="s">
        <v>648</v>
      </c>
      <c r="C519" t="s">
        <v>7217</v>
      </c>
    </row>
    <row r="520" spans="1:6" x14ac:dyDescent="0.25">
      <c r="A520" s="2" t="s">
        <v>878</v>
      </c>
      <c r="B520" t="s">
        <v>14109</v>
      </c>
      <c r="C520" t="s">
        <v>842</v>
      </c>
      <c r="D520" t="s">
        <v>6151</v>
      </c>
    </row>
    <row r="521" spans="1:6" x14ac:dyDescent="0.25">
      <c r="A521" s="2" t="s">
        <v>878</v>
      </c>
      <c r="B521" t="s">
        <v>648</v>
      </c>
      <c r="C521" t="s">
        <v>6151</v>
      </c>
    </row>
    <row r="522" spans="1:6" x14ac:dyDescent="0.25">
      <c r="A522" s="2" t="s">
        <v>878</v>
      </c>
      <c r="B522" t="s">
        <v>648</v>
      </c>
      <c r="C522" t="s">
        <v>6767</v>
      </c>
      <c r="D522" t="s">
        <v>1094</v>
      </c>
      <c r="E522" t="s">
        <v>10406</v>
      </c>
      <c r="F522" t="s">
        <v>842</v>
      </c>
    </row>
    <row r="523" spans="1:6" hidden="1" x14ac:dyDescent="0.25">
      <c r="A523" s="2" t="s">
        <v>1094</v>
      </c>
      <c r="B523" t="s">
        <v>11335</v>
      </c>
    </row>
    <row r="524" spans="1:6" hidden="1" x14ac:dyDescent="0.25">
      <c r="A524" s="2" t="s">
        <v>1094</v>
      </c>
      <c r="B524" t="s">
        <v>2164</v>
      </c>
      <c r="C524" t="s">
        <v>10406</v>
      </c>
      <c r="D524" t="s">
        <v>7050</v>
      </c>
      <c r="E524" t="s">
        <v>9990</v>
      </c>
      <c r="F524" t="s">
        <v>11335</v>
      </c>
    </row>
    <row r="525" spans="1:6" hidden="1" x14ac:dyDescent="0.25">
      <c r="A525" s="2" t="s">
        <v>3905</v>
      </c>
      <c r="B525" t="s">
        <v>14107</v>
      </c>
      <c r="C525" t="s">
        <v>6151</v>
      </c>
    </row>
    <row r="526" spans="1:6" x14ac:dyDescent="0.25">
      <c r="A526" s="2" t="s">
        <v>878</v>
      </c>
      <c r="B526" t="s">
        <v>648</v>
      </c>
      <c r="C526" t="s">
        <v>1094</v>
      </c>
      <c r="D526" t="s">
        <v>10406</v>
      </c>
      <c r="E526" t="s">
        <v>7217</v>
      </c>
    </row>
    <row r="527" spans="1:6" hidden="1" x14ac:dyDescent="0.25">
      <c r="A527" s="2" t="s">
        <v>14109</v>
      </c>
      <c r="B527" t="s">
        <v>14107</v>
      </c>
      <c r="C527" t="s">
        <v>6151</v>
      </c>
    </row>
    <row r="528" spans="1:6" hidden="1" x14ac:dyDescent="0.25">
      <c r="A528" s="2" t="s">
        <v>1094</v>
      </c>
    </row>
    <row r="529" spans="1:5" hidden="1" x14ac:dyDescent="0.25">
      <c r="A529" s="2" t="s">
        <v>1094</v>
      </c>
      <c r="B529" t="s">
        <v>2164</v>
      </c>
    </row>
    <row r="530" spans="1:5" hidden="1" x14ac:dyDescent="0.25">
      <c r="A530" s="2" t="s">
        <v>1094</v>
      </c>
      <c r="B530" t="s">
        <v>10406</v>
      </c>
    </row>
    <row r="531" spans="1:5" x14ac:dyDescent="0.25">
      <c r="A531" s="2" t="s">
        <v>878</v>
      </c>
      <c r="B531" t="s">
        <v>648</v>
      </c>
      <c r="C531" t="s">
        <v>2164</v>
      </c>
      <c r="D531" t="s">
        <v>6151</v>
      </c>
    </row>
    <row r="532" spans="1:5" hidden="1" x14ac:dyDescent="0.25">
      <c r="A532" s="2" t="s">
        <v>7746</v>
      </c>
      <c r="B532" t="s">
        <v>1094</v>
      </c>
      <c r="C532" t="s">
        <v>2164</v>
      </c>
      <c r="D532" t="s">
        <v>13169</v>
      </c>
    </row>
    <row r="533" spans="1:5" hidden="1" x14ac:dyDescent="0.25">
      <c r="A533" s="2" t="s">
        <v>648</v>
      </c>
      <c r="B533" t="s">
        <v>6767</v>
      </c>
      <c r="C533" t="s">
        <v>1094</v>
      </c>
      <c r="D533" t="s">
        <v>10406</v>
      </c>
    </row>
    <row r="534" spans="1:5" hidden="1" x14ac:dyDescent="0.25">
      <c r="A534" s="2" t="s">
        <v>2164</v>
      </c>
      <c r="B534" t="s">
        <v>7050</v>
      </c>
      <c r="C534" t="s">
        <v>9990</v>
      </c>
    </row>
    <row r="535" spans="1:5" hidden="1" x14ac:dyDescent="0.25">
      <c r="A535" s="2" t="s">
        <v>1094</v>
      </c>
      <c r="B535" t="s">
        <v>14109</v>
      </c>
      <c r="C535" t="s">
        <v>7050</v>
      </c>
    </row>
    <row r="536" spans="1:5" hidden="1" x14ac:dyDescent="0.25">
      <c r="A536" s="2" t="s">
        <v>2164</v>
      </c>
      <c r="B536" t="s">
        <v>13169</v>
      </c>
      <c r="C536" t="s">
        <v>6151</v>
      </c>
    </row>
    <row r="537" spans="1:5" x14ac:dyDescent="0.25">
      <c r="A537" s="2" t="s">
        <v>878</v>
      </c>
      <c r="B537" t="s">
        <v>2164</v>
      </c>
      <c r="C537" t="s">
        <v>6151</v>
      </c>
      <c r="D537" t="s">
        <v>14110</v>
      </c>
    </row>
    <row r="538" spans="1:5" x14ac:dyDescent="0.25">
      <c r="A538" s="2" t="s">
        <v>878</v>
      </c>
      <c r="B538" t="s">
        <v>1094</v>
      </c>
      <c r="C538" t="s">
        <v>11335</v>
      </c>
      <c r="D538" t="s">
        <v>6151</v>
      </c>
    </row>
    <row r="539" spans="1:5" x14ac:dyDescent="0.25">
      <c r="A539" s="2" t="s">
        <v>878</v>
      </c>
      <c r="B539" t="s">
        <v>648</v>
      </c>
      <c r="C539" t="s">
        <v>1094</v>
      </c>
    </row>
    <row r="540" spans="1:5" hidden="1" x14ac:dyDescent="0.25">
      <c r="A540" s="2" t="s">
        <v>1094</v>
      </c>
      <c r="B540" t="s">
        <v>2164</v>
      </c>
      <c r="C540" t="s">
        <v>11335</v>
      </c>
    </row>
    <row r="541" spans="1:5" hidden="1" x14ac:dyDescent="0.25">
      <c r="A541" s="2" t="s">
        <v>6767</v>
      </c>
      <c r="B541" t="s">
        <v>1094</v>
      </c>
      <c r="C541" t="s">
        <v>10406</v>
      </c>
      <c r="D541" t="s">
        <v>842</v>
      </c>
      <c r="E541" t="s">
        <v>14107</v>
      </c>
    </row>
    <row r="542" spans="1:5" hidden="1" x14ac:dyDescent="0.25">
      <c r="A542" s="2" t="s">
        <v>1094</v>
      </c>
      <c r="B542" t="s">
        <v>14109</v>
      </c>
      <c r="C542" t="s">
        <v>2164</v>
      </c>
      <c r="D542" t="s">
        <v>11335</v>
      </c>
    </row>
    <row r="543" spans="1:5" x14ac:dyDescent="0.25">
      <c r="A543" s="2" t="s">
        <v>878</v>
      </c>
      <c r="B543" t="s">
        <v>648</v>
      </c>
      <c r="C543" t="s">
        <v>11335</v>
      </c>
      <c r="D543" t="s">
        <v>6151</v>
      </c>
    </row>
    <row r="544" spans="1:5" hidden="1" x14ac:dyDescent="0.25">
      <c r="A544" s="2" t="s">
        <v>2164</v>
      </c>
      <c r="B544" t="s">
        <v>13169</v>
      </c>
      <c r="C544" t="s">
        <v>11335</v>
      </c>
    </row>
    <row r="545" spans="1:5" x14ac:dyDescent="0.25">
      <c r="A545" s="2" t="s">
        <v>878</v>
      </c>
      <c r="B545" t="s">
        <v>2164</v>
      </c>
      <c r="C545" t="s">
        <v>842</v>
      </c>
      <c r="D545" t="s">
        <v>11335</v>
      </c>
    </row>
    <row r="546" spans="1:5" x14ac:dyDescent="0.25">
      <c r="A546" s="2" t="s">
        <v>878</v>
      </c>
      <c r="B546" t="s">
        <v>14109</v>
      </c>
      <c r="C546" t="s">
        <v>2164</v>
      </c>
      <c r="D546" t="s">
        <v>14107</v>
      </c>
      <c r="E546" t="s">
        <v>6151</v>
      </c>
    </row>
    <row r="547" spans="1:5" x14ac:dyDescent="0.25">
      <c r="A547" s="2" t="s">
        <v>878</v>
      </c>
      <c r="B547" t="s">
        <v>648</v>
      </c>
      <c r="C547" t="s">
        <v>6767</v>
      </c>
      <c r="D547" t="s">
        <v>10406</v>
      </c>
      <c r="E547" t="s">
        <v>7217</v>
      </c>
    </row>
    <row r="548" spans="1:5" x14ac:dyDescent="0.25">
      <c r="A548" s="2" t="s">
        <v>878</v>
      </c>
      <c r="B548" t="s">
        <v>1094</v>
      </c>
      <c r="C548" t="s">
        <v>14109</v>
      </c>
      <c r="D548" t="s">
        <v>6151</v>
      </c>
    </row>
    <row r="549" spans="1:5" x14ac:dyDescent="0.25">
      <c r="A549" s="2" t="s">
        <v>878</v>
      </c>
      <c r="B549" t="s">
        <v>2164</v>
      </c>
      <c r="C549" t="s">
        <v>7217</v>
      </c>
    </row>
    <row r="550" spans="1:5" hidden="1" x14ac:dyDescent="0.25">
      <c r="A550" s="2" t="s">
        <v>2164</v>
      </c>
      <c r="B550" t="s">
        <v>3905</v>
      </c>
      <c r="C550" t="s">
        <v>7217</v>
      </c>
      <c r="D550" t="s">
        <v>6151</v>
      </c>
    </row>
    <row r="551" spans="1:5" hidden="1" x14ac:dyDescent="0.25">
      <c r="A551" s="2" t="s">
        <v>6767</v>
      </c>
      <c r="B551" t="s">
        <v>1094</v>
      </c>
      <c r="C551" t="s">
        <v>842</v>
      </c>
    </row>
    <row r="552" spans="1:5" x14ac:dyDescent="0.25">
      <c r="A552" s="2" t="s">
        <v>878</v>
      </c>
      <c r="B552" t="s">
        <v>648</v>
      </c>
      <c r="C552" t="s">
        <v>2164</v>
      </c>
      <c r="D552" t="s">
        <v>6151</v>
      </c>
    </row>
    <row r="553" spans="1:5" hidden="1" x14ac:dyDescent="0.25">
      <c r="A553" s="2" t="s">
        <v>2164</v>
      </c>
      <c r="B553" t="s">
        <v>14107</v>
      </c>
      <c r="C553" t="s">
        <v>7217</v>
      </c>
      <c r="D553" t="s">
        <v>6151</v>
      </c>
    </row>
    <row r="554" spans="1:5" x14ac:dyDescent="0.25">
      <c r="A554" s="2" t="s">
        <v>878</v>
      </c>
      <c r="B554" t="s">
        <v>6767</v>
      </c>
      <c r="C554" t="s">
        <v>1094</v>
      </c>
      <c r="D554" t="s">
        <v>10406</v>
      </c>
      <c r="E554" t="s">
        <v>7217</v>
      </c>
    </row>
    <row r="555" spans="1:5" x14ac:dyDescent="0.25">
      <c r="A555" s="2" t="s">
        <v>878</v>
      </c>
      <c r="B555" t="s">
        <v>842</v>
      </c>
    </row>
    <row r="556" spans="1:5" hidden="1" x14ac:dyDescent="0.25">
      <c r="A556" s="2" t="s">
        <v>14109</v>
      </c>
      <c r="B556" t="s">
        <v>14107</v>
      </c>
      <c r="C556" t="s">
        <v>6151</v>
      </c>
    </row>
    <row r="557" spans="1:5" hidden="1" x14ac:dyDescent="0.25">
      <c r="A557" s="2" t="s">
        <v>2164</v>
      </c>
      <c r="B557" t="s">
        <v>14107</v>
      </c>
      <c r="C557" t="s">
        <v>7217</v>
      </c>
      <c r="D557" t="s">
        <v>6151</v>
      </c>
    </row>
    <row r="558" spans="1:5" x14ac:dyDescent="0.25">
      <c r="A558" s="2" t="s">
        <v>878</v>
      </c>
      <c r="B558" t="s">
        <v>6767</v>
      </c>
      <c r="C558" t="s">
        <v>1094</v>
      </c>
      <c r="D558" t="s">
        <v>10406</v>
      </c>
    </row>
    <row r="559" spans="1:5" x14ac:dyDescent="0.25">
      <c r="A559" s="2" t="s">
        <v>878</v>
      </c>
      <c r="B559" t="s">
        <v>648</v>
      </c>
      <c r="C559" t="s">
        <v>1094</v>
      </c>
      <c r="D559" t="s">
        <v>11335</v>
      </c>
      <c r="E559" t="s">
        <v>6151</v>
      </c>
    </row>
    <row r="560" spans="1:5" hidden="1" x14ac:dyDescent="0.25">
      <c r="A560" s="2" t="s">
        <v>1094</v>
      </c>
      <c r="B560" t="s">
        <v>2164</v>
      </c>
    </row>
    <row r="561" spans="1:6" x14ac:dyDescent="0.25">
      <c r="A561" s="2" t="s">
        <v>878</v>
      </c>
      <c r="B561" t="s">
        <v>2164</v>
      </c>
      <c r="C561" t="s">
        <v>6151</v>
      </c>
    </row>
    <row r="562" spans="1:6" x14ac:dyDescent="0.25">
      <c r="A562" s="2" t="s">
        <v>878</v>
      </c>
      <c r="B562" t="s">
        <v>1094</v>
      </c>
      <c r="C562" t="s">
        <v>14108</v>
      </c>
    </row>
    <row r="563" spans="1:6" hidden="1" x14ac:dyDescent="0.25">
      <c r="A563" s="2" t="s">
        <v>1094</v>
      </c>
      <c r="B563" t="s">
        <v>10406</v>
      </c>
      <c r="C563" t="s">
        <v>842</v>
      </c>
    </row>
    <row r="564" spans="1:6" hidden="1" x14ac:dyDescent="0.25">
      <c r="A564" s="2" t="s">
        <v>7746</v>
      </c>
      <c r="B564" t="s">
        <v>2164</v>
      </c>
      <c r="C564" t="s">
        <v>13169</v>
      </c>
      <c r="D564" t="s">
        <v>14110</v>
      </c>
    </row>
    <row r="565" spans="1:6" x14ac:dyDescent="0.25">
      <c r="A565" s="2" t="s">
        <v>878</v>
      </c>
      <c r="B565" t="s">
        <v>2164</v>
      </c>
      <c r="C565" t="s">
        <v>14110</v>
      </c>
    </row>
    <row r="566" spans="1:6" hidden="1" x14ac:dyDescent="0.25">
      <c r="A566" s="2" t="s">
        <v>648</v>
      </c>
      <c r="B566" t="s">
        <v>6767</v>
      </c>
      <c r="C566" t="s">
        <v>1094</v>
      </c>
    </row>
    <row r="567" spans="1:6" hidden="1" x14ac:dyDescent="0.25">
      <c r="A567" s="2" t="s">
        <v>2164</v>
      </c>
      <c r="B567" t="s">
        <v>11335</v>
      </c>
    </row>
    <row r="568" spans="1:6" x14ac:dyDescent="0.25">
      <c r="A568" s="2" t="s">
        <v>878</v>
      </c>
      <c r="B568" t="s">
        <v>2164</v>
      </c>
      <c r="C568" t="s">
        <v>14108</v>
      </c>
    </row>
    <row r="569" spans="1:6" hidden="1" x14ac:dyDescent="0.25">
      <c r="A569" s="2" t="s">
        <v>648</v>
      </c>
      <c r="B569" t="s">
        <v>2164</v>
      </c>
      <c r="C569" t="s">
        <v>10406</v>
      </c>
    </row>
    <row r="570" spans="1:6" hidden="1" x14ac:dyDescent="0.25">
      <c r="A570" s="2" t="s">
        <v>2164</v>
      </c>
      <c r="B570" t="s">
        <v>14107</v>
      </c>
      <c r="C570" t="s">
        <v>11335</v>
      </c>
      <c r="D570" t="s">
        <v>6151</v>
      </c>
    </row>
    <row r="571" spans="1:6" hidden="1" x14ac:dyDescent="0.25">
      <c r="A571" s="2" t="s">
        <v>1094</v>
      </c>
      <c r="B571" t="s">
        <v>10406</v>
      </c>
      <c r="C571" t="s">
        <v>842</v>
      </c>
    </row>
    <row r="572" spans="1:6" hidden="1" x14ac:dyDescent="0.25">
      <c r="A572" s="2" t="s">
        <v>2164</v>
      </c>
      <c r="B572" t="s">
        <v>7217</v>
      </c>
      <c r="C572" t="s">
        <v>6151</v>
      </c>
    </row>
    <row r="573" spans="1:6" hidden="1" x14ac:dyDescent="0.25">
      <c r="A573" s="2" t="s">
        <v>648</v>
      </c>
      <c r="B573" t="s">
        <v>6767</v>
      </c>
      <c r="C573" t="s">
        <v>1094</v>
      </c>
      <c r="D573" t="s">
        <v>10406</v>
      </c>
      <c r="E573" t="s">
        <v>842</v>
      </c>
      <c r="F573" t="s">
        <v>11335</v>
      </c>
    </row>
    <row r="574" spans="1:6" hidden="1" x14ac:dyDescent="0.25">
      <c r="A574" s="2" t="s">
        <v>648</v>
      </c>
      <c r="B574" t="s">
        <v>6767</v>
      </c>
      <c r="C574" t="s">
        <v>1094</v>
      </c>
      <c r="D574" t="s">
        <v>10406</v>
      </c>
      <c r="E574" t="s">
        <v>14108</v>
      </c>
    </row>
    <row r="575" spans="1:6" hidden="1" x14ac:dyDescent="0.25">
      <c r="A575" s="2" t="s">
        <v>1094</v>
      </c>
      <c r="B575" t="s">
        <v>11335</v>
      </c>
    </row>
    <row r="576" spans="1:6" x14ac:dyDescent="0.25">
      <c r="A576" s="2" t="s">
        <v>878</v>
      </c>
      <c r="B576" t="s">
        <v>648</v>
      </c>
      <c r="C576" t="s">
        <v>6151</v>
      </c>
    </row>
    <row r="577" spans="1:5" hidden="1" x14ac:dyDescent="0.25">
      <c r="A577" s="2" t="s">
        <v>648</v>
      </c>
      <c r="B577" t="s">
        <v>6767</v>
      </c>
      <c r="C577" t="s">
        <v>1094</v>
      </c>
      <c r="D577" t="s">
        <v>10406</v>
      </c>
      <c r="E577" t="s">
        <v>842</v>
      </c>
    </row>
    <row r="578" spans="1:5" hidden="1" x14ac:dyDescent="0.25">
      <c r="A578" s="2" t="s">
        <v>14109</v>
      </c>
      <c r="B578" t="s">
        <v>6151</v>
      </c>
    </row>
    <row r="579" spans="1:5" hidden="1" x14ac:dyDescent="0.25">
      <c r="A579" s="2" t="s">
        <v>648</v>
      </c>
      <c r="B579" t="s">
        <v>2164</v>
      </c>
      <c r="C579" t="s">
        <v>14110</v>
      </c>
    </row>
    <row r="580" spans="1:5" hidden="1" x14ac:dyDescent="0.25">
      <c r="A580" s="2" t="s">
        <v>648</v>
      </c>
      <c r="B580" t="s">
        <v>1094</v>
      </c>
      <c r="C580" t="s">
        <v>10406</v>
      </c>
      <c r="D580" t="s">
        <v>842</v>
      </c>
    </row>
    <row r="581" spans="1:5" x14ac:dyDescent="0.25">
      <c r="A581" s="2" t="s">
        <v>878</v>
      </c>
      <c r="B581" t="s">
        <v>648</v>
      </c>
    </row>
    <row r="582" spans="1:5" x14ac:dyDescent="0.25">
      <c r="A582" s="2" t="s">
        <v>878</v>
      </c>
      <c r="B582" t="s">
        <v>6151</v>
      </c>
    </row>
    <row r="583" spans="1:5" x14ac:dyDescent="0.25">
      <c r="A583" s="2" t="s">
        <v>878</v>
      </c>
      <c r="B583" t="s">
        <v>648</v>
      </c>
      <c r="C583" t="s">
        <v>14109</v>
      </c>
      <c r="D583" t="s">
        <v>6151</v>
      </c>
    </row>
    <row r="584" spans="1:5" hidden="1" x14ac:dyDescent="0.25">
      <c r="A584" s="2" t="s">
        <v>842</v>
      </c>
      <c r="B584" t="s">
        <v>14107</v>
      </c>
      <c r="C584" t="s">
        <v>11335</v>
      </c>
      <c r="D584" t="s">
        <v>7217</v>
      </c>
      <c r="E584" t="s">
        <v>6151</v>
      </c>
    </row>
    <row r="585" spans="1:5" hidden="1" x14ac:dyDescent="0.25">
      <c r="A585" s="2" t="s">
        <v>2164</v>
      </c>
      <c r="B585" t="s">
        <v>842</v>
      </c>
      <c r="C585" t="s">
        <v>14107</v>
      </c>
      <c r="D585" t="s">
        <v>6151</v>
      </c>
    </row>
    <row r="586" spans="1:5" x14ac:dyDescent="0.25">
      <c r="A586" s="2" t="s">
        <v>878</v>
      </c>
      <c r="B586" t="s">
        <v>3905</v>
      </c>
      <c r="C586" t="s">
        <v>7217</v>
      </c>
      <c r="D586" t="s">
        <v>6151</v>
      </c>
    </row>
    <row r="587" spans="1:5" hidden="1" x14ac:dyDescent="0.25">
      <c r="A587" s="2" t="s">
        <v>6767</v>
      </c>
      <c r="B587" t="s">
        <v>1094</v>
      </c>
      <c r="C587" t="s">
        <v>10406</v>
      </c>
      <c r="D587" t="s">
        <v>842</v>
      </c>
      <c r="E587" t="s">
        <v>7050</v>
      </c>
    </row>
    <row r="588" spans="1:5" x14ac:dyDescent="0.25">
      <c r="A588" s="2" t="s">
        <v>878</v>
      </c>
      <c r="B588" t="s">
        <v>2164</v>
      </c>
      <c r="C588" t="s">
        <v>13169</v>
      </c>
      <c r="D588" t="s">
        <v>14110</v>
      </c>
    </row>
    <row r="589" spans="1:5" x14ac:dyDescent="0.25">
      <c r="A589" s="2" t="s">
        <v>878</v>
      </c>
      <c r="B589" t="s">
        <v>6151</v>
      </c>
    </row>
    <row r="590" spans="1:5" x14ac:dyDescent="0.25">
      <c r="A590" s="2" t="s">
        <v>878</v>
      </c>
      <c r="B590" t="s">
        <v>648</v>
      </c>
      <c r="C590" t="s">
        <v>7217</v>
      </c>
      <c r="D590" t="s">
        <v>6151</v>
      </c>
    </row>
    <row r="591" spans="1:5" x14ac:dyDescent="0.25">
      <c r="A591" s="2" t="s">
        <v>878</v>
      </c>
      <c r="B591" t="s">
        <v>7217</v>
      </c>
    </row>
    <row r="592" spans="1:5" hidden="1" x14ac:dyDescent="0.25">
      <c r="A592" s="2" t="s">
        <v>648</v>
      </c>
      <c r="B592" t="s">
        <v>2164</v>
      </c>
      <c r="C592" t="s">
        <v>842</v>
      </c>
    </row>
    <row r="593" spans="1:5" hidden="1" x14ac:dyDescent="0.25">
      <c r="A593" s="2" t="s">
        <v>2164</v>
      </c>
      <c r="B593" t="s">
        <v>3905</v>
      </c>
      <c r="C593" t="s">
        <v>11335</v>
      </c>
      <c r="D593" t="s">
        <v>6151</v>
      </c>
    </row>
    <row r="594" spans="1:5" hidden="1" x14ac:dyDescent="0.25">
      <c r="A594" s="2" t="s">
        <v>2164</v>
      </c>
      <c r="B594" t="s">
        <v>14110</v>
      </c>
    </row>
    <row r="595" spans="1:5" hidden="1" x14ac:dyDescent="0.25">
      <c r="A595" s="2" t="s">
        <v>2164</v>
      </c>
      <c r="B595" t="s">
        <v>14110</v>
      </c>
    </row>
    <row r="596" spans="1:5" hidden="1" x14ac:dyDescent="0.25">
      <c r="A596" s="2" t="s">
        <v>648</v>
      </c>
      <c r="B596" t="s">
        <v>2164</v>
      </c>
      <c r="C596" t="s">
        <v>7217</v>
      </c>
      <c r="D596" t="s">
        <v>6151</v>
      </c>
    </row>
    <row r="597" spans="1:5" hidden="1" x14ac:dyDescent="0.25">
      <c r="A597" s="2" t="s">
        <v>2164</v>
      </c>
    </row>
    <row r="598" spans="1:5" x14ac:dyDescent="0.25">
      <c r="A598" s="2" t="s">
        <v>878</v>
      </c>
      <c r="B598" t="s">
        <v>2164</v>
      </c>
      <c r="C598" t="s">
        <v>842</v>
      </c>
      <c r="D598" t="s">
        <v>3905</v>
      </c>
      <c r="E598" t="s">
        <v>14110</v>
      </c>
    </row>
    <row r="599" spans="1:5" x14ac:dyDescent="0.25">
      <c r="A599" s="2" t="s">
        <v>878</v>
      </c>
      <c r="B599" t="s">
        <v>6151</v>
      </c>
    </row>
    <row r="600" spans="1:5" hidden="1" x14ac:dyDescent="0.25">
      <c r="A600" s="2" t="s">
        <v>648</v>
      </c>
      <c r="B600" t="s">
        <v>10406</v>
      </c>
      <c r="C600" t="s">
        <v>842</v>
      </c>
      <c r="D600" t="s">
        <v>11335</v>
      </c>
    </row>
    <row r="601" spans="1:5" hidden="1" x14ac:dyDescent="0.25">
      <c r="A601" s="2" t="s">
        <v>648</v>
      </c>
      <c r="B601" t="s">
        <v>7746</v>
      </c>
      <c r="C601" t="s">
        <v>2164</v>
      </c>
      <c r="D601" t="s">
        <v>13169</v>
      </c>
      <c r="E601" t="s">
        <v>14110</v>
      </c>
    </row>
    <row r="602" spans="1:5" hidden="1" x14ac:dyDescent="0.25">
      <c r="A602" s="2" t="s">
        <v>1094</v>
      </c>
      <c r="B602" t="s">
        <v>2164</v>
      </c>
    </row>
    <row r="603" spans="1:5" x14ac:dyDescent="0.25">
      <c r="A603" s="2" t="s">
        <v>878</v>
      </c>
      <c r="B603" t="s">
        <v>648</v>
      </c>
      <c r="C603" t="s">
        <v>1094</v>
      </c>
      <c r="D603" t="s">
        <v>6151</v>
      </c>
    </row>
    <row r="604" spans="1:5" x14ac:dyDescent="0.25">
      <c r="A604" s="2" t="s">
        <v>878</v>
      </c>
      <c r="B604" t="s">
        <v>648</v>
      </c>
      <c r="C604" t="s">
        <v>3905</v>
      </c>
      <c r="D604" t="s">
        <v>7217</v>
      </c>
    </row>
    <row r="605" spans="1:5" x14ac:dyDescent="0.25">
      <c r="A605" s="2" t="s">
        <v>878</v>
      </c>
      <c r="B605" t="s">
        <v>648</v>
      </c>
      <c r="C605" t="s">
        <v>1094</v>
      </c>
      <c r="D605" t="s">
        <v>6151</v>
      </c>
    </row>
    <row r="606" spans="1:5" x14ac:dyDescent="0.25">
      <c r="A606" s="2" t="s">
        <v>878</v>
      </c>
      <c r="B606" t="s">
        <v>842</v>
      </c>
      <c r="C606" t="s">
        <v>3905</v>
      </c>
    </row>
    <row r="607" spans="1:5" hidden="1" x14ac:dyDescent="0.25">
      <c r="A607" s="2" t="s">
        <v>1094</v>
      </c>
      <c r="B607" t="s">
        <v>2164</v>
      </c>
      <c r="C607" t="s">
        <v>9990</v>
      </c>
      <c r="D607" t="s">
        <v>11335</v>
      </c>
    </row>
    <row r="608" spans="1:5" hidden="1" x14ac:dyDescent="0.25">
      <c r="A608" s="2" t="s">
        <v>2164</v>
      </c>
      <c r="B608" t="s">
        <v>14110</v>
      </c>
    </row>
    <row r="609" spans="1:7" x14ac:dyDescent="0.25">
      <c r="A609" s="2" t="s">
        <v>878</v>
      </c>
      <c r="B609" t="s">
        <v>14109</v>
      </c>
      <c r="C609" t="s">
        <v>6151</v>
      </c>
    </row>
    <row r="610" spans="1:7" x14ac:dyDescent="0.25">
      <c r="A610" s="2" t="s">
        <v>878</v>
      </c>
      <c r="B610" t="s">
        <v>7217</v>
      </c>
      <c r="C610" t="s">
        <v>14108</v>
      </c>
    </row>
    <row r="611" spans="1:7" x14ac:dyDescent="0.25">
      <c r="A611" s="2" t="s">
        <v>878</v>
      </c>
      <c r="B611" t="s">
        <v>14109</v>
      </c>
      <c r="C611" t="s">
        <v>7217</v>
      </c>
      <c r="D611" t="s">
        <v>6151</v>
      </c>
    </row>
    <row r="612" spans="1:7" x14ac:dyDescent="0.25">
      <c r="A612" s="2" t="s">
        <v>878</v>
      </c>
      <c r="B612" t="s">
        <v>14109</v>
      </c>
      <c r="C612" t="s">
        <v>2164</v>
      </c>
      <c r="D612" t="s">
        <v>6151</v>
      </c>
    </row>
    <row r="613" spans="1:7" x14ac:dyDescent="0.25">
      <c r="A613" s="2" t="s">
        <v>878</v>
      </c>
      <c r="B613" t="s">
        <v>648</v>
      </c>
      <c r="C613" t="s">
        <v>6767</v>
      </c>
      <c r="D613" t="s">
        <v>1094</v>
      </c>
      <c r="E613" t="s">
        <v>14109</v>
      </c>
      <c r="F613" t="s">
        <v>10406</v>
      </c>
      <c r="G613" t="s">
        <v>842</v>
      </c>
    </row>
    <row r="614" spans="1:7" hidden="1" x14ac:dyDescent="0.25">
      <c r="A614" s="2" t="s">
        <v>648</v>
      </c>
      <c r="B614" t="s">
        <v>6767</v>
      </c>
      <c r="C614" t="s">
        <v>10406</v>
      </c>
      <c r="D614" t="s">
        <v>842</v>
      </c>
      <c r="E614" t="s">
        <v>9990</v>
      </c>
    </row>
    <row r="615" spans="1:7" x14ac:dyDescent="0.25">
      <c r="A615" s="2" t="s">
        <v>878</v>
      </c>
      <c r="B615" t="s">
        <v>14109</v>
      </c>
      <c r="C615" t="s">
        <v>2164</v>
      </c>
      <c r="D615" t="s">
        <v>14107</v>
      </c>
      <c r="E615" t="s">
        <v>6151</v>
      </c>
    </row>
    <row r="616" spans="1:7" x14ac:dyDescent="0.25">
      <c r="A616" s="2" t="s">
        <v>878</v>
      </c>
      <c r="B616" t="s">
        <v>648</v>
      </c>
      <c r="C616" t="s">
        <v>14107</v>
      </c>
      <c r="D616" t="s">
        <v>7217</v>
      </c>
      <c r="E616" t="s">
        <v>6151</v>
      </c>
    </row>
    <row r="617" spans="1:7" hidden="1" x14ac:dyDescent="0.25">
      <c r="A617" s="2" t="s">
        <v>14109</v>
      </c>
      <c r="B617" t="s">
        <v>14107</v>
      </c>
      <c r="C617" t="s">
        <v>6151</v>
      </c>
    </row>
    <row r="618" spans="1:7" x14ac:dyDescent="0.25">
      <c r="A618" s="2" t="s">
        <v>878</v>
      </c>
      <c r="B618" t="s">
        <v>14109</v>
      </c>
      <c r="C618" t="s">
        <v>14107</v>
      </c>
      <c r="D618" t="s">
        <v>7217</v>
      </c>
      <c r="E618" t="s">
        <v>6151</v>
      </c>
    </row>
    <row r="619" spans="1:7" x14ac:dyDescent="0.25">
      <c r="A619" s="2" t="s">
        <v>878</v>
      </c>
      <c r="B619" t="s">
        <v>648</v>
      </c>
      <c r="C619" t="s">
        <v>842</v>
      </c>
    </row>
    <row r="620" spans="1:7" x14ac:dyDescent="0.25">
      <c r="A620" s="2" t="s">
        <v>878</v>
      </c>
      <c r="B620" t="s">
        <v>2164</v>
      </c>
      <c r="C620" t="s">
        <v>6151</v>
      </c>
    </row>
    <row r="621" spans="1:7" hidden="1" x14ac:dyDescent="0.25">
      <c r="A621" s="2" t="s">
        <v>648</v>
      </c>
      <c r="B621" t="s">
        <v>2164</v>
      </c>
      <c r="C621" t="s">
        <v>842</v>
      </c>
      <c r="D621" t="s">
        <v>11335</v>
      </c>
    </row>
    <row r="622" spans="1:7" hidden="1" x14ac:dyDescent="0.25">
      <c r="A622" s="2" t="s">
        <v>14109</v>
      </c>
      <c r="B622" t="s">
        <v>2164</v>
      </c>
      <c r="C622" t="s">
        <v>6151</v>
      </c>
    </row>
    <row r="623" spans="1:7" hidden="1" x14ac:dyDescent="0.25">
      <c r="A623" s="2" t="s">
        <v>6767</v>
      </c>
      <c r="B623" t="s">
        <v>1094</v>
      </c>
      <c r="C623" t="s">
        <v>10406</v>
      </c>
    </row>
    <row r="624" spans="1:7" x14ac:dyDescent="0.25">
      <c r="A624" s="2" t="s">
        <v>878</v>
      </c>
      <c r="B624" t="s">
        <v>1094</v>
      </c>
      <c r="C624" t="s">
        <v>14109</v>
      </c>
      <c r="D624" t="s">
        <v>2164</v>
      </c>
      <c r="E624" t="s">
        <v>6151</v>
      </c>
    </row>
    <row r="625" spans="1:4" hidden="1" x14ac:dyDescent="0.25">
      <c r="A625" s="2" t="s">
        <v>1094</v>
      </c>
    </row>
    <row r="626" spans="1:4" hidden="1" x14ac:dyDescent="0.25">
      <c r="A626" s="2" t="s">
        <v>648</v>
      </c>
      <c r="B626" t="s">
        <v>2164</v>
      </c>
      <c r="C626" t="s">
        <v>13169</v>
      </c>
      <c r="D626" t="s">
        <v>11335</v>
      </c>
    </row>
    <row r="627" spans="1:4" x14ac:dyDescent="0.25">
      <c r="A627" s="2" t="s">
        <v>878</v>
      </c>
      <c r="B627" t="s">
        <v>1094</v>
      </c>
      <c r="C627" t="s">
        <v>842</v>
      </c>
      <c r="D627" t="s">
        <v>7217</v>
      </c>
    </row>
    <row r="628" spans="1:4" hidden="1" x14ac:dyDescent="0.25">
      <c r="A628" s="2" t="s">
        <v>1094</v>
      </c>
      <c r="B628" t="s">
        <v>11335</v>
      </c>
    </row>
    <row r="629" spans="1:4" hidden="1" x14ac:dyDescent="0.25">
      <c r="A629" s="2" t="s">
        <v>7746</v>
      </c>
      <c r="B629" t="s">
        <v>2164</v>
      </c>
      <c r="C629" t="s">
        <v>6151</v>
      </c>
    </row>
    <row r="630" spans="1:4" x14ac:dyDescent="0.25">
      <c r="A630" s="2" t="s">
        <v>878</v>
      </c>
      <c r="B630" t="s">
        <v>2164</v>
      </c>
      <c r="C630" t="s">
        <v>13169</v>
      </c>
      <c r="D630" t="s">
        <v>6151</v>
      </c>
    </row>
    <row r="631" spans="1:4" x14ac:dyDescent="0.25">
      <c r="A631" s="2" t="s">
        <v>878</v>
      </c>
      <c r="B631" t="s">
        <v>2164</v>
      </c>
      <c r="C631" t="s">
        <v>6151</v>
      </c>
    </row>
    <row r="632" spans="1:4" hidden="1" x14ac:dyDescent="0.25">
      <c r="A632" s="2" t="s">
        <v>1094</v>
      </c>
    </row>
    <row r="633" spans="1:4" x14ac:dyDescent="0.25">
      <c r="A633" s="2" t="s">
        <v>878</v>
      </c>
      <c r="B633" t="s">
        <v>842</v>
      </c>
      <c r="C633" t="s">
        <v>3905</v>
      </c>
    </row>
    <row r="634" spans="1:4" x14ac:dyDescent="0.25">
      <c r="A634" s="2" t="s">
        <v>878</v>
      </c>
      <c r="B634" t="s">
        <v>14109</v>
      </c>
      <c r="C634" t="s">
        <v>11335</v>
      </c>
      <c r="D634" t="s">
        <v>6151</v>
      </c>
    </row>
    <row r="635" spans="1:4" hidden="1" x14ac:dyDescent="0.25">
      <c r="A635" s="2" t="s">
        <v>2164</v>
      </c>
      <c r="B635" t="s">
        <v>14107</v>
      </c>
      <c r="C635" t="s">
        <v>7217</v>
      </c>
      <c r="D635" t="s">
        <v>6151</v>
      </c>
    </row>
    <row r="636" spans="1:4" x14ac:dyDescent="0.25">
      <c r="A636" s="2" t="s">
        <v>878</v>
      </c>
      <c r="B636" t="s">
        <v>648</v>
      </c>
      <c r="C636" t="s">
        <v>842</v>
      </c>
      <c r="D636" t="s">
        <v>14110</v>
      </c>
    </row>
    <row r="637" spans="1:4" x14ac:dyDescent="0.25">
      <c r="A637" s="2" t="s">
        <v>878</v>
      </c>
      <c r="B637" t="s">
        <v>2164</v>
      </c>
      <c r="C637" t="s">
        <v>14110</v>
      </c>
    </row>
    <row r="638" spans="1:4" x14ac:dyDescent="0.25">
      <c r="A638" s="2" t="s">
        <v>878</v>
      </c>
      <c r="B638" t="s">
        <v>14109</v>
      </c>
      <c r="C638" t="s">
        <v>2164</v>
      </c>
      <c r="D638" t="s">
        <v>6151</v>
      </c>
    </row>
    <row r="639" spans="1:4" hidden="1" x14ac:dyDescent="0.25">
      <c r="A639" s="2" t="s">
        <v>1094</v>
      </c>
      <c r="B639" t="s">
        <v>842</v>
      </c>
      <c r="C639" t="s">
        <v>11335</v>
      </c>
    </row>
    <row r="640" spans="1:4" hidden="1" x14ac:dyDescent="0.25">
      <c r="A640" s="2" t="s">
        <v>648</v>
      </c>
      <c r="B640" t="s">
        <v>6767</v>
      </c>
      <c r="C640" t="s">
        <v>1094</v>
      </c>
      <c r="D640" t="s">
        <v>10406</v>
      </c>
    </row>
    <row r="641" spans="1:6" hidden="1" x14ac:dyDescent="0.25">
      <c r="A641" s="2" t="s">
        <v>2164</v>
      </c>
      <c r="B641" t="s">
        <v>3905</v>
      </c>
      <c r="C641" t="s">
        <v>7217</v>
      </c>
      <c r="D641" t="s">
        <v>6151</v>
      </c>
    </row>
    <row r="642" spans="1:6" hidden="1" x14ac:dyDescent="0.25">
      <c r="A642" s="2" t="s">
        <v>7746</v>
      </c>
      <c r="B642" t="s">
        <v>2164</v>
      </c>
      <c r="C642" t="s">
        <v>13169</v>
      </c>
      <c r="D642" t="s">
        <v>14110</v>
      </c>
    </row>
    <row r="643" spans="1:6" x14ac:dyDescent="0.25">
      <c r="A643" s="2" t="s">
        <v>878</v>
      </c>
      <c r="B643" t="s">
        <v>7217</v>
      </c>
    </row>
    <row r="644" spans="1:6" hidden="1" x14ac:dyDescent="0.25">
      <c r="A644" s="2" t="s">
        <v>648</v>
      </c>
      <c r="B644" t="s">
        <v>2164</v>
      </c>
      <c r="C644" t="s">
        <v>13169</v>
      </c>
    </row>
    <row r="645" spans="1:6" x14ac:dyDescent="0.25">
      <c r="A645" s="2" t="s">
        <v>878</v>
      </c>
      <c r="B645" t="s">
        <v>7217</v>
      </c>
    </row>
    <row r="646" spans="1:6" hidden="1" x14ac:dyDescent="0.25">
      <c r="A646" s="2" t="s">
        <v>1094</v>
      </c>
      <c r="B646" t="s">
        <v>10406</v>
      </c>
      <c r="C646" t="s">
        <v>842</v>
      </c>
    </row>
    <row r="647" spans="1:6" hidden="1" x14ac:dyDescent="0.25">
      <c r="A647" s="2" t="s">
        <v>2164</v>
      </c>
      <c r="B647" t="s">
        <v>9990</v>
      </c>
      <c r="C647" t="s">
        <v>11335</v>
      </c>
    </row>
    <row r="648" spans="1:6" hidden="1" x14ac:dyDescent="0.25">
      <c r="A648" s="2" t="s">
        <v>1094</v>
      </c>
      <c r="B648" t="s">
        <v>2164</v>
      </c>
      <c r="C648" t="s">
        <v>11335</v>
      </c>
    </row>
    <row r="649" spans="1:6" hidden="1" x14ac:dyDescent="0.25">
      <c r="A649" s="2" t="s">
        <v>1094</v>
      </c>
    </row>
    <row r="650" spans="1:6" x14ac:dyDescent="0.25">
      <c r="A650" s="2" t="s">
        <v>878</v>
      </c>
      <c r="B650" t="s">
        <v>648</v>
      </c>
      <c r="C650" t="s">
        <v>1094</v>
      </c>
      <c r="D650" t="s">
        <v>11335</v>
      </c>
      <c r="E650" t="s">
        <v>6151</v>
      </c>
      <c r="F650" t="s">
        <v>8666</v>
      </c>
    </row>
    <row r="651" spans="1:6" hidden="1" x14ac:dyDescent="0.25">
      <c r="A651" s="2" t="s">
        <v>1094</v>
      </c>
      <c r="B651" t="s">
        <v>2164</v>
      </c>
    </row>
    <row r="652" spans="1:6" hidden="1" x14ac:dyDescent="0.25">
      <c r="A652" s="2" t="s">
        <v>7746</v>
      </c>
      <c r="B652" t="s">
        <v>2164</v>
      </c>
      <c r="C652" t="s">
        <v>14108</v>
      </c>
      <c r="D652" t="s">
        <v>14110</v>
      </c>
    </row>
    <row r="653" spans="1:6" x14ac:dyDescent="0.25">
      <c r="A653" s="2" t="s">
        <v>878</v>
      </c>
      <c r="B653" t="s">
        <v>648</v>
      </c>
      <c r="C653" t="s">
        <v>6151</v>
      </c>
    </row>
    <row r="654" spans="1:6" x14ac:dyDescent="0.25">
      <c r="A654" s="2" t="s">
        <v>878</v>
      </c>
      <c r="B654" t="s">
        <v>648</v>
      </c>
      <c r="C654" t="s">
        <v>6151</v>
      </c>
    </row>
    <row r="655" spans="1:6" x14ac:dyDescent="0.25">
      <c r="A655" s="2" t="s">
        <v>878</v>
      </c>
      <c r="B655" t="s">
        <v>14109</v>
      </c>
      <c r="C655" t="s">
        <v>6151</v>
      </c>
    </row>
    <row r="656" spans="1:6" hidden="1" x14ac:dyDescent="0.25">
      <c r="A656" s="2" t="s">
        <v>1094</v>
      </c>
      <c r="B656" t="s">
        <v>10406</v>
      </c>
      <c r="C656" t="s">
        <v>842</v>
      </c>
    </row>
    <row r="657" spans="1:6" hidden="1" x14ac:dyDescent="0.25">
      <c r="A657" s="2" t="s">
        <v>2164</v>
      </c>
      <c r="B657" t="s">
        <v>13169</v>
      </c>
      <c r="C657" t="s">
        <v>6151</v>
      </c>
    </row>
    <row r="658" spans="1:6" hidden="1" x14ac:dyDescent="0.25">
      <c r="A658" s="2" t="s">
        <v>2164</v>
      </c>
    </row>
    <row r="659" spans="1:6" hidden="1" x14ac:dyDescent="0.25">
      <c r="A659" s="2" t="s">
        <v>1094</v>
      </c>
      <c r="B659" t="s">
        <v>11335</v>
      </c>
    </row>
    <row r="660" spans="1:6" hidden="1" x14ac:dyDescent="0.25">
      <c r="A660" s="2" t="s">
        <v>2164</v>
      </c>
      <c r="B660" t="s">
        <v>14107</v>
      </c>
      <c r="C660" t="s">
        <v>6151</v>
      </c>
    </row>
    <row r="661" spans="1:6" hidden="1" x14ac:dyDescent="0.25">
      <c r="A661" s="2" t="s">
        <v>1094</v>
      </c>
      <c r="B661" t="s">
        <v>2164</v>
      </c>
      <c r="C661" t="s">
        <v>10406</v>
      </c>
      <c r="D661" t="s">
        <v>9990</v>
      </c>
    </row>
    <row r="662" spans="1:6" hidden="1" x14ac:dyDescent="0.25">
      <c r="A662" s="2" t="s">
        <v>1094</v>
      </c>
      <c r="B662" t="s">
        <v>14109</v>
      </c>
      <c r="C662" t="s">
        <v>2164</v>
      </c>
      <c r="D662" t="s">
        <v>11335</v>
      </c>
    </row>
    <row r="663" spans="1:6" x14ac:dyDescent="0.25">
      <c r="A663" s="2" t="s">
        <v>878</v>
      </c>
      <c r="B663" t="s">
        <v>1094</v>
      </c>
      <c r="C663" t="s">
        <v>11335</v>
      </c>
    </row>
    <row r="664" spans="1:6" x14ac:dyDescent="0.25">
      <c r="A664" s="2" t="s">
        <v>878</v>
      </c>
      <c r="B664" t="s">
        <v>648</v>
      </c>
      <c r="C664" t="s">
        <v>842</v>
      </c>
      <c r="D664" t="s">
        <v>3905</v>
      </c>
      <c r="E664" t="s">
        <v>7217</v>
      </c>
      <c r="F664" t="s">
        <v>6151</v>
      </c>
    </row>
    <row r="665" spans="1:6" x14ac:dyDescent="0.25">
      <c r="A665" s="2" t="s">
        <v>878</v>
      </c>
      <c r="B665" t="s">
        <v>2164</v>
      </c>
      <c r="C665" t="s">
        <v>14110</v>
      </c>
    </row>
    <row r="666" spans="1:6" hidden="1" x14ac:dyDescent="0.25">
      <c r="A666" s="2" t="s">
        <v>1094</v>
      </c>
      <c r="B666" t="s">
        <v>2164</v>
      </c>
    </row>
    <row r="667" spans="1:6" x14ac:dyDescent="0.25">
      <c r="A667" s="2" t="s">
        <v>878</v>
      </c>
      <c r="B667" t="s">
        <v>3905</v>
      </c>
      <c r="C667" t="s">
        <v>7217</v>
      </c>
      <c r="D667" t="s">
        <v>6151</v>
      </c>
    </row>
    <row r="668" spans="1:6" x14ac:dyDescent="0.25">
      <c r="A668" s="2" t="s">
        <v>878</v>
      </c>
      <c r="B668" t="s">
        <v>7217</v>
      </c>
      <c r="C668" t="s">
        <v>6151</v>
      </c>
    </row>
    <row r="669" spans="1:6" x14ac:dyDescent="0.25">
      <c r="A669" s="2" t="s">
        <v>878</v>
      </c>
      <c r="B669" t="s">
        <v>14109</v>
      </c>
      <c r="C669" t="s">
        <v>2164</v>
      </c>
      <c r="D669" t="s">
        <v>14107</v>
      </c>
      <c r="E669" t="s">
        <v>6151</v>
      </c>
    </row>
    <row r="670" spans="1:6" x14ac:dyDescent="0.25">
      <c r="A670" s="2" t="s">
        <v>878</v>
      </c>
      <c r="B670" t="s">
        <v>2164</v>
      </c>
      <c r="C670" t="s">
        <v>6151</v>
      </c>
    </row>
    <row r="671" spans="1:6" x14ac:dyDescent="0.25">
      <c r="A671" s="2" t="s">
        <v>878</v>
      </c>
      <c r="B671" t="s">
        <v>648</v>
      </c>
      <c r="C671" t="s">
        <v>1094</v>
      </c>
      <c r="D671" t="s">
        <v>10406</v>
      </c>
      <c r="E671" t="s">
        <v>842</v>
      </c>
      <c r="F671" t="s">
        <v>7217</v>
      </c>
    </row>
    <row r="672" spans="1:6" hidden="1" x14ac:dyDescent="0.25">
      <c r="A672" s="2" t="s">
        <v>2164</v>
      </c>
    </row>
    <row r="673" spans="1:6" hidden="1" x14ac:dyDescent="0.25">
      <c r="A673" s="2" t="s">
        <v>2164</v>
      </c>
      <c r="B673" t="s">
        <v>14108</v>
      </c>
    </row>
    <row r="674" spans="1:6" x14ac:dyDescent="0.25">
      <c r="A674" s="2" t="s">
        <v>878</v>
      </c>
      <c r="B674" t="s">
        <v>648</v>
      </c>
      <c r="C674" t="s">
        <v>1094</v>
      </c>
    </row>
    <row r="675" spans="1:6" hidden="1" x14ac:dyDescent="0.25">
      <c r="A675" s="2" t="s">
        <v>1094</v>
      </c>
      <c r="B675" t="s">
        <v>14109</v>
      </c>
    </row>
    <row r="676" spans="1:6" x14ac:dyDescent="0.25">
      <c r="A676" s="2" t="s">
        <v>878</v>
      </c>
      <c r="B676" t="s">
        <v>842</v>
      </c>
      <c r="C676" t="s">
        <v>7217</v>
      </c>
      <c r="D676" t="s">
        <v>6151</v>
      </c>
    </row>
    <row r="677" spans="1:6" hidden="1" x14ac:dyDescent="0.25">
      <c r="A677" s="2" t="s">
        <v>14109</v>
      </c>
      <c r="B677" t="s">
        <v>2164</v>
      </c>
    </row>
    <row r="678" spans="1:6" x14ac:dyDescent="0.25">
      <c r="A678" s="2" t="s">
        <v>878</v>
      </c>
      <c r="B678" t="s">
        <v>14109</v>
      </c>
      <c r="C678" t="s">
        <v>842</v>
      </c>
      <c r="D678" t="s">
        <v>6151</v>
      </c>
    </row>
    <row r="679" spans="1:6" x14ac:dyDescent="0.25">
      <c r="A679" s="2" t="s">
        <v>878</v>
      </c>
      <c r="B679" t="s">
        <v>14109</v>
      </c>
      <c r="C679" t="s">
        <v>6151</v>
      </c>
    </row>
    <row r="680" spans="1:6" hidden="1" x14ac:dyDescent="0.25">
      <c r="A680" s="2" t="s">
        <v>2164</v>
      </c>
      <c r="B680" t="s">
        <v>14107</v>
      </c>
      <c r="C680" t="s">
        <v>11335</v>
      </c>
    </row>
    <row r="681" spans="1:6" hidden="1" x14ac:dyDescent="0.25">
      <c r="A681" s="2" t="s">
        <v>648</v>
      </c>
      <c r="B681" t="s">
        <v>7746</v>
      </c>
      <c r="C681" t="s">
        <v>2164</v>
      </c>
      <c r="D681" t="s">
        <v>13169</v>
      </c>
      <c r="E681" t="s">
        <v>14108</v>
      </c>
      <c r="F681" t="s">
        <v>6151</v>
      </c>
    </row>
    <row r="682" spans="1:6" hidden="1" x14ac:dyDescent="0.25">
      <c r="A682" s="2" t="s">
        <v>14109</v>
      </c>
      <c r="B682" t="s">
        <v>2164</v>
      </c>
      <c r="C682" t="s">
        <v>842</v>
      </c>
    </row>
    <row r="683" spans="1:6" x14ac:dyDescent="0.25">
      <c r="A683" s="2" t="s">
        <v>878</v>
      </c>
      <c r="B683" t="s">
        <v>1094</v>
      </c>
      <c r="C683" t="s">
        <v>14109</v>
      </c>
    </row>
    <row r="684" spans="1:6" x14ac:dyDescent="0.25">
      <c r="A684" s="2" t="s">
        <v>878</v>
      </c>
      <c r="B684" t="s">
        <v>6767</v>
      </c>
      <c r="C684" t="s">
        <v>1094</v>
      </c>
      <c r="D684" t="s">
        <v>10406</v>
      </c>
      <c r="E684" t="s">
        <v>7217</v>
      </c>
    </row>
    <row r="685" spans="1:6" hidden="1" x14ac:dyDescent="0.25">
      <c r="A685" s="2" t="s">
        <v>648</v>
      </c>
      <c r="B685" t="s">
        <v>7217</v>
      </c>
      <c r="C685" t="s">
        <v>6151</v>
      </c>
    </row>
    <row r="686" spans="1:6" hidden="1" x14ac:dyDescent="0.25">
      <c r="A686" s="2" t="s">
        <v>648</v>
      </c>
      <c r="B686" t="s">
        <v>7746</v>
      </c>
      <c r="C686" t="s">
        <v>14109</v>
      </c>
      <c r="D686" t="s">
        <v>2164</v>
      </c>
      <c r="E686" t="s">
        <v>8666</v>
      </c>
    </row>
    <row r="687" spans="1:6" x14ac:dyDescent="0.25">
      <c r="A687" s="2" t="s">
        <v>878</v>
      </c>
      <c r="B687" t="s">
        <v>14109</v>
      </c>
      <c r="C687" t="s">
        <v>2164</v>
      </c>
      <c r="D687" t="s">
        <v>6151</v>
      </c>
    </row>
    <row r="688" spans="1:6" x14ac:dyDescent="0.25">
      <c r="A688" s="2" t="s">
        <v>878</v>
      </c>
      <c r="B688" t="s">
        <v>648</v>
      </c>
      <c r="C688" t="s">
        <v>2164</v>
      </c>
      <c r="D688" t="s">
        <v>13169</v>
      </c>
    </row>
    <row r="689" spans="1:5" hidden="1" x14ac:dyDescent="0.25">
      <c r="A689" s="2" t="s">
        <v>1094</v>
      </c>
      <c r="B689" t="s">
        <v>14109</v>
      </c>
    </row>
    <row r="690" spans="1:5" x14ac:dyDescent="0.25">
      <c r="A690" s="2" t="s">
        <v>878</v>
      </c>
      <c r="B690" t="s">
        <v>14110</v>
      </c>
    </row>
    <row r="691" spans="1:5" hidden="1" x14ac:dyDescent="0.25">
      <c r="A691" s="2" t="s">
        <v>1094</v>
      </c>
      <c r="B691" t="s">
        <v>2164</v>
      </c>
      <c r="C691" t="s">
        <v>11335</v>
      </c>
    </row>
    <row r="692" spans="1:5" hidden="1" x14ac:dyDescent="0.25">
      <c r="A692" s="2" t="s">
        <v>1094</v>
      </c>
      <c r="B692" t="s">
        <v>11335</v>
      </c>
      <c r="C692" t="s">
        <v>14108</v>
      </c>
    </row>
    <row r="693" spans="1:5" x14ac:dyDescent="0.25">
      <c r="A693" s="2" t="s">
        <v>878</v>
      </c>
      <c r="B693" t="s">
        <v>1094</v>
      </c>
      <c r="C693" t="s">
        <v>14109</v>
      </c>
      <c r="D693" t="s">
        <v>6151</v>
      </c>
    </row>
    <row r="694" spans="1:5" hidden="1" x14ac:dyDescent="0.25">
      <c r="A694" s="2" t="s">
        <v>14109</v>
      </c>
      <c r="B694" t="s">
        <v>2164</v>
      </c>
      <c r="C694" t="s">
        <v>14107</v>
      </c>
      <c r="D694" t="s">
        <v>6151</v>
      </c>
      <c r="E694" t="s">
        <v>8666</v>
      </c>
    </row>
    <row r="695" spans="1:5" hidden="1" x14ac:dyDescent="0.25">
      <c r="A695" s="2" t="s">
        <v>1094</v>
      </c>
      <c r="B695" t="s">
        <v>14108</v>
      </c>
    </row>
    <row r="696" spans="1:5" hidden="1" x14ac:dyDescent="0.25">
      <c r="A696" s="2" t="s">
        <v>648</v>
      </c>
      <c r="B696" t="s">
        <v>6767</v>
      </c>
      <c r="C696" t="s">
        <v>1094</v>
      </c>
      <c r="D696" t="s">
        <v>10406</v>
      </c>
      <c r="E696" t="s">
        <v>842</v>
      </c>
    </row>
    <row r="697" spans="1:5" x14ac:dyDescent="0.25">
      <c r="A697" s="2" t="s">
        <v>878</v>
      </c>
      <c r="B697" t="s">
        <v>2164</v>
      </c>
      <c r="C697" t="s">
        <v>842</v>
      </c>
      <c r="D697" t="s">
        <v>14110</v>
      </c>
    </row>
    <row r="698" spans="1:5" hidden="1" x14ac:dyDescent="0.25">
      <c r="A698" s="2" t="s">
        <v>1094</v>
      </c>
      <c r="B698" t="s">
        <v>11335</v>
      </c>
    </row>
    <row r="699" spans="1:5" hidden="1" x14ac:dyDescent="0.25">
      <c r="A699" s="2" t="s">
        <v>1094</v>
      </c>
      <c r="B699" t="s">
        <v>2164</v>
      </c>
      <c r="C699" t="s">
        <v>10406</v>
      </c>
    </row>
    <row r="700" spans="1:5" hidden="1" x14ac:dyDescent="0.25">
      <c r="A700" s="2" t="s">
        <v>14109</v>
      </c>
      <c r="B700" t="s">
        <v>2164</v>
      </c>
      <c r="C700" t="s">
        <v>842</v>
      </c>
      <c r="D700" t="s">
        <v>14107</v>
      </c>
    </row>
    <row r="701" spans="1:5" x14ac:dyDescent="0.25">
      <c r="A701" s="2" t="s">
        <v>878</v>
      </c>
      <c r="B701" t="s">
        <v>648</v>
      </c>
      <c r="C701" t="s">
        <v>1094</v>
      </c>
    </row>
    <row r="702" spans="1:5" hidden="1" x14ac:dyDescent="0.25">
      <c r="A702" s="2" t="s">
        <v>648</v>
      </c>
      <c r="B702" t="s">
        <v>6767</v>
      </c>
      <c r="C702" t="s">
        <v>1094</v>
      </c>
      <c r="D702" t="s">
        <v>10406</v>
      </c>
      <c r="E702" t="s">
        <v>7217</v>
      </c>
    </row>
    <row r="703" spans="1:5" hidden="1" x14ac:dyDescent="0.25">
      <c r="A703" s="2" t="s">
        <v>14109</v>
      </c>
      <c r="B703" t="s">
        <v>2164</v>
      </c>
      <c r="C703" t="s">
        <v>14107</v>
      </c>
      <c r="D703" t="s">
        <v>6151</v>
      </c>
    </row>
    <row r="704" spans="1:5" x14ac:dyDescent="0.25">
      <c r="A704" s="2" t="s">
        <v>878</v>
      </c>
      <c r="B704" t="s">
        <v>14107</v>
      </c>
      <c r="C704" t="s">
        <v>6151</v>
      </c>
    </row>
    <row r="705" spans="1:7" x14ac:dyDescent="0.25">
      <c r="A705" s="2" t="s">
        <v>878</v>
      </c>
      <c r="B705" t="s">
        <v>648</v>
      </c>
      <c r="C705" t="s">
        <v>6151</v>
      </c>
    </row>
    <row r="706" spans="1:7" hidden="1" x14ac:dyDescent="0.25">
      <c r="A706" s="2" t="s">
        <v>2164</v>
      </c>
      <c r="B706" t="s">
        <v>14107</v>
      </c>
      <c r="C706" t="s">
        <v>6151</v>
      </c>
    </row>
    <row r="707" spans="1:7" hidden="1" x14ac:dyDescent="0.25">
      <c r="A707" s="2" t="s">
        <v>1094</v>
      </c>
      <c r="B707" t="s">
        <v>2164</v>
      </c>
      <c r="C707" t="s">
        <v>7217</v>
      </c>
    </row>
    <row r="708" spans="1:7" hidden="1" x14ac:dyDescent="0.25">
      <c r="A708" s="2" t="s">
        <v>648</v>
      </c>
      <c r="B708" t="s">
        <v>6767</v>
      </c>
      <c r="C708" t="s">
        <v>7746</v>
      </c>
      <c r="D708" t="s">
        <v>2164</v>
      </c>
      <c r="E708" t="s">
        <v>10406</v>
      </c>
      <c r="F708" t="s">
        <v>842</v>
      </c>
      <c r="G708" t="s">
        <v>9990</v>
      </c>
    </row>
    <row r="709" spans="1:7" hidden="1" x14ac:dyDescent="0.25">
      <c r="A709" s="2" t="s">
        <v>1094</v>
      </c>
      <c r="B709" t="s">
        <v>10406</v>
      </c>
    </row>
    <row r="710" spans="1:7" x14ac:dyDescent="0.25">
      <c r="A710" s="2" t="s">
        <v>878</v>
      </c>
      <c r="B710" t="s">
        <v>1094</v>
      </c>
      <c r="C710" t="s">
        <v>14109</v>
      </c>
      <c r="D710" t="s">
        <v>2164</v>
      </c>
      <c r="E710" t="s">
        <v>6151</v>
      </c>
    </row>
    <row r="711" spans="1:7" x14ac:dyDescent="0.25">
      <c r="A711" s="2" t="s">
        <v>878</v>
      </c>
      <c r="B711" t="s">
        <v>1094</v>
      </c>
      <c r="C711" t="s">
        <v>10406</v>
      </c>
      <c r="D711" t="s">
        <v>842</v>
      </c>
    </row>
    <row r="712" spans="1:7" x14ac:dyDescent="0.25">
      <c r="A712" s="2" t="s">
        <v>878</v>
      </c>
      <c r="B712" t="s">
        <v>14109</v>
      </c>
      <c r="C712" t="s">
        <v>6151</v>
      </c>
    </row>
    <row r="713" spans="1:7" hidden="1" x14ac:dyDescent="0.25">
      <c r="A713" s="2" t="s">
        <v>1094</v>
      </c>
      <c r="B713" t="s">
        <v>11335</v>
      </c>
    </row>
    <row r="714" spans="1:7" hidden="1" x14ac:dyDescent="0.25">
      <c r="A714" s="2" t="s">
        <v>648</v>
      </c>
      <c r="B714" t="s">
        <v>6767</v>
      </c>
      <c r="C714" t="s">
        <v>1094</v>
      </c>
      <c r="D714" t="s">
        <v>10406</v>
      </c>
    </row>
    <row r="715" spans="1:7" hidden="1" x14ac:dyDescent="0.25">
      <c r="A715" s="2" t="s">
        <v>1094</v>
      </c>
    </row>
    <row r="716" spans="1:7" x14ac:dyDescent="0.25">
      <c r="A716" s="2" t="s">
        <v>878</v>
      </c>
      <c r="B716" t="s">
        <v>2164</v>
      </c>
      <c r="C716" t="s">
        <v>14108</v>
      </c>
    </row>
    <row r="717" spans="1:7" hidden="1" x14ac:dyDescent="0.25">
      <c r="A717" s="2" t="s">
        <v>648</v>
      </c>
      <c r="B717" t="s">
        <v>1094</v>
      </c>
      <c r="C717" t="s">
        <v>10406</v>
      </c>
    </row>
    <row r="718" spans="1:7" x14ac:dyDescent="0.25">
      <c r="A718" s="2" t="s">
        <v>878</v>
      </c>
      <c r="B718" t="s">
        <v>7217</v>
      </c>
      <c r="C718" t="s">
        <v>6151</v>
      </c>
    </row>
    <row r="719" spans="1:7" hidden="1" x14ac:dyDescent="0.25">
      <c r="A719" s="2" t="s">
        <v>2164</v>
      </c>
      <c r="B719" t="s">
        <v>11335</v>
      </c>
    </row>
    <row r="720" spans="1:7" hidden="1" x14ac:dyDescent="0.25">
      <c r="A720" s="2" t="s">
        <v>1094</v>
      </c>
      <c r="B720" t="s">
        <v>2164</v>
      </c>
      <c r="C720" t="s">
        <v>842</v>
      </c>
      <c r="D720" t="s">
        <v>11335</v>
      </c>
    </row>
    <row r="721" spans="1:4" x14ac:dyDescent="0.25">
      <c r="A721" s="2" t="s">
        <v>878</v>
      </c>
      <c r="B721" t="s">
        <v>1094</v>
      </c>
      <c r="C721" t="s">
        <v>14109</v>
      </c>
      <c r="D721" t="s">
        <v>6151</v>
      </c>
    </row>
    <row r="722" spans="1:4" hidden="1" x14ac:dyDescent="0.25">
      <c r="A722" s="2" t="s">
        <v>2164</v>
      </c>
      <c r="B722" t="s">
        <v>14108</v>
      </c>
    </row>
    <row r="723" spans="1:4" hidden="1" x14ac:dyDescent="0.25">
      <c r="A723" s="2" t="s">
        <v>2164</v>
      </c>
      <c r="B723" t="s">
        <v>11335</v>
      </c>
      <c r="C723" t="s">
        <v>8666</v>
      </c>
    </row>
    <row r="724" spans="1:4" hidden="1" x14ac:dyDescent="0.25">
      <c r="A724" s="2" t="s">
        <v>14109</v>
      </c>
      <c r="B724" t="s">
        <v>2164</v>
      </c>
      <c r="C724" t="s">
        <v>6151</v>
      </c>
    </row>
    <row r="725" spans="1:4" x14ac:dyDescent="0.25">
      <c r="A725" s="2" t="s">
        <v>878</v>
      </c>
      <c r="B725" t="s">
        <v>648</v>
      </c>
      <c r="C725" t="s">
        <v>842</v>
      </c>
      <c r="D725" t="s">
        <v>6151</v>
      </c>
    </row>
    <row r="726" spans="1:4" x14ac:dyDescent="0.25">
      <c r="A726" s="2" t="s">
        <v>878</v>
      </c>
      <c r="B726" t="s">
        <v>2164</v>
      </c>
      <c r="C726" t="s">
        <v>6151</v>
      </c>
    </row>
    <row r="727" spans="1:4" x14ac:dyDescent="0.25">
      <c r="A727" s="2" t="s">
        <v>878</v>
      </c>
      <c r="B727" t="s">
        <v>14109</v>
      </c>
      <c r="C727" t="s">
        <v>14107</v>
      </c>
      <c r="D727" t="s">
        <v>6151</v>
      </c>
    </row>
    <row r="728" spans="1:4" x14ac:dyDescent="0.25">
      <c r="A728" s="2" t="s">
        <v>878</v>
      </c>
      <c r="B728" t="s">
        <v>7217</v>
      </c>
      <c r="C728" t="s">
        <v>6151</v>
      </c>
    </row>
    <row r="729" spans="1:4" hidden="1" x14ac:dyDescent="0.25">
      <c r="A729" s="2" t="s">
        <v>51</v>
      </c>
      <c r="B729" t="s">
        <v>7050</v>
      </c>
    </row>
    <row r="730" spans="1:4" hidden="1" x14ac:dyDescent="0.25">
      <c r="A730" s="2" t="s">
        <v>2164</v>
      </c>
      <c r="B730" t="s">
        <v>6151</v>
      </c>
    </row>
    <row r="731" spans="1:4" x14ac:dyDescent="0.25">
      <c r="A731" s="2" t="s">
        <v>878</v>
      </c>
      <c r="B731" t="s">
        <v>648</v>
      </c>
      <c r="C731" t="s">
        <v>1094</v>
      </c>
      <c r="D731" t="s">
        <v>14109</v>
      </c>
    </row>
    <row r="732" spans="1:4" hidden="1" x14ac:dyDescent="0.25">
      <c r="A732" s="2" t="s">
        <v>6767</v>
      </c>
      <c r="B732" t="s">
        <v>10406</v>
      </c>
      <c r="C732" t="s">
        <v>842</v>
      </c>
    </row>
    <row r="733" spans="1:4" hidden="1" x14ac:dyDescent="0.25">
      <c r="A733" s="2" t="s">
        <v>7217</v>
      </c>
      <c r="B733" t="s">
        <v>6151</v>
      </c>
    </row>
    <row r="734" spans="1:4" x14ac:dyDescent="0.25">
      <c r="A734" s="2" t="s">
        <v>878</v>
      </c>
      <c r="B734" t="s">
        <v>14109</v>
      </c>
      <c r="C734" t="s">
        <v>2164</v>
      </c>
      <c r="D734" t="s">
        <v>6151</v>
      </c>
    </row>
    <row r="735" spans="1:4" hidden="1" x14ac:dyDescent="0.25">
      <c r="A735" s="2" t="s">
        <v>1094</v>
      </c>
      <c r="B735" t="s">
        <v>10406</v>
      </c>
      <c r="C735" t="s">
        <v>842</v>
      </c>
    </row>
    <row r="736" spans="1:4" hidden="1" x14ac:dyDescent="0.25">
      <c r="A736" s="2" t="s">
        <v>1094</v>
      </c>
      <c r="B736" t="s">
        <v>14109</v>
      </c>
    </row>
    <row r="737" spans="1:5" hidden="1" x14ac:dyDescent="0.25">
      <c r="A737" s="2" t="s">
        <v>1094</v>
      </c>
      <c r="B737" t="s">
        <v>10406</v>
      </c>
    </row>
    <row r="738" spans="1:5" x14ac:dyDescent="0.25">
      <c r="A738" s="2" t="s">
        <v>878</v>
      </c>
      <c r="B738" t="s">
        <v>842</v>
      </c>
      <c r="C738" t="s">
        <v>3905</v>
      </c>
      <c r="D738" t="s">
        <v>7217</v>
      </c>
    </row>
    <row r="739" spans="1:5" hidden="1" x14ac:dyDescent="0.25">
      <c r="A739" s="2" t="s">
        <v>2164</v>
      </c>
    </row>
    <row r="740" spans="1:5" hidden="1" x14ac:dyDescent="0.25">
      <c r="A740" s="2" t="s">
        <v>648</v>
      </c>
      <c r="B740" t="s">
        <v>6767</v>
      </c>
      <c r="C740" t="s">
        <v>1094</v>
      </c>
      <c r="D740" t="s">
        <v>10406</v>
      </c>
      <c r="E740" t="s">
        <v>842</v>
      </c>
    </row>
    <row r="741" spans="1:5" x14ac:dyDescent="0.25">
      <c r="A741" s="2" t="s">
        <v>878</v>
      </c>
      <c r="B741" t="s">
        <v>648</v>
      </c>
      <c r="C741" t="s">
        <v>14109</v>
      </c>
      <c r="D741" t="s">
        <v>6151</v>
      </c>
    </row>
    <row r="742" spans="1:5" x14ac:dyDescent="0.25">
      <c r="A742" s="2" t="s">
        <v>878</v>
      </c>
      <c r="B742" t="s">
        <v>14107</v>
      </c>
      <c r="C742" t="s">
        <v>7217</v>
      </c>
      <c r="D742" t="s">
        <v>6151</v>
      </c>
    </row>
    <row r="743" spans="1:5" hidden="1" x14ac:dyDescent="0.25">
      <c r="A743" s="2" t="s">
        <v>2164</v>
      </c>
      <c r="B743" t="s">
        <v>11335</v>
      </c>
    </row>
    <row r="744" spans="1:5" hidden="1" x14ac:dyDescent="0.25">
      <c r="A744" s="2" t="s">
        <v>648</v>
      </c>
      <c r="B744" t="s">
        <v>6767</v>
      </c>
      <c r="C744" t="s">
        <v>1094</v>
      </c>
      <c r="D744" t="s">
        <v>10406</v>
      </c>
      <c r="E744" t="s">
        <v>842</v>
      </c>
    </row>
    <row r="745" spans="1:5" x14ac:dyDescent="0.25">
      <c r="A745" s="2" t="s">
        <v>878</v>
      </c>
      <c r="B745" t="s">
        <v>1094</v>
      </c>
      <c r="C745" t="s">
        <v>7217</v>
      </c>
    </row>
    <row r="746" spans="1:5" x14ac:dyDescent="0.25">
      <c r="A746" s="2" t="s">
        <v>878</v>
      </c>
      <c r="B746" t="s">
        <v>6151</v>
      </c>
    </row>
    <row r="747" spans="1:5" x14ac:dyDescent="0.25">
      <c r="A747" s="2" t="s">
        <v>878</v>
      </c>
      <c r="B747" t="s">
        <v>2164</v>
      </c>
      <c r="C747" t="s">
        <v>6151</v>
      </c>
    </row>
    <row r="748" spans="1:5" hidden="1" x14ac:dyDescent="0.25">
      <c r="A748" s="2" t="s">
        <v>7746</v>
      </c>
      <c r="B748" t="s">
        <v>1094</v>
      </c>
      <c r="C748" t="s">
        <v>2164</v>
      </c>
    </row>
    <row r="749" spans="1:5" x14ac:dyDescent="0.25">
      <c r="A749" s="2" t="s">
        <v>878</v>
      </c>
      <c r="B749" t="s">
        <v>14109</v>
      </c>
      <c r="C749" t="s">
        <v>2164</v>
      </c>
      <c r="D749" t="s">
        <v>6151</v>
      </c>
    </row>
    <row r="750" spans="1:5" x14ac:dyDescent="0.25">
      <c r="A750" s="2" t="s">
        <v>878</v>
      </c>
      <c r="B750" t="s">
        <v>3905</v>
      </c>
      <c r="C750" t="s">
        <v>7217</v>
      </c>
    </row>
    <row r="751" spans="1:5" x14ac:dyDescent="0.25">
      <c r="A751" s="2" t="s">
        <v>878</v>
      </c>
      <c r="B751" t="s">
        <v>14109</v>
      </c>
      <c r="C751" t="s">
        <v>2164</v>
      </c>
      <c r="D751" t="s">
        <v>14107</v>
      </c>
      <c r="E751" t="s">
        <v>6151</v>
      </c>
    </row>
    <row r="752" spans="1:5" hidden="1" x14ac:dyDescent="0.25">
      <c r="A752" s="2" t="s">
        <v>648</v>
      </c>
      <c r="B752" t="s">
        <v>6767</v>
      </c>
      <c r="C752" t="s">
        <v>1094</v>
      </c>
      <c r="D752" t="s">
        <v>10406</v>
      </c>
      <c r="E752" t="s">
        <v>842</v>
      </c>
    </row>
    <row r="753" spans="1:6" hidden="1" x14ac:dyDescent="0.25">
      <c r="A753" s="2" t="s">
        <v>1094</v>
      </c>
      <c r="B753" t="s">
        <v>2164</v>
      </c>
      <c r="C753" t="s">
        <v>842</v>
      </c>
      <c r="D753" t="s">
        <v>11335</v>
      </c>
    </row>
    <row r="754" spans="1:6" x14ac:dyDescent="0.25">
      <c r="A754" s="2" t="s">
        <v>878</v>
      </c>
      <c r="B754" t="s">
        <v>648</v>
      </c>
      <c r="C754" t="s">
        <v>6767</v>
      </c>
      <c r="D754" t="s">
        <v>1094</v>
      </c>
      <c r="E754" t="s">
        <v>10406</v>
      </c>
      <c r="F754" t="s">
        <v>842</v>
      </c>
    </row>
    <row r="755" spans="1:6" x14ac:dyDescent="0.25">
      <c r="A755" s="2" t="s">
        <v>878</v>
      </c>
      <c r="B755" t="s">
        <v>1094</v>
      </c>
      <c r="C755" t="s">
        <v>14109</v>
      </c>
    </row>
    <row r="756" spans="1:6" x14ac:dyDescent="0.25">
      <c r="A756" s="2" t="s">
        <v>878</v>
      </c>
      <c r="B756" t="s">
        <v>648</v>
      </c>
      <c r="C756" t="s">
        <v>842</v>
      </c>
      <c r="D756" t="s">
        <v>7217</v>
      </c>
      <c r="E756" t="s">
        <v>6151</v>
      </c>
    </row>
    <row r="757" spans="1:6" x14ac:dyDescent="0.25">
      <c r="A757" s="2" t="s">
        <v>878</v>
      </c>
      <c r="B757" t="s">
        <v>14109</v>
      </c>
      <c r="C757" t="s">
        <v>2164</v>
      </c>
      <c r="D757" t="s">
        <v>6151</v>
      </c>
    </row>
    <row r="758" spans="1:6" hidden="1" x14ac:dyDescent="0.25">
      <c r="A758" s="2" t="s">
        <v>648</v>
      </c>
      <c r="B758" t="s">
        <v>1094</v>
      </c>
    </row>
    <row r="759" spans="1:6" hidden="1" x14ac:dyDescent="0.25">
      <c r="A759" s="2" t="s">
        <v>7746</v>
      </c>
      <c r="B759" t="s">
        <v>2164</v>
      </c>
      <c r="C759" t="s">
        <v>13169</v>
      </c>
      <c r="D759" t="s">
        <v>14108</v>
      </c>
    </row>
    <row r="760" spans="1:6" hidden="1" x14ac:dyDescent="0.25">
      <c r="A760" s="2" t="s">
        <v>14109</v>
      </c>
      <c r="B760" t="s">
        <v>2164</v>
      </c>
      <c r="C760" t="s">
        <v>14107</v>
      </c>
      <c r="D760" t="s">
        <v>6151</v>
      </c>
    </row>
    <row r="761" spans="1:6" hidden="1" x14ac:dyDescent="0.25">
      <c r="A761" s="2" t="s">
        <v>1094</v>
      </c>
      <c r="B761" t="s">
        <v>14109</v>
      </c>
      <c r="C761" t="s">
        <v>11335</v>
      </c>
      <c r="D761" t="s">
        <v>6151</v>
      </c>
    </row>
    <row r="762" spans="1:6" hidden="1" x14ac:dyDescent="0.25">
      <c r="A762" s="2" t="s">
        <v>1094</v>
      </c>
      <c r="B762" t="s">
        <v>10406</v>
      </c>
      <c r="C762" t="s">
        <v>7217</v>
      </c>
    </row>
    <row r="763" spans="1:6" x14ac:dyDescent="0.25">
      <c r="A763" s="2" t="s">
        <v>878</v>
      </c>
      <c r="B763" t="s">
        <v>14109</v>
      </c>
      <c r="C763" t="s">
        <v>6151</v>
      </c>
    </row>
    <row r="764" spans="1:6" hidden="1" x14ac:dyDescent="0.25">
      <c r="A764" s="2" t="s">
        <v>648</v>
      </c>
      <c r="B764" t="s">
        <v>6767</v>
      </c>
      <c r="C764" t="s">
        <v>1094</v>
      </c>
      <c r="D764" t="s">
        <v>10406</v>
      </c>
      <c r="E764" t="s">
        <v>7217</v>
      </c>
    </row>
    <row r="765" spans="1:6" x14ac:dyDescent="0.25">
      <c r="A765" s="2" t="s">
        <v>878</v>
      </c>
      <c r="B765" t="s">
        <v>648</v>
      </c>
      <c r="C765" t="s">
        <v>7217</v>
      </c>
      <c r="D765" t="s">
        <v>6151</v>
      </c>
    </row>
    <row r="766" spans="1:6" hidden="1" x14ac:dyDescent="0.25">
      <c r="A766" s="2" t="s">
        <v>1094</v>
      </c>
      <c r="B766" t="s">
        <v>14109</v>
      </c>
      <c r="C766" t="s">
        <v>11335</v>
      </c>
    </row>
    <row r="767" spans="1:6" hidden="1" x14ac:dyDescent="0.25">
      <c r="A767" s="2" t="s">
        <v>2164</v>
      </c>
      <c r="B767" t="s">
        <v>14108</v>
      </c>
    </row>
    <row r="768" spans="1:6" hidden="1" x14ac:dyDescent="0.25">
      <c r="A768" s="2" t="s">
        <v>14109</v>
      </c>
      <c r="B768" t="s">
        <v>2164</v>
      </c>
      <c r="C768" t="s">
        <v>14107</v>
      </c>
      <c r="D768" t="s">
        <v>6151</v>
      </c>
    </row>
    <row r="769" spans="1:7" hidden="1" x14ac:dyDescent="0.25">
      <c r="A769" s="2" t="s">
        <v>3905</v>
      </c>
      <c r="B769" t="s">
        <v>14107</v>
      </c>
      <c r="C769" t="s">
        <v>7217</v>
      </c>
      <c r="D769" t="s">
        <v>6151</v>
      </c>
    </row>
    <row r="770" spans="1:7" hidden="1" x14ac:dyDescent="0.25">
      <c r="A770" s="2" t="s">
        <v>1094</v>
      </c>
      <c r="B770" t="s">
        <v>14109</v>
      </c>
    </row>
    <row r="771" spans="1:7" x14ac:dyDescent="0.25">
      <c r="A771" s="2" t="s">
        <v>878</v>
      </c>
      <c r="B771" t="s">
        <v>14109</v>
      </c>
      <c r="C771" t="s">
        <v>2164</v>
      </c>
      <c r="D771" t="s">
        <v>14107</v>
      </c>
      <c r="E771" t="s">
        <v>6151</v>
      </c>
    </row>
    <row r="772" spans="1:7" x14ac:dyDescent="0.25">
      <c r="A772" s="2" t="s">
        <v>878</v>
      </c>
      <c r="B772" t="s">
        <v>14109</v>
      </c>
      <c r="C772" t="s">
        <v>2164</v>
      </c>
      <c r="D772" t="s">
        <v>6151</v>
      </c>
    </row>
    <row r="773" spans="1:7" hidden="1" x14ac:dyDescent="0.25">
      <c r="A773" s="2" t="s">
        <v>7746</v>
      </c>
      <c r="B773" t="s">
        <v>2164</v>
      </c>
      <c r="C773" t="s">
        <v>7050</v>
      </c>
    </row>
    <row r="774" spans="1:7" hidden="1" x14ac:dyDescent="0.25">
      <c r="A774" s="2" t="s">
        <v>2164</v>
      </c>
      <c r="B774" t="s">
        <v>842</v>
      </c>
      <c r="C774" t="s">
        <v>14108</v>
      </c>
    </row>
    <row r="775" spans="1:7" hidden="1" x14ac:dyDescent="0.25">
      <c r="A775" s="2" t="s">
        <v>648</v>
      </c>
      <c r="B775" t="s">
        <v>1094</v>
      </c>
      <c r="C775" t="s">
        <v>2164</v>
      </c>
      <c r="D775" t="s">
        <v>7050</v>
      </c>
    </row>
    <row r="776" spans="1:7" hidden="1" x14ac:dyDescent="0.25">
      <c r="A776" s="2" t="s">
        <v>6767</v>
      </c>
      <c r="B776" t="s">
        <v>1094</v>
      </c>
      <c r="C776" t="s">
        <v>10406</v>
      </c>
      <c r="D776" t="s">
        <v>842</v>
      </c>
    </row>
    <row r="777" spans="1:7" x14ac:dyDescent="0.25">
      <c r="A777" s="2" t="s">
        <v>878</v>
      </c>
      <c r="B777" t="s">
        <v>648</v>
      </c>
      <c r="C777" t="s">
        <v>14109</v>
      </c>
      <c r="D777" t="s">
        <v>6151</v>
      </c>
    </row>
    <row r="778" spans="1:7" x14ac:dyDescent="0.25">
      <c r="A778" s="2" t="s">
        <v>878</v>
      </c>
      <c r="B778" t="s">
        <v>842</v>
      </c>
      <c r="C778" t="s">
        <v>3905</v>
      </c>
      <c r="D778" t="s">
        <v>7217</v>
      </c>
      <c r="E778" t="s">
        <v>6151</v>
      </c>
    </row>
    <row r="779" spans="1:7" hidden="1" x14ac:dyDescent="0.25">
      <c r="A779" s="2" t="s">
        <v>648</v>
      </c>
      <c r="B779" t="s">
        <v>6767</v>
      </c>
      <c r="C779" t="s">
        <v>1094</v>
      </c>
      <c r="D779" t="s">
        <v>2164</v>
      </c>
      <c r="E779" t="s">
        <v>10406</v>
      </c>
      <c r="F779" t="s">
        <v>842</v>
      </c>
      <c r="G779" t="s">
        <v>11335</v>
      </c>
    </row>
    <row r="780" spans="1:7" hidden="1" x14ac:dyDescent="0.25">
      <c r="A780" s="2" t="s">
        <v>3905</v>
      </c>
      <c r="B780" t="s">
        <v>7217</v>
      </c>
      <c r="C780" t="s">
        <v>6151</v>
      </c>
    </row>
    <row r="781" spans="1:7" x14ac:dyDescent="0.25">
      <c r="A781" s="2" t="s">
        <v>878</v>
      </c>
      <c r="B781" t="s">
        <v>648</v>
      </c>
      <c r="C781" t="s">
        <v>7217</v>
      </c>
    </row>
    <row r="782" spans="1:7" hidden="1" x14ac:dyDescent="0.25">
      <c r="A782" s="2" t="s">
        <v>2164</v>
      </c>
      <c r="B782" t="s">
        <v>842</v>
      </c>
      <c r="C782" t="s">
        <v>14107</v>
      </c>
      <c r="D782" t="s">
        <v>11335</v>
      </c>
      <c r="E782" t="s">
        <v>6151</v>
      </c>
    </row>
    <row r="783" spans="1:7" hidden="1" x14ac:dyDescent="0.25">
      <c r="A783" s="2" t="s">
        <v>14109</v>
      </c>
      <c r="B783" t="s">
        <v>2164</v>
      </c>
      <c r="C783" t="s">
        <v>14107</v>
      </c>
      <c r="D783" t="s">
        <v>6151</v>
      </c>
    </row>
    <row r="784" spans="1:7" x14ac:dyDescent="0.25">
      <c r="A784" s="2" t="s">
        <v>878</v>
      </c>
      <c r="B784" t="s">
        <v>648</v>
      </c>
      <c r="C784" t="s">
        <v>2164</v>
      </c>
      <c r="D784" t="s">
        <v>13169</v>
      </c>
      <c r="E784" t="s">
        <v>11335</v>
      </c>
      <c r="F784" t="s">
        <v>14110</v>
      </c>
    </row>
    <row r="785" spans="1:5" x14ac:dyDescent="0.25">
      <c r="A785" s="2" t="s">
        <v>878</v>
      </c>
      <c r="B785" t="s">
        <v>2164</v>
      </c>
      <c r="C785" t="s">
        <v>6151</v>
      </c>
    </row>
    <row r="786" spans="1:5" hidden="1" x14ac:dyDescent="0.25">
      <c r="A786" s="2" t="s">
        <v>3905</v>
      </c>
      <c r="B786" t="s">
        <v>7217</v>
      </c>
      <c r="C786" t="s">
        <v>6151</v>
      </c>
    </row>
    <row r="787" spans="1:5" hidden="1" x14ac:dyDescent="0.25">
      <c r="A787" s="2" t="s">
        <v>2164</v>
      </c>
      <c r="B787" t="s">
        <v>842</v>
      </c>
      <c r="C787" t="s">
        <v>14107</v>
      </c>
      <c r="D787" t="s">
        <v>11335</v>
      </c>
    </row>
    <row r="788" spans="1:5" hidden="1" x14ac:dyDescent="0.25">
      <c r="A788" s="2" t="s">
        <v>842</v>
      </c>
      <c r="B788" t="s">
        <v>3905</v>
      </c>
      <c r="C788" t="s">
        <v>14107</v>
      </c>
      <c r="D788" t="s">
        <v>11335</v>
      </c>
    </row>
    <row r="789" spans="1:5" hidden="1" x14ac:dyDescent="0.25">
      <c r="A789" s="2" t="s">
        <v>648</v>
      </c>
      <c r="B789" t="s">
        <v>1094</v>
      </c>
      <c r="C789" t="s">
        <v>10406</v>
      </c>
      <c r="D789" t="s">
        <v>11335</v>
      </c>
      <c r="E789" t="s">
        <v>7217</v>
      </c>
    </row>
    <row r="790" spans="1:5" hidden="1" x14ac:dyDescent="0.25">
      <c r="A790" s="2" t="s">
        <v>2164</v>
      </c>
      <c r="B790" t="s">
        <v>3905</v>
      </c>
      <c r="C790" t="s">
        <v>6151</v>
      </c>
    </row>
    <row r="791" spans="1:5" hidden="1" x14ac:dyDescent="0.25">
      <c r="A791" s="2" t="s">
        <v>1094</v>
      </c>
      <c r="B791" t="s">
        <v>2164</v>
      </c>
    </row>
    <row r="792" spans="1:5" hidden="1" x14ac:dyDescent="0.25">
      <c r="A792" s="2" t="s">
        <v>648</v>
      </c>
      <c r="B792" t="s">
        <v>10406</v>
      </c>
      <c r="C792" t="s">
        <v>842</v>
      </c>
    </row>
    <row r="793" spans="1:5" x14ac:dyDescent="0.25">
      <c r="A793" s="2" t="s">
        <v>878</v>
      </c>
      <c r="B793" t="s">
        <v>14109</v>
      </c>
      <c r="C793" t="s">
        <v>842</v>
      </c>
      <c r="D793" t="s">
        <v>6151</v>
      </c>
    </row>
    <row r="794" spans="1:5" x14ac:dyDescent="0.25">
      <c r="A794" s="2" t="s">
        <v>878</v>
      </c>
      <c r="B794" t="s">
        <v>1094</v>
      </c>
      <c r="C794" t="s">
        <v>14107</v>
      </c>
      <c r="D794" t="s">
        <v>11335</v>
      </c>
    </row>
    <row r="795" spans="1:5" x14ac:dyDescent="0.25">
      <c r="A795" s="2" t="s">
        <v>878</v>
      </c>
      <c r="B795" t="s">
        <v>648</v>
      </c>
      <c r="C795" t="s">
        <v>842</v>
      </c>
      <c r="D795" t="s">
        <v>6151</v>
      </c>
    </row>
    <row r="796" spans="1:5" hidden="1" x14ac:dyDescent="0.25">
      <c r="A796" s="2" t="s">
        <v>648</v>
      </c>
      <c r="B796" t="s">
        <v>2164</v>
      </c>
      <c r="C796" t="s">
        <v>11335</v>
      </c>
      <c r="D796" t="s">
        <v>14110</v>
      </c>
    </row>
    <row r="797" spans="1:5" x14ac:dyDescent="0.25">
      <c r="A797" s="2" t="s">
        <v>878</v>
      </c>
      <c r="B797" t="s">
        <v>648</v>
      </c>
      <c r="C797" t="s">
        <v>842</v>
      </c>
    </row>
    <row r="798" spans="1:5" x14ac:dyDescent="0.25">
      <c r="A798" s="2" t="s">
        <v>878</v>
      </c>
      <c r="B798" t="s">
        <v>2164</v>
      </c>
      <c r="C798" t="s">
        <v>14110</v>
      </c>
    </row>
    <row r="799" spans="1:5" x14ac:dyDescent="0.25">
      <c r="A799" s="2" t="s">
        <v>878</v>
      </c>
      <c r="B799" t="s">
        <v>648</v>
      </c>
      <c r="C799" t="s">
        <v>1094</v>
      </c>
      <c r="D799" t="s">
        <v>11335</v>
      </c>
      <c r="E799" t="s">
        <v>7217</v>
      </c>
    </row>
    <row r="800" spans="1:5" hidden="1" x14ac:dyDescent="0.25">
      <c r="A800" s="2" t="s">
        <v>1094</v>
      </c>
      <c r="B800" t="s">
        <v>2164</v>
      </c>
    </row>
    <row r="801" spans="1:6" x14ac:dyDescent="0.25">
      <c r="A801" s="2" t="s">
        <v>878</v>
      </c>
      <c r="B801" t="s">
        <v>7746</v>
      </c>
      <c r="C801" t="s">
        <v>2164</v>
      </c>
      <c r="D801" t="s">
        <v>13169</v>
      </c>
      <c r="E801" t="s">
        <v>6151</v>
      </c>
      <c r="F801" t="s">
        <v>14110</v>
      </c>
    </row>
    <row r="802" spans="1:6" hidden="1" x14ac:dyDescent="0.25">
      <c r="A802" s="2" t="s">
        <v>648</v>
      </c>
      <c r="B802" t="s">
        <v>1094</v>
      </c>
      <c r="C802" t="s">
        <v>10406</v>
      </c>
      <c r="D802" t="s">
        <v>842</v>
      </c>
      <c r="E802" t="s">
        <v>3905</v>
      </c>
    </row>
    <row r="803" spans="1:6" hidden="1" x14ac:dyDescent="0.25">
      <c r="A803" s="2" t="s">
        <v>1094</v>
      </c>
      <c r="B803" t="s">
        <v>842</v>
      </c>
      <c r="C803" t="s">
        <v>11335</v>
      </c>
    </row>
    <row r="804" spans="1:6" hidden="1" x14ac:dyDescent="0.25">
      <c r="A804" s="2" t="s">
        <v>1094</v>
      </c>
      <c r="B804" t="s">
        <v>10406</v>
      </c>
      <c r="C804" t="s">
        <v>11335</v>
      </c>
      <c r="D804" t="s">
        <v>7217</v>
      </c>
    </row>
    <row r="805" spans="1:6" x14ac:dyDescent="0.25">
      <c r="A805" s="2" t="s">
        <v>878</v>
      </c>
      <c r="B805" t="s">
        <v>648</v>
      </c>
      <c r="C805" t="s">
        <v>6151</v>
      </c>
      <c r="D805" t="s">
        <v>14110</v>
      </c>
    </row>
    <row r="806" spans="1:6" hidden="1" x14ac:dyDescent="0.25">
      <c r="A806" s="2" t="s">
        <v>1094</v>
      </c>
      <c r="B806" t="s">
        <v>2164</v>
      </c>
      <c r="C806" t="s">
        <v>11335</v>
      </c>
      <c r="D806" t="s">
        <v>14108</v>
      </c>
    </row>
    <row r="807" spans="1:6" hidden="1" x14ac:dyDescent="0.25">
      <c r="A807" s="2" t="s">
        <v>1094</v>
      </c>
      <c r="B807" t="s">
        <v>8666</v>
      </c>
    </row>
    <row r="808" spans="1:6" hidden="1" x14ac:dyDescent="0.25">
      <c r="A808" s="2" t="s">
        <v>1094</v>
      </c>
      <c r="B808" t="s">
        <v>2164</v>
      </c>
      <c r="C808" t="s">
        <v>11335</v>
      </c>
    </row>
    <row r="809" spans="1:6" hidden="1" x14ac:dyDescent="0.25">
      <c r="A809" s="2" t="s">
        <v>1094</v>
      </c>
    </row>
    <row r="810" spans="1:6" x14ac:dyDescent="0.25">
      <c r="A810" s="2" t="s">
        <v>878</v>
      </c>
      <c r="B810" t="s">
        <v>648</v>
      </c>
      <c r="C810" t="s">
        <v>3905</v>
      </c>
      <c r="D810" t="s">
        <v>7217</v>
      </c>
    </row>
    <row r="811" spans="1:6" x14ac:dyDescent="0.25">
      <c r="A811" s="2" t="s">
        <v>878</v>
      </c>
      <c r="B811" t="s">
        <v>648</v>
      </c>
      <c r="C811" t="s">
        <v>2164</v>
      </c>
      <c r="D811" t="s">
        <v>13169</v>
      </c>
      <c r="E811" t="s">
        <v>14110</v>
      </c>
    </row>
    <row r="812" spans="1:6" hidden="1" x14ac:dyDescent="0.25">
      <c r="A812" s="2" t="s">
        <v>2164</v>
      </c>
      <c r="B812" t="s">
        <v>14107</v>
      </c>
      <c r="C812" t="s">
        <v>6151</v>
      </c>
    </row>
    <row r="813" spans="1:6" hidden="1" x14ac:dyDescent="0.25">
      <c r="A813" s="2" t="s">
        <v>1094</v>
      </c>
    </row>
    <row r="814" spans="1:6" x14ac:dyDescent="0.25">
      <c r="A814" s="2" t="s">
        <v>878</v>
      </c>
      <c r="B814" t="s">
        <v>648</v>
      </c>
      <c r="C814" t="s">
        <v>842</v>
      </c>
    </row>
    <row r="815" spans="1:6" x14ac:dyDescent="0.25">
      <c r="A815" s="2" t="s">
        <v>878</v>
      </c>
      <c r="B815" t="s">
        <v>1094</v>
      </c>
      <c r="C815" t="s">
        <v>14109</v>
      </c>
      <c r="D815" t="s">
        <v>2164</v>
      </c>
    </row>
    <row r="816" spans="1:6" x14ac:dyDescent="0.25">
      <c r="A816" s="2" t="s">
        <v>878</v>
      </c>
      <c r="B816" t="s">
        <v>842</v>
      </c>
      <c r="C816" t="s">
        <v>6151</v>
      </c>
    </row>
    <row r="817" spans="1:7" hidden="1" x14ac:dyDescent="0.25">
      <c r="A817" s="2" t="s">
        <v>2164</v>
      </c>
      <c r="B817" t="s">
        <v>7050</v>
      </c>
      <c r="C817" t="s">
        <v>11335</v>
      </c>
      <c r="D817" t="s">
        <v>14110</v>
      </c>
    </row>
    <row r="818" spans="1:7" x14ac:dyDescent="0.25">
      <c r="A818" s="2" t="s">
        <v>878</v>
      </c>
      <c r="B818" t="s">
        <v>1094</v>
      </c>
      <c r="C818" t="s">
        <v>2164</v>
      </c>
      <c r="D818" t="s">
        <v>10406</v>
      </c>
      <c r="E818" t="s">
        <v>6151</v>
      </c>
    </row>
    <row r="819" spans="1:7" x14ac:dyDescent="0.25">
      <c r="A819" s="2" t="s">
        <v>878</v>
      </c>
      <c r="B819" t="s">
        <v>14109</v>
      </c>
    </row>
    <row r="820" spans="1:7" hidden="1" x14ac:dyDescent="0.25">
      <c r="A820" s="2" t="s">
        <v>1094</v>
      </c>
      <c r="B820" t="s">
        <v>2164</v>
      </c>
    </row>
    <row r="821" spans="1:7" hidden="1" x14ac:dyDescent="0.25">
      <c r="A821" s="2" t="s">
        <v>6767</v>
      </c>
      <c r="B821" t="s">
        <v>1094</v>
      </c>
      <c r="C821" t="s">
        <v>10406</v>
      </c>
      <c r="D821" t="s">
        <v>842</v>
      </c>
      <c r="E821" t="s">
        <v>7050</v>
      </c>
    </row>
    <row r="822" spans="1:7" hidden="1" x14ac:dyDescent="0.25">
      <c r="A822" s="2" t="s">
        <v>1094</v>
      </c>
    </row>
    <row r="823" spans="1:7" hidden="1" x14ac:dyDescent="0.25">
      <c r="A823" s="2" t="s">
        <v>648</v>
      </c>
      <c r="B823" t="s">
        <v>6767</v>
      </c>
      <c r="C823" t="s">
        <v>2164</v>
      </c>
      <c r="D823" t="s">
        <v>10406</v>
      </c>
      <c r="E823" t="s">
        <v>13169</v>
      </c>
      <c r="F823" t="s">
        <v>9990</v>
      </c>
      <c r="G823" t="s">
        <v>11335</v>
      </c>
    </row>
    <row r="824" spans="1:7" x14ac:dyDescent="0.25">
      <c r="A824" s="2" t="s">
        <v>878</v>
      </c>
      <c r="B824" t="s">
        <v>648</v>
      </c>
      <c r="C824" t="s">
        <v>2164</v>
      </c>
      <c r="D824" t="s">
        <v>11335</v>
      </c>
      <c r="E824" t="s">
        <v>7217</v>
      </c>
    </row>
    <row r="825" spans="1:7" hidden="1" x14ac:dyDescent="0.25">
      <c r="A825" s="2" t="s">
        <v>1094</v>
      </c>
      <c r="B825" t="s">
        <v>11335</v>
      </c>
      <c r="C825" t="s">
        <v>7217</v>
      </c>
    </row>
    <row r="826" spans="1:7" hidden="1" x14ac:dyDescent="0.25">
      <c r="A826" s="2" t="s">
        <v>1094</v>
      </c>
      <c r="B826" t="s">
        <v>11335</v>
      </c>
    </row>
    <row r="827" spans="1:7" x14ac:dyDescent="0.25">
      <c r="A827" s="2" t="s">
        <v>878</v>
      </c>
      <c r="B827" t="s">
        <v>648</v>
      </c>
      <c r="C827" t="s">
        <v>1094</v>
      </c>
      <c r="D827" t="s">
        <v>10406</v>
      </c>
      <c r="E827" t="s">
        <v>11335</v>
      </c>
    </row>
    <row r="828" spans="1:7" hidden="1" x14ac:dyDescent="0.25">
      <c r="A828" s="2" t="s">
        <v>1094</v>
      </c>
      <c r="B828" t="s">
        <v>11335</v>
      </c>
    </row>
    <row r="829" spans="1:7" hidden="1" x14ac:dyDescent="0.25">
      <c r="A829" s="2" t="s">
        <v>7746</v>
      </c>
      <c r="B829" t="s">
        <v>2164</v>
      </c>
      <c r="C829" t="s">
        <v>6151</v>
      </c>
    </row>
    <row r="830" spans="1:7" hidden="1" x14ac:dyDescent="0.25">
      <c r="A830" s="2" t="s">
        <v>1094</v>
      </c>
      <c r="B830" t="s">
        <v>14109</v>
      </c>
      <c r="C830" t="s">
        <v>11335</v>
      </c>
      <c r="D830" t="s">
        <v>6151</v>
      </c>
    </row>
    <row r="831" spans="1:7" hidden="1" x14ac:dyDescent="0.25">
      <c r="A831" s="2" t="s">
        <v>1094</v>
      </c>
      <c r="B831" t="s">
        <v>10406</v>
      </c>
      <c r="C831" t="s">
        <v>842</v>
      </c>
    </row>
    <row r="832" spans="1:7" x14ac:dyDescent="0.25">
      <c r="A832" s="2" t="s">
        <v>878</v>
      </c>
      <c r="B832" t="s">
        <v>14109</v>
      </c>
      <c r="C832" t="s">
        <v>6151</v>
      </c>
    </row>
    <row r="833" spans="1:4" hidden="1" x14ac:dyDescent="0.25">
      <c r="A833" s="2" t="s">
        <v>1094</v>
      </c>
      <c r="B833" t="s">
        <v>2164</v>
      </c>
      <c r="C833" t="s">
        <v>11335</v>
      </c>
    </row>
    <row r="834" spans="1:4" x14ac:dyDescent="0.25">
      <c r="A834" s="2" t="s">
        <v>878</v>
      </c>
      <c r="B834" t="s">
        <v>2164</v>
      </c>
      <c r="C834" t="s">
        <v>6151</v>
      </c>
      <c r="D834" t="s">
        <v>14110</v>
      </c>
    </row>
    <row r="835" spans="1:4" hidden="1" x14ac:dyDescent="0.25">
      <c r="A835" s="2" t="s">
        <v>7746</v>
      </c>
      <c r="B835" t="s">
        <v>2164</v>
      </c>
    </row>
    <row r="836" spans="1:4" hidden="1" x14ac:dyDescent="0.25">
      <c r="A836" s="2" t="s">
        <v>2164</v>
      </c>
      <c r="B836" t="s">
        <v>14107</v>
      </c>
      <c r="C836" t="s">
        <v>6151</v>
      </c>
    </row>
    <row r="837" spans="1:4" hidden="1" x14ac:dyDescent="0.25">
      <c r="A837" s="2" t="s">
        <v>2164</v>
      </c>
      <c r="B837" t="s">
        <v>6151</v>
      </c>
    </row>
    <row r="838" spans="1:4" hidden="1" x14ac:dyDescent="0.25">
      <c r="A838" s="2" t="s">
        <v>2164</v>
      </c>
      <c r="B838" t="s">
        <v>842</v>
      </c>
      <c r="C838" t="s">
        <v>11335</v>
      </c>
    </row>
    <row r="839" spans="1:4" x14ac:dyDescent="0.25">
      <c r="A839" s="2" t="s">
        <v>878</v>
      </c>
    </row>
    <row r="840" spans="1:4" hidden="1" x14ac:dyDescent="0.25">
      <c r="A840" s="2" t="s">
        <v>1094</v>
      </c>
    </row>
    <row r="841" spans="1:4" x14ac:dyDescent="0.25">
      <c r="A841" s="2" t="s">
        <v>878</v>
      </c>
      <c r="B841" t="s">
        <v>14109</v>
      </c>
      <c r="C841" t="s">
        <v>2164</v>
      </c>
      <c r="D841" t="s">
        <v>6151</v>
      </c>
    </row>
    <row r="842" spans="1:4" x14ac:dyDescent="0.25">
      <c r="A842" s="2" t="s">
        <v>878</v>
      </c>
      <c r="B842" t="s">
        <v>1094</v>
      </c>
      <c r="C842" t="s">
        <v>14109</v>
      </c>
      <c r="D842" t="s">
        <v>6151</v>
      </c>
    </row>
    <row r="843" spans="1:4" hidden="1" x14ac:dyDescent="0.25">
      <c r="A843" s="2" t="s">
        <v>1094</v>
      </c>
      <c r="B843" t="s">
        <v>842</v>
      </c>
      <c r="C843" t="s">
        <v>3905</v>
      </c>
    </row>
    <row r="844" spans="1:4" x14ac:dyDescent="0.25">
      <c r="A844" s="2" t="s">
        <v>878</v>
      </c>
      <c r="B844" t="s">
        <v>648</v>
      </c>
      <c r="C844" t="s">
        <v>1094</v>
      </c>
      <c r="D844" t="s">
        <v>8666</v>
      </c>
    </row>
    <row r="845" spans="1:4" x14ac:dyDescent="0.25">
      <c r="A845" s="2" t="s">
        <v>878</v>
      </c>
      <c r="B845" t="s">
        <v>648</v>
      </c>
      <c r="C845" t="s">
        <v>6151</v>
      </c>
    </row>
    <row r="846" spans="1:4" hidden="1" x14ac:dyDescent="0.25">
      <c r="A846" s="2" t="s">
        <v>1094</v>
      </c>
      <c r="B846" t="s">
        <v>10406</v>
      </c>
      <c r="C846" t="s">
        <v>842</v>
      </c>
    </row>
    <row r="847" spans="1:4" x14ac:dyDescent="0.25">
      <c r="A847" s="2" t="s">
        <v>878</v>
      </c>
      <c r="B847" t="s">
        <v>648</v>
      </c>
      <c r="C847" t="s">
        <v>842</v>
      </c>
    </row>
    <row r="848" spans="1:4" hidden="1" x14ac:dyDescent="0.25">
      <c r="A848" s="2" t="s">
        <v>648</v>
      </c>
      <c r="B848" t="s">
        <v>6767</v>
      </c>
      <c r="C848" t="s">
        <v>1094</v>
      </c>
      <c r="D848" t="s">
        <v>10406</v>
      </c>
    </row>
    <row r="849" spans="1:4" x14ac:dyDescent="0.25">
      <c r="A849" s="2" t="s">
        <v>878</v>
      </c>
      <c r="B849" t="s">
        <v>3905</v>
      </c>
      <c r="C849" t="s">
        <v>7217</v>
      </c>
    </row>
    <row r="850" spans="1:4" hidden="1" x14ac:dyDescent="0.25">
      <c r="A850" s="2" t="s">
        <v>7746</v>
      </c>
      <c r="B850" t="s">
        <v>2164</v>
      </c>
      <c r="C850" t="s">
        <v>13169</v>
      </c>
      <c r="D850" t="s">
        <v>9990</v>
      </c>
    </row>
    <row r="851" spans="1:4" x14ac:dyDescent="0.25">
      <c r="A851" s="2" t="s">
        <v>878</v>
      </c>
      <c r="B851" t="s">
        <v>648</v>
      </c>
      <c r="C851" t="s">
        <v>14109</v>
      </c>
      <c r="D851" t="s">
        <v>6151</v>
      </c>
    </row>
    <row r="852" spans="1:4" hidden="1" x14ac:dyDescent="0.25">
      <c r="A852" s="2" t="s">
        <v>648</v>
      </c>
      <c r="B852" t="s">
        <v>2164</v>
      </c>
      <c r="C852" t="s">
        <v>3905</v>
      </c>
      <c r="D852" t="s">
        <v>6151</v>
      </c>
    </row>
    <row r="853" spans="1:4" hidden="1" x14ac:dyDescent="0.25">
      <c r="A853" s="2" t="s">
        <v>6767</v>
      </c>
      <c r="B853" t="s">
        <v>1094</v>
      </c>
      <c r="C853" t="s">
        <v>10406</v>
      </c>
      <c r="D853" t="s">
        <v>842</v>
      </c>
    </row>
    <row r="854" spans="1:4" x14ac:dyDescent="0.25">
      <c r="A854" s="2" t="s">
        <v>878</v>
      </c>
      <c r="B854" t="s">
        <v>1094</v>
      </c>
      <c r="C854" t="s">
        <v>7217</v>
      </c>
    </row>
    <row r="855" spans="1:4" x14ac:dyDescent="0.25">
      <c r="A855" s="2" t="s">
        <v>878</v>
      </c>
      <c r="B855" t="s">
        <v>14109</v>
      </c>
      <c r="C855" t="s">
        <v>2164</v>
      </c>
      <c r="D855" t="s">
        <v>6151</v>
      </c>
    </row>
    <row r="856" spans="1:4" hidden="1" x14ac:dyDescent="0.25">
      <c r="A856" s="2" t="s">
        <v>2164</v>
      </c>
      <c r="B856" t="s">
        <v>6151</v>
      </c>
    </row>
    <row r="857" spans="1:4" hidden="1" x14ac:dyDescent="0.25">
      <c r="A857" s="2" t="s">
        <v>1094</v>
      </c>
    </row>
    <row r="858" spans="1:4" hidden="1" x14ac:dyDescent="0.25">
      <c r="A858" s="2" t="s">
        <v>1094</v>
      </c>
      <c r="B858" t="s">
        <v>14108</v>
      </c>
    </row>
    <row r="859" spans="1:4" hidden="1" x14ac:dyDescent="0.25">
      <c r="A859" s="2" t="s">
        <v>648</v>
      </c>
      <c r="B859" t="s">
        <v>6767</v>
      </c>
      <c r="C859" t="s">
        <v>1094</v>
      </c>
      <c r="D859" t="s">
        <v>10406</v>
      </c>
    </row>
    <row r="860" spans="1:4" hidden="1" x14ac:dyDescent="0.25">
      <c r="A860" s="2" t="s">
        <v>14109</v>
      </c>
      <c r="B860" t="s">
        <v>2164</v>
      </c>
      <c r="C860" t="s">
        <v>14107</v>
      </c>
      <c r="D860" t="s">
        <v>6151</v>
      </c>
    </row>
    <row r="861" spans="1:4" x14ac:dyDescent="0.25">
      <c r="A861" s="2" t="s">
        <v>878</v>
      </c>
      <c r="B861" t="s">
        <v>2164</v>
      </c>
      <c r="C861" t="s">
        <v>7217</v>
      </c>
      <c r="D861" t="s">
        <v>6151</v>
      </c>
    </row>
    <row r="862" spans="1:4" x14ac:dyDescent="0.25">
      <c r="A862" s="2" t="s">
        <v>878</v>
      </c>
      <c r="B862" t="s">
        <v>2164</v>
      </c>
      <c r="C862" t="s">
        <v>14108</v>
      </c>
      <c r="D862" t="s">
        <v>6151</v>
      </c>
    </row>
    <row r="863" spans="1:4" hidden="1" x14ac:dyDescent="0.25">
      <c r="A863" s="2" t="s">
        <v>2164</v>
      </c>
      <c r="B863" t="s">
        <v>9990</v>
      </c>
      <c r="C863" t="s">
        <v>11335</v>
      </c>
      <c r="D863" t="s">
        <v>6151</v>
      </c>
    </row>
    <row r="864" spans="1:4" hidden="1" x14ac:dyDescent="0.25">
      <c r="A864" s="2" t="s">
        <v>7746</v>
      </c>
      <c r="B864" t="s">
        <v>2164</v>
      </c>
      <c r="C864" t="s">
        <v>13169</v>
      </c>
      <c r="D864" t="s">
        <v>14110</v>
      </c>
    </row>
    <row r="865" spans="1:5" x14ac:dyDescent="0.25">
      <c r="A865" s="2" t="s">
        <v>878</v>
      </c>
      <c r="B865" t="s">
        <v>7217</v>
      </c>
    </row>
    <row r="866" spans="1:5" hidden="1" x14ac:dyDescent="0.25">
      <c r="A866" s="2" t="s">
        <v>2164</v>
      </c>
      <c r="B866" t="s">
        <v>13169</v>
      </c>
      <c r="C866" t="s">
        <v>14110</v>
      </c>
    </row>
    <row r="867" spans="1:5" x14ac:dyDescent="0.25">
      <c r="A867" s="2" t="s">
        <v>878</v>
      </c>
      <c r="B867" t="s">
        <v>6151</v>
      </c>
    </row>
    <row r="868" spans="1:5" hidden="1" x14ac:dyDescent="0.25">
      <c r="A868" s="2" t="s">
        <v>1094</v>
      </c>
      <c r="B868" t="s">
        <v>2164</v>
      </c>
      <c r="C868" t="s">
        <v>10406</v>
      </c>
      <c r="D868" t="s">
        <v>842</v>
      </c>
    </row>
    <row r="869" spans="1:5" hidden="1" x14ac:dyDescent="0.25">
      <c r="A869" s="2" t="s">
        <v>648</v>
      </c>
      <c r="B869" t="s">
        <v>1094</v>
      </c>
      <c r="C869" t="s">
        <v>14109</v>
      </c>
      <c r="D869" t="s">
        <v>10406</v>
      </c>
      <c r="E869" t="s">
        <v>9990</v>
      </c>
    </row>
    <row r="870" spans="1:5" x14ac:dyDescent="0.25">
      <c r="A870" s="2" t="s">
        <v>878</v>
      </c>
      <c r="B870" t="s">
        <v>648</v>
      </c>
      <c r="C870" t="s">
        <v>1094</v>
      </c>
      <c r="D870" t="s">
        <v>10406</v>
      </c>
      <c r="E870" t="s">
        <v>7217</v>
      </c>
    </row>
    <row r="871" spans="1:5" hidden="1" x14ac:dyDescent="0.25">
      <c r="A871" s="2" t="s">
        <v>2164</v>
      </c>
      <c r="B871" t="s">
        <v>7050</v>
      </c>
      <c r="C871" t="s">
        <v>9990</v>
      </c>
      <c r="D871" t="s">
        <v>11335</v>
      </c>
    </row>
    <row r="872" spans="1:5" hidden="1" x14ac:dyDescent="0.25">
      <c r="A872" s="2" t="s">
        <v>2164</v>
      </c>
      <c r="B872" t="s">
        <v>14107</v>
      </c>
      <c r="C872" t="s">
        <v>11335</v>
      </c>
      <c r="D872" t="s">
        <v>14110</v>
      </c>
    </row>
    <row r="873" spans="1:5" hidden="1" x14ac:dyDescent="0.25">
      <c r="A873" s="2" t="s">
        <v>14109</v>
      </c>
      <c r="B873" t="s">
        <v>2164</v>
      </c>
      <c r="C873" t="s">
        <v>11335</v>
      </c>
    </row>
    <row r="874" spans="1:5" hidden="1" x14ac:dyDescent="0.25">
      <c r="A874" s="2" t="s">
        <v>14109</v>
      </c>
      <c r="B874" t="s">
        <v>3905</v>
      </c>
      <c r="C874" t="s">
        <v>14107</v>
      </c>
      <c r="D874" t="s">
        <v>6151</v>
      </c>
    </row>
    <row r="875" spans="1:5" x14ac:dyDescent="0.25">
      <c r="A875" s="2" t="s">
        <v>878</v>
      </c>
      <c r="B875" t="s">
        <v>3905</v>
      </c>
      <c r="C875" t="s">
        <v>7217</v>
      </c>
      <c r="D875" t="s">
        <v>6151</v>
      </c>
    </row>
    <row r="876" spans="1:5" hidden="1" x14ac:dyDescent="0.25">
      <c r="A876" s="2" t="s">
        <v>2164</v>
      </c>
      <c r="B876" t="s">
        <v>11335</v>
      </c>
    </row>
    <row r="877" spans="1:5" x14ac:dyDescent="0.25">
      <c r="A877" s="2" t="s">
        <v>878</v>
      </c>
      <c r="B877" t="s">
        <v>6151</v>
      </c>
    </row>
    <row r="878" spans="1:5" hidden="1" x14ac:dyDescent="0.25">
      <c r="A878" s="2" t="s">
        <v>14109</v>
      </c>
      <c r="B878" t="s">
        <v>2164</v>
      </c>
    </row>
    <row r="879" spans="1:5" hidden="1" x14ac:dyDescent="0.25">
      <c r="A879" s="2" t="s">
        <v>1094</v>
      </c>
      <c r="B879" t="s">
        <v>2164</v>
      </c>
      <c r="C879" t="s">
        <v>11335</v>
      </c>
    </row>
    <row r="880" spans="1:5" hidden="1" x14ac:dyDescent="0.25">
      <c r="A880" s="2" t="s">
        <v>1094</v>
      </c>
      <c r="B880" t="s">
        <v>11335</v>
      </c>
    </row>
    <row r="881" spans="1:8" x14ac:dyDescent="0.25">
      <c r="A881" s="2" t="s">
        <v>878</v>
      </c>
      <c r="B881" t="s">
        <v>648</v>
      </c>
      <c r="C881" t="s">
        <v>11335</v>
      </c>
      <c r="D881" t="s">
        <v>7217</v>
      </c>
    </row>
    <row r="882" spans="1:8" hidden="1" x14ac:dyDescent="0.25">
      <c r="A882" s="2" t="s">
        <v>1094</v>
      </c>
      <c r="B882" t="s">
        <v>14109</v>
      </c>
      <c r="C882" t="s">
        <v>11335</v>
      </c>
    </row>
    <row r="883" spans="1:8" hidden="1" x14ac:dyDescent="0.25">
      <c r="A883" s="2" t="s">
        <v>2164</v>
      </c>
      <c r="B883" t="s">
        <v>6151</v>
      </c>
    </row>
    <row r="884" spans="1:8" x14ac:dyDescent="0.25">
      <c r="A884" s="2" t="s">
        <v>878</v>
      </c>
      <c r="B884" t="s">
        <v>14109</v>
      </c>
      <c r="C884" t="s">
        <v>6151</v>
      </c>
    </row>
    <row r="885" spans="1:8" hidden="1" x14ac:dyDescent="0.25">
      <c r="A885" s="2" t="s">
        <v>648</v>
      </c>
      <c r="B885" t="s">
        <v>6767</v>
      </c>
      <c r="C885" t="s">
        <v>2164</v>
      </c>
      <c r="D885" t="s">
        <v>10406</v>
      </c>
      <c r="E885" t="s">
        <v>842</v>
      </c>
      <c r="F885" t="s">
        <v>9990</v>
      </c>
      <c r="G885" t="s">
        <v>14107</v>
      </c>
      <c r="H885" t="s">
        <v>11335</v>
      </c>
    </row>
    <row r="886" spans="1:8" hidden="1" x14ac:dyDescent="0.25">
      <c r="A886" s="2" t="s">
        <v>2164</v>
      </c>
      <c r="B886" t="s">
        <v>9990</v>
      </c>
      <c r="C886" t="s">
        <v>11335</v>
      </c>
    </row>
    <row r="887" spans="1:8" hidden="1" x14ac:dyDescent="0.25">
      <c r="A887" s="2" t="s">
        <v>14109</v>
      </c>
      <c r="B887" t="s">
        <v>14107</v>
      </c>
      <c r="C887" t="s">
        <v>6151</v>
      </c>
    </row>
    <row r="888" spans="1:8" hidden="1" x14ac:dyDescent="0.25">
      <c r="A888" s="2" t="s">
        <v>7746</v>
      </c>
      <c r="B888" t="s">
        <v>14109</v>
      </c>
      <c r="C888" t="s">
        <v>2164</v>
      </c>
    </row>
    <row r="889" spans="1:8" hidden="1" x14ac:dyDescent="0.25">
      <c r="A889" s="2" t="s">
        <v>2164</v>
      </c>
      <c r="B889" t="s">
        <v>13169</v>
      </c>
      <c r="C889" t="s">
        <v>14110</v>
      </c>
    </row>
    <row r="890" spans="1:8" hidden="1" x14ac:dyDescent="0.25">
      <c r="A890" s="2" t="s">
        <v>14109</v>
      </c>
      <c r="B890" t="s">
        <v>2164</v>
      </c>
      <c r="C890" t="s">
        <v>6151</v>
      </c>
    </row>
    <row r="891" spans="1:8" x14ac:dyDescent="0.25">
      <c r="A891" s="2" t="s">
        <v>878</v>
      </c>
      <c r="B891" t="s">
        <v>3905</v>
      </c>
      <c r="C891" t="s">
        <v>6151</v>
      </c>
    </row>
    <row r="892" spans="1:8" hidden="1" x14ac:dyDescent="0.25">
      <c r="A892" s="2" t="s">
        <v>2164</v>
      </c>
      <c r="B892" t="s">
        <v>13169</v>
      </c>
      <c r="C892" t="s">
        <v>3905</v>
      </c>
    </row>
    <row r="893" spans="1:8" hidden="1" x14ac:dyDescent="0.25">
      <c r="A893" s="2" t="s">
        <v>2164</v>
      </c>
      <c r="B893" t="s">
        <v>11335</v>
      </c>
      <c r="C893" t="s">
        <v>14108</v>
      </c>
    </row>
    <row r="894" spans="1:8" hidden="1" x14ac:dyDescent="0.25">
      <c r="A894" s="2" t="s">
        <v>7746</v>
      </c>
      <c r="B894" t="s">
        <v>14109</v>
      </c>
      <c r="C894" t="s">
        <v>2164</v>
      </c>
    </row>
    <row r="895" spans="1:8" hidden="1" x14ac:dyDescent="0.25">
      <c r="A895" s="2" t="s">
        <v>2164</v>
      </c>
      <c r="B895" t="s">
        <v>13169</v>
      </c>
      <c r="C895" t="s">
        <v>6151</v>
      </c>
    </row>
    <row r="896" spans="1:8" hidden="1" x14ac:dyDescent="0.25">
      <c r="A896" s="2" t="s">
        <v>1094</v>
      </c>
      <c r="B896" t="s">
        <v>2164</v>
      </c>
      <c r="C896" t="s">
        <v>11335</v>
      </c>
    </row>
    <row r="897" spans="1:5" hidden="1" x14ac:dyDescent="0.25">
      <c r="A897" s="2" t="s">
        <v>1094</v>
      </c>
      <c r="B897" t="s">
        <v>10406</v>
      </c>
      <c r="C897" t="s">
        <v>9990</v>
      </c>
      <c r="D897" t="s">
        <v>11335</v>
      </c>
    </row>
    <row r="898" spans="1:5" hidden="1" x14ac:dyDescent="0.25">
      <c r="A898" s="2" t="s">
        <v>1094</v>
      </c>
      <c r="B898" t="s">
        <v>11335</v>
      </c>
    </row>
    <row r="899" spans="1:5" x14ac:dyDescent="0.25">
      <c r="A899" s="2" t="s">
        <v>878</v>
      </c>
      <c r="B899" t="s">
        <v>648</v>
      </c>
      <c r="C899" t="s">
        <v>1094</v>
      </c>
    </row>
    <row r="900" spans="1:5" hidden="1" x14ac:dyDescent="0.25">
      <c r="A900" s="2" t="s">
        <v>2164</v>
      </c>
      <c r="B900" t="s">
        <v>14110</v>
      </c>
    </row>
    <row r="901" spans="1:5" hidden="1" x14ac:dyDescent="0.25">
      <c r="A901" s="2" t="s">
        <v>1094</v>
      </c>
      <c r="B901" t="s">
        <v>842</v>
      </c>
    </row>
    <row r="902" spans="1:5" hidden="1" x14ac:dyDescent="0.25">
      <c r="A902" s="2" t="s">
        <v>7746</v>
      </c>
      <c r="B902" t="s">
        <v>1094</v>
      </c>
      <c r="C902" t="s">
        <v>2164</v>
      </c>
    </row>
    <row r="903" spans="1:5" hidden="1" x14ac:dyDescent="0.25">
      <c r="A903" s="2" t="s">
        <v>7746</v>
      </c>
      <c r="B903" t="s">
        <v>14109</v>
      </c>
      <c r="C903" t="s">
        <v>2164</v>
      </c>
    </row>
    <row r="904" spans="1:5" x14ac:dyDescent="0.25">
      <c r="A904" s="2" t="s">
        <v>878</v>
      </c>
      <c r="B904" t="s">
        <v>6151</v>
      </c>
    </row>
    <row r="905" spans="1:5" x14ac:dyDescent="0.25">
      <c r="A905" s="2" t="s">
        <v>878</v>
      </c>
      <c r="B905" t="s">
        <v>1094</v>
      </c>
      <c r="C905" t="s">
        <v>842</v>
      </c>
    </row>
    <row r="906" spans="1:5" hidden="1" x14ac:dyDescent="0.25">
      <c r="A906" s="2" t="s">
        <v>1094</v>
      </c>
    </row>
    <row r="907" spans="1:5" hidden="1" x14ac:dyDescent="0.25">
      <c r="A907" s="2" t="s">
        <v>6767</v>
      </c>
      <c r="B907" t="s">
        <v>1094</v>
      </c>
      <c r="C907" t="s">
        <v>10406</v>
      </c>
    </row>
    <row r="908" spans="1:5" hidden="1" x14ac:dyDescent="0.25">
      <c r="A908" s="2" t="s">
        <v>1094</v>
      </c>
      <c r="B908" t="s">
        <v>10406</v>
      </c>
    </row>
    <row r="909" spans="1:5" hidden="1" x14ac:dyDescent="0.25">
      <c r="A909" s="2" t="s">
        <v>648</v>
      </c>
      <c r="B909" t="s">
        <v>2164</v>
      </c>
      <c r="C909" t="s">
        <v>842</v>
      </c>
      <c r="D909" t="s">
        <v>11335</v>
      </c>
    </row>
    <row r="910" spans="1:5" hidden="1" x14ac:dyDescent="0.25">
      <c r="A910" s="2" t="s">
        <v>648</v>
      </c>
      <c r="B910" t="s">
        <v>6767</v>
      </c>
      <c r="C910" t="s">
        <v>1094</v>
      </c>
      <c r="D910" t="s">
        <v>10406</v>
      </c>
      <c r="E910" t="s">
        <v>842</v>
      </c>
    </row>
    <row r="911" spans="1:5" hidden="1" x14ac:dyDescent="0.25">
      <c r="A911" s="2" t="s">
        <v>11335</v>
      </c>
      <c r="B911" t="s">
        <v>7217</v>
      </c>
      <c r="C911" t="s">
        <v>6151</v>
      </c>
    </row>
    <row r="912" spans="1:5" x14ac:dyDescent="0.25">
      <c r="A912" s="2" t="s">
        <v>878</v>
      </c>
      <c r="B912" t="s">
        <v>648</v>
      </c>
      <c r="C912" t="s">
        <v>2164</v>
      </c>
      <c r="D912" t="s">
        <v>11335</v>
      </c>
    </row>
    <row r="913" spans="1:5" hidden="1" x14ac:dyDescent="0.25">
      <c r="A913" s="2" t="s">
        <v>1094</v>
      </c>
      <c r="B913" t="s">
        <v>2164</v>
      </c>
      <c r="C913" t="s">
        <v>11335</v>
      </c>
      <c r="D913" t="s">
        <v>14108</v>
      </c>
    </row>
    <row r="914" spans="1:5" hidden="1" x14ac:dyDescent="0.25">
      <c r="A914" s="2" t="s">
        <v>1094</v>
      </c>
      <c r="B914" t="s">
        <v>842</v>
      </c>
    </row>
    <row r="915" spans="1:5" hidden="1" x14ac:dyDescent="0.25">
      <c r="A915" s="2" t="s">
        <v>1094</v>
      </c>
      <c r="B915" t="s">
        <v>2164</v>
      </c>
      <c r="C915" t="s">
        <v>11335</v>
      </c>
    </row>
    <row r="916" spans="1:5" hidden="1" x14ac:dyDescent="0.25">
      <c r="A916" s="2" t="s">
        <v>7746</v>
      </c>
      <c r="B916" t="s">
        <v>1094</v>
      </c>
      <c r="C916" t="s">
        <v>2164</v>
      </c>
      <c r="D916" t="s">
        <v>11335</v>
      </c>
    </row>
    <row r="917" spans="1:5" hidden="1" x14ac:dyDescent="0.25">
      <c r="A917" s="2" t="s">
        <v>1094</v>
      </c>
    </row>
    <row r="918" spans="1:5" hidden="1" x14ac:dyDescent="0.25">
      <c r="A918" s="2" t="s">
        <v>1094</v>
      </c>
      <c r="B918" t="s">
        <v>11335</v>
      </c>
    </row>
    <row r="919" spans="1:5" hidden="1" x14ac:dyDescent="0.25">
      <c r="A919" s="2" t="s">
        <v>14107</v>
      </c>
      <c r="B919" t="s">
        <v>7217</v>
      </c>
      <c r="C919" t="s">
        <v>6151</v>
      </c>
    </row>
    <row r="920" spans="1:5" hidden="1" x14ac:dyDescent="0.25">
      <c r="A920" s="2" t="s">
        <v>7746</v>
      </c>
      <c r="B920" t="s">
        <v>2164</v>
      </c>
    </row>
    <row r="921" spans="1:5" hidden="1" x14ac:dyDescent="0.25">
      <c r="A921" s="2" t="s">
        <v>1094</v>
      </c>
      <c r="B921" t="s">
        <v>11335</v>
      </c>
    </row>
    <row r="922" spans="1:5" x14ac:dyDescent="0.25">
      <c r="A922" s="2" t="s">
        <v>878</v>
      </c>
      <c r="B922" t="s">
        <v>1094</v>
      </c>
      <c r="C922" t="s">
        <v>14109</v>
      </c>
    </row>
    <row r="923" spans="1:5" hidden="1" x14ac:dyDescent="0.25">
      <c r="A923" s="2" t="s">
        <v>2164</v>
      </c>
      <c r="B923" t="s">
        <v>842</v>
      </c>
      <c r="C923" t="s">
        <v>3905</v>
      </c>
    </row>
    <row r="924" spans="1:5" hidden="1" x14ac:dyDescent="0.25">
      <c r="A924" s="2" t="s">
        <v>1094</v>
      </c>
      <c r="B924" t="s">
        <v>11335</v>
      </c>
    </row>
    <row r="925" spans="1:5" x14ac:dyDescent="0.25">
      <c r="A925" s="2" t="s">
        <v>878</v>
      </c>
      <c r="B925" t="s">
        <v>1094</v>
      </c>
      <c r="C925" t="s">
        <v>14109</v>
      </c>
    </row>
    <row r="926" spans="1:5" hidden="1" x14ac:dyDescent="0.25">
      <c r="A926" s="2" t="s">
        <v>1094</v>
      </c>
      <c r="B926" t="s">
        <v>2164</v>
      </c>
    </row>
    <row r="927" spans="1:5" hidden="1" x14ac:dyDescent="0.25">
      <c r="A927" s="2" t="s">
        <v>1094</v>
      </c>
      <c r="B927" t="s">
        <v>10406</v>
      </c>
    </row>
    <row r="928" spans="1:5" hidden="1" x14ac:dyDescent="0.25">
      <c r="A928" s="2" t="s">
        <v>648</v>
      </c>
      <c r="B928" t="s">
        <v>1094</v>
      </c>
      <c r="C928" t="s">
        <v>2164</v>
      </c>
      <c r="D928" t="s">
        <v>842</v>
      </c>
      <c r="E928" t="s">
        <v>9990</v>
      </c>
    </row>
    <row r="929" spans="1:6" hidden="1" x14ac:dyDescent="0.25">
      <c r="A929" s="2" t="s">
        <v>14109</v>
      </c>
      <c r="B929" t="s">
        <v>2164</v>
      </c>
      <c r="C929" t="s">
        <v>14107</v>
      </c>
      <c r="D929" t="s">
        <v>6151</v>
      </c>
    </row>
    <row r="930" spans="1:6" x14ac:dyDescent="0.25">
      <c r="A930" s="2" t="s">
        <v>878</v>
      </c>
      <c r="B930" t="s">
        <v>14109</v>
      </c>
      <c r="C930" t="s">
        <v>2164</v>
      </c>
      <c r="D930" t="s">
        <v>6151</v>
      </c>
    </row>
    <row r="931" spans="1:6" x14ac:dyDescent="0.25">
      <c r="A931" s="2" t="s">
        <v>878</v>
      </c>
      <c r="B931" t="s">
        <v>648</v>
      </c>
      <c r="C931" t="s">
        <v>14107</v>
      </c>
      <c r="D931" t="s">
        <v>7217</v>
      </c>
    </row>
    <row r="932" spans="1:6" hidden="1" x14ac:dyDescent="0.25">
      <c r="A932" s="2" t="s">
        <v>1094</v>
      </c>
      <c r="B932" t="s">
        <v>2164</v>
      </c>
      <c r="C932" t="s">
        <v>10406</v>
      </c>
    </row>
    <row r="933" spans="1:6" hidden="1" x14ac:dyDescent="0.25">
      <c r="A933" s="2" t="s">
        <v>2164</v>
      </c>
      <c r="B933" t="s">
        <v>14107</v>
      </c>
      <c r="C933" t="s">
        <v>7217</v>
      </c>
      <c r="D933" t="s">
        <v>6151</v>
      </c>
    </row>
    <row r="934" spans="1:6" hidden="1" x14ac:dyDescent="0.25">
      <c r="A934" s="2" t="s">
        <v>1094</v>
      </c>
      <c r="B934" t="s">
        <v>11335</v>
      </c>
    </row>
    <row r="935" spans="1:6" hidden="1" x14ac:dyDescent="0.25">
      <c r="A935" s="2" t="s">
        <v>3905</v>
      </c>
      <c r="B935" t="s">
        <v>14107</v>
      </c>
    </row>
    <row r="936" spans="1:6" hidden="1" x14ac:dyDescent="0.25">
      <c r="A936" s="2" t="s">
        <v>1094</v>
      </c>
      <c r="B936" t="s">
        <v>2164</v>
      </c>
      <c r="C936" t="s">
        <v>11335</v>
      </c>
    </row>
    <row r="937" spans="1:6" hidden="1" x14ac:dyDescent="0.25">
      <c r="A937" s="2" t="s">
        <v>6767</v>
      </c>
      <c r="B937" t="s">
        <v>1094</v>
      </c>
      <c r="C937" t="s">
        <v>10406</v>
      </c>
      <c r="D937" t="s">
        <v>842</v>
      </c>
    </row>
    <row r="938" spans="1:6" hidden="1" x14ac:dyDescent="0.25">
      <c r="A938" s="2" t="s">
        <v>1094</v>
      </c>
      <c r="B938" t="s">
        <v>10406</v>
      </c>
    </row>
    <row r="939" spans="1:6" hidden="1" x14ac:dyDescent="0.25">
      <c r="A939" s="2" t="s">
        <v>7746</v>
      </c>
      <c r="B939" t="s">
        <v>2164</v>
      </c>
      <c r="C939" t="s">
        <v>14108</v>
      </c>
    </row>
    <row r="940" spans="1:6" x14ac:dyDescent="0.25">
      <c r="A940" s="2" t="s">
        <v>878</v>
      </c>
      <c r="B940" t="s">
        <v>2164</v>
      </c>
      <c r="C940" t="s">
        <v>6151</v>
      </c>
    </row>
    <row r="941" spans="1:6" x14ac:dyDescent="0.25">
      <c r="A941" s="2" t="s">
        <v>878</v>
      </c>
      <c r="B941" t="s">
        <v>14107</v>
      </c>
      <c r="C941" t="s">
        <v>6151</v>
      </c>
    </row>
    <row r="942" spans="1:6" x14ac:dyDescent="0.25">
      <c r="A942" s="2" t="s">
        <v>878</v>
      </c>
      <c r="B942" t="s">
        <v>648</v>
      </c>
      <c r="C942" t="s">
        <v>10406</v>
      </c>
      <c r="D942" t="s">
        <v>842</v>
      </c>
      <c r="E942" t="s">
        <v>7217</v>
      </c>
      <c r="F942" t="s">
        <v>6151</v>
      </c>
    </row>
    <row r="943" spans="1:6" x14ac:dyDescent="0.25">
      <c r="A943" s="2" t="s">
        <v>878</v>
      </c>
      <c r="B943" t="s">
        <v>2164</v>
      </c>
      <c r="C943" t="s">
        <v>6151</v>
      </c>
    </row>
    <row r="944" spans="1:6" x14ac:dyDescent="0.25">
      <c r="A944" s="2" t="s">
        <v>878</v>
      </c>
      <c r="B944" t="s">
        <v>648</v>
      </c>
      <c r="C944" t="s">
        <v>1094</v>
      </c>
    </row>
    <row r="945" spans="1:6" hidden="1" x14ac:dyDescent="0.25">
      <c r="A945" s="2" t="s">
        <v>648</v>
      </c>
      <c r="B945" t="s">
        <v>6767</v>
      </c>
      <c r="C945" t="s">
        <v>1094</v>
      </c>
      <c r="D945" t="s">
        <v>10406</v>
      </c>
    </row>
    <row r="946" spans="1:6" hidden="1" x14ac:dyDescent="0.25">
      <c r="A946" s="2" t="s">
        <v>648</v>
      </c>
      <c r="B946" t="s">
        <v>1094</v>
      </c>
      <c r="C946" t="s">
        <v>10406</v>
      </c>
      <c r="D946" t="s">
        <v>842</v>
      </c>
      <c r="E946" t="s">
        <v>11335</v>
      </c>
      <c r="F946" t="s">
        <v>14108</v>
      </c>
    </row>
    <row r="947" spans="1:6" hidden="1" x14ac:dyDescent="0.25">
      <c r="A947" s="2" t="s">
        <v>14109</v>
      </c>
      <c r="B947" t="s">
        <v>2164</v>
      </c>
      <c r="C947" t="s">
        <v>14107</v>
      </c>
      <c r="D947" t="s">
        <v>6151</v>
      </c>
    </row>
    <row r="948" spans="1:6" x14ac:dyDescent="0.25">
      <c r="A948" s="2" t="s">
        <v>878</v>
      </c>
      <c r="B948" t="s">
        <v>842</v>
      </c>
      <c r="C948" t="s">
        <v>3905</v>
      </c>
    </row>
    <row r="949" spans="1:6" hidden="1" x14ac:dyDescent="0.25">
      <c r="A949" s="2" t="s">
        <v>2164</v>
      </c>
      <c r="B949" t="s">
        <v>6151</v>
      </c>
    </row>
    <row r="950" spans="1:6" x14ac:dyDescent="0.25">
      <c r="A950" s="2" t="s">
        <v>878</v>
      </c>
      <c r="B950" t="s">
        <v>648</v>
      </c>
      <c r="C950" t="s">
        <v>7217</v>
      </c>
      <c r="D950" t="s">
        <v>6151</v>
      </c>
    </row>
    <row r="951" spans="1:6" hidden="1" x14ac:dyDescent="0.25">
      <c r="A951" s="2" t="s">
        <v>2164</v>
      </c>
      <c r="B951" t="s">
        <v>6151</v>
      </c>
    </row>
    <row r="952" spans="1:6" x14ac:dyDescent="0.25">
      <c r="A952" s="2" t="s">
        <v>878</v>
      </c>
      <c r="B952" t="s">
        <v>2164</v>
      </c>
      <c r="C952" t="s">
        <v>6151</v>
      </c>
      <c r="D952" t="s">
        <v>14110</v>
      </c>
    </row>
    <row r="953" spans="1:6" hidden="1" x14ac:dyDescent="0.25">
      <c r="A953" s="2" t="s">
        <v>648</v>
      </c>
      <c r="B953" t="s">
        <v>6767</v>
      </c>
      <c r="C953" t="s">
        <v>1094</v>
      </c>
      <c r="D953" t="s">
        <v>10406</v>
      </c>
      <c r="E953" t="s">
        <v>842</v>
      </c>
      <c r="F953" t="s">
        <v>11335</v>
      </c>
    </row>
    <row r="954" spans="1:6" hidden="1" x14ac:dyDescent="0.25">
      <c r="A954" s="2" t="s">
        <v>14109</v>
      </c>
      <c r="B954" t="s">
        <v>6151</v>
      </c>
    </row>
    <row r="955" spans="1:6" x14ac:dyDescent="0.25">
      <c r="A955" s="2" t="s">
        <v>878</v>
      </c>
      <c r="B955" t="s">
        <v>14109</v>
      </c>
      <c r="C955" t="s">
        <v>2164</v>
      </c>
      <c r="D955" t="s">
        <v>6151</v>
      </c>
    </row>
    <row r="956" spans="1:6" x14ac:dyDescent="0.25">
      <c r="A956" s="2" t="s">
        <v>878</v>
      </c>
      <c r="B956" t="s">
        <v>2164</v>
      </c>
      <c r="C956" t="s">
        <v>14110</v>
      </c>
    </row>
    <row r="957" spans="1:6" hidden="1" x14ac:dyDescent="0.25">
      <c r="A957" s="2" t="s">
        <v>2164</v>
      </c>
      <c r="B957" t="s">
        <v>14107</v>
      </c>
      <c r="C957" t="s">
        <v>6151</v>
      </c>
    </row>
    <row r="958" spans="1:6" hidden="1" x14ac:dyDescent="0.25">
      <c r="A958" s="2" t="s">
        <v>648</v>
      </c>
      <c r="B958" t="s">
        <v>3905</v>
      </c>
      <c r="C958" t="s">
        <v>14107</v>
      </c>
    </row>
    <row r="959" spans="1:6" hidden="1" x14ac:dyDescent="0.25">
      <c r="A959" s="2" t="s">
        <v>1094</v>
      </c>
      <c r="B959" t="s">
        <v>14108</v>
      </c>
    </row>
    <row r="960" spans="1:6" hidden="1" x14ac:dyDescent="0.25">
      <c r="A960" s="2" t="s">
        <v>1094</v>
      </c>
    </row>
    <row r="961" spans="1:5" x14ac:dyDescent="0.25">
      <c r="A961" s="2" t="s">
        <v>878</v>
      </c>
      <c r="B961" t="s">
        <v>14109</v>
      </c>
      <c r="C961" t="s">
        <v>2164</v>
      </c>
      <c r="D961" t="s">
        <v>14107</v>
      </c>
      <c r="E961" t="s">
        <v>6151</v>
      </c>
    </row>
    <row r="962" spans="1:5" x14ac:dyDescent="0.25">
      <c r="A962" s="2" t="s">
        <v>878</v>
      </c>
      <c r="B962" t="s">
        <v>6151</v>
      </c>
    </row>
    <row r="963" spans="1:5" x14ac:dyDescent="0.25">
      <c r="A963" s="2" t="s">
        <v>878</v>
      </c>
      <c r="B963" t="s">
        <v>1094</v>
      </c>
      <c r="C963" t="s">
        <v>14109</v>
      </c>
      <c r="D963" t="s">
        <v>6151</v>
      </c>
    </row>
    <row r="964" spans="1:5" hidden="1" x14ac:dyDescent="0.25">
      <c r="A964" s="2" t="s">
        <v>1094</v>
      </c>
      <c r="B964" t="s">
        <v>842</v>
      </c>
      <c r="C964" t="s">
        <v>3905</v>
      </c>
    </row>
    <row r="965" spans="1:5" hidden="1" x14ac:dyDescent="0.25">
      <c r="A965" s="2" t="s">
        <v>14109</v>
      </c>
      <c r="B965" t="s">
        <v>2164</v>
      </c>
    </row>
    <row r="966" spans="1:5" x14ac:dyDescent="0.25">
      <c r="A966" s="2" t="s">
        <v>878</v>
      </c>
      <c r="B966" t="s">
        <v>6151</v>
      </c>
    </row>
    <row r="967" spans="1:5" x14ac:dyDescent="0.25">
      <c r="A967" s="2" t="s">
        <v>878</v>
      </c>
      <c r="B967" t="s">
        <v>3905</v>
      </c>
      <c r="C967" t="s">
        <v>7217</v>
      </c>
      <c r="D967" t="s">
        <v>6151</v>
      </c>
    </row>
    <row r="968" spans="1:5" hidden="1" x14ac:dyDescent="0.25">
      <c r="A968" s="2" t="s">
        <v>1094</v>
      </c>
      <c r="B968" t="s">
        <v>2164</v>
      </c>
      <c r="C968" t="s">
        <v>11335</v>
      </c>
    </row>
    <row r="969" spans="1:5" hidden="1" x14ac:dyDescent="0.25">
      <c r="A969" s="2" t="s">
        <v>14109</v>
      </c>
      <c r="B969" t="s">
        <v>2164</v>
      </c>
      <c r="C969" t="s">
        <v>11335</v>
      </c>
      <c r="D969" t="s">
        <v>6151</v>
      </c>
    </row>
    <row r="970" spans="1:5" x14ac:dyDescent="0.25">
      <c r="A970" s="2" t="s">
        <v>878</v>
      </c>
      <c r="B970" t="s">
        <v>648</v>
      </c>
      <c r="C970" t="s">
        <v>6151</v>
      </c>
    </row>
    <row r="971" spans="1:5" x14ac:dyDescent="0.25">
      <c r="A971" s="2" t="s">
        <v>878</v>
      </c>
      <c r="B971" t="s">
        <v>648</v>
      </c>
      <c r="C971" t="s">
        <v>10406</v>
      </c>
      <c r="D971" t="s">
        <v>842</v>
      </c>
    </row>
    <row r="972" spans="1:5" hidden="1" x14ac:dyDescent="0.25">
      <c r="A972" s="2" t="s">
        <v>648</v>
      </c>
      <c r="B972" t="s">
        <v>2164</v>
      </c>
      <c r="C972" t="s">
        <v>6151</v>
      </c>
    </row>
    <row r="973" spans="1:5" hidden="1" x14ac:dyDescent="0.25">
      <c r="A973" s="2" t="s">
        <v>1094</v>
      </c>
      <c r="B973" t="s">
        <v>2164</v>
      </c>
      <c r="C973" t="s">
        <v>11335</v>
      </c>
    </row>
    <row r="974" spans="1:5" x14ac:dyDescent="0.25">
      <c r="A974" s="2" t="s">
        <v>878</v>
      </c>
      <c r="B974" t="s">
        <v>14109</v>
      </c>
      <c r="C974" t="s">
        <v>6151</v>
      </c>
    </row>
    <row r="975" spans="1:5" hidden="1" x14ac:dyDescent="0.25">
      <c r="A975" s="2" t="s">
        <v>2164</v>
      </c>
      <c r="B975" t="s">
        <v>11335</v>
      </c>
      <c r="C975" t="s">
        <v>14108</v>
      </c>
    </row>
    <row r="976" spans="1:5" hidden="1" x14ac:dyDescent="0.25">
      <c r="A976" s="2" t="s">
        <v>1094</v>
      </c>
      <c r="B976" t="s">
        <v>14109</v>
      </c>
      <c r="C976" t="s">
        <v>2164</v>
      </c>
      <c r="D976" t="s">
        <v>6151</v>
      </c>
    </row>
    <row r="977" spans="1:7" hidden="1" x14ac:dyDescent="0.25">
      <c r="A977" s="2" t="s">
        <v>1094</v>
      </c>
      <c r="B977" t="s">
        <v>10406</v>
      </c>
    </row>
    <row r="978" spans="1:7" hidden="1" x14ac:dyDescent="0.25">
      <c r="A978" s="2" t="s">
        <v>2164</v>
      </c>
      <c r="B978" t="s">
        <v>842</v>
      </c>
    </row>
    <row r="979" spans="1:7" hidden="1" x14ac:dyDescent="0.25">
      <c r="A979" s="2" t="s">
        <v>14109</v>
      </c>
      <c r="B979" t="s">
        <v>14107</v>
      </c>
      <c r="C979" t="s">
        <v>6151</v>
      </c>
    </row>
    <row r="980" spans="1:7" x14ac:dyDescent="0.25">
      <c r="A980" s="2" t="s">
        <v>878</v>
      </c>
      <c r="B980" t="s">
        <v>14109</v>
      </c>
      <c r="C980" t="s">
        <v>6151</v>
      </c>
    </row>
    <row r="981" spans="1:7" hidden="1" x14ac:dyDescent="0.25">
      <c r="A981" s="2" t="s">
        <v>14109</v>
      </c>
      <c r="B981" t="s">
        <v>2164</v>
      </c>
      <c r="C981" t="s">
        <v>6151</v>
      </c>
    </row>
    <row r="982" spans="1:7" hidden="1" x14ac:dyDescent="0.25">
      <c r="A982" s="2" t="s">
        <v>1094</v>
      </c>
      <c r="B982" t="s">
        <v>2164</v>
      </c>
      <c r="C982" t="s">
        <v>11335</v>
      </c>
    </row>
    <row r="983" spans="1:7" x14ac:dyDescent="0.25">
      <c r="A983" s="2" t="s">
        <v>878</v>
      </c>
      <c r="B983" t="s">
        <v>648</v>
      </c>
      <c r="C983" t="s">
        <v>11335</v>
      </c>
      <c r="D983" t="s">
        <v>7217</v>
      </c>
      <c r="E983" t="s">
        <v>6151</v>
      </c>
    </row>
    <row r="984" spans="1:7" x14ac:dyDescent="0.25">
      <c r="A984" s="2" t="s">
        <v>878</v>
      </c>
      <c r="B984" t="s">
        <v>14109</v>
      </c>
      <c r="C984" t="s">
        <v>2164</v>
      </c>
      <c r="D984" t="s">
        <v>14107</v>
      </c>
      <c r="E984" t="s">
        <v>6151</v>
      </c>
    </row>
    <row r="985" spans="1:7" x14ac:dyDescent="0.25">
      <c r="A985" s="2" t="s">
        <v>878</v>
      </c>
      <c r="B985" t="s">
        <v>14109</v>
      </c>
      <c r="C985" t="s">
        <v>2164</v>
      </c>
      <c r="D985" t="s">
        <v>14107</v>
      </c>
      <c r="E985" t="s">
        <v>6151</v>
      </c>
    </row>
    <row r="986" spans="1:7" x14ac:dyDescent="0.25">
      <c r="A986" s="2" t="s">
        <v>878</v>
      </c>
      <c r="B986" t="s">
        <v>14109</v>
      </c>
      <c r="C986" t="s">
        <v>2164</v>
      </c>
      <c r="D986" t="s">
        <v>14107</v>
      </c>
      <c r="E986" t="s">
        <v>6151</v>
      </c>
    </row>
    <row r="987" spans="1:7" x14ac:dyDescent="0.25">
      <c r="A987" s="2" t="s">
        <v>878</v>
      </c>
      <c r="B987" t="s">
        <v>648</v>
      </c>
      <c r="C987" t="s">
        <v>7217</v>
      </c>
      <c r="D987" t="s">
        <v>6151</v>
      </c>
    </row>
    <row r="988" spans="1:7" x14ac:dyDescent="0.25">
      <c r="A988" s="2" t="s">
        <v>878</v>
      </c>
      <c r="B988" t="s">
        <v>648</v>
      </c>
      <c r="C988" t="s">
        <v>6767</v>
      </c>
      <c r="D988" t="s">
        <v>1094</v>
      </c>
      <c r="E988" t="s">
        <v>2164</v>
      </c>
      <c r="F988" t="s">
        <v>10406</v>
      </c>
      <c r="G988" t="s">
        <v>7217</v>
      </c>
    </row>
    <row r="989" spans="1:7" hidden="1" x14ac:dyDescent="0.25">
      <c r="A989" s="2" t="s">
        <v>648</v>
      </c>
      <c r="B989" t="s">
        <v>1094</v>
      </c>
      <c r="C989" t="s">
        <v>2164</v>
      </c>
    </row>
    <row r="990" spans="1:7" x14ac:dyDescent="0.25">
      <c r="A990" s="2" t="s">
        <v>878</v>
      </c>
      <c r="B990" t="s">
        <v>7746</v>
      </c>
      <c r="C990" t="s">
        <v>2164</v>
      </c>
      <c r="D990" t="s">
        <v>13169</v>
      </c>
      <c r="E990" t="s">
        <v>14110</v>
      </c>
    </row>
    <row r="991" spans="1:7" hidden="1" x14ac:dyDescent="0.25">
      <c r="A991" s="2" t="s">
        <v>14109</v>
      </c>
      <c r="B991" t="s">
        <v>2164</v>
      </c>
      <c r="C991" t="s">
        <v>6151</v>
      </c>
    </row>
    <row r="992" spans="1:7" x14ac:dyDescent="0.25">
      <c r="A992" s="2" t="s">
        <v>878</v>
      </c>
      <c r="B992" t="s">
        <v>1094</v>
      </c>
    </row>
    <row r="993" spans="1:5" x14ac:dyDescent="0.25">
      <c r="A993" s="2" t="s">
        <v>878</v>
      </c>
      <c r="B993" t="s">
        <v>14109</v>
      </c>
      <c r="C993" t="s">
        <v>2164</v>
      </c>
      <c r="D993" t="s">
        <v>6151</v>
      </c>
    </row>
    <row r="994" spans="1:5" hidden="1" x14ac:dyDescent="0.25">
      <c r="A994" s="2" t="s">
        <v>14109</v>
      </c>
      <c r="B994" t="s">
        <v>14107</v>
      </c>
      <c r="C994" t="s">
        <v>6151</v>
      </c>
    </row>
    <row r="995" spans="1:5" x14ac:dyDescent="0.25">
      <c r="A995" s="2" t="s">
        <v>878</v>
      </c>
      <c r="B995" t="s">
        <v>648</v>
      </c>
      <c r="C995" t="s">
        <v>14109</v>
      </c>
      <c r="D995" t="s">
        <v>6151</v>
      </c>
    </row>
    <row r="996" spans="1:5" hidden="1" x14ac:dyDescent="0.25">
      <c r="A996" s="2" t="s">
        <v>648</v>
      </c>
      <c r="B996" t="s">
        <v>7746</v>
      </c>
      <c r="C996" t="s">
        <v>2164</v>
      </c>
      <c r="D996" t="s">
        <v>13169</v>
      </c>
      <c r="E996" t="s">
        <v>14110</v>
      </c>
    </row>
    <row r="997" spans="1:5" hidden="1" x14ac:dyDescent="0.25">
      <c r="A997" s="2" t="s">
        <v>648</v>
      </c>
      <c r="B997" t="s">
        <v>1094</v>
      </c>
      <c r="C997" t="s">
        <v>842</v>
      </c>
    </row>
    <row r="998" spans="1:5" hidden="1" x14ac:dyDescent="0.25">
      <c r="A998" s="2" t="s">
        <v>2164</v>
      </c>
      <c r="B998" t="s">
        <v>14107</v>
      </c>
      <c r="C998" t="s">
        <v>6151</v>
      </c>
    </row>
    <row r="999" spans="1:5" hidden="1" x14ac:dyDescent="0.25">
      <c r="A999" s="2" t="s">
        <v>14109</v>
      </c>
      <c r="B999" t="s">
        <v>2164</v>
      </c>
      <c r="C999" t="s">
        <v>6151</v>
      </c>
    </row>
    <row r="1000" spans="1:5" hidden="1" x14ac:dyDescent="0.25">
      <c r="A1000" s="2" t="s">
        <v>648</v>
      </c>
      <c r="B1000" t="s">
        <v>1094</v>
      </c>
      <c r="C1000" t="s">
        <v>14109</v>
      </c>
      <c r="D1000" t="s">
        <v>2164</v>
      </c>
      <c r="E1000" t="s">
        <v>10406</v>
      </c>
    </row>
    <row r="1001" spans="1:5" hidden="1" x14ac:dyDescent="0.25">
      <c r="A1001" s="2" t="s">
        <v>2164</v>
      </c>
      <c r="B1001" t="s">
        <v>11335</v>
      </c>
    </row>
    <row r="1002" spans="1:5" hidden="1" x14ac:dyDescent="0.25">
      <c r="A1002" s="2" t="s">
        <v>7746</v>
      </c>
      <c r="B1002" t="s">
        <v>2164</v>
      </c>
      <c r="C1002" t="s">
        <v>6151</v>
      </c>
    </row>
    <row r="1003" spans="1:5" x14ac:dyDescent="0.25">
      <c r="A1003" s="2" t="s">
        <v>878</v>
      </c>
      <c r="B1003" t="s">
        <v>7746</v>
      </c>
      <c r="C1003" t="s">
        <v>14109</v>
      </c>
      <c r="D1003" t="s">
        <v>2164</v>
      </c>
      <c r="E1003" t="s">
        <v>6151</v>
      </c>
    </row>
    <row r="1004" spans="1:5" hidden="1" x14ac:dyDescent="0.25">
      <c r="A1004" s="2" t="s">
        <v>14109</v>
      </c>
      <c r="B1004" t="s">
        <v>2164</v>
      </c>
      <c r="C1004" t="s">
        <v>6151</v>
      </c>
    </row>
    <row r="1005" spans="1:5" x14ac:dyDescent="0.25">
      <c r="A1005" s="2" t="s">
        <v>878</v>
      </c>
      <c r="B1005" t="s">
        <v>7217</v>
      </c>
      <c r="C1005" t="s">
        <v>6151</v>
      </c>
    </row>
    <row r="1006" spans="1:5" hidden="1" x14ac:dyDescent="0.25">
      <c r="A1006" s="2" t="s">
        <v>2164</v>
      </c>
      <c r="B1006" t="s">
        <v>842</v>
      </c>
      <c r="C1006" t="s">
        <v>11335</v>
      </c>
    </row>
    <row r="1007" spans="1:5" hidden="1" x14ac:dyDescent="0.25">
      <c r="A1007" s="2" t="s">
        <v>1094</v>
      </c>
      <c r="B1007" t="s">
        <v>14109</v>
      </c>
      <c r="C1007" t="s">
        <v>2164</v>
      </c>
      <c r="D1007" t="s">
        <v>6151</v>
      </c>
    </row>
    <row r="1008" spans="1:5" hidden="1" x14ac:dyDescent="0.25">
      <c r="A1008" s="2" t="s">
        <v>1094</v>
      </c>
    </row>
    <row r="1009" spans="1:6" hidden="1" x14ac:dyDescent="0.25">
      <c r="A1009" s="2" t="s">
        <v>1094</v>
      </c>
      <c r="B1009" t="s">
        <v>14109</v>
      </c>
    </row>
    <row r="1010" spans="1:6" hidden="1" x14ac:dyDescent="0.25">
      <c r="A1010" s="2" t="s">
        <v>1094</v>
      </c>
      <c r="B1010" t="s">
        <v>7217</v>
      </c>
    </row>
    <row r="1011" spans="1:6" x14ac:dyDescent="0.25">
      <c r="A1011" s="2" t="s">
        <v>878</v>
      </c>
      <c r="B1011" t="s">
        <v>842</v>
      </c>
      <c r="C1011" t="s">
        <v>6151</v>
      </c>
    </row>
    <row r="1012" spans="1:6" x14ac:dyDescent="0.25">
      <c r="A1012" s="2" t="s">
        <v>878</v>
      </c>
      <c r="B1012" t="s">
        <v>14109</v>
      </c>
      <c r="C1012" t="s">
        <v>2164</v>
      </c>
      <c r="D1012" t="s">
        <v>14107</v>
      </c>
      <c r="E1012" t="s">
        <v>6151</v>
      </c>
    </row>
    <row r="1013" spans="1:6" x14ac:dyDescent="0.25">
      <c r="A1013" s="2" t="s">
        <v>878</v>
      </c>
      <c r="B1013" t="s">
        <v>7217</v>
      </c>
      <c r="C1013" t="s">
        <v>6151</v>
      </c>
    </row>
    <row r="1014" spans="1:6" x14ac:dyDescent="0.25">
      <c r="A1014" s="2" t="s">
        <v>878</v>
      </c>
      <c r="B1014" t="s">
        <v>648</v>
      </c>
      <c r="C1014" t="s">
        <v>1094</v>
      </c>
      <c r="D1014" t="s">
        <v>14109</v>
      </c>
      <c r="E1014" t="s">
        <v>7050</v>
      </c>
      <c r="F1014" t="s">
        <v>14107</v>
      </c>
    </row>
    <row r="1015" spans="1:6" hidden="1" x14ac:dyDescent="0.25">
      <c r="A1015" s="2" t="s">
        <v>1094</v>
      </c>
      <c r="B1015" t="s">
        <v>2164</v>
      </c>
      <c r="C1015" t="s">
        <v>7050</v>
      </c>
    </row>
    <row r="1016" spans="1:6" hidden="1" x14ac:dyDescent="0.25">
      <c r="A1016" s="2" t="s">
        <v>14109</v>
      </c>
      <c r="B1016" t="s">
        <v>2164</v>
      </c>
      <c r="C1016" t="s">
        <v>6151</v>
      </c>
    </row>
    <row r="1017" spans="1:6" x14ac:dyDescent="0.25">
      <c r="A1017" s="2" t="s">
        <v>878</v>
      </c>
      <c r="B1017" t="s">
        <v>648</v>
      </c>
      <c r="C1017" t="s">
        <v>842</v>
      </c>
    </row>
    <row r="1018" spans="1:6" hidden="1" x14ac:dyDescent="0.25">
      <c r="A1018" s="2" t="s">
        <v>2164</v>
      </c>
      <c r="B1018" t="s">
        <v>11335</v>
      </c>
    </row>
    <row r="1019" spans="1:6" x14ac:dyDescent="0.25">
      <c r="A1019" s="2" t="s">
        <v>878</v>
      </c>
      <c r="B1019" t="s">
        <v>14109</v>
      </c>
      <c r="C1019" t="s">
        <v>2164</v>
      </c>
      <c r="D1019" t="s">
        <v>7217</v>
      </c>
      <c r="E1019" t="s">
        <v>6151</v>
      </c>
    </row>
    <row r="1020" spans="1:6" hidden="1" x14ac:dyDescent="0.25">
      <c r="A1020" s="2" t="s">
        <v>14109</v>
      </c>
      <c r="B1020" t="s">
        <v>2164</v>
      </c>
      <c r="C1020" t="s">
        <v>14107</v>
      </c>
      <c r="D1020" t="s">
        <v>6151</v>
      </c>
    </row>
    <row r="1021" spans="1:6" hidden="1" x14ac:dyDescent="0.25">
      <c r="A1021" s="2" t="s">
        <v>14109</v>
      </c>
      <c r="B1021" t="s">
        <v>2164</v>
      </c>
      <c r="C1021" t="s">
        <v>6151</v>
      </c>
    </row>
    <row r="1022" spans="1:6" hidden="1" x14ac:dyDescent="0.25">
      <c r="A1022" s="2" t="s">
        <v>3905</v>
      </c>
      <c r="B1022" t="s">
        <v>6151</v>
      </c>
    </row>
    <row r="1023" spans="1:6" x14ac:dyDescent="0.25">
      <c r="A1023" s="2" t="s">
        <v>878</v>
      </c>
      <c r="B1023" t="s">
        <v>648</v>
      </c>
      <c r="C1023" t="s">
        <v>1094</v>
      </c>
      <c r="D1023" t="s">
        <v>2164</v>
      </c>
      <c r="E1023" t="s">
        <v>14110</v>
      </c>
    </row>
    <row r="1024" spans="1:6" hidden="1" x14ac:dyDescent="0.25">
      <c r="A1024" s="2" t="s">
        <v>14109</v>
      </c>
      <c r="B1024" t="s">
        <v>2164</v>
      </c>
      <c r="C1024" t="s">
        <v>6151</v>
      </c>
    </row>
    <row r="1025" spans="1:6" hidden="1" x14ac:dyDescent="0.25">
      <c r="A1025" s="2" t="s">
        <v>648</v>
      </c>
      <c r="B1025" t="s">
        <v>1094</v>
      </c>
    </row>
    <row r="1026" spans="1:6" hidden="1" x14ac:dyDescent="0.25">
      <c r="A1026" s="2" t="s">
        <v>2164</v>
      </c>
      <c r="B1026" t="s">
        <v>14107</v>
      </c>
      <c r="C1026" t="s">
        <v>7217</v>
      </c>
    </row>
    <row r="1027" spans="1:6" hidden="1" x14ac:dyDescent="0.25">
      <c r="A1027" s="2" t="s">
        <v>1094</v>
      </c>
      <c r="B1027" t="s">
        <v>842</v>
      </c>
      <c r="C1027" t="s">
        <v>11335</v>
      </c>
    </row>
    <row r="1028" spans="1:6" hidden="1" x14ac:dyDescent="0.25">
      <c r="A1028" s="2" t="s">
        <v>1094</v>
      </c>
      <c r="B1028" t="s">
        <v>842</v>
      </c>
      <c r="C1028" t="s">
        <v>11335</v>
      </c>
    </row>
    <row r="1029" spans="1:6" hidden="1" x14ac:dyDescent="0.25">
      <c r="A1029" s="2" t="s">
        <v>14109</v>
      </c>
      <c r="B1029" t="s">
        <v>2164</v>
      </c>
      <c r="C1029" t="s">
        <v>7050</v>
      </c>
    </row>
    <row r="1030" spans="1:6" hidden="1" x14ac:dyDescent="0.25">
      <c r="A1030" s="2" t="s">
        <v>648</v>
      </c>
      <c r="B1030" t="s">
        <v>14109</v>
      </c>
      <c r="C1030" t="s">
        <v>2164</v>
      </c>
      <c r="D1030" t="s">
        <v>8666</v>
      </c>
    </row>
    <row r="1031" spans="1:6" x14ac:dyDescent="0.25">
      <c r="A1031" s="2" t="s">
        <v>878</v>
      </c>
      <c r="B1031" t="s">
        <v>6151</v>
      </c>
    </row>
    <row r="1032" spans="1:6" hidden="1" x14ac:dyDescent="0.25">
      <c r="A1032" s="2" t="s">
        <v>14109</v>
      </c>
      <c r="B1032" t="s">
        <v>2164</v>
      </c>
      <c r="C1032" t="s">
        <v>11335</v>
      </c>
      <c r="D1032" t="s">
        <v>6151</v>
      </c>
    </row>
    <row r="1033" spans="1:6" hidden="1" x14ac:dyDescent="0.25">
      <c r="A1033" s="2" t="s">
        <v>1094</v>
      </c>
      <c r="B1033" t="s">
        <v>2164</v>
      </c>
      <c r="C1033" t="s">
        <v>6151</v>
      </c>
    </row>
    <row r="1034" spans="1:6" hidden="1" x14ac:dyDescent="0.25">
      <c r="A1034" s="2" t="s">
        <v>2164</v>
      </c>
      <c r="B1034" t="s">
        <v>11335</v>
      </c>
      <c r="C1034" t="s">
        <v>14110</v>
      </c>
    </row>
    <row r="1035" spans="1:6" x14ac:dyDescent="0.25">
      <c r="A1035" s="2" t="s">
        <v>878</v>
      </c>
      <c r="B1035" t="s">
        <v>1094</v>
      </c>
      <c r="C1035" t="s">
        <v>14109</v>
      </c>
      <c r="D1035" t="s">
        <v>7050</v>
      </c>
      <c r="E1035" t="s">
        <v>11335</v>
      </c>
      <c r="F1035" t="s">
        <v>6151</v>
      </c>
    </row>
    <row r="1036" spans="1:6" hidden="1" x14ac:dyDescent="0.25">
      <c r="A1036" s="2" t="s">
        <v>14109</v>
      </c>
      <c r="B1036" t="s">
        <v>11335</v>
      </c>
      <c r="C1036" t="s">
        <v>6151</v>
      </c>
    </row>
    <row r="1037" spans="1:6" hidden="1" x14ac:dyDescent="0.25">
      <c r="A1037" s="2" t="s">
        <v>7746</v>
      </c>
      <c r="B1037" t="s">
        <v>1094</v>
      </c>
      <c r="C1037" t="s">
        <v>2164</v>
      </c>
    </row>
    <row r="1038" spans="1:6" x14ac:dyDescent="0.25">
      <c r="A1038" s="2" t="s">
        <v>878</v>
      </c>
      <c r="B1038" t="s">
        <v>648</v>
      </c>
      <c r="C1038" t="s">
        <v>2164</v>
      </c>
    </row>
    <row r="1039" spans="1:6" hidden="1" x14ac:dyDescent="0.25">
      <c r="A1039" s="2" t="s">
        <v>2164</v>
      </c>
      <c r="B1039" t="s">
        <v>14107</v>
      </c>
      <c r="C1039" t="s">
        <v>7217</v>
      </c>
    </row>
    <row r="1040" spans="1:6" hidden="1" x14ac:dyDescent="0.25">
      <c r="A1040" s="2" t="s">
        <v>648</v>
      </c>
      <c r="B1040" t="s">
        <v>6767</v>
      </c>
      <c r="C1040" t="s">
        <v>1094</v>
      </c>
      <c r="D1040" t="s">
        <v>10406</v>
      </c>
      <c r="E1040" t="s">
        <v>842</v>
      </c>
    </row>
    <row r="1041" spans="1:5" hidden="1" x14ac:dyDescent="0.25">
      <c r="A1041" s="2" t="s">
        <v>2164</v>
      </c>
      <c r="B1041" t="s">
        <v>3905</v>
      </c>
      <c r="C1041" t="s">
        <v>11335</v>
      </c>
      <c r="D1041" t="s">
        <v>6151</v>
      </c>
    </row>
    <row r="1042" spans="1:5" hidden="1" x14ac:dyDescent="0.25">
      <c r="A1042" s="2" t="s">
        <v>1094</v>
      </c>
      <c r="B1042" t="s">
        <v>11335</v>
      </c>
    </row>
    <row r="1043" spans="1:5" hidden="1" x14ac:dyDescent="0.25">
      <c r="A1043" s="2" t="s">
        <v>1094</v>
      </c>
      <c r="B1043" t="s">
        <v>11335</v>
      </c>
    </row>
    <row r="1044" spans="1:5" hidden="1" x14ac:dyDescent="0.25">
      <c r="A1044" s="2" t="s">
        <v>2164</v>
      </c>
      <c r="B1044" t="s">
        <v>14107</v>
      </c>
      <c r="C1044" t="s">
        <v>6151</v>
      </c>
    </row>
    <row r="1045" spans="1:5" x14ac:dyDescent="0.25">
      <c r="A1045" s="2" t="s">
        <v>878</v>
      </c>
      <c r="B1045" t="s">
        <v>648</v>
      </c>
      <c r="C1045" t="s">
        <v>2164</v>
      </c>
      <c r="D1045" t="s">
        <v>7217</v>
      </c>
      <c r="E1045" t="s">
        <v>6151</v>
      </c>
    </row>
    <row r="1046" spans="1:5" x14ac:dyDescent="0.25">
      <c r="A1046" s="2" t="s">
        <v>878</v>
      </c>
      <c r="B1046" t="s">
        <v>2164</v>
      </c>
      <c r="C1046" t="s">
        <v>842</v>
      </c>
      <c r="D1046" t="s">
        <v>6151</v>
      </c>
      <c r="E1046" t="s">
        <v>8666</v>
      </c>
    </row>
    <row r="1047" spans="1:5" x14ac:dyDescent="0.25">
      <c r="A1047" s="2" t="s">
        <v>878</v>
      </c>
      <c r="B1047" t="s">
        <v>2164</v>
      </c>
      <c r="C1047" t="s">
        <v>14107</v>
      </c>
      <c r="D1047" t="s">
        <v>6151</v>
      </c>
      <c r="E1047" t="s">
        <v>14110</v>
      </c>
    </row>
    <row r="1048" spans="1:5" hidden="1" x14ac:dyDescent="0.25">
      <c r="A1048" s="2" t="s">
        <v>1094</v>
      </c>
      <c r="B1048" t="s">
        <v>842</v>
      </c>
      <c r="C1048" t="s">
        <v>11335</v>
      </c>
    </row>
    <row r="1049" spans="1:5" hidden="1" x14ac:dyDescent="0.25">
      <c r="A1049" s="2" t="s">
        <v>7746</v>
      </c>
      <c r="B1049" t="s">
        <v>14109</v>
      </c>
      <c r="C1049" t="s">
        <v>2164</v>
      </c>
      <c r="D1049" t="s">
        <v>6151</v>
      </c>
    </row>
    <row r="1050" spans="1:5" hidden="1" x14ac:dyDescent="0.25">
      <c r="A1050" s="2" t="s">
        <v>2164</v>
      </c>
      <c r="B1050" t="s">
        <v>13169</v>
      </c>
      <c r="C1050" t="s">
        <v>14110</v>
      </c>
    </row>
    <row r="1051" spans="1:5" hidden="1" x14ac:dyDescent="0.25">
      <c r="A1051" s="2" t="s">
        <v>1094</v>
      </c>
      <c r="B1051" t="s">
        <v>10406</v>
      </c>
      <c r="C1051" t="s">
        <v>842</v>
      </c>
    </row>
    <row r="1052" spans="1:5" x14ac:dyDescent="0.25">
      <c r="A1052" s="2" t="s">
        <v>878</v>
      </c>
      <c r="B1052" t="s">
        <v>14109</v>
      </c>
      <c r="C1052" t="s">
        <v>6151</v>
      </c>
    </row>
    <row r="1053" spans="1:5" hidden="1" x14ac:dyDescent="0.25">
      <c r="A1053" s="2" t="s">
        <v>1094</v>
      </c>
    </row>
    <row r="1054" spans="1:5" x14ac:dyDescent="0.25">
      <c r="A1054" s="2" t="s">
        <v>878</v>
      </c>
      <c r="B1054" t="s">
        <v>1094</v>
      </c>
      <c r="C1054" t="s">
        <v>14109</v>
      </c>
      <c r="D1054" t="s">
        <v>11335</v>
      </c>
    </row>
    <row r="1055" spans="1:5" x14ac:dyDescent="0.25">
      <c r="A1055" s="2" t="s">
        <v>878</v>
      </c>
      <c r="B1055" t="s">
        <v>648</v>
      </c>
      <c r="C1055" t="s">
        <v>10406</v>
      </c>
      <c r="D1055" t="s">
        <v>842</v>
      </c>
      <c r="E1055" t="s">
        <v>7217</v>
      </c>
    </row>
    <row r="1056" spans="1:5" hidden="1" x14ac:dyDescent="0.25">
      <c r="A1056" s="2" t="s">
        <v>1094</v>
      </c>
      <c r="B1056" t="s">
        <v>10406</v>
      </c>
      <c r="C1056" t="s">
        <v>11335</v>
      </c>
    </row>
    <row r="1057" spans="1:4" hidden="1" x14ac:dyDescent="0.25">
      <c r="A1057" s="2" t="s">
        <v>14109</v>
      </c>
      <c r="B1057" t="s">
        <v>2164</v>
      </c>
      <c r="C1057" t="s">
        <v>14107</v>
      </c>
      <c r="D1057" t="s">
        <v>6151</v>
      </c>
    </row>
    <row r="1058" spans="1:4" hidden="1" x14ac:dyDescent="0.25">
      <c r="A1058" s="2" t="s">
        <v>14109</v>
      </c>
      <c r="B1058" t="s">
        <v>2164</v>
      </c>
      <c r="C1058" t="s">
        <v>14107</v>
      </c>
      <c r="D1058" t="s">
        <v>6151</v>
      </c>
    </row>
    <row r="1059" spans="1:4" hidden="1" x14ac:dyDescent="0.25">
      <c r="A1059" s="2" t="s">
        <v>648</v>
      </c>
      <c r="B1059" t="s">
        <v>1094</v>
      </c>
      <c r="C1059" t="s">
        <v>2164</v>
      </c>
    </row>
    <row r="1060" spans="1:4" x14ac:dyDescent="0.25">
      <c r="A1060" s="2" t="s">
        <v>878</v>
      </c>
      <c r="B1060" t="s">
        <v>6151</v>
      </c>
    </row>
    <row r="1061" spans="1:4" hidden="1" x14ac:dyDescent="0.25">
      <c r="A1061" s="2" t="s">
        <v>1094</v>
      </c>
      <c r="B1061" t="s">
        <v>11335</v>
      </c>
    </row>
    <row r="1062" spans="1:4" hidden="1" x14ac:dyDescent="0.25">
      <c r="A1062" s="2" t="s">
        <v>14109</v>
      </c>
      <c r="B1062" t="s">
        <v>2164</v>
      </c>
      <c r="C1062" t="s">
        <v>14107</v>
      </c>
      <c r="D1062" t="s">
        <v>6151</v>
      </c>
    </row>
    <row r="1063" spans="1:4" hidden="1" x14ac:dyDescent="0.25">
      <c r="A1063" s="2" t="s">
        <v>14109</v>
      </c>
      <c r="B1063" t="s">
        <v>2164</v>
      </c>
      <c r="C1063" t="s">
        <v>6151</v>
      </c>
    </row>
    <row r="1064" spans="1:4" hidden="1" x14ac:dyDescent="0.25">
      <c r="A1064" s="2" t="s">
        <v>648</v>
      </c>
      <c r="B1064" t="s">
        <v>1094</v>
      </c>
      <c r="C1064" t="s">
        <v>7217</v>
      </c>
    </row>
    <row r="1065" spans="1:4" hidden="1" x14ac:dyDescent="0.25">
      <c r="A1065" s="2" t="s">
        <v>1094</v>
      </c>
    </row>
    <row r="1066" spans="1:4" hidden="1" x14ac:dyDescent="0.25">
      <c r="A1066" s="2" t="s">
        <v>648</v>
      </c>
      <c r="B1066" t="s">
        <v>1094</v>
      </c>
      <c r="C1066" t="s">
        <v>10406</v>
      </c>
      <c r="D1066" t="s">
        <v>9990</v>
      </c>
    </row>
    <row r="1067" spans="1:4" x14ac:dyDescent="0.25">
      <c r="A1067" s="2" t="s">
        <v>878</v>
      </c>
      <c r="B1067" t="s">
        <v>3905</v>
      </c>
    </row>
    <row r="1068" spans="1:4" hidden="1" x14ac:dyDescent="0.25">
      <c r="A1068" s="2" t="s">
        <v>2164</v>
      </c>
      <c r="B1068" t="s">
        <v>14108</v>
      </c>
    </row>
    <row r="1069" spans="1:4" hidden="1" x14ac:dyDescent="0.25">
      <c r="A1069" s="2" t="s">
        <v>2164</v>
      </c>
      <c r="B1069" t="s">
        <v>6151</v>
      </c>
    </row>
    <row r="1070" spans="1:4" x14ac:dyDescent="0.25">
      <c r="A1070" s="2" t="s">
        <v>878</v>
      </c>
      <c r="B1070" t="s">
        <v>648</v>
      </c>
      <c r="C1070" t="s">
        <v>3905</v>
      </c>
      <c r="D1070" t="s">
        <v>6151</v>
      </c>
    </row>
    <row r="1071" spans="1:4" hidden="1" x14ac:dyDescent="0.25">
      <c r="A1071" s="2" t="s">
        <v>1094</v>
      </c>
      <c r="B1071" t="s">
        <v>2164</v>
      </c>
      <c r="C1071" t="s">
        <v>7050</v>
      </c>
      <c r="D1071" t="s">
        <v>11335</v>
      </c>
    </row>
    <row r="1072" spans="1:4" hidden="1" x14ac:dyDescent="0.25">
      <c r="A1072" s="2" t="s">
        <v>1094</v>
      </c>
      <c r="B1072" t="s">
        <v>2164</v>
      </c>
      <c r="C1072" t="s">
        <v>11335</v>
      </c>
    </row>
    <row r="1073" spans="1:5" hidden="1" x14ac:dyDescent="0.25">
      <c r="A1073" s="2" t="s">
        <v>648</v>
      </c>
      <c r="B1073" t="s">
        <v>6767</v>
      </c>
      <c r="C1073" t="s">
        <v>1094</v>
      </c>
      <c r="D1073" t="s">
        <v>10406</v>
      </c>
      <c r="E1073" t="s">
        <v>842</v>
      </c>
    </row>
    <row r="1074" spans="1:5" hidden="1" x14ac:dyDescent="0.25">
      <c r="A1074" s="2" t="s">
        <v>3905</v>
      </c>
      <c r="B1074" t="s">
        <v>14107</v>
      </c>
      <c r="C1074" t="s">
        <v>6151</v>
      </c>
    </row>
    <row r="1075" spans="1:5" x14ac:dyDescent="0.25">
      <c r="A1075" s="2" t="s">
        <v>878</v>
      </c>
      <c r="B1075" t="s">
        <v>14109</v>
      </c>
      <c r="C1075" t="s">
        <v>2164</v>
      </c>
      <c r="D1075" t="s">
        <v>11335</v>
      </c>
      <c r="E1075" t="s">
        <v>6151</v>
      </c>
    </row>
    <row r="1076" spans="1:5" hidden="1" x14ac:dyDescent="0.25">
      <c r="A1076" s="2" t="s">
        <v>1094</v>
      </c>
      <c r="B1076" t="s">
        <v>2164</v>
      </c>
      <c r="C1076" t="s">
        <v>11335</v>
      </c>
      <c r="D1076" t="s">
        <v>14108</v>
      </c>
    </row>
    <row r="1077" spans="1:5" hidden="1" x14ac:dyDescent="0.25">
      <c r="A1077" s="2" t="s">
        <v>1094</v>
      </c>
      <c r="B1077" t="s">
        <v>10406</v>
      </c>
    </row>
    <row r="1078" spans="1:5" hidden="1" x14ac:dyDescent="0.25">
      <c r="A1078" s="2" t="s">
        <v>1094</v>
      </c>
      <c r="B1078" t="s">
        <v>10406</v>
      </c>
      <c r="C1078" t="s">
        <v>11335</v>
      </c>
      <c r="D1078" t="s">
        <v>14108</v>
      </c>
    </row>
    <row r="1079" spans="1:5" hidden="1" x14ac:dyDescent="0.25">
      <c r="A1079" s="2" t="s">
        <v>648</v>
      </c>
      <c r="B1079" t="s">
        <v>1094</v>
      </c>
      <c r="C1079" t="s">
        <v>7217</v>
      </c>
    </row>
    <row r="1080" spans="1:5" hidden="1" x14ac:dyDescent="0.25">
      <c r="A1080" s="2" t="s">
        <v>1094</v>
      </c>
      <c r="B1080" t="s">
        <v>10406</v>
      </c>
      <c r="C1080" t="s">
        <v>842</v>
      </c>
      <c r="D1080" t="s">
        <v>11335</v>
      </c>
    </row>
    <row r="1081" spans="1:5" x14ac:dyDescent="0.25">
      <c r="A1081" s="2" t="s">
        <v>878</v>
      </c>
      <c r="B1081" t="s">
        <v>3905</v>
      </c>
      <c r="C1081" t="s">
        <v>7217</v>
      </c>
      <c r="D1081" t="s">
        <v>6151</v>
      </c>
    </row>
    <row r="1082" spans="1:5" hidden="1" x14ac:dyDescent="0.25">
      <c r="A1082" s="2" t="s">
        <v>1094</v>
      </c>
      <c r="B1082" t="s">
        <v>11335</v>
      </c>
    </row>
    <row r="1083" spans="1:5" hidden="1" x14ac:dyDescent="0.25">
      <c r="A1083" s="2" t="s">
        <v>648</v>
      </c>
      <c r="B1083" t="s">
        <v>1094</v>
      </c>
      <c r="C1083" t="s">
        <v>2164</v>
      </c>
    </row>
    <row r="1084" spans="1:5" x14ac:dyDescent="0.25">
      <c r="A1084" s="2" t="s">
        <v>878</v>
      </c>
      <c r="B1084" t="s">
        <v>648</v>
      </c>
      <c r="C1084" t="s">
        <v>14109</v>
      </c>
      <c r="D1084" t="s">
        <v>6151</v>
      </c>
    </row>
    <row r="1085" spans="1:5" hidden="1" x14ac:dyDescent="0.25">
      <c r="A1085" s="2" t="s">
        <v>2164</v>
      </c>
      <c r="B1085" t="s">
        <v>10406</v>
      </c>
      <c r="C1085" t="s">
        <v>842</v>
      </c>
    </row>
    <row r="1086" spans="1:5" hidden="1" x14ac:dyDescent="0.25">
      <c r="A1086" s="2" t="s">
        <v>14109</v>
      </c>
      <c r="B1086" t="s">
        <v>2164</v>
      </c>
      <c r="C1086" t="s">
        <v>6151</v>
      </c>
    </row>
    <row r="1087" spans="1:5" x14ac:dyDescent="0.25">
      <c r="A1087" s="2" t="s">
        <v>878</v>
      </c>
      <c r="B1087" t="s">
        <v>14109</v>
      </c>
      <c r="C1087" t="s">
        <v>6151</v>
      </c>
    </row>
    <row r="1088" spans="1:5" x14ac:dyDescent="0.25">
      <c r="A1088" s="2" t="s">
        <v>878</v>
      </c>
      <c r="B1088" t="s">
        <v>648</v>
      </c>
      <c r="C1088" t="s">
        <v>1094</v>
      </c>
    </row>
    <row r="1089" spans="1:5" hidden="1" x14ac:dyDescent="0.25">
      <c r="A1089" s="2" t="s">
        <v>648</v>
      </c>
      <c r="B1089" t="s">
        <v>6767</v>
      </c>
      <c r="C1089" t="s">
        <v>1094</v>
      </c>
      <c r="D1089" t="s">
        <v>10406</v>
      </c>
      <c r="E1089" t="s">
        <v>842</v>
      </c>
    </row>
    <row r="1090" spans="1:5" x14ac:dyDescent="0.25">
      <c r="A1090" s="2" t="s">
        <v>878</v>
      </c>
      <c r="B1090" t="s">
        <v>648</v>
      </c>
      <c r="C1090" t="s">
        <v>7217</v>
      </c>
    </row>
    <row r="1091" spans="1:5" hidden="1" x14ac:dyDescent="0.25">
      <c r="A1091" s="2" t="s">
        <v>2164</v>
      </c>
      <c r="B1091" t="s">
        <v>842</v>
      </c>
      <c r="C1091" t="s">
        <v>9990</v>
      </c>
      <c r="D1091" t="s">
        <v>11335</v>
      </c>
    </row>
    <row r="1092" spans="1:5" hidden="1" x14ac:dyDescent="0.25">
      <c r="A1092" s="2" t="s">
        <v>2164</v>
      </c>
      <c r="B1092" t="s">
        <v>11335</v>
      </c>
    </row>
    <row r="1093" spans="1:5" x14ac:dyDescent="0.25">
      <c r="A1093" s="2" t="s">
        <v>878</v>
      </c>
      <c r="B1093" t="s">
        <v>14109</v>
      </c>
      <c r="C1093" t="s">
        <v>2164</v>
      </c>
      <c r="D1093" t="s">
        <v>6151</v>
      </c>
    </row>
    <row r="1094" spans="1:5" x14ac:dyDescent="0.25">
      <c r="A1094" s="2" t="s">
        <v>878</v>
      </c>
      <c r="B1094" t="s">
        <v>648</v>
      </c>
      <c r="C1094" t="s">
        <v>7217</v>
      </c>
      <c r="D1094" t="s">
        <v>6151</v>
      </c>
    </row>
    <row r="1095" spans="1:5" x14ac:dyDescent="0.25">
      <c r="A1095" s="2" t="s">
        <v>878</v>
      </c>
      <c r="B1095" t="s">
        <v>1094</v>
      </c>
      <c r="C1095" t="s">
        <v>14109</v>
      </c>
      <c r="D1095" t="s">
        <v>2164</v>
      </c>
      <c r="E1095" t="s">
        <v>6151</v>
      </c>
    </row>
    <row r="1096" spans="1:5" hidden="1" x14ac:dyDescent="0.25">
      <c r="A1096" s="2" t="s">
        <v>1094</v>
      </c>
      <c r="B1096" t="s">
        <v>11335</v>
      </c>
      <c r="C1096" t="s">
        <v>7217</v>
      </c>
    </row>
    <row r="1097" spans="1:5" hidden="1" x14ac:dyDescent="0.25">
      <c r="A1097" s="2" t="s">
        <v>648</v>
      </c>
      <c r="B1097" t="s">
        <v>1094</v>
      </c>
      <c r="C1097" t="s">
        <v>10406</v>
      </c>
      <c r="D1097" t="s">
        <v>842</v>
      </c>
      <c r="E1097" t="s">
        <v>7217</v>
      </c>
    </row>
    <row r="1098" spans="1:5" hidden="1" x14ac:dyDescent="0.25">
      <c r="A1098" s="2" t="s">
        <v>14109</v>
      </c>
      <c r="B1098" t="s">
        <v>2164</v>
      </c>
      <c r="C1098" t="s">
        <v>14107</v>
      </c>
      <c r="D1098" t="s">
        <v>6151</v>
      </c>
    </row>
    <row r="1099" spans="1:5" hidden="1" x14ac:dyDescent="0.25">
      <c r="A1099" s="2" t="s">
        <v>1094</v>
      </c>
      <c r="B1099" t="s">
        <v>9990</v>
      </c>
    </row>
    <row r="1100" spans="1:5" x14ac:dyDescent="0.25">
      <c r="A1100" s="2" t="s">
        <v>878</v>
      </c>
      <c r="B1100" t="s">
        <v>7217</v>
      </c>
    </row>
    <row r="1101" spans="1:5" x14ac:dyDescent="0.25">
      <c r="A1101" s="2" t="s">
        <v>878</v>
      </c>
      <c r="B1101" t="s">
        <v>648</v>
      </c>
      <c r="C1101" t="s">
        <v>1094</v>
      </c>
      <c r="D1101" t="s">
        <v>842</v>
      </c>
    </row>
    <row r="1102" spans="1:5" hidden="1" x14ac:dyDescent="0.25">
      <c r="A1102" s="2" t="s">
        <v>2164</v>
      </c>
      <c r="B1102" t="s">
        <v>11335</v>
      </c>
      <c r="C1102" t="s">
        <v>8666</v>
      </c>
    </row>
    <row r="1103" spans="1:5" hidden="1" x14ac:dyDescent="0.25">
      <c r="A1103" s="2" t="s">
        <v>7746</v>
      </c>
      <c r="B1103" t="s">
        <v>2164</v>
      </c>
      <c r="C1103" t="s">
        <v>13169</v>
      </c>
    </row>
    <row r="1104" spans="1:5" hidden="1" x14ac:dyDescent="0.25">
      <c r="A1104" s="2" t="s">
        <v>14107</v>
      </c>
      <c r="B1104" t="s">
        <v>6151</v>
      </c>
    </row>
    <row r="1105" spans="1:6" x14ac:dyDescent="0.25">
      <c r="A1105" s="2" t="s">
        <v>878</v>
      </c>
      <c r="B1105" t="s">
        <v>648</v>
      </c>
      <c r="C1105" t="s">
        <v>3905</v>
      </c>
      <c r="D1105" t="s">
        <v>7217</v>
      </c>
    </row>
    <row r="1106" spans="1:6" x14ac:dyDescent="0.25">
      <c r="A1106" s="2" t="s">
        <v>878</v>
      </c>
      <c r="B1106" t="s">
        <v>14109</v>
      </c>
      <c r="C1106" t="s">
        <v>2164</v>
      </c>
      <c r="D1106" t="s">
        <v>6151</v>
      </c>
      <c r="E1106" t="s">
        <v>14110</v>
      </c>
    </row>
    <row r="1107" spans="1:6" hidden="1" x14ac:dyDescent="0.25">
      <c r="A1107" s="2" t="s">
        <v>2164</v>
      </c>
      <c r="B1107" t="s">
        <v>11335</v>
      </c>
    </row>
    <row r="1108" spans="1:6" x14ac:dyDescent="0.25">
      <c r="A1108" s="2" t="s">
        <v>878</v>
      </c>
      <c r="B1108" t="s">
        <v>14109</v>
      </c>
      <c r="C1108" t="s">
        <v>6151</v>
      </c>
    </row>
    <row r="1109" spans="1:6" hidden="1" x14ac:dyDescent="0.25">
      <c r="A1109" s="2" t="s">
        <v>1094</v>
      </c>
      <c r="B1109" t="s">
        <v>14109</v>
      </c>
      <c r="C1109" t="s">
        <v>6151</v>
      </c>
    </row>
    <row r="1110" spans="1:6" hidden="1" x14ac:dyDescent="0.25">
      <c r="A1110" s="2" t="s">
        <v>2164</v>
      </c>
      <c r="B1110" t="s">
        <v>11335</v>
      </c>
    </row>
    <row r="1111" spans="1:6" x14ac:dyDescent="0.25">
      <c r="A1111" s="2" t="s">
        <v>878</v>
      </c>
      <c r="B1111" t="s">
        <v>6151</v>
      </c>
    </row>
    <row r="1112" spans="1:6" x14ac:dyDescent="0.25">
      <c r="A1112" s="2" t="s">
        <v>878</v>
      </c>
      <c r="B1112" t="s">
        <v>648</v>
      </c>
      <c r="C1112" t="s">
        <v>1094</v>
      </c>
      <c r="D1112" t="s">
        <v>14109</v>
      </c>
    </row>
    <row r="1113" spans="1:6" x14ac:dyDescent="0.25">
      <c r="A1113" s="2" t="s">
        <v>878</v>
      </c>
      <c r="B1113" t="s">
        <v>6767</v>
      </c>
      <c r="C1113" t="s">
        <v>1094</v>
      </c>
      <c r="D1113" t="s">
        <v>10406</v>
      </c>
      <c r="E1113" t="s">
        <v>842</v>
      </c>
    </row>
    <row r="1114" spans="1:6" hidden="1" x14ac:dyDescent="0.25">
      <c r="A1114" s="2" t="s">
        <v>7746</v>
      </c>
      <c r="B1114" t="s">
        <v>2164</v>
      </c>
      <c r="C1114" t="s">
        <v>13169</v>
      </c>
      <c r="D1114" t="s">
        <v>6151</v>
      </c>
    </row>
    <row r="1115" spans="1:6" x14ac:dyDescent="0.25">
      <c r="A1115" s="2" t="s">
        <v>878</v>
      </c>
      <c r="B1115" t="s">
        <v>648</v>
      </c>
      <c r="C1115" t="s">
        <v>14109</v>
      </c>
      <c r="D1115" t="s">
        <v>2164</v>
      </c>
      <c r="E1115" t="s">
        <v>14107</v>
      </c>
      <c r="F1115" t="s">
        <v>6151</v>
      </c>
    </row>
    <row r="1116" spans="1:6" x14ac:dyDescent="0.25">
      <c r="A1116" s="2" t="s">
        <v>878</v>
      </c>
      <c r="B1116" t="s">
        <v>1094</v>
      </c>
      <c r="C1116" t="s">
        <v>11335</v>
      </c>
    </row>
    <row r="1117" spans="1:6" hidden="1" x14ac:dyDescent="0.25">
      <c r="A1117" s="2" t="s">
        <v>14109</v>
      </c>
      <c r="B1117" t="s">
        <v>2164</v>
      </c>
      <c r="C1117" t="s">
        <v>6151</v>
      </c>
    </row>
    <row r="1118" spans="1:6" x14ac:dyDescent="0.25">
      <c r="A1118" s="2" t="s">
        <v>878</v>
      </c>
      <c r="B1118" t="s">
        <v>648</v>
      </c>
      <c r="C1118" t="s">
        <v>6151</v>
      </c>
      <c r="D1118" t="s">
        <v>14110</v>
      </c>
    </row>
    <row r="1119" spans="1:6" hidden="1" x14ac:dyDescent="0.25">
      <c r="A1119" s="2" t="s">
        <v>2164</v>
      </c>
      <c r="B1119" t="s">
        <v>6151</v>
      </c>
    </row>
    <row r="1120" spans="1:6" hidden="1" x14ac:dyDescent="0.25">
      <c r="A1120" s="2" t="s">
        <v>6767</v>
      </c>
      <c r="B1120" t="s">
        <v>10406</v>
      </c>
      <c r="C1120" t="s">
        <v>842</v>
      </c>
      <c r="D1120" t="s">
        <v>9990</v>
      </c>
    </row>
    <row r="1121" spans="1:5" hidden="1" x14ac:dyDescent="0.25">
      <c r="A1121" s="2" t="s">
        <v>648</v>
      </c>
      <c r="B1121" t="s">
        <v>2164</v>
      </c>
      <c r="C1121" t="s">
        <v>8666</v>
      </c>
    </row>
    <row r="1122" spans="1:5" x14ac:dyDescent="0.25">
      <c r="A1122" s="2" t="s">
        <v>878</v>
      </c>
      <c r="B1122" t="s">
        <v>648</v>
      </c>
      <c r="C1122" t="s">
        <v>842</v>
      </c>
      <c r="D1122" t="s">
        <v>7217</v>
      </c>
      <c r="E1122" t="s">
        <v>6151</v>
      </c>
    </row>
    <row r="1123" spans="1:5" hidden="1" x14ac:dyDescent="0.25">
      <c r="A1123" s="2" t="s">
        <v>2164</v>
      </c>
      <c r="B1123" t="s">
        <v>3905</v>
      </c>
      <c r="C1123" t="s">
        <v>7217</v>
      </c>
      <c r="D1123" t="s">
        <v>6151</v>
      </c>
    </row>
    <row r="1124" spans="1:5" hidden="1" x14ac:dyDescent="0.25">
      <c r="A1124" s="2" t="s">
        <v>2164</v>
      </c>
    </row>
    <row r="1125" spans="1:5" hidden="1" x14ac:dyDescent="0.25">
      <c r="A1125" s="2" t="s">
        <v>1094</v>
      </c>
      <c r="B1125" t="s">
        <v>2164</v>
      </c>
    </row>
    <row r="1126" spans="1:5" x14ac:dyDescent="0.25">
      <c r="A1126" s="2" t="s">
        <v>878</v>
      </c>
      <c r="B1126" t="s">
        <v>14109</v>
      </c>
      <c r="C1126" t="s">
        <v>2164</v>
      </c>
      <c r="D1126" t="s">
        <v>6151</v>
      </c>
    </row>
    <row r="1127" spans="1:5" hidden="1" x14ac:dyDescent="0.25">
      <c r="A1127" s="2" t="s">
        <v>1094</v>
      </c>
      <c r="B1127" t="s">
        <v>11335</v>
      </c>
    </row>
    <row r="1128" spans="1:5" hidden="1" x14ac:dyDescent="0.25">
      <c r="A1128" s="2" t="s">
        <v>2164</v>
      </c>
      <c r="B1128" t="s">
        <v>14107</v>
      </c>
      <c r="C1128" t="s">
        <v>6151</v>
      </c>
    </row>
    <row r="1129" spans="1:5" hidden="1" x14ac:dyDescent="0.25">
      <c r="A1129" s="2" t="s">
        <v>2164</v>
      </c>
      <c r="B1129" t="s">
        <v>842</v>
      </c>
      <c r="C1129" t="s">
        <v>11335</v>
      </c>
    </row>
    <row r="1130" spans="1:5" x14ac:dyDescent="0.25">
      <c r="A1130" s="2" t="s">
        <v>878</v>
      </c>
      <c r="B1130" t="s">
        <v>14109</v>
      </c>
      <c r="C1130" t="s">
        <v>6151</v>
      </c>
    </row>
    <row r="1131" spans="1:5" x14ac:dyDescent="0.25">
      <c r="A1131" s="2" t="s">
        <v>878</v>
      </c>
      <c r="B1131" t="s">
        <v>1094</v>
      </c>
      <c r="C1131" t="s">
        <v>14109</v>
      </c>
    </row>
    <row r="1132" spans="1:5" hidden="1" x14ac:dyDescent="0.25">
      <c r="A1132" s="2" t="s">
        <v>1094</v>
      </c>
      <c r="B1132" t="s">
        <v>2164</v>
      </c>
      <c r="C1132" t="s">
        <v>11335</v>
      </c>
    </row>
    <row r="1133" spans="1:5" hidden="1" x14ac:dyDescent="0.25">
      <c r="A1133" s="2" t="s">
        <v>648</v>
      </c>
      <c r="B1133" t="s">
        <v>6767</v>
      </c>
      <c r="C1133" t="s">
        <v>1094</v>
      </c>
      <c r="D1133" t="s">
        <v>2164</v>
      </c>
      <c r="E1133" t="s">
        <v>10406</v>
      </c>
    </row>
    <row r="1134" spans="1:5" hidden="1" x14ac:dyDescent="0.25">
      <c r="A1134" s="2" t="s">
        <v>1094</v>
      </c>
      <c r="B1134" t="s">
        <v>11335</v>
      </c>
    </row>
    <row r="1135" spans="1:5" hidden="1" x14ac:dyDescent="0.25">
      <c r="A1135" s="2" t="s">
        <v>1094</v>
      </c>
      <c r="B1135" t="s">
        <v>2164</v>
      </c>
      <c r="C1135" t="s">
        <v>11335</v>
      </c>
    </row>
    <row r="1136" spans="1:5" x14ac:dyDescent="0.25">
      <c r="A1136" s="2" t="s">
        <v>878</v>
      </c>
      <c r="B1136" t="s">
        <v>1094</v>
      </c>
      <c r="C1136" t="s">
        <v>14109</v>
      </c>
    </row>
    <row r="1137" spans="1:5" hidden="1" x14ac:dyDescent="0.25">
      <c r="A1137" s="2" t="s">
        <v>7746</v>
      </c>
      <c r="B1137" t="s">
        <v>2164</v>
      </c>
      <c r="C1137" t="s">
        <v>13169</v>
      </c>
      <c r="D1137" t="s">
        <v>11335</v>
      </c>
    </row>
    <row r="1138" spans="1:5" x14ac:dyDescent="0.25">
      <c r="A1138" s="2" t="s">
        <v>878</v>
      </c>
      <c r="B1138" t="s">
        <v>1094</v>
      </c>
      <c r="C1138" t="s">
        <v>14108</v>
      </c>
    </row>
    <row r="1139" spans="1:5" hidden="1" x14ac:dyDescent="0.25">
      <c r="A1139" s="2" t="s">
        <v>14109</v>
      </c>
      <c r="B1139" t="s">
        <v>2164</v>
      </c>
      <c r="C1139" t="s">
        <v>14107</v>
      </c>
      <c r="D1139" t="s">
        <v>6151</v>
      </c>
    </row>
    <row r="1140" spans="1:5" hidden="1" x14ac:dyDescent="0.25">
      <c r="A1140" s="2" t="s">
        <v>1094</v>
      </c>
      <c r="B1140" t="s">
        <v>2164</v>
      </c>
      <c r="C1140" t="s">
        <v>11335</v>
      </c>
    </row>
    <row r="1141" spans="1:5" hidden="1" x14ac:dyDescent="0.25">
      <c r="A1141" s="2" t="s">
        <v>2164</v>
      </c>
      <c r="B1141" t="s">
        <v>3905</v>
      </c>
      <c r="C1141" t="s">
        <v>14107</v>
      </c>
      <c r="D1141" t="s">
        <v>6151</v>
      </c>
    </row>
    <row r="1142" spans="1:5" hidden="1" x14ac:dyDescent="0.25">
      <c r="A1142" s="2" t="s">
        <v>1094</v>
      </c>
    </row>
    <row r="1143" spans="1:5" x14ac:dyDescent="0.25">
      <c r="A1143" s="2" t="s">
        <v>878</v>
      </c>
      <c r="B1143" t="s">
        <v>648</v>
      </c>
      <c r="C1143" t="s">
        <v>6151</v>
      </c>
    </row>
    <row r="1144" spans="1:5" hidden="1" x14ac:dyDescent="0.25">
      <c r="A1144" s="2" t="s">
        <v>842</v>
      </c>
      <c r="B1144" t="s">
        <v>3905</v>
      </c>
      <c r="C1144" t="s">
        <v>14107</v>
      </c>
      <c r="D1144" t="s">
        <v>6151</v>
      </c>
    </row>
    <row r="1145" spans="1:5" x14ac:dyDescent="0.25">
      <c r="A1145" s="2" t="s">
        <v>878</v>
      </c>
      <c r="B1145" t="s">
        <v>14109</v>
      </c>
      <c r="C1145" t="s">
        <v>2164</v>
      </c>
      <c r="D1145" t="s">
        <v>6151</v>
      </c>
    </row>
    <row r="1146" spans="1:5" hidden="1" x14ac:dyDescent="0.25">
      <c r="A1146" s="2" t="s">
        <v>648</v>
      </c>
      <c r="B1146" t="s">
        <v>1094</v>
      </c>
      <c r="C1146" t="s">
        <v>10406</v>
      </c>
      <c r="D1146" t="s">
        <v>842</v>
      </c>
      <c r="E1146" t="s">
        <v>7217</v>
      </c>
    </row>
    <row r="1147" spans="1:5" hidden="1" x14ac:dyDescent="0.25">
      <c r="A1147" s="2" t="s">
        <v>14109</v>
      </c>
      <c r="B1147" t="s">
        <v>2164</v>
      </c>
      <c r="C1147" t="s">
        <v>6151</v>
      </c>
    </row>
    <row r="1148" spans="1:5" x14ac:dyDescent="0.25">
      <c r="A1148" s="2" t="s">
        <v>878</v>
      </c>
      <c r="B1148" t="s">
        <v>648</v>
      </c>
      <c r="C1148" t="s">
        <v>13169</v>
      </c>
    </row>
    <row r="1149" spans="1:5" x14ac:dyDescent="0.25">
      <c r="A1149" s="2" t="s">
        <v>878</v>
      </c>
      <c r="B1149" t="s">
        <v>1094</v>
      </c>
      <c r="C1149" t="s">
        <v>14109</v>
      </c>
      <c r="D1149" t="s">
        <v>11335</v>
      </c>
      <c r="E1149" t="s">
        <v>6151</v>
      </c>
    </row>
    <row r="1150" spans="1:5" hidden="1" x14ac:dyDescent="0.25">
      <c r="A1150" s="2" t="s">
        <v>1094</v>
      </c>
    </row>
    <row r="1151" spans="1:5" x14ac:dyDescent="0.25">
      <c r="A1151" s="2" t="s">
        <v>878</v>
      </c>
      <c r="B1151" t="s">
        <v>842</v>
      </c>
      <c r="C1151" t="s">
        <v>8666</v>
      </c>
    </row>
    <row r="1152" spans="1:5" x14ac:dyDescent="0.25">
      <c r="A1152" s="2" t="s">
        <v>878</v>
      </c>
      <c r="B1152" t="s">
        <v>1094</v>
      </c>
      <c r="C1152" t="s">
        <v>14109</v>
      </c>
    </row>
    <row r="1153" spans="1:5" hidden="1" x14ac:dyDescent="0.25">
      <c r="A1153" s="2" t="s">
        <v>2164</v>
      </c>
      <c r="B1153" t="s">
        <v>7050</v>
      </c>
    </row>
    <row r="1154" spans="1:5" hidden="1" x14ac:dyDescent="0.25">
      <c r="A1154" s="2" t="s">
        <v>648</v>
      </c>
      <c r="B1154" t="s">
        <v>6767</v>
      </c>
      <c r="C1154" t="s">
        <v>1094</v>
      </c>
      <c r="D1154" t="s">
        <v>10406</v>
      </c>
    </row>
    <row r="1155" spans="1:5" x14ac:dyDescent="0.25">
      <c r="A1155" s="2" t="s">
        <v>878</v>
      </c>
      <c r="B1155" t="s">
        <v>648</v>
      </c>
      <c r="C1155" t="s">
        <v>11335</v>
      </c>
    </row>
    <row r="1156" spans="1:5" x14ac:dyDescent="0.25">
      <c r="A1156" s="2" t="s">
        <v>878</v>
      </c>
      <c r="B1156" t="s">
        <v>1094</v>
      </c>
      <c r="C1156" t="s">
        <v>842</v>
      </c>
    </row>
    <row r="1157" spans="1:5" hidden="1" x14ac:dyDescent="0.25">
      <c r="A1157" s="2" t="s">
        <v>2164</v>
      </c>
      <c r="B1157" t="s">
        <v>14107</v>
      </c>
      <c r="C1157" t="s">
        <v>6151</v>
      </c>
    </row>
    <row r="1158" spans="1:5" x14ac:dyDescent="0.25">
      <c r="A1158" s="2" t="s">
        <v>878</v>
      </c>
      <c r="B1158" t="s">
        <v>14109</v>
      </c>
      <c r="C1158" t="s">
        <v>6151</v>
      </c>
    </row>
    <row r="1159" spans="1:5" hidden="1" x14ac:dyDescent="0.25">
      <c r="A1159" s="2" t="s">
        <v>1094</v>
      </c>
    </row>
    <row r="1160" spans="1:5" x14ac:dyDescent="0.25">
      <c r="A1160" s="2" t="s">
        <v>878</v>
      </c>
      <c r="B1160" t="s">
        <v>2164</v>
      </c>
      <c r="C1160" t="s">
        <v>10406</v>
      </c>
      <c r="D1160" t="s">
        <v>14108</v>
      </c>
    </row>
    <row r="1161" spans="1:5" hidden="1" x14ac:dyDescent="0.25">
      <c r="A1161" s="2" t="s">
        <v>14109</v>
      </c>
      <c r="B1161" t="s">
        <v>2164</v>
      </c>
    </row>
    <row r="1162" spans="1:5" hidden="1" x14ac:dyDescent="0.25">
      <c r="A1162" s="2" t="s">
        <v>1094</v>
      </c>
      <c r="B1162" t="s">
        <v>2164</v>
      </c>
      <c r="C1162" t="s">
        <v>11335</v>
      </c>
    </row>
    <row r="1163" spans="1:5" hidden="1" x14ac:dyDescent="0.25">
      <c r="A1163" s="2" t="s">
        <v>14109</v>
      </c>
      <c r="B1163" t="s">
        <v>14107</v>
      </c>
      <c r="C1163" t="s">
        <v>6151</v>
      </c>
    </row>
    <row r="1164" spans="1:5" hidden="1" x14ac:dyDescent="0.25">
      <c r="A1164" s="2" t="s">
        <v>648</v>
      </c>
      <c r="B1164" t="s">
        <v>1094</v>
      </c>
      <c r="C1164" t="s">
        <v>7217</v>
      </c>
    </row>
    <row r="1165" spans="1:5" x14ac:dyDescent="0.25">
      <c r="A1165" s="2" t="s">
        <v>878</v>
      </c>
      <c r="B1165" t="s">
        <v>7217</v>
      </c>
      <c r="C1165" t="s">
        <v>6151</v>
      </c>
    </row>
    <row r="1166" spans="1:5" hidden="1" x14ac:dyDescent="0.25">
      <c r="A1166" s="2" t="s">
        <v>2164</v>
      </c>
      <c r="B1166" t="s">
        <v>11335</v>
      </c>
    </row>
    <row r="1167" spans="1:5" x14ac:dyDescent="0.25">
      <c r="A1167" s="2" t="s">
        <v>878</v>
      </c>
      <c r="B1167" t="s">
        <v>648</v>
      </c>
      <c r="C1167" t="s">
        <v>1094</v>
      </c>
      <c r="D1167" t="s">
        <v>10406</v>
      </c>
      <c r="E1167" t="s">
        <v>7217</v>
      </c>
    </row>
    <row r="1168" spans="1:5" hidden="1" x14ac:dyDescent="0.25">
      <c r="A1168" s="2" t="s">
        <v>14109</v>
      </c>
      <c r="B1168" t="s">
        <v>2164</v>
      </c>
      <c r="C1168" t="s">
        <v>6151</v>
      </c>
    </row>
    <row r="1169" spans="1:5" hidden="1" x14ac:dyDescent="0.25">
      <c r="A1169" s="2" t="s">
        <v>1094</v>
      </c>
      <c r="B1169" t="s">
        <v>10406</v>
      </c>
    </row>
    <row r="1170" spans="1:5" x14ac:dyDescent="0.25">
      <c r="A1170" s="2" t="s">
        <v>878</v>
      </c>
      <c r="B1170" t="s">
        <v>7746</v>
      </c>
      <c r="C1170" t="s">
        <v>2164</v>
      </c>
      <c r="D1170" t="s">
        <v>6151</v>
      </c>
      <c r="E1170" t="s">
        <v>14110</v>
      </c>
    </row>
    <row r="1171" spans="1:5" hidden="1" x14ac:dyDescent="0.25">
      <c r="A1171" s="2" t="s">
        <v>1094</v>
      </c>
      <c r="B1171" t="s">
        <v>2164</v>
      </c>
      <c r="C1171" t="s">
        <v>14108</v>
      </c>
    </row>
    <row r="1172" spans="1:5" hidden="1" x14ac:dyDescent="0.25">
      <c r="A1172" s="2" t="s">
        <v>3905</v>
      </c>
      <c r="B1172" t="s">
        <v>14107</v>
      </c>
      <c r="C1172" t="s">
        <v>6151</v>
      </c>
    </row>
    <row r="1173" spans="1:5" hidden="1" x14ac:dyDescent="0.25">
      <c r="A1173" s="2" t="s">
        <v>7746</v>
      </c>
      <c r="B1173" t="s">
        <v>2164</v>
      </c>
    </row>
    <row r="1174" spans="1:5" hidden="1" x14ac:dyDescent="0.25">
      <c r="A1174" s="2" t="s">
        <v>1094</v>
      </c>
      <c r="B1174" t="s">
        <v>2164</v>
      </c>
      <c r="C1174" t="s">
        <v>11335</v>
      </c>
    </row>
    <row r="1175" spans="1:5" hidden="1" x14ac:dyDescent="0.25">
      <c r="A1175" s="2" t="s">
        <v>1094</v>
      </c>
    </row>
    <row r="1176" spans="1:5" hidden="1" x14ac:dyDescent="0.25">
      <c r="A1176" s="2" t="s">
        <v>3905</v>
      </c>
      <c r="B1176" t="s">
        <v>14107</v>
      </c>
    </row>
    <row r="1177" spans="1:5" hidden="1" x14ac:dyDescent="0.25">
      <c r="A1177" s="2" t="s">
        <v>648</v>
      </c>
      <c r="B1177" t="s">
        <v>1094</v>
      </c>
      <c r="C1177" t="s">
        <v>7217</v>
      </c>
      <c r="D1177" t="s">
        <v>8666</v>
      </c>
    </row>
    <row r="1178" spans="1:5" hidden="1" x14ac:dyDescent="0.25">
      <c r="A1178" s="2" t="s">
        <v>1094</v>
      </c>
      <c r="B1178" t="s">
        <v>14109</v>
      </c>
    </row>
    <row r="1179" spans="1:5" hidden="1" x14ac:dyDescent="0.25">
      <c r="A1179" s="2" t="s">
        <v>842</v>
      </c>
      <c r="B1179" t="s">
        <v>3905</v>
      </c>
      <c r="C1179" t="s">
        <v>11335</v>
      </c>
    </row>
    <row r="1180" spans="1:5" hidden="1" x14ac:dyDescent="0.25">
      <c r="A1180" s="2" t="s">
        <v>7746</v>
      </c>
      <c r="B1180" t="s">
        <v>2164</v>
      </c>
      <c r="C1180" t="s">
        <v>11335</v>
      </c>
    </row>
    <row r="1181" spans="1:5" hidden="1" x14ac:dyDescent="0.25">
      <c r="A1181" s="2" t="s">
        <v>7746</v>
      </c>
      <c r="B1181" t="s">
        <v>2164</v>
      </c>
      <c r="C1181" t="s">
        <v>14108</v>
      </c>
    </row>
    <row r="1182" spans="1:5" hidden="1" x14ac:dyDescent="0.25">
      <c r="A1182" s="2" t="s">
        <v>14109</v>
      </c>
      <c r="B1182" t="s">
        <v>2164</v>
      </c>
      <c r="C1182" t="s">
        <v>6151</v>
      </c>
    </row>
    <row r="1183" spans="1:5" hidden="1" x14ac:dyDescent="0.25">
      <c r="A1183" s="2" t="s">
        <v>1094</v>
      </c>
    </row>
    <row r="1184" spans="1:5" hidden="1" x14ac:dyDescent="0.25">
      <c r="A1184" s="2" t="s">
        <v>648</v>
      </c>
      <c r="B1184" t="s">
        <v>2164</v>
      </c>
      <c r="C1184" t="s">
        <v>10406</v>
      </c>
    </row>
    <row r="1185" spans="1:5" hidden="1" x14ac:dyDescent="0.25">
      <c r="A1185" s="2" t="s">
        <v>1094</v>
      </c>
      <c r="B1185" t="s">
        <v>2164</v>
      </c>
    </row>
    <row r="1186" spans="1:5" x14ac:dyDescent="0.25">
      <c r="A1186" s="2" t="s">
        <v>878</v>
      </c>
      <c r="B1186" t="s">
        <v>1094</v>
      </c>
    </row>
    <row r="1187" spans="1:5" x14ac:dyDescent="0.25">
      <c r="A1187" s="2" t="s">
        <v>878</v>
      </c>
      <c r="B1187" t="s">
        <v>648</v>
      </c>
      <c r="C1187" t="s">
        <v>2164</v>
      </c>
      <c r="D1187" t="s">
        <v>11335</v>
      </c>
      <c r="E1187" t="s">
        <v>14110</v>
      </c>
    </row>
    <row r="1188" spans="1:5" hidden="1" x14ac:dyDescent="0.25">
      <c r="A1188" s="2" t="s">
        <v>7746</v>
      </c>
      <c r="B1188" t="s">
        <v>2164</v>
      </c>
      <c r="C1188" t="s">
        <v>7050</v>
      </c>
    </row>
    <row r="1189" spans="1:5" hidden="1" x14ac:dyDescent="0.25">
      <c r="A1189" s="2" t="s">
        <v>14109</v>
      </c>
      <c r="B1189" t="s">
        <v>6151</v>
      </c>
    </row>
    <row r="1190" spans="1:5" hidden="1" x14ac:dyDescent="0.25">
      <c r="A1190" s="2" t="s">
        <v>14109</v>
      </c>
      <c r="B1190" t="s">
        <v>2164</v>
      </c>
      <c r="C1190" t="s">
        <v>14107</v>
      </c>
      <c r="D1190" t="s">
        <v>6151</v>
      </c>
    </row>
    <row r="1191" spans="1:5" hidden="1" x14ac:dyDescent="0.25">
      <c r="A1191" s="2" t="s">
        <v>1094</v>
      </c>
      <c r="B1191" t="s">
        <v>11335</v>
      </c>
    </row>
    <row r="1192" spans="1:5" hidden="1" x14ac:dyDescent="0.25">
      <c r="A1192" s="2" t="s">
        <v>1094</v>
      </c>
      <c r="B1192" t="s">
        <v>2164</v>
      </c>
      <c r="C1192" t="s">
        <v>842</v>
      </c>
      <c r="D1192" t="s">
        <v>11335</v>
      </c>
    </row>
    <row r="1193" spans="1:5" hidden="1" x14ac:dyDescent="0.25">
      <c r="A1193" s="2" t="s">
        <v>2164</v>
      </c>
      <c r="B1193" t="s">
        <v>13169</v>
      </c>
      <c r="C1193" t="s">
        <v>6151</v>
      </c>
    </row>
    <row r="1194" spans="1:5" hidden="1" x14ac:dyDescent="0.25">
      <c r="A1194" s="2" t="s">
        <v>1094</v>
      </c>
      <c r="B1194" t="s">
        <v>14109</v>
      </c>
    </row>
    <row r="1195" spans="1:5" hidden="1" x14ac:dyDescent="0.25">
      <c r="A1195" s="2" t="s">
        <v>648</v>
      </c>
      <c r="B1195" t="s">
        <v>1094</v>
      </c>
      <c r="C1195" t="s">
        <v>14109</v>
      </c>
      <c r="D1195" t="s">
        <v>11335</v>
      </c>
    </row>
    <row r="1196" spans="1:5" hidden="1" x14ac:dyDescent="0.25">
      <c r="A1196" s="2" t="s">
        <v>7746</v>
      </c>
      <c r="B1196" t="s">
        <v>2164</v>
      </c>
      <c r="C1196" t="s">
        <v>14108</v>
      </c>
      <c r="D1196" t="s">
        <v>14110</v>
      </c>
    </row>
    <row r="1197" spans="1:5" hidden="1" x14ac:dyDescent="0.25">
      <c r="A1197" s="2" t="s">
        <v>1094</v>
      </c>
      <c r="B1197" t="s">
        <v>2164</v>
      </c>
      <c r="C1197" t="s">
        <v>10406</v>
      </c>
      <c r="D1197" t="s">
        <v>842</v>
      </c>
      <c r="E1197" t="s">
        <v>11335</v>
      </c>
    </row>
    <row r="1198" spans="1:5" hidden="1" x14ac:dyDescent="0.25">
      <c r="A1198" s="2" t="s">
        <v>1094</v>
      </c>
      <c r="B1198" t="s">
        <v>11335</v>
      </c>
    </row>
    <row r="1199" spans="1:5" hidden="1" x14ac:dyDescent="0.25">
      <c r="A1199" s="2" t="s">
        <v>3905</v>
      </c>
    </row>
    <row r="1200" spans="1:5" hidden="1" x14ac:dyDescent="0.25">
      <c r="A1200" s="2" t="s">
        <v>2164</v>
      </c>
      <c r="B1200" t="s">
        <v>13169</v>
      </c>
      <c r="C1200" t="s">
        <v>6151</v>
      </c>
    </row>
    <row r="1201" spans="1:5" x14ac:dyDescent="0.25">
      <c r="A1201" s="2" t="s">
        <v>878</v>
      </c>
      <c r="B1201" t="s">
        <v>2164</v>
      </c>
      <c r="C1201" t="s">
        <v>6151</v>
      </c>
      <c r="D1201" t="s">
        <v>14110</v>
      </c>
    </row>
    <row r="1202" spans="1:5" hidden="1" x14ac:dyDescent="0.25">
      <c r="A1202" s="2" t="s">
        <v>1094</v>
      </c>
      <c r="B1202" t="s">
        <v>7050</v>
      </c>
    </row>
    <row r="1203" spans="1:5" hidden="1" x14ac:dyDescent="0.25">
      <c r="A1203" s="2" t="s">
        <v>1094</v>
      </c>
      <c r="B1203" t="s">
        <v>2164</v>
      </c>
      <c r="C1203" t="s">
        <v>11335</v>
      </c>
    </row>
    <row r="1204" spans="1:5" x14ac:dyDescent="0.25">
      <c r="A1204" s="2" t="s">
        <v>878</v>
      </c>
      <c r="B1204" t="s">
        <v>648</v>
      </c>
      <c r="C1204" t="s">
        <v>1094</v>
      </c>
      <c r="D1204" t="s">
        <v>10406</v>
      </c>
      <c r="E1204" t="s">
        <v>7217</v>
      </c>
    </row>
    <row r="1205" spans="1:5" x14ac:dyDescent="0.25">
      <c r="A1205" s="2" t="s">
        <v>878</v>
      </c>
      <c r="B1205" t="s">
        <v>3905</v>
      </c>
    </row>
    <row r="1206" spans="1:5" x14ac:dyDescent="0.25">
      <c r="A1206" s="2" t="s">
        <v>878</v>
      </c>
      <c r="B1206" t="s">
        <v>648</v>
      </c>
      <c r="C1206" t="s">
        <v>2164</v>
      </c>
      <c r="D1206" t="s">
        <v>11335</v>
      </c>
      <c r="E1206" t="s">
        <v>6151</v>
      </c>
    </row>
    <row r="1207" spans="1:5" hidden="1" x14ac:dyDescent="0.25">
      <c r="A1207" s="2" t="s">
        <v>14109</v>
      </c>
      <c r="B1207" t="s">
        <v>2164</v>
      </c>
      <c r="C1207" t="s">
        <v>6151</v>
      </c>
    </row>
    <row r="1208" spans="1:5" x14ac:dyDescent="0.25">
      <c r="A1208" s="2" t="s">
        <v>878</v>
      </c>
      <c r="B1208" t="s">
        <v>14107</v>
      </c>
      <c r="C1208" t="s">
        <v>6151</v>
      </c>
    </row>
    <row r="1209" spans="1:5" hidden="1" x14ac:dyDescent="0.25">
      <c r="A1209" s="2" t="s">
        <v>2164</v>
      </c>
      <c r="B1209" t="s">
        <v>14107</v>
      </c>
      <c r="C1209" t="s">
        <v>7217</v>
      </c>
      <c r="D1209" t="s">
        <v>6151</v>
      </c>
    </row>
    <row r="1210" spans="1:5" hidden="1" x14ac:dyDescent="0.25">
      <c r="A1210" s="2" t="s">
        <v>1094</v>
      </c>
      <c r="B1210" t="s">
        <v>14109</v>
      </c>
    </row>
    <row r="1211" spans="1:5" hidden="1" x14ac:dyDescent="0.25">
      <c r="A1211" s="2" t="s">
        <v>648</v>
      </c>
      <c r="B1211" t="s">
        <v>6767</v>
      </c>
      <c r="C1211" t="s">
        <v>1094</v>
      </c>
      <c r="D1211" t="s">
        <v>10406</v>
      </c>
      <c r="E1211" t="s">
        <v>7217</v>
      </c>
    </row>
    <row r="1212" spans="1:5" x14ac:dyDescent="0.25">
      <c r="A1212" s="2" t="s">
        <v>878</v>
      </c>
      <c r="B1212" t="s">
        <v>648</v>
      </c>
      <c r="C1212" t="s">
        <v>2164</v>
      </c>
      <c r="D1212" t="s">
        <v>6151</v>
      </c>
    </row>
    <row r="1213" spans="1:5" x14ac:dyDescent="0.25">
      <c r="A1213" s="2" t="s">
        <v>878</v>
      </c>
      <c r="B1213" t="s">
        <v>648</v>
      </c>
      <c r="C1213" t="s">
        <v>6151</v>
      </c>
    </row>
    <row r="1214" spans="1:5" x14ac:dyDescent="0.25">
      <c r="A1214" s="2" t="s">
        <v>878</v>
      </c>
      <c r="B1214" t="s">
        <v>648</v>
      </c>
      <c r="C1214" t="s">
        <v>7217</v>
      </c>
      <c r="D1214" t="s">
        <v>6151</v>
      </c>
    </row>
    <row r="1215" spans="1:5" hidden="1" x14ac:dyDescent="0.25">
      <c r="A1215" s="2" t="s">
        <v>1094</v>
      </c>
      <c r="B1215" t="s">
        <v>14109</v>
      </c>
      <c r="C1215" t="s">
        <v>11335</v>
      </c>
    </row>
    <row r="1216" spans="1:5" hidden="1" x14ac:dyDescent="0.25">
      <c r="A1216" s="2" t="s">
        <v>14107</v>
      </c>
      <c r="B1216" t="s">
        <v>6151</v>
      </c>
    </row>
    <row r="1217" spans="1:4" hidden="1" x14ac:dyDescent="0.25">
      <c r="A1217" s="2" t="s">
        <v>2164</v>
      </c>
      <c r="B1217" t="s">
        <v>842</v>
      </c>
      <c r="C1217" t="s">
        <v>11335</v>
      </c>
    </row>
    <row r="1218" spans="1:4" hidden="1" x14ac:dyDescent="0.25">
      <c r="A1218" s="2" t="s">
        <v>3905</v>
      </c>
      <c r="B1218" t="s">
        <v>14107</v>
      </c>
      <c r="C1218" t="s">
        <v>6151</v>
      </c>
    </row>
    <row r="1219" spans="1:4" hidden="1" x14ac:dyDescent="0.25">
      <c r="A1219" s="2" t="s">
        <v>1094</v>
      </c>
      <c r="B1219" t="s">
        <v>2164</v>
      </c>
      <c r="C1219" t="s">
        <v>10406</v>
      </c>
      <c r="D1219" t="s">
        <v>842</v>
      </c>
    </row>
    <row r="1220" spans="1:4" hidden="1" x14ac:dyDescent="0.25">
      <c r="A1220" s="2" t="s">
        <v>1094</v>
      </c>
      <c r="B1220" t="s">
        <v>11335</v>
      </c>
    </row>
    <row r="1221" spans="1:4" hidden="1" x14ac:dyDescent="0.25">
      <c r="A1221" s="2" t="s">
        <v>7746</v>
      </c>
      <c r="B1221" t="s">
        <v>2164</v>
      </c>
      <c r="C1221" t="s">
        <v>7050</v>
      </c>
      <c r="D1221" t="s">
        <v>9990</v>
      </c>
    </row>
    <row r="1222" spans="1:4" hidden="1" x14ac:dyDescent="0.25">
      <c r="A1222" s="2" t="s">
        <v>14109</v>
      </c>
      <c r="B1222" t="s">
        <v>2164</v>
      </c>
      <c r="C1222" t="s">
        <v>6151</v>
      </c>
    </row>
    <row r="1223" spans="1:4" hidden="1" x14ac:dyDescent="0.25">
      <c r="A1223" s="2" t="s">
        <v>3905</v>
      </c>
      <c r="B1223" t="s">
        <v>14107</v>
      </c>
      <c r="C1223" t="s">
        <v>6151</v>
      </c>
    </row>
    <row r="1224" spans="1:4" hidden="1" x14ac:dyDescent="0.25">
      <c r="A1224" s="2" t="s">
        <v>2164</v>
      </c>
      <c r="B1224" t="s">
        <v>13169</v>
      </c>
    </row>
    <row r="1225" spans="1:4" hidden="1" x14ac:dyDescent="0.25">
      <c r="A1225" s="2" t="s">
        <v>648</v>
      </c>
      <c r="B1225" t="s">
        <v>2164</v>
      </c>
      <c r="C1225" t="s">
        <v>11335</v>
      </c>
    </row>
    <row r="1226" spans="1:4" x14ac:dyDescent="0.25">
      <c r="A1226" s="2" t="s">
        <v>878</v>
      </c>
      <c r="B1226" t="s">
        <v>3905</v>
      </c>
      <c r="C1226" t="s">
        <v>7217</v>
      </c>
      <c r="D1226" t="s">
        <v>6151</v>
      </c>
    </row>
    <row r="1227" spans="1:4" hidden="1" x14ac:dyDescent="0.25">
      <c r="A1227" s="2" t="s">
        <v>1094</v>
      </c>
      <c r="B1227" t="s">
        <v>10406</v>
      </c>
    </row>
    <row r="1228" spans="1:4" hidden="1" x14ac:dyDescent="0.25">
      <c r="A1228" s="2" t="s">
        <v>2164</v>
      </c>
      <c r="B1228" t="s">
        <v>11335</v>
      </c>
    </row>
    <row r="1229" spans="1:4" hidden="1" x14ac:dyDescent="0.25">
      <c r="A1229" s="2" t="s">
        <v>1094</v>
      </c>
      <c r="B1229" t="s">
        <v>7050</v>
      </c>
      <c r="C1229" t="s">
        <v>11335</v>
      </c>
    </row>
    <row r="1230" spans="1:4" hidden="1" x14ac:dyDescent="0.25">
      <c r="A1230" s="2" t="s">
        <v>648</v>
      </c>
      <c r="B1230" t="s">
        <v>1094</v>
      </c>
      <c r="C1230" t="s">
        <v>7217</v>
      </c>
    </row>
    <row r="1231" spans="1:4" hidden="1" x14ac:dyDescent="0.25">
      <c r="A1231" s="2" t="s">
        <v>1094</v>
      </c>
      <c r="B1231" t="s">
        <v>2164</v>
      </c>
    </row>
    <row r="1232" spans="1:4" hidden="1" x14ac:dyDescent="0.25">
      <c r="A1232" s="2" t="s">
        <v>3905</v>
      </c>
      <c r="B1232" t="s">
        <v>14107</v>
      </c>
    </row>
    <row r="1233" spans="1:6" hidden="1" x14ac:dyDescent="0.25">
      <c r="A1233" s="2" t="s">
        <v>14107</v>
      </c>
      <c r="B1233" t="s">
        <v>6151</v>
      </c>
    </row>
    <row r="1234" spans="1:6" hidden="1" x14ac:dyDescent="0.25">
      <c r="A1234" s="2" t="s">
        <v>7746</v>
      </c>
      <c r="B1234" t="s">
        <v>2164</v>
      </c>
      <c r="C1234" t="s">
        <v>7050</v>
      </c>
      <c r="D1234" t="s">
        <v>9990</v>
      </c>
    </row>
    <row r="1235" spans="1:6" hidden="1" x14ac:dyDescent="0.25">
      <c r="A1235" s="2" t="s">
        <v>1094</v>
      </c>
    </row>
    <row r="1236" spans="1:6" hidden="1" x14ac:dyDescent="0.25">
      <c r="A1236" s="2" t="s">
        <v>1094</v>
      </c>
      <c r="B1236" t="s">
        <v>2164</v>
      </c>
    </row>
    <row r="1237" spans="1:6" hidden="1" x14ac:dyDescent="0.25">
      <c r="A1237" s="2" t="s">
        <v>3905</v>
      </c>
    </row>
    <row r="1238" spans="1:6" hidden="1" x14ac:dyDescent="0.25">
      <c r="A1238" s="2" t="s">
        <v>1094</v>
      </c>
      <c r="B1238" t="s">
        <v>14109</v>
      </c>
      <c r="C1238" t="s">
        <v>11335</v>
      </c>
    </row>
    <row r="1239" spans="1:6" hidden="1" x14ac:dyDescent="0.25">
      <c r="A1239" s="2" t="s">
        <v>2164</v>
      </c>
    </row>
    <row r="1240" spans="1:6" hidden="1" x14ac:dyDescent="0.25">
      <c r="A1240" s="2" t="s">
        <v>1094</v>
      </c>
      <c r="B1240" t="s">
        <v>2164</v>
      </c>
      <c r="C1240" t="s">
        <v>11335</v>
      </c>
      <c r="D1240" t="s">
        <v>14108</v>
      </c>
    </row>
    <row r="1241" spans="1:6" hidden="1" x14ac:dyDescent="0.25">
      <c r="A1241" s="2" t="s">
        <v>1094</v>
      </c>
      <c r="B1241" t="s">
        <v>2164</v>
      </c>
    </row>
    <row r="1242" spans="1:6" hidden="1" x14ac:dyDescent="0.25">
      <c r="A1242" s="2" t="s">
        <v>1094</v>
      </c>
      <c r="B1242" t="s">
        <v>8666</v>
      </c>
    </row>
    <row r="1243" spans="1:6" x14ac:dyDescent="0.25">
      <c r="A1243" s="2" t="s">
        <v>878</v>
      </c>
      <c r="B1243" t="s">
        <v>648</v>
      </c>
      <c r="C1243" t="s">
        <v>14109</v>
      </c>
      <c r="D1243" t="s">
        <v>842</v>
      </c>
      <c r="E1243" t="s">
        <v>14107</v>
      </c>
      <c r="F1243" t="s">
        <v>6151</v>
      </c>
    </row>
    <row r="1244" spans="1:6" hidden="1" x14ac:dyDescent="0.25">
      <c r="A1244" s="2" t="s">
        <v>648</v>
      </c>
      <c r="B1244" t="s">
        <v>2164</v>
      </c>
      <c r="C1244" t="s">
        <v>14107</v>
      </c>
    </row>
    <row r="1245" spans="1:6" hidden="1" x14ac:dyDescent="0.25">
      <c r="A1245" s="2" t="s">
        <v>1094</v>
      </c>
      <c r="B1245" t="s">
        <v>2164</v>
      </c>
      <c r="C1245" t="s">
        <v>11335</v>
      </c>
    </row>
    <row r="1246" spans="1:6" hidden="1" x14ac:dyDescent="0.25">
      <c r="A1246" s="2" t="s">
        <v>7746</v>
      </c>
      <c r="B1246" t="s">
        <v>14109</v>
      </c>
      <c r="C1246" t="s">
        <v>2164</v>
      </c>
      <c r="D1246" t="s">
        <v>7050</v>
      </c>
    </row>
    <row r="1247" spans="1:6" x14ac:dyDescent="0.25">
      <c r="A1247" s="2" t="s">
        <v>878</v>
      </c>
      <c r="B1247" t="s">
        <v>648</v>
      </c>
      <c r="C1247" t="s">
        <v>14109</v>
      </c>
      <c r="D1247" t="s">
        <v>6151</v>
      </c>
    </row>
    <row r="1248" spans="1:6" hidden="1" x14ac:dyDescent="0.25">
      <c r="A1248" s="2" t="s">
        <v>2164</v>
      </c>
      <c r="B1248" t="s">
        <v>9990</v>
      </c>
      <c r="C1248" t="s">
        <v>11335</v>
      </c>
    </row>
    <row r="1249" spans="1:7" hidden="1" x14ac:dyDescent="0.25">
      <c r="A1249" s="2" t="s">
        <v>14109</v>
      </c>
      <c r="B1249" t="s">
        <v>2164</v>
      </c>
      <c r="C1249" t="s">
        <v>3905</v>
      </c>
      <c r="D1249" t="s">
        <v>6151</v>
      </c>
    </row>
    <row r="1250" spans="1:7" hidden="1" x14ac:dyDescent="0.25">
      <c r="A1250" s="2" t="s">
        <v>1094</v>
      </c>
    </row>
    <row r="1251" spans="1:7" hidden="1" x14ac:dyDescent="0.25">
      <c r="A1251" s="2" t="s">
        <v>3905</v>
      </c>
      <c r="B1251" t="s">
        <v>7217</v>
      </c>
      <c r="C1251" t="s">
        <v>6151</v>
      </c>
    </row>
    <row r="1252" spans="1:7" x14ac:dyDescent="0.25">
      <c r="A1252" s="2" t="s">
        <v>878</v>
      </c>
      <c r="B1252" t="s">
        <v>648</v>
      </c>
      <c r="C1252" t="s">
        <v>11335</v>
      </c>
    </row>
    <row r="1253" spans="1:7" hidden="1" x14ac:dyDescent="0.25">
      <c r="A1253" s="2" t="s">
        <v>7746</v>
      </c>
      <c r="B1253" t="s">
        <v>2164</v>
      </c>
      <c r="C1253" t="s">
        <v>13169</v>
      </c>
      <c r="D1253" t="s">
        <v>11335</v>
      </c>
    </row>
    <row r="1254" spans="1:7" hidden="1" x14ac:dyDescent="0.25">
      <c r="A1254" s="2" t="s">
        <v>2164</v>
      </c>
      <c r="B1254" t="s">
        <v>11335</v>
      </c>
    </row>
    <row r="1255" spans="1:7" hidden="1" x14ac:dyDescent="0.25">
      <c r="A1255" s="2" t="s">
        <v>3905</v>
      </c>
      <c r="B1255" t="s">
        <v>6151</v>
      </c>
    </row>
    <row r="1256" spans="1:7" hidden="1" x14ac:dyDescent="0.25">
      <c r="A1256" s="2" t="s">
        <v>14109</v>
      </c>
      <c r="B1256" t="s">
        <v>2164</v>
      </c>
      <c r="C1256" t="s">
        <v>11335</v>
      </c>
      <c r="D1256" t="s">
        <v>6151</v>
      </c>
    </row>
    <row r="1257" spans="1:7" hidden="1" x14ac:dyDescent="0.25">
      <c r="A1257" s="2" t="s">
        <v>1094</v>
      </c>
      <c r="B1257" t="s">
        <v>2164</v>
      </c>
    </row>
    <row r="1258" spans="1:7" x14ac:dyDescent="0.25">
      <c r="A1258" s="2" t="s">
        <v>878</v>
      </c>
      <c r="B1258" t="s">
        <v>14109</v>
      </c>
      <c r="C1258" t="s">
        <v>2164</v>
      </c>
      <c r="D1258" t="s">
        <v>6151</v>
      </c>
    </row>
    <row r="1259" spans="1:7" hidden="1" x14ac:dyDescent="0.25">
      <c r="A1259" s="2" t="s">
        <v>648</v>
      </c>
      <c r="B1259" t="s">
        <v>6767</v>
      </c>
      <c r="C1259" t="s">
        <v>1094</v>
      </c>
      <c r="D1259" t="s">
        <v>2164</v>
      </c>
      <c r="E1259" t="s">
        <v>10406</v>
      </c>
      <c r="F1259" t="s">
        <v>842</v>
      </c>
      <c r="G1259" t="s">
        <v>9990</v>
      </c>
    </row>
    <row r="1260" spans="1:7" hidden="1" x14ac:dyDescent="0.25">
      <c r="A1260" s="2" t="s">
        <v>14109</v>
      </c>
      <c r="B1260" t="s">
        <v>2164</v>
      </c>
      <c r="C1260" t="s">
        <v>14107</v>
      </c>
      <c r="D1260" t="s">
        <v>6151</v>
      </c>
    </row>
    <row r="1261" spans="1:7" hidden="1" x14ac:dyDescent="0.25">
      <c r="A1261" s="2" t="s">
        <v>2164</v>
      </c>
      <c r="B1261" t="s">
        <v>11335</v>
      </c>
    </row>
    <row r="1262" spans="1:7" x14ac:dyDescent="0.25">
      <c r="A1262" s="2" t="s">
        <v>878</v>
      </c>
      <c r="B1262" t="s">
        <v>1094</v>
      </c>
      <c r="C1262" t="s">
        <v>14109</v>
      </c>
    </row>
    <row r="1263" spans="1:7" hidden="1" x14ac:dyDescent="0.25">
      <c r="A1263" s="2" t="s">
        <v>2164</v>
      </c>
      <c r="B1263" t="s">
        <v>6151</v>
      </c>
    </row>
    <row r="1264" spans="1:7" hidden="1" x14ac:dyDescent="0.25">
      <c r="A1264" s="2" t="s">
        <v>2164</v>
      </c>
    </row>
    <row r="1265" spans="1:5" hidden="1" x14ac:dyDescent="0.25">
      <c r="A1265" s="2" t="s">
        <v>7746</v>
      </c>
      <c r="B1265" t="s">
        <v>2164</v>
      </c>
      <c r="C1265" t="s">
        <v>13169</v>
      </c>
      <c r="D1265" t="s">
        <v>11335</v>
      </c>
    </row>
    <row r="1266" spans="1:5" x14ac:dyDescent="0.25">
      <c r="A1266" s="2" t="s">
        <v>878</v>
      </c>
      <c r="B1266" t="s">
        <v>14109</v>
      </c>
      <c r="C1266" t="s">
        <v>6151</v>
      </c>
    </row>
    <row r="1267" spans="1:5" x14ac:dyDescent="0.25">
      <c r="A1267" s="2" t="s">
        <v>878</v>
      </c>
      <c r="B1267" t="s">
        <v>14109</v>
      </c>
      <c r="C1267" t="s">
        <v>2164</v>
      </c>
      <c r="D1267" t="s">
        <v>6151</v>
      </c>
    </row>
    <row r="1268" spans="1:5" hidden="1" x14ac:dyDescent="0.25">
      <c r="A1268" s="2" t="s">
        <v>2164</v>
      </c>
      <c r="B1268" t="s">
        <v>6151</v>
      </c>
    </row>
    <row r="1269" spans="1:5" x14ac:dyDescent="0.25">
      <c r="A1269" s="2" t="s">
        <v>878</v>
      </c>
      <c r="B1269" t="s">
        <v>648</v>
      </c>
      <c r="C1269" t="s">
        <v>1094</v>
      </c>
      <c r="D1269" t="s">
        <v>7050</v>
      </c>
      <c r="E1269" t="s">
        <v>6151</v>
      </c>
    </row>
    <row r="1270" spans="1:5" hidden="1" x14ac:dyDescent="0.25">
      <c r="A1270" s="2" t="s">
        <v>648</v>
      </c>
      <c r="B1270" t="s">
        <v>6767</v>
      </c>
      <c r="C1270" t="s">
        <v>1094</v>
      </c>
      <c r="D1270" t="s">
        <v>14109</v>
      </c>
      <c r="E1270" t="s">
        <v>10406</v>
      </c>
    </row>
    <row r="1271" spans="1:5" hidden="1" x14ac:dyDescent="0.25">
      <c r="A1271" s="2" t="s">
        <v>1094</v>
      </c>
      <c r="B1271" t="s">
        <v>11335</v>
      </c>
    </row>
    <row r="1272" spans="1:5" hidden="1" x14ac:dyDescent="0.25">
      <c r="A1272" s="2" t="s">
        <v>1094</v>
      </c>
      <c r="B1272" t="s">
        <v>11335</v>
      </c>
      <c r="C1272" t="s">
        <v>7217</v>
      </c>
      <c r="D1272" t="s">
        <v>6151</v>
      </c>
    </row>
    <row r="1273" spans="1:5" hidden="1" x14ac:dyDescent="0.25">
      <c r="A1273" s="2" t="s">
        <v>1094</v>
      </c>
      <c r="B1273" t="s">
        <v>11335</v>
      </c>
    </row>
    <row r="1274" spans="1:5" hidden="1" x14ac:dyDescent="0.25">
      <c r="A1274" s="2" t="s">
        <v>1094</v>
      </c>
      <c r="B1274" t="s">
        <v>14109</v>
      </c>
      <c r="C1274" t="s">
        <v>10406</v>
      </c>
      <c r="D1274" t="s">
        <v>11335</v>
      </c>
    </row>
    <row r="1275" spans="1:5" hidden="1" x14ac:dyDescent="0.25">
      <c r="A1275" s="2" t="s">
        <v>1094</v>
      </c>
      <c r="B1275" t="s">
        <v>2164</v>
      </c>
      <c r="C1275" t="s">
        <v>11335</v>
      </c>
    </row>
    <row r="1276" spans="1:5" hidden="1" x14ac:dyDescent="0.25">
      <c r="A1276" s="2" t="s">
        <v>7746</v>
      </c>
      <c r="B1276" t="s">
        <v>2164</v>
      </c>
      <c r="C1276" t="s">
        <v>11335</v>
      </c>
    </row>
    <row r="1277" spans="1:5" hidden="1" x14ac:dyDescent="0.25">
      <c r="A1277" s="2" t="s">
        <v>2164</v>
      </c>
    </row>
    <row r="1278" spans="1:5" hidden="1" x14ac:dyDescent="0.25">
      <c r="A1278" s="2" t="s">
        <v>14109</v>
      </c>
      <c r="B1278" t="s">
        <v>3905</v>
      </c>
      <c r="C1278" t="s">
        <v>6151</v>
      </c>
    </row>
    <row r="1279" spans="1:5" x14ac:dyDescent="0.25">
      <c r="A1279" s="2" t="s">
        <v>878</v>
      </c>
      <c r="B1279" t="s">
        <v>648</v>
      </c>
      <c r="C1279" t="s">
        <v>842</v>
      </c>
      <c r="D1279" t="s">
        <v>6151</v>
      </c>
    </row>
    <row r="1280" spans="1:5" hidden="1" x14ac:dyDescent="0.25">
      <c r="A1280" s="2" t="s">
        <v>2164</v>
      </c>
      <c r="B1280" t="s">
        <v>3905</v>
      </c>
      <c r="C1280" t="s">
        <v>7217</v>
      </c>
      <c r="D1280" t="s">
        <v>6151</v>
      </c>
    </row>
    <row r="1281" spans="1:6" hidden="1" x14ac:dyDescent="0.25">
      <c r="A1281" s="2" t="s">
        <v>1094</v>
      </c>
    </row>
    <row r="1282" spans="1:6" hidden="1" x14ac:dyDescent="0.25">
      <c r="A1282" s="2" t="s">
        <v>1094</v>
      </c>
      <c r="B1282" t="s">
        <v>2164</v>
      </c>
      <c r="C1282" t="s">
        <v>7050</v>
      </c>
    </row>
    <row r="1283" spans="1:6" x14ac:dyDescent="0.25">
      <c r="A1283" s="2" t="s">
        <v>878</v>
      </c>
      <c r="B1283" t="s">
        <v>648</v>
      </c>
      <c r="C1283" t="s">
        <v>2164</v>
      </c>
      <c r="D1283" t="s">
        <v>6151</v>
      </c>
    </row>
    <row r="1284" spans="1:6" x14ac:dyDescent="0.25">
      <c r="A1284" s="2" t="s">
        <v>878</v>
      </c>
      <c r="B1284" t="s">
        <v>7217</v>
      </c>
    </row>
    <row r="1285" spans="1:6" x14ac:dyDescent="0.25">
      <c r="A1285" s="2" t="s">
        <v>878</v>
      </c>
      <c r="B1285" t="s">
        <v>3905</v>
      </c>
      <c r="C1285" t="s">
        <v>14107</v>
      </c>
      <c r="D1285" t="s">
        <v>7217</v>
      </c>
      <c r="E1285" t="s">
        <v>6151</v>
      </c>
    </row>
    <row r="1286" spans="1:6" hidden="1" x14ac:dyDescent="0.25">
      <c r="A1286" s="2" t="s">
        <v>2164</v>
      </c>
      <c r="B1286" t="s">
        <v>14107</v>
      </c>
      <c r="C1286" t="s">
        <v>7217</v>
      </c>
      <c r="D1286" t="s">
        <v>6151</v>
      </c>
    </row>
    <row r="1287" spans="1:6" x14ac:dyDescent="0.25">
      <c r="A1287" s="2" t="s">
        <v>878</v>
      </c>
      <c r="B1287" t="s">
        <v>648</v>
      </c>
      <c r="C1287" t="s">
        <v>6151</v>
      </c>
    </row>
    <row r="1288" spans="1:6" hidden="1" x14ac:dyDescent="0.25">
      <c r="A1288" s="2" t="s">
        <v>1094</v>
      </c>
      <c r="B1288" t="s">
        <v>842</v>
      </c>
      <c r="C1288" t="s">
        <v>7217</v>
      </c>
    </row>
    <row r="1289" spans="1:6" hidden="1" x14ac:dyDescent="0.25">
      <c r="A1289" s="2" t="s">
        <v>648</v>
      </c>
      <c r="B1289" t="s">
        <v>7217</v>
      </c>
      <c r="C1289" t="s">
        <v>6151</v>
      </c>
    </row>
    <row r="1290" spans="1:6" hidden="1" x14ac:dyDescent="0.25">
      <c r="A1290" s="2" t="s">
        <v>1094</v>
      </c>
      <c r="B1290" t="s">
        <v>2164</v>
      </c>
    </row>
    <row r="1291" spans="1:6" hidden="1" x14ac:dyDescent="0.25">
      <c r="A1291" s="2" t="s">
        <v>648</v>
      </c>
      <c r="B1291" t="s">
        <v>6767</v>
      </c>
      <c r="C1291" t="s">
        <v>1094</v>
      </c>
      <c r="D1291" t="s">
        <v>842</v>
      </c>
      <c r="E1291" t="s">
        <v>11335</v>
      </c>
    </row>
    <row r="1292" spans="1:6" x14ac:dyDescent="0.25">
      <c r="A1292" s="2" t="s">
        <v>878</v>
      </c>
      <c r="B1292" t="s">
        <v>14109</v>
      </c>
      <c r="C1292" t="s">
        <v>2164</v>
      </c>
      <c r="D1292" t="s">
        <v>14107</v>
      </c>
      <c r="E1292" t="s">
        <v>6151</v>
      </c>
    </row>
    <row r="1293" spans="1:6" x14ac:dyDescent="0.25">
      <c r="A1293" s="2" t="s">
        <v>878</v>
      </c>
      <c r="B1293" t="s">
        <v>648</v>
      </c>
      <c r="C1293" t="s">
        <v>10406</v>
      </c>
      <c r="D1293" t="s">
        <v>6151</v>
      </c>
    </row>
    <row r="1294" spans="1:6" hidden="1" x14ac:dyDescent="0.25">
      <c r="A1294" s="2" t="s">
        <v>2164</v>
      </c>
      <c r="B1294" t="s">
        <v>14107</v>
      </c>
      <c r="C1294" t="s">
        <v>6151</v>
      </c>
    </row>
    <row r="1295" spans="1:6" hidden="1" x14ac:dyDescent="0.25">
      <c r="A1295" s="2" t="s">
        <v>1094</v>
      </c>
      <c r="B1295" t="s">
        <v>14109</v>
      </c>
      <c r="C1295" t="s">
        <v>2164</v>
      </c>
      <c r="D1295" t="s">
        <v>6151</v>
      </c>
    </row>
    <row r="1296" spans="1:6" hidden="1" x14ac:dyDescent="0.25">
      <c r="A1296" s="2" t="s">
        <v>648</v>
      </c>
      <c r="B1296" t="s">
        <v>1094</v>
      </c>
      <c r="C1296" t="s">
        <v>2164</v>
      </c>
      <c r="D1296" t="s">
        <v>11335</v>
      </c>
      <c r="E1296" t="s">
        <v>6151</v>
      </c>
      <c r="F1296" t="s">
        <v>14110</v>
      </c>
    </row>
    <row r="1297" spans="1:6" hidden="1" x14ac:dyDescent="0.25">
      <c r="A1297" s="2" t="s">
        <v>1094</v>
      </c>
      <c r="B1297" t="s">
        <v>842</v>
      </c>
    </row>
    <row r="1298" spans="1:6" x14ac:dyDescent="0.25">
      <c r="A1298" s="2" t="s">
        <v>878</v>
      </c>
      <c r="B1298" t="s">
        <v>2164</v>
      </c>
      <c r="C1298" t="s">
        <v>13169</v>
      </c>
      <c r="D1298" t="s">
        <v>11335</v>
      </c>
      <c r="E1298" t="s">
        <v>14110</v>
      </c>
    </row>
    <row r="1299" spans="1:6" hidden="1" x14ac:dyDescent="0.25">
      <c r="A1299" s="2" t="s">
        <v>2164</v>
      </c>
      <c r="B1299" t="s">
        <v>13169</v>
      </c>
      <c r="C1299" t="s">
        <v>14110</v>
      </c>
    </row>
    <row r="1300" spans="1:6" x14ac:dyDescent="0.25">
      <c r="A1300" s="2" t="s">
        <v>878</v>
      </c>
      <c r="B1300" t="s">
        <v>2164</v>
      </c>
      <c r="C1300" t="s">
        <v>7217</v>
      </c>
      <c r="D1300" t="s">
        <v>6151</v>
      </c>
    </row>
    <row r="1301" spans="1:6" hidden="1" x14ac:dyDescent="0.25">
      <c r="A1301" s="2" t="s">
        <v>648</v>
      </c>
      <c r="B1301" t="s">
        <v>6767</v>
      </c>
      <c r="C1301" t="s">
        <v>1094</v>
      </c>
      <c r="D1301" t="s">
        <v>842</v>
      </c>
      <c r="E1301" t="s">
        <v>7050</v>
      </c>
      <c r="F1301" t="s">
        <v>11335</v>
      </c>
    </row>
    <row r="1302" spans="1:6" hidden="1" x14ac:dyDescent="0.25">
      <c r="A1302" s="2" t="s">
        <v>1094</v>
      </c>
    </row>
    <row r="1303" spans="1:6" x14ac:dyDescent="0.25">
      <c r="A1303" s="2" t="s">
        <v>878</v>
      </c>
      <c r="B1303" t="s">
        <v>2164</v>
      </c>
      <c r="C1303" t="s">
        <v>842</v>
      </c>
    </row>
    <row r="1304" spans="1:6" x14ac:dyDescent="0.25">
      <c r="A1304" s="2" t="s">
        <v>878</v>
      </c>
      <c r="B1304" t="s">
        <v>648</v>
      </c>
      <c r="C1304" t="s">
        <v>2164</v>
      </c>
      <c r="D1304" t="s">
        <v>842</v>
      </c>
      <c r="E1304" t="s">
        <v>14110</v>
      </c>
    </row>
    <row r="1305" spans="1:6" hidden="1" x14ac:dyDescent="0.25">
      <c r="A1305" s="2" t="s">
        <v>2164</v>
      </c>
      <c r="B1305" t="s">
        <v>842</v>
      </c>
      <c r="C1305" t="s">
        <v>11335</v>
      </c>
      <c r="D1305" t="s">
        <v>7217</v>
      </c>
    </row>
    <row r="1306" spans="1:6" hidden="1" x14ac:dyDescent="0.25">
      <c r="A1306" s="2" t="s">
        <v>1094</v>
      </c>
      <c r="B1306" t="s">
        <v>11335</v>
      </c>
    </row>
    <row r="1307" spans="1:6" x14ac:dyDescent="0.25">
      <c r="A1307" s="2" t="s">
        <v>878</v>
      </c>
      <c r="B1307" t="s">
        <v>14109</v>
      </c>
      <c r="C1307" t="s">
        <v>6151</v>
      </c>
    </row>
    <row r="1308" spans="1:6" hidden="1" x14ac:dyDescent="0.25">
      <c r="A1308" s="2" t="s">
        <v>6767</v>
      </c>
      <c r="B1308" t="s">
        <v>1094</v>
      </c>
      <c r="C1308" t="s">
        <v>10406</v>
      </c>
      <c r="D1308" t="s">
        <v>3905</v>
      </c>
      <c r="E1308" t="s">
        <v>7217</v>
      </c>
    </row>
    <row r="1309" spans="1:6" x14ac:dyDescent="0.25">
      <c r="A1309" s="2" t="s">
        <v>878</v>
      </c>
      <c r="B1309" t="s">
        <v>648</v>
      </c>
      <c r="C1309" t="s">
        <v>7217</v>
      </c>
      <c r="D1309" t="s">
        <v>6151</v>
      </c>
    </row>
    <row r="1310" spans="1:6" hidden="1" x14ac:dyDescent="0.25">
      <c r="A1310" s="2" t="s">
        <v>7746</v>
      </c>
      <c r="B1310" t="s">
        <v>2164</v>
      </c>
      <c r="C1310" t="s">
        <v>11335</v>
      </c>
      <c r="D1310" t="s">
        <v>14108</v>
      </c>
    </row>
    <row r="1311" spans="1:6" x14ac:dyDescent="0.25">
      <c r="A1311" s="2" t="s">
        <v>878</v>
      </c>
      <c r="B1311" t="s">
        <v>1094</v>
      </c>
      <c r="C1311" t="s">
        <v>7217</v>
      </c>
    </row>
    <row r="1312" spans="1:6" hidden="1" x14ac:dyDescent="0.25">
      <c r="A1312" s="2" t="s">
        <v>1094</v>
      </c>
      <c r="B1312" t="s">
        <v>14108</v>
      </c>
    </row>
    <row r="1313" spans="1:5" x14ac:dyDescent="0.25">
      <c r="A1313" s="2" t="s">
        <v>878</v>
      </c>
      <c r="B1313" t="s">
        <v>648</v>
      </c>
      <c r="C1313" t="s">
        <v>2164</v>
      </c>
      <c r="D1313" t="s">
        <v>13169</v>
      </c>
      <c r="E1313" t="s">
        <v>14110</v>
      </c>
    </row>
    <row r="1314" spans="1:5" hidden="1" x14ac:dyDescent="0.25">
      <c r="A1314" s="2" t="s">
        <v>1094</v>
      </c>
      <c r="B1314" t="s">
        <v>11335</v>
      </c>
    </row>
    <row r="1315" spans="1:5" hidden="1" x14ac:dyDescent="0.25">
      <c r="A1315" s="2" t="s">
        <v>1094</v>
      </c>
      <c r="B1315" t="s">
        <v>11335</v>
      </c>
    </row>
    <row r="1316" spans="1:5" hidden="1" x14ac:dyDescent="0.25">
      <c r="A1316" s="2" t="s">
        <v>1094</v>
      </c>
    </row>
    <row r="1317" spans="1:5" x14ac:dyDescent="0.25">
      <c r="A1317" s="2" t="s">
        <v>878</v>
      </c>
      <c r="B1317" t="s">
        <v>648</v>
      </c>
      <c r="C1317" t="s">
        <v>1094</v>
      </c>
      <c r="D1317" t="s">
        <v>10406</v>
      </c>
      <c r="E1317" t="s">
        <v>7217</v>
      </c>
    </row>
    <row r="1318" spans="1:5" x14ac:dyDescent="0.25">
      <c r="A1318" s="2" t="s">
        <v>878</v>
      </c>
      <c r="B1318" t="s">
        <v>648</v>
      </c>
      <c r="C1318" t="s">
        <v>14107</v>
      </c>
      <c r="D1318" t="s">
        <v>7217</v>
      </c>
      <c r="E1318" t="s">
        <v>6151</v>
      </c>
    </row>
    <row r="1319" spans="1:5" x14ac:dyDescent="0.25">
      <c r="A1319" s="2" t="s">
        <v>878</v>
      </c>
      <c r="B1319" t="s">
        <v>7746</v>
      </c>
      <c r="C1319" t="s">
        <v>2164</v>
      </c>
    </row>
    <row r="1320" spans="1:5" hidden="1" x14ac:dyDescent="0.25">
      <c r="A1320" s="2" t="s">
        <v>2164</v>
      </c>
      <c r="B1320" t="s">
        <v>11335</v>
      </c>
    </row>
    <row r="1321" spans="1:5" hidden="1" x14ac:dyDescent="0.25">
      <c r="A1321" s="2" t="s">
        <v>648</v>
      </c>
      <c r="B1321" t="s">
        <v>6767</v>
      </c>
      <c r="C1321" t="s">
        <v>10406</v>
      </c>
      <c r="D1321" t="s">
        <v>842</v>
      </c>
    </row>
    <row r="1322" spans="1:5" hidden="1" x14ac:dyDescent="0.25">
      <c r="A1322" s="2" t="s">
        <v>7746</v>
      </c>
      <c r="B1322" t="s">
        <v>2164</v>
      </c>
      <c r="C1322" t="s">
        <v>14108</v>
      </c>
    </row>
    <row r="1323" spans="1:5" hidden="1" x14ac:dyDescent="0.25">
      <c r="A1323" s="2" t="s">
        <v>14109</v>
      </c>
      <c r="B1323" t="s">
        <v>2164</v>
      </c>
      <c r="C1323" t="s">
        <v>6151</v>
      </c>
    </row>
    <row r="1324" spans="1:5" hidden="1" x14ac:dyDescent="0.25">
      <c r="A1324" s="2" t="s">
        <v>1094</v>
      </c>
      <c r="B1324" t="s">
        <v>14109</v>
      </c>
      <c r="C1324" t="s">
        <v>11335</v>
      </c>
    </row>
    <row r="1325" spans="1:5" x14ac:dyDescent="0.25">
      <c r="A1325" s="2" t="s">
        <v>878</v>
      </c>
      <c r="B1325" t="s">
        <v>1094</v>
      </c>
      <c r="C1325" t="s">
        <v>14109</v>
      </c>
    </row>
    <row r="1326" spans="1:5" hidden="1" x14ac:dyDescent="0.25">
      <c r="A1326" s="2" t="s">
        <v>2164</v>
      </c>
      <c r="B1326" t="s">
        <v>11335</v>
      </c>
    </row>
    <row r="1327" spans="1:5" hidden="1" x14ac:dyDescent="0.25">
      <c r="A1327" s="2" t="s">
        <v>1094</v>
      </c>
      <c r="B1327" t="s">
        <v>2164</v>
      </c>
    </row>
    <row r="1328" spans="1:5" hidden="1" x14ac:dyDescent="0.25">
      <c r="A1328" s="2" t="s">
        <v>14107</v>
      </c>
      <c r="B1328" t="s">
        <v>6151</v>
      </c>
    </row>
    <row r="1329" spans="1:5" hidden="1" x14ac:dyDescent="0.25">
      <c r="A1329" s="2" t="s">
        <v>14109</v>
      </c>
      <c r="B1329" t="s">
        <v>2164</v>
      </c>
      <c r="C1329" t="s">
        <v>14107</v>
      </c>
      <c r="D1329" t="s">
        <v>6151</v>
      </c>
    </row>
    <row r="1330" spans="1:5" hidden="1" x14ac:dyDescent="0.25">
      <c r="A1330" s="2" t="s">
        <v>2164</v>
      </c>
      <c r="B1330" t="s">
        <v>7050</v>
      </c>
    </row>
    <row r="1331" spans="1:5" hidden="1" x14ac:dyDescent="0.25">
      <c r="A1331" s="2" t="s">
        <v>2164</v>
      </c>
    </row>
    <row r="1332" spans="1:5" hidden="1" x14ac:dyDescent="0.25">
      <c r="A1332" s="2" t="s">
        <v>648</v>
      </c>
      <c r="B1332" t="s">
        <v>2164</v>
      </c>
    </row>
    <row r="1333" spans="1:5" hidden="1" x14ac:dyDescent="0.25">
      <c r="A1333" s="2" t="s">
        <v>3905</v>
      </c>
      <c r="B1333" t="s">
        <v>14107</v>
      </c>
      <c r="C1333" t="s">
        <v>7217</v>
      </c>
    </row>
    <row r="1334" spans="1:5" x14ac:dyDescent="0.25">
      <c r="A1334" s="2" t="s">
        <v>878</v>
      </c>
      <c r="B1334" t="s">
        <v>7217</v>
      </c>
      <c r="C1334" t="s">
        <v>6151</v>
      </c>
    </row>
    <row r="1335" spans="1:5" hidden="1" x14ac:dyDescent="0.25">
      <c r="A1335" s="2" t="s">
        <v>14109</v>
      </c>
      <c r="B1335" t="s">
        <v>14107</v>
      </c>
      <c r="C1335" t="s">
        <v>6151</v>
      </c>
    </row>
    <row r="1336" spans="1:5" x14ac:dyDescent="0.25">
      <c r="A1336" s="2" t="s">
        <v>878</v>
      </c>
      <c r="B1336" t="s">
        <v>648</v>
      </c>
      <c r="C1336" t="s">
        <v>2164</v>
      </c>
      <c r="D1336" t="s">
        <v>6151</v>
      </c>
      <c r="E1336" t="s">
        <v>8666</v>
      </c>
    </row>
    <row r="1337" spans="1:5" hidden="1" x14ac:dyDescent="0.25">
      <c r="A1337" s="2" t="s">
        <v>648</v>
      </c>
      <c r="B1337" t="s">
        <v>10406</v>
      </c>
      <c r="C1337" t="s">
        <v>842</v>
      </c>
      <c r="D1337" t="s">
        <v>7217</v>
      </c>
    </row>
    <row r="1338" spans="1:5" hidden="1" x14ac:dyDescent="0.25">
      <c r="A1338" s="2" t="s">
        <v>2164</v>
      </c>
    </row>
    <row r="1339" spans="1:5" hidden="1" x14ac:dyDescent="0.25">
      <c r="A1339" s="2" t="s">
        <v>648</v>
      </c>
      <c r="B1339" t="s">
        <v>1094</v>
      </c>
      <c r="C1339" t="s">
        <v>13169</v>
      </c>
      <c r="D1339" t="s">
        <v>11335</v>
      </c>
    </row>
    <row r="1340" spans="1:5" hidden="1" x14ac:dyDescent="0.25">
      <c r="A1340" s="2" t="s">
        <v>7746</v>
      </c>
      <c r="B1340" t="s">
        <v>2164</v>
      </c>
      <c r="C1340" t="s">
        <v>14108</v>
      </c>
    </row>
    <row r="1341" spans="1:5" x14ac:dyDescent="0.25">
      <c r="A1341" s="2" t="s">
        <v>878</v>
      </c>
      <c r="B1341" t="s">
        <v>648</v>
      </c>
      <c r="C1341" t="s">
        <v>7217</v>
      </c>
      <c r="D1341" t="s">
        <v>6151</v>
      </c>
    </row>
    <row r="1342" spans="1:5" hidden="1" x14ac:dyDescent="0.25">
      <c r="A1342" s="2" t="s">
        <v>2164</v>
      </c>
      <c r="B1342" t="s">
        <v>14108</v>
      </c>
    </row>
    <row r="1343" spans="1:5" hidden="1" x14ac:dyDescent="0.25">
      <c r="A1343" s="2" t="s">
        <v>14109</v>
      </c>
      <c r="B1343" t="s">
        <v>2164</v>
      </c>
      <c r="C1343" t="s">
        <v>6151</v>
      </c>
    </row>
    <row r="1344" spans="1:5" hidden="1" x14ac:dyDescent="0.25">
      <c r="A1344" s="2" t="s">
        <v>1094</v>
      </c>
      <c r="B1344" t="s">
        <v>2164</v>
      </c>
      <c r="C1344" t="s">
        <v>11335</v>
      </c>
    </row>
    <row r="1345" spans="1:5" hidden="1" x14ac:dyDescent="0.25">
      <c r="A1345" s="2" t="s">
        <v>1094</v>
      </c>
      <c r="B1345" t="s">
        <v>2164</v>
      </c>
    </row>
    <row r="1346" spans="1:5" hidden="1" x14ac:dyDescent="0.25">
      <c r="A1346" s="2" t="s">
        <v>648</v>
      </c>
      <c r="B1346" t="s">
        <v>1094</v>
      </c>
      <c r="C1346" t="s">
        <v>10406</v>
      </c>
      <c r="D1346" t="s">
        <v>842</v>
      </c>
    </row>
    <row r="1347" spans="1:5" x14ac:dyDescent="0.25">
      <c r="A1347" s="2" t="s">
        <v>878</v>
      </c>
      <c r="B1347" t="s">
        <v>7746</v>
      </c>
      <c r="C1347" t="s">
        <v>2164</v>
      </c>
      <c r="D1347" t="s">
        <v>14108</v>
      </c>
    </row>
    <row r="1348" spans="1:5" hidden="1" x14ac:dyDescent="0.25">
      <c r="A1348" s="2" t="s">
        <v>2164</v>
      </c>
    </row>
    <row r="1349" spans="1:5" x14ac:dyDescent="0.25">
      <c r="A1349" s="2" t="s">
        <v>878</v>
      </c>
      <c r="B1349" t="s">
        <v>1094</v>
      </c>
      <c r="C1349" t="s">
        <v>14109</v>
      </c>
    </row>
    <row r="1350" spans="1:5" hidden="1" x14ac:dyDescent="0.25">
      <c r="A1350" s="2" t="s">
        <v>1094</v>
      </c>
      <c r="B1350" t="s">
        <v>11335</v>
      </c>
    </row>
    <row r="1351" spans="1:5" hidden="1" x14ac:dyDescent="0.25">
      <c r="A1351" s="2" t="s">
        <v>2164</v>
      </c>
      <c r="B1351" t="s">
        <v>10406</v>
      </c>
    </row>
    <row r="1352" spans="1:5" hidden="1" x14ac:dyDescent="0.25">
      <c r="A1352" s="2" t="s">
        <v>2164</v>
      </c>
      <c r="B1352" t="s">
        <v>842</v>
      </c>
      <c r="C1352" t="s">
        <v>11335</v>
      </c>
    </row>
    <row r="1353" spans="1:5" hidden="1" x14ac:dyDescent="0.25">
      <c r="A1353" s="2" t="s">
        <v>14109</v>
      </c>
      <c r="B1353" t="s">
        <v>2164</v>
      </c>
      <c r="C1353" t="s">
        <v>6151</v>
      </c>
    </row>
    <row r="1354" spans="1:5" x14ac:dyDescent="0.25">
      <c r="A1354" s="2" t="s">
        <v>878</v>
      </c>
      <c r="B1354" t="s">
        <v>1094</v>
      </c>
      <c r="C1354" t="s">
        <v>14109</v>
      </c>
      <c r="D1354" t="s">
        <v>6151</v>
      </c>
    </row>
    <row r="1355" spans="1:5" hidden="1" x14ac:dyDescent="0.25">
      <c r="A1355" s="2" t="s">
        <v>1094</v>
      </c>
      <c r="B1355" t="s">
        <v>14109</v>
      </c>
    </row>
    <row r="1356" spans="1:5" x14ac:dyDescent="0.25">
      <c r="A1356" s="2" t="s">
        <v>878</v>
      </c>
      <c r="B1356" t="s">
        <v>648</v>
      </c>
      <c r="C1356" t="s">
        <v>7217</v>
      </c>
    </row>
    <row r="1357" spans="1:5" x14ac:dyDescent="0.25">
      <c r="A1357" s="2" t="s">
        <v>878</v>
      </c>
      <c r="B1357" t="s">
        <v>14109</v>
      </c>
      <c r="C1357" t="s">
        <v>2164</v>
      </c>
      <c r="D1357" t="s">
        <v>14107</v>
      </c>
      <c r="E1357" t="s">
        <v>6151</v>
      </c>
    </row>
    <row r="1358" spans="1:5" x14ac:dyDescent="0.25">
      <c r="A1358" s="2" t="s">
        <v>878</v>
      </c>
      <c r="B1358" t="s">
        <v>648</v>
      </c>
      <c r="C1358" t="s">
        <v>6151</v>
      </c>
    </row>
    <row r="1359" spans="1:5" hidden="1" x14ac:dyDescent="0.25">
      <c r="A1359" s="2" t="s">
        <v>1094</v>
      </c>
      <c r="B1359" t="s">
        <v>7217</v>
      </c>
    </row>
    <row r="1360" spans="1:5" hidden="1" x14ac:dyDescent="0.25">
      <c r="A1360" s="2" t="s">
        <v>2164</v>
      </c>
      <c r="B1360" t="s">
        <v>10406</v>
      </c>
    </row>
    <row r="1361" spans="1:8" x14ac:dyDescent="0.25">
      <c r="A1361" s="2" t="s">
        <v>878</v>
      </c>
      <c r="B1361" t="s">
        <v>648</v>
      </c>
      <c r="C1361" t="s">
        <v>14109</v>
      </c>
      <c r="D1361" t="s">
        <v>2164</v>
      </c>
      <c r="E1361" t="s">
        <v>10406</v>
      </c>
      <c r="F1361" t="s">
        <v>842</v>
      </c>
      <c r="G1361" t="s">
        <v>11335</v>
      </c>
      <c r="H1361" t="s">
        <v>6151</v>
      </c>
    </row>
    <row r="1362" spans="1:8" x14ac:dyDescent="0.25">
      <c r="A1362" s="2" t="s">
        <v>878</v>
      </c>
      <c r="B1362" t="s">
        <v>14109</v>
      </c>
      <c r="C1362" t="s">
        <v>2164</v>
      </c>
      <c r="D1362" t="s">
        <v>6151</v>
      </c>
    </row>
    <row r="1363" spans="1:8" hidden="1" x14ac:dyDescent="0.25">
      <c r="A1363" s="2" t="s">
        <v>1094</v>
      </c>
      <c r="B1363" t="s">
        <v>2164</v>
      </c>
      <c r="C1363" t="s">
        <v>11335</v>
      </c>
    </row>
    <row r="1364" spans="1:8" hidden="1" x14ac:dyDescent="0.25">
      <c r="A1364" s="2" t="s">
        <v>2164</v>
      </c>
      <c r="B1364" t="s">
        <v>13169</v>
      </c>
    </row>
    <row r="1365" spans="1:8" hidden="1" x14ac:dyDescent="0.25">
      <c r="A1365" s="2" t="s">
        <v>2164</v>
      </c>
      <c r="B1365" t="s">
        <v>14107</v>
      </c>
      <c r="C1365" t="s">
        <v>11335</v>
      </c>
      <c r="D1365" t="s">
        <v>6151</v>
      </c>
    </row>
    <row r="1366" spans="1:8" hidden="1" x14ac:dyDescent="0.25">
      <c r="A1366" s="2" t="s">
        <v>2164</v>
      </c>
      <c r="B1366" t="s">
        <v>3905</v>
      </c>
      <c r="C1366" t="s">
        <v>14107</v>
      </c>
      <c r="D1366" t="s">
        <v>6151</v>
      </c>
    </row>
    <row r="1367" spans="1:8" hidden="1" x14ac:dyDescent="0.25">
      <c r="A1367" s="2" t="s">
        <v>2164</v>
      </c>
      <c r="B1367" t="s">
        <v>7217</v>
      </c>
      <c r="C1367" t="s">
        <v>6151</v>
      </c>
    </row>
    <row r="1368" spans="1:8" hidden="1" x14ac:dyDescent="0.25">
      <c r="A1368" s="2" t="s">
        <v>7746</v>
      </c>
      <c r="B1368" t="s">
        <v>1094</v>
      </c>
      <c r="C1368" t="s">
        <v>11335</v>
      </c>
    </row>
    <row r="1369" spans="1:8" hidden="1" x14ac:dyDescent="0.25">
      <c r="A1369" s="2" t="s">
        <v>648</v>
      </c>
      <c r="B1369" t="s">
        <v>6767</v>
      </c>
      <c r="C1369" t="s">
        <v>1094</v>
      </c>
      <c r="D1369" t="s">
        <v>10406</v>
      </c>
      <c r="E1369" t="s">
        <v>7217</v>
      </c>
    </row>
    <row r="1370" spans="1:8" hidden="1" x14ac:dyDescent="0.25">
      <c r="A1370" s="2" t="s">
        <v>1094</v>
      </c>
    </row>
    <row r="1371" spans="1:8" hidden="1" x14ac:dyDescent="0.25">
      <c r="A1371" s="2" t="s">
        <v>1094</v>
      </c>
    </row>
    <row r="1372" spans="1:8" x14ac:dyDescent="0.25">
      <c r="A1372" s="2" t="s">
        <v>878</v>
      </c>
      <c r="B1372" t="s">
        <v>7746</v>
      </c>
      <c r="C1372" t="s">
        <v>2164</v>
      </c>
      <c r="D1372" t="s">
        <v>13169</v>
      </c>
    </row>
    <row r="1373" spans="1:8" x14ac:dyDescent="0.25">
      <c r="A1373" s="2" t="s">
        <v>878</v>
      </c>
      <c r="B1373" t="s">
        <v>648</v>
      </c>
      <c r="C1373" t="s">
        <v>1094</v>
      </c>
      <c r="D1373" t="s">
        <v>14109</v>
      </c>
    </row>
    <row r="1374" spans="1:8" x14ac:dyDescent="0.25">
      <c r="A1374" s="2" t="s">
        <v>878</v>
      </c>
      <c r="B1374" t="s">
        <v>648</v>
      </c>
    </row>
    <row r="1375" spans="1:8" hidden="1" x14ac:dyDescent="0.25">
      <c r="A1375" s="2" t="s">
        <v>7746</v>
      </c>
      <c r="B1375" t="s">
        <v>2164</v>
      </c>
      <c r="C1375" t="s">
        <v>14110</v>
      </c>
    </row>
    <row r="1376" spans="1:8" x14ac:dyDescent="0.25">
      <c r="A1376" s="2" t="s">
        <v>878</v>
      </c>
      <c r="B1376" t="s">
        <v>14109</v>
      </c>
      <c r="C1376" t="s">
        <v>6151</v>
      </c>
    </row>
    <row r="1377" spans="1:5" hidden="1" x14ac:dyDescent="0.25">
      <c r="A1377" s="2" t="s">
        <v>7746</v>
      </c>
      <c r="B1377" t="s">
        <v>2164</v>
      </c>
      <c r="C1377" t="s">
        <v>14108</v>
      </c>
    </row>
    <row r="1378" spans="1:5" x14ac:dyDescent="0.25">
      <c r="A1378" s="2" t="s">
        <v>878</v>
      </c>
      <c r="B1378" t="s">
        <v>648</v>
      </c>
      <c r="C1378" t="s">
        <v>1094</v>
      </c>
      <c r="D1378" t="s">
        <v>10406</v>
      </c>
      <c r="E1378" t="s">
        <v>7217</v>
      </c>
    </row>
    <row r="1379" spans="1:5" hidden="1" x14ac:dyDescent="0.25">
      <c r="A1379" s="2" t="s">
        <v>1094</v>
      </c>
      <c r="B1379" t="s">
        <v>14109</v>
      </c>
    </row>
    <row r="1380" spans="1:5" hidden="1" x14ac:dyDescent="0.25">
      <c r="A1380" s="2" t="s">
        <v>648</v>
      </c>
      <c r="B1380" t="s">
        <v>2164</v>
      </c>
      <c r="C1380" t="s">
        <v>8666</v>
      </c>
    </row>
    <row r="1381" spans="1:5" hidden="1" x14ac:dyDescent="0.25">
      <c r="A1381" s="2" t="s">
        <v>1094</v>
      </c>
      <c r="B1381" t="s">
        <v>2164</v>
      </c>
      <c r="C1381" t="s">
        <v>11335</v>
      </c>
    </row>
    <row r="1382" spans="1:5" hidden="1" x14ac:dyDescent="0.25">
      <c r="A1382" s="2" t="s">
        <v>648</v>
      </c>
      <c r="B1382" t="s">
        <v>14107</v>
      </c>
      <c r="C1382" t="s">
        <v>7217</v>
      </c>
    </row>
    <row r="1383" spans="1:5" hidden="1" x14ac:dyDescent="0.25">
      <c r="A1383" s="2" t="s">
        <v>1094</v>
      </c>
      <c r="B1383" t="s">
        <v>14109</v>
      </c>
    </row>
    <row r="1384" spans="1:5" hidden="1" x14ac:dyDescent="0.25">
      <c r="A1384" s="2" t="s">
        <v>14109</v>
      </c>
      <c r="B1384" t="s">
        <v>6151</v>
      </c>
    </row>
    <row r="1385" spans="1:5" hidden="1" x14ac:dyDescent="0.25">
      <c r="A1385" s="2" t="s">
        <v>14109</v>
      </c>
      <c r="B1385" t="s">
        <v>2164</v>
      </c>
      <c r="C1385" t="s">
        <v>6151</v>
      </c>
    </row>
    <row r="1386" spans="1:5" hidden="1" x14ac:dyDescent="0.25">
      <c r="A1386" s="2" t="s">
        <v>1094</v>
      </c>
      <c r="B1386" t="s">
        <v>11335</v>
      </c>
    </row>
    <row r="1387" spans="1:5" hidden="1" x14ac:dyDescent="0.25">
      <c r="A1387" s="2" t="s">
        <v>1094</v>
      </c>
      <c r="B1387" t="s">
        <v>11335</v>
      </c>
    </row>
    <row r="1388" spans="1:5" hidden="1" x14ac:dyDescent="0.25">
      <c r="A1388" s="2" t="s">
        <v>2164</v>
      </c>
      <c r="B1388" t="s">
        <v>11335</v>
      </c>
      <c r="C1388" t="s">
        <v>14110</v>
      </c>
    </row>
    <row r="1389" spans="1:5" hidden="1" x14ac:dyDescent="0.25">
      <c r="A1389" s="2" t="s">
        <v>14109</v>
      </c>
      <c r="B1389" t="s">
        <v>2164</v>
      </c>
      <c r="C1389" t="s">
        <v>14107</v>
      </c>
      <c r="D1389" t="s">
        <v>6151</v>
      </c>
    </row>
    <row r="1390" spans="1:5" hidden="1" x14ac:dyDescent="0.25">
      <c r="A1390" s="2" t="s">
        <v>648</v>
      </c>
      <c r="B1390" t="s">
        <v>1094</v>
      </c>
      <c r="C1390" t="s">
        <v>10406</v>
      </c>
      <c r="D1390" t="s">
        <v>7217</v>
      </c>
    </row>
    <row r="1391" spans="1:5" hidden="1" x14ac:dyDescent="0.25">
      <c r="A1391" s="2" t="s">
        <v>1094</v>
      </c>
    </row>
    <row r="1392" spans="1:5" x14ac:dyDescent="0.25">
      <c r="A1392" s="2" t="s">
        <v>878</v>
      </c>
      <c r="B1392" t="s">
        <v>3905</v>
      </c>
      <c r="C1392" t="s">
        <v>7217</v>
      </c>
      <c r="D1392" t="s">
        <v>6151</v>
      </c>
    </row>
    <row r="1393" spans="1:7" hidden="1" x14ac:dyDescent="0.25">
      <c r="A1393" s="2" t="s">
        <v>3905</v>
      </c>
    </row>
    <row r="1394" spans="1:7" hidden="1" x14ac:dyDescent="0.25">
      <c r="A1394" s="2" t="s">
        <v>3905</v>
      </c>
      <c r="B1394" t="s">
        <v>7217</v>
      </c>
      <c r="C1394" t="s">
        <v>6151</v>
      </c>
    </row>
    <row r="1395" spans="1:7" x14ac:dyDescent="0.25">
      <c r="A1395" s="2" t="s">
        <v>878</v>
      </c>
      <c r="B1395" t="s">
        <v>648</v>
      </c>
    </row>
    <row r="1396" spans="1:7" hidden="1" x14ac:dyDescent="0.25">
      <c r="A1396" s="2" t="s">
        <v>7746</v>
      </c>
      <c r="B1396" t="s">
        <v>2164</v>
      </c>
      <c r="C1396" t="s">
        <v>10406</v>
      </c>
      <c r="D1396" t="s">
        <v>13169</v>
      </c>
      <c r="E1396" t="s">
        <v>14108</v>
      </c>
    </row>
    <row r="1397" spans="1:7" x14ac:dyDescent="0.25">
      <c r="A1397" s="2" t="s">
        <v>878</v>
      </c>
      <c r="B1397" t="s">
        <v>648</v>
      </c>
      <c r="C1397" t="s">
        <v>6767</v>
      </c>
      <c r="D1397" t="s">
        <v>1094</v>
      </c>
      <c r="E1397" t="s">
        <v>10406</v>
      </c>
      <c r="F1397" t="s">
        <v>842</v>
      </c>
      <c r="G1397" t="s">
        <v>7217</v>
      </c>
    </row>
    <row r="1398" spans="1:7" hidden="1" x14ac:dyDescent="0.25">
      <c r="A1398" s="2" t="s">
        <v>7746</v>
      </c>
      <c r="B1398" t="s">
        <v>2164</v>
      </c>
      <c r="C1398" t="s">
        <v>14108</v>
      </c>
    </row>
    <row r="1399" spans="1:7" hidden="1" x14ac:dyDescent="0.25">
      <c r="A1399" s="2" t="s">
        <v>1094</v>
      </c>
      <c r="B1399" t="s">
        <v>11335</v>
      </c>
    </row>
    <row r="1400" spans="1:7" hidden="1" x14ac:dyDescent="0.25">
      <c r="A1400" s="2" t="s">
        <v>1094</v>
      </c>
    </row>
    <row r="1401" spans="1:7" hidden="1" x14ac:dyDescent="0.25">
      <c r="A1401" s="2" t="s">
        <v>7746</v>
      </c>
      <c r="B1401" t="s">
        <v>1094</v>
      </c>
      <c r="C1401" t="s">
        <v>2164</v>
      </c>
      <c r="D1401" t="s">
        <v>13169</v>
      </c>
      <c r="E1401" t="s">
        <v>7050</v>
      </c>
    </row>
    <row r="1402" spans="1:7" hidden="1" x14ac:dyDescent="0.25">
      <c r="A1402" s="2" t="s">
        <v>7746</v>
      </c>
      <c r="B1402" t="s">
        <v>2164</v>
      </c>
      <c r="C1402" t="s">
        <v>13169</v>
      </c>
      <c r="D1402" t="s">
        <v>11335</v>
      </c>
    </row>
    <row r="1403" spans="1:7" hidden="1" x14ac:dyDescent="0.25">
      <c r="A1403" s="2" t="s">
        <v>1094</v>
      </c>
    </row>
    <row r="1404" spans="1:7" hidden="1" x14ac:dyDescent="0.25">
      <c r="A1404" s="2" t="s">
        <v>1094</v>
      </c>
      <c r="B1404" t="s">
        <v>10406</v>
      </c>
    </row>
    <row r="1405" spans="1:7" x14ac:dyDescent="0.25">
      <c r="A1405" s="2" t="s">
        <v>878</v>
      </c>
      <c r="B1405" t="s">
        <v>648</v>
      </c>
      <c r="C1405" t="s">
        <v>842</v>
      </c>
      <c r="D1405" t="s">
        <v>7217</v>
      </c>
      <c r="E1405" t="s">
        <v>6151</v>
      </c>
    </row>
    <row r="1406" spans="1:7" hidden="1" x14ac:dyDescent="0.25">
      <c r="A1406" s="2" t="s">
        <v>1094</v>
      </c>
      <c r="B1406" t="s">
        <v>11335</v>
      </c>
    </row>
    <row r="1407" spans="1:7" hidden="1" x14ac:dyDescent="0.25">
      <c r="A1407" s="2" t="s">
        <v>1094</v>
      </c>
      <c r="B1407" t="s">
        <v>11335</v>
      </c>
      <c r="C1407" t="s">
        <v>14108</v>
      </c>
    </row>
    <row r="1408" spans="1:7" hidden="1" x14ac:dyDescent="0.25">
      <c r="A1408" s="2" t="s">
        <v>1094</v>
      </c>
      <c r="B1408" t="s">
        <v>11335</v>
      </c>
    </row>
    <row r="1409" spans="1:5" hidden="1" x14ac:dyDescent="0.25">
      <c r="A1409" s="2" t="s">
        <v>7746</v>
      </c>
      <c r="B1409" t="s">
        <v>14109</v>
      </c>
      <c r="C1409" t="s">
        <v>2164</v>
      </c>
    </row>
    <row r="1410" spans="1:5" x14ac:dyDescent="0.25">
      <c r="A1410" s="2" t="s">
        <v>878</v>
      </c>
      <c r="B1410" t="s">
        <v>3905</v>
      </c>
      <c r="C1410" t="s">
        <v>7217</v>
      </c>
    </row>
    <row r="1411" spans="1:5" hidden="1" x14ac:dyDescent="0.25">
      <c r="A1411" s="2" t="s">
        <v>842</v>
      </c>
      <c r="B1411" t="s">
        <v>3905</v>
      </c>
    </row>
    <row r="1412" spans="1:5" hidden="1" x14ac:dyDescent="0.25">
      <c r="A1412" s="2" t="s">
        <v>1094</v>
      </c>
      <c r="B1412" t="s">
        <v>14109</v>
      </c>
      <c r="C1412" t="s">
        <v>6151</v>
      </c>
    </row>
    <row r="1413" spans="1:5" x14ac:dyDescent="0.25">
      <c r="A1413" s="2" t="s">
        <v>878</v>
      </c>
      <c r="B1413" t="s">
        <v>14109</v>
      </c>
      <c r="C1413" t="s">
        <v>2164</v>
      </c>
      <c r="D1413" t="s">
        <v>14107</v>
      </c>
      <c r="E1413" t="s">
        <v>6151</v>
      </c>
    </row>
    <row r="1414" spans="1:5" x14ac:dyDescent="0.25">
      <c r="A1414" s="2" t="s">
        <v>878</v>
      </c>
      <c r="B1414" t="s">
        <v>7217</v>
      </c>
      <c r="C1414" t="s">
        <v>6151</v>
      </c>
    </row>
    <row r="1415" spans="1:5" hidden="1" x14ac:dyDescent="0.25">
      <c r="A1415" s="2" t="s">
        <v>1094</v>
      </c>
      <c r="B1415" t="s">
        <v>11335</v>
      </c>
    </row>
    <row r="1416" spans="1:5" hidden="1" x14ac:dyDescent="0.25">
      <c r="A1416" s="2" t="s">
        <v>1094</v>
      </c>
      <c r="B1416" t="s">
        <v>2164</v>
      </c>
      <c r="C1416" t="s">
        <v>11335</v>
      </c>
    </row>
    <row r="1417" spans="1:5" hidden="1" x14ac:dyDescent="0.25">
      <c r="A1417" s="2" t="s">
        <v>648</v>
      </c>
      <c r="B1417" t="s">
        <v>1094</v>
      </c>
      <c r="C1417" t="s">
        <v>842</v>
      </c>
    </row>
    <row r="1418" spans="1:5" hidden="1" x14ac:dyDescent="0.25">
      <c r="A1418" s="2" t="s">
        <v>1094</v>
      </c>
      <c r="B1418" t="s">
        <v>2164</v>
      </c>
      <c r="C1418" t="s">
        <v>10406</v>
      </c>
      <c r="D1418" t="s">
        <v>14108</v>
      </c>
    </row>
    <row r="1419" spans="1:5" x14ac:dyDescent="0.25">
      <c r="A1419" s="2" t="s">
        <v>878</v>
      </c>
      <c r="B1419" t="s">
        <v>648</v>
      </c>
      <c r="C1419" t="s">
        <v>1094</v>
      </c>
      <c r="D1419" t="s">
        <v>6151</v>
      </c>
    </row>
    <row r="1420" spans="1:5" hidden="1" x14ac:dyDescent="0.25">
      <c r="A1420" s="2" t="s">
        <v>7746</v>
      </c>
      <c r="B1420" t="s">
        <v>2164</v>
      </c>
      <c r="C1420" t="s">
        <v>14110</v>
      </c>
    </row>
    <row r="1421" spans="1:5" hidden="1" x14ac:dyDescent="0.25">
      <c r="A1421" s="2" t="s">
        <v>3905</v>
      </c>
      <c r="B1421" t="s">
        <v>14107</v>
      </c>
      <c r="C1421" t="s">
        <v>6151</v>
      </c>
    </row>
    <row r="1422" spans="1:5" hidden="1" x14ac:dyDescent="0.25">
      <c r="A1422" s="2" t="s">
        <v>2164</v>
      </c>
      <c r="B1422" t="s">
        <v>10406</v>
      </c>
      <c r="C1422" t="s">
        <v>842</v>
      </c>
    </row>
    <row r="1423" spans="1:5" hidden="1" x14ac:dyDescent="0.25">
      <c r="A1423" s="2" t="s">
        <v>3905</v>
      </c>
    </row>
    <row r="1424" spans="1:5" hidden="1" x14ac:dyDescent="0.25">
      <c r="A1424" s="2" t="s">
        <v>2164</v>
      </c>
      <c r="B1424" t="s">
        <v>11335</v>
      </c>
    </row>
    <row r="1425" spans="1:4" hidden="1" x14ac:dyDescent="0.25">
      <c r="A1425" s="2" t="s">
        <v>7746</v>
      </c>
      <c r="B1425" t="s">
        <v>14109</v>
      </c>
      <c r="C1425" t="s">
        <v>2164</v>
      </c>
    </row>
    <row r="1426" spans="1:4" hidden="1" x14ac:dyDescent="0.25">
      <c r="A1426" s="2" t="s">
        <v>3905</v>
      </c>
      <c r="B1426" t="s">
        <v>14107</v>
      </c>
    </row>
    <row r="1427" spans="1:4" hidden="1" x14ac:dyDescent="0.25">
      <c r="A1427" s="2" t="s">
        <v>2164</v>
      </c>
      <c r="B1427" t="s">
        <v>842</v>
      </c>
      <c r="C1427" t="s">
        <v>3905</v>
      </c>
    </row>
    <row r="1428" spans="1:4" x14ac:dyDescent="0.25">
      <c r="A1428" s="2" t="s">
        <v>878</v>
      </c>
      <c r="B1428" t="s">
        <v>3905</v>
      </c>
      <c r="C1428" t="s">
        <v>7217</v>
      </c>
    </row>
    <row r="1429" spans="1:4" hidden="1" x14ac:dyDescent="0.25">
      <c r="A1429" s="2" t="s">
        <v>14109</v>
      </c>
      <c r="B1429" t="s">
        <v>2164</v>
      </c>
      <c r="C1429" t="s">
        <v>6151</v>
      </c>
    </row>
    <row r="1430" spans="1:4" hidden="1" x14ac:dyDescent="0.25">
      <c r="A1430" s="2" t="s">
        <v>1094</v>
      </c>
      <c r="B1430" t="s">
        <v>2164</v>
      </c>
      <c r="C1430" t="s">
        <v>11335</v>
      </c>
      <c r="D1430" t="s">
        <v>7217</v>
      </c>
    </row>
    <row r="1431" spans="1:4" x14ac:dyDescent="0.25">
      <c r="A1431" s="2" t="s">
        <v>878</v>
      </c>
      <c r="B1431" t="s">
        <v>648</v>
      </c>
      <c r="C1431" t="s">
        <v>7217</v>
      </c>
    </row>
    <row r="1432" spans="1:4" hidden="1" x14ac:dyDescent="0.25">
      <c r="A1432" s="2" t="s">
        <v>1094</v>
      </c>
      <c r="B1432" t="s">
        <v>2164</v>
      </c>
      <c r="C1432" t="s">
        <v>11335</v>
      </c>
    </row>
    <row r="1433" spans="1:4" x14ac:dyDescent="0.25">
      <c r="A1433" s="2" t="s">
        <v>878</v>
      </c>
      <c r="B1433" t="s">
        <v>14109</v>
      </c>
      <c r="C1433" t="s">
        <v>14107</v>
      </c>
      <c r="D1433" t="s">
        <v>6151</v>
      </c>
    </row>
    <row r="1434" spans="1:4" hidden="1" x14ac:dyDescent="0.25">
      <c r="A1434" s="2" t="s">
        <v>14109</v>
      </c>
      <c r="B1434" t="s">
        <v>2164</v>
      </c>
      <c r="C1434" t="s">
        <v>14107</v>
      </c>
      <c r="D1434" t="s">
        <v>6151</v>
      </c>
    </row>
    <row r="1435" spans="1:4" x14ac:dyDescent="0.25">
      <c r="A1435" s="2" t="s">
        <v>878</v>
      </c>
      <c r="B1435" t="s">
        <v>14109</v>
      </c>
      <c r="C1435" t="s">
        <v>6151</v>
      </c>
    </row>
    <row r="1436" spans="1:4" hidden="1" x14ac:dyDescent="0.25">
      <c r="A1436" s="2" t="s">
        <v>1094</v>
      </c>
      <c r="B1436" t="s">
        <v>10406</v>
      </c>
      <c r="C1436" t="s">
        <v>842</v>
      </c>
    </row>
    <row r="1437" spans="1:4" hidden="1" x14ac:dyDescent="0.25">
      <c r="A1437" s="2" t="s">
        <v>7746</v>
      </c>
      <c r="B1437" t="s">
        <v>14109</v>
      </c>
      <c r="C1437" t="s">
        <v>2164</v>
      </c>
    </row>
    <row r="1438" spans="1:4" hidden="1" x14ac:dyDescent="0.25">
      <c r="A1438" s="2" t="s">
        <v>2164</v>
      </c>
      <c r="B1438" t="s">
        <v>14107</v>
      </c>
      <c r="C1438" t="s">
        <v>7217</v>
      </c>
      <c r="D1438" t="s">
        <v>6151</v>
      </c>
    </row>
    <row r="1439" spans="1:4" hidden="1" x14ac:dyDescent="0.25">
      <c r="A1439" s="2" t="s">
        <v>1094</v>
      </c>
      <c r="B1439" t="s">
        <v>10406</v>
      </c>
      <c r="C1439" t="s">
        <v>842</v>
      </c>
      <c r="D1439" t="s">
        <v>11335</v>
      </c>
    </row>
    <row r="1440" spans="1:4" hidden="1" x14ac:dyDescent="0.25">
      <c r="A1440" s="2" t="s">
        <v>7746</v>
      </c>
      <c r="B1440" t="s">
        <v>2164</v>
      </c>
      <c r="C1440" t="s">
        <v>14108</v>
      </c>
    </row>
    <row r="1441" spans="1:5" x14ac:dyDescent="0.25">
      <c r="A1441" s="2" t="s">
        <v>878</v>
      </c>
      <c r="B1441" t="s">
        <v>14107</v>
      </c>
      <c r="C1441" t="s">
        <v>6151</v>
      </c>
    </row>
    <row r="1442" spans="1:5" hidden="1" x14ac:dyDescent="0.25">
      <c r="A1442" s="2" t="s">
        <v>648</v>
      </c>
      <c r="B1442" t="s">
        <v>6767</v>
      </c>
      <c r="C1442" t="s">
        <v>1094</v>
      </c>
      <c r="D1442" t="s">
        <v>10406</v>
      </c>
      <c r="E1442" t="s">
        <v>14110</v>
      </c>
    </row>
    <row r="1443" spans="1:5" hidden="1" x14ac:dyDescent="0.25">
      <c r="A1443" s="2" t="s">
        <v>1094</v>
      </c>
      <c r="B1443" t="s">
        <v>2164</v>
      </c>
    </row>
    <row r="1444" spans="1:5" x14ac:dyDescent="0.25">
      <c r="A1444" s="2" t="s">
        <v>878</v>
      </c>
      <c r="B1444" t="s">
        <v>1094</v>
      </c>
      <c r="C1444" t="s">
        <v>7217</v>
      </c>
      <c r="D1444" t="s">
        <v>6151</v>
      </c>
    </row>
    <row r="1445" spans="1:5" hidden="1" x14ac:dyDescent="0.25">
      <c r="A1445" s="2" t="s">
        <v>14109</v>
      </c>
      <c r="B1445" t="s">
        <v>2164</v>
      </c>
      <c r="C1445" t="s">
        <v>6151</v>
      </c>
    </row>
    <row r="1446" spans="1:5" hidden="1" x14ac:dyDescent="0.25">
      <c r="A1446" s="2" t="s">
        <v>1094</v>
      </c>
      <c r="B1446" t="s">
        <v>3905</v>
      </c>
    </row>
    <row r="1447" spans="1:5" x14ac:dyDescent="0.25">
      <c r="A1447" s="2" t="s">
        <v>878</v>
      </c>
      <c r="B1447" t="s">
        <v>14109</v>
      </c>
      <c r="C1447" t="s">
        <v>6151</v>
      </c>
    </row>
    <row r="1448" spans="1:5" x14ac:dyDescent="0.25">
      <c r="A1448" s="2" t="s">
        <v>878</v>
      </c>
      <c r="B1448" t="s">
        <v>1094</v>
      </c>
      <c r="C1448" t="s">
        <v>14109</v>
      </c>
    </row>
    <row r="1449" spans="1:5" hidden="1" x14ac:dyDescent="0.25">
      <c r="A1449" s="2" t="s">
        <v>648</v>
      </c>
      <c r="B1449" t="s">
        <v>2164</v>
      </c>
      <c r="C1449" t="s">
        <v>11335</v>
      </c>
      <c r="D1449" t="s">
        <v>14110</v>
      </c>
    </row>
    <row r="1450" spans="1:5" x14ac:dyDescent="0.25">
      <c r="A1450" s="2" t="s">
        <v>878</v>
      </c>
      <c r="B1450" t="s">
        <v>14109</v>
      </c>
      <c r="C1450" t="s">
        <v>11335</v>
      </c>
      <c r="D1450" t="s">
        <v>6151</v>
      </c>
    </row>
    <row r="1451" spans="1:5" hidden="1" x14ac:dyDescent="0.25">
      <c r="A1451" s="2" t="s">
        <v>1094</v>
      </c>
      <c r="B1451" t="s">
        <v>11335</v>
      </c>
      <c r="C1451" t="s">
        <v>14108</v>
      </c>
    </row>
    <row r="1452" spans="1:5" hidden="1" x14ac:dyDescent="0.25">
      <c r="A1452" s="2" t="s">
        <v>1094</v>
      </c>
      <c r="B1452" t="s">
        <v>10406</v>
      </c>
    </row>
    <row r="1453" spans="1:5" x14ac:dyDescent="0.25">
      <c r="A1453" s="2" t="s">
        <v>878</v>
      </c>
      <c r="B1453" t="s">
        <v>3905</v>
      </c>
      <c r="C1453" t="s">
        <v>7217</v>
      </c>
    </row>
    <row r="1454" spans="1:5" x14ac:dyDescent="0.25">
      <c r="A1454" s="2" t="s">
        <v>878</v>
      </c>
      <c r="B1454" t="s">
        <v>648</v>
      </c>
      <c r="C1454" t="s">
        <v>842</v>
      </c>
    </row>
    <row r="1455" spans="1:5" hidden="1" x14ac:dyDescent="0.25">
      <c r="A1455" s="2" t="s">
        <v>2164</v>
      </c>
      <c r="B1455" t="s">
        <v>6151</v>
      </c>
      <c r="C1455" t="s">
        <v>14110</v>
      </c>
    </row>
    <row r="1456" spans="1:5" x14ac:dyDescent="0.25">
      <c r="A1456" s="2" t="s">
        <v>878</v>
      </c>
      <c r="B1456" t="s">
        <v>2164</v>
      </c>
      <c r="C1456" t="s">
        <v>6151</v>
      </c>
      <c r="D1456" t="s">
        <v>14110</v>
      </c>
    </row>
    <row r="1457" spans="1:4" hidden="1" x14ac:dyDescent="0.25">
      <c r="A1457" s="2" t="s">
        <v>1094</v>
      </c>
      <c r="B1457" t="s">
        <v>7050</v>
      </c>
    </row>
    <row r="1458" spans="1:4" hidden="1" x14ac:dyDescent="0.25">
      <c r="A1458" s="2" t="s">
        <v>2164</v>
      </c>
    </row>
    <row r="1459" spans="1:4" x14ac:dyDescent="0.25">
      <c r="A1459" s="2" t="s">
        <v>878</v>
      </c>
      <c r="B1459" t="s">
        <v>8666</v>
      </c>
    </row>
    <row r="1460" spans="1:4" hidden="1" x14ac:dyDescent="0.25">
      <c r="A1460" s="2" t="s">
        <v>7746</v>
      </c>
      <c r="B1460" t="s">
        <v>2164</v>
      </c>
      <c r="C1460" t="s">
        <v>13169</v>
      </c>
      <c r="D1460" t="s">
        <v>11335</v>
      </c>
    </row>
    <row r="1461" spans="1:4" x14ac:dyDescent="0.25">
      <c r="A1461" s="2" t="s">
        <v>878</v>
      </c>
      <c r="B1461" t="s">
        <v>14109</v>
      </c>
      <c r="C1461" t="s">
        <v>14107</v>
      </c>
      <c r="D1461" t="s">
        <v>6151</v>
      </c>
    </row>
    <row r="1462" spans="1:4" hidden="1" x14ac:dyDescent="0.25">
      <c r="A1462" s="2" t="s">
        <v>2164</v>
      </c>
      <c r="B1462" t="s">
        <v>842</v>
      </c>
    </row>
    <row r="1463" spans="1:4" x14ac:dyDescent="0.25">
      <c r="A1463" s="2" t="s">
        <v>878</v>
      </c>
      <c r="B1463" t="s">
        <v>1094</v>
      </c>
      <c r="C1463" t="s">
        <v>6151</v>
      </c>
    </row>
    <row r="1464" spans="1:4" x14ac:dyDescent="0.25">
      <c r="A1464" s="2" t="s">
        <v>878</v>
      </c>
      <c r="B1464" t="s">
        <v>14109</v>
      </c>
      <c r="C1464" t="s">
        <v>2164</v>
      </c>
      <c r="D1464" t="s">
        <v>6151</v>
      </c>
    </row>
    <row r="1465" spans="1:4" x14ac:dyDescent="0.25">
      <c r="A1465" s="2" t="s">
        <v>878</v>
      </c>
      <c r="B1465" t="s">
        <v>14107</v>
      </c>
      <c r="C1465" t="s">
        <v>6151</v>
      </c>
    </row>
    <row r="1466" spans="1:4" x14ac:dyDescent="0.25">
      <c r="A1466" s="2" t="s">
        <v>878</v>
      </c>
      <c r="B1466" t="s">
        <v>14109</v>
      </c>
      <c r="C1466" t="s">
        <v>2164</v>
      </c>
      <c r="D1466" t="s">
        <v>6151</v>
      </c>
    </row>
    <row r="1467" spans="1:4" x14ac:dyDescent="0.25">
      <c r="A1467" s="2" t="s">
        <v>878</v>
      </c>
      <c r="B1467" t="s">
        <v>648</v>
      </c>
      <c r="C1467" t="s">
        <v>10406</v>
      </c>
      <c r="D1467" t="s">
        <v>7217</v>
      </c>
    </row>
    <row r="1468" spans="1:4" hidden="1" x14ac:dyDescent="0.25">
      <c r="A1468" s="2" t="s">
        <v>648</v>
      </c>
      <c r="B1468" t="s">
        <v>7746</v>
      </c>
      <c r="C1468" t="s">
        <v>2164</v>
      </c>
      <c r="D1468" t="s">
        <v>6151</v>
      </c>
    </row>
    <row r="1469" spans="1:4" x14ac:dyDescent="0.25">
      <c r="A1469" s="2" t="s">
        <v>878</v>
      </c>
      <c r="B1469" t="s">
        <v>648</v>
      </c>
      <c r="C1469" t="s">
        <v>842</v>
      </c>
    </row>
    <row r="1470" spans="1:4" hidden="1" x14ac:dyDescent="0.25">
      <c r="A1470" s="2" t="s">
        <v>1094</v>
      </c>
      <c r="B1470" t="s">
        <v>2164</v>
      </c>
      <c r="C1470" t="s">
        <v>11335</v>
      </c>
    </row>
    <row r="1471" spans="1:4" hidden="1" x14ac:dyDescent="0.25">
      <c r="A1471" s="2" t="s">
        <v>2164</v>
      </c>
    </row>
    <row r="1472" spans="1:4" hidden="1" x14ac:dyDescent="0.25">
      <c r="A1472" s="2" t="s">
        <v>14109</v>
      </c>
      <c r="B1472" t="s">
        <v>2164</v>
      </c>
    </row>
    <row r="1473" spans="1:5" x14ac:dyDescent="0.25">
      <c r="A1473" s="2" t="s">
        <v>878</v>
      </c>
      <c r="B1473" t="s">
        <v>2164</v>
      </c>
      <c r="C1473" t="s">
        <v>7217</v>
      </c>
      <c r="D1473" t="s">
        <v>6151</v>
      </c>
    </row>
    <row r="1474" spans="1:5" hidden="1" x14ac:dyDescent="0.25">
      <c r="A1474" s="2" t="s">
        <v>14109</v>
      </c>
      <c r="B1474" t="s">
        <v>2164</v>
      </c>
      <c r="C1474" t="s">
        <v>14107</v>
      </c>
      <c r="D1474" t="s">
        <v>6151</v>
      </c>
    </row>
    <row r="1475" spans="1:5" hidden="1" x14ac:dyDescent="0.25">
      <c r="A1475" s="2" t="s">
        <v>7746</v>
      </c>
      <c r="B1475" t="s">
        <v>2164</v>
      </c>
      <c r="C1475" t="s">
        <v>13169</v>
      </c>
      <c r="D1475" t="s">
        <v>14110</v>
      </c>
    </row>
    <row r="1476" spans="1:5" hidden="1" x14ac:dyDescent="0.25">
      <c r="A1476" s="2" t="s">
        <v>648</v>
      </c>
      <c r="B1476" t="s">
        <v>2164</v>
      </c>
      <c r="C1476" t="s">
        <v>11335</v>
      </c>
      <c r="D1476" t="s">
        <v>14110</v>
      </c>
    </row>
    <row r="1477" spans="1:5" hidden="1" x14ac:dyDescent="0.25">
      <c r="A1477" s="2" t="s">
        <v>2164</v>
      </c>
      <c r="B1477" t="s">
        <v>11335</v>
      </c>
      <c r="C1477" t="s">
        <v>14110</v>
      </c>
      <c r="D1477" t="s">
        <v>8666</v>
      </c>
    </row>
    <row r="1478" spans="1:5" hidden="1" x14ac:dyDescent="0.25">
      <c r="A1478" s="2" t="s">
        <v>2164</v>
      </c>
    </row>
    <row r="1479" spans="1:5" x14ac:dyDescent="0.25">
      <c r="A1479" s="2" t="s">
        <v>878</v>
      </c>
      <c r="B1479" t="s">
        <v>648</v>
      </c>
      <c r="C1479" t="s">
        <v>11335</v>
      </c>
      <c r="D1479" t="s">
        <v>7217</v>
      </c>
    </row>
    <row r="1480" spans="1:5" x14ac:dyDescent="0.25">
      <c r="A1480" s="2" t="s">
        <v>878</v>
      </c>
      <c r="B1480" t="s">
        <v>1094</v>
      </c>
      <c r="C1480" t="s">
        <v>14109</v>
      </c>
      <c r="D1480" t="s">
        <v>8666</v>
      </c>
    </row>
    <row r="1481" spans="1:5" x14ac:dyDescent="0.25">
      <c r="A1481" s="2" t="s">
        <v>878</v>
      </c>
      <c r="B1481" t="s">
        <v>14107</v>
      </c>
      <c r="C1481" t="s">
        <v>7217</v>
      </c>
      <c r="D1481" t="s">
        <v>6151</v>
      </c>
    </row>
    <row r="1482" spans="1:5" hidden="1" x14ac:dyDescent="0.25">
      <c r="A1482" s="2" t="s">
        <v>1094</v>
      </c>
    </row>
    <row r="1483" spans="1:5" hidden="1" x14ac:dyDescent="0.25">
      <c r="A1483" s="2" t="s">
        <v>2164</v>
      </c>
      <c r="B1483" t="s">
        <v>11335</v>
      </c>
    </row>
    <row r="1484" spans="1:5" hidden="1" x14ac:dyDescent="0.25">
      <c r="A1484" s="2" t="s">
        <v>2164</v>
      </c>
      <c r="B1484" t="s">
        <v>7217</v>
      </c>
    </row>
    <row r="1485" spans="1:5" x14ac:dyDescent="0.25">
      <c r="A1485" s="2" t="s">
        <v>878</v>
      </c>
      <c r="B1485" t="s">
        <v>648</v>
      </c>
      <c r="C1485" t="s">
        <v>1094</v>
      </c>
      <c r="D1485" t="s">
        <v>2164</v>
      </c>
      <c r="E1485" t="s">
        <v>6151</v>
      </c>
    </row>
    <row r="1486" spans="1:5" x14ac:dyDescent="0.25">
      <c r="A1486" s="2" t="s">
        <v>878</v>
      </c>
      <c r="B1486" t="s">
        <v>14109</v>
      </c>
      <c r="C1486" t="s">
        <v>2164</v>
      </c>
      <c r="D1486" t="s">
        <v>6151</v>
      </c>
    </row>
    <row r="1487" spans="1:5" hidden="1" x14ac:dyDescent="0.25">
      <c r="A1487" s="2" t="s">
        <v>648</v>
      </c>
      <c r="B1487" t="s">
        <v>6767</v>
      </c>
      <c r="C1487" t="s">
        <v>10406</v>
      </c>
      <c r="D1487" t="s">
        <v>842</v>
      </c>
    </row>
    <row r="1488" spans="1:5" hidden="1" x14ac:dyDescent="0.25">
      <c r="A1488" s="2" t="s">
        <v>2164</v>
      </c>
      <c r="B1488" t="s">
        <v>11335</v>
      </c>
    </row>
    <row r="1489" spans="1:5" hidden="1" x14ac:dyDescent="0.25">
      <c r="A1489" s="2" t="s">
        <v>2164</v>
      </c>
      <c r="B1489" t="s">
        <v>7217</v>
      </c>
      <c r="C1489" t="s">
        <v>6151</v>
      </c>
    </row>
    <row r="1490" spans="1:5" hidden="1" x14ac:dyDescent="0.25">
      <c r="A1490" s="2" t="s">
        <v>648</v>
      </c>
      <c r="B1490" t="s">
        <v>2164</v>
      </c>
      <c r="C1490" t="s">
        <v>11335</v>
      </c>
    </row>
    <row r="1491" spans="1:5" hidden="1" x14ac:dyDescent="0.25">
      <c r="A1491" s="2" t="s">
        <v>1094</v>
      </c>
      <c r="B1491" t="s">
        <v>11335</v>
      </c>
      <c r="C1491" t="s">
        <v>14108</v>
      </c>
    </row>
    <row r="1492" spans="1:5" hidden="1" x14ac:dyDescent="0.25">
      <c r="A1492" s="2" t="s">
        <v>7746</v>
      </c>
      <c r="B1492" t="s">
        <v>2164</v>
      </c>
      <c r="C1492" t="s">
        <v>13169</v>
      </c>
    </row>
    <row r="1493" spans="1:5" hidden="1" x14ac:dyDescent="0.25">
      <c r="A1493" s="2" t="s">
        <v>7746</v>
      </c>
      <c r="B1493" t="s">
        <v>2164</v>
      </c>
      <c r="C1493" t="s">
        <v>13169</v>
      </c>
      <c r="D1493" t="s">
        <v>11335</v>
      </c>
    </row>
    <row r="1494" spans="1:5" hidden="1" x14ac:dyDescent="0.25">
      <c r="A1494" s="2" t="s">
        <v>2164</v>
      </c>
      <c r="B1494" t="s">
        <v>6151</v>
      </c>
    </row>
    <row r="1495" spans="1:5" x14ac:dyDescent="0.25">
      <c r="A1495" s="2" t="s">
        <v>878</v>
      </c>
      <c r="B1495" t="s">
        <v>1094</v>
      </c>
      <c r="C1495" t="s">
        <v>14109</v>
      </c>
      <c r="D1495" t="s">
        <v>2164</v>
      </c>
      <c r="E1495" t="s">
        <v>6151</v>
      </c>
    </row>
    <row r="1496" spans="1:5" x14ac:dyDescent="0.25">
      <c r="A1496" s="2" t="s">
        <v>878</v>
      </c>
      <c r="B1496" t="s">
        <v>1094</v>
      </c>
      <c r="C1496" t="s">
        <v>14109</v>
      </c>
    </row>
    <row r="1497" spans="1:5" hidden="1" x14ac:dyDescent="0.25">
      <c r="A1497" s="2" t="s">
        <v>648</v>
      </c>
      <c r="B1497" t="s">
        <v>6767</v>
      </c>
      <c r="C1497" t="s">
        <v>1094</v>
      </c>
      <c r="D1497" t="s">
        <v>10406</v>
      </c>
      <c r="E1497" t="s">
        <v>842</v>
      </c>
    </row>
    <row r="1498" spans="1:5" x14ac:dyDescent="0.25">
      <c r="A1498" s="2" t="s">
        <v>878</v>
      </c>
      <c r="B1498" t="s">
        <v>648</v>
      </c>
      <c r="C1498" t="s">
        <v>3905</v>
      </c>
      <c r="D1498" t="s">
        <v>7217</v>
      </c>
      <c r="E1498" t="s">
        <v>6151</v>
      </c>
    </row>
    <row r="1499" spans="1:5" hidden="1" x14ac:dyDescent="0.25">
      <c r="A1499" s="2" t="s">
        <v>2164</v>
      </c>
      <c r="B1499" t="s">
        <v>7050</v>
      </c>
      <c r="C1499" t="s">
        <v>11335</v>
      </c>
    </row>
    <row r="1500" spans="1:5" x14ac:dyDescent="0.25">
      <c r="A1500" s="2" t="s">
        <v>878</v>
      </c>
      <c r="B1500" t="s">
        <v>648</v>
      </c>
      <c r="C1500" t="s">
        <v>14109</v>
      </c>
      <c r="D1500" t="s">
        <v>2164</v>
      </c>
      <c r="E1500" t="s">
        <v>6151</v>
      </c>
    </row>
    <row r="1501" spans="1:5" hidden="1" x14ac:dyDescent="0.25">
      <c r="A1501" s="2" t="s">
        <v>14109</v>
      </c>
      <c r="B1501" t="s">
        <v>3905</v>
      </c>
      <c r="C1501" t="s">
        <v>14107</v>
      </c>
      <c r="D1501" t="s">
        <v>6151</v>
      </c>
    </row>
    <row r="1502" spans="1:5" x14ac:dyDescent="0.25">
      <c r="A1502" s="2" t="s">
        <v>878</v>
      </c>
      <c r="B1502" t="s">
        <v>14109</v>
      </c>
      <c r="C1502" t="s">
        <v>2164</v>
      </c>
      <c r="D1502" t="s">
        <v>6151</v>
      </c>
    </row>
    <row r="1503" spans="1:5" hidden="1" x14ac:dyDescent="0.25">
      <c r="A1503" s="2" t="s">
        <v>2164</v>
      </c>
      <c r="B1503" t="s">
        <v>11335</v>
      </c>
      <c r="C1503" t="s">
        <v>14108</v>
      </c>
    </row>
    <row r="1504" spans="1:5" x14ac:dyDescent="0.25">
      <c r="A1504" s="2" t="s">
        <v>878</v>
      </c>
      <c r="B1504" t="s">
        <v>14109</v>
      </c>
      <c r="C1504" t="s">
        <v>6151</v>
      </c>
    </row>
    <row r="1505" spans="1:4" hidden="1" x14ac:dyDescent="0.25">
      <c r="A1505" s="2" t="s">
        <v>1094</v>
      </c>
      <c r="B1505" t="s">
        <v>2164</v>
      </c>
      <c r="C1505" t="s">
        <v>11335</v>
      </c>
    </row>
    <row r="1506" spans="1:4" x14ac:dyDescent="0.25">
      <c r="A1506" s="2" t="s">
        <v>878</v>
      </c>
      <c r="B1506" t="s">
        <v>648</v>
      </c>
      <c r="C1506" t="s">
        <v>842</v>
      </c>
      <c r="D1506" t="s">
        <v>7217</v>
      </c>
    </row>
    <row r="1507" spans="1:4" x14ac:dyDescent="0.25">
      <c r="A1507" s="2" t="s">
        <v>878</v>
      </c>
      <c r="B1507" t="s">
        <v>7217</v>
      </c>
      <c r="C1507" t="s">
        <v>6151</v>
      </c>
    </row>
    <row r="1508" spans="1:4" hidden="1" x14ac:dyDescent="0.25">
      <c r="A1508" s="2" t="s">
        <v>2164</v>
      </c>
      <c r="B1508" t="s">
        <v>11335</v>
      </c>
    </row>
    <row r="1509" spans="1:4" hidden="1" x14ac:dyDescent="0.25">
      <c r="A1509" s="2" t="s">
        <v>1094</v>
      </c>
    </row>
    <row r="1510" spans="1:4" hidden="1" x14ac:dyDescent="0.25">
      <c r="A1510" s="2" t="s">
        <v>1094</v>
      </c>
      <c r="B1510" t="s">
        <v>10406</v>
      </c>
      <c r="C1510" t="s">
        <v>842</v>
      </c>
      <c r="D1510" t="s">
        <v>11335</v>
      </c>
    </row>
    <row r="1511" spans="1:4" hidden="1" x14ac:dyDescent="0.25">
      <c r="A1511" s="2" t="s">
        <v>2164</v>
      </c>
      <c r="B1511" t="s">
        <v>842</v>
      </c>
      <c r="C1511" t="s">
        <v>11335</v>
      </c>
      <c r="D1511" t="s">
        <v>7217</v>
      </c>
    </row>
    <row r="1512" spans="1:4" hidden="1" x14ac:dyDescent="0.25">
      <c r="A1512" s="2" t="s">
        <v>648</v>
      </c>
      <c r="B1512" t="s">
        <v>1094</v>
      </c>
      <c r="C1512" t="s">
        <v>10406</v>
      </c>
      <c r="D1512" t="s">
        <v>14108</v>
      </c>
    </row>
    <row r="1513" spans="1:4" hidden="1" x14ac:dyDescent="0.25">
      <c r="A1513" s="2" t="s">
        <v>1094</v>
      </c>
      <c r="B1513" t="s">
        <v>2164</v>
      </c>
      <c r="C1513" t="s">
        <v>842</v>
      </c>
    </row>
    <row r="1514" spans="1:4" hidden="1" x14ac:dyDescent="0.25">
      <c r="A1514" s="2" t="s">
        <v>1094</v>
      </c>
      <c r="B1514" t="s">
        <v>10406</v>
      </c>
      <c r="C1514" t="s">
        <v>14108</v>
      </c>
    </row>
    <row r="1515" spans="1:4" hidden="1" x14ac:dyDescent="0.25">
      <c r="A1515" s="2" t="s">
        <v>1094</v>
      </c>
      <c r="B1515" t="s">
        <v>11335</v>
      </c>
    </row>
    <row r="1516" spans="1:4" hidden="1" x14ac:dyDescent="0.25">
      <c r="A1516" s="2" t="s">
        <v>1094</v>
      </c>
      <c r="B1516" t="s">
        <v>842</v>
      </c>
    </row>
    <row r="1517" spans="1:4" hidden="1" x14ac:dyDescent="0.25">
      <c r="A1517" s="2" t="s">
        <v>3905</v>
      </c>
    </row>
    <row r="1518" spans="1:4" hidden="1" x14ac:dyDescent="0.25">
      <c r="A1518" s="2" t="s">
        <v>7746</v>
      </c>
      <c r="B1518" t="s">
        <v>2164</v>
      </c>
    </row>
    <row r="1519" spans="1:4" x14ac:dyDescent="0.25">
      <c r="A1519" s="2" t="s">
        <v>878</v>
      </c>
      <c r="B1519" t="s">
        <v>14109</v>
      </c>
      <c r="C1519" t="s">
        <v>6151</v>
      </c>
    </row>
    <row r="1520" spans="1:4" hidden="1" x14ac:dyDescent="0.25">
      <c r="A1520" s="2" t="s">
        <v>1094</v>
      </c>
    </row>
    <row r="1521" spans="1:5" x14ac:dyDescent="0.25">
      <c r="A1521" s="2" t="s">
        <v>878</v>
      </c>
      <c r="B1521" t="s">
        <v>1094</v>
      </c>
      <c r="C1521" t="s">
        <v>14109</v>
      </c>
    </row>
    <row r="1522" spans="1:5" hidden="1" x14ac:dyDescent="0.25">
      <c r="A1522" s="2" t="s">
        <v>14107</v>
      </c>
      <c r="B1522" t="s">
        <v>7217</v>
      </c>
      <c r="C1522" t="s">
        <v>6151</v>
      </c>
    </row>
    <row r="1523" spans="1:5" hidden="1" x14ac:dyDescent="0.25">
      <c r="A1523" s="2" t="s">
        <v>648</v>
      </c>
      <c r="B1523" t="s">
        <v>7746</v>
      </c>
      <c r="C1523" t="s">
        <v>2164</v>
      </c>
      <c r="D1523" t="s">
        <v>6151</v>
      </c>
    </row>
    <row r="1524" spans="1:5" hidden="1" x14ac:dyDescent="0.25">
      <c r="A1524" s="2" t="s">
        <v>14107</v>
      </c>
      <c r="B1524" t="s">
        <v>6151</v>
      </c>
    </row>
    <row r="1525" spans="1:5" x14ac:dyDescent="0.25">
      <c r="A1525" s="2" t="s">
        <v>878</v>
      </c>
      <c r="B1525" t="s">
        <v>648</v>
      </c>
      <c r="C1525" t="s">
        <v>2164</v>
      </c>
      <c r="D1525" t="s">
        <v>10406</v>
      </c>
    </row>
    <row r="1526" spans="1:5" x14ac:dyDescent="0.25">
      <c r="A1526" s="2" t="s">
        <v>878</v>
      </c>
      <c r="B1526" t="s">
        <v>1094</v>
      </c>
      <c r="C1526" t="s">
        <v>14110</v>
      </c>
    </row>
    <row r="1527" spans="1:5" hidden="1" x14ac:dyDescent="0.25">
      <c r="A1527" s="2" t="s">
        <v>2164</v>
      </c>
      <c r="B1527" t="s">
        <v>10406</v>
      </c>
      <c r="C1527" t="s">
        <v>14108</v>
      </c>
    </row>
    <row r="1528" spans="1:5" hidden="1" x14ac:dyDescent="0.25">
      <c r="A1528" s="2" t="s">
        <v>14109</v>
      </c>
      <c r="B1528" t="s">
        <v>2164</v>
      </c>
      <c r="C1528" t="s">
        <v>6151</v>
      </c>
    </row>
    <row r="1529" spans="1:5" x14ac:dyDescent="0.25">
      <c r="A1529" s="2" t="s">
        <v>878</v>
      </c>
      <c r="B1529" t="s">
        <v>14109</v>
      </c>
      <c r="C1529" t="s">
        <v>6151</v>
      </c>
    </row>
    <row r="1530" spans="1:5" x14ac:dyDescent="0.25">
      <c r="A1530" s="2" t="s">
        <v>878</v>
      </c>
      <c r="B1530" t="s">
        <v>6151</v>
      </c>
      <c r="C1530" t="s">
        <v>8666</v>
      </c>
    </row>
    <row r="1531" spans="1:5" hidden="1" x14ac:dyDescent="0.25">
      <c r="A1531" s="2" t="s">
        <v>1094</v>
      </c>
      <c r="B1531" t="s">
        <v>11335</v>
      </c>
    </row>
    <row r="1532" spans="1:5" hidden="1" x14ac:dyDescent="0.25">
      <c r="A1532" s="2" t="s">
        <v>2164</v>
      </c>
      <c r="B1532" t="s">
        <v>6151</v>
      </c>
    </row>
    <row r="1533" spans="1:5" x14ac:dyDescent="0.25">
      <c r="A1533" s="2" t="s">
        <v>878</v>
      </c>
      <c r="B1533" t="s">
        <v>14109</v>
      </c>
      <c r="C1533" t="s">
        <v>7217</v>
      </c>
      <c r="D1533" t="s">
        <v>6151</v>
      </c>
    </row>
    <row r="1534" spans="1:5" x14ac:dyDescent="0.25">
      <c r="A1534" s="2" t="s">
        <v>878</v>
      </c>
      <c r="B1534" t="s">
        <v>2164</v>
      </c>
      <c r="C1534" t="s">
        <v>842</v>
      </c>
      <c r="D1534" t="s">
        <v>3905</v>
      </c>
      <c r="E1534" t="s">
        <v>6151</v>
      </c>
    </row>
    <row r="1535" spans="1:5" hidden="1" x14ac:dyDescent="0.25">
      <c r="A1535" s="2" t="s">
        <v>1094</v>
      </c>
      <c r="B1535" t="s">
        <v>10406</v>
      </c>
      <c r="C1535" t="s">
        <v>842</v>
      </c>
    </row>
    <row r="1536" spans="1:5" hidden="1" x14ac:dyDescent="0.25">
      <c r="A1536" s="2" t="s">
        <v>1094</v>
      </c>
    </row>
    <row r="1537" spans="1:6" hidden="1" x14ac:dyDescent="0.25">
      <c r="A1537" s="2" t="s">
        <v>6767</v>
      </c>
      <c r="B1537" t="s">
        <v>1094</v>
      </c>
      <c r="C1537" t="s">
        <v>10406</v>
      </c>
      <c r="D1537" t="s">
        <v>842</v>
      </c>
      <c r="E1537" t="s">
        <v>9990</v>
      </c>
    </row>
    <row r="1538" spans="1:6" hidden="1" x14ac:dyDescent="0.25">
      <c r="A1538" s="2" t="s">
        <v>2164</v>
      </c>
    </row>
    <row r="1539" spans="1:6" hidden="1" x14ac:dyDescent="0.25">
      <c r="A1539" s="2" t="s">
        <v>2164</v>
      </c>
      <c r="B1539" t="s">
        <v>14107</v>
      </c>
      <c r="C1539" t="s">
        <v>6151</v>
      </c>
    </row>
    <row r="1540" spans="1:6" x14ac:dyDescent="0.25">
      <c r="A1540" s="2" t="s">
        <v>878</v>
      </c>
      <c r="B1540" t="s">
        <v>648</v>
      </c>
      <c r="C1540" t="s">
        <v>1094</v>
      </c>
      <c r="D1540" t="s">
        <v>842</v>
      </c>
      <c r="E1540" t="s">
        <v>11335</v>
      </c>
    </row>
    <row r="1541" spans="1:6" hidden="1" x14ac:dyDescent="0.25">
      <c r="A1541" s="2" t="s">
        <v>2164</v>
      </c>
      <c r="B1541" t="s">
        <v>14110</v>
      </c>
    </row>
    <row r="1542" spans="1:6" hidden="1" x14ac:dyDescent="0.25">
      <c r="A1542" s="2" t="s">
        <v>1094</v>
      </c>
      <c r="B1542" t="s">
        <v>11335</v>
      </c>
    </row>
    <row r="1543" spans="1:6" hidden="1" x14ac:dyDescent="0.25">
      <c r="A1543" s="2" t="s">
        <v>2164</v>
      </c>
      <c r="B1543" t="s">
        <v>7050</v>
      </c>
    </row>
    <row r="1544" spans="1:6" x14ac:dyDescent="0.25">
      <c r="A1544" s="2" t="s">
        <v>878</v>
      </c>
      <c r="B1544" t="s">
        <v>14109</v>
      </c>
      <c r="C1544" t="s">
        <v>2164</v>
      </c>
      <c r="D1544" t="s">
        <v>14107</v>
      </c>
      <c r="E1544" t="s">
        <v>7217</v>
      </c>
      <c r="F1544" t="s">
        <v>6151</v>
      </c>
    </row>
    <row r="1545" spans="1:6" hidden="1" x14ac:dyDescent="0.25">
      <c r="A1545" s="2" t="s">
        <v>7746</v>
      </c>
      <c r="B1545" t="s">
        <v>2164</v>
      </c>
      <c r="C1545" t="s">
        <v>11335</v>
      </c>
    </row>
    <row r="1546" spans="1:6" hidden="1" x14ac:dyDescent="0.25">
      <c r="A1546" s="2" t="s">
        <v>2164</v>
      </c>
      <c r="B1546" t="s">
        <v>6151</v>
      </c>
    </row>
    <row r="1547" spans="1:6" x14ac:dyDescent="0.25">
      <c r="A1547" s="2" t="s">
        <v>878</v>
      </c>
      <c r="B1547" t="s">
        <v>648</v>
      </c>
      <c r="C1547" t="s">
        <v>7217</v>
      </c>
      <c r="D1547" t="s">
        <v>6151</v>
      </c>
    </row>
    <row r="1548" spans="1:6" hidden="1" x14ac:dyDescent="0.25">
      <c r="A1548" s="2" t="s">
        <v>648</v>
      </c>
      <c r="B1548" t="s">
        <v>1094</v>
      </c>
      <c r="C1548" t="s">
        <v>14109</v>
      </c>
      <c r="D1548" t="s">
        <v>2164</v>
      </c>
    </row>
    <row r="1549" spans="1:6" hidden="1" x14ac:dyDescent="0.25">
      <c r="A1549" s="2" t="s">
        <v>2164</v>
      </c>
      <c r="B1549" t="s">
        <v>14107</v>
      </c>
    </row>
    <row r="1550" spans="1:6" hidden="1" x14ac:dyDescent="0.25">
      <c r="A1550" s="2" t="s">
        <v>1094</v>
      </c>
      <c r="B1550" t="s">
        <v>842</v>
      </c>
      <c r="C1550" t="s">
        <v>3905</v>
      </c>
      <c r="D1550" t="s">
        <v>6151</v>
      </c>
    </row>
    <row r="1551" spans="1:6" hidden="1" x14ac:dyDescent="0.25">
      <c r="A1551" s="2" t="s">
        <v>14109</v>
      </c>
      <c r="B1551" t="s">
        <v>2164</v>
      </c>
      <c r="C1551" t="s">
        <v>14107</v>
      </c>
      <c r="D1551" t="s">
        <v>7217</v>
      </c>
      <c r="E1551" t="s">
        <v>6151</v>
      </c>
    </row>
    <row r="1552" spans="1:6" x14ac:dyDescent="0.25">
      <c r="A1552" s="2" t="s">
        <v>878</v>
      </c>
      <c r="B1552" t="s">
        <v>1094</v>
      </c>
      <c r="C1552" t="s">
        <v>842</v>
      </c>
      <c r="D1552" t="s">
        <v>7217</v>
      </c>
    </row>
    <row r="1553" spans="1:5" hidden="1" x14ac:dyDescent="0.25">
      <c r="A1553" s="2" t="s">
        <v>648</v>
      </c>
      <c r="B1553" t="s">
        <v>1094</v>
      </c>
    </row>
    <row r="1554" spans="1:5" hidden="1" x14ac:dyDescent="0.25">
      <c r="A1554" s="2" t="s">
        <v>1094</v>
      </c>
      <c r="B1554" t="s">
        <v>14109</v>
      </c>
      <c r="C1554" t="s">
        <v>6151</v>
      </c>
    </row>
    <row r="1555" spans="1:5" hidden="1" x14ac:dyDescent="0.25">
      <c r="A1555" s="2" t="s">
        <v>1094</v>
      </c>
      <c r="B1555" t="s">
        <v>14109</v>
      </c>
      <c r="C1555" t="s">
        <v>9990</v>
      </c>
    </row>
    <row r="1556" spans="1:5" hidden="1" x14ac:dyDescent="0.25">
      <c r="A1556" s="2" t="s">
        <v>1094</v>
      </c>
      <c r="B1556" t="s">
        <v>2164</v>
      </c>
    </row>
    <row r="1557" spans="1:5" hidden="1" x14ac:dyDescent="0.25">
      <c r="A1557" s="2" t="s">
        <v>1094</v>
      </c>
    </row>
    <row r="1558" spans="1:5" hidden="1" x14ac:dyDescent="0.25">
      <c r="A1558" s="2" t="s">
        <v>648</v>
      </c>
      <c r="B1558" t="s">
        <v>6767</v>
      </c>
      <c r="C1558" t="s">
        <v>1094</v>
      </c>
      <c r="D1558" t="s">
        <v>10406</v>
      </c>
      <c r="E1558" t="s">
        <v>842</v>
      </c>
    </row>
    <row r="1559" spans="1:5" x14ac:dyDescent="0.25">
      <c r="A1559" s="2" t="s">
        <v>878</v>
      </c>
      <c r="B1559" t="s">
        <v>648</v>
      </c>
      <c r="C1559" t="s">
        <v>14109</v>
      </c>
      <c r="D1559" t="s">
        <v>6151</v>
      </c>
    </row>
    <row r="1560" spans="1:5" hidden="1" x14ac:dyDescent="0.25">
      <c r="A1560" s="2" t="s">
        <v>2164</v>
      </c>
      <c r="B1560" t="s">
        <v>11335</v>
      </c>
    </row>
    <row r="1561" spans="1:5" hidden="1" x14ac:dyDescent="0.25">
      <c r="A1561" s="2" t="s">
        <v>2164</v>
      </c>
    </row>
    <row r="1562" spans="1:5" hidden="1" x14ac:dyDescent="0.25">
      <c r="A1562" s="2" t="s">
        <v>7746</v>
      </c>
      <c r="B1562" t="s">
        <v>2164</v>
      </c>
      <c r="C1562" t="s">
        <v>14108</v>
      </c>
    </row>
    <row r="1563" spans="1:5" x14ac:dyDescent="0.25">
      <c r="A1563" s="2" t="s">
        <v>878</v>
      </c>
      <c r="B1563" t="s">
        <v>648</v>
      </c>
      <c r="C1563" t="s">
        <v>6151</v>
      </c>
    </row>
    <row r="1564" spans="1:5" hidden="1" x14ac:dyDescent="0.25">
      <c r="A1564" s="2" t="s">
        <v>7746</v>
      </c>
      <c r="B1564" t="s">
        <v>2164</v>
      </c>
    </row>
    <row r="1565" spans="1:5" hidden="1" x14ac:dyDescent="0.25">
      <c r="A1565" s="2" t="s">
        <v>1094</v>
      </c>
      <c r="B1565" t="s">
        <v>14108</v>
      </c>
    </row>
    <row r="1566" spans="1:5" hidden="1" x14ac:dyDescent="0.25">
      <c r="A1566" s="2" t="s">
        <v>1094</v>
      </c>
      <c r="B1566" t="s">
        <v>842</v>
      </c>
    </row>
    <row r="1567" spans="1:5" hidden="1" x14ac:dyDescent="0.25">
      <c r="A1567" s="2" t="s">
        <v>648</v>
      </c>
      <c r="B1567" t="s">
        <v>1094</v>
      </c>
    </row>
    <row r="1568" spans="1:5" hidden="1" x14ac:dyDescent="0.25">
      <c r="A1568" s="2" t="s">
        <v>1094</v>
      </c>
      <c r="B1568" t="s">
        <v>10406</v>
      </c>
      <c r="C1568" t="s">
        <v>11335</v>
      </c>
    </row>
    <row r="1569" spans="1:5" hidden="1" x14ac:dyDescent="0.25">
      <c r="A1569" s="2" t="s">
        <v>1094</v>
      </c>
    </row>
    <row r="1570" spans="1:5" hidden="1" x14ac:dyDescent="0.25">
      <c r="A1570" s="2" t="s">
        <v>14109</v>
      </c>
      <c r="B1570" t="s">
        <v>2164</v>
      </c>
      <c r="C1570" t="s">
        <v>14107</v>
      </c>
      <c r="D1570" t="s">
        <v>6151</v>
      </c>
    </row>
    <row r="1571" spans="1:5" x14ac:dyDescent="0.25">
      <c r="A1571" s="2" t="s">
        <v>878</v>
      </c>
      <c r="B1571" t="s">
        <v>7217</v>
      </c>
      <c r="C1571" t="s">
        <v>6151</v>
      </c>
    </row>
    <row r="1572" spans="1:5" hidden="1" x14ac:dyDescent="0.25">
      <c r="A1572" s="2" t="s">
        <v>648</v>
      </c>
      <c r="B1572" t="s">
        <v>6767</v>
      </c>
      <c r="C1572" t="s">
        <v>1094</v>
      </c>
      <c r="D1572" t="s">
        <v>10406</v>
      </c>
      <c r="E1572" t="s">
        <v>842</v>
      </c>
    </row>
    <row r="1573" spans="1:5" hidden="1" x14ac:dyDescent="0.25">
      <c r="A1573" s="2" t="s">
        <v>14109</v>
      </c>
      <c r="B1573" t="s">
        <v>2164</v>
      </c>
      <c r="C1573" t="s">
        <v>14107</v>
      </c>
      <c r="D1573" t="s">
        <v>6151</v>
      </c>
    </row>
    <row r="1574" spans="1:5" hidden="1" x14ac:dyDescent="0.25">
      <c r="A1574" s="2" t="s">
        <v>2164</v>
      </c>
      <c r="B1574" t="s">
        <v>14108</v>
      </c>
    </row>
    <row r="1575" spans="1:5" hidden="1" x14ac:dyDescent="0.25">
      <c r="A1575" s="2" t="s">
        <v>1094</v>
      </c>
      <c r="B1575" t="s">
        <v>14109</v>
      </c>
    </row>
    <row r="1576" spans="1:5" hidden="1" x14ac:dyDescent="0.25">
      <c r="A1576" s="2" t="s">
        <v>2164</v>
      </c>
      <c r="B1576" t="s">
        <v>11335</v>
      </c>
    </row>
    <row r="1577" spans="1:5" hidden="1" x14ac:dyDescent="0.25">
      <c r="A1577" s="2" t="s">
        <v>1094</v>
      </c>
      <c r="B1577" t="s">
        <v>11335</v>
      </c>
    </row>
    <row r="1578" spans="1:5" hidden="1" x14ac:dyDescent="0.25">
      <c r="A1578" s="2" t="s">
        <v>1094</v>
      </c>
      <c r="B1578" t="s">
        <v>2164</v>
      </c>
      <c r="C1578" t="s">
        <v>10406</v>
      </c>
      <c r="D1578" t="s">
        <v>7050</v>
      </c>
      <c r="E1578" t="s">
        <v>11335</v>
      </c>
    </row>
    <row r="1579" spans="1:5" hidden="1" x14ac:dyDescent="0.25">
      <c r="A1579" s="2" t="s">
        <v>648</v>
      </c>
      <c r="B1579" t="s">
        <v>6767</v>
      </c>
      <c r="C1579" t="s">
        <v>1094</v>
      </c>
      <c r="D1579" t="s">
        <v>10406</v>
      </c>
      <c r="E1579" t="s">
        <v>11335</v>
      </c>
    </row>
    <row r="1580" spans="1:5" hidden="1" x14ac:dyDescent="0.25">
      <c r="A1580" s="2" t="s">
        <v>2164</v>
      </c>
      <c r="B1580" t="s">
        <v>11335</v>
      </c>
    </row>
    <row r="1581" spans="1:5" hidden="1" x14ac:dyDescent="0.25">
      <c r="A1581" s="2" t="s">
        <v>2164</v>
      </c>
      <c r="B1581" t="s">
        <v>11335</v>
      </c>
      <c r="C1581" t="s">
        <v>14110</v>
      </c>
      <c r="D1581" t="s">
        <v>8666</v>
      </c>
    </row>
    <row r="1582" spans="1:5" hidden="1" x14ac:dyDescent="0.25">
      <c r="A1582" s="2" t="s">
        <v>2164</v>
      </c>
      <c r="B1582" t="s">
        <v>11335</v>
      </c>
    </row>
    <row r="1583" spans="1:5" hidden="1" x14ac:dyDescent="0.25">
      <c r="A1583" s="2" t="s">
        <v>1094</v>
      </c>
      <c r="B1583" t="s">
        <v>2164</v>
      </c>
    </row>
    <row r="1584" spans="1:5" hidden="1" x14ac:dyDescent="0.25">
      <c r="A1584" s="2" t="s">
        <v>1094</v>
      </c>
      <c r="B1584" t="s">
        <v>3905</v>
      </c>
      <c r="C1584" t="s">
        <v>11335</v>
      </c>
    </row>
    <row r="1585" spans="1:5" x14ac:dyDescent="0.25">
      <c r="A1585" s="2" t="s">
        <v>878</v>
      </c>
      <c r="B1585" t="s">
        <v>14109</v>
      </c>
      <c r="C1585" t="s">
        <v>2164</v>
      </c>
      <c r="D1585" t="s">
        <v>7217</v>
      </c>
      <c r="E1585" t="s">
        <v>6151</v>
      </c>
    </row>
    <row r="1586" spans="1:5" hidden="1" x14ac:dyDescent="0.25">
      <c r="A1586" s="2" t="s">
        <v>1094</v>
      </c>
      <c r="B1586" t="s">
        <v>842</v>
      </c>
    </row>
    <row r="1587" spans="1:5" hidden="1" x14ac:dyDescent="0.25">
      <c r="A1587" s="2" t="s">
        <v>1094</v>
      </c>
      <c r="B1587" t="s">
        <v>2164</v>
      </c>
      <c r="C1587" t="s">
        <v>10406</v>
      </c>
    </row>
    <row r="1588" spans="1:5" hidden="1" x14ac:dyDescent="0.25">
      <c r="A1588" s="2" t="s">
        <v>1094</v>
      </c>
      <c r="B1588" t="s">
        <v>2164</v>
      </c>
      <c r="C1588" t="s">
        <v>11335</v>
      </c>
    </row>
    <row r="1589" spans="1:5" hidden="1" x14ac:dyDescent="0.25">
      <c r="A1589" s="2" t="s">
        <v>1094</v>
      </c>
      <c r="B1589" t="s">
        <v>2164</v>
      </c>
      <c r="C1589" t="s">
        <v>11335</v>
      </c>
    </row>
    <row r="1590" spans="1:5" x14ac:dyDescent="0.25">
      <c r="A1590" s="2" t="s">
        <v>878</v>
      </c>
      <c r="B1590" t="s">
        <v>14109</v>
      </c>
      <c r="C1590" t="s">
        <v>2164</v>
      </c>
      <c r="D1590" t="s">
        <v>14107</v>
      </c>
      <c r="E1590" t="s">
        <v>6151</v>
      </c>
    </row>
    <row r="1591" spans="1:5" hidden="1" x14ac:dyDescent="0.25">
      <c r="A1591" s="2" t="s">
        <v>1094</v>
      </c>
      <c r="B1591" t="s">
        <v>11335</v>
      </c>
    </row>
    <row r="1592" spans="1:5" hidden="1" x14ac:dyDescent="0.25">
      <c r="A1592" s="2" t="s">
        <v>2164</v>
      </c>
      <c r="B1592" t="s">
        <v>11335</v>
      </c>
    </row>
    <row r="1593" spans="1:5" hidden="1" x14ac:dyDescent="0.25">
      <c r="A1593" s="2" t="s">
        <v>1094</v>
      </c>
      <c r="B1593" t="s">
        <v>11335</v>
      </c>
    </row>
    <row r="1594" spans="1:5" hidden="1" x14ac:dyDescent="0.25">
      <c r="A1594" s="2" t="s">
        <v>648</v>
      </c>
      <c r="B1594" t="s">
        <v>1094</v>
      </c>
      <c r="C1594" t="s">
        <v>14107</v>
      </c>
    </row>
    <row r="1595" spans="1:5" hidden="1" x14ac:dyDescent="0.25">
      <c r="A1595" s="2" t="s">
        <v>1094</v>
      </c>
      <c r="B1595" t="s">
        <v>842</v>
      </c>
      <c r="C1595" t="s">
        <v>11335</v>
      </c>
    </row>
    <row r="1596" spans="1:5" hidden="1" x14ac:dyDescent="0.25">
      <c r="A1596" s="2" t="s">
        <v>1094</v>
      </c>
      <c r="B1596" t="s">
        <v>842</v>
      </c>
      <c r="C1596" t="s">
        <v>11335</v>
      </c>
    </row>
    <row r="1597" spans="1:5" hidden="1" x14ac:dyDescent="0.25">
      <c r="A1597" s="2" t="s">
        <v>648</v>
      </c>
      <c r="B1597" t="s">
        <v>6767</v>
      </c>
      <c r="C1597" t="s">
        <v>1094</v>
      </c>
      <c r="D1597" t="s">
        <v>10406</v>
      </c>
    </row>
    <row r="1598" spans="1:5" hidden="1" x14ac:dyDescent="0.25">
      <c r="A1598" s="2" t="s">
        <v>7746</v>
      </c>
      <c r="B1598" t="s">
        <v>14109</v>
      </c>
      <c r="C1598" t="s">
        <v>2164</v>
      </c>
    </row>
    <row r="1599" spans="1:5" hidden="1" x14ac:dyDescent="0.25">
      <c r="A1599" s="2" t="s">
        <v>2164</v>
      </c>
      <c r="B1599" t="s">
        <v>11335</v>
      </c>
    </row>
    <row r="1600" spans="1:5" x14ac:dyDescent="0.25">
      <c r="A1600" s="2" t="s">
        <v>878</v>
      </c>
      <c r="B1600" t="s">
        <v>648</v>
      </c>
      <c r="C1600" t="s">
        <v>7217</v>
      </c>
      <c r="D1600" t="s">
        <v>6151</v>
      </c>
    </row>
    <row r="1601" spans="1:6" hidden="1" x14ac:dyDescent="0.25">
      <c r="A1601" s="2" t="s">
        <v>1094</v>
      </c>
      <c r="B1601" t="s">
        <v>10406</v>
      </c>
      <c r="C1601" t="s">
        <v>842</v>
      </c>
      <c r="D1601" t="s">
        <v>14108</v>
      </c>
    </row>
    <row r="1602" spans="1:6" hidden="1" x14ac:dyDescent="0.25">
      <c r="A1602" s="2" t="s">
        <v>1094</v>
      </c>
      <c r="B1602" t="s">
        <v>14109</v>
      </c>
    </row>
    <row r="1603" spans="1:6" x14ac:dyDescent="0.25">
      <c r="A1603" s="2" t="s">
        <v>878</v>
      </c>
      <c r="B1603" t="s">
        <v>648</v>
      </c>
      <c r="C1603" t="s">
        <v>6151</v>
      </c>
    </row>
    <row r="1604" spans="1:6" hidden="1" x14ac:dyDescent="0.25">
      <c r="A1604" s="2" t="s">
        <v>6767</v>
      </c>
      <c r="B1604" t="s">
        <v>1094</v>
      </c>
      <c r="C1604" t="s">
        <v>10406</v>
      </c>
      <c r="D1604" t="s">
        <v>14107</v>
      </c>
      <c r="E1604" t="s">
        <v>7217</v>
      </c>
    </row>
    <row r="1605" spans="1:6" hidden="1" x14ac:dyDescent="0.25">
      <c r="A1605" s="2" t="s">
        <v>2164</v>
      </c>
      <c r="B1605" t="s">
        <v>11335</v>
      </c>
    </row>
    <row r="1606" spans="1:6" hidden="1" x14ac:dyDescent="0.25">
      <c r="A1606" s="2" t="s">
        <v>648</v>
      </c>
      <c r="B1606" t="s">
        <v>1094</v>
      </c>
      <c r="C1606" t="s">
        <v>2164</v>
      </c>
      <c r="D1606" t="s">
        <v>10406</v>
      </c>
      <c r="E1606" t="s">
        <v>14108</v>
      </c>
    </row>
    <row r="1607" spans="1:6" hidden="1" x14ac:dyDescent="0.25">
      <c r="A1607" s="2" t="s">
        <v>2164</v>
      </c>
      <c r="B1607" t="s">
        <v>14107</v>
      </c>
      <c r="C1607" t="s">
        <v>11335</v>
      </c>
      <c r="D1607" t="s">
        <v>14110</v>
      </c>
    </row>
    <row r="1608" spans="1:6" hidden="1" x14ac:dyDescent="0.25">
      <c r="A1608" s="2" t="s">
        <v>1094</v>
      </c>
      <c r="B1608" t="s">
        <v>2164</v>
      </c>
      <c r="C1608" t="s">
        <v>11335</v>
      </c>
    </row>
    <row r="1609" spans="1:6" x14ac:dyDescent="0.25">
      <c r="A1609" s="2" t="s">
        <v>878</v>
      </c>
      <c r="B1609" t="s">
        <v>14109</v>
      </c>
      <c r="C1609" t="s">
        <v>6151</v>
      </c>
    </row>
    <row r="1610" spans="1:6" hidden="1" x14ac:dyDescent="0.25">
      <c r="A1610" s="2" t="s">
        <v>1094</v>
      </c>
    </row>
    <row r="1611" spans="1:6" hidden="1" x14ac:dyDescent="0.25">
      <c r="A1611" s="2" t="s">
        <v>6767</v>
      </c>
      <c r="B1611" t="s">
        <v>2164</v>
      </c>
      <c r="C1611" t="s">
        <v>10406</v>
      </c>
      <c r="D1611" t="s">
        <v>842</v>
      </c>
      <c r="E1611" t="s">
        <v>9990</v>
      </c>
      <c r="F1611" t="s">
        <v>11335</v>
      </c>
    </row>
    <row r="1612" spans="1:6" hidden="1" x14ac:dyDescent="0.25">
      <c r="A1612" s="2" t="s">
        <v>7746</v>
      </c>
      <c r="B1612" t="s">
        <v>2164</v>
      </c>
      <c r="C1612" t="s">
        <v>14108</v>
      </c>
    </row>
    <row r="1613" spans="1:6" x14ac:dyDescent="0.25">
      <c r="A1613" s="2" t="s">
        <v>878</v>
      </c>
      <c r="B1613" t="s">
        <v>14109</v>
      </c>
      <c r="C1613" t="s">
        <v>2164</v>
      </c>
      <c r="D1613" t="s">
        <v>14107</v>
      </c>
      <c r="E1613" t="s">
        <v>6151</v>
      </c>
    </row>
    <row r="1614" spans="1:6" hidden="1" x14ac:dyDescent="0.25">
      <c r="A1614" s="2" t="s">
        <v>2164</v>
      </c>
      <c r="B1614" t="s">
        <v>14108</v>
      </c>
    </row>
    <row r="1615" spans="1:6" hidden="1" x14ac:dyDescent="0.25">
      <c r="A1615" s="2" t="s">
        <v>3905</v>
      </c>
      <c r="B1615" t="s">
        <v>6151</v>
      </c>
    </row>
    <row r="1616" spans="1:6" hidden="1" x14ac:dyDescent="0.25">
      <c r="A1616" s="2" t="s">
        <v>2164</v>
      </c>
      <c r="B1616" t="s">
        <v>842</v>
      </c>
      <c r="C1616" t="s">
        <v>11335</v>
      </c>
    </row>
    <row r="1617" spans="1:5" hidden="1" x14ac:dyDescent="0.25">
      <c r="A1617" s="2" t="s">
        <v>1094</v>
      </c>
      <c r="B1617" t="s">
        <v>2164</v>
      </c>
      <c r="C1617" t="s">
        <v>10406</v>
      </c>
    </row>
    <row r="1618" spans="1:5" hidden="1" x14ac:dyDescent="0.25">
      <c r="A1618" s="2" t="s">
        <v>2164</v>
      </c>
      <c r="B1618" t="s">
        <v>7050</v>
      </c>
      <c r="C1618" t="s">
        <v>11335</v>
      </c>
    </row>
    <row r="1619" spans="1:5" hidden="1" x14ac:dyDescent="0.25">
      <c r="A1619" s="2" t="s">
        <v>2164</v>
      </c>
      <c r="B1619" t="s">
        <v>11335</v>
      </c>
      <c r="C1619" t="s">
        <v>14108</v>
      </c>
    </row>
    <row r="1620" spans="1:5" hidden="1" x14ac:dyDescent="0.25">
      <c r="A1620" s="2" t="s">
        <v>1094</v>
      </c>
      <c r="B1620" t="s">
        <v>2164</v>
      </c>
      <c r="C1620" t="s">
        <v>842</v>
      </c>
      <c r="D1620" t="s">
        <v>11335</v>
      </c>
    </row>
    <row r="1621" spans="1:5" hidden="1" x14ac:dyDescent="0.25">
      <c r="A1621" s="2" t="s">
        <v>3905</v>
      </c>
    </row>
    <row r="1622" spans="1:5" hidden="1" x14ac:dyDescent="0.25">
      <c r="A1622" s="2" t="s">
        <v>842</v>
      </c>
      <c r="B1622" t="s">
        <v>3905</v>
      </c>
      <c r="C1622" t="s">
        <v>14107</v>
      </c>
      <c r="D1622" t="s">
        <v>6151</v>
      </c>
    </row>
    <row r="1623" spans="1:5" hidden="1" x14ac:dyDescent="0.25">
      <c r="A1623" s="2" t="s">
        <v>1094</v>
      </c>
    </row>
    <row r="1624" spans="1:5" x14ac:dyDescent="0.25">
      <c r="A1624" s="2" t="s">
        <v>878</v>
      </c>
      <c r="B1624" t="s">
        <v>1094</v>
      </c>
      <c r="C1624" t="s">
        <v>14109</v>
      </c>
      <c r="D1624" t="s">
        <v>6151</v>
      </c>
    </row>
    <row r="1625" spans="1:5" x14ac:dyDescent="0.25">
      <c r="A1625" s="2" t="s">
        <v>878</v>
      </c>
      <c r="B1625" t="s">
        <v>14109</v>
      </c>
      <c r="C1625" t="s">
        <v>7217</v>
      </c>
      <c r="D1625" t="s">
        <v>6151</v>
      </c>
    </row>
    <row r="1626" spans="1:5" hidden="1" x14ac:dyDescent="0.25">
      <c r="A1626" s="2" t="s">
        <v>1094</v>
      </c>
      <c r="B1626" t="s">
        <v>3905</v>
      </c>
      <c r="C1626" t="s">
        <v>9990</v>
      </c>
      <c r="D1626" t="s">
        <v>7217</v>
      </c>
    </row>
    <row r="1627" spans="1:5" x14ac:dyDescent="0.25">
      <c r="A1627" s="2" t="s">
        <v>878</v>
      </c>
      <c r="B1627" t="s">
        <v>2164</v>
      </c>
      <c r="C1627" t="s">
        <v>6151</v>
      </c>
    </row>
    <row r="1628" spans="1:5" x14ac:dyDescent="0.25">
      <c r="A1628" s="2" t="s">
        <v>878</v>
      </c>
      <c r="B1628" t="s">
        <v>648</v>
      </c>
      <c r="C1628" t="s">
        <v>842</v>
      </c>
      <c r="D1628" t="s">
        <v>7217</v>
      </c>
      <c r="E1628" t="s">
        <v>6151</v>
      </c>
    </row>
    <row r="1629" spans="1:5" hidden="1" x14ac:dyDescent="0.25">
      <c r="A1629" s="2" t="s">
        <v>1094</v>
      </c>
      <c r="B1629" t="s">
        <v>2164</v>
      </c>
      <c r="C1629" t="s">
        <v>11335</v>
      </c>
    </row>
    <row r="1630" spans="1:5" hidden="1" x14ac:dyDescent="0.25">
      <c r="A1630" s="2" t="s">
        <v>2164</v>
      </c>
      <c r="B1630" t="s">
        <v>842</v>
      </c>
      <c r="C1630" t="s">
        <v>3905</v>
      </c>
    </row>
    <row r="1631" spans="1:5" hidden="1" x14ac:dyDescent="0.25">
      <c r="A1631" s="2" t="s">
        <v>2164</v>
      </c>
      <c r="B1631" t="s">
        <v>7050</v>
      </c>
    </row>
    <row r="1632" spans="1:5" hidden="1" x14ac:dyDescent="0.25">
      <c r="A1632" s="2" t="s">
        <v>14109</v>
      </c>
      <c r="B1632" t="s">
        <v>2164</v>
      </c>
      <c r="C1632" t="s">
        <v>14108</v>
      </c>
    </row>
    <row r="1633" spans="1:7" hidden="1" x14ac:dyDescent="0.25">
      <c r="A1633" s="2" t="s">
        <v>1094</v>
      </c>
      <c r="B1633" t="s">
        <v>14109</v>
      </c>
    </row>
    <row r="1634" spans="1:7" x14ac:dyDescent="0.25">
      <c r="A1634" s="2" t="s">
        <v>878</v>
      </c>
      <c r="B1634" t="s">
        <v>648</v>
      </c>
      <c r="C1634" t="s">
        <v>6767</v>
      </c>
      <c r="D1634" t="s">
        <v>2164</v>
      </c>
      <c r="E1634" t="s">
        <v>14107</v>
      </c>
      <c r="F1634" t="s">
        <v>7217</v>
      </c>
      <c r="G1634" t="s">
        <v>6151</v>
      </c>
    </row>
    <row r="1635" spans="1:7" hidden="1" x14ac:dyDescent="0.25">
      <c r="A1635" s="2" t="s">
        <v>14109</v>
      </c>
      <c r="B1635" t="s">
        <v>2164</v>
      </c>
      <c r="C1635" t="s">
        <v>6151</v>
      </c>
    </row>
    <row r="1636" spans="1:7" hidden="1" x14ac:dyDescent="0.25">
      <c r="A1636" s="2" t="s">
        <v>1094</v>
      </c>
      <c r="B1636" t="s">
        <v>10406</v>
      </c>
      <c r="C1636" t="s">
        <v>11335</v>
      </c>
    </row>
    <row r="1637" spans="1:7" hidden="1" x14ac:dyDescent="0.25">
      <c r="A1637" s="2" t="s">
        <v>648</v>
      </c>
      <c r="B1637" t="s">
        <v>6767</v>
      </c>
      <c r="C1637" t="s">
        <v>1094</v>
      </c>
      <c r="D1637" t="s">
        <v>10406</v>
      </c>
      <c r="E1637" t="s">
        <v>9990</v>
      </c>
    </row>
    <row r="1638" spans="1:7" hidden="1" x14ac:dyDescent="0.25">
      <c r="A1638" s="2" t="s">
        <v>1094</v>
      </c>
    </row>
    <row r="1639" spans="1:7" hidden="1" x14ac:dyDescent="0.25">
      <c r="A1639" s="2" t="s">
        <v>1094</v>
      </c>
      <c r="B1639" t="s">
        <v>2164</v>
      </c>
      <c r="C1639" t="s">
        <v>11335</v>
      </c>
    </row>
    <row r="1640" spans="1:7" hidden="1" x14ac:dyDescent="0.25">
      <c r="A1640" s="2" t="s">
        <v>7746</v>
      </c>
      <c r="B1640" t="s">
        <v>2164</v>
      </c>
      <c r="C1640" t="s">
        <v>7050</v>
      </c>
    </row>
    <row r="1641" spans="1:7" hidden="1" x14ac:dyDescent="0.25">
      <c r="A1641" s="2" t="s">
        <v>2164</v>
      </c>
    </row>
    <row r="1642" spans="1:7" x14ac:dyDescent="0.25">
      <c r="A1642" s="2" t="s">
        <v>878</v>
      </c>
      <c r="B1642" t="s">
        <v>14109</v>
      </c>
      <c r="C1642" t="s">
        <v>7217</v>
      </c>
      <c r="D1642" t="s">
        <v>6151</v>
      </c>
    </row>
    <row r="1643" spans="1:7" hidden="1" x14ac:dyDescent="0.25">
      <c r="A1643" s="2" t="s">
        <v>1094</v>
      </c>
      <c r="B1643" t="s">
        <v>11335</v>
      </c>
      <c r="C1643" t="s">
        <v>7217</v>
      </c>
    </row>
    <row r="1644" spans="1:7" hidden="1" x14ac:dyDescent="0.25">
      <c r="A1644" s="2" t="s">
        <v>3905</v>
      </c>
      <c r="B1644" t="s">
        <v>14107</v>
      </c>
      <c r="C1644" t="s">
        <v>6151</v>
      </c>
    </row>
    <row r="1645" spans="1:7" hidden="1" x14ac:dyDescent="0.25">
      <c r="A1645" s="2" t="s">
        <v>648</v>
      </c>
      <c r="B1645" t="s">
        <v>2164</v>
      </c>
      <c r="C1645" t="s">
        <v>6151</v>
      </c>
    </row>
    <row r="1646" spans="1:7" hidden="1" x14ac:dyDescent="0.25">
      <c r="A1646" s="2" t="s">
        <v>1094</v>
      </c>
      <c r="B1646" t="s">
        <v>2164</v>
      </c>
      <c r="C1646" t="s">
        <v>11335</v>
      </c>
    </row>
    <row r="1647" spans="1:7" hidden="1" x14ac:dyDescent="0.25">
      <c r="A1647" s="2" t="s">
        <v>1094</v>
      </c>
      <c r="B1647" t="s">
        <v>11335</v>
      </c>
    </row>
    <row r="1648" spans="1:7" hidden="1" x14ac:dyDescent="0.25">
      <c r="A1648" s="2" t="s">
        <v>1094</v>
      </c>
      <c r="B1648" t="s">
        <v>2164</v>
      </c>
      <c r="C1648" t="s">
        <v>11335</v>
      </c>
      <c r="D1648" t="s">
        <v>14108</v>
      </c>
    </row>
    <row r="1649" spans="1:5" hidden="1" x14ac:dyDescent="0.25">
      <c r="A1649" s="2" t="s">
        <v>14109</v>
      </c>
      <c r="B1649" t="s">
        <v>2164</v>
      </c>
      <c r="C1649" t="s">
        <v>11335</v>
      </c>
      <c r="D1649" t="s">
        <v>6151</v>
      </c>
    </row>
    <row r="1650" spans="1:5" x14ac:dyDescent="0.25">
      <c r="A1650" s="2" t="s">
        <v>878</v>
      </c>
      <c r="B1650" t="s">
        <v>3905</v>
      </c>
      <c r="C1650" t="s">
        <v>7217</v>
      </c>
      <c r="D1650" t="s">
        <v>6151</v>
      </c>
    </row>
    <row r="1651" spans="1:5" x14ac:dyDescent="0.25">
      <c r="A1651" s="2" t="s">
        <v>878</v>
      </c>
      <c r="B1651" t="s">
        <v>14109</v>
      </c>
      <c r="C1651" t="s">
        <v>2164</v>
      </c>
      <c r="D1651" t="s">
        <v>6151</v>
      </c>
    </row>
    <row r="1652" spans="1:5" x14ac:dyDescent="0.25">
      <c r="A1652" s="2" t="s">
        <v>878</v>
      </c>
      <c r="B1652" t="s">
        <v>14109</v>
      </c>
      <c r="C1652" t="s">
        <v>6151</v>
      </c>
    </row>
    <row r="1653" spans="1:5" x14ac:dyDescent="0.25">
      <c r="A1653" s="2" t="s">
        <v>878</v>
      </c>
      <c r="B1653" t="s">
        <v>648</v>
      </c>
      <c r="C1653" t="s">
        <v>14109</v>
      </c>
      <c r="D1653" t="s">
        <v>2164</v>
      </c>
      <c r="E1653" t="s">
        <v>11335</v>
      </c>
    </row>
    <row r="1654" spans="1:5" x14ac:dyDescent="0.25">
      <c r="A1654" s="2" t="s">
        <v>878</v>
      </c>
      <c r="B1654" t="s">
        <v>1094</v>
      </c>
      <c r="C1654" t="s">
        <v>3905</v>
      </c>
    </row>
    <row r="1655" spans="1:5" hidden="1" x14ac:dyDescent="0.25">
      <c r="A1655" s="2" t="s">
        <v>1094</v>
      </c>
      <c r="B1655" t="s">
        <v>2164</v>
      </c>
      <c r="C1655" t="s">
        <v>11335</v>
      </c>
    </row>
    <row r="1656" spans="1:5" hidden="1" x14ac:dyDescent="0.25">
      <c r="A1656" s="2" t="s">
        <v>14109</v>
      </c>
      <c r="B1656" t="s">
        <v>2164</v>
      </c>
      <c r="C1656" t="s">
        <v>14107</v>
      </c>
      <c r="D1656" t="s">
        <v>6151</v>
      </c>
    </row>
    <row r="1657" spans="1:5" hidden="1" x14ac:dyDescent="0.25">
      <c r="A1657" s="2" t="s">
        <v>2164</v>
      </c>
    </row>
    <row r="1658" spans="1:5" hidden="1" x14ac:dyDescent="0.25">
      <c r="A1658" s="2" t="s">
        <v>1094</v>
      </c>
      <c r="B1658" t="s">
        <v>14109</v>
      </c>
      <c r="C1658" t="s">
        <v>6151</v>
      </c>
    </row>
    <row r="1659" spans="1:5" hidden="1" x14ac:dyDescent="0.25">
      <c r="A1659" s="2" t="s">
        <v>2164</v>
      </c>
      <c r="B1659" t="s">
        <v>3905</v>
      </c>
      <c r="C1659" t="s">
        <v>7217</v>
      </c>
    </row>
    <row r="1660" spans="1:5" x14ac:dyDescent="0.25">
      <c r="A1660" s="2" t="s">
        <v>878</v>
      </c>
      <c r="B1660" t="s">
        <v>648</v>
      </c>
      <c r="C1660" t="s">
        <v>1094</v>
      </c>
      <c r="D1660" t="s">
        <v>11335</v>
      </c>
      <c r="E1660" t="s">
        <v>7217</v>
      </c>
    </row>
    <row r="1661" spans="1:5" hidden="1" x14ac:dyDescent="0.25">
      <c r="A1661" s="2" t="s">
        <v>14109</v>
      </c>
      <c r="B1661" t="s">
        <v>2164</v>
      </c>
      <c r="C1661" t="s">
        <v>6151</v>
      </c>
    </row>
    <row r="1662" spans="1:5" hidden="1" x14ac:dyDescent="0.25">
      <c r="A1662" s="2" t="s">
        <v>648</v>
      </c>
      <c r="B1662" t="s">
        <v>3905</v>
      </c>
      <c r="C1662" t="s">
        <v>6151</v>
      </c>
    </row>
    <row r="1663" spans="1:5" hidden="1" x14ac:dyDescent="0.25">
      <c r="A1663" s="2" t="s">
        <v>1094</v>
      </c>
      <c r="B1663" t="s">
        <v>11335</v>
      </c>
    </row>
    <row r="1664" spans="1:5" hidden="1" x14ac:dyDescent="0.25">
      <c r="A1664" s="2" t="s">
        <v>2164</v>
      </c>
      <c r="B1664" t="s">
        <v>14107</v>
      </c>
      <c r="C1664" t="s">
        <v>11335</v>
      </c>
      <c r="D1664" t="s">
        <v>6151</v>
      </c>
    </row>
    <row r="1665" spans="1:5" hidden="1" x14ac:dyDescent="0.25">
      <c r="A1665" s="2" t="s">
        <v>1094</v>
      </c>
      <c r="B1665" t="s">
        <v>3905</v>
      </c>
    </row>
    <row r="1666" spans="1:5" hidden="1" x14ac:dyDescent="0.25">
      <c r="A1666" s="2" t="s">
        <v>7746</v>
      </c>
      <c r="B1666" t="s">
        <v>2164</v>
      </c>
      <c r="C1666" t="s">
        <v>13169</v>
      </c>
      <c r="D1666" t="s">
        <v>11335</v>
      </c>
    </row>
    <row r="1667" spans="1:5" x14ac:dyDescent="0.25">
      <c r="A1667" s="2" t="s">
        <v>878</v>
      </c>
      <c r="B1667" t="s">
        <v>648</v>
      </c>
      <c r="C1667" t="s">
        <v>7217</v>
      </c>
    </row>
    <row r="1668" spans="1:5" hidden="1" x14ac:dyDescent="0.25">
      <c r="A1668" s="2" t="s">
        <v>2164</v>
      </c>
      <c r="B1668" t="s">
        <v>842</v>
      </c>
      <c r="C1668" t="s">
        <v>6151</v>
      </c>
    </row>
    <row r="1669" spans="1:5" x14ac:dyDescent="0.25">
      <c r="A1669" s="2" t="s">
        <v>878</v>
      </c>
      <c r="B1669" t="s">
        <v>648</v>
      </c>
      <c r="C1669" t="s">
        <v>842</v>
      </c>
      <c r="D1669" t="s">
        <v>7217</v>
      </c>
      <c r="E1669" t="s">
        <v>6151</v>
      </c>
    </row>
    <row r="1670" spans="1:5" x14ac:dyDescent="0.25">
      <c r="A1670" s="2" t="s">
        <v>878</v>
      </c>
      <c r="B1670" t="s">
        <v>14109</v>
      </c>
      <c r="C1670" t="s">
        <v>6151</v>
      </c>
    </row>
    <row r="1671" spans="1:5" hidden="1" x14ac:dyDescent="0.25">
      <c r="A1671" s="2" t="s">
        <v>2164</v>
      </c>
      <c r="B1671" t="s">
        <v>3905</v>
      </c>
      <c r="C1671" t="s">
        <v>7217</v>
      </c>
      <c r="D1671" t="s">
        <v>6151</v>
      </c>
    </row>
    <row r="1672" spans="1:5" hidden="1" x14ac:dyDescent="0.25">
      <c r="A1672" s="2" t="s">
        <v>1094</v>
      </c>
      <c r="B1672" t="s">
        <v>11335</v>
      </c>
    </row>
    <row r="1673" spans="1:5" hidden="1" x14ac:dyDescent="0.25">
      <c r="A1673" s="2" t="s">
        <v>6767</v>
      </c>
      <c r="B1673" t="s">
        <v>1094</v>
      </c>
      <c r="C1673" t="s">
        <v>10406</v>
      </c>
    </row>
    <row r="1674" spans="1:5" hidden="1" x14ac:dyDescent="0.25">
      <c r="A1674" s="2" t="s">
        <v>2164</v>
      </c>
    </row>
    <row r="1675" spans="1:5" hidden="1" x14ac:dyDescent="0.25">
      <c r="A1675" s="2" t="s">
        <v>648</v>
      </c>
      <c r="B1675" t="s">
        <v>842</v>
      </c>
      <c r="C1675" t="s">
        <v>14107</v>
      </c>
    </row>
    <row r="1676" spans="1:5" hidden="1" x14ac:dyDescent="0.25">
      <c r="A1676" s="2" t="s">
        <v>1094</v>
      </c>
      <c r="B1676" t="s">
        <v>2164</v>
      </c>
    </row>
    <row r="1677" spans="1:5" hidden="1" x14ac:dyDescent="0.25">
      <c r="A1677" s="2" t="s">
        <v>14109</v>
      </c>
      <c r="B1677" t="s">
        <v>6151</v>
      </c>
    </row>
    <row r="1678" spans="1:5" x14ac:dyDescent="0.25">
      <c r="A1678" s="2" t="s">
        <v>878</v>
      </c>
      <c r="B1678" t="s">
        <v>14109</v>
      </c>
      <c r="C1678" t="s">
        <v>2164</v>
      </c>
      <c r="D1678" t="s">
        <v>6151</v>
      </c>
    </row>
    <row r="1679" spans="1:5" hidden="1" x14ac:dyDescent="0.25">
      <c r="A1679" s="2" t="s">
        <v>2164</v>
      </c>
      <c r="B1679" t="s">
        <v>13169</v>
      </c>
      <c r="C1679" t="s">
        <v>14110</v>
      </c>
    </row>
    <row r="1680" spans="1:5" hidden="1" x14ac:dyDescent="0.25">
      <c r="A1680" s="2" t="s">
        <v>14109</v>
      </c>
      <c r="B1680" t="s">
        <v>2164</v>
      </c>
    </row>
    <row r="1681" spans="1:5" x14ac:dyDescent="0.25">
      <c r="A1681" s="2" t="s">
        <v>878</v>
      </c>
      <c r="B1681" t="s">
        <v>14109</v>
      </c>
      <c r="C1681" t="s">
        <v>2164</v>
      </c>
      <c r="D1681" t="s">
        <v>6151</v>
      </c>
    </row>
    <row r="1682" spans="1:5" hidden="1" x14ac:dyDescent="0.25">
      <c r="A1682" s="2" t="s">
        <v>2164</v>
      </c>
      <c r="B1682" t="s">
        <v>11335</v>
      </c>
    </row>
    <row r="1683" spans="1:5" x14ac:dyDescent="0.25">
      <c r="A1683" s="2" t="s">
        <v>878</v>
      </c>
      <c r="B1683" t="s">
        <v>14109</v>
      </c>
      <c r="C1683" t="s">
        <v>2164</v>
      </c>
      <c r="D1683" t="s">
        <v>11335</v>
      </c>
      <c r="E1683" t="s">
        <v>6151</v>
      </c>
    </row>
    <row r="1684" spans="1:5" x14ac:dyDescent="0.25">
      <c r="A1684" s="2" t="s">
        <v>878</v>
      </c>
      <c r="B1684" t="s">
        <v>2164</v>
      </c>
      <c r="C1684" t="s">
        <v>11335</v>
      </c>
      <c r="D1684" t="s">
        <v>14108</v>
      </c>
    </row>
    <row r="1685" spans="1:5" hidden="1" x14ac:dyDescent="0.25">
      <c r="A1685" s="2" t="s">
        <v>7746</v>
      </c>
      <c r="B1685" t="s">
        <v>2164</v>
      </c>
      <c r="C1685" t="s">
        <v>11335</v>
      </c>
    </row>
    <row r="1686" spans="1:5" x14ac:dyDescent="0.25">
      <c r="A1686" s="2" t="s">
        <v>878</v>
      </c>
      <c r="B1686" t="s">
        <v>2164</v>
      </c>
      <c r="C1686" t="s">
        <v>842</v>
      </c>
    </row>
    <row r="1687" spans="1:5" x14ac:dyDescent="0.25">
      <c r="A1687" s="2" t="s">
        <v>878</v>
      </c>
      <c r="B1687" t="s">
        <v>648</v>
      </c>
    </row>
    <row r="1688" spans="1:5" hidden="1" x14ac:dyDescent="0.25">
      <c r="A1688" s="2" t="s">
        <v>7746</v>
      </c>
      <c r="B1688" t="s">
        <v>14109</v>
      </c>
      <c r="C1688" t="s">
        <v>2164</v>
      </c>
      <c r="D1688" t="s">
        <v>13169</v>
      </c>
      <c r="E1688" t="s">
        <v>8666</v>
      </c>
    </row>
    <row r="1689" spans="1:5" x14ac:dyDescent="0.25">
      <c r="A1689" s="2" t="s">
        <v>878</v>
      </c>
      <c r="B1689" t="s">
        <v>648</v>
      </c>
      <c r="C1689" t="s">
        <v>2164</v>
      </c>
      <c r="D1689" t="s">
        <v>13169</v>
      </c>
      <c r="E1689" t="s">
        <v>14110</v>
      </c>
    </row>
    <row r="1690" spans="1:5" hidden="1" x14ac:dyDescent="0.25">
      <c r="A1690" s="2" t="s">
        <v>1094</v>
      </c>
      <c r="B1690" t="s">
        <v>10406</v>
      </c>
    </row>
    <row r="1691" spans="1:5" x14ac:dyDescent="0.25">
      <c r="A1691" s="2" t="s">
        <v>878</v>
      </c>
      <c r="B1691" t="s">
        <v>14109</v>
      </c>
      <c r="C1691" t="s">
        <v>2164</v>
      </c>
      <c r="D1691" t="s">
        <v>6151</v>
      </c>
    </row>
    <row r="1692" spans="1:5" x14ac:dyDescent="0.25">
      <c r="A1692" s="2" t="s">
        <v>878</v>
      </c>
      <c r="B1692" t="s">
        <v>7746</v>
      </c>
      <c r="C1692" t="s">
        <v>14109</v>
      </c>
      <c r="D1692" t="s">
        <v>2164</v>
      </c>
    </row>
    <row r="1693" spans="1:5" hidden="1" x14ac:dyDescent="0.25">
      <c r="A1693" s="2" t="s">
        <v>6767</v>
      </c>
      <c r="B1693" t="s">
        <v>1094</v>
      </c>
      <c r="C1693" t="s">
        <v>10406</v>
      </c>
    </row>
    <row r="1694" spans="1:5" hidden="1" x14ac:dyDescent="0.25">
      <c r="A1694" s="2" t="s">
        <v>7746</v>
      </c>
      <c r="B1694" t="s">
        <v>2164</v>
      </c>
      <c r="C1694" t="s">
        <v>13169</v>
      </c>
    </row>
    <row r="1695" spans="1:5" hidden="1" x14ac:dyDescent="0.25">
      <c r="A1695" s="2" t="s">
        <v>2164</v>
      </c>
      <c r="B1695" t="s">
        <v>13169</v>
      </c>
      <c r="C1695" t="s">
        <v>14108</v>
      </c>
    </row>
    <row r="1696" spans="1:5" hidden="1" x14ac:dyDescent="0.25">
      <c r="A1696" s="2" t="s">
        <v>7746</v>
      </c>
      <c r="B1696" t="s">
        <v>2164</v>
      </c>
      <c r="C1696" t="s">
        <v>11335</v>
      </c>
    </row>
    <row r="1697" spans="1:7" hidden="1" x14ac:dyDescent="0.25">
      <c r="A1697" s="2" t="s">
        <v>648</v>
      </c>
      <c r="B1697" t="s">
        <v>6767</v>
      </c>
      <c r="C1697" t="s">
        <v>842</v>
      </c>
    </row>
    <row r="1698" spans="1:7" hidden="1" x14ac:dyDescent="0.25">
      <c r="A1698" s="2" t="s">
        <v>14109</v>
      </c>
      <c r="B1698" t="s">
        <v>2164</v>
      </c>
      <c r="C1698" t="s">
        <v>14107</v>
      </c>
      <c r="D1698" t="s">
        <v>6151</v>
      </c>
    </row>
    <row r="1699" spans="1:7" hidden="1" x14ac:dyDescent="0.25">
      <c r="A1699" s="2" t="s">
        <v>648</v>
      </c>
      <c r="B1699" t="s">
        <v>6767</v>
      </c>
      <c r="C1699" t="s">
        <v>1094</v>
      </c>
      <c r="D1699" t="s">
        <v>842</v>
      </c>
    </row>
    <row r="1700" spans="1:7" hidden="1" x14ac:dyDescent="0.25">
      <c r="A1700" s="2" t="s">
        <v>1094</v>
      </c>
      <c r="B1700" t="s">
        <v>7050</v>
      </c>
    </row>
    <row r="1701" spans="1:7" hidden="1" x14ac:dyDescent="0.25">
      <c r="A1701" s="2" t="s">
        <v>7746</v>
      </c>
      <c r="B1701" t="s">
        <v>2164</v>
      </c>
      <c r="C1701" t="s">
        <v>7050</v>
      </c>
      <c r="D1701" t="s">
        <v>11335</v>
      </c>
    </row>
    <row r="1702" spans="1:7" hidden="1" x14ac:dyDescent="0.25">
      <c r="A1702" s="2" t="s">
        <v>1094</v>
      </c>
      <c r="B1702" t="s">
        <v>2164</v>
      </c>
      <c r="C1702" t="s">
        <v>11335</v>
      </c>
    </row>
    <row r="1703" spans="1:7" hidden="1" x14ac:dyDescent="0.25">
      <c r="A1703" s="2" t="s">
        <v>648</v>
      </c>
      <c r="B1703" t="s">
        <v>1094</v>
      </c>
      <c r="C1703" t="s">
        <v>10406</v>
      </c>
      <c r="D1703" t="s">
        <v>842</v>
      </c>
    </row>
    <row r="1704" spans="1:7" hidden="1" x14ac:dyDescent="0.25">
      <c r="A1704" s="2" t="s">
        <v>2164</v>
      </c>
    </row>
    <row r="1705" spans="1:7" hidden="1" x14ac:dyDescent="0.25">
      <c r="A1705" s="2" t="s">
        <v>7746</v>
      </c>
      <c r="B1705" t="s">
        <v>1094</v>
      </c>
      <c r="C1705" t="s">
        <v>14109</v>
      </c>
      <c r="D1705" t="s">
        <v>2164</v>
      </c>
      <c r="E1705" t="s">
        <v>11335</v>
      </c>
      <c r="F1705" t="s">
        <v>6151</v>
      </c>
    </row>
    <row r="1706" spans="1:7" hidden="1" x14ac:dyDescent="0.25">
      <c r="A1706" s="2" t="s">
        <v>1094</v>
      </c>
      <c r="B1706" t="s">
        <v>11335</v>
      </c>
    </row>
    <row r="1707" spans="1:7" hidden="1" x14ac:dyDescent="0.25">
      <c r="A1707" s="2" t="s">
        <v>1094</v>
      </c>
    </row>
    <row r="1708" spans="1:7" hidden="1" x14ac:dyDescent="0.25">
      <c r="A1708" s="2" t="s">
        <v>7746</v>
      </c>
      <c r="B1708" t="s">
        <v>2164</v>
      </c>
      <c r="C1708" t="s">
        <v>13169</v>
      </c>
    </row>
    <row r="1709" spans="1:7" hidden="1" x14ac:dyDescent="0.25">
      <c r="A1709" s="2" t="s">
        <v>1094</v>
      </c>
      <c r="B1709" t="s">
        <v>2164</v>
      </c>
    </row>
    <row r="1710" spans="1:7" hidden="1" x14ac:dyDescent="0.25">
      <c r="A1710" s="2" t="s">
        <v>1094</v>
      </c>
      <c r="B1710" t="s">
        <v>842</v>
      </c>
      <c r="C1710" t="s">
        <v>3905</v>
      </c>
      <c r="D1710" t="s">
        <v>6151</v>
      </c>
    </row>
    <row r="1711" spans="1:7" hidden="1" x14ac:dyDescent="0.25">
      <c r="A1711" s="2" t="s">
        <v>2164</v>
      </c>
      <c r="B1711" t="s">
        <v>14107</v>
      </c>
      <c r="C1711" t="s">
        <v>7217</v>
      </c>
      <c r="D1711" t="s">
        <v>6151</v>
      </c>
    </row>
    <row r="1712" spans="1:7" hidden="1" x14ac:dyDescent="0.25">
      <c r="A1712" s="2" t="s">
        <v>648</v>
      </c>
      <c r="B1712" t="s">
        <v>6767</v>
      </c>
      <c r="C1712" t="s">
        <v>1094</v>
      </c>
      <c r="D1712" t="s">
        <v>10406</v>
      </c>
      <c r="E1712" t="s">
        <v>842</v>
      </c>
      <c r="F1712" t="s">
        <v>9990</v>
      </c>
      <c r="G1712" t="s">
        <v>11335</v>
      </c>
    </row>
    <row r="1713" spans="1:6" hidden="1" x14ac:dyDescent="0.25">
      <c r="A1713" s="2" t="s">
        <v>7746</v>
      </c>
      <c r="B1713" t="s">
        <v>14109</v>
      </c>
      <c r="C1713" t="s">
        <v>2164</v>
      </c>
      <c r="D1713" t="s">
        <v>13169</v>
      </c>
      <c r="E1713" t="s">
        <v>7050</v>
      </c>
    </row>
    <row r="1714" spans="1:6" x14ac:dyDescent="0.25">
      <c r="A1714" s="2" t="s">
        <v>878</v>
      </c>
      <c r="B1714" t="s">
        <v>648</v>
      </c>
    </row>
    <row r="1715" spans="1:6" hidden="1" x14ac:dyDescent="0.25">
      <c r="A1715" s="2" t="s">
        <v>648</v>
      </c>
      <c r="B1715" t="s">
        <v>6767</v>
      </c>
      <c r="C1715" t="s">
        <v>1094</v>
      </c>
      <c r="D1715" t="s">
        <v>2164</v>
      </c>
      <c r="E1715" t="s">
        <v>10406</v>
      </c>
      <c r="F1715" t="s">
        <v>9990</v>
      </c>
    </row>
    <row r="1716" spans="1:6" hidden="1" x14ac:dyDescent="0.25">
      <c r="A1716" s="2" t="s">
        <v>14109</v>
      </c>
      <c r="B1716" t="s">
        <v>2164</v>
      </c>
      <c r="C1716" t="s">
        <v>6151</v>
      </c>
    </row>
    <row r="1717" spans="1:6" hidden="1" x14ac:dyDescent="0.25">
      <c r="A1717" s="2" t="s">
        <v>7746</v>
      </c>
      <c r="B1717" t="s">
        <v>1094</v>
      </c>
      <c r="C1717" t="s">
        <v>2164</v>
      </c>
      <c r="D1717" t="s">
        <v>7050</v>
      </c>
      <c r="E1717" t="s">
        <v>11335</v>
      </c>
    </row>
    <row r="1718" spans="1:6" x14ac:dyDescent="0.25">
      <c r="A1718" s="2" t="s">
        <v>878</v>
      </c>
      <c r="B1718" t="s">
        <v>14109</v>
      </c>
      <c r="C1718" t="s">
        <v>6151</v>
      </c>
    </row>
    <row r="1719" spans="1:6" x14ac:dyDescent="0.25">
      <c r="A1719" s="2" t="s">
        <v>878</v>
      </c>
      <c r="B1719" t="s">
        <v>6151</v>
      </c>
    </row>
    <row r="1720" spans="1:6" hidden="1" x14ac:dyDescent="0.25">
      <c r="A1720" s="2" t="s">
        <v>1094</v>
      </c>
    </row>
    <row r="1721" spans="1:6" hidden="1" x14ac:dyDescent="0.25">
      <c r="A1721" s="2" t="s">
        <v>7746</v>
      </c>
      <c r="B1721" t="s">
        <v>1094</v>
      </c>
      <c r="C1721" t="s">
        <v>2164</v>
      </c>
      <c r="D1721" t="s">
        <v>13169</v>
      </c>
    </row>
    <row r="1722" spans="1:6" hidden="1" x14ac:dyDescent="0.25">
      <c r="A1722" s="2" t="s">
        <v>1094</v>
      </c>
      <c r="B1722" t="s">
        <v>2164</v>
      </c>
      <c r="C1722" t="s">
        <v>7050</v>
      </c>
    </row>
    <row r="1723" spans="1:6" hidden="1" x14ac:dyDescent="0.25">
      <c r="A1723" s="2" t="s">
        <v>7746</v>
      </c>
      <c r="B1723" t="s">
        <v>2164</v>
      </c>
      <c r="C1723" t="s">
        <v>13169</v>
      </c>
      <c r="D1723" t="s">
        <v>14108</v>
      </c>
    </row>
    <row r="1724" spans="1:6" x14ac:dyDescent="0.25">
      <c r="A1724" s="2" t="s">
        <v>878</v>
      </c>
      <c r="B1724" t="s">
        <v>3905</v>
      </c>
      <c r="C1724" t="s">
        <v>6151</v>
      </c>
    </row>
    <row r="1725" spans="1:6" hidden="1" x14ac:dyDescent="0.25">
      <c r="A1725" s="2" t="s">
        <v>1094</v>
      </c>
      <c r="B1725" t="s">
        <v>11335</v>
      </c>
    </row>
    <row r="1726" spans="1:6" hidden="1" x14ac:dyDescent="0.25">
      <c r="A1726" s="2" t="s">
        <v>648</v>
      </c>
      <c r="B1726" t="s">
        <v>6767</v>
      </c>
      <c r="C1726" t="s">
        <v>7217</v>
      </c>
    </row>
    <row r="1727" spans="1:6" hidden="1" x14ac:dyDescent="0.25">
      <c r="A1727" s="2" t="s">
        <v>1094</v>
      </c>
      <c r="B1727" t="s">
        <v>2164</v>
      </c>
    </row>
    <row r="1728" spans="1:6" hidden="1" x14ac:dyDescent="0.25">
      <c r="A1728" s="2" t="s">
        <v>14107</v>
      </c>
      <c r="B1728" t="s">
        <v>6151</v>
      </c>
    </row>
    <row r="1729" spans="1:4" hidden="1" x14ac:dyDescent="0.25">
      <c r="A1729" s="2" t="s">
        <v>1094</v>
      </c>
      <c r="B1729" t="s">
        <v>11335</v>
      </c>
    </row>
    <row r="1730" spans="1:4" x14ac:dyDescent="0.25">
      <c r="A1730" s="2" t="s">
        <v>878</v>
      </c>
      <c r="B1730" t="s">
        <v>648</v>
      </c>
      <c r="C1730" t="s">
        <v>6151</v>
      </c>
    </row>
    <row r="1731" spans="1:4" hidden="1" x14ac:dyDescent="0.25">
      <c r="A1731" s="2" t="s">
        <v>1094</v>
      </c>
      <c r="B1731" t="s">
        <v>11335</v>
      </c>
    </row>
    <row r="1732" spans="1:4" x14ac:dyDescent="0.25">
      <c r="A1732" s="2" t="s">
        <v>878</v>
      </c>
      <c r="B1732" t="s">
        <v>14109</v>
      </c>
      <c r="C1732" t="s">
        <v>7217</v>
      </c>
      <c r="D1732" t="s">
        <v>6151</v>
      </c>
    </row>
    <row r="1733" spans="1:4" hidden="1" x14ac:dyDescent="0.25">
      <c r="A1733" s="2" t="s">
        <v>1094</v>
      </c>
    </row>
    <row r="1734" spans="1:4" hidden="1" x14ac:dyDescent="0.25">
      <c r="A1734" s="2" t="s">
        <v>2164</v>
      </c>
      <c r="B1734" t="s">
        <v>11335</v>
      </c>
      <c r="C1734" t="s">
        <v>6151</v>
      </c>
    </row>
    <row r="1735" spans="1:4" hidden="1" x14ac:dyDescent="0.25">
      <c r="A1735" s="2" t="s">
        <v>1094</v>
      </c>
      <c r="B1735" t="s">
        <v>10406</v>
      </c>
      <c r="C1735" t="s">
        <v>842</v>
      </c>
    </row>
    <row r="1736" spans="1:4" hidden="1" x14ac:dyDescent="0.25">
      <c r="A1736" s="2" t="s">
        <v>1094</v>
      </c>
      <c r="B1736" t="s">
        <v>2164</v>
      </c>
      <c r="C1736" t="s">
        <v>11335</v>
      </c>
    </row>
    <row r="1737" spans="1:4" x14ac:dyDescent="0.25">
      <c r="A1737" s="2" t="s">
        <v>878</v>
      </c>
      <c r="B1737" t="s">
        <v>1094</v>
      </c>
    </row>
    <row r="1738" spans="1:4" x14ac:dyDescent="0.25">
      <c r="A1738" s="2" t="s">
        <v>878</v>
      </c>
      <c r="B1738" t="s">
        <v>1094</v>
      </c>
      <c r="C1738" t="s">
        <v>14109</v>
      </c>
    </row>
    <row r="1739" spans="1:4" x14ac:dyDescent="0.25">
      <c r="A1739" s="2" t="s">
        <v>878</v>
      </c>
      <c r="B1739" t="s">
        <v>842</v>
      </c>
      <c r="C1739" t="s">
        <v>3905</v>
      </c>
      <c r="D1739" t="s">
        <v>6151</v>
      </c>
    </row>
    <row r="1740" spans="1:4" hidden="1" x14ac:dyDescent="0.25">
      <c r="A1740" s="2" t="s">
        <v>1094</v>
      </c>
      <c r="B1740" t="s">
        <v>10406</v>
      </c>
    </row>
    <row r="1741" spans="1:4" hidden="1" x14ac:dyDescent="0.25">
      <c r="A1741" s="2" t="s">
        <v>2164</v>
      </c>
      <c r="B1741" t="s">
        <v>11335</v>
      </c>
    </row>
    <row r="1742" spans="1:4" hidden="1" x14ac:dyDescent="0.25">
      <c r="A1742" s="2" t="s">
        <v>7217</v>
      </c>
      <c r="B1742" t="s">
        <v>6151</v>
      </c>
    </row>
    <row r="1743" spans="1:4" hidden="1" x14ac:dyDescent="0.25">
      <c r="A1743" s="2" t="s">
        <v>648</v>
      </c>
      <c r="B1743" t="s">
        <v>7746</v>
      </c>
    </row>
    <row r="1744" spans="1:4" x14ac:dyDescent="0.25">
      <c r="A1744" s="2" t="s">
        <v>878</v>
      </c>
      <c r="B1744" t="s">
        <v>2164</v>
      </c>
      <c r="C1744" t="s">
        <v>6151</v>
      </c>
    </row>
    <row r="1745" spans="1:6" hidden="1" x14ac:dyDescent="0.25">
      <c r="A1745" s="2" t="s">
        <v>14109</v>
      </c>
      <c r="B1745" t="s">
        <v>2164</v>
      </c>
      <c r="C1745" t="s">
        <v>6151</v>
      </c>
    </row>
    <row r="1746" spans="1:6" hidden="1" x14ac:dyDescent="0.25">
      <c r="A1746" s="2" t="s">
        <v>2164</v>
      </c>
      <c r="B1746" t="s">
        <v>3905</v>
      </c>
      <c r="C1746" t="s">
        <v>6151</v>
      </c>
    </row>
    <row r="1747" spans="1:6" hidden="1" x14ac:dyDescent="0.25">
      <c r="A1747" s="2" t="s">
        <v>51</v>
      </c>
    </row>
    <row r="1748" spans="1:6" hidden="1" x14ac:dyDescent="0.25">
      <c r="A1748" s="2" t="s">
        <v>1094</v>
      </c>
      <c r="B1748" t="s">
        <v>842</v>
      </c>
      <c r="C1748" t="s">
        <v>11335</v>
      </c>
    </row>
    <row r="1749" spans="1:6" hidden="1" x14ac:dyDescent="0.25">
      <c r="A1749" s="2" t="s">
        <v>1094</v>
      </c>
      <c r="B1749" t="s">
        <v>2164</v>
      </c>
      <c r="C1749" t="s">
        <v>14108</v>
      </c>
    </row>
    <row r="1750" spans="1:6" x14ac:dyDescent="0.25">
      <c r="A1750" s="2" t="s">
        <v>878</v>
      </c>
      <c r="B1750" t="s">
        <v>1094</v>
      </c>
      <c r="C1750" t="s">
        <v>10406</v>
      </c>
    </row>
    <row r="1751" spans="1:6" hidden="1" x14ac:dyDescent="0.25">
      <c r="A1751" s="2" t="s">
        <v>1094</v>
      </c>
      <c r="B1751" t="s">
        <v>10406</v>
      </c>
      <c r="C1751" t="s">
        <v>842</v>
      </c>
    </row>
    <row r="1752" spans="1:6" x14ac:dyDescent="0.25">
      <c r="A1752" s="2" t="s">
        <v>878</v>
      </c>
      <c r="B1752" t="s">
        <v>3905</v>
      </c>
      <c r="C1752" t="s">
        <v>7217</v>
      </c>
    </row>
    <row r="1753" spans="1:6" hidden="1" x14ac:dyDescent="0.25">
      <c r="A1753" s="2" t="s">
        <v>1094</v>
      </c>
      <c r="B1753" t="s">
        <v>2164</v>
      </c>
    </row>
    <row r="1754" spans="1:6" x14ac:dyDescent="0.25">
      <c r="A1754" s="2" t="s">
        <v>878</v>
      </c>
      <c r="B1754" t="s">
        <v>3905</v>
      </c>
      <c r="C1754" t="s">
        <v>11335</v>
      </c>
    </row>
    <row r="1755" spans="1:6" hidden="1" x14ac:dyDescent="0.25">
      <c r="A1755" s="2" t="s">
        <v>7746</v>
      </c>
      <c r="B1755" t="s">
        <v>2164</v>
      </c>
      <c r="C1755" t="s">
        <v>13169</v>
      </c>
      <c r="D1755" t="s">
        <v>14110</v>
      </c>
    </row>
    <row r="1756" spans="1:6" hidden="1" x14ac:dyDescent="0.25">
      <c r="A1756" s="2" t="s">
        <v>1094</v>
      </c>
      <c r="B1756" t="s">
        <v>2164</v>
      </c>
      <c r="C1756" t="s">
        <v>11335</v>
      </c>
    </row>
    <row r="1757" spans="1:6" x14ac:dyDescent="0.25">
      <c r="A1757" s="2" t="s">
        <v>878</v>
      </c>
      <c r="B1757" t="s">
        <v>1094</v>
      </c>
      <c r="C1757" t="s">
        <v>14109</v>
      </c>
    </row>
    <row r="1758" spans="1:6" hidden="1" x14ac:dyDescent="0.25">
      <c r="A1758" s="2" t="s">
        <v>648</v>
      </c>
      <c r="B1758" t="s">
        <v>2164</v>
      </c>
      <c r="C1758" t="s">
        <v>13169</v>
      </c>
      <c r="D1758" t="s">
        <v>11335</v>
      </c>
      <c r="E1758" t="s">
        <v>6151</v>
      </c>
      <c r="F1758" t="s">
        <v>14110</v>
      </c>
    </row>
    <row r="1759" spans="1:6" x14ac:dyDescent="0.25">
      <c r="A1759" s="2" t="s">
        <v>878</v>
      </c>
      <c r="B1759" t="s">
        <v>14109</v>
      </c>
      <c r="C1759" t="s">
        <v>2164</v>
      </c>
      <c r="D1759" t="s">
        <v>6151</v>
      </c>
    </row>
    <row r="1760" spans="1:6" x14ac:dyDescent="0.25">
      <c r="A1760" s="2" t="s">
        <v>878</v>
      </c>
      <c r="B1760" t="s">
        <v>648</v>
      </c>
      <c r="C1760" t="s">
        <v>6151</v>
      </c>
    </row>
    <row r="1761" spans="1:4" hidden="1" x14ac:dyDescent="0.25">
      <c r="A1761" s="2" t="s">
        <v>1094</v>
      </c>
      <c r="B1761" t="s">
        <v>11335</v>
      </c>
    </row>
    <row r="1762" spans="1:4" hidden="1" x14ac:dyDescent="0.25">
      <c r="A1762" s="2" t="s">
        <v>2164</v>
      </c>
    </row>
    <row r="1763" spans="1:4" hidden="1" x14ac:dyDescent="0.25">
      <c r="A1763" s="2" t="s">
        <v>1094</v>
      </c>
      <c r="B1763" t="s">
        <v>2164</v>
      </c>
      <c r="C1763" t="s">
        <v>11335</v>
      </c>
    </row>
    <row r="1764" spans="1:4" hidden="1" x14ac:dyDescent="0.25">
      <c r="A1764" s="2" t="s">
        <v>648</v>
      </c>
      <c r="B1764" t="s">
        <v>2164</v>
      </c>
      <c r="C1764" t="s">
        <v>13169</v>
      </c>
    </row>
    <row r="1765" spans="1:4" hidden="1" x14ac:dyDescent="0.25">
      <c r="A1765" s="2" t="s">
        <v>14109</v>
      </c>
      <c r="B1765" t="s">
        <v>2164</v>
      </c>
      <c r="C1765" t="s">
        <v>11335</v>
      </c>
      <c r="D1765" t="s">
        <v>6151</v>
      </c>
    </row>
    <row r="1766" spans="1:4" hidden="1" x14ac:dyDescent="0.25">
      <c r="A1766" s="2" t="s">
        <v>2164</v>
      </c>
      <c r="B1766" t="s">
        <v>6151</v>
      </c>
    </row>
    <row r="1767" spans="1:4" x14ac:dyDescent="0.25">
      <c r="A1767" s="2" t="s">
        <v>878</v>
      </c>
      <c r="B1767" t="s">
        <v>648</v>
      </c>
      <c r="C1767" t="s">
        <v>7217</v>
      </c>
      <c r="D1767" t="s">
        <v>6151</v>
      </c>
    </row>
    <row r="1768" spans="1:4" hidden="1" x14ac:dyDescent="0.25">
      <c r="A1768" s="2" t="s">
        <v>2164</v>
      </c>
    </row>
    <row r="1769" spans="1:4" hidden="1" x14ac:dyDescent="0.25">
      <c r="A1769" s="2" t="s">
        <v>648</v>
      </c>
      <c r="B1769" t="s">
        <v>2164</v>
      </c>
      <c r="C1769" t="s">
        <v>10406</v>
      </c>
      <c r="D1769" t="s">
        <v>842</v>
      </c>
    </row>
    <row r="1770" spans="1:4" hidden="1" x14ac:dyDescent="0.25">
      <c r="A1770" s="2" t="s">
        <v>14109</v>
      </c>
      <c r="B1770" t="s">
        <v>2164</v>
      </c>
      <c r="C1770" t="s">
        <v>14107</v>
      </c>
      <c r="D1770" t="s">
        <v>6151</v>
      </c>
    </row>
    <row r="1771" spans="1:4" x14ac:dyDescent="0.25">
      <c r="A1771" s="2" t="s">
        <v>878</v>
      </c>
      <c r="B1771" t="s">
        <v>1094</v>
      </c>
      <c r="C1771" t="s">
        <v>14109</v>
      </c>
      <c r="D1771" t="s">
        <v>7050</v>
      </c>
    </row>
    <row r="1772" spans="1:4" hidden="1" x14ac:dyDescent="0.25">
      <c r="A1772" s="2" t="s">
        <v>1094</v>
      </c>
      <c r="B1772" t="s">
        <v>2164</v>
      </c>
      <c r="C1772" t="s">
        <v>10406</v>
      </c>
      <c r="D1772" t="s">
        <v>11335</v>
      </c>
    </row>
    <row r="1773" spans="1:4" hidden="1" x14ac:dyDescent="0.25">
      <c r="A1773" s="2" t="s">
        <v>1094</v>
      </c>
      <c r="B1773" t="s">
        <v>7050</v>
      </c>
    </row>
    <row r="1774" spans="1:4" hidden="1" x14ac:dyDescent="0.25">
      <c r="A1774" s="2" t="s">
        <v>1094</v>
      </c>
      <c r="B1774" t="s">
        <v>2164</v>
      </c>
      <c r="C1774" t="s">
        <v>11335</v>
      </c>
    </row>
    <row r="1775" spans="1:4" x14ac:dyDescent="0.25">
      <c r="A1775" s="2" t="s">
        <v>878</v>
      </c>
      <c r="B1775" t="s">
        <v>1094</v>
      </c>
      <c r="C1775" t="s">
        <v>3905</v>
      </c>
    </row>
    <row r="1776" spans="1:4" hidden="1" x14ac:dyDescent="0.25">
      <c r="A1776" s="2" t="s">
        <v>14109</v>
      </c>
      <c r="B1776" t="s">
        <v>2164</v>
      </c>
      <c r="C1776" t="s">
        <v>14107</v>
      </c>
      <c r="D1776" t="s">
        <v>6151</v>
      </c>
    </row>
    <row r="1777" spans="1:6" hidden="1" x14ac:dyDescent="0.25">
      <c r="A1777" s="2" t="s">
        <v>648</v>
      </c>
      <c r="B1777" t="s">
        <v>2164</v>
      </c>
      <c r="C1777" t="s">
        <v>13169</v>
      </c>
    </row>
    <row r="1778" spans="1:6" hidden="1" x14ac:dyDescent="0.25">
      <c r="A1778" s="2" t="s">
        <v>2164</v>
      </c>
      <c r="B1778" t="s">
        <v>13169</v>
      </c>
      <c r="C1778" t="s">
        <v>6151</v>
      </c>
    </row>
    <row r="1779" spans="1:6" hidden="1" x14ac:dyDescent="0.25">
      <c r="A1779" s="2" t="s">
        <v>648</v>
      </c>
      <c r="B1779" t="s">
        <v>2164</v>
      </c>
      <c r="C1779" t="s">
        <v>10406</v>
      </c>
      <c r="D1779" t="s">
        <v>842</v>
      </c>
    </row>
    <row r="1780" spans="1:6" x14ac:dyDescent="0.25">
      <c r="A1780" s="2" t="s">
        <v>878</v>
      </c>
      <c r="B1780" t="s">
        <v>2164</v>
      </c>
      <c r="C1780" t="s">
        <v>842</v>
      </c>
      <c r="D1780" t="s">
        <v>14107</v>
      </c>
      <c r="E1780" t="s">
        <v>7217</v>
      </c>
      <c r="F1780" t="s">
        <v>6151</v>
      </c>
    </row>
    <row r="1781" spans="1:6" hidden="1" x14ac:dyDescent="0.25">
      <c r="A1781" s="2" t="s">
        <v>7746</v>
      </c>
      <c r="B1781" t="s">
        <v>2164</v>
      </c>
      <c r="C1781" t="s">
        <v>13169</v>
      </c>
      <c r="D1781" t="s">
        <v>11335</v>
      </c>
    </row>
    <row r="1782" spans="1:6" hidden="1" x14ac:dyDescent="0.25">
      <c r="A1782" s="2" t="s">
        <v>648</v>
      </c>
      <c r="B1782" t="s">
        <v>10406</v>
      </c>
      <c r="C1782" t="s">
        <v>842</v>
      </c>
      <c r="D1782" t="s">
        <v>3905</v>
      </c>
      <c r="E1782" t="s">
        <v>14107</v>
      </c>
    </row>
    <row r="1783" spans="1:6" x14ac:dyDescent="0.25">
      <c r="A1783" s="2" t="s">
        <v>878</v>
      </c>
      <c r="B1783" t="s">
        <v>14109</v>
      </c>
      <c r="C1783" t="s">
        <v>2164</v>
      </c>
      <c r="D1783" t="s">
        <v>13169</v>
      </c>
      <c r="E1783" t="s">
        <v>8666</v>
      </c>
    </row>
    <row r="1784" spans="1:6" hidden="1" x14ac:dyDescent="0.25">
      <c r="A1784" s="2" t="s">
        <v>3905</v>
      </c>
      <c r="B1784" t="s">
        <v>14107</v>
      </c>
      <c r="C1784" t="s">
        <v>6151</v>
      </c>
    </row>
    <row r="1785" spans="1:6" hidden="1" x14ac:dyDescent="0.25">
      <c r="A1785" s="2" t="s">
        <v>14109</v>
      </c>
      <c r="B1785" t="s">
        <v>2164</v>
      </c>
      <c r="C1785" t="s">
        <v>14107</v>
      </c>
      <c r="D1785" t="s">
        <v>6151</v>
      </c>
    </row>
    <row r="1786" spans="1:6" hidden="1" x14ac:dyDescent="0.25">
      <c r="A1786" s="2" t="s">
        <v>1094</v>
      </c>
      <c r="B1786" t="s">
        <v>2164</v>
      </c>
      <c r="C1786" t="s">
        <v>10406</v>
      </c>
    </row>
    <row r="1787" spans="1:6" x14ac:dyDescent="0.25">
      <c r="A1787" s="2" t="s">
        <v>878</v>
      </c>
      <c r="B1787" t="s">
        <v>648</v>
      </c>
      <c r="C1787" t="s">
        <v>1094</v>
      </c>
      <c r="D1787" t="s">
        <v>10406</v>
      </c>
      <c r="E1787" t="s">
        <v>7217</v>
      </c>
    </row>
    <row r="1788" spans="1:6" hidden="1" x14ac:dyDescent="0.25">
      <c r="A1788" s="2" t="s">
        <v>14109</v>
      </c>
      <c r="B1788" t="s">
        <v>2164</v>
      </c>
      <c r="C1788" t="s">
        <v>6151</v>
      </c>
    </row>
    <row r="1789" spans="1:6" x14ac:dyDescent="0.25">
      <c r="A1789" s="2" t="s">
        <v>878</v>
      </c>
      <c r="B1789" t="s">
        <v>1094</v>
      </c>
      <c r="C1789" t="s">
        <v>14109</v>
      </c>
      <c r="D1789" t="s">
        <v>6151</v>
      </c>
    </row>
    <row r="1790" spans="1:6" hidden="1" x14ac:dyDescent="0.25">
      <c r="A1790" s="2" t="s">
        <v>1094</v>
      </c>
      <c r="B1790" t="s">
        <v>14109</v>
      </c>
      <c r="C1790" t="s">
        <v>2164</v>
      </c>
    </row>
    <row r="1791" spans="1:6" hidden="1" x14ac:dyDescent="0.25">
      <c r="A1791" s="2" t="s">
        <v>14109</v>
      </c>
      <c r="B1791" t="s">
        <v>3905</v>
      </c>
      <c r="C1791" t="s">
        <v>14107</v>
      </c>
      <c r="D1791" t="s">
        <v>6151</v>
      </c>
    </row>
    <row r="1792" spans="1:6" hidden="1" x14ac:dyDescent="0.25">
      <c r="A1792" s="2" t="s">
        <v>1094</v>
      </c>
      <c r="B1792" t="s">
        <v>2164</v>
      </c>
    </row>
    <row r="1793" spans="1:5" hidden="1" x14ac:dyDescent="0.25">
      <c r="A1793" s="2" t="s">
        <v>2164</v>
      </c>
      <c r="B1793" t="s">
        <v>6151</v>
      </c>
    </row>
    <row r="1794" spans="1:5" hidden="1" x14ac:dyDescent="0.25">
      <c r="A1794" s="2" t="s">
        <v>2164</v>
      </c>
      <c r="B1794" t="s">
        <v>9990</v>
      </c>
      <c r="C1794" t="s">
        <v>11335</v>
      </c>
    </row>
    <row r="1795" spans="1:5" x14ac:dyDescent="0.25">
      <c r="A1795" s="2" t="s">
        <v>878</v>
      </c>
      <c r="B1795" t="s">
        <v>1094</v>
      </c>
      <c r="C1795" t="s">
        <v>14109</v>
      </c>
    </row>
    <row r="1796" spans="1:5" hidden="1" x14ac:dyDescent="0.25">
      <c r="A1796" s="2" t="s">
        <v>1094</v>
      </c>
      <c r="B1796" t="s">
        <v>10406</v>
      </c>
      <c r="C1796" t="s">
        <v>842</v>
      </c>
      <c r="D1796" t="s">
        <v>7050</v>
      </c>
      <c r="E1796" t="s">
        <v>11335</v>
      </c>
    </row>
    <row r="1797" spans="1:5" hidden="1" x14ac:dyDescent="0.25">
      <c r="A1797" s="2" t="s">
        <v>1094</v>
      </c>
      <c r="B1797" t="s">
        <v>11335</v>
      </c>
    </row>
    <row r="1798" spans="1:5" hidden="1" x14ac:dyDescent="0.25">
      <c r="A1798" s="2" t="s">
        <v>1094</v>
      </c>
      <c r="B1798" t="s">
        <v>2164</v>
      </c>
      <c r="C1798" t="s">
        <v>11335</v>
      </c>
    </row>
    <row r="1799" spans="1:5" hidden="1" x14ac:dyDescent="0.25">
      <c r="A1799" s="2" t="s">
        <v>14109</v>
      </c>
      <c r="B1799" t="s">
        <v>2164</v>
      </c>
      <c r="C1799" t="s">
        <v>14107</v>
      </c>
      <c r="D1799" t="s">
        <v>6151</v>
      </c>
    </row>
    <row r="1800" spans="1:5" x14ac:dyDescent="0.25">
      <c r="A1800" s="2" t="s">
        <v>878</v>
      </c>
      <c r="B1800" t="s">
        <v>1094</v>
      </c>
      <c r="C1800" t="s">
        <v>14109</v>
      </c>
    </row>
    <row r="1801" spans="1:5" x14ac:dyDescent="0.25">
      <c r="A1801" s="2" t="s">
        <v>878</v>
      </c>
      <c r="B1801" t="s">
        <v>1094</v>
      </c>
      <c r="C1801" t="s">
        <v>14109</v>
      </c>
    </row>
    <row r="1802" spans="1:5" hidden="1" x14ac:dyDescent="0.25">
      <c r="A1802" s="2" t="s">
        <v>1094</v>
      </c>
      <c r="B1802" t="s">
        <v>2164</v>
      </c>
      <c r="C1802" t="s">
        <v>11335</v>
      </c>
    </row>
    <row r="1803" spans="1:5" hidden="1" x14ac:dyDescent="0.25">
      <c r="A1803" s="2" t="s">
        <v>2164</v>
      </c>
      <c r="B1803" t="s">
        <v>11335</v>
      </c>
      <c r="C1803" t="s">
        <v>8666</v>
      </c>
    </row>
    <row r="1804" spans="1:5" hidden="1" x14ac:dyDescent="0.25">
      <c r="A1804" s="2" t="s">
        <v>2164</v>
      </c>
      <c r="B1804" t="s">
        <v>3905</v>
      </c>
      <c r="C1804" t="s">
        <v>7217</v>
      </c>
      <c r="D1804" t="s">
        <v>6151</v>
      </c>
    </row>
    <row r="1805" spans="1:5" hidden="1" x14ac:dyDescent="0.25">
      <c r="A1805" s="2" t="s">
        <v>2164</v>
      </c>
      <c r="B1805" t="s">
        <v>13169</v>
      </c>
      <c r="C1805" t="s">
        <v>14110</v>
      </c>
    </row>
    <row r="1806" spans="1:5" hidden="1" x14ac:dyDescent="0.25">
      <c r="A1806" s="2" t="s">
        <v>14107</v>
      </c>
      <c r="B1806" t="s">
        <v>6151</v>
      </c>
    </row>
    <row r="1807" spans="1:5" hidden="1" x14ac:dyDescent="0.25">
      <c r="A1807" s="2" t="s">
        <v>3905</v>
      </c>
      <c r="B1807" t="s">
        <v>6151</v>
      </c>
    </row>
    <row r="1808" spans="1:5" hidden="1" x14ac:dyDescent="0.25">
      <c r="A1808" s="2" t="s">
        <v>648</v>
      </c>
      <c r="B1808" t="s">
        <v>1094</v>
      </c>
      <c r="C1808" t="s">
        <v>14109</v>
      </c>
      <c r="D1808" t="s">
        <v>7050</v>
      </c>
    </row>
    <row r="1809" spans="1:6" x14ac:dyDescent="0.25">
      <c r="A1809" s="2" t="s">
        <v>878</v>
      </c>
      <c r="B1809" t="s">
        <v>842</v>
      </c>
      <c r="C1809" t="s">
        <v>3905</v>
      </c>
    </row>
    <row r="1810" spans="1:6" hidden="1" x14ac:dyDescent="0.25">
      <c r="A1810" s="2" t="s">
        <v>1094</v>
      </c>
      <c r="B1810" t="s">
        <v>14109</v>
      </c>
      <c r="C1810" t="s">
        <v>2164</v>
      </c>
    </row>
    <row r="1811" spans="1:6" hidden="1" x14ac:dyDescent="0.25">
      <c r="A1811" s="2" t="s">
        <v>1094</v>
      </c>
      <c r="B1811" t="s">
        <v>2164</v>
      </c>
      <c r="C1811" t="s">
        <v>11335</v>
      </c>
    </row>
    <row r="1812" spans="1:6" x14ac:dyDescent="0.25">
      <c r="A1812" s="2" t="s">
        <v>878</v>
      </c>
      <c r="B1812" t="s">
        <v>648</v>
      </c>
      <c r="C1812" t="s">
        <v>1094</v>
      </c>
      <c r="D1812" t="s">
        <v>7217</v>
      </c>
      <c r="E1812" t="s">
        <v>6151</v>
      </c>
    </row>
    <row r="1813" spans="1:6" x14ac:dyDescent="0.25">
      <c r="A1813" s="2" t="s">
        <v>878</v>
      </c>
      <c r="B1813" t="s">
        <v>14109</v>
      </c>
      <c r="C1813" t="s">
        <v>2164</v>
      </c>
      <c r="D1813" t="s">
        <v>8666</v>
      </c>
    </row>
    <row r="1814" spans="1:6" hidden="1" x14ac:dyDescent="0.25">
      <c r="A1814" s="2" t="s">
        <v>2164</v>
      </c>
      <c r="B1814" t="s">
        <v>6151</v>
      </c>
    </row>
    <row r="1815" spans="1:6" x14ac:dyDescent="0.25">
      <c r="A1815" s="2" t="s">
        <v>878</v>
      </c>
      <c r="B1815" t="s">
        <v>648</v>
      </c>
      <c r="C1815" t="s">
        <v>1094</v>
      </c>
      <c r="D1815" t="s">
        <v>10406</v>
      </c>
      <c r="E1815" t="s">
        <v>11335</v>
      </c>
      <c r="F1815" t="s">
        <v>7217</v>
      </c>
    </row>
    <row r="1816" spans="1:6" hidden="1" x14ac:dyDescent="0.25">
      <c r="A1816" s="2" t="s">
        <v>1094</v>
      </c>
      <c r="B1816" t="s">
        <v>11335</v>
      </c>
    </row>
    <row r="1817" spans="1:6" hidden="1" x14ac:dyDescent="0.25">
      <c r="A1817" s="2" t="s">
        <v>2164</v>
      </c>
      <c r="B1817" t="s">
        <v>14107</v>
      </c>
      <c r="C1817" t="s">
        <v>11335</v>
      </c>
      <c r="D1817" t="s">
        <v>6151</v>
      </c>
    </row>
    <row r="1818" spans="1:6" hidden="1" x14ac:dyDescent="0.25">
      <c r="A1818" s="2" t="s">
        <v>14109</v>
      </c>
      <c r="B1818" t="s">
        <v>14107</v>
      </c>
      <c r="C1818" t="s">
        <v>6151</v>
      </c>
    </row>
    <row r="1819" spans="1:6" hidden="1" x14ac:dyDescent="0.25">
      <c r="A1819" s="2" t="s">
        <v>1094</v>
      </c>
      <c r="B1819" t="s">
        <v>11335</v>
      </c>
    </row>
    <row r="1820" spans="1:6" x14ac:dyDescent="0.25">
      <c r="A1820" s="2" t="s">
        <v>878</v>
      </c>
      <c r="B1820" t="s">
        <v>842</v>
      </c>
      <c r="C1820" t="s">
        <v>11335</v>
      </c>
      <c r="D1820" t="s">
        <v>7217</v>
      </c>
    </row>
    <row r="1821" spans="1:6" hidden="1" x14ac:dyDescent="0.25">
      <c r="A1821" s="2" t="s">
        <v>14109</v>
      </c>
      <c r="B1821" t="s">
        <v>2164</v>
      </c>
      <c r="C1821" t="s">
        <v>6151</v>
      </c>
    </row>
    <row r="1822" spans="1:6" hidden="1" x14ac:dyDescent="0.25">
      <c r="A1822" s="2" t="s">
        <v>842</v>
      </c>
      <c r="B1822" t="s">
        <v>3905</v>
      </c>
    </row>
    <row r="1823" spans="1:6" hidden="1" x14ac:dyDescent="0.25">
      <c r="A1823" s="2" t="s">
        <v>1094</v>
      </c>
      <c r="B1823" t="s">
        <v>14109</v>
      </c>
      <c r="C1823" t="s">
        <v>14107</v>
      </c>
      <c r="D1823" t="s">
        <v>11335</v>
      </c>
    </row>
    <row r="1824" spans="1:6" hidden="1" x14ac:dyDescent="0.25">
      <c r="A1824" s="2" t="s">
        <v>1094</v>
      </c>
      <c r="B1824" t="s">
        <v>11335</v>
      </c>
    </row>
    <row r="1825" spans="1:6" hidden="1" x14ac:dyDescent="0.25">
      <c r="A1825" s="2" t="s">
        <v>648</v>
      </c>
      <c r="B1825" t="s">
        <v>10406</v>
      </c>
    </row>
    <row r="1826" spans="1:6" x14ac:dyDescent="0.25">
      <c r="A1826" s="2" t="s">
        <v>878</v>
      </c>
      <c r="B1826" t="s">
        <v>14107</v>
      </c>
      <c r="C1826" t="s">
        <v>7217</v>
      </c>
      <c r="D1826" t="s">
        <v>6151</v>
      </c>
    </row>
    <row r="1827" spans="1:6" hidden="1" x14ac:dyDescent="0.25">
      <c r="A1827" s="2" t="s">
        <v>2164</v>
      </c>
      <c r="B1827" t="s">
        <v>14107</v>
      </c>
      <c r="C1827" t="s">
        <v>11335</v>
      </c>
      <c r="D1827" t="s">
        <v>6151</v>
      </c>
    </row>
    <row r="1828" spans="1:6" hidden="1" x14ac:dyDescent="0.25">
      <c r="A1828" s="2" t="s">
        <v>2164</v>
      </c>
    </row>
    <row r="1829" spans="1:6" hidden="1" x14ac:dyDescent="0.25">
      <c r="A1829" s="2" t="s">
        <v>1094</v>
      </c>
      <c r="B1829" t="s">
        <v>2164</v>
      </c>
      <c r="C1829" t="s">
        <v>10406</v>
      </c>
      <c r="D1829" t="s">
        <v>11335</v>
      </c>
    </row>
    <row r="1830" spans="1:6" hidden="1" x14ac:dyDescent="0.25">
      <c r="A1830" s="2" t="s">
        <v>2164</v>
      </c>
    </row>
    <row r="1831" spans="1:6" hidden="1" x14ac:dyDescent="0.25">
      <c r="A1831" s="2" t="s">
        <v>2164</v>
      </c>
    </row>
    <row r="1832" spans="1:6" hidden="1" x14ac:dyDescent="0.25">
      <c r="A1832" s="2" t="s">
        <v>7746</v>
      </c>
      <c r="B1832" t="s">
        <v>2164</v>
      </c>
      <c r="C1832" t="s">
        <v>13169</v>
      </c>
    </row>
    <row r="1833" spans="1:6" x14ac:dyDescent="0.25">
      <c r="A1833" s="2" t="s">
        <v>878</v>
      </c>
      <c r="B1833" t="s">
        <v>6151</v>
      </c>
    </row>
    <row r="1834" spans="1:6" hidden="1" x14ac:dyDescent="0.25">
      <c r="A1834" s="2" t="s">
        <v>2164</v>
      </c>
      <c r="B1834" t="s">
        <v>11335</v>
      </c>
    </row>
    <row r="1835" spans="1:6" x14ac:dyDescent="0.25">
      <c r="A1835" s="2" t="s">
        <v>878</v>
      </c>
      <c r="B1835" t="s">
        <v>2164</v>
      </c>
      <c r="C1835" t="s">
        <v>7050</v>
      </c>
      <c r="D1835" t="s">
        <v>11335</v>
      </c>
    </row>
    <row r="1836" spans="1:6" hidden="1" x14ac:dyDescent="0.25">
      <c r="A1836" s="2" t="s">
        <v>7746</v>
      </c>
      <c r="B1836" t="s">
        <v>2164</v>
      </c>
      <c r="C1836" t="s">
        <v>13169</v>
      </c>
    </row>
    <row r="1837" spans="1:6" hidden="1" x14ac:dyDescent="0.25">
      <c r="A1837" s="2" t="s">
        <v>2164</v>
      </c>
    </row>
    <row r="1838" spans="1:6" hidden="1" x14ac:dyDescent="0.25">
      <c r="A1838" s="2" t="s">
        <v>7746</v>
      </c>
      <c r="B1838" t="s">
        <v>2164</v>
      </c>
      <c r="C1838" t="s">
        <v>6151</v>
      </c>
    </row>
    <row r="1839" spans="1:6" hidden="1" x14ac:dyDescent="0.25">
      <c r="A1839" s="2" t="s">
        <v>648</v>
      </c>
      <c r="B1839" t="s">
        <v>1094</v>
      </c>
      <c r="C1839" t="s">
        <v>10406</v>
      </c>
      <c r="D1839" t="s">
        <v>842</v>
      </c>
      <c r="E1839" t="s">
        <v>3905</v>
      </c>
      <c r="F1839" t="s">
        <v>14107</v>
      </c>
    </row>
    <row r="1840" spans="1:6" hidden="1" x14ac:dyDescent="0.25">
      <c r="A1840" s="2" t="s">
        <v>648</v>
      </c>
      <c r="B1840" t="s">
        <v>842</v>
      </c>
      <c r="C1840" t="s">
        <v>14107</v>
      </c>
      <c r="D1840" t="s">
        <v>6151</v>
      </c>
    </row>
    <row r="1841" spans="1:6" x14ac:dyDescent="0.25">
      <c r="A1841" s="2" t="s">
        <v>878</v>
      </c>
      <c r="B1841" t="s">
        <v>3905</v>
      </c>
      <c r="C1841" t="s">
        <v>6151</v>
      </c>
    </row>
    <row r="1842" spans="1:6" hidden="1" x14ac:dyDescent="0.25">
      <c r="A1842" s="2" t="s">
        <v>2164</v>
      </c>
    </row>
    <row r="1843" spans="1:6" x14ac:dyDescent="0.25">
      <c r="A1843" s="2" t="s">
        <v>878</v>
      </c>
      <c r="B1843" t="s">
        <v>648</v>
      </c>
      <c r="C1843" t="s">
        <v>6767</v>
      </c>
      <c r="D1843" t="s">
        <v>1094</v>
      </c>
      <c r="E1843" t="s">
        <v>10406</v>
      </c>
      <c r="F1843" t="s">
        <v>7217</v>
      </c>
    </row>
    <row r="1844" spans="1:6" x14ac:dyDescent="0.25">
      <c r="A1844" s="2" t="s">
        <v>878</v>
      </c>
      <c r="B1844" t="s">
        <v>648</v>
      </c>
      <c r="C1844" t="s">
        <v>3905</v>
      </c>
      <c r="D1844" t="s">
        <v>7217</v>
      </c>
    </row>
    <row r="1845" spans="1:6" x14ac:dyDescent="0.25">
      <c r="A1845" s="2" t="s">
        <v>878</v>
      </c>
      <c r="B1845" t="s">
        <v>648</v>
      </c>
      <c r="C1845" t="s">
        <v>1094</v>
      </c>
      <c r="D1845" t="s">
        <v>10406</v>
      </c>
      <c r="E1845" t="s">
        <v>7217</v>
      </c>
    </row>
    <row r="1846" spans="1:6" hidden="1" x14ac:dyDescent="0.25">
      <c r="A1846" s="2" t="s">
        <v>14109</v>
      </c>
      <c r="B1846" t="s">
        <v>2164</v>
      </c>
      <c r="C1846" t="s">
        <v>6151</v>
      </c>
    </row>
    <row r="1847" spans="1:6" hidden="1" x14ac:dyDescent="0.25">
      <c r="A1847" s="2" t="s">
        <v>14109</v>
      </c>
      <c r="B1847" t="s">
        <v>2164</v>
      </c>
      <c r="C1847" t="s">
        <v>6151</v>
      </c>
    </row>
    <row r="1848" spans="1:6" x14ac:dyDescent="0.25">
      <c r="A1848" s="2" t="s">
        <v>878</v>
      </c>
      <c r="B1848" t="s">
        <v>1094</v>
      </c>
      <c r="C1848" t="s">
        <v>14109</v>
      </c>
      <c r="D1848" t="s">
        <v>11335</v>
      </c>
    </row>
    <row r="1849" spans="1:6" hidden="1" x14ac:dyDescent="0.25">
      <c r="A1849" s="2" t="s">
        <v>1094</v>
      </c>
      <c r="B1849" t="s">
        <v>2164</v>
      </c>
      <c r="C1849" t="s">
        <v>11335</v>
      </c>
    </row>
    <row r="1850" spans="1:6" hidden="1" x14ac:dyDescent="0.25">
      <c r="A1850" s="2" t="s">
        <v>2164</v>
      </c>
      <c r="B1850" t="s">
        <v>11335</v>
      </c>
    </row>
    <row r="1851" spans="1:6" hidden="1" x14ac:dyDescent="0.25">
      <c r="A1851" s="2" t="s">
        <v>1094</v>
      </c>
    </row>
    <row r="1852" spans="1:6" hidden="1" x14ac:dyDescent="0.25">
      <c r="A1852" s="2" t="s">
        <v>1094</v>
      </c>
      <c r="B1852" t="s">
        <v>10406</v>
      </c>
    </row>
    <row r="1853" spans="1:6" hidden="1" x14ac:dyDescent="0.25">
      <c r="A1853" s="2" t="s">
        <v>1094</v>
      </c>
      <c r="B1853" t="s">
        <v>11335</v>
      </c>
    </row>
    <row r="1854" spans="1:6" x14ac:dyDescent="0.25">
      <c r="A1854" s="2" t="s">
        <v>878</v>
      </c>
      <c r="B1854" t="s">
        <v>7746</v>
      </c>
      <c r="C1854" t="s">
        <v>2164</v>
      </c>
      <c r="D1854" t="s">
        <v>13169</v>
      </c>
      <c r="E1854" t="s">
        <v>11335</v>
      </c>
      <c r="F1854" t="s">
        <v>8666</v>
      </c>
    </row>
    <row r="1855" spans="1:6" x14ac:dyDescent="0.25">
      <c r="A1855" s="2" t="s">
        <v>878</v>
      </c>
      <c r="B1855" t="s">
        <v>14109</v>
      </c>
      <c r="C1855" t="s">
        <v>6151</v>
      </c>
    </row>
    <row r="1856" spans="1:6" hidden="1" x14ac:dyDescent="0.25">
      <c r="A1856" s="2" t="s">
        <v>842</v>
      </c>
      <c r="B1856" t="s">
        <v>3905</v>
      </c>
      <c r="C1856" t="s">
        <v>14107</v>
      </c>
    </row>
    <row r="1857" spans="1:7" hidden="1" x14ac:dyDescent="0.25">
      <c r="A1857" s="2" t="s">
        <v>3905</v>
      </c>
    </row>
    <row r="1858" spans="1:7" hidden="1" x14ac:dyDescent="0.25">
      <c r="A1858" s="2" t="s">
        <v>2164</v>
      </c>
      <c r="B1858" t="s">
        <v>11335</v>
      </c>
    </row>
    <row r="1859" spans="1:7" hidden="1" x14ac:dyDescent="0.25">
      <c r="A1859" s="2" t="s">
        <v>648</v>
      </c>
      <c r="B1859" t="s">
        <v>2164</v>
      </c>
      <c r="C1859" t="s">
        <v>10406</v>
      </c>
      <c r="D1859" t="s">
        <v>842</v>
      </c>
    </row>
    <row r="1860" spans="1:7" hidden="1" x14ac:dyDescent="0.25">
      <c r="A1860" s="2" t="s">
        <v>7746</v>
      </c>
      <c r="B1860" t="s">
        <v>2164</v>
      </c>
      <c r="C1860" t="s">
        <v>10406</v>
      </c>
    </row>
    <row r="1861" spans="1:7" hidden="1" x14ac:dyDescent="0.25">
      <c r="A1861" s="2" t="s">
        <v>1094</v>
      </c>
      <c r="B1861" t="s">
        <v>2164</v>
      </c>
    </row>
    <row r="1862" spans="1:7" x14ac:dyDescent="0.25">
      <c r="A1862" s="2" t="s">
        <v>878</v>
      </c>
      <c r="B1862" t="s">
        <v>648</v>
      </c>
      <c r="C1862" t="s">
        <v>2164</v>
      </c>
      <c r="D1862" t="s">
        <v>6151</v>
      </c>
    </row>
    <row r="1863" spans="1:7" hidden="1" x14ac:dyDescent="0.25">
      <c r="A1863" s="2" t="s">
        <v>2164</v>
      </c>
      <c r="B1863" t="s">
        <v>3905</v>
      </c>
      <c r="C1863" t="s">
        <v>14107</v>
      </c>
      <c r="D1863" t="s">
        <v>6151</v>
      </c>
    </row>
    <row r="1864" spans="1:7" hidden="1" x14ac:dyDescent="0.25">
      <c r="A1864" s="2" t="s">
        <v>1094</v>
      </c>
    </row>
    <row r="1865" spans="1:7" hidden="1" x14ac:dyDescent="0.25">
      <c r="A1865" s="2" t="s">
        <v>7746</v>
      </c>
      <c r="B1865" t="s">
        <v>14109</v>
      </c>
      <c r="C1865" t="s">
        <v>2164</v>
      </c>
    </row>
    <row r="1866" spans="1:7" x14ac:dyDescent="0.25">
      <c r="A1866" s="2" t="s">
        <v>878</v>
      </c>
      <c r="B1866" t="s">
        <v>648</v>
      </c>
      <c r="C1866" t="s">
        <v>1094</v>
      </c>
      <c r="D1866" t="s">
        <v>14109</v>
      </c>
      <c r="E1866" t="s">
        <v>10406</v>
      </c>
      <c r="F1866" t="s">
        <v>11335</v>
      </c>
      <c r="G1866" t="s">
        <v>6151</v>
      </c>
    </row>
    <row r="1867" spans="1:7" hidden="1" x14ac:dyDescent="0.25">
      <c r="A1867" s="2" t="s">
        <v>1094</v>
      </c>
      <c r="B1867" t="s">
        <v>10406</v>
      </c>
      <c r="C1867" t="s">
        <v>842</v>
      </c>
    </row>
    <row r="1868" spans="1:7" hidden="1" x14ac:dyDescent="0.25">
      <c r="A1868" s="2" t="s">
        <v>14109</v>
      </c>
      <c r="B1868" t="s">
        <v>2164</v>
      </c>
    </row>
    <row r="1869" spans="1:7" x14ac:dyDescent="0.25">
      <c r="A1869" s="2" t="s">
        <v>878</v>
      </c>
      <c r="B1869" t="s">
        <v>648</v>
      </c>
      <c r="C1869" t="s">
        <v>1094</v>
      </c>
      <c r="D1869" t="s">
        <v>14109</v>
      </c>
    </row>
    <row r="1870" spans="1:7" hidden="1" x14ac:dyDescent="0.25">
      <c r="A1870" s="2" t="s">
        <v>7746</v>
      </c>
      <c r="B1870" t="s">
        <v>2164</v>
      </c>
      <c r="C1870" t="s">
        <v>13169</v>
      </c>
    </row>
    <row r="1871" spans="1:7" x14ac:dyDescent="0.25">
      <c r="A1871" s="2" t="s">
        <v>878</v>
      </c>
      <c r="B1871" t="s">
        <v>14109</v>
      </c>
      <c r="C1871" t="s">
        <v>2164</v>
      </c>
      <c r="D1871" t="s">
        <v>6151</v>
      </c>
    </row>
    <row r="1872" spans="1:7" x14ac:dyDescent="0.25">
      <c r="A1872" s="2" t="s">
        <v>878</v>
      </c>
      <c r="B1872" t="s">
        <v>1094</v>
      </c>
      <c r="C1872" t="s">
        <v>14109</v>
      </c>
      <c r="D1872" t="s">
        <v>6151</v>
      </c>
    </row>
    <row r="1873" spans="1:6" hidden="1" x14ac:dyDescent="0.25">
      <c r="A1873" s="2" t="s">
        <v>2164</v>
      </c>
    </row>
    <row r="1874" spans="1:6" hidden="1" x14ac:dyDescent="0.25">
      <c r="A1874" s="2" t="s">
        <v>648</v>
      </c>
      <c r="B1874" t="s">
        <v>6767</v>
      </c>
      <c r="C1874" t="s">
        <v>1094</v>
      </c>
      <c r="D1874" t="s">
        <v>10406</v>
      </c>
      <c r="E1874" t="s">
        <v>842</v>
      </c>
    </row>
    <row r="1875" spans="1:6" hidden="1" x14ac:dyDescent="0.25">
      <c r="A1875" s="2" t="s">
        <v>648</v>
      </c>
      <c r="B1875" t="s">
        <v>6767</v>
      </c>
      <c r="C1875" t="s">
        <v>1094</v>
      </c>
      <c r="D1875" t="s">
        <v>10406</v>
      </c>
      <c r="E1875" t="s">
        <v>842</v>
      </c>
      <c r="F1875" t="s">
        <v>9990</v>
      </c>
    </row>
    <row r="1876" spans="1:6" x14ac:dyDescent="0.25">
      <c r="A1876" s="2" t="s">
        <v>878</v>
      </c>
      <c r="B1876" t="s">
        <v>1094</v>
      </c>
    </row>
    <row r="1877" spans="1:6" hidden="1" x14ac:dyDescent="0.25">
      <c r="A1877" s="2" t="s">
        <v>1094</v>
      </c>
      <c r="B1877" t="s">
        <v>2164</v>
      </c>
      <c r="C1877" t="s">
        <v>10406</v>
      </c>
      <c r="D1877" t="s">
        <v>11335</v>
      </c>
    </row>
    <row r="1878" spans="1:6" x14ac:dyDescent="0.25">
      <c r="A1878" s="2" t="s">
        <v>878</v>
      </c>
      <c r="B1878" t="s">
        <v>14109</v>
      </c>
      <c r="C1878" t="s">
        <v>2164</v>
      </c>
      <c r="D1878" t="s">
        <v>6151</v>
      </c>
    </row>
    <row r="1879" spans="1:6" hidden="1" x14ac:dyDescent="0.25">
      <c r="A1879" s="2" t="s">
        <v>1094</v>
      </c>
      <c r="B1879" t="s">
        <v>11335</v>
      </c>
    </row>
    <row r="1880" spans="1:6" hidden="1" x14ac:dyDescent="0.25">
      <c r="A1880" s="2" t="s">
        <v>1094</v>
      </c>
    </row>
    <row r="1881" spans="1:6" hidden="1" x14ac:dyDescent="0.25">
      <c r="A1881" s="2" t="s">
        <v>7746</v>
      </c>
      <c r="B1881" t="s">
        <v>2164</v>
      </c>
      <c r="C1881" t="s">
        <v>14108</v>
      </c>
    </row>
    <row r="1882" spans="1:6" hidden="1" x14ac:dyDescent="0.25">
      <c r="A1882" s="2" t="s">
        <v>2164</v>
      </c>
      <c r="B1882" t="s">
        <v>11335</v>
      </c>
      <c r="C1882" t="s">
        <v>7217</v>
      </c>
    </row>
    <row r="1883" spans="1:6" hidden="1" x14ac:dyDescent="0.25">
      <c r="A1883" s="2" t="s">
        <v>1094</v>
      </c>
      <c r="B1883" t="s">
        <v>2164</v>
      </c>
      <c r="C1883" t="s">
        <v>10406</v>
      </c>
      <c r="D1883" t="s">
        <v>11335</v>
      </c>
    </row>
    <row r="1884" spans="1:6" hidden="1" x14ac:dyDescent="0.25">
      <c r="A1884" s="2" t="s">
        <v>3905</v>
      </c>
    </row>
    <row r="1885" spans="1:6" hidden="1" x14ac:dyDescent="0.25">
      <c r="A1885" s="2" t="s">
        <v>1094</v>
      </c>
      <c r="B1885" t="s">
        <v>11335</v>
      </c>
    </row>
    <row r="1886" spans="1:6" x14ac:dyDescent="0.25">
      <c r="A1886" s="2" t="s">
        <v>878</v>
      </c>
      <c r="B1886" t="s">
        <v>14109</v>
      </c>
      <c r="C1886" t="s">
        <v>2164</v>
      </c>
      <c r="D1886" t="s">
        <v>6151</v>
      </c>
    </row>
    <row r="1887" spans="1:6" hidden="1" x14ac:dyDescent="0.25">
      <c r="A1887" s="2" t="s">
        <v>2164</v>
      </c>
      <c r="B1887" t="s">
        <v>11335</v>
      </c>
    </row>
    <row r="1888" spans="1:6" hidden="1" x14ac:dyDescent="0.25">
      <c r="A1888" s="2" t="s">
        <v>1094</v>
      </c>
      <c r="B1888" t="s">
        <v>11335</v>
      </c>
    </row>
    <row r="1889" spans="1:4" hidden="1" x14ac:dyDescent="0.25">
      <c r="A1889" s="2" t="s">
        <v>1094</v>
      </c>
      <c r="B1889" t="s">
        <v>10406</v>
      </c>
    </row>
    <row r="1890" spans="1:4" x14ac:dyDescent="0.25">
      <c r="A1890" s="2" t="s">
        <v>878</v>
      </c>
      <c r="B1890" t="s">
        <v>648</v>
      </c>
      <c r="C1890" t="s">
        <v>3905</v>
      </c>
      <c r="D1890" t="s">
        <v>6151</v>
      </c>
    </row>
    <row r="1891" spans="1:4" hidden="1" x14ac:dyDescent="0.25">
      <c r="A1891" s="2" t="s">
        <v>14109</v>
      </c>
      <c r="B1891" t="s">
        <v>2164</v>
      </c>
      <c r="C1891" t="s">
        <v>6151</v>
      </c>
    </row>
    <row r="1892" spans="1:4" hidden="1" x14ac:dyDescent="0.25">
      <c r="A1892" s="2" t="s">
        <v>2164</v>
      </c>
      <c r="B1892" t="s">
        <v>7050</v>
      </c>
    </row>
    <row r="1893" spans="1:4" hidden="1" x14ac:dyDescent="0.25">
      <c r="A1893" s="2" t="s">
        <v>7746</v>
      </c>
      <c r="B1893" t="s">
        <v>2164</v>
      </c>
      <c r="C1893" t="s">
        <v>13169</v>
      </c>
    </row>
    <row r="1894" spans="1:4" hidden="1" x14ac:dyDescent="0.25">
      <c r="A1894" s="2" t="s">
        <v>1094</v>
      </c>
      <c r="B1894" t="s">
        <v>842</v>
      </c>
      <c r="C1894" t="s">
        <v>3905</v>
      </c>
      <c r="D1894" t="s">
        <v>11335</v>
      </c>
    </row>
    <row r="1895" spans="1:4" x14ac:dyDescent="0.25">
      <c r="A1895" s="2" t="s">
        <v>878</v>
      </c>
      <c r="B1895" t="s">
        <v>2164</v>
      </c>
      <c r="C1895" t="s">
        <v>13169</v>
      </c>
      <c r="D1895" t="s">
        <v>14110</v>
      </c>
    </row>
    <row r="1896" spans="1:4" hidden="1" x14ac:dyDescent="0.25">
      <c r="A1896" s="2" t="s">
        <v>1094</v>
      </c>
      <c r="B1896" t="s">
        <v>10406</v>
      </c>
      <c r="C1896" t="s">
        <v>7050</v>
      </c>
    </row>
    <row r="1897" spans="1:4" hidden="1" x14ac:dyDescent="0.25">
      <c r="A1897" s="2" t="s">
        <v>1094</v>
      </c>
    </row>
    <row r="1898" spans="1:4" x14ac:dyDescent="0.25">
      <c r="A1898" s="2" t="s">
        <v>878</v>
      </c>
      <c r="B1898" t="s">
        <v>1094</v>
      </c>
      <c r="C1898" t="s">
        <v>7050</v>
      </c>
    </row>
    <row r="1899" spans="1:4" hidden="1" x14ac:dyDescent="0.25">
      <c r="A1899" s="2" t="s">
        <v>14109</v>
      </c>
      <c r="B1899" t="s">
        <v>2164</v>
      </c>
    </row>
    <row r="1900" spans="1:4" hidden="1" x14ac:dyDescent="0.25">
      <c r="A1900" s="2" t="s">
        <v>648</v>
      </c>
      <c r="B1900" t="s">
        <v>1094</v>
      </c>
      <c r="C1900" t="s">
        <v>14109</v>
      </c>
    </row>
    <row r="1901" spans="1:4" hidden="1" x14ac:dyDescent="0.25">
      <c r="A1901" s="2" t="s">
        <v>1094</v>
      </c>
      <c r="B1901" t="s">
        <v>14108</v>
      </c>
    </row>
    <row r="1902" spans="1:4" hidden="1" x14ac:dyDescent="0.25">
      <c r="A1902" s="2" t="s">
        <v>14109</v>
      </c>
      <c r="B1902" t="s">
        <v>2164</v>
      </c>
      <c r="C1902" t="s">
        <v>6151</v>
      </c>
    </row>
    <row r="1903" spans="1:4" hidden="1" x14ac:dyDescent="0.25">
      <c r="A1903" s="2" t="s">
        <v>2164</v>
      </c>
    </row>
    <row r="1904" spans="1:4" hidden="1" x14ac:dyDescent="0.25">
      <c r="A1904" s="2" t="s">
        <v>1094</v>
      </c>
      <c r="B1904" t="s">
        <v>2164</v>
      </c>
      <c r="C1904" t="s">
        <v>10406</v>
      </c>
      <c r="D1904" t="s">
        <v>14108</v>
      </c>
    </row>
    <row r="1905" spans="1:5" hidden="1" x14ac:dyDescent="0.25">
      <c r="A1905" s="2" t="s">
        <v>1094</v>
      </c>
      <c r="B1905" t="s">
        <v>2164</v>
      </c>
      <c r="C1905" t="s">
        <v>11335</v>
      </c>
    </row>
    <row r="1906" spans="1:5" hidden="1" x14ac:dyDescent="0.25">
      <c r="A1906" s="2" t="s">
        <v>7746</v>
      </c>
      <c r="B1906" t="s">
        <v>1094</v>
      </c>
      <c r="C1906" t="s">
        <v>2164</v>
      </c>
      <c r="D1906" t="s">
        <v>14108</v>
      </c>
    </row>
    <row r="1907" spans="1:5" hidden="1" x14ac:dyDescent="0.25">
      <c r="A1907" s="2" t="s">
        <v>2164</v>
      </c>
      <c r="B1907" t="s">
        <v>14108</v>
      </c>
    </row>
    <row r="1908" spans="1:5" hidden="1" x14ac:dyDescent="0.25">
      <c r="A1908" s="2" t="s">
        <v>1094</v>
      </c>
      <c r="B1908" t="s">
        <v>2164</v>
      </c>
      <c r="C1908" t="s">
        <v>11335</v>
      </c>
    </row>
    <row r="1909" spans="1:5" x14ac:dyDescent="0.25">
      <c r="A1909" s="2" t="s">
        <v>878</v>
      </c>
      <c r="B1909" t="s">
        <v>14109</v>
      </c>
      <c r="C1909" t="s">
        <v>2164</v>
      </c>
      <c r="D1909" t="s">
        <v>14107</v>
      </c>
      <c r="E1909" t="s">
        <v>6151</v>
      </c>
    </row>
    <row r="1910" spans="1:5" hidden="1" x14ac:dyDescent="0.25">
      <c r="A1910" s="2" t="s">
        <v>842</v>
      </c>
      <c r="B1910" t="s">
        <v>3905</v>
      </c>
      <c r="C1910" t="s">
        <v>6151</v>
      </c>
    </row>
    <row r="1911" spans="1:5" x14ac:dyDescent="0.25">
      <c r="A1911" s="2" t="s">
        <v>878</v>
      </c>
      <c r="B1911" t="s">
        <v>14109</v>
      </c>
      <c r="C1911" t="s">
        <v>6151</v>
      </c>
    </row>
    <row r="1912" spans="1:5" hidden="1" x14ac:dyDescent="0.25">
      <c r="A1912" s="2" t="s">
        <v>1094</v>
      </c>
      <c r="B1912" t="s">
        <v>2164</v>
      </c>
      <c r="C1912" t="s">
        <v>11335</v>
      </c>
      <c r="D1912" t="s">
        <v>6151</v>
      </c>
    </row>
    <row r="1913" spans="1:5" hidden="1" x14ac:dyDescent="0.25">
      <c r="A1913" s="2" t="s">
        <v>1094</v>
      </c>
    </row>
    <row r="1914" spans="1:5" x14ac:dyDescent="0.25">
      <c r="A1914" s="2" t="s">
        <v>878</v>
      </c>
      <c r="B1914" t="s">
        <v>14109</v>
      </c>
      <c r="C1914" t="s">
        <v>6151</v>
      </c>
    </row>
    <row r="1915" spans="1:5" hidden="1" x14ac:dyDescent="0.25">
      <c r="A1915" s="2" t="s">
        <v>648</v>
      </c>
      <c r="B1915" t="s">
        <v>1094</v>
      </c>
      <c r="C1915" t="s">
        <v>10406</v>
      </c>
      <c r="D1915" t="s">
        <v>11335</v>
      </c>
    </row>
    <row r="1916" spans="1:5" hidden="1" x14ac:dyDescent="0.25">
      <c r="A1916" s="2" t="s">
        <v>2164</v>
      </c>
    </row>
    <row r="1917" spans="1:5" hidden="1" x14ac:dyDescent="0.25">
      <c r="A1917" s="2" t="s">
        <v>648</v>
      </c>
      <c r="B1917" t="s">
        <v>10406</v>
      </c>
      <c r="C1917" t="s">
        <v>842</v>
      </c>
      <c r="D1917" t="s">
        <v>9990</v>
      </c>
    </row>
    <row r="1918" spans="1:5" hidden="1" x14ac:dyDescent="0.25">
      <c r="A1918" s="2" t="s">
        <v>2164</v>
      </c>
      <c r="B1918" t="s">
        <v>13169</v>
      </c>
      <c r="C1918" t="s">
        <v>14108</v>
      </c>
    </row>
    <row r="1919" spans="1:5" hidden="1" x14ac:dyDescent="0.25">
      <c r="A1919" s="2" t="s">
        <v>2164</v>
      </c>
      <c r="B1919" t="s">
        <v>842</v>
      </c>
      <c r="C1919" t="s">
        <v>14107</v>
      </c>
      <c r="D1919" t="s">
        <v>6151</v>
      </c>
    </row>
    <row r="1920" spans="1:5" hidden="1" x14ac:dyDescent="0.25">
      <c r="A1920" s="2" t="s">
        <v>3905</v>
      </c>
    </row>
    <row r="1921" spans="1:5" hidden="1" x14ac:dyDescent="0.25">
      <c r="A1921" s="2" t="s">
        <v>1094</v>
      </c>
      <c r="B1921" t="s">
        <v>2164</v>
      </c>
      <c r="C1921" t="s">
        <v>11335</v>
      </c>
    </row>
    <row r="1922" spans="1:5" hidden="1" x14ac:dyDescent="0.25">
      <c r="A1922" s="2" t="s">
        <v>3905</v>
      </c>
      <c r="B1922" t="s">
        <v>14107</v>
      </c>
      <c r="C1922" t="s">
        <v>6151</v>
      </c>
    </row>
    <row r="1923" spans="1:5" hidden="1" x14ac:dyDescent="0.25">
      <c r="A1923" s="2" t="s">
        <v>1094</v>
      </c>
      <c r="B1923" t="s">
        <v>2164</v>
      </c>
      <c r="C1923" t="s">
        <v>11335</v>
      </c>
    </row>
    <row r="1924" spans="1:5" x14ac:dyDescent="0.25">
      <c r="A1924" s="2" t="s">
        <v>878</v>
      </c>
      <c r="B1924" t="s">
        <v>14109</v>
      </c>
      <c r="C1924" t="s">
        <v>14107</v>
      </c>
      <c r="D1924" t="s">
        <v>11335</v>
      </c>
      <c r="E1924" t="s">
        <v>6151</v>
      </c>
    </row>
    <row r="1925" spans="1:5" hidden="1" x14ac:dyDescent="0.25">
      <c r="A1925" s="2" t="s">
        <v>1094</v>
      </c>
      <c r="B1925" t="s">
        <v>14109</v>
      </c>
    </row>
    <row r="1926" spans="1:5" hidden="1" x14ac:dyDescent="0.25">
      <c r="A1926" s="2" t="s">
        <v>7746</v>
      </c>
      <c r="B1926" t="s">
        <v>14109</v>
      </c>
      <c r="C1926" t="s">
        <v>2164</v>
      </c>
      <c r="D1926" t="s">
        <v>13169</v>
      </c>
      <c r="E1926" t="s">
        <v>6151</v>
      </c>
    </row>
    <row r="1927" spans="1:5" hidden="1" x14ac:dyDescent="0.25">
      <c r="A1927" s="2" t="s">
        <v>1094</v>
      </c>
    </row>
    <row r="1928" spans="1:5" hidden="1" x14ac:dyDescent="0.25">
      <c r="A1928" s="2" t="s">
        <v>3905</v>
      </c>
      <c r="B1928" t="s">
        <v>6151</v>
      </c>
    </row>
    <row r="1929" spans="1:5" hidden="1" x14ac:dyDescent="0.25">
      <c r="A1929" s="2" t="s">
        <v>2164</v>
      </c>
    </row>
    <row r="1930" spans="1:5" hidden="1" x14ac:dyDescent="0.25">
      <c r="A1930" s="2" t="s">
        <v>2164</v>
      </c>
      <c r="B1930" t="s">
        <v>14108</v>
      </c>
    </row>
    <row r="1931" spans="1:5" x14ac:dyDescent="0.25">
      <c r="A1931" s="2" t="s">
        <v>878</v>
      </c>
      <c r="B1931" t="s">
        <v>3905</v>
      </c>
      <c r="C1931" t="s">
        <v>7217</v>
      </c>
      <c r="D1931" t="s">
        <v>6151</v>
      </c>
    </row>
    <row r="1932" spans="1:5" hidden="1" x14ac:dyDescent="0.25">
      <c r="A1932" s="2" t="s">
        <v>14109</v>
      </c>
      <c r="B1932" t="s">
        <v>2164</v>
      </c>
      <c r="C1932" t="s">
        <v>13169</v>
      </c>
    </row>
    <row r="1933" spans="1:5" hidden="1" x14ac:dyDescent="0.25">
      <c r="A1933" s="2" t="s">
        <v>7746</v>
      </c>
      <c r="B1933" t="s">
        <v>2164</v>
      </c>
      <c r="C1933" t="s">
        <v>14108</v>
      </c>
    </row>
    <row r="1934" spans="1:5" hidden="1" x14ac:dyDescent="0.25">
      <c r="A1934" s="2" t="s">
        <v>7746</v>
      </c>
      <c r="B1934" t="s">
        <v>2164</v>
      </c>
      <c r="C1934" t="s">
        <v>13169</v>
      </c>
    </row>
    <row r="1935" spans="1:5" x14ac:dyDescent="0.25">
      <c r="A1935" s="2" t="s">
        <v>878</v>
      </c>
      <c r="B1935" t="s">
        <v>648</v>
      </c>
      <c r="C1935" t="s">
        <v>1094</v>
      </c>
      <c r="D1935" t="s">
        <v>842</v>
      </c>
    </row>
    <row r="1936" spans="1:5" hidden="1" x14ac:dyDescent="0.25">
      <c r="A1936" s="2" t="s">
        <v>1094</v>
      </c>
      <c r="B1936" t="s">
        <v>11335</v>
      </c>
    </row>
    <row r="1937" spans="1:5" hidden="1" x14ac:dyDescent="0.25">
      <c r="A1937" s="2" t="s">
        <v>2164</v>
      </c>
      <c r="B1937" t="s">
        <v>14108</v>
      </c>
    </row>
    <row r="1938" spans="1:5" hidden="1" x14ac:dyDescent="0.25">
      <c r="A1938" s="2" t="s">
        <v>7746</v>
      </c>
      <c r="B1938" t="s">
        <v>2164</v>
      </c>
      <c r="C1938" t="s">
        <v>6151</v>
      </c>
      <c r="D1938" t="s">
        <v>14110</v>
      </c>
    </row>
    <row r="1939" spans="1:5" hidden="1" x14ac:dyDescent="0.25">
      <c r="A1939" s="2" t="s">
        <v>2164</v>
      </c>
      <c r="B1939" t="s">
        <v>13169</v>
      </c>
      <c r="C1939" t="s">
        <v>14110</v>
      </c>
    </row>
    <row r="1940" spans="1:5" hidden="1" x14ac:dyDescent="0.25">
      <c r="A1940" s="2" t="s">
        <v>2164</v>
      </c>
      <c r="B1940" t="s">
        <v>14110</v>
      </c>
    </row>
    <row r="1941" spans="1:5" hidden="1" x14ac:dyDescent="0.25">
      <c r="A1941" s="2" t="s">
        <v>2164</v>
      </c>
      <c r="B1941" t="s">
        <v>7050</v>
      </c>
      <c r="C1941" t="s">
        <v>14107</v>
      </c>
      <c r="D1941" t="s">
        <v>11335</v>
      </c>
      <c r="E1941" t="s">
        <v>6151</v>
      </c>
    </row>
    <row r="1942" spans="1:5" hidden="1" x14ac:dyDescent="0.25">
      <c r="A1942" s="2" t="s">
        <v>2164</v>
      </c>
      <c r="B1942" t="s">
        <v>14107</v>
      </c>
      <c r="C1942" t="s">
        <v>6151</v>
      </c>
    </row>
    <row r="1943" spans="1:5" hidden="1" x14ac:dyDescent="0.25">
      <c r="A1943" s="2" t="s">
        <v>3905</v>
      </c>
      <c r="B1943" t="s">
        <v>6151</v>
      </c>
    </row>
    <row r="1944" spans="1:5" hidden="1" x14ac:dyDescent="0.25">
      <c r="A1944" s="2" t="s">
        <v>1094</v>
      </c>
      <c r="B1944" t="s">
        <v>2164</v>
      </c>
      <c r="C1944" t="s">
        <v>11335</v>
      </c>
    </row>
    <row r="1945" spans="1:5" x14ac:dyDescent="0.25">
      <c r="A1945" s="2" t="s">
        <v>878</v>
      </c>
      <c r="B1945" t="s">
        <v>2164</v>
      </c>
      <c r="C1945" t="s">
        <v>6151</v>
      </c>
    </row>
    <row r="1946" spans="1:5" hidden="1" x14ac:dyDescent="0.25">
      <c r="A1946" s="2" t="s">
        <v>1094</v>
      </c>
      <c r="B1946" t="s">
        <v>2164</v>
      </c>
    </row>
    <row r="1947" spans="1:5" x14ac:dyDescent="0.25">
      <c r="A1947" s="2" t="s">
        <v>878</v>
      </c>
      <c r="B1947" t="s">
        <v>14109</v>
      </c>
      <c r="C1947" t="s">
        <v>2164</v>
      </c>
      <c r="D1947" t="s">
        <v>6151</v>
      </c>
    </row>
    <row r="1948" spans="1:5" hidden="1" x14ac:dyDescent="0.25">
      <c r="A1948" s="2" t="s">
        <v>648</v>
      </c>
      <c r="B1948" t="s">
        <v>2164</v>
      </c>
    </row>
    <row r="1949" spans="1:5" hidden="1" x14ac:dyDescent="0.25">
      <c r="A1949" s="2" t="s">
        <v>648</v>
      </c>
      <c r="B1949" t="s">
        <v>842</v>
      </c>
    </row>
    <row r="1950" spans="1:5" x14ac:dyDescent="0.25">
      <c r="A1950" s="2" t="s">
        <v>878</v>
      </c>
      <c r="B1950" t="s">
        <v>1094</v>
      </c>
      <c r="C1950" t="s">
        <v>14109</v>
      </c>
      <c r="D1950" t="s">
        <v>2164</v>
      </c>
      <c r="E1950" t="s">
        <v>6151</v>
      </c>
    </row>
    <row r="1951" spans="1:5" hidden="1" x14ac:dyDescent="0.25">
      <c r="A1951" s="2" t="s">
        <v>1094</v>
      </c>
      <c r="B1951" t="s">
        <v>11335</v>
      </c>
    </row>
    <row r="1952" spans="1:5" hidden="1" x14ac:dyDescent="0.25">
      <c r="A1952" s="2" t="s">
        <v>7746</v>
      </c>
      <c r="B1952" t="s">
        <v>2164</v>
      </c>
      <c r="C1952" t="s">
        <v>14108</v>
      </c>
    </row>
    <row r="1953" spans="1:5" x14ac:dyDescent="0.25">
      <c r="A1953" s="2" t="s">
        <v>878</v>
      </c>
      <c r="B1953" t="s">
        <v>648</v>
      </c>
      <c r="C1953" t="s">
        <v>14109</v>
      </c>
      <c r="D1953" t="s">
        <v>2164</v>
      </c>
      <c r="E1953" t="s">
        <v>6151</v>
      </c>
    </row>
    <row r="1954" spans="1:5" x14ac:dyDescent="0.25">
      <c r="A1954" s="2" t="s">
        <v>878</v>
      </c>
      <c r="B1954" t="s">
        <v>1094</v>
      </c>
      <c r="C1954" t="s">
        <v>7217</v>
      </c>
    </row>
    <row r="1955" spans="1:5" hidden="1" x14ac:dyDescent="0.25">
      <c r="A1955" s="2" t="s">
        <v>1094</v>
      </c>
      <c r="B1955" t="s">
        <v>14109</v>
      </c>
    </row>
    <row r="1956" spans="1:5" hidden="1" x14ac:dyDescent="0.25">
      <c r="A1956" s="2" t="s">
        <v>2164</v>
      </c>
      <c r="B1956" t="s">
        <v>14107</v>
      </c>
      <c r="C1956" t="s">
        <v>7217</v>
      </c>
      <c r="D1956" t="s">
        <v>6151</v>
      </c>
    </row>
    <row r="1957" spans="1:5" x14ac:dyDescent="0.25">
      <c r="A1957" s="2" t="s">
        <v>878</v>
      </c>
      <c r="B1957" t="s">
        <v>648</v>
      </c>
      <c r="C1957" t="s">
        <v>842</v>
      </c>
      <c r="D1957" t="s">
        <v>3905</v>
      </c>
    </row>
    <row r="1958" spans="1:5" hidden="1" x14ac:dyDescent="0.25">
      <c r="A1958" s="2" t="s">
        <v>1094</v>
      </c>
      <c r="B1958" t="s">
        <v>2164</v>
      </c>
    </row>
    <row r="1959" spans="1:5" hidden="1" x14ac:dyDescent="0.25">
      <c r="A1959" s="2" t="s">
        <v>14109</v>
      </c>
      <c r="B1959" t="s">
        <v>2164</v>
      </c>
      <c r="C1959" t="s">
        <v>14107</v>
      </c>
      <c r="D1959" t="s">
        <v>6151</v>
      </c>
    </row>
    <row r="1960" spans="1:5" hidden="1" x14ac:dyDescent="0.25">
      <c r="A1960" s="2" t="s">
        <v>842</v>
      </c>
    </row>
    <row r="1961" spans="1:5" hidden="1" x14ac:dyDescent="0.25">
      <c r="A1961" s="2" t="s">
        <v>7746</v>
      </c>
      <c r="B1961" t="s">
        <v>2164</v>
      </c>
      <c r="C1961" t="s">
        <v>14108</v>
      </c>
    </row>
    <row r="1962" spans="1:5" hidden="1" x14ac:dyDescent="0.25">
      <c r="A1962" s="2" t="s">
        <v>2164</v>
      </c>
    </row>
    <row r="1963" spans="1:5" hidden="1" x14ac:dyDescent="0.25">
      <c r="A1963" s="2" t="s">
        <v>14109</v>
      </c>
      <c r="B1963" t="s">
        <v>2164</v>
      </c>
      <c r="C1963" t="s">
        <v>14107</v>
      </c>
      <c r="D1963" t="s">
        <v>11335</v>
      </c>
    </row>
    <row r="1964" spans="1:5" hidden="1" x14ac:dyDescent="0.25">
      <c r="A1964" s="2" t="s">
        <v>14109</v>
      </c>
      <c r="B1964" t="s">
        <v>2164</v>
      </c>
    </row>
    <row r="1965" spans="1:5" hidden="1" x14ac:dyDescent="0.25">
      <c r="A1965" s="2" t="s">
        <v>648</v>
      </c>
      <c r="B1965" t="s">
        <v>6767</v>
      </c>
      <c r="C1965" t="s">
        <v>10406</v>
      </c>
    </row>
    <row r="1966" spans="1:5" hidden="1" x14ac:dyDescent="0.25">
      <c r="A1966" s="2" t="s">
        <v>1094</v>
      </c>
      <c r="B1966" t="s">
        <v>2164</v>
      </c>
    </row>
    <row r="1967" spans="1:5" hidden="1" x14ac:dyDescent="0.25">
      <c r="A1967" s="2" t="s">
        <v>1094</v>
      </c>
      <c r="B1967" t="s">
        <v>2164</v>
      </c>
      <c r="C1967" t="s">
        <v>11335</v>
      </c>
      <c r="D1967" t="s">
        <v>14108</v>
      </c>
    </row>
    <row r="1968" spans="1:5" hidden="1" x14ac:dyDescent="0.25">
      <c r="A1968" s="2" t="s">
        <v>648</v>
      </c>
      <c r="B1968" t="s">
        <v>6767</v>
      </c>
      <c r="C1968" t="s">
        <v>1094</v>
      </c>
    </row>
    <row r="1969" spans="1:4" hidden="1" x14ac:dyDescent="0.25">
      <c r="A1969" s="2" t="s">
        <v>648</v>
      </c>
      <c r="B1969" t="s">
        <v>6767</v>
      </c>
      <c r="C1969" t="s">
        <v>1094</v>
      </c>
      <c r="D1969" t="s">
        <v>10406</v>
      </c>
    </row>
    <row r="1970" spans="1:4" hidden="1" x14ac:dyDescent="0.25">
      <c r="A1970" s="2" t="s">
        <v>14109</v>
      </c>
      <c r="B1970" t="s">
        <v>2164</v>
      </c>
      <c r="C1970" t="s">
        <v>6151</v>
      </c>
    </row>
    <row r="1971" spans="1:4" x14ac:dyDescent="0.25">
      <c r="A1971" s="2" t="s">
        <v>878</v>
      </c>
      <c r="B1971" t="s">
        <v>648</v>
      </c>
      <c r="C1971" t="s">
        <v>13169</v>
      </c>
      <c r="D1971" t="s">
        <v>11335</v>
      </c>
    </row>
    <row r="1972" spans="1:4" x14ac:dyDescent="0.25">
      <c r="A1972" s="2" t="s">
        <v>878</v>
      </c>
      <c r="B1972" t="s">
        <v>2164</v>
      </c>
      <c r="C1972" t="s">
        <v>13169</v>
      </c>
      <c r="D1972" t="s">
        <v>14110</v>
      </c>
    </row>
    <row r="1973" spans="1:4" x14ac:dyDescent="0.25">
      <c r="A1973" s="2" t="s">
        <v>878</v>
      </c>
      <c r="B1973" t="s">
        <v>2164</v>
      </c>
    </row>
    <row r="1974" spans="1:4" hidden="1" x14ac:dyDescent="0.25">
      <c r="A1974" s="2" t="s">
        <v>2164</v>
      </c>
      <c r="B1974" t="s">
        <v>11335</v>
      </c>
    </row>
    <row r="1975" spans="1:4" hidden="1" x14ac:dyDescent="0.25">
      <c r="A1975" s="2" t="s">
        <v>648</v>
      </c>
      <c r="B1975" t="s">
        <v>2164</v>
      </c>
    </row>
    <row r="1976" spans="1:4" hidden="1" x14ac:dyDescent="0.25">
      <c r="A1976" s="2" t="s">
        <v>648</v>
      </c>
      <c r="B1976" t="s">
        <v>1094</v>
      </c>
      <c r="C1976" t="s">
        <v>7217</v>
      </c>
    </row>
    <row r="1977" spans="1:4" hidden="1" x14ac:dyDescent="0.25">
      <c r="A1977" s="2" t="s">
        <v>2164</v>
      </c>
      <c r="B1977" t="s">
        <v>14108</v>
      </c>
    </row>
    <row r="1978" spans="1:4" x14ac:dyDescent="0.25">
      <c r="A1978" s="2" t="s">
        <v>878</v>
      </c>
      <c r="B1978" t="s">
        <v>14109</v>
      </c>
      <c r="C1978" t="s">
        <v>14108</v>
      </c>
      <c r="D1978" t="s">
        <v>6151</v>
      </c>
    </row>
    <row r="1979" spans="1:4" hidden="1" x14ac:dyDescent="0.25">
      <c r="A1979" s="2" t="s">
        <v>3905</v>
      </c>
      <c r="B1979" t="s">
        <v>14107</v>
      </c>
    </row>
    <row r="1980" spans="1:4" x14ac:dyDescent="0.25">
      <c r="A1980" s="2" t="s">
        <v>878</v>
      </c>
      <c r="B1980" t="s">
        <v>2164</v>
      </c>
      <c r="C1980" t="s">
        <v>8666</v>
      </c>
    </row>
    <row r="1981" spans="1:4" hidden="1" x14ac:dyDescent="0.25">
      <c r="A1981" s="2" t="s">
        <v>1094</v>
      </c>
      <c r="B1981" t="s">
        <v>11335</v>
      </c>
    </row>
    <row r="1982" spans="1:4" hidden="1" x14ac:dyDescent="0.25">
      <c r="A1982" s="2" t="s">
        <v>1094</v>
      </c>
      <c r="B1982" t="s">
        <v>14109</v>
      </c>
    </row>
    <row r="1983" spans="1:4" hidden="1" x14ac:dyDescent="0.25">
      <c r="A1983" s="2" t="s">
        <v>2164</v>
      </c>
      <c r="B1983" t="s">
        <v>7050</v>
      </c>
      <c r="C1983" t="s">
        <v>11335</v>
      </c>
    </row>
    <row r="1984" spans="1:4" hidden="1" x14ac:dyDescent="0.25">
      <c r="A1984" s="2" t="s">
        <v>1094</v>
      </c>
    </row>
    <row r="1985" spans="1:6" hidden="1" x14ac:dyDescent="0.25">
      <c r="A1985" s="2" t="s">
        <v>1094</v>
      </c>
      <c r="B1985" t="s">
        <v>2164</v>
      </c>
      <c r="C1985" t="s">
        <v>842</v>
      </c>
    </row>
    <row r="1986" spans="1:6" hidden="1" x14ac:dyDescent="0.25">
      <c r="A1986" s="2" t="s">
        <v>3905</v>
      </c>
      <c r="B1986" t="s">
        <v>14107</v>
      </c>
    </row>
    <row r="1987" spans="1:6" hidden="1" x14ac:dyDescent="0.25">
      <c r="A1987" s="2" t="s">
        <v>1094</v>
      </c>
      <c r="B1987" t="s">
        <v>2164</v>
      </c>
      <c r="C1987" t="s">
        <v>11335</v>
      </c>
    </row>
    <row r="1988" spans="1:6" hidden="1" x14ac:dyDescent="0.25">
      <c r="A1988" s="2" t="s">
        <v>1094</v>
      </c>
      <c r="B1988" t="s">
        <v>11335</v>
      </c>
    </row>
    <row r="1989" spans="1:6" hidden="1" x14ac:dyDescent="0.25">
      <c r="A1989" s="2" t="s">
        <v>1094</v>
      </c>
      <c r="B1989" t="s">
        <v>14109</v>
      </c>
      <c r="C1989" t="s">
        <v>2164</v>
      </c>
    </row>
    <row r="1990" spans="1:6" hidden="1" x14ac:dyDescent="0.25">
      <c r="A1990" s="2" t="s">
        <v>1094</v>
      </c>
      <c r="B1990" t="s">
        <v>14110</v>
      </c>
    </row>
    <row r="1991" spans="1:6" x14ac:dyDescent="0.25">
      <c r="A1991" s="2" t="s">
        <v>878</v>
      </c>
      <c r="B1991" t="s">
        <v>1094</v>
      </c>
      <c r="C1991" t="s">
        <v>14109</v>
      </c>
      <c r="D1991" t="s">
        <v>6151</v>
      </c>
    </row>
    <row r="1992" spans="1:6" hidden="1" x14ac:dyDescent="0.25">
      <c r="A1992" s="2" t="s">
        <v>7746</v>
      </c>
      <c r="B1992" t="s">
        <v>2164</v>
      </c>
    </row>
    <row r="1993" spans="1:6" hidden="1" x14ac:dyDescent="0.25">
      <c r="A1993" s="2" t="s">
        <v>1094</v>
      </c>
      <c r="B1993" t="s">
        <v>11335</v>
      </c>
    </row>
    <row r="1994" spans="1:6" hidden="1" x14ac:dyDescent="0.25">
      <c r="A1994" s="2" t="s">
        <v>648</v>
      </c>
      <c r="B1994" t="s">
        <v>1094</v>
      </c>
      <c r="C1994" t="s">
        <v>10406</v>
      </c>
      <c r="D1994" t="s">
        <v>842</v>
      </c>
      <c r="E1994" t="s">
        <v>7050</v>
      </c>
      <c r="F1994" t="s">
        <v>7217</v>
      </c>
    </row>
    <row r="1995" spans="1:6" hidden="1" x14ac:dyDescent="0.25">
      <c r="A1995" s="2" t="s">
        <v>648</v>
      </c>
      <c r="B1995" t="s">
        <v>10406</v>
      </c>
      <c r="C1995" t="s">
        <v>842</v>
      </c>
      <c r="D1995" t="s">
        <v>7050</v>
      </c>
      <c r="E1995" t="s">
        <v>9990</v>
      </c>
    </row>
    <row r="1996" spans="1:6" hidden="1" x14ac:dyDescent="0.25">
      <c r="A1996" s="2" t="s">
        <v>1094</v>
      </c>
      <c r="B1996" t="s">
        <v>14108</v>
      </c>
    </row>
    <row r="1997" spans="1:6" hidden="1" x14ac:dyDescent="0.25">
      <c r="A1997" s="2" t="s">
        <v>1094</v>
      </c>
      <c r="B1997" t="s">
        <v>2164</v>
      </c>
      <c r="C1997" t="s">
        <v>14108</v>
      </c>
    </row>
    <row r="1998" spans="1:6" hidden="1" x14ac:dyDescent="0.25">
      <c r="A1998" s="2" t="s">
        <v>1094</v>
      </c>
      <c r="B1998" t="s">
        <v>11335</v>
      </c>
    </row>
    <row r="1999" spans="1:6" hidden="1" x14ac:dyDescent="0.25">
      <c r="A1999" s="2" t="s">
        <v>1094</v>
      </c>
      <c r="B1999" t="s">
        <v>3905</v>
      </c>
    </row>
    <row r="2000" spans="1:6" hidden="1" x14ac:dyDescent="0.25">
      <c r="A2000" s="2" t="s">
        <v>7746</v>
      </c>
      <c r="B2000" t="s">
        <v>2164</v>
      </c>
      <c r="C2000" t="s">
        <v>7050</v>
      </c>
      <c r="D2000" t="s">
        <v>9990</v>
      </c>
    </row>
    <row r="2001" spans="1:5" hidden="1" x14ac:dyDescent="0.25">
      <c r="A2001" s="2" t="s">
        <v>1094</v>
      </c>
      <c r="B2001" t="s">
        <v>10406</v>
      </c>
    </row>
    <row r="2002" spans="1:5" x14ac:dyDescent="0.25">
      <c r="A2002" s="2" t="s">
        <v>878</v>
      </c>
      <c r="B2002" t="s">
        <v>648</v>
      </c>
      <c r="C2002" t="s">
        <v>6767</v>
      </c>
      <c r="D2002" t="s">
        <v>1094</v>
      </c>
      <c r="E2002" t="s">
        <v>842</v>
      </c>
    </row>
    <row r="2003" spans="1:5" hidden="1" x14ac:dyDescent="0.25">
      <c r="A2003" s="2" t="s">
        <v>2164</v>
      </c>
      <c r="B2003" t="s">
        <v>11335</v>
      </c>
    </row>
    <row r="2004" spans="1:5" x14ac:dyDescent="0.25">
      <c r="A2004" s="2" t="s">
        <v>878</v>
      </c>
      <c r="B2004" t="s">
        <v>14109</v>
      </c>
      <c r="C2004" t="s">
        <v>2164</v>
      </c>
      <c r="D2004" t="s">
        <v>6151</v>
      </c>
    </row>
    <row r="2005" spans="1:5" hidden="1" x14ac:dyDescent="0.25">
      <c r="A2005" s="2" t="s">
        <v>648</v>
      </c>
      <c r="B2005" t="s">
        <v>6767</v>
      </c>
      <c r="C2005" t="s">
        <v>10406</v>
      </c>
      <c r="D2005" t="s">
        <v>842</v>
      </c>
    </row>
    <row r="2006" spans="1:5" hidden="1" x14ac:dyDescent="0.25">
      <c r="A2006" s="2" t="s">
        <v>648</v>
      </c>
      <c r="B2006" t="s">
        <v>1094</v>
      </c>
      <c r="C2006" t="s">
        <v>3905</v>
      </c>
      <c r="D2006" t="s">
        <v>7217</v>
      </c>
    </row>
    <row r="2007" spans="1:5" x14ac:dyDescent="0.25">
      <c r="A2007" s="2" t="s">
        <v>878</v>
      </c>
      <c r="B2007" t="s">
        <v>648</v>
      </c>
      <c r="C2007" t="s">
        <v>2164</v>
      </c>
      <c r="D2007" t="s">
        <v>11335</v>
      </c>
    </row>
    <row r="2008" spans="1:5" hidden="1" x14ac:dyDescent="0.25">
      <c r="A2008" s="2" t="s">
        <v>1094</v>
      </c>
      <c r="B2008" t="s">
        <v>14108</v>
      </c>
    </row>
    <row r="2009" spans="1:5" x14ac:dyDescent="0.25">
      <c r="A2009" s="2" t="s">
        <v>878</v>
      </c>
      <c r="B2009" t="s">
        <v>648</v>
      </c>
      <c r="C2009" t="s">
        <v>842</v>
      </c>
      <c r="D2009" t="s">
        <v>7217</v>
      </c>
    </row>
    <row r="2010" spans="1:5" x14ac:dyDescent="0.25">
      <c r="A2010" s="2" t="s">
        <v>878</v>
      </c>
      <c r="B2010" t="s">
        <v>1094</v>
      </c>
      <c r="C2010" t="s">
        <v>14109</v>
      </c>
      <c r="D2010" t="s">
        <v>2164</v>
      </c>
      <c r="E2010" t="s">
        <v>6151</v>
      </c>
    </row>
    <row r="2011" spans="1:5" hidden="1" x14ac:dyDescent="0.25">
      <c r="A2011" s="2" t="s">
        <v>1094</v>
      </c>
      <c r="B2011" t="s">
        <v>14109</v>
      </c>
    </row>
    <row r="2012" spans="1:5" hidden="1" x14ac:dyDescent="0.25">
      <c r="A2012" s="2" t="s">
        <v>3905</v>
      </c>
      <c r="B2012" t="s">
        <v>6151</v>
      </c>
    </row>
    <row r="2013" spans="1:5" hidden="1" x14ac:dyDescent="0.25">
      <c r="A2013" s="2" t="s">
        <v>2164</v>
      </c>
    </row>
    <row r="2014" spans="1:5" hidden="1" x14ac:dyDescent="0.25">
      <c r="A2014" s="2" t="s">
        <v>3905</v>
      </c>
      <c r="B2014" t="s">
        <v>7217</v>
      </c>
    </row>
    <row r="2015" spans="1:5" hidden="1" x14ac:dyDescent="0.25">
      <c r="A2015" s="2" t="s">
        <v>1094</v>
      </c>
      <c r="B2015" t="s">
        <v>11335</v>
      </c>
    </row>
    <row r="2016" spans="1:5" hidden="1" x14ac:dyDescent="0.25">
      <c r="A2016" s="2" t="s">
        <v>2164</v>
      </c>
      <c r="B2016" t="s">
        <v>11335</v>
      </c>
      <c r="C2016" t="s">
        <v>7217</v>
      </c>
    </row>
    <row r="2017" spans="1:5" hidden="1" x14ac:dyDescent="0.25">
      <c r="A2017" s="2" t="s">
        <v>7746</v>
      </c>
      <c r="B2017" t="s">
        <v>1094</v>
      </c>
      <c r="C2017" t="s">
        <v>2164</v>
      </c>
      <c r="D2017" t="s">
        <v>14108</v>
      </c>
    </row>
    <row r="2018" spans="1:5" hidden="1" x14ac:dyDescent="0.25">
      <c r="A2018" s="2" t="s">
        <v>14107</v>
      </c>
      <c r="B2018" t="s">
        <v>6151</v>
      </c>
    </row>
    <row r="2019" spans="1:5" hidden="1" x14ac:dyDescent="0.25">
      <c r="A2019" s="2" t="s">
        <v>648</v>
      </c>
      <c r="B2019" t="s">
        <v>10406</v>
      </c>
      <c r="C2019" t="s">
        <v>842</v>
      </c>
    </row>
    <row r="2020" spans="1:5" hidden="1" x14ac:dyDescent="0.25">
      <c r="A2020" s="2" t="s">
        <v>1094</v>
      </c>
      <c r="B2020" t="s">
        <v>2164</v>
      </c>
    </row>
    <row r="2021" spans="1:5" hidden="1" x14ac:dyDescent="0.25">
      <c r="A2021" s="2" t="s">
        <v>1094</v>
      </c>
      <c r="B2021" t="s">
        <v>11335</v>
      </c>
    </row>
    <row r="2022" spans="1:5" hidden="1" x14ac:dyDescent="0.25">
      <c r="A2022" s="2" t="s">
        <v>1094</v>
      </c>
      <c r="B2022" t="s">
        <v>14109</v>
      </c>
    </row>
    <row r="2023" spans="1:5" x14ac:dyDescent="0.25">
      <c r="A2023" s="2" t="s">
        <v>878</v>
      </c>
      <c r="B2023" t="s">
        <v>6151</v>
      </c>
    </row>
    <row r="2024" spans="1:5" hidden="1" x14ac:dyDescent="0.25">
      <c r="A2024" s="2" t="s">
        <v>648</v>
      </c>
      <c r="B2024" t="s">
        <v>3905</v>
      </c>
      <c r="C2024" t="s">
        <v>6151</v>
      </c>
    </row>
    <row r="2025" spans="1:5" hidden="1" x14ac:dyDescent="0.25">
      <c r="A2025" s="2" t="s">
        <v>2164</v>
      </c>
    </row>
    <row r="2026" spans="1:5" hidden="1" x14ac:dyDescent="0.25">
      <c r="A2026" s="2" t="s">
        <v>7746</v>
      </c>
      <c r="B2026" t="s">
        <v>1094</v>
      </c>
      <c r="C2026" t="s">
        <v>2164</v>
      </c>
      <c r="D2026" t="s">
        <v>10406</v>
      </c>
      <c r="E2026" t="s">
        <v>14108</v>
      </c>
    </row>
    <row r="2027" spans="1:5" hidden="1" x14ac:dyDescent="0.25">
      <c r="A2027" s="2" t="s">
        <v>2164</v>
      </c>
      <c r="B2027" t="s">
        <v>11335</v>
      </c>
    </row>
    <row r="2028" spans="1:5" x14ac:dyDescent="0.25">
      <c r="A2028" s="2" t="s">
        <v>878</v>
      </c>
      <c r="B2028" t="s">
        <v>14109</v>
      </c>
      <c r="C2028" t="s">
        <v>2164</v>
      </c>
      <c r="D2028" t="s">
        <v>6151</v>
      </c>
      <c r="E2028" t="s">
        <v>8666</v>
      </c>
    </row>
    <row r="2029" spans="1:5" hidden="1" x14ac:dyDescent="0.25">
      <c r="A2029" s="2" t="s">
        <v>14109</v>
      </c>
      <c r="B2029" t="s">
        <v>2164</v>
      </c>
      <c r="C2029" t="s">
        <v>14107</v>
      </c>
      <c r="D2029" t="s">
        <v>6151</v>
      </c>
    </row>
    <row r="2030" spans="1:5" hidden="1" x14ac:dyDescent="0.25">
      <c r="A2030" s="2" t="s">
        <v>7746</v>
      </c>
      <c r="B2030" t="s">
        <v>2164</v>
      </c>
    </row>
    <row r="2031" spans="1:5" hidden="1" x14ac:dyDescent="0.25">
      <c r="A2031" s="2" t="s">
        <v>2164</v>
      </c>
      <c r="B2031" t="s">
        <v>8666</v>
      </c>
    </row>
    <row r="2032" spans="1:5" hidden="1" x14ac:dyDescent="0.25">
      <c r="A2032" s="2" t="s">
        <v>1094</v>
      </c>
      <c r="B2032" t="s">
        <v>2164</v>
      </c>
      <c r="C2032" t="s">
        <v>11335</v>
      </c>
    </row>
    <row r="2033" spans="1:5" hidden="1" x14ac:dyDescent="0.25">
      <c r="A2033" s="2" t="s">
        <v>2164</v>
      </c>
    </row>
    <row r="2034" spans="1:5" x14ac:dyDescent="0.25">
      <c r="A2034" s="2" t="s">
        <v>878</v>
      </c>
      <c r="B2034" t="s">
        <v>2164</v>
      </c>
      <c r="C2034" t="s">
        <v>13169</v>
      </c>
    </row>
    <row r="2035" spans="1:5" hidden="1" x14ac:dyDescent="0.25">
      <c r="A2035" s="2" t="s">
        <v>842</v>
      </c>
      <c r="B2035" t="s">
        <v>3905</v>
      </c>
    </row>
    <row r="2036" spans="1:5" hidden="1" x14ac:dyDescent="0.25">
      <c r="A2036" s="2" t="s">
        <v>648</v>
      </c>
      <c r="B2036" t="s">
        <v>1094</v>
      </c>
      <c r="C2036" t="s">
        <v>7217</v>
      </c>
    </row>
    <row r="2037" spans="1:5" hidden="1" x14ac:dyDescent="0.25">
      <c r="A2037" s="2" t="s">
        <v>2164</v>
      </c>
      <c r="B2037" t="s">
        <v>14110</v>
      </c>
    </row>
    <row r="2038" spans="1:5" hidden="1" x14ac:dyDescent="0.25">
      <c r="A2038" s="2" t="s">
        <v>2164</v>
      </c>
      <c r="B2038" t="s">
        <v>842</v>
      </c>
      <c r="C2038" t="s">
        <v>11335</v>
      </c>
      <c r="D2038" t="s">
        <v>6151</v>
      </c>
    </row>
    <row r="2039" spans="1:5" hidden="1" x14ac:dyDescent="0.25">
      <c r="A2039" s="2" t="s">
        <v>1094</v>
      </c>
      <c r="B2039" t="s">
        <v>11335</v>
      </c>
    </row>
    <row r="2040" spans="1:5" hidden="1" x14ac:dyDescent="0.25">
      <c r="A2040" s="2" t="s">
        <v>1094</v>
      </c>
      <c r="B2040" t="s">
        <v>2164</v>
      </c>
      <c r="C2040" t="s">
        <v>10406</v>
      </c>
      <c r="D2040" t="s">
        <v>842</v>
      </c>
    </row>
    <row r="2041" spans="1:5" hidden="1" x14ac:dyDescent="0.25">
      <c r="A2041" s="2" t="s">
        <v>2164</v>
      </c>
      <c r="B2041" t="s">
        <v>10406</v>
      </c>
      <c r="C2041" t="s">
        <v>14108</v>
      </c>
    </row>
    <row r="2042" spans="1:5" hidden="1" x14ac:dyDescent="0.25">
      <c r="A2042" s="2" t="s">
        <v>1094</v>
      </c>
      <c r="B2042" t="s">
        <v>10406</v>
      </c>
      <c r="C2042" t="s">
        <v>14108</v>
      </c>
    </row>
    <row r="2043" spans="1:5" hidden="1" x14ac:dyDescent="0.25">
      <c r="A2043" s="2" t="s">
        <v>2164</v>
      </c>
      <c r="B2043" t="s">
        <v>11335</v>
      </c>
    </row>
    <row r="2044" spans="1:5" hidden="1" x14ac:dyDescent="0.25">
      <c r="A2044" s="2" t="s">
        <v>1094</v>
      </c>
      <c r="B2044" t="s">
        <v>7217</v>
      </c>
    </row>
    <row r="2045" spans="1:5" hidden="1" x14ac:dyDescent="0.25">
      <c r="A2045" s="2" t="s">
        <v>7746</v>
      </c>
      <c r="B2045" t="s">
        <v>2164</v>
      </c>
      <c r="C2045" t="s">
        <v>13169</v>
      </c>
    </row>
    <row r="2046" spans="1:5" hidden="1" x14ac:dyDescent="0.25">
      <c r="A2046" s="2" t="s">
        <v>1094</v>
      </c>
      <c r="B2046" t="s">
        <v>2164</v>
      </c>
    </row>
    <row r="2047" spans="1:5" x14ac:dyDescent="0.25">
      <c r="A2047" s="2" t="s">
        <v>878</v>
      </c>
      <c r="B2047" t="s">
        <v>14109</v>
      </c>
      <c r="C2047" t="s">
        <v>2164</v>
      </c>
      <c r="D2047" t="s">
        <v>14107</v>
      </c>
      <c r="E2047" t="s">
        <v>6151</v>
      </c>
    </row>
    <row r="2048" spans="1:5" hidden="1" x14ac:dyDescent="0.25">
      <c r="A2048" s="2" t="s">
        <v>2164</v>
      </c>
    </row>
    <row r="2049" spans="1:5" hidden="1" x14ac:dyDescent="0.25">
      <c r="A2049" s="2" t="s">
        <v>7746</v>
      </c>
      <c r="B2049" t="s">
        <v>2164</v>
      </c>
      <c r="C2049" t="s">
        <v>13169</v>
      </c>
    </row>
    <row r="2050" spans="1:5" x14ac:dyDescent="0.25">
      <c r="A2050" s="2" t="s">
        <v>878</v>
      </c>
      <c r="B2050" t="s">
        <v>842</v>
      </c>
      <c r="C2050" t="s">
        <v>6151</v>
      </c>
    </row>
    <row r="2051" spans="1:5" hidden="1" x14ac:dyDescent="0.25">
      <c r="A2051" s="2" t="s">
        <v>2164</v>
      </c>
      <c r="B2051" t="s">
        <v>6151</v>
      </c>
    </row>
    <row r="2052" spans="1:5" hidden="1" x14ac:dyDescent="0.25">
      <c r="A2052" s="2" t="s">
        <v>1094</v>
      </c>
      <c r="B2052" t="s">
        <v>14109</v>
      </c>
      <c r="C2052" t="s">
        <v>2164</v>
      </c>
      <c r="D2052" t="s">
        <v>6151</v>
      </c>
    </row>
    <row r="2053" spans="1:5" hidden="1" x14ac:dyDescent="0.25">
      <c r="A2053" s="2" t="s">
        <v>7746</v>
      </c>
      <c r="B2053" t="s">
        <v>2164</v>
      </c>
      <c r="C2053" t="s">
        <v>11335</v>
      </c>
    </row>
    <row r="2054" spans="1:5" hidden="1" x14ac:dyDescent="0.25">
      <c r="A2054" s="2" t="s">
        <v>1094</v>
      </c>
    </row>
    <row r="2055" spans="1:5" hidden="1" x14ac:dyDescent="0.25">
      <c r="A2055" s="2" t="s">
        <v>1094</v>
      </c>
      <c r="B2055" t="s">
        <v>2164</v>
      </c>
    </row>
    <row r="2056" spans="1:5" hidden="1" x14ac:dyDescent="0.25">
      <c r="A2056" s="2" t="s">
        <v>2164</v>
      </c>
      <c r="B2056" t="s">
        <v>3905</v>
      </c>
      <c r="C2056" t="s">
        <v>7217</v>
      </c>
      <c r="D2056" t="s">
        <v>6151</v>
      </c>
    </row>
    <row r="2057" spans="1:5" hidden="1" x14ac:dyDescent="0.25">
      <c r="A2057" s="2" t="s">
        <v>6151</v>
      </c>
    </row>
    <row r="2058" spans="1:5" hidden="1" x14ac:dyDescent="0.25">
      <c r="A2058" s="2" t="s">
        <v>1094</v>
      </c>
      <c r="B2058" t="s">
        <v>14109</v>
      </c>
      <c r="C2058" t="s">
        <v>11335</v>
      </c>
    </row>
    <row r="2059" spans="1:5" hidden="1" x14ac:dyDescent="0.25">
      <c r="A2059" s="2" t="s">
        <v>1094</v>
      </c>
      <c r="B2059" t="s">
        <v>10406</v>
      </c>
    </row>
    <row r="2060" spans="1:5" hidden="1" x14ac:dyDescent="0.25">
      <c r="A2060" s="2" t="s">
        <v>14109</v>
      </c>
      <c r="B2060" t="s">
        <v>2164</v>
      </c>
      <c r="C2060" t="s">
        <v>11335</v>
      </c>
      <c r="D2060" t="s">
        <v>6151</v>
      </c>
    </row>
    <row r="2061" spans="1:5" hidden="1" x14ac:dyDescent="0.25">
      <c r="A2061" s="2" t="s">
        <v>1094</v>
      </c>
    </row>
    <row r="2062" spans="1:5" x14ac:dyDescent="0.25">
      <c r="A2062" s="2" t="s">
        <v>878</v>
      </c>
      <c r="B2062" t="s">
        <v>648</v>
      </c>
      <c r="C2062" t="s">
        <v>11335</v>
      </c>
      <c r="D2062" t="s">
        <v>7217</v>
      </c>
      <c r="E2062" t="s">
        <v>6151</v>
      </c>
    </row>
    <row r="2063" spans="1:5" hidden="1" x14ac:dyDescent="0.25">
      <c r="A2063" s="2" t="s">
        <v>14109</v>
      </c>
      <c r="B2063" t="s">
        <v>2164</v>
      </c>
      <c r="C2063" t="s">
        <v>14107</v>
      </c>
      <c r="D2063" t="s">
        <v>6151</v>
      </c>
    </row>
    <row r="2064" spans="1:5" hidden="1" x14ac:dyDescent="0.25">
      <c r="A2064" s="2" t="s">
        <v>1094</v>
      </c>
      <c r="B2064" t="s">
        <v>14107</v>
      </c>
    </row>
    <row r="2065" spans="1:5" hidden="1" x14ac:dyDescent="0.25">
      <c r="A2065" s="2" t="s">
        <v>1094</v>
      </c>
      <c r="B2065" t="s">
        <v>7050</v>
      </c>
    </row>
    <row r="2066" spans="1:5" x14ac:dyDescent="0.25">
      <c r="A2066" s="2" t="s">
        <v>878</v>
      </c>
      <c r="B2066" t="s">
        <v>14109</v>
      </c>
      <c r="C2066" t="s">
        <v>2164</v>
      </c>
      <c r="D2066" t="s">
        <v>6151</v>
      </c>
    </row>
    <row r="2067" spans="1:5" hidden="1" x14ac:dyDescent="0.25">
      <c r="A2067" s="2" t="s">
        <v>648</v>
      </c>
      <c r="B2067" t="s">
        <v>1094</v>
      </c>
      <c r="C2067" t="s">
        <v>10406</v>
      </c>
      <c r="D2067" t="s">
        <v>842</v>
      </c>
    </row>
    <row r="2068" spans="1:5" hidden="1" x14ac:dyDescent="0.25">
      <c r="A2068" s="2" t="s">
        <v>1094</v>
      </c>
    </row>
    <row r="2069" spans="1:5" x14ac:dyDescent="0.25">
      <c r="A2069" s="2" t="s">
        <v>878</v>
      </c>
      <c r="B2069" t="s">
        <v>14109</v>
      </c>
      <c r="C2069" t="s">
        <v>7217</v>
      </c>
      <c r="D2069" t="s">
        <v>6151</v>
      </c>
    </row>
    <row r="2070" spans="1:5" x14ac:dyDescent="0.25">
      <c r="A2070" s="2" t="s">
        <v>878</v>
      </c>
      <c r="B2070" t="s">
        <v>648</v>
      </c>
      <c r="C2070" t="s">
        <v>842</v>
      </c>
      <c r="D2070" t="s">
        <v>7217</v>
      </c>
      <c r="E2070" t="s">
        <v>6151</v>
      </c>
    </row>
    <row r="2071" spans="1:5" hidden="1" x14ac:dyDescent="0.25">
      <c r="A2071" s="2" t="s">
        <v>1094</v>
      </c>
      <c r="B2071" t="s">
        <v>2164</v>
      </c>
      <c r="C2071" t="s">
        <v>9990</v>
      </c>
      <c r="D2071" t="s">
        <v>11335</v>
      </c>
      <c r="E2071" t="s">
        <v>14110</v>
      </c>
    </row>
    <row r="2072" spans="1:5" hidden="1" x14ac:dyDescent="0.25">
      <c r="A2072" s="2" t="s">
        <v>1094</v>
      </c>
      <c r="B2072" t="s">
        <v>10406</v>
      </c>
      <c r="C2072" t="s">
        <v>11335</v>
      </c>
    </row>
    <row r="2073" spans="1:5" x14ac:dyDescent="0.25">
      <c r="A2073" s="2" t="s">
        <v>878</v>
      </c>
      <c r="B2073" t="s">
        <v>14109</v>
      </c>
      <c r="C2073" t="s">
        <v>6151</v>
      </c>
    </row>
    <row r="2074" spans="1:5" hidden="1" x14ac:dyDescent="0.25">
      <c r="A2074" s="2" t="s">
        <v>2164</v>
      </c>
      <c r="B2074" t="s">
        <v>11335</v>
      </c>
    </row>
    <row r="2075" spans="1:5" hidden="1" x14ac:dyDescent="0.25">
      <c r="A2075" s="2" t="s">
        <v>2164</v>
      </c>
      <c r="B2075" t="s">
        <v>6151</v>
      </c>
      <c r="C2075" t="s">
        <v>14110</v>
      </c>
    </row>
    <row r="2076" spans="1:5" hidden="1" x14ac:dyDescent="0.25">
      <c r="A2076" s="2" t="s">
        <v>2164</v>
      </c>
      <c r="B2076" t="s">
        <v>13169</v>
      </c>
      <c r="C2076" t="s">
        <v>7050</v>
      </c>
      <c r="D2076" t="s">
        <v>11335</v>
      </c>
      <c r="E2076" t="s">
        <v>14110</v>
      </c>
    </row>
    <row r="2077" spans="1:5" x14ac:dyDescent="0.25">
      <c r="A2077" s="2" t="s">
        <v>878</v>
      </c>
      <c r="B2077" t="s">
        <v>1094</v>
      </c>
      <c r="C2077" t="s">
        <v>11335</v>
      </c>
    </row>
    <row r="2078" spans="1:5" hidden="1" x14ac:dyDescent="0.25">
      <c r="A2078" s="2" t="s">
        <v>1094</v>
      </c>
      <c r="B2078" t="s">
        <v>14109</v>
      </c>
      <c r="C2078" t="s">
        <v>6151</v>
      </c>
    </row>
    <row r="2079" spans="1:5" hidden="1" x14ac:dyDescent="0.25">
      <c r="A2079" s="2" t="s">
        <v>2164</v>
      </c>
      <c r="B2079" t="s">
        <v>14107</v>
      </c>
      <c r="C2079" t="s">
        <v>6151</v>
      </c>
    </row>
    <row r="2080" spans="1:5" hidden="1" x14ac:dyDescent="0.25">
      <c r="A2080" s="2" t="s">
        <v>648</v>
      </c>
      <c r="B2080" t="s">
        <v>2164</v>
      </c>
      <c r="C2080" t="s">
        <v>6151</v>
      </c>
    </row>
    <row r="2081" spans="1:6" hidden="1" x14ac:dyDescent="0.25">
      <c r="A2081" s="2" t="s">
        <v>2164</v>
      </c>
      <c r="B2081" t="s">
        <v>6151</v>
      </c>
    </row>
    <row r="2082" spans="1:6" hidden="1" x14ac:dyDescent="0.25">
      <c r="A2082" s="2" t="s">
        <v>1094</v>
      </c>
      <c r="B2082" t="s">
        <v>13169</v>
      </c>
    </row>
    <row r="2083" spans="1:6" hidden="1" x14ac:dyDescent="0.25">
      <c r="A2083" s="2" t="s">
        <v>14109</v>
      </c>
      <c r="B2083" t="s">
        <v>2164</v>
      </c>
      <c r="C2083" t="s">
        <v>6151</v>
      </c>
    </row>
    <row r="2084" spans="1:6" hidden="1" x14ac:dyDescent="0.25">
      <c r="A2084" s="2" t="s">
        <v>14109</v>
      </c>
      <c r="B2084" t="s">
        <v>2164</v>
      </c>
      <c r="C2084" t="s">
        <v>14107</v>
      </c>
      <c r="D2084" t="s">
        <v>6151</v>
      </c>
    </row>
    <row r="2085" spans="1:6" hidden="1" x14ac:dyDescent="0.25">
      <c r="A2085" s="2" t="s">
        <v>648</v>
      </c>
      <c r="B2085" t="s">
        <v>1094</v>
      </c>
    </row>
    <row r="2086" spans="1:6" hidden="1" x14ac:dyDescent="0.25">
      <c r="A2086" s="2" t="s">
        <v>14109</v>
      </c>
      <c r="B2086" t="s">
        <v>2164</v>
      </c>
      <c r="C2086" t="s">
        <v>6151</v>
      </c>
    </row>
    <row r="2087" spans="1:6" hidden="1" x14ac:dyDescent="0.25">
      <c r="A2087" s="2" t="s">
        <v>648</v>
      </c>
      <c r="B2087" t="s">
        <v>6767</v>
      </c>
      <c r="C2087" t="s">
        <v>10406</v>
      </c>
      <c r="D2087" t="s">
        <v>14108</v>
      </c>
    </row>
    <row r="2088" spans="1:6" hidden="1" x14ac:dyDescent="0.25">
      <c r="A2088" s="2" t="s">
        <v>1094</v>
      </c>
      <c r="B2088" t="s">
        <v>11335</v>
      </c>
    </row>
    <row r="2089" spans="1:6" x14ac:dyDescent="0.25">
      <c r="A2089" s="2" t="s">
        <v>878</v>
      </c>
      <c r="B2089" t="s">
        <v>648</v>
      </c>
      <c r="C2089" t="s">
        <v>6151</v>
      </c>
    </row>
    <row r="2090" spans="1:6" hidden="1" x14ac:dyDescent="0.25">
      <c r="A2090" s="2" t="s">
        <v>6767</v>
      </c>
      <c r="B2090" t="s">
        <v>1094</v>
      </c>
      <c r="C2090" t="s">
        <v>842</v>
      </c>
      <c r="D2090" t="s">
        <v>9990</v>
      </c>
    </row>
    <row r="2091" spans="1:6" hidden="1" x14ac:dyDescent="0.25">
      <c r="A2091" s="2" t="s">
        <v>1094</v>
      </c>
    </row>
    <row r="2092" spans="1:6" x14ac:dyDescent="0.25">
      <c r="A2092" s="2" t="s">
        <v>878</v>
      </c>
      <c r="B2092" t="s">
        <v>648</v>
      </c>
      <c r="C2092" t="s">
        <v>1094</v>
      </c>
      <c r="D2092" t="s">
        <v>10406</v>
      </c>
      <c r="E2092" t="s">
        <v>842</v>
      </c>
      <c r="F2092" t="s">
        <v>7217</v>
      </c>
    </row>
    <row r="2093" spans="1:6" hidden="1" x14ac:dyDescent="0.25">
      <c r="A2093" s="2" t="s">
        <v>2164</v>
      </c>
      <c r="B2093" t="s">
        <v>14108</v>
      </c>
    </row>
    <row r="2094" spans="1:6" hidden="1" x14ac:dyDescent="0.25">
      <c r="A2094" s="2" t="s">
        <v>1094</v>
      </c>
      <c r="B2094" t="s">
        <v>2164</v>
      </c>
      <c r="C2094" t="s">
        <v>11335</v>
      </c>
    </row>
    <row r="2095" spans="1:6" hidden="1" x14ac:dyDescent="0.25">
      <c r="A2095" s="2" t="s">
        <v>7746</v>
      </c>
      <c r="B2095" t="s">
        <v>14109</v>
      </c>
      <c r="C2095" t="s">
        <v>2164</v>
      </c>
    </row>
    <row r="2096" spans="1:6" hidden="1" x14ac:dyDescent="0.25">
      <c r="A2096" s="2" t="s">
        <v>2164</v>
      </c>
    </row>
    <row r="2097" spans="1:4" x14ac:dyDescent="0.25">
      <c r="A2097" s="2" t="s">
        <v>878</v>
      </c>
      <c r="B2097" t="s">
        <v>14109</v>
      </c>
      <c r="C2097" t="s">
        <v>6151</v>
      </c>
    </row>
    <row r="2098" spans="1:4" x14ac:dyDescent="0.25">
      <c r="A2098" s="2" t="s">
        <v>878</v>
      </c>
      <c r="B2098" t="s">
        <v>2164</v>
      </c>
      <c r="C2098" t="s">
        <v>14108</v>
      </c>
    </row>
    <row r="2099" spans="1:4" hidden="1" x14ac:dyDescent="0.25">
      <c r="A2099" s="2" t="s">
        <v>3905</v>
      </c>
      <c r="B2099" t="s">
        <v>7217</v>
      </c>
      <c r="C2099" t="s">
        <v>6151</v>
      </c>
    </row>
    <row r="2100" spans="1:4" hidden="1" x14ac:dyDescent="0.25">
      <c r="A2100" s="2" t="s">
        <v>1094</v>
      </c>
      <c r="B2100" t="s">
        <v>2164</v>
      </c>
      <c r="C2100" t="s">
        <v>11335</v>
      </c>
    </row>
    <row r="2101" spans="1:4" hidden="1" x14ac:dyDescent="0.25">
      <c r="A2101" s="2" t="s">
        <v>1094</v>
      </c>
      <c r="B2101" t="s">
        <v>2164</v>
      </c>
    </row>
    <row r="2102" spans="1:4" hidden="1" x14ac:dyDescent="0.25">
      <c r="A2102" s="2" t="s">
        <v>2164</v>
      </c>
      <c r="B2102" t="s">
        <v>11335</v>
      </c>
    </row>
    <row r="2103" spans="1:4" hidden="1" x14ac:dyDescent="0.25">
      <c r="A2103" s="2" t="s">
        <v>2164</v>
      </c>
      <c r="B2103" t="s">
        <v>14107</v>
      </c>
      <c r="C2103" t="s">
        <v>6151</v>
      </c>
    </row>
    <row r="2104" spans="1:4" hidden="1" x14ac:dyDescent="0.25">
      <c r="A2104" s="2" t="s">
        <v>1094</v>
      </c>
      <c r="B2104" t="s">
        <v>2164</v>
      </c>
      <c r="C2104" t="s">
        <v>11335</v>
      </c>
    </row>
    <row r="2105" spans="1:4" hidden="1" x14ac:dyDescent="0.25">
      <c r="A2105" s="2" t="s">
        <v>2164</v>
      </c>
    </row>
    <row r="2106" spans="1:4" hidden="1" x14ac:dyDescent="0.25">
      <c r="A2106" s="2" t="s">
        <v>1094</v>
      </c>
      <c r="B2106" t="s">
        <v>9990</v>
      </c>
    </row>
    <row r="2107" spans="1:4" hidden="1" x14ac:dyDescent="0.25">
      <c r="A2107" s="2" t="s">
        <v>3905</v>
      </c>
      <c r="B2107" t="s">
        <v>7217</v>
      </c>
      <c r="C2107" t="s">
        <v>6151</v>
      </c>
    </row>
    <row r="2108" spans="1:4" x14ac:dyDescent="0.25">
      <c r="A2108" s="2" t="s">
        <v>878</v>
      </c>
      <c r="B2108" t="s">
        <v>648</v>
      </c>
    </row>
    <row r="2109" spans="1:4" hidden="1" x14ac:dyDescent="0.25">
      <c r="A2109" s="2" t="s">
        <v>648</v>
      </c>
      <c r="B2109" t="s">
        <v>1094</v>
      </c>
      <c r="C2109" t="s">
        <v>10406</v>
      </c>
    </row>
    <row r="2110" spans="1:4" hidden="1" x14ac:dyDescent="0.25">
      <c r="A2110" s="2" t="s">
        <v>2164</v>
      </c>
      <c r="B2110" t="s">
        <v>7217</v>
      </c>
    </row>
    <row r="2111" spans="1:4" hidden="1" x14ac:dyDescent="0.25">
      <c r="A2111" s="2" t="s">
        <v>2164</v>
      </c>
      <c r="B2111" t="s">
        <v>3905</v>
      </c>
      <c r="C2111" t="s">
        <v>7217</v>
      </c>
      <c r="D2111" t="s">
        <v>6151</v>
      </c>
    </row>
    <row r="2112" spans="1:4" x14ac:dyDescent="0.25">
      <c r="A2112" s="2" t="s">
        <v>878</v>
      </c>
      <c r="B2112" t="s">
        <v>1094</v>
      </c>
      <c r="C2112" t="s">
        <v>14109</v>
      </c>
      <c r="D2112" t="s">
        <v>6151</v>
      </c>
    </row>
    <row r="2113" spans="1:5" hidden="1" x14ac:dyDescent="0.25">
      <c r="A2113" s="2" t="s">
        <v>1094</v>
      </c>
    </row>
    <row r="2114" spans="1:5" hidden="1" x14ac:dyDescent="0.25">
      <c r="A2114" s="2" t="s">
        <v>14109</v>
      </c>
      <c r="B2114" t="s">
        <v>2164</v>
      </c>
      <c r="C2114" t="s">
        <v>3905</v>
      </c>
      <c r="D2114" t="s">
        <v>6151</v>
      </c>
    </row>
    <row r="2115" spans="1:5" hidden="1" x14ac:dyDescent="0.25">
      <c r="A2115" s="2" t="s">
        <v>1094</v>
      </c>
      <c r="B2115" t="s">
        <v>7050</v>
      </c>
    </row>
    <row r="2116" spans="1:5" x14ac:dyDescent="0.25">
      <c r="A2116" s="2" t="s">
        <v>878</v>
      </c>
      <c r="B2116" t="s">
        <v>1094</v>
      </c>
      <c r="C2116" t="s">
        <v>51</v>
      </c>
    </row>
    <row r="2117" spans="1:5" hidden="1" x14ac:dyDescent="0.25">
      <c r="A2117" s="2" t="s">
        <v>648</v>
      </c>
      <c r="B2117" t="s">
        <v>3905</v>
      </c>
      <c r="C2117" t="s">
        <v>6151</v>
      </c>
    </row>
    <row r="2118" spans="1:5" hidden="1" x14ac:dyDescent="0.25">
      <c r="A2118" s="2" t="s">
        <v>648</v>
      </c>
      <c r="B2118" t="s">
        <v>1094</v>
      </c>
      <c r="C2118" t="s">
        <v>2164</v>
      </c>
      <c r="D2118" t="s">
        <v>10406</v>
      </c>
      <c r="E2118" t="s">
        <v>11335</v>
      </c>
    </row>
    <row r="2119" spans="1:5" hidden="1" x14ac:dyDescent="0.25">
      <c r="A2119" s="2" t="s">
        <v>3905</v>
      </c>
      <c r="B2119" t="s">
        <v>14107</v>
      </c>
      <c r="C2119" t="s">
        <v>6151</v>
      </c>
    </row>
    <row r="2120" spans="1:5" hidden="1" x14ac:dyDescent="0.25">
      <c r="A2120" s="2" t="s">
        <v>648</v>
      </c>
      <c r="B2120" t="s">
        <v>1094</v>
      </c>
      <c r="C2120" t="s">
        <v>10406</v>
      </c>
      <c r="D2120" t="s">
        <v>11335</v>
      </c>
    </row>
    <row r="2121" spans="1:5" hidden="1" x14ac:dyDescent="0.25">
      <c r="A2121" s="2" t="s">
        <v>1094</v>
      </c>
    </row>
    <row r="2122" spans="1:5" hidden="1" x14ac:dyDescent="0.25">
      <c r="A2122" s="2" t="s">
        <v>2164</v>
      </c>
      <c r="B2122" t="s">
        <v>14107</v>
      </c>
      <c r="C2122" t="s">
        <v>6151</v>
      </c>
    </row>
    <row r="2123" spans="1:5" hidden="1" x14ac:dyDescent="0.25">
      <c r="A2123" s="2" t="s">
        <v>1094</v>
      </c>
      <c r="B2123" t="s">
        <v>7050</v>
      </c>
    </row>
    <row r="2124" spans="1:5" x14ac:dyDescent="0.25">
      <c r="A2124" s="2" t="s">
        <v>878</v>
      </c>
      <c r="B2124" t="s">
        <v>648</v>
      </c>
      <c r="C2124" t="s">
        <v>842</v>
      </c>
      <c r="D2124" t="s">
        <v>7217</v>
      </c>
      <c r="E2124" t="s">
        <v>6151</v>
      </c>
    </row>
    <row r="2125" spans="1:5" hidden="1" x14ac:dyDescent="0.25">
      <c r="A2125" s="2" t="s">
        <v>2164</v>
      </c>
      <c r="B2125" t="s">
        <v>14107</v>
      </c>
      <c r="C2125" t="s">
        <v>11335</v>
      </c>
      <c r="D2125" t="s">
        <v>6151</v>
      </c>
    </row>
    <row r="2126" spans="1:5" hidden="1" x14ac:dyDescent="0.25">
      <c r="A2126" s="2" t="s">
        <v>1094</v>
      </c>
      <c r="B2126" t="s">
        <v>14109</v>
      </c>
    </row>
    <row r="2127" spans="1:5" hidden="1" x14ac:dyDescent="0.25">
      <c r="A2127" s="2" t="s">
        <v>1094</v>
      </c>
      <c r="B2127" t="s">
        <v>2164</v>
      </c>
    </row>
    <row r="2128" spans="1:5" hidden="1" x14ac:dyDescent="0.25">
      <c r="A2128" s="2" t="s">
        <v>648</v>
      </c>
      <c r="B2128" t="s">
        <v>1094</v>
      </c>
      <c r="C2128" t="s">
        <v>2164</v>
      </c>
      <c r="D2128" t="s">
        <v>10406</v>
      </c>
      <c r="E2128" t="s">
        <v>14107</v>
      </c>
    </row>
    <row r="2129" spans="1:5" hidden="1" x14ac:dyDescent="0.25">
      <c r="A2129" s="2" t="s">
        <v>2164</v>
      </c>
      <c r="B2129" t="s">
        <v>10406</v>
      </c>
      <c r="C2129" t="s">
        <v>7050</v>
      </c>
      <c r="D2129" t="s">
        <v>11335</v>
      </c>
    </row>
    <row r="2130" spans="1:5" hidden="1" x14ac:dyDescent="0.25">
      <c r="A2130" s="2" t="s">
        <v>7746</v>
      </c>
      <c r="B2130" t="s">
        <v>2164</v>
      </c>
      <c r="C2130" t="s">
        <v>13169</v>
      </c>
    </row>
    <row r="2131" spans="1:5" hidden="1" x14ac:dyDescent="0.25">
      <c r="A2131" s="2" t="s">
        <v>1094</v>
      </c>
      <c r="B2131" t="s">
        <v>2164</v>
      </c>
      <c r="C2131" t="s">
        <v>7050</v>
      </c>
      <c r="D2131" t="s">
        <v>11335</v>
      </c>
    </row>
    <row r="2132" spans="1:5" hidden="1" x14ac:dyDescent="0.25">
      <c r="A2132" s="2" t="s">
        <v>1094</v>
      </c>
      <c r="B2132" t="s">
        <v>2164</v>
      </c>
      <c r="C2132" t="s">
        <v>11335</v>
      </c>
    </row>
    <row r="2133" spans="1:5" hidden="1" x14ac:dyDescent="0.25">
      <c r="A2133" s="2" t="s">
        <v>842</v>
      </c>
      <c r="B2133" t="s">
        <v>11335</v>
      </c>
    </row>
    <row r="2134" spans="1:5" hidden="1" x14ac:dyDescent="0.25">
      <c r="A2134" s="2" t="s">
        <v>2164</v>
      </c>
      <c r="B2134" t="s">
        <v>11335</v>
      </c>
    </row>
    <row r="2135" spans="1:5" hidden="1" x14ac:dyDescent="0.25">
      <c r="A2135" s="2" t="s">
        <v>1094</v>
      </c>
      <c r="B2135" t="s">
        <v>14109</v>
      </c>
      <c r="C2135" t="s">
        <v>2164</v>
      </c>
    </row>
    <row r="2136" spans="1:5" x14ac:dyDescent="0.25">
      <c r="A2136" s="2" t="s">
        <v>878</v>
      </c>
      <c r="B2136" t="s">
        <v>14109</v>
      </c>
      <c r="C2136" t="s">
        <v>2164</v>
      </c>
      <c r="D2136" t="s">
        <v>6151</v>
      </c>
    </row>
    <row r="2137" spans="1:5" hidden="1" x14ac:dyDescent="0.25">
      <c r="A2137" s="2" t="s">
        <v>1094</v>
      </c>
    </row>
    <row r="2138" spans="1:5" hidden="1" x14ac:dyDescent="0.25">
      <c r="A2138" s="2" t="s">
        <v>1094</v>
      </c>
      <c r="B2138" t="s">
        <v>11335</v>
      </c>
    </row>
    <row r="2139" spans="1:5" hidden="1" x14ac:dyDescent="0.25">
      <c r="A2139" s="2" t="s">
        <v>648</v>
      </c>
      <c r="B2139" t="s">
        <v>6767</v>
      </c>
      <c r="C2139" t="s">
        <v>10406</v>
      </c>
      <c r="D2139" t="s">
        <v>842</v>
      </c>
    </row>
    <row r="2140" spans="1:5" hidden="1" x14ac:dyDescent="0.25">
      <c r="A2140" s="2" t="s">
        <v>7746</v>
      </c>
      <c r="B2140" t="s">
        <v>2164</v>
      </c>
      <c r="C2140" t="s">
        <v>13169</v>
      </c>
    </row>
    <row r="2141" spans="1:5" hidden="1" x14ac:dyDescent="0.25">
      <c r="A2141" s="2" t="s">
        <v>648</v>
      </c>
      <c r="B2141" t="s">
        <v>6767</v>
      </c>
      <c r="C2141" t="s">
        <v>10406</v>
      </c>
      <c r="D2141" t="s">
        <v>9990</v>
      </c>
    </row>
    <row r="2142" spans="1:5" hidden="1" x14ac:dyDescent="0.25">
      <c r="A2142" s="2" t="s">
        <v>2164</v>
      </c>
      <c r="B2142" t="s">
        <v>3905</v>
      </c>
      <c r="C2142" t="s">
        <v>14107</v>
      </c>
      <c r="D2142" t="s">
        <v>6151</v>
      </c>
    </row>
    <row r="2143" spans="1:5" hidden="1" x14ac:dyDescent="0.25">
      <c r="A2143" s="2" t="s">
        <v>2164</v>
      </c>
      <c r="B2143" t="s">
        <v>14107</v>
      </c>
      <c r="C2143" t="s">
        <v>6151</v>
      </c>
    </row>
    <row r="2144" spans="1:5" hidden="1" x14ac:dyDescent="0.25">
      <c r="A2144" s="2" t="s">
        <v>6767</v>
      </c>
      <c r="B2144" t="s">
        <v>1094</v>
      </c>
      <c r="C2144" t="s">
        <v>2164</v>
      </c>
      <c r="D2144" t="s">
        <v>10406</v>
      </c>
      <c r="E2144" t="s">
        <v>9990</v>
      </c>
    </row>
    <row r="2145" spans="1:5" hidden="1" x14ac:dyDescent="0.25">
      <c r="A2145" s="2" t="s">
        <v>3905</v>
      </c>
      <c r="B2145" t="s">
        <v>14107</v>
      </c>
      <c r="C2145" t="s">
        <v>6151</v>
      </c>
    </row>
    <row r="2146" spans="1:5" hidden="1" x14ac:dyDescent="0.25">
      <c r="A2146" s="2" t="s">
        <v>648</v>
      </c>
      <c r="B2146" t="s">
        <v>10406</v>
      </c>
    </row>
    <row r="2147" spans="1:5" hidden="1" x14ac:dyDescent="0.25">
      <c r="A2147" s="2" t="s">
        <v>648</v>
      </c>
      <c r="B2147" t="s">
        <v>1094</v>
      </c>
    </row>
    <row r="2148" spans="1:5" hidden="1" x14ac:dyDescent="0.25">
      <c r="A2148" s="2" t="s">
        <v>648</v>
      </c>
      <c r="B2148" t="s">
        <v>842</v>
      </c>
    </row>
    <row r="2149" spans="1:5" hidden="1" x14ac:dyDescent="0.25">
      <c r="A2149" s="2" t="s">
        <v>7746</v>
      </c>
      <c r="B2149" t="s">
        <v>14109</v>
      </c>
      <c r="C2149" t="s">
        <v>2164</v>
      </c>
      <c r="D2149" t="s">
        <v>13169</v>
      </c>
    </row>
    <row r="2150" spans="1:5" hidden="1" x14ac:dyDescent="0.25">
      <c r="A2150" s="2" t="s">
        <v>14109</v>
      </c>
      <c r="B2150" t="s">
        <v>2164</v>
      </c>
      <c r="C2150" t="s">
        <v>6151</v>
      </c>
    </row>
    <row r="2151" spans="1:5" hidden="1" x14ac:dyDescent="0.25">
      <c r="A2151" s="2" t="s">
        <v>3905</v>
      </c>
      <c r="B2151" t="s">
        <v>6151</v>
      </c>
    </row>
    <row r="2152" spans="1:5" hidden="1" x14ac:dyDescent="0.25">
      <c r="A2152" s="2" t="s">
        <v>1094</v>
      </c>
      <c r="B2152" t="s">
        <v>2164</v>
      </c>
      <c r="C2152" t="s">
        <v>11335</v>
      </c>
    </row>
    <row r="2153" spans="1:5" hidden="1" x14ac:dyDescent="0.25">
      <c r="A2153" s="2" t="s">
        <v>648</v>
      </c>
      <c r="B2153" t="s">
        <v>1094</v>
      </c>
      <c r="C2153" t="s">
        <v>842</v>
      </c>
      <c r="D2153" t="s">
        <v>7050</v>
      </c>
      <c r="E2153" t="s">
        <v>7217</v>
      </c>
    </row>
    <row r="2154" spans="1:5" hidden="1" x14ac:dyDescent="0.25">
      <c r="A2154" s="2" t="s">
        <v>1094</v>
      </c>
      <c r="B2154" t="s">
        <v>2164</v>
      </c>
      <c r="C2154" t="s">
        <v>11335</v>
      </c>
      <c r="D2154" t="s">
        <v>6151</v>
      </c>
    </row>
    <row r="2155" spans="1:5" x14ac:dyDescent="0.25">
      <c r="A2155" s="2" t="s">
        <v>878</v>
      </c>
      <c r="B2155" t="s">
        <v>7217</v>
      </c>
    </row>
    <row r="2156" spans="1:5" hidden="1" x14ac:dyDescent="0.25">
      <c r="A2156" s="2" t="s">
        <v>14109</v>
      </c>
      <c r="B2156" t="s">
        <v>2164</v>
      </c>
      <c r="C2156" t="s">
        <v>6151</v>
      </c>
    </row>
    <row r="2157" spans="1:5" hidden="1" x14ac:dyDescent="0.25">
      <c r="A2157" s="2" t="s">
        <v>7746</v>
      </c>
      <c r="B2157" t="s">
        <v>2164</v>
      </c>
      <c r="C2157" t="s">
        <v>7050</v>
      </c>
    </row>
    <row r="2158" spans="1:5" hidden="1" x14ac:dyDescent="0.25">
      <c r="A2158" s="2" t="s">
        <v>1094</v>
      </c>
    </row>
    <row r="2159" spans="1:5" hidden="1" x14ac:dyDescent="0.25">
      <c r="A2159" s="2" t="s">
        <v>2164</v>
      </c>
    </row>
    <row r="2160" spans="1:5" hidden="1" x14ac:dyDescent="0.25">
      <c r="A2160" s="2" t="s">
        <v>1094</v>
      </c>
      <c r="B2160" t="s">
        <v>2164</v>
      </c>
    </row>
    <row r="2161" spans="1:5" hidden="1" x14ac:dyDescent="0.25">
      <c r="A2161" s="2" t="s">
        <v>2164</v>
      </c>
      <c r="B2161" t="s">
        <v>14107</v>
      </c>
    </row>
    <row r="2162" spans="1:5" x14ac:dyDescent="0.25">
      <c r="A2162" s="2" t="s">
        <v>878</v>
      </c>
      <c r="B2162" t="s">
        <v>1094</v>
      </c>
    </row>
    <row r="2163" spans="1:5" hidden="1" x14ac:dyDescent="0.25">
      <c r="A2163" s="2" t="s">
        <v>3905</v>
      </c>
      <c r="B2163" t="s">
        <v>6151</v>
      </c>
    </row>
    <row r="2164" spans="1:5" hidden="1" x14ac:dyDescent="0.25">
      <c r="A2164" s="2" t="s">
        <v>14109</v>
      </c>
      <c r="B2164" t="s">
        <v>2164</v>
      </c>
      <c r="C2164" t="s">
        <v>14107</v>
      </c>
      <c r="D2164" t="s">
        <v>6151</v>
      </c>
    </row>
    <row r="2165" spans="1:5" hidden="1" x14ac:dyDescent="0.25">
      <c r="A2165" s="2" t="s">
        <v>1094</v>
      </c>
    </row>
    <row r="2166" spans="1:5" hidden="1" x14ac:dyDescent="0.25">
      <c r="A2166" s="2" t="s">
        <v>1094</v>
      </c>
      <c r="B2166" t="s">
        <v>2164</v>
      </c>
      <c r="C2166" t="s">
        <v>9990</v>
      </c>
      <c r="D2166" t="s">
        <v>11335</v>
      </c>
      <c r="E2166" t="s">
        <v>8666</v>
      </c>
    </row>
    <row r="2167" spans="1:5" hidden="1" x14ac:dyDescent="0.25">
      <c r="A2167" s="2" t="s">
        <v>7746</v>
      </c>
      <c r="B2167" t="s">
        <v>2164</v>
      </c>
      <c r="C2167" t="s">
        <v>13169</v>
      </c>
    </row>
    <row r="2168" spans="1:5" x14ac:dyDescent="0.25">
      <c r="A2168" s="2" t="s">
        <v>878</v>
      </c>
      <c r="B2168" t="s">
        <v>648</v>
      </c>
      <c r="C2168" t="s">
        <v>2164</v>
      </c>
      <c r="D2168" t="s">
        <v>14107</v>
      </c>
    </row>
    <row r="2169" spans="1:5" hidden="1" x14ac:dyDescent="0.25">
      <c r="A2169" s="2" t="s">
        <v>3905</v>
      </c>
    </row>
    <row r="2170" spans="1:5" hidden="1" x14ac:dyDescent="0.25">
      <c r="A2170" s="2" t="s">
        <v>648</v>
      </c>
      <c r="B2170" t="s">
        <v>1094</v>
      </c>
    </row>
    <row r="2171" spans="1:5" hidden="1" x14ac:dyDescent="0.25">
      <c r="A2171" s="2" t="s">
        <v>14109</v>
      </c>
      <c r="B2171" t="s">
        <v>2164</v>
      </c>
      <c r="C2171" t="s">
        <v>14107</v>
      </c>
      <c r="D2171" t="s">
        <v>6151</v>
      </c>
    </row>
    <row r="2172" spans="1:5" hidden="1" x14ac:dyDescent="0.25">
      <c r="A2172" s="2" t="s">
        <v>14109</v>
      </c>
      <c r="B2172" t="s">
        <v>6151</v>
      </c>
    </row>
    <row r="2173" spans="1:5" hidden="1" x14ac:dyDescent="0.25">
      <c r="A2173" s="2" t="s">
        <v>2164</v>
      </c>
      <c r="B2173" t="s">
        <v>6151</v>
      </c>
    </row>
    <row r="2174" spans="1:5" hidden="1" x14ac:dyDescent="0.25">
      <c r="A2174" s="2" t="s">
        <v>1094</v>
      </c>
      <c r="B2174" t="s">
        <v>2164</v>
      </c>
      <c r="C2174" t="s">
        <v>7050</v>
      </c>
      <c r="D2174" t="s">
        <v>11335</v>
      </c>
    </row>
    <row r="2175" spans="1:5" hidden="1" x14ac:dyDescent="0.25">
      <c r="A2175" s="2" t="s">
        <v>3905</v>
      </c>
      <c r="B2175" t="s">
        <v>14107</v>
      </c>
    </row>
    <row r="2176" spans="1:5" hidden="1" x14ac:dyDescent="0.25">
      <c r="A2176" s="2" t="s">
        <v>14109</v>
      </c>
      <c r="B2176" t="s">
        <v>2164</v>
      </c>
      <c r="C2176" t="s">
        <v>6151</v>
      </c>
    </row>
    <row r="2177" spans="1:6" hidden="1" x14ac:dyDescent="0.25">
      <c r="A2177" s="2" t="s">
        <v>14109</v>
      </c>
      <c r="B2177" t="s">
        <v>2164</v>
      </c>
      <c r="C2177" t="s">
        <v>11335</v>
      </c>
      <c r="D2177" t="s">
        <v>6151</v>
      </c>
    </row>
    <row r="2178" spans="1:6" hidden="1" x14ac:dyDescent="0.25">
      <c r="A2178" s="2" t="s">
        <v>2164</v>
      </c>
      <c r="B2178" t="s">
        <v>842</v>
      </c>
      <c r="C2178" t="s">
        <v>11335</v>
      </c>
      <c r="D2178" t="s">
        <v>7217</v>
      </c>
    </row>
    <row r="2179" spans="1:6" hidden="1" x14ac:dyDescent="0.25">
      <c r="A2179" s="2" t="s">
        <v>1094</v>
      </c>
      <c r="B2179" t="s">
        <v>10406</v>
      </c>
      <c r="C2179" t="s">
        <v>11335</v>
      </c>
    </row>
    <row r="2180" spans="1:6" x14ac:dyDescent="0.25">
      <c r="A2180" s="2" t="s">
        <v>878</v>
      </c>
      <c r="B2180" t="s">
        <v>14109</v>
      </c>
      <c r="C2180" t="s">
        <v>2164</v>
      </c>
      <c r="D2180" t="s">
        <v>6151</v>
      </c>
    </row>
    <row r="2181" spans="1:6" x14ac:dyDescent="0.25">
      <c r="A2181" s="2" t="s">
        <v>878</v>
      </c>
      <c r="B2181" t="s">
        <v>1094</v>
      </c>
      <c r="C2181" t="s">
        <v>7217</v>
      </c>
    </row>
    <row r="2182" spans="1:6" hidden="1" x14ac:dyDescent="0.25">
      <c r="A2182" s="2" t="s">
        <v>1094</v>
      </c>
      <c r="B2182" t="s">
        <v>14109</v>
      </c>
      <c r="C2182" t="s">
        <v>10406</v>
      </c>
      <c r="D2182" t="s">
        <v>14107</v>
      </c>
      <c r="E2182" t="s">
        <v>11335</v>
      </c>
      <c r="F2182" t="s">
        <v>6151</v>
      </c>
    </row>
    <row r="2183" spans="1:6" x14ac:dyDescent="0.25">
      <c r="A2183" s="2" t="s">
        <v>878</v>
      </c>
      <c r="B2183" t="s">
        <v>3905</v>
      </c>
      <c r="C2183" t="s">
        <v>7217</v>
      </c>
      <c r="D2183" t="s">
        <v>6151</v>
      </c>
    </row>
    <row r="2184" spans="1:6" hidden="1" x14ac:dyDescent="0.25">
      <c r="A2184" s="2" t="s">
        <v>1094</v>
      </c>
      <c r="B2184" t="s">
        <v>11335</v>
      </c>
    </row>
    <row r="2185" spans="1:6" hidden="1" x14ac:dyDescent="0.25">
      <c r="A2185" s="2" t="s">
        <v>648</v>
      </c>
      <c r="B2185" t="s">
        <v>1094</v>
      </c>
      <c r="C2185" t="s">
        <v>10406</v>
      </c>
      <c r="D2185" t="s">
        <v>11335</v>
      </c>
    </row>
    <row r="2186" spans="1:6" hidden="1" x14ac:dyDescent="0.25">
      <c r="A2186" s="2" t="s">
        <v>3905</v>
      </c>
      <c r="B2186" t="s">
        <v>6151</v>
      </c>
    </row>
    <row r="2187" spans="1:6" x14ac:dyDescent="0.25">
      <c r="A2187" s="2" t="s">
        <v>878</v>
      </c>
      <c r="B2187" t="s">
        <v>648</v>
      </c>
      <c r="C2187" t="s">
        <v>2164</v>
      </c>
      <c r="D2187" t="s">
        <v>11335</v>
      </c>
      <c r="E2187" t="s">
        <v>8666</v>
      </c>
    </row>
    <row r="2188" spans="1:6" hidden="1" x14ac:dyDescent="0.25">
      <c r="A2188" s="2" t="s">
        <v>648</v>
      </c>
      <c r="B2188" t="s">
        <v>6767</v>
      </c>
      <c r="C2188" t="s">
        <v>1094</v>
      </c>
      <c r="D2188" t="s">
        <v>10406</v>
      </c>
      <c r="E2188" t="s">
        <v>11335</v>
      </c>
    </row>
    <row r="2189" spans="1:6" x14ac:dyDescent="0.25">
      <c r="A2189" s="2" t="s">
        <v>878</v>
      </c>
      <c r="B2189" t="s">
        <v>842</v>
      </c>
      <c r="C2189" t="s">
        <v>3905</v>
      </c>
      <c r="D2189" t="s">
        <v>6151</v>
      </c>
    </row>
    <row r="2190" spans="1:6" hidden="1" x14ac:dyDescent="0.25">
      <c r="A2190" s="2" t="s">
        <v>1094</v>
      </c>
      <c r="B2190" t="s">
        <v>2164</v>
      </c>
      <c r="C2190" t="s">
        <v>14108</v>
      </c>
    </row>
    <row r="2191" spans="1:6" hidden="1" x14ac:dyDescent="0.25">
      <c r="A2191" s="2" t="s">
        <v>1094</v>
      </c>
      <c r="B2191" t="s">
        <v>10406</v>
      </c>
      <c r="C2191" t="s">
        <v>842</v>
      </c>
    </row>
    <row r="2192" spans="1:6" hidden="1" x14ac:dyDescent="0.25">
      <c r="A2192" s="2" t="s">
        <v>1094</v>
      </c>
      <c r="B2192" t="s">
        <v>14109</v>
      </c>
      <c r="C2192" t="s">
        <v>2164</v>
      </c>
    </row>
    <row r="2193" spans="1:5" hidden="1" x14ac:dyDescent="0.25">
      <c r="A2193" s="2" t="s">
        <v>648</v>
      </c>
      <c r="B2193" t="s">
        <v>14109</v>
      </c>
      <c r="C2193" t="s">
        <v>14107</v>
      </c>
      <c r="D2193" t="s">
        <v>7217</v>
      </c>
      <c r="E2193" t="s">
        <v>6151</v>
      </c>
    </row>
    <row r="2194" spans="1:5" hidden="1" x14ac:dyDescent="0.25">
      <c r="A2194" s="2" t="s">
        <v>14109</v>
      </c>
      <c r="B2194" t="s">
        <v>2164</v>
      </c>
      <c r="C2194" t="s">
        <v>8666</v>
      </c>
    </row>
    <row r="2195" spans="1:5" x14ac:dyDescent="0.25">
      <c r="A2195" s="2" t="s">
        <v>878</v>
      </c>
      <c r="B2195" t="s">
        <v>3905</v>
      </c>
      <c r="C2195" t="s">
        <v>6151</v>
      </c>
    </row>
    <row r="2196" spans="1:5" hidden="1" x14ac:dyDescent="0.25">
      <c r="A2196" s="2" t="s">
        <v>3905</v>
      </c>
      <c r="B2196" t="s">
        <v>14107</v>
      </c>
      <c r="C2196" t="s">
        <v>6151</v>
      </c>
    </row>
    <row r="2197" spans="1:5" hidden="1" x14ac:dyDescent="0.25">
      <c r="A2197" s="2" t="s">
        <v>1094</v>
      </c>
      <c r="B2197" t="s">
        <v>11335</v>
      </c>
    </row>
    <row r="2198" spans="1:5" hidden="1" x14ac:dyDescent="0.25">
      <c r="A2198" s="2" t="s">
        <v>2164</v>
      </c>
      <c r="B2198" t="s">
        <v>11335</v>
      </c>
    </row>
    <row r="2199" spans="1:5" hidden="1" x14ac:dyDescent="0.25">
      <c r="A2199" s="2" t="s">
        <v>1094</v>
      </c>
      <c r="B2199" t="s">
        <v>2164</v>
      </c>
    </row>
    <row r="2200" spans="1:5" hidden="1" x14ac:dyDescent="0.25">
      <c r="A2200" s="2" t="s">
        <v>1094</v>
      </c>
    </row>
    <row r="2201" spans="1:5" hidden="1" x14ac:dyDescent="0.25">
      <c r="A2201" s="2" t="s">
        <v>648</v>
      </c>
      <c r="B2201" t="s">
        <v>1094</v>
      </c>
      <c r="C2201" t="s">
        <v>2164</v>
      </c>
      <c r="D2201" t="s">
        <v>842</v>
      </c>
    </row>
    <row r="2202" spans="1:5" hidden="1" x14ac:dyDescent="0.25">
      <c r="A2202" s="2" t="s">
        <v>1094</v>
      </c>
      <c r="B2202" t="s">
        <v>2164</v>
      </c>
      <c r="C2202" t="s">
        <v>10406</v>
      </c>
    </row>
    <row r="2203" spans="1:5" hidden="1" x14ac:dyDescent="0.25">
      <c r="A2203" s="2" t="s">
        <v>2164</v>
      </c>
    </row>
    <row r="2204" spans="1:5" hidden="1" x14ac:dyDescent="0.25">
      <c r="A2204" s="2" t="s">
        <v>648</v>
      </c>
      <c r="B2204" t="s">
        <v>7746</v>
      </c>
      <c r="C2204" t="s">
        <v>2164</v>
      </c>
    </row>
    <row r="2205" spans="1:5" hidden="1" x14ac:dyDescent="0.25">
      <c r="A2205" s="2" t="s">
        <v>1094</v>
      </c>
    </row>
    <row r="2206" spans="1:5" hidden="1" x14ac:dyDescent="0.25">
      <c r="A2206" s="2" t="s">
        <v>648</v>
      </c>
      <c r="B2206" t="s">
        <v>2164</v>
      </c>
      <c r="C2206" t="s">
        <v>3905</v>
      </c>
      <c r="D2206" t="s">
        <v>14107</v>
      </c>
      <c r="E2206" t="s">
        <v>6151</v>
      </c>
    </row>
    <row r="2207" spans="1:5" hidden="1" x14ac:dyDescent="0.25">
      <c r="A2207" s="2" t="s">
        <v>14109</v>
      </c>
      <c r="B2207" t="s">
        <v>842</v>
      </c>
      <c r="C2207" t="s">
        <v>3905</v>
      </c>
    </row>
    <row r="2208" spans="1:5" hidden="1" x14ac:dyDescent="0.25">
      <c r="A2208" s="2" t="s">
        <v>6767</v>
      </c>
      <c r="B2208" t="s">
        <v>10406</v>
      </c>
      <c r="C2208" t="s">
        <v>842</v>
      </c>
      <c r="D2208" t="s">
        <v>14107</v>
      </c>
    </row>
    <row r="2209" spans="1:4" hidden="1" x14ac:dyDescent="0.25">
      <c r="A2209" s="2" t="s">
        <v>1094</v>
      </c>
      <c r="B2209" t="s">
        <v>2164</v>
      </c>
      <c r="C2209" t="s">
        <v>11335</v>
      </c>
    </row>
    <row r="2210" spans="1:4" x14ac:dyDescent="0.25">
      <c r="A2210" s="2" t="s">
        <v>878</v>
      </c>
      <c r="B2210" t="s">
        <v>1094</v>
      </c>
      <c r="C2210" t="s">
        <v>14109</v>
      </c>
      <c r="D2210" t="s">
        <v>842</v>
      </c>
    </row>
    <row r="2211" spans="1:4" hidden="1" x14ac:dyDescent="0.25">
      <c r="A2211" s="2" t="s">
        <v>1094</v>
      </c>
      <c r="B2211" t="s">
        <v>10406</v>
      </c>
      <c r="C2211" t="s">
        <v>7050</v>
      </c>
      <c r="D2211" t="s">
        <v>9990</v>
      </c>
    </row>
    <row r="2212" spans="1:4" hidden="1" x14ac:dyDescent="0.25">
      <c r="A2212" s="2" t="s">
        <v>2164</v>
      </c>
    </row>
    <row r="2213" spans="1:4" hidden="1" x14ac:dyDescent="0.25">
      <c r="A2213" s="2" t="s">
        <v>2164</v>
      </c>
    </row>
    <row r="2214" spans="1:4" x14ac:dyDescent="0.25">
      <c r="A2214" s="2" t="s">
        <v>878</v>
      </c>
      <c r="B2214" t="s">
        <v>14109</v>
      </c>
      <c r="C2214" t="s">
        <v>2164</v>
      </c>
      <c r="D2214" t="s">
        <v>6151</v>
      </c>
    </row>
    <row r="2215" spans="1:4" hidden="1" x14ac:dyDescent="0.25">
      <c r="A2215" s="2" t="s">
        <v>2164</v>
      </c>
      <c r="B2215" t="s">
        <v>842</v>
      </c>
      <c r="C2215" t="s">
        <v>11335</v>
      </c>
    </row>
    <row r="2216" spans="1:4" hidden="1" x14ac:dyDescent="0.25">
      <c r="A2216" s="2" t="s">
        <v>1094</v>
      </c>
      <c r="B2216" t="s">
        <v>11335</v>
      </c>
    </row>
    <row r="2217" spans="1:4" hidden="1" x14ac:dyDescent="0.25">
      <c r="A2217" s="2" t="s">
        <v>1094</v>
      </c>
      <c r="B2217" t="s">
        <v>11335</v>
      </c>
    </row>
    <row r="2218" spans="1:4" hidden="1" x14ac:dyDescent="0.25">
      <c r="A2218" s="2" t="s">
        <v>14109</v>
      </c>
      <c r="B2218" t="s">
        <v>51</v>
      </c>
      <c r="C2218" t="s">
        <v>14111</v>
      </c>
    </row>
    <row r="2219" spans="1:4" hidden="1" x14ac:dyDescent="0.25">
      <c r="A2219" s="2" t="s">
        <v>7746</v>
      </c>
      <c r="B2219" t="s">
        <v>2164</v>
      </c>
      <c r="C2219" t="s">
        <v>13169</v>
      </c>
    </row>
    <row r="2220" spans="1:4" hidden="1" x14ac:dyDescent="0.25">
      <c r="A2220" s="2" t="s">
        <v>14109</v>
      </c>
      <c r="B2220" t="s">
        <v>2164</v>
      </c>
      <c r="C2220" t="s">
        <v>14107</v>
      </c>
      <c r="D2220" t="s">
        <v>6151</v>
      </c>
    </row>
    <row r="2221" spans="1:4" hidden="1" x14ac:dyDescent="0.25">
      <c r="A2221" s="2" t="s">
        <v>1094</v>
      </c>
    </row>
    <row r="2222" spans="1:4" x14ac:dyDescent="0.25">
      <c r="A2222" s="2" t="s">
        <v>878</v>
      </c>
      <c r="B2222" t="s">
        <v>14109</v>
      </c>
      <c r="C2222" t="s">
        <v>6151</v>
      </c>
    </row>
    <row r="2223" spans="1:4" x14ac:dyDescent="0.25">
      <c r="A2223" s="2" t="s">
        <v>878</v>
      </c>
      <c r="B2223" t="s">
        <v>1094</v>
      </c>
      <c r="C2223" t="s">
        <v>14109</v>
      </c>
      <c r="D2223" t="s">
        <v>6151</v>
      </c>
    </row>
    <row r="2224" spans="1:4" hidden="1" x14ac:dyDescent="0.25">
      <c r="A2224" s="2" t="s">
        <v>1094</v>
      </c>
      <c r="B2224" t="s">
        <v>11335</v>
      </c>
    </row>
    <row r="2225" spans="1:5" x14ac:dyDescent="0.25">
      <c r="A2225" s="2" t="s">
        <v>878</v>
      </c>
      <c r="B2225" t="s">
        <v>648</v>
      </c>
      <c r="C2225" t="s">
        <v>7217</v>
      </c>
      <c r="D2225" t="s">
        <v>6151</v>
      </c>
    </row>
    <row r="2226" spans="1:5" hidden="1" x14ac:dyDescent="0.25">
      <c r="A2226" s="2" t="s">
        <v>1094</v>
      </c>
    </row>
    <row r="2227" spans="1:5" x14ac:dyDescent="0.25">
      <c r="A2227" s="2" t="s">
        <v>878</v>
      </c>
      <c r="B2227" t="s">
        <v>14109</v>
      </c>
      <c r="C2227" t="s">
        <v>7217</v>
      </c>
      <c r="D2227" t="s">
        <v>6151</v>
      </c>
    </row>
    <row r="2228" spans="1:5" hidden="1" x14ac:dyDescent="0.25">
      <c r="A2228" s="2" t="s">
        <v>1094</v>
      </c>
      <c r="B2228" t="s">
        <v>14109</v>
      </c>
    </row>
    <row r="2229" spans="1:5" hidden="1" x14ac:dyDescent="0.25">
      <c r="A2229" s="2" t="s">
        <v>7746</v>
      </c>
      <c r="B2229" t="s">
        <v>2164</v>
      </c>
      <c r="C2229" t="s">
        <v>13169</v>
      </c>
    </row>
    <row r="2230" spans="1:5" hidden="1" x14ac:dyDescent="0.25">
      <c r="A2230" s="2" t="s">
        <v>2164</v>
      </c>
      <c r="B2230" t="s">
        <v>14107</v>
      </c>
      <c r="C2230" t="s">
        <v>11335</v>
      </c>
      <c r="D2230" t="s">
        <v>6151</v>
      </c>
      <c r="E2230" t="s">
        <v>14110</v>
      </c>
    </row>
    <row r="2231" spans="1:5" hidden="1" x14ac:dyDescent="0.25">
      <c r="A2231" s="2" t="s">
        <v>1094</v>
      </c>
      <c r="B2231" t="s">
        <v>2164</v>
      </c>
    </row>
    <row r="2232" spans="1:5" x14ac:dyDescent="0.25">
      <c r="A2232" s="2" t="s">
        <v>878</v>
      </c>
      <c r="B2232" t="s">
        <v>14109</v>
      </c>
      <c r="C2232" t="s">
        <v>2164</v>
      </c>
      <c r="D2232" t="s">
        <v>14108</v>
      </c>
    </row>
    <row r="2233" spans="1:5" hidden="1" x14ac:dyDescent="0.25">
      <c r="A2233" s="2" t="s">
        <v>1094</v>
      </c>
      <c r="B2233" t="s">
        <v>2164</v>
      </c>
      <c r="C2233" t="s">
        <v>842</v>
      </c>
      <c r="D2233" t="s">
        <v>11335</v>
      </c>
    </row>
    <row r="2234" spans="1:5" x14ac:dyDescent="0.25">
      <c r="A2234" s="2" t="s">
        <v>878</v>
      </c>
      <c r="B2234" t="s">
        <v>14109</v>
      </c>
      <c r="C2234" t="s">
        <v>6151</v>
      </c>
    </row>
    <row r="2235" spans="1:5" hidden="1" x14ac:dyDescent="0.25">
      <c r="A2235" s="2" t="s">
        <v>2164</v>
      </c>
      <c r="B2235" t="s">
        <v>842</v>
      </c>
      <c r="C2235" t="s">
        <v>3905</v>
      </c>
      <c r="D2235" t="s">
        <v>14107</v>
      </c>
    </row>
    <row r="2236" spans="1:5" x14ac:dyDescent="0.25">
      <c r="A2236" s="2" t="s">
        <v>878</v>
      </c>
      <c r="B2236" t="s">
        <v>1094</v>
      </c>
      <c r="C2236" t="s">
        <v>10406</v>
      </c>
    </row>
    <row r="2237" spans="1:5" hidden="1" x14ac:dyDescent="0.25">
      <c r="A2237" s="2" t="s">
        <v>1094</v>
      </c>
    </row>
    <row r="2238" spans="1:5" hidden="1" x14ac:dyDescent="0.25">
      <c r="A2238" s="2" t="s">
        <v>1094</v>
      </c>
      <c r="B2238" t="s">
        <v>2164</v>
      </c>
      <c r="C2238" t="s">
        <v>7050</v>
      </c>
      <c r="D2238" t="s">
        <v>14110</v>
      </c>
    </row>
    <row r="2239" spans="1:5" x14ac:dyDescent="0.25">
      <c r="A2239" s="2" t="s">
        <v>878</v>
      </c>
      <c r="B2239" t="s">
        <v>14109</v>
      </c>
      <c r="C2239" t="s">
        <v>2164</v>
      </c>
      <c r="D2239" t="s">
        <v>6151</v>
      </c>
    </row>
    <row r="2240" spans="1:5" hidden="1" x14ac:dyDescent="0.25">
      <c r="A2240" s="2" t="s">
        <v>1094</v>
      </c>
    </row>
    <row r="2241" spans="1:5" hidden="1" x14ac:dyDescent="0.25">
      <c r="A2241" s="2" t="s">
        <v>1094</v>
      </c>
      <c r="B2241" t="s">
        <v>11335</v>
      </c>
    </row>
    <row r="2242" spans="1:5" hidden="1" x14ac:dyDescent="0.25">
      <c r="A2242" s="2" t="s">
        <v>1094</v>
      </c>
      <c r="B2242" t="s">
        <v>2164</v>
      </c>
    </row>
    <row r="2243" spans="1:5" hidden="1" x14ac:dyDescent="0.25">
      <c r="A2243" s="2" t="s">
        <v>1094</v>
      </c>
      <c r="B2243" t="s">
        <v>14109</v>
      </c>
    </row>
    <row r="2244" spans="1:5" hidden="1" x14ac:dyDescent="0.25">
      <c r="A2244" s="2" t="s">
        <v>1094</v>
      </c>
      <c r="B2244" t="s">
        <v>9990</v>
      </c>
      <c r="C2244" t="s">
        <v>11335</v>
      </c>
    </row>
    <row r="2245" spans="1:5" hidden="1" x14ac:dyDescent="0.25">
      <c r="A2245" s="2" t="s">
        <v>1094</v>
      </c>
    </row>
    <row r="2246" spans="1:5" x14ac:dyDescent="0.25">
      <c r="A2246" s="2" t="s">
        <v>878</v>
      </c>
      <c r="B2246" t="s">
        <v>14109</v>
      </c>
      <c r="C2246" t="s">
        <v>6151</v>
      </c>
    </row>
    <row r="2247" spans="1:5" hidden="1" x14ac:dyDescent="0.25">
      <c r="A2247" s="2" t="s">
        <v>648</v>
      </c>
      <c r="B2247" t="s">
        <v>2164</v>
      </c>
    </row>
    <row r="2248" spans="1:5" hidden="1" x14ac:dyDescent="0.25">
      <c r="A2248" s="2" t="s">
        <v>1094</v>
      </c>
      <c r="B2248" t="s">
        <v>10406</v>
      </c>
      <c r="C2248" t="s">
        <v>7217</v>
      </c>
    </row>
    <row r="2249" spans="1:5" x14ac:dyDescent="0.25">
      <c r="A2249" s="2" t="s">
        <v>878</v>
      </c>
      <c r="B2249" t="s">
        <v>1094</v>
      </c>
      <c r="C2249" t="s">
        <v>14109</v>
      </c>
    </row>
    <row r="2250" spans="1:5" x14ac:dyDescent="0.25">
      <c r="A2250" s="2" t="s">
        <v>878</v>
      </c>
      <c r="B2250" t="s">
        <v>1094</v>
      </c>
      <c r="C2250" t="s">
        <v>14109</v>
      </c>
    </row>
    <row r="2251" spans="1:5" hidden="1" x14ac:dyDescent="0.25">
      <c r="A2251" s="2" t="s">
        <v>1094</v>
      </c>
      <c r="B2251" t="s">
        <v>14109</v>
      </c>
      <c r="C2251" t="s">
        <v>7050</v>
      </c>
    </row>
    <row r="2252" spans="1:5" hidden="1" x14ac:dyDescent="0.25">
      <c r="A2252" s="2" t="s">
        <v>1094</v>
      </c>
      <c r="B2252" t="s">
        <v>2164</v>
      </c>
      <c r="C2252" t="s">
        <v>7050</v>
      </c>
      <c r="D2252" t="s">
        <v>9990</v>
      </c>
      <c r="E2252" t="s">
        <v>11335</v>
      </c>
    </row>
    <row r="2253" spans="1:5" hidden="1" x14ac:dyDescent="0.25">
      <c r="A2253" s="2" t="s">
        <v>1094</v>
      </c>
      <c r="B2253" t="s">
        <v>14109</v>
      </c>
      <c r="C2253" t="s">
        <v>2164</v>
      </c>
      <c r="D2253" t="s">
        <v>14107</v>
      </c>
      <c r="E2253" t="s">
        <v>11335</v>
      </c>
    </row>
    <row r="2254" spans="1:5" hidden="1" x14ac:dyDescent="0.25">
      <c r="A2254" s="2" t="s">
        <v>648</v>
      </c>
      <c r="B2254" t="s">
        <v>6767</v>
      </c>
      <c r="C2254" t="s">
        <v>1094</v>
      </c>
      <c r="D2254" t="s">
        <v>10406</v>
      </c>
      <c r="E2254" t="s">
        <v>842</v>
      </c>
    </row>
    <row r="2255" spans="1:5" hidden="1" x14ac:dyDescent="0.25">
      <c r="A2255" s="2" t="s">
        <v>2164</v>
      </c>
      <c r="B2255" t="s">
        <v>7050</v>
      </c>
    </row>
    <row r="2256" spans="1:5" hidden="1" x14ac:dyDescent="0.25">
      <c r="A2256" s="2" t="s">
        <v>1094</v>
      </c>
      <c r="B2256" t="s">
        <v>842</v>
      </c>
    </row>
    <row r="2257" spans="1:6" x14ac:dyDescent="0.25">
      <c r="A2257" s="2" t="s">
        <v>878</v>
      </c>
      <c r="B2257" t="s">
        <v>1094</v>
      </c>
      <c r="C2257" t="s">
        <v>14109</v>
      </c>
      <c r="D2257" t="s">
        <v>6151</v>
      </c>
    </row>
    <row r="2258" spans="1:6" hidden="1" x14ac:dyDescent="0.25">
      <c r="A2258" s="2" t="s">
        <v>2164</v>
      </c>
      <c r="B2258" t="s">
        <v>3905</v>
      </c>
      <c r="C2258" t="s">
        <v>7217</v>
      </c>
      <c r="D2258" t="s">
        <v>6151</v>
      </c>
    </row>
    <row r="2259" spans="1:6" hidden="1" x14ac:dyDescent="0.25">
      <c r="A2259" s="2" t="s">
        <v>648</v>
      </c>
      <c r="B2259" t="s">
        <v>1094</v>
      </c>
    </row>
    <row r="2260" spans="1:6" hidden="1" x14ac:dyDescent="0.25">
      <c r="A2260" s="2" t="s">
        <v>7746</v>
      </c>
      <c r="B2260" t="s">
        <v>1094</v>
      </c>
      <c r="C2260" t="s">
        <v>2164</v>
      </c>
      <c r="D2260" t="s">
        <v>13169</v>
      </c>
      <c r="E2260" t="s">
        <v>7050</v>
      </c>
      <c r="F2260" t="s">
        <v>9990</v>
      </c>
    </row>
    <row r="2261" spans="1:6" hidden="1" x14ac:dyDescent="0.25">
      <c r="A2261" s="2" t="s">
        <v>2164</v>
      </c>
      <c r="B2261" t="s">
        <v>14110</v>
      </c>
    </row>
    <row r="2262" spans="1:6" hidden="1" x14ac:dyDescent="0.25">
      <c r="A2262" s="2" t="s">
        <v>7746</v>
      </c>
      <c r="B2262" t="s">
        <v>2164</v>
      </c>
      <c r="C2262" t="s">
        <v>6151</v>
      </c>
    </row>
    <row r="2263" spans="1:6" hidden="1" x14ac:dyDescent="0.25">
      <c r="A2263" s="2" t="s">
        <v>6767</v>
      </c>
      <c r="B2263" t="s">
        <v>2164</v>
      </c>
      <c r="C2263" t="s">
        <v>14107</v>
      </c>
      <c r="D2263" t="s">
        <v>7217</v>
      </c>
      <c r="E2263" t="s">
        <v>6151</v>
      </c>
    </row>
    <row r="2264" spans="1:6" hidden="1" x14ac:dyDescent="0.25">
      <c r="A2264" s="2" t="s">
        <v>7746</v>
      </c>
      <c r="B2264" t="s">
        <v>2164</v>
      </c>
      <c r="C2264" t="s">
        <v>14108</v>
      </c>
    </row>
    <row r="2265" spans="1:6" hidden="1" x14ac:dyDescent="0.25">
      <c r="A2265" s="2" t="s">
        <v>3905</v>
      </c>
      <c r="B2265" t="s">
        <v>7217</v>
      </c>
    </row>
    <row r="2266" spans="1:6" hidden="1" x14ac:dyDescent="0.25">
      <c r="A2266" s="2" t="s">
        <v>1094</v>
      </c>
      <c r="B2266" t="s">
        <v>2164</v>
      </c>
      <c r="C2266" t="s">
        <v>10406</v>
      </c>
      <c r="D2266" t="s">
        <v>7050</v>
      </c>
      <c r="E2266" t="s">
        <v>11335</v>
      </c>
    </row>
    <row r="2267" spans="1:6" hidden="1" x14ac:dyDescent="0.25">
      <c r="A2267" s="2" t="s">
        <v>2164</v>
      </c>
      <c r="B2267" t="s">
        <v>14107</v>
      </c>
      <c r="C2267" t="s">
        <v>11335</v>
      </c>
      <c r="D2267" t="s">
        <v>6151</v>
      </c>
    </row>
    <row r="2268" spans="1:6" x14ac:dyDescent="0.25">
      <c r="A2268" s="2" t="s">
        <v>878</v>
      </c>
      <c r="B2268" t="s">
        <v>14109</v>
      </c>
      <c r="C2268" t="s">
        <v>2164</v>
      </c>
      <c r="D2268" t="s">
        <v>6151</v>
      </c>
    </row>
    <row r="2269" spans="1:6" hidden="1" x14ac:dyDescent="0.25">
      <c r="A2269" s="2" t="s">
        <v>2164</v>
      </c>
      <c r="B2269" t="s">
        <v>13169</v>
      </c>
      <c r="C2269" t="s">
        <v>11335</v>
      </c>
      <c r="D2269" t="s">
        <v>14110</v>
      </c>
    </row>
    <row r="2270" spans="1:6" hidden="1" x14ac:dyDescent="0.25">
      <c r="A2270" s="2" t="s">
        <v>7746</v>
      </c>
      <c r="B2270" t="s">
        <v>2164</v>
      </c>
    </row>
    <row r="2271" spans="1:6" hidden="1" x14ac:dyDescent="0.25">
      <c r="A2271" s="2" t="s">
        <v>7746</v>
      </c>
      <c r="B2271" t="s">
        <v>2164</v>
      </c>
      <c r="C2271" t="s">
        <v>7050</v>
      </c>
    </row>
    <row r="2272" spans="1:6" x14ac:dyDescent="0.25">
      <c r="A2272" s="2" t="s">
        <v>878</v>
      </c>
      <c r="B2272" t="s">
        <v>6151</v>
      </c>
    </row>
    <row r="2273" spans="1:6" hidden="1" x14ac:dyDescent="0.25">
      <c r="A2273" s="2" t="s">
        <v>648</v>
      </c>
      <c r="B2273" t="s">
        <v>1094</v>
      </c>
      <c r="C2273" t="s">
        <v>2164</v>
      </c>
      <c r="D2273" t="s">
        <v>11335</v>
      </c>
    </row>
    <row r="2274" spans="1:6" hidden="1" x14ac:dyDescent="0.25">
      <c r="A2274" s="2" t="s">
        <v>1094</v>
      </c>
      <c r="B2274" t="s">
        <v>2164</v>
      </c>
      <c r="C2274" t="s">
        <v>11335</v>
      </c>
    </row>
    <row r="2275" spans="1:6" hidden="1" x14ac:dyDescent="0.25">
      <c r="A2275" s="2" t="s">
        <v>648</v>
      </c>
      <c r="B2275" t="s">
        <v>6767</v>
      </c>
      <c r="C2275" t="s">
        <v>842</v>
      </c>
    </row>
    <row r="2276" spans="1:6" hidden="1" x14ac:dyDescent="0.25">
      <c r="A2276" s="2" t="s">
        <v>1094</v>
      </c>
      <c r="B2276" t="s">
        <v>2164</v>
      </c>
      <c r="C2276" t="s">
        <v>14107</v>
      </c>
      <c r="D2276" t="s">
        <v>11335</v>
      </c>
      <c r="E2276" t="s">
        <v>6151</v>
      </c>
      <c r="F2276" t="s">
        <v>14110</v>
      </c>
    </row>
    <row r="2277" spans="1:6" hidden="1" x14ac:dyDescent="0.25">
      <c r="A2277" s="2" t="s">
        <v>7746</v>
      </c>
      <c r="B2277" t="s">
        <v>1094</v>
      </c>
      <c r="C2277" t="s">
        <v>9990</v>
      </c>
    </row>
    <row r="2278" spans="1:6" hidden="1" x14ac:dyDescent="0.25">
      <c r="A2278" s="2" t="s">
        <v>14109</v>
      </c>
      <c r="B2278" t="s">
        <v>2164</v>
      </c>
      <c r="C2278" t="s">
        <v>8666</v>
      </c>
    </row>
    <row r="2279" spans="1:6" hidden="1" x14ac:dyDescent="0.25">
      <c r="A2279" s="2" t="s">
        <v>7746</v>
      </c>
      <c r="B2279" t="s">
        <v>2164</v>
      </c>
      <c r="C2279" t="s">
        <v>14108</v>
      </c>
    </row>
    <row r="2280" spans="1:6" hidden="1" x14ac:dyDescent="0.25">
      <c r="A2280" s="2" t="s">
        <v>1094</v>
      </c>
      <c r="B2280" t="s">
        <v>7050</v>
      </c>
    </row>
    <row r="2281" spans="1:6" x14ac:dyDescent="0.25">
      <c r="A2281" s="2" t="s">
        <v>878</v>
      </c>
      <c r="B2281" t="s">
        <v>2164</v>
      </c>
      <c r="C2281" t="s">
        <v>7217</v>
      </c>
      <c r="D2281" t="s">
        <v>6151</v>
      </c>
    </row>
    <row r="2282" spans="1:6" hidden="1" x14ac:dyDescent="0.25">
      <c r="A2282" s="2" t="s">
        <v>2164</v>
      </c>
      <c r="B2282" t="s">
        <v>14110</v>
      </c>
    </row>
    <row r="2283" spans="1:6" hidden="1" x14ac:dyDescent="0.25">
      <c r="A2283" s="2" t="s">
        <v>14109</v>
      </c>
      <c r="B2283" t="s">
        <v>2164</v>
      </c>
      <c r="C2283" t="s">
        <v>11335</v>
      </c>
      <c r="D2283" t="s">
        <v>6151</v>
      </c>
    </row>
    <row r="2284" spans="1:6" hidden="1" x14ac:dyDescent="0.25">
      <c r="A2284" s="2" t="s">
        <v>648</v>
      </c>
      <c r="B2284" t="s">
        <v>10406</v>
      </c>
      <c r="C2284" t="s">
        <v>842</v>
      </c>
      <c r="D2284" t="s">
        <v>9990</v>
      </c>
    </row>
    <row r="2285" spans="1:6" hidden="1" x14ac:dyDescent="0.25">
      <c r="A2285" s="2" t="s">
        <v>2164</v>
      </c>
      <c r="B2285" t="s">
        <v>11335</v>
      </c>
    </row>
    <row r="2286" spans="1:6" x14ac:dyDescent="0.25">
      <c r="A2286" s="2" t="s">
        <v>878</v>
      </c>
      <c r="B2286" t="s">
        <v>648</v>
      </c>
      <c r="C2286" t="s">
        <v>6767</v>
      </c>
      <c r="D2286" t="s">
        <v>10406</v>
      </c>
      <c r="E2286" t="s">
        <v>7217</v>
      </c>
      <c r="F2286" t="s">
        <v>6151</v>
      </c>
    </row>
    <row r="2287" spans="1:6" hidden="1" x14ac:dyDescent="0.25">
      <c r="A2287" s="2" t="s">
        <v>2164</v>
      </c>
      <c r="B2287" t="s">
        <v>13169</v>
      </c>
      <c r="C2287" t="s">
        <v>14108</v>
      </c>
    </row>
    <row r="2288" spans="1:6" hidden="1" x14ac:dyDescent="0.25">
      <c r="A2288" s="2" t="s">
        <v>14109</v>
      </c>
      <c r="B2288" t="s">
        <v>2164</v>
      </c>
      <c r="C2288" t="s">
        <v>14107</v>
      </c>
      <c r="D2288" t="s">
        <v>11335</v>
      </c>
      <c r="E2288" t="s">
        <v>6151</v>
      </c>
    </row>
    <row r="2289" spans="1:8" x14ac:dyDescent="0.25">
      <c r="A2289" s="2" t="s">
        <v>878</v>
      </c>
      <c r="B2289" t="s">
        <v>648</v>
      </c>
      <c r="C2289" t="s">
        <v>2164</v>
      </c>
      <c r="D2289" t="s">
        <v>13169</v>
      </c>
      <c r="E2289" t="s">
        <v>11335</v>
      </c>
    </row>
    <row r="2290" spans="1:8" hidden="1" x14ac:dyDescent="0.25">
      <c r="A2290" s="2" t="s">
        <v>1094</v>
      </c>
      <c r="B2290" t="s">
        <v>10406</v>
      </c>
      <c r="C2290" t="s">
        <v>7217</v>
      </c>
    </row>
    <row r="2291" spans="1:8" hidden="1" x14ac:dyDescent="0.25">
      <c r="A2291" s="2" t="s">
        <v>1094</v>
      </c>
      <c r="B2291" t="s">
        <v>10406</v>
      </c>
      <c r="C2291" t="s">
        <v>842</v>
      </c>
      <c r="D2291" t="s">
        <v>7217</v>
      </c>
    </row>
    <row r="2292" spans="1:8" x14ac:dyDescent="0.25">
      <c r="A2292" s="2" t="s">
        <v>878</v>
      </c>
      <c r="B2292" t="s">
        <v>1094</v>
      </c>
      <c r="C2292" t="s">
        <v>14109</v>
      </c>
      <c r="D2292" t="s">
        <v>842</v>
      </c>
      <c r="E2292" t="s">
        <v>3905</v>
      </c>
      <c r="F2292" t="s">
        <v>14107</v>
      </c>
      <c r="G2292" t="s">
        <v>7217</v>
      </c>
      <c r="H2292" t="s">
        <v>6151</v>
      </c>
    </row>
    <row r="2293" spans="1:8" hidden="1" x14ac:dyDescent="0.25">
      <c r="A2293" s="2" t="s">
        <v>14109</v>
      </c>
      <c r="B2293" t="s">
        <v>2164</v>
      </c>
      <c r="C2293" t="s">
        <v>14107</v>
      </c>
    </row>
    <row r="2294" spans="1:8" hidden="1" x14ac:dyDescent="0.25">
      <c r="A2294" s="2" t="s">
        <v>1094</v>
      </c>
      <c r="B2294" t="s">
        <v>2164</v>
      </c>
      <c r="C2294" t="s">
        <v>842</v>
      </c>
      <c r="D2294" t="s">
        <v>11335</v>
      </c>
    </row>
    <row r="2295" spans="1:8" hidden="1" x14ac:dyDescent="0.25">
      <c r="A2295" s="2" t="s">
        <v>14109</v>
      </c>
      <c r="B2295" t="s">
        <v>2164</v>
      </c>
      <c r="C2295" t="s">
        <v>14107</v>
      </c>
      <c r="D2295" t="s">
        <v>6151</v>
      </c>
    </row>
    <row r="2296" spans="1:8" hidden="1" x14ac:dyDescent="0.25">
      <c r="A2296" s="2" t="s">
        <v>11335</v>
      </c>
      <c r="B2296" t="s">
        <v>14112</v>
      </c>
    </row>
    <row r="2297" spans="1:8" x14ac:dyDescent="0.25">
      <c r="A2297" s="2" t="s">
        <v>878</v>
      </c>
      <c r="B2297" t="s">
        <v>2164</v>
      </c>
      <c r="C2297" t="s">
        <v>13169</v>
      </c>
      <c r="D2297" t="s">
        <v>14110</v>
      </c>
    </row>
    <row r="2298" spans="1:8" hidden="1" x14ac:dyDescent="0.25">
      <c r="A2298" s="2" t="s">
        <v>14109</v>
      </c>
      <c r="B2298" t="s">
        <v>2164</v>
      </c>
      <c r="C2298" t="s">
        <v>6151</v>
      </c>
    </row>
    <row r="2299" spans="1:8" hidden="1" x14ac:dyDescent="0.25">
      <c r="A2299" s="2" t="s">
        <v>648</v>
      </c>
      <c r="B2299" t="s">
        <v>6767</v>
      </c>
      <c r="C2299" t="s">
        <v>1094</v>
      </c>
      <c r="D2299" t="s">
        <v>10406</v>
      </c>
    </row>
    <row r="2300" spans="1:8" hidden="1" x14ac:dyDescent="0.25">
      <c r="A2300" s="2" t="s">
        <v>7746</v>
      </c>
      <c r="B2300" t="s">
        <v>2164</v>
      </c>
      <c r="C2300" t="s">
        <v>13169</v>
      </c>
    </row>
    <row r="2301" spans="1:8" hidden="1" x14ac:dyDescent="0.25">
      <c r="A2301" s="2" t="s">
        <v>6767</v>
      </c>
    </row>
    <row r="2302" spans="1:8" x14ac:dyDescent="0.25">
      <c r="A2302" s="2" t="s">
        <v>878</v>
      </c>
      <c r="B2302" t="s">
        <v>7746</v>
      </c>
      <c r="C2302" t="s">
        <v>2164</v>
      </c>
      <c r="D2302" t="s">
        <v>14108</v>
      </c>
    </row>
    <row r="2303" spans="1:8" x14ac:dyDescent="0.25">
      <c r="A2303" s="2" t="s">
        <v>878</v>
      </c>
      <c r="B2303" t="s">
        <v>14109</v>
      </c>
      <c r="C2303" t="s">
        <v>6151</v>
      </c>
    </row>
    <row r="2304" spans="1:8" hidden="1" x14ac:dyDescent="0.25">
      <c r="A2304" s="2" t="s">
        <v>14109</v>
      </c>
      <c r="B2304" t="s">
        <v>2164</v>
      </c>
      <c r="C2304" t="s">
        <v>14107</v>
      </c>
      <c r="D2304" t="s">
        <v>6151</v>
      </c>
    </row>
    <row r="2305" spans="1:4" hidden="1" x14ac:dyDescent="0.25">
      <c r="A2305" s="2" t="s">
        <v>2164</v>
      </c>
      <c r="B2305" t="s">
        <v>11335</v>
      </c>
    </row>
    <row r="2306" spans="1:4" x14ac:dyDescent="0.25">
      <c r="A2306" s="2" t="s">
        <v>878</v>
      </c>
      <c r="B2306" t="s">
        <v>7746</v>
      </c>
      <c r="C2306" t="s">
        <v>14109</v>
      </c>
      <c r="D2306" t="s">
        <v>2164</v>
      </c>
    </row>
    <row r="2307" spans="1:4" hidden="1" x14ac:dyDescent="0.25">
      <c r="A2307" s="2" t="s">
        <v>648</v>
      </c>
      <c r="B2307" t="s">
        <v>2164</v>
      </c>
      <c r="C2307" t="s">
        <v>8666</v>
      </c>
    </row>
    <row r="2308" spans="1:4" hidden="1" x14ac:dyDescent="0.25">
      <c r="A2308" s="2" t="s">
        <v>1094</v>
      </c>
    </row>
    <row r="2309" spans="1:4" hidden="1" x14ac:dyDescent="0.25">
      <c r="A2309" s="2" t="s">
        <v>14109</v>
      </c>
      <c r="B2309" t="s">
        <v>2164</v>
      </c>
      <c r="C2309" t="s">
        <v>14107</v>
      </c>
      <c r="D2309" t="s">
        <v>6151</v>
      </c>
    </row>
    <row r="2310" spans="1:4" hidden="1" x14ac:dyDescent="0.25">
      <c r="A2310" s="2" t="s">
        <v>1094</v>
      </c>
      <c r="B2310" t="s">
        <v>10406</v>
      </c>
      <c r="C2310" t="s">
        <v>11335</v>
      </c>
    </row>
    <row r="2311" spans="1:4" hidden="1" x14ac:dyDescent="0.25">
      <c r="A2311" s="2" t="s">
        <v>3905</v>
      </c>
      <c r="B2311" t="s">
        <v>14107</v>
      </c>
    </row>
    <row r="2312" spans="1:4" hidden="1" x14ac:dyDescent="0.25">
      <c r="A2312" s="2" t="s">
        <v>3905</v>
      </c>
    </row>
    <row r="2313" spans="1:4" hidden="1" x14ac:dyDescent="0.25">
      <c r="A2313" s="2" t="s">
        <v>2164</v>
      </c>
      <c r="B2313" t="s">
        <v>3905</v>
      </c>
    </row>
    <row r="2314" spans="1:4" hidden="1" x14ac:dyDescent="0.25">
      <c r="A2314" s="2" t="s">
        <v>648</v>
      </c>
      <c r="B2314" t="s">
        <v>1094</v>
      </c>
      <c r="C2314" t="s">
        <v>7217</v>
      </c>
    </row>
    <row r="2315" spans="1:4" hidden="1" x14ac:dyDescent="0.25">
      <c r="A2315" s="2" t="s">
        <v>3905</v>
      </c>
      <c r="B2315" t="s">
        <v>14107</v>
      </c>
      <c r="C2315" t="s">
        <v>6151</v>
      </c>
    </row>
    <row r="2316" spans="1:4" hidden="1" x14ac:dyDescent="0.25">
      <c r="A2316" s="2" t="s">
        <v>1094</v>
      </c>
      <c r="B2316" t="s">
        <v>2164</v>
      </c>
    </row>
    <row r="2317" spans="1:4" x14ac:dyDescent="0.25">
      <c r="A2317" s="2" t="s">
        <v>878</v>
      </c>
      <c r="B2317" t="s">
        <v>2164</v>
      </c>
    </row>
    <row r="2318" spans="1:4" hidden="1" x14ac:dyDescent="0.25">
      <c r="A2318" s="2" t="s">
        <v>1094</v>
      </c>
      <c r="B2318" t="s">
        <v>2164</v>
      </c>
      <c r="C2318" t="s">
        <v>11335</v>
      </c>
    </row>
    <row r="2319" spans="1:4" hidden="1" x14ac:dyDescent="0.25">
      <c r="A2319" s="2" t="s">
        <v>1094</v>
      </c>
      <c r="B2319" t="s">
        <v>11335</v>
      </c>
    </row>
    <row r="2320" spans="1:4" hidden="1" x14ac:dyDescent="0.25">
      <c r="A2320" s="2" t="s">
        <v>7746</v>
      </c>
      <c r="B2320" t="s">
        <v>2164</v>
      </c>
      <c r="C2320" t="s">
        <v>6151</v>
      </c>
    </row>
    <row r="2321" spans="1:5" hidden="1" x14ac:dyDescent="0.25">
      <c r="A2321" s="2" t="s">
        <v>648</v>
      </c>
      <c r="B2321" t="s">
        <v>1094</v>
      </c>
      <c r="C2321" t="s">
        <v>2164</v>
      </c>
      <c r="D2321" t="s">
        <v>10406</v>
      </c>
      <c r="E2321" t="s">
        <v>842</v>
      </c>
    </row>
    <row r="2322" spans="1:5" hidden="1" x14ac:dyDescent="0.25">
      <c r="A2322" s="2" t="s">
        <v>3905</v>
      </c>
      <c r="B2322" t="s">
        <v>6151</v>
      </c>
    </row>
    <row r="2323" spans="1:5" hidden="1" x14ac:dyDescent="0.25">
      <c r="A2323" s="2" t="s">
        <v>648</v>
      </c>
      <c r="B2323" t="s">
        <v>6767</v>
      </c>
      <c r="C2323" t="s">
        <v>10406</v>
      </c>
      <c r="D2323" t="s">
        <v>842</v>
      </c>
    </row>
    <row r="2324" spans="1:5" x14ac:dyDescent="0.25">
      <c r="A2324" s="2" t="s">
        <v>878</v>
      </c>
      <c r="B2324" t="s">
        <v>14109</v>
      </c>
      <c r="C2324" t="s">
        <v>6151</v>
      </c>
    </row>
    <row r="2325" spans="1:5" x14ac:dyDescent="0.25">
      <c r="A2325" s="2" t="s">
        <v>878</v>
      </c>
      <c r="B2325" t="s">
        <v>648</v>
      </c>
      <c r="C2325" t="s">
        <v>2164</v>
      </c>
      <c r="D2325" t="s">
        <v>13169</v>
      </c>
      <c r="E2325" t="s">
        <v>11335</v>
      </c>
    </row>
    <row r="2326" spans="1:5" hidden="1" x14ac:dyDescent="0.25">
      <c r="A2326" s="2" t="s">
        <v>2164</v>
      </c>
      <c r="B2326" t="s">
        <v>14110</v>
      </c>
    </row>
    <row r="2327" spans="1:5" hidden="1" x14ac:dyDescent="0.25">
      <c r="A2327" s="2" t="s">
        <v>648</v>
      </c>
      <c r="B2327" t="s">
        <v>1094</v>
      </c>
      <c r="C2327" t="s">
        <v>11335</v>
      </c>
    </row>
    <row r="2328" spans="1:5" hidden="1" x14ac:dyDescent="0.25">
      <c r="A2328" s="2" t="s">
        <v>1094</v>
      </c>
      <c r="B2328" t="s">
        <v>11335</v>
      </c>
    </row>
    <row r="2329" spans="1:5" hidden="1" x14ac:dyDescent="0.25">
      <c r="A2329" s="2" t="s">
        <v>2164</v>
      </c>
      <c r="B2329" t="s">
        <v>13169</v>
      </c>
      <c r="C2329" t="s">
        <v>14110</v>
      </c>
    </row>
    <row r="2330" spans="1:5" hidden="1" x14ac:dyDescent="0.25">
      <c r="A2330" s="2" t="s">
        <v>1094</v>
      </c>
      <c r="B2330" t="s">
        <v>2164</v>
      </c>
      <c r="C2330" t="s">
        <v>11335</v>
      </c>
    </row>
    <row r="2331" spans="1:5" hidden="1" x14ac:dyDescent="0.25">
      <c r="A2331" s="2" t="s">
        <v>2164</v>
      </c>
    </row>
    <row r="2332" spans="1:5" hidden="1" x14ac:dyDescent="0.25">
      <c r="A2332" s="2" t="s">
        <v>10406</v>
      </c>
      <c r="B2332" t="s">
        <v>842</v>
      </c>
      <c r="C2332" t="s">
        <v>7050</v>
      </c>
    </row>
    <row r="2333" spans="1:5" hidden="1" x14ac:dyDescent="0.25">
      <c r="A2333" s="2" t="s">
        <v>14109</v>
      </c>
      <c r="B2333" t="s">
        <v>2164</v>
      </c>
      <c r="C2333" t="s">
        <v>7050</v>
      </c>
      <c r="D2333" t="s">
        <v>6151</v>
      </c>
    </row>
    <row r="2334" spans="1:5" hidden="1" x14ac:dyDescent="0.25">
      <c r="A2334" s="2" t="s">
        <v>2164</v>
      </c>
    </row>
    <row r="2335" spans="1:5" hidden="1" x14ac:dyDescent="0.25">
      <c r="A2335" s="2" t="s">
        <v>2164</v>
      </c>
      <c r="B2335" t="s">
        <v>3905</v>
      </c>
      <c r="C2335" t="s">
        <v>14107</v>
      </c>
      <c r="D2335" t="s">
        <v>6151</v>
      </c>
    </row>
    <row r="2336" spans="1:5" hidden="1" x14ac:dyDescent="0.25">
      <c r="A2336" s="2" t="s">
        <v>1094</v>
      </c>
      <c r="B2336" t="s">
        <v>2164</v>
      </c>
    </row>
    <row r="2337" spans="1:5" hidden="1" x14ac:dyDescent="0.25">
      <c r="A2337" s="2" t="s">
        <v>3905</v>
      </c>
    </row>
    <row r="2338" spans="1:5" x14ac:dyDescent="0.25">
      <c r="A2338" s="2" t="s">
        <v>878</v>
      </c>
    </row>
    <row r="2339" spans="1:5" hidden="1" x14ac:dyDescent="0.25">
      <c r="A2339" s="2" t="s">
        <v>648</v>
      </c>
      <c r="B2339" t="s">
        <v>1094</v>
      </c>
      <c r="C2339" t="s">
        <v>2164</v>
      </c>
    </row>
    <row r="2340" spans="1:5" hidden="1" x14ac:dyDescent="0.25">
      <c r="A2340" s="2" t="s">
        <v>1094</v>
      </c>
      <c r="B2340" t="s">
        <v>842</v>
      </c>
      <c r="C2340" t="s">
        <v>11335</v>
      </c>
    </row>
    <row r="2341" spans="1:5" hidden="1" x14ac:dyDescent="0.25">
      <c r="A2341" s="2" t="s">
        <v>1094</v>
      </c>
    </row>
    <row r="2342" spans="1:5" x14ac:dyDescent="0.25">
      <c r="A2342" s="2" t="s">
        <v>878</v>
      </c>
      <c r="B2342" t="s">
        <v>1094</v>
      </c>
      <c r="C2342" t="s">
        <v>14109</v>
      </c>
      <c r="D2342" t="s">
        <v>842</v>
      </c>
    </row>
    <row r="2343" spans="1:5" hidden="1" x14ac:dyDescent="0.25">
      <c r="A2343" s="2" t="s">
        <v>1094</v>
      </c>
      <c r="B2343" t="s">
        <v>2164</v>
      </c>
      <c r="C2343" t="s">
        <v>10406</v>
      </c>
      <c r="D2343" t="s">
        <v>842</v>
      </c>
      <c r="E2343" t="s">
        <v>11335</v>
      </c>
    </row>
    <row r="2344" spans="1:5" hidden="1" x14ac:dyDescent="0.25">
      <c r="A2344" s="2" t="s">
        <v>1094</v>
      </c>
    </row>
    <row r="2345" spans="1:5" hidden="1" x14ac:dyDescent="0.25">
      <c r="A2345" s="2" t="s">
        <v>1094</v>
      </c>
      <c r="B2345" t="s">
        <v>11335</v>
      </c>
    </row>
    <row r="2346" spans="1:5" x14ac:dyDescent="0.25">
      <c r="A2346" s="2" t="s">
        <v>878</v>
      </c>
      <c r="B2346" t="s">
        <v>648</v>
      </c>
      <c r="C2346" t="s">
        <v>7217</v>
      </c>
    </row>
    <row r="2347" spans="1:5" hidden="1" x14ac:dyDescent="0.25">
      <c r="A2347" s="2" t="s">
        <v>2164</v>
      </c>
      <c r="B2347" t="s">
        <v>3905</v>
      </c>
      <c r="C2347" t="s">
        <v>6151</v>
      </c>
    </row>
    <row r="2348" spans="1:5" hidden="1" x14ac:dyDescent="0.25">
      <c r="A2348" s="2" t="s">
        <v>1094</v>
      </c>
      <c r="B2348" t="s">
        <v>11335</v>
      </c>
    </row>
    <row r="2349" spans="1:5" x14ac:dyDescent="0.25">
      <c r="A2349" s="2" t="s">
        <v>878</v>
      </c>
      <c r="B2349" t="s">
        <v>2164</v>
      </c>
      <c r="C2349" t="s">
        <v>842</v>
      </c>
      <c r="D2349" t="s">
        <v>14107</v>
      </c>
      <c r="E2349" t="s">
        <v>6151</v>
      </c>
    </row>
    <row r="2350" spans="1:5" hidden="1" x14ac:dyDescent="0.25">
      <c r="A2350" s="2" t="s">
        <v>1094</v>
      </c>
      <c r="B2350" t="s">
        <v>2164</v>
      </c>
      <c r="C2350" t="s">
        <v>11335</v>
      </c>
    </row>
    <row r="2351" spans="1:5" hidden="1" x14ac:dyDescent="0.25">
      <c r="A2351" s="2" t="s">
        <v>1094</v>
      </c>
      <c r="B2351" t="s">
        <v>2164</v>
      </c>
    </row>
    <row r="2352" spans="1:5" hidden="1" x14ac:dyDescent="0.25">
      <c r="A2352" s="2" t="s">
        <v>1094</v>
      </c>
      <c r="B2352" t="s">
        <v>14109</v>
      </c>
      <c r="C2352" t="s">
        <v>2164</v>
      </c>
    </row>
    <row r="2353" spans="1:4" hidden="1" x14ac:dyDescent="0.25">
      <c r="A2353" s="2" t="s">
        <v>1094</v>
      </c>
      <c r="B2353" t="s">
        <v>14109</v>
      </c>
    </row>
    <row r="2354" spans="1:4" hidden="1" x14ac:dyDescent="0.25">
      <c r="A2354" s="2" t="s">
        <v>1094</v>
      </c>
      <c r="B2354" t="s">
        <v>10406</v>
      </c>
      <c r="C2354" t="s">
        <v>11335</v>
      </c>
    </row>
    <row r="2355" spans="1:4" hidden="1" x14ac:dyDescent="0.25">
      <c r="A2355" s="2" t="s">
        <v>1094</v>
      </c>
      <c r="B2355" t="s">
        <v>10406</v>
      </c>
    </row>
    <row r="2356" spans="1:4" x14ac:dyDescent="0.25">
      <c r="A2356" s="2" t="s">
        <v>878</v>
      </c>
      <c r="B2356" t="s">
        <v>3905</v>
      </c>
      <c r="C2356" t="s">
        <v>7217</v>
      </c>
    </row>
    <row r="2357" spans="1:4" hidden="1" x14ac:dyDescent="0.25">
      <c r="A2357" s="2" t="s">
        <v>7746</v>
      </c>
      <c r="B2357" t="s">
        <v>2164</v>
      </c>
      <c r="C2357" t="s">
        <v>13169</v>
      </c>
      <c r="D2357" t="s">
        <v>7050</v>
      </c>
    </row>
    <row r="2358" spans="1:4" hidden="1" x14ac:dyDescent="0.25">
      <c r="A2358" s="2" t="s">
        <v>3905</v>
      </c>
      <c r="B2358" t="s">
        <v>14107</v>
      </c>
    </row>
    <row r="2359" spans="1:4" hidden="1" x14ac:dyDescent="0.25">
      <c r="A2359" s="2" t="s">
        <v>1094</v>
      </c>
    </row>
    <row r="2360" spans="1:4" hidden="1" x14ac:dyDescent="0.25">
      <c r="A2360" s="2" t="s">
        <v>1094</v>
      </c>
      <c r="B2360" t="s">
        <v>2164</v>
      </c>
      <c r="C2360" t="s">
        <v>11335</v>
      </c>
    </row>
    <row r="2361" spans="1:4" hidden="1" x14ac:dyDescent="0.25">
      <c r="A2361" s="2" t="s">
        <v>2164</v>
      </c>
      <c r="B2361" t="s">
        <v>14107</v>
      </c>
    </row>
    <row r="2362" spans="1:4" hidden="1" x14ac:dyDescent="0.25">
      <c r="A2362" s="2" t="s">
        <v>1094</v>
      </c>
      <c r="B2362" t="s">
        <v>2164</v>
      </c>
      <c r="C2362" t="s">
        <v>842</v>
      </c>
      <c r="D2362" t="s">
        <v>11335</v>
      </c>
    </row>
    <row r="2363" spans="1:4" hidden="1" x14ac:dyDescent="0.25">
      <c r="A2363" s="2" t="s">
        <v>1094</v>
      </c>
      <c r="B2363" t="s">
        <v>2164</v>
      </c>
      <c r="C2363" t="s">
        <v>11335</v>
      </c>
    </row>
    <row r="2364" spans="1:4" hidden="1" x14ac:dyDescent="0.25">
      <c r="A2364" s="2" t="s">
        <v>2164</v>
      </c>
    </row>
    <row r="2365" spans="1:4" hidden="1" x14ac:dyDescent="0.25">
      <c r="A2365" s="2" t="s">
        <v>2164</v>
      </c>
      <c r="B2365" t="s">
        <v>13169</v>
      </c>
      <c r="C2365" t="s">
        <v>6151</v>
      </c>
    </row>
    <row r="2366" spans="1:4" hidden="1" x14ac:dyDescent="0.25">
      <c r="A2366" s="2" t="s">
        <v>2164</v>
      </c>
      <c r="B2366" t="s">
        <v>7050</v>
      </c>
      <c r="C2366" t="s">
        <v>11335</v>
      </c>
    </row>
    <row r="2367" spans="1:4" hidden="1" x14ac:dyDescent="0.25">
      <c r="A2367" s="2" t="s">
        <v>2164</v>
      </c>
      <c r="B2367" t="s">
        <v>13169</v>
      </c>
      <c r="C2367" t="s">
        <v>14110</v>
      </c>
    </row>
    <row r="2368" spans="1:4" x14ac:dyDescent="0.25">
      <c r="A2368" s="2" t="s">
        <v>878</v>
      </c>
      <c r="B2368" t="s">
        <v>1094</v>
      </c>
    </row>
    <row r="2369" spans="1:4" hidden="1" x14ac:dyDescent="0.25">
      <c r="A2369" s="2" t="s">
        <v>842</v>
      </c>
      <c r="B2369" t="s">
        <v>3905</v>
      </c>
    </row>
    <row r="2370" spans="1:4" hidden="1" x14ac:dyDescent="0.25">
      <c r="A2370" s="2" t="s">
        <v>7746</v>
      </c>
      <c r="B2370" t="s">
        <v>2164</v>
      </c>
      <c r="C2370" t="s">
        <v>10406</v>
      </c>
      <c r="D2370" t="s">
        <v>14108</v>
      </c>
    </row>
    <row r="2371" spans="1:4" hidden="1" x14ac:dyDescent="0.25">
      <c r="A2371" s="2" t="s">
        <v>1094</v>
      </c>
      <c r="B2371" t="s">
        <v>2164</v>
      </c>
      <c r="C2371" t="s">
        <v>14110</v>
      </c>
    </row>
    <row r="2372" spans="1:4" hidden="1" x14ac:dyDescent="0.25">
      <c r="A2372" s="2" t="s">
        <v>1094</v>
      </c>
      <c r="B2372" t="s">
        <v>14109</v>
      </c>
      <c r="C2372" t="s">
        <v>2164</v>
      </c>
    </row>
    <row r="2373" spans="1:4" x14ac:dyDescent="0.25">
      <c r="A2373" s="2" t="s">
        <v>878</v>
      </c>
      <c r="B2373" t="s">
        <v>648</v>
      </c>
      <c r="C2373" t="s">
        <v>842</v>
      </c>
    </row>
    <row r="2374" spans="1:4" hidden="1" x14ac:dyDescent="0.25">
      <c r="A2374" s="2" t="s">
        <v>7746</v>
      </c>
      <c r="B2374" t="s">
        <v>2164</v>
      </c>
      <c r="C2374" t="s">
        <v>14108</v>
      </c>
    </row>
    <row r="2375" spans="1:4" hidden="1" x14ac:dyDescent="0.25">
      <c r="A2375" s="2" t="s">
        <v>2164</v>
      </c>
      <c r="B2375" t="s">
        <v>11335</v>
      </c>
    </row>
    <row r="2376" spans="1:4" hidden="1" x14ac:dyDescent="0.25">
      <c r="A2376" s="2" t="s">
        <v>648</v>
      </c>
      <c r="B2376" t="s">
        <v>842</v>
      </c>
      <c r="C2376" t="s">
        <v>14107</v>
      </c>
      <c r="D2376" t="s">
        <v>6151</v>
      </c>
    </row>
    <row r="2377" spans="1:4" hidden="1" x14ac:dyDescent="0.25">
      <c r="A2377" s="2" t="s">
        <v>1094</v>
      </c>
      <c r="B2377" t="s">
        <v>2164</v>
      </c>
      <c r="C2377" t="s">
        <v>9990</v>
      </c>
      <c r="D2377" t="s">
        <v>11335</v>
      </c>
    </row>
    <row r="2378" spans="1:4" hidden="1" x14ac:dyDescent="0.25">
      <c r="A2378" s="2" t="s">
        <v>648</v>
      </c>
      <c r="B2378" t="s">
        <v>7746</v>
      </c>
      <c r="C2378" t="s">
        <v>2164</v>
      </c>
      <c r="D2378" t="s">
        <v>6151</v>
      </c>
    </row>
    <row r="2379" spans="1:4" hidden="1" x14ac:dyDescent="0.25">
      <c r="A2379" s="2" t="s">
        <v>1094</v>
      </c>
      <c r="B2379" t="s">
        <v>14109</v>
      </c>
    </row>
    <row r="2380" spans="1:4" hidden="1" x14ac:dyDescent="0.25">
      <c r="A2380" s="2" t="s">
        <v>2164</v>
      </c>
      <c r="B2380" t="s">
        <v>7050</v>
      </c>
      <c r="C2380" t="s">
        <v>11335</v>
      </c>
    </row>
    <row r="2381" spans="1:4" hidden="1" x14ac:dyDescent="0.25">
      <c r="A2381" s="2" t="s">
        <v>1094</v>
      </c>
    </row>
    <row r="2382" spans="1:4" hidden="1" x14ac:dyDescent="0.25">
      <c r="A2382" s="2" t="s">
        <v>1094</v>
      </c>
      <c r="B2382" t="s">
        <v>14109</v>
      </c>
    </row>
    <row r="2383" spans="1:4" hidden="1" x14ac:dyDescent="0.25">
      <c r="A2383" s="2" t="s">
        <v>2164</v>
      </c>
    </row>
    <row r="2384" spans="1:4" hidden="1" x14ac:dyDescent="0.25">
      <c r="A2384" s="2" t="s">
        <v>7746</v>
      </c>
      <c r="B2384" t="s">
        <v>2164</v>
      </c>
    </row>
    <row r="2385" spans="1:5" hidden="1" x14ac:dyDescent="0.25">
      <c r="A2385" s="2" t="s">
        <v>1094</v>
      </c>
      <c r="B2385" t="s">
        <v>11335</v>
      </c>
    </row>
    <row r="2386" spans="1:5" hidden="1" x14ac:dyDescent="0.25">
      <c r="A2386" s="2" t="s">
        <v>1094</v>
      </c>
      <c r="B2386" t="s">
        <v>2164</v>
      </c>
      <c r="C2386" t="s">
        <v>11335</v>
      </c>
    </row>
    <row r="2387" spans="1:5" x14ac:dyDescent="0.25">
      <c r="A2387" s="2" t="s">
        <v>878</v>
      </c>
      <c r="B2387" t="s">
        <v>648</v>
      </c>
      <c r="C2387" t="s">
        <v>8666</v>
      </c>
    </row>
    <row r="2388" spans="1:5" hidden="1" x14ac:dyDescent="0.25">
      <c r="A2388" s="2" t="s">
        <v>2164</v>
      </c>
      <c r="B2388" t="s">
        <v>6151</v>
      </c>
    </row>
    <row r="2389" spans="1:5" hidden="1" x14ac:dyDescent="0.25">
      <c r="A2389" s="2" t="s">
        <v>14107</v>
      </c>
      <c r="B2389" t="s">
        <v>6151</v>
      </c>
    </row>
    <row r="2390" spans="1:5" x14ac:dyDescent="0.25">
      <c r="A2390" s="2" t="s">
        <v>878</v>
      </c>
      <c r="B2390" t="s">
        <v>14109</v>
      </c>
      <c r="C2390" t="s">
        <v>6151</v>
      </c>
    </row>
    <row r="2391" spans="1:5" hidden="1" x14ac:dyDescent="0.25">
      <c r="A2391" s="2" t="s">
        <v>2164</v>
      </c>
    </row>
    <row r="2392" spans="1:5" hidden="1" x14ac:dyDescent="0.25">
      <c r="A2392" s="2" t="s">
        <v>1094</v>
      </c>
      <c r="B2392" t="s">
        <v>2164</v>
      </c>
      <c r="C2392" t="s">
        <v>11335</v>
      </c>
    </row>
    <row r="2393" spans="1:5" hidden="1" x14ac:dyDescent="0.25">
      <c r="A2393" s="2" t="s">
        <v>648</v>
      </c>
      <c r="B2393" t="s">
        <v>1094</v>
      </c>
    </row>
    <row r="2394" spans="1:5" hidden="1" x14ac:dyDescent="0.25">
      <c r="A2394" s="2" t="s">
        <v>1094</v>
      </c>
      <c r="B2394" t="s">
        <v>2164</v>
      </c>
      <c r="C2394" t="s">
        <v>11335</v>
      </c>
    </row>
    <row r="2395" spans="1:5" hidden="1" x14ac:dyDescent="0.25">
      <c r="A2395" s="2" t="s">
        <v>2164</v>
      </c>
      <c r="B2395" t="s">
        <v>11335</v>
      </c>
    </row>
    <row r="2396" spans="1:5" x14ac:dyDescent="0.25">
      <c r="A2396" s="2" t="s">
        <v>878</v>
      </c>
      <c r="B2396" t="s">
        <v>648</v>
      </c>
      <c r="C2396" t="s">
        <v>842</v>
      </c>
    </row>
    <row r="2397" spans="1:5" hidden="1" x14ac:dyDescent="0.25">
      <c r="A2397" s="2" t="s">
        <v>7746</v>
      </c>
      <c r="B2397" t="s">
        <v>2164</v>
      </c>
      <c r="C2397" t="s">
        <v>11335</v>
      </c>
    </row>
    <row r="2398" spans="1:5" hidden="1" x14ac:dyDescent="0.25">
      <c r="A2398" s="2" t="s">
        <v>7746</v>
      </c>
      <c r="B2398" t="s">
        <v>1094</v>
      </c>
      <c r="C2398" t="s">
        <v>2164</v>
      </c>
    </row>
    <row r="2399" spans="1:5" hidden="1" x14ac:dyDescent="0.25">
      <c r="A2399" s="2" t="s">
        <v>2164</v>
      </c>
    </row>
    <row r="2400" spans="1:5" hidden="1" x14ac:dyDescent="0.25">
      <c r="A2400" s="2" t="s">
        <v>648</v>
      </c>
      <c r="B2400" t="s">
        <v>7746</v>
      </c>
      <c r="C2400" t="s">
        <v>2164</v>
      </c>
      <c r="D2400" t="s">
        <v>13169</v>
      </c>
      <c r="E2400" t="s">
        <v>14110</v>
      </c>
    </row>
    <row r="2401" spans="1:6" x14ac:dyDescent="0.25">
      <c r="A2401" s="2" t="s">
        <v>878</v>
      </c>
      <c r="B2401" t="s">
        <v>14109</v>
      </c>
      <c r="C2401" t="s">
        <v>6151</v>
      </c>
    </row>
    <row r="2402" spans="1:6" x14ac:dyDescent="0.25">
      <c r="A2402" s="2" t="s">
        <v>878</v>
      </c>
      <c r="B2402" t="s">
        <v>7217</v>
      </c>
    </row>
    <row r="2403" spans="1:6" hidden="1" x14ac:dyDescent="0.25">
      <c r="A2403" s="2" t="s">
        <v>2164</v>
      </c>
    </row>
    <row r="2404" spans="1:6" hidden="1" x14ac:dyDescent="0.25">
      <c r="A2404" s="2" t="s">
        <v>7746</v>
      </c>
      <c r="B2404" t="s">
        <v>2164</v>
      </c>
      <c r="C2404" t="s">
        <v>7050</v>
      </c>
      <c r="D2404" t="s">
        <v>11335</v>
      </c>
    </row>
    <row r="2405" spans="1:6" hidden="1" x14ac:dyDescent="0.25">
      <c r="A2405" s="2" t="s">
        <v>648</v>
      </c>
      <c r="B2405" t="s">
        <v>2164</v>
      </c>
      <c r="C2405" t="s">
        <v>7217</v>
      </c>
      <c r="D2405" t="s">
        <v>6151</v>
      </c>
    </row>
    <row r="2406" spans="1:6" hidden="1" x14ac:dyDescent="0.25">
      <c r="A2406" s="2" t="s">
        <v>1094</v>
      </c>
      <c r="B2406" t="s">
        <v>11335</v>
      </c>
    </row>
    <row r="2407" spans="1:6" hidden="1" x14ac:dyDescent="0.25">
      <c r="A2407" s="2" t="s">
        <v>7746</v>
      </c>
      <c r="B2407" t="s">
        <v>2164</v>
      </c>
      <c r="C2407" t="s">
        <v>11335</v>
      </c>
      <c r="D2407" t="s">
        <v>14110</v>
      </c>
    </row>
    <row r="2408" spans="1:6" hidden="1" x14ac:dyDescent="0.25">
      <c r="A2408" s="2" t="s">
        <v>2164</v>
      </c>
      <c r="B2408" t="s">
        <v>14107</v>
      </c>
    </row>
    <row r="2409" spans="1:6" hidden="1" x14ac:dyDescent="0.25">
      <c r="A2409" s="2" t="s">
        <v>3905</v>
      </c>
    </row>
    <row r="2410" spans="1:6" x14ac:dyDescent="0.25">
      <c r="A2410" s="2" t="s">
        <v>878</v>
      </c>
      <c r="B2410" t="s">
        <v>3905</v>
      </c>
      <c r="C2410" t="s">
        <v>11335</v>
      </c>
      <c r="D2410" t="s">
        <v>7217</v>
      </c>
      <c r="E2410" t="s">
        <v>6151</v>
      </c>
    </row>
    <row r="2411" spans="1:6" hidden="1" x14ac:dyDescent="0.25">
      <c r="A2411" s="2" t="s">
        <v>14109</v>
      </c>
      <c r="B2411" t="s">
        <v>2164</v>
      </c>
      <c r="C2411" t="s">
        <v>14107</v>
      </c>
      <c r="D2411" t="s">
        <v>6151</v>
      </c>
    </row>
    <row r="2412" spans="1:6" hidden="1" x14ac:dyDescent="0.25">
      <c r="A2412" s="2" t="s">
        <v>7050</v>
      </c>
    </row>
    <row r="2413" spans="1:6" hidden="1" x14ac:dyDescent="0.25">
      <c r="A2413" s="2" t="s">
        <v>14109</v>
      </c>
      <c r="B2413" t="s">
        <v>2164</v>
      </c>
      <c r="C2413" t="s">
        <v>6151</v>
      </c>
    </row>
    <row r="2414" spans="1:6" hidden="1" x14ac:dyDescent="0.25">
      <c r="A2414" s="2" t="s">
        <v>6151</v>
      </c>
    </row>
    <row r="2415" spans="1:6" x14ac:dyDescent="0.25">
      <c r="A2415" s="2" t="s">
        <v>878</v>
      </c>
      <c r="B2415" t="s">
        <v>2164</v>
      </c>
      <c r="C2415" t="s">
        <v>13169</v>
      </c>
      <c r="D2415" t="s">
        <v>11335</v>
      </c>
      <c r="E2415" t="s">
        <v>14110</v>
      </c>
      <c r="F2415" t="s">
        <v>8666</v>
      </c>
    </row>
    <row r="2416" spans="1:6" hidden="1" x14ac:dyDescent="0.25">
      <c r="A2416" s="2" t="s">
        <v>3905</v>
      </c>
    </row>
    <row r="2417" spans="1:5" x14ac:dyDescent="0.25">
      <c r="A2417" s="2" t="s">
        <v>878</v>
      </c>
      <c r="B2417" t="s">
        <v>14109</v>
      </c>
      <c r="C2417" t="s">
        <v>2164</v>
      </c>
      <c r="D2417" t="s">
        <v>6151</v>
      </c>
    </row>
    <row r="2418" spans="1:5" x14ac:dyDescent="0.25">
      <c r="A2418" s="2" t="s">
        <v>878</v>
      </c>
      <c r="B2418" t="s">
        <v>6767</v>
      </c>
      <c r="C2418" t="s">
        <v>7217</v>
      </c>
      <c r="D2418" t="s">
        <v>6151</v>
      </c>
    </row>
    <row r="2419" spans="1:5" hidden="1" x14ac:dyDescent="0.25">
      <c r="A2419" s="2" t="s">
        <v>2164</v>
      </c>
      <c r="B2419" t="s">
        <v>8666</v>
      </c>
    </row>
    <row r="2420" spans="1:5" x14ac:dyDescent="0.25">
      <c r="A2420" s="2" t="s">
        <v>878</v>
      </c>
      <c r="B2420" t="s">
        <v>648</v>
      </c>
      <c r="C2420" t="s">
        <v>842</v>
      </c>
    </row>
    <row r="2421" spans="1:5" hidden="1" x14ac:dyDescent="0.25">
      <c r="A2421" s="2" t="s">
        <v>2164</v>
      </c>
      <c r="B2421" t="s">
        <v>3905</v>
      </c>
      <c r="C2421" t="s">
        <v>14107</v>
      </c>
      <c r="D2421" t="s">
        <v>6151</v>
      </c>
    </row>
    <row r="2422" spans="1:5" hidden="1" x14ac:dyDescent="0.25">
      <c r="A2422" s="2" t="s">
        <v>1094</v>
      </c>
    </row>
    <row r="2423" spans="1:5" hidden="1" x14ac:dyDescent="0.25">
      <c r="A2423" s="2" t="s">
        <v>1094</v>
      </c>
      <c r="B2423" t="s">
        <v>14109</v>
      </c>
      <c r="C2423" t="s">
        <v>2164</v>
      </c>
    </row>
    <row r="2424" spans="1:5" x14ac:dyDescent="0.25">
      <c r="A2424" s="2" t="s">
        <v>878</v>
      </c>
      <c r="B2424" t="s">
        <v>3905</v>
      </c>
    </row>
    <row r="2425" spans="1:5" hidden="1" x14ac:dyDescent="0.25">
      <c r="A2425" s="2" t="s">
        <v>2164</v>
      </c>
      <c r="B2425" t="s">
        <v>7050</v>
      </c>
      <c r="C2425" t="s">
        <v>9990</v>
      </c>
      <c r="D2425" t="s">
        <v>11335</v>
      </c>
    </row>
    <row r="2426" spans="1:5" x14ac:dyDescent="0.25">
      <c r="A2426" s="2" t="s">
        <v>878</v>
      </c>
      <c r="B2426" t="s">
        <v>6767</v>
      </c>
      <c r="C2426" t="s">
        <v>1094</v>
      </c>
      <c r="D2426" t="s">
        <v>14109</v>
      </c>
      <c r="E2426" t="s">
        <v>10406</v>
      </c>
    </row>
    <row r="2427" spans="1:5" hidden="1" x14ac:dyDescent="0.25">
      <c r="A2427" s="2" t="s">
        <v>2164</v>
      </c>
      <c r="B2427" t="s">
        <v>13169</v>
      </c>
      <c r="C2427" t="s">
        <v>14110</v>
      </c>
    </row>
    <row r="2428" spans="1:5" x14ac:dyDescent="0.25">
      <c r="A2428" s="2" t="s">
        <v>878</v>
      </c>
      <c r="B2428" t="s">
        <v>14109</v>
      </c>
      <c r="C2428" t="s">
        <v>2164</v>
      </c>
      <c r="D2428" t="s">
        <v>6151</v>
      </c>
    </row>
    <row r="2429" spans="1:5" hidden="1" x14ac:dyDescent="0.25">
      <c r="A2429" s="2" t="s">
        <v>2164</v>
      </c>
      <c r="B2429" t="s">
        <v>10406</v>
      </c>
      <c r="C2429" t="s">
        <v>7050</v>
      </c>
      <c r="D2429" t="s">
        <v>9990</v>
      </c>
    </row>
    <row r="2430" spans="1:5" x14ac:dyDescent="0.25">
      <c r="A2430" s="2" t="s">
        <v>878</v>
      </c>
      <c r="B2430" t="s">
        <v>6151</v>
      </c>
    </row>
    <row r="2431" spans="1:5" hidden="1" x14ac:dyDescent="0.25">
      <c r="A2431" s="2" t="s">
        <v>14109</v>
      </c>
      <c r="B2431" t="s">
        <v>2164</v>
      </c>
      <c r="C2431" t="s">
        <v>6151</v>
      </c>
    </row>
    <row r="2432" spans="1:5" hidden="1" x14ac:dyDescent="0.25">
      <c r="A2432" s="2" t="s">
        <v>842</v>
      </c>
      <c r="B2432" t="s">
        <v>3905</v>
      </c>
      <c r="C2432" t="s">
        <v>6151</v>
      </c>
    </row>
    <row r="2433" spans="1:5" x14ac:dyDescent="0.25">
      <c r="A2433" s="2" t="s">
        <v>878</v>
      </c>
      <c r="B2433" t="s">
        <v>648</v>
      </c>
      <c r="C2433" t="s">
        <v>7217</v>
      </c>
    </row>
    <row r="2434" spans="1:5" hidden="1" x14ac:dyDescent="0.25">
      <c r="A2434" s="2" t="s">
        <v>2164</v>
      </c>
      <c r="B2434" t="s">
        <v>10406</v>
      </c>
      <c r="C2434" t="s">
        <v>9990</v>
      </c>
      <c r="D2434" t="s">
        <v>11335</v>
      </c>
    </row>
    <row r="2435" spans="1:5" hidden="1" x14ac:dyDescent="0.25">
      <c r="A2435" s="2" t="s">
        <v>3905</v>
      </c>
      <c r="B2435" t="s">
        <v>14107</v>
      </c>
      <c r="C2435" t="s">
        <v>6151</v>
      </c>
    </row>
    <row r="2436" spans="1:5" hidden="1" x14ac:dyDescent="0.25">
      <c r="A2436" s="2" t="s">
        <v>1094</v>
      </c>
    </row>
    <row r="2437" spans="1:5" hidden="1" x14ac:dyDescent="0.25">
      <c r="A2437" s="2" t="s">
        <v>648</v>
      </c>
      <c r="B2437" t="s">
        <v>1094</v>
      </c>
      <c r="C2437" t="s">
        <v>2164</v>
      </c>
      <c r="D2437" t="s">
        <v>11335</v>
      </c>
    </row>
    <row r="2438" spans="1:5" hidden="1" x14ac:dyDescent="0.25">
      <c r="A2438" s="2" t="s">
        <v>1094</v>
      </c>
    </row>
    <row r="2439" spans="1:5" hidden="1" x14ac:dyDescent="0.25">
      <c r="A2439" s="2" t="s">
        <v>3905</v>
      </c>
      <c r="B2439" t="s">
        <v>6151</v>
      </c>
    </row>
    <row r="2440" spans="1:5" x14ac:dyDescent="0.25">
      <c r="A2440" s="2" t="s">
        <v>878</v>
      </c>
      <c r="B2440" t="s">
        <v>648</v>
      </c>
      <c r="C2440" t="s">
        <v>13169</v>
      </c>
    </row>
    <row r="2441" spans="1:5" hidden="1" x14ac:dyDescent="0.25">
      <c r="A2441" s="2" t="s">
        <v>1094</v>
      </c>
      <c r="B2441" t="s">
        <v>2164</v>
      </c>
      <c r="C2441" t="s">
        <v>10406</v>
      </c>
      <c r="D2441" t="s">
        <v>842</v>
      </c>
      <c r="E2441" t="s">
        <v>7217</v>
      </c>
    </row>
    <row r="2442" spans="1:5" hidden="1" x14ac:dyDescent="0.25">
      <c r="A2442" s="2" t="s">
        <v>1094</v>
      </c>
      <c r="B2442" t="s">
        <v>2164</v>
      </c>
    </row>
    <row r="2443" spans="1:5" x14ac:dyDescent="0.25">
      <c r="A2443" s="2" t="s">
        <v>878</v>
      </c>
      <c r="B2443" t="s">
        <v>14109</v>
      </c>
      <c r="C2443" t="s">
        <v>2164</v>
      </c>
      <c r="D2443" t="s">
        <v>6151</v>
      </c>
    </row>
    <row r="2444" spans="1:5" hidden="1" x14ac:dyDescent="0.25">
      <c r="A2444" s="2" t="s">
        <v>3905</v>
      </c>
      <c r="B2444" t="s">
        <v>14107</v>
      </c>
    </row>
    <row r="2445" spans="1:5" hidden="1" x14ac:dyDescent="0.25">
      <c r="A2445" s="2" t="s">
        <v>1094</v>
      </c>
      <c r="B2445" t="s">
        <v>11335</v>
      </c>
    </row>
    <row r="2446" spans="1:5" x14ac:dyDescent="0.25">
      <c r="A2446" s="2" t="s">
        <v>878</v>
      </c>
      <c r="B2446" t="s">
        <v>648</v>
      </c>
      <c r="C2446" t="s">
        <v>7217</v>
      </c>
    </row>
    <row r="2447" spans="1:5" hidden="1" x14ac:dyDescent="0.25">
      <c r="A2447" s="2" t="s">
        <v>1094</v>
      </c>
      <c r="B2447" t="s">
        <v>7050</v>
      </c>
      <c r="C2447" t="s">
        <v>11335</v>
      </c>
    </row>
    <row r="2448" spans="1:5" hidden="1" x14ac:dyDescent="0.25">
      <c r="A2448" s="2" t="s">
        <v>2164</v>
      </c>
      <c r="B2448" t="s">
        <v>842</v>
      </c>
      <c r="C2448" t="s">
        <v>11335</v>
      </c>
    </row>
    <row r="2449" spans="1:5" hidden="1" x14ac:dyDescent="0.25">
      <c r="A2449" s="2" t="s">
        <v>3905</v>
      </c>
    </row>
    <row r="2450" spans="1:5" hidden="1" x14ac:dyDescent="0.25">
      <c r="A2450" s="2" t="s">
        <v>1094</v>
      </c>
    </row>
    <row r="2451" spans="1:5" hidden="1" x14ac:dyDescent="0.25">
      <c r="A2451" s="2" t="s">
        <v>7746</v>
      </c>
      <c r="B2451" t="s">
        <v>2164</v>
      </c>
      <c r="C2451" t="s">
        <v>14108</v>
      </c>
    </row>
    <row r="2452" spans="1:5" hidden="1" x14ac:dyDescent="0.25">
      <c r="A2452" s="2" t="s">
        <v>1094</v>
      </c>
    </row>
    <row r="2453" spans="1:5" hidden="1" x14ac:dyDescent="0.25">
      <c r="A2453" s="2" t="s">
        <v>1094</v>
      </c>
      <c r="B2453" t="s">
        <v>14109</v>
      </c>
      <c r="C2453" t="s">
        <v>2164</v>
      </c>
      <c r="D2453" t="s">
        <v>7050</v>
      </c>
      <c r="E2453" t="s">
        <v>11335</v>
      </c>
    </row>
    <row r="2454" spans="1:5" hidden="1" x14ac:dyDescent="0.25">
      <c r="A2454" s="2" t="s">
        <v>1094</v>
      </c>
      <c r="B2454" t="s">
        <v>7050</v>
      </c>
      <c r="C2454" t="s">
        <v>11335</v>
      </c>
    </row>
    <row r="2455" spans="1:5" hidden="1" x14ac:dyDescent="0.25">
      <c r="A2455" s="2" t="s">
        <v>1094</v>
      </c>
      <c r="B2455" t="s">
        <v>2164</v>
      </c>
      <c r="C2455" t="s">
        <v>11335</v>
      </c>
      <c r="D2455" t="s">
        <v>14108</v>
      </c>
    </row>
    <row r="2456" spans="1:5" hidden="1" x14ac:dyDescent="0.25">
      <c r="A2456" s="2" t="s">
        <v>14109</v>
      </c>
      <c r="B2456" t="s">
        <v>2164</v>
      </c>
      <c r="C2456" t="s">
        <v>6151</v>
      </c>
    </row>
    <row r="2457" spans="1:5" hidden="1" x14ac:dyDescent="0.25">
      <c r="A2457" s="2" t="s">
        <v>3905</v>
      </c>
      <c r="B2457" t="s">
        <v>14107</v>
      </c>
      <c r="C2457" t="s">
        <v>6151</v>
      </c>
    </row>
    <row r="2458" spans="1:5" hidden="1" x14ac:dyDescent="0.25">
      <c r="A2458" s="2" t="s">
        <v>1094</v>
      </c>
      <c r="B2458" t="s">
        <v>11335</v>
      </c>
    </row>
    <row r="2459" spans="1:5" hidden="1" x14ac:dyDescent="0.25">
      <c r="A2459" s="2" t="s">
        <v>648</v>
      </c>
      <c r="B2459" t="s">
        <v>1094</v>
      </c>
      <c r="C2459" t="s">
        <v>10406</v>
      </c>
      <c r="D2459" t="s">
        <v>842</v>
      </c>
      <c r="E2459" t="s">
        <v>9990</v>
      </c>
    </row>
    <row r="2460" spans="1:5" hidden="1" x14ac:dyDescent="0.25">
      <c r="A2460" s="2" t="s">
        <v>14109</v>
      </c>
      <c r="B2460" t="s">
        <v>2164</v>
      </c>
      <c r="C2460" t="s">
        <v>6151</v>
      </c>
    </row>
    <row r="2461" spans="1:5" x14ac:dyDescent="0.25">
      <c r="A2461" s="2" t="s">
        <v>878</v>
      </c>
      <c r="B2461" t="s">
        <v>648</v>
      </c>
      <c r="C2461" t="s">
        <v>2164</v>
      </c>
      <c r="D2461" t="s">
        <v>13169</v>
      </c>
      <c r="E2461" t="s">
        <v>14110</v>
      </c>
    </row>
    <row r="2462" spans="1:5" hidden="1" x14ac:dyDescent="0.25">
      <c r="A2462" s="2" t="s">
        <v>3905</v>
      </c>
    </row>
    <row r="2463" spans="1:5" hidden="1" x14ac:dyDescent="0.25">
      <c r="A2463" s="2" t="s">
        <v>1094</v>
      </c>
      <c r="B2463" t="s">
        <v>11335</v>
      </c>
    </row>
    <row r="2464" spans="1:5" hidden="1" x14ac:dyDescent="0.25">
      <c r="A2464" s="2" t="s">
        <v>1094</v>
      </c>
      <c r="B2464" t="s">
        <v>7050</v>
      </c>
    </row>
    <row r="2465" spans="1:4" x14ac:dyDescent="0.25">
      <c r="A2465" s="2" t="s">
        <v>878</v>
      </c>
      <c r="B2465" t="s">
        <v>648</v>
      </c>
      <c r="C2465" t="s">
        <v>10406</v>
      </c>
      <c r="D2465" t="s">
        <v>7217</v>
      </c>
    </row>
    <row r="2466" spans="1:4" hidden="1" x14ac:dyDescent="0.25">
      <c r="A2466" s="2" t="s">
        <v>2164</v>
      </c>
    </row>
    <row r="2467" spans="1:4" x14ac:dyDescent="0.25">
      <c r="A2467" s="2" t="s">
        <v>878</v>
      </c>
      <c r="B2467" t="s">
        <v>14109</v>
      </c>
      <c r="C2467" t="s">
        <v>2164</v>
      </c>
      <c r="D2467" t="s">
        <v>6151</v>
      </c>
    </row>
    <row r="2468" spans="1:4" hidden="1" x14ac:dyDescent="0.25">
      <c r="A2468" s="2" t="s">
        <v>7746</v>
      </c>
      <c r="B2468" t="s">
        <v>2164</v>
      </c>
      <c r="C2468" t="s">
        <v>11335</v>
      </c>
      <c r="D2468" t="s">
        <v>14108</v>
      </c>
    </row>
    <row r="2469" spans="1:4" hidden="1" x14ac:dyDescent="0.25">
      <c r="A2469" s="2" t="s">
        <v>648</v>
      </c>
      <c r="B2469" t="s">
        <v>14109</v>
      </c>
      <c r="C2469" t="s">
        <v>2164</v>
      </c>
      <c r="D2469" t="s">
        <v>11335</v>
      </c>
    </row>
    <row r="2470" spans="1:4" hidden="1" x14ac:dyDescent="0.25">
      <c r="A2470" s="2" t="s">
        <v>2164</v>
      </c>
      <c r="B2470" t="s">
        <v>14107</v>
      </c>
      <c r="C2470" t="s">
        <v>11335</v>
      </c>
      <c r="D2470" t="s">
        <v>6151</v>
      </c>
    </row>
    <row r="2471" spans="1:4" hidden="1" x14ac:dyDescent="0.25">
      <c r="A2471" s="2" t="s">
        <v>648</v>
      </c>
      <c r="B2471" t="s">
        <v>3905</v>
      </c>
      <c r="C2471" t="s">
        <v>6151</v>
      </c>
    </row>
    <row r="2472" spans="1:4" hidden="1" x14ac:dyDescent="0.25">
      <c r="A2472" s="2" t="s">
        <v>7746</v>
      </c>
      <c r="B2472" t="s">
        <v>14109</v>
      </c>
      <c r="C2472" t="s">
        <v>2164</v>
      </c>
      <c r="D2472" t="s">
        <v>6151</v>
      </c>
    </row>
    <row r="2473" spans="1:4" hidden="1" x14ac:dyDescent="0.25">
      <c r="A2473" s="2" t="s">
        <v>14109</v>
      </c>
      <c r="B2473" t="s">
        <v>2164</v>
      </c>
      <c r="C2473" t="s">
        <v>11335</v>
      </c>
      <c r="D2473" t="s">
        <v>6151</v>
      </c>
    </row>
    <row r="2474" spans="1:4" hidden="1" x14ac:dyDescent="0.25">
      <c r="A2474" s="2" t="s">
        <v>1094</v>
      </c>
      <c r="B2474" t="s">
        <v>14107</v>
      </c>
      <c r="C2474" t="s">
        <v>7217</v>
      </c>
      <c r="D2474" t="s">
        <v>6151</v>
      </c>
    </row>
    <row r="2475" spans="1:4" hidden="1" x14ac:dyDescent="0.25">
      <c r="A2475" s="2" t="s">
        <v>648</v>
      </c>
      <c r="B2475" t="s">
        <v>6767</v>
      </c>
      <c r="C2475" t="s">
        <v>10406</v>
      </c>
      <c r="D2475" t="s">
        <v>842</v>
      </c>
    </row>
    <row r="2476" spans="1:4" hidden="1" x14ac:dyDescent="0.25">
      <c r="A2476" s="2" t="s">
        <v>7217</v>
      </c>
    </row>
    <row r="2477" spans="1:4" hidden="1" x14ac:dyDescent="0.25">
      <c r="A2477" s="2" t="s">
        <v>3905</v>
      </c>
      <c r="B2477" t="s">
        <v>6151</v>
      </c>
    </row>
    <row r="2478" spans="1:4" hidden="1" x14ac:dyDescent="0.25">
      <c r="A2478" s="2" t="s">
        <v>1094</v>
      </c>
      <c r="B2478" t="s">
        <v>2164</v>
      </c>
      <c r="C2478" t="s">
        <v>10406</v>
      </c>
      <c r="D2478" t="s">
        <v>11335</v>
      </c>
    </row>
    <row r="2479" spans="1:4" hidden="1" x14ac:dyDescent="0.25">
      <c r="A2479" s="2" t="s">
        <v>7746</v>
      </c>
      <c r="B2479" t="s">
        <v>2164</v>
      </c>
      <c r="C2479" t="s">
        <v>11335</v>
      </c>
    </row>
    <row r="2480" spans="1:4" hidden="1" x14ac:dyDescent="0.25">
      <c r="A2480" s="2" t="s">
        <v>2164</v>
      </c>
      <c r="B2480" t="s">
        <v>14107</v>
      </c>
      <c r="C2480" t="s">
        <v>11335</v>
      </c>
      <c r="D2480" t="s">
        <v>6151</v>
      </c>
    </row>
    <row r="2481" spans="1:5" hidden="1" x14ac:dyDescent="0.25">
      <c r="A2481" s="2" t="s">
        <v>14109</v>
      </c>
      <c r="B2481" t="s">
        <v>2164</v>
      </c>
    </row>
    <row r="2482" spans="1:5" hidden="1" x14ac:dyDescent="0.25">
      <c r="A2482" s="2" t="s">
        <v>2164</v>
      </c>
      <c r="B2482" t="s">
        <v>11335</v>
      </c>
    </row>
    <row r="2483" spans="1:5" hidden="1" x14ac:dyDescent="0.25">
      <c r="A2483" s="2" t="s">
        <v>7746</v>
      </c>
      <c r="B2483" t="s">
        <v>2164</v>
      </c>
      <c r="C2483" t="s">
        <v>11335</v>
      </c>
    </row>
    <row r="2484" spans="1:5" hidden="1" x14ac:dyDescent="0.25">
      <c r="A2484" s="2" t="s">
        <v>1094</v>
      </c>
      <c r="B2484" t="s">
        <v>11335</v>
      </c>
    </row>
    <row r="2485" spans="1:5" hidden="1" x14ac:dyDescent="0.25">
      <c r="A2485" s="2" t="s">
        <v>2164</v>
      </c>
    </row>
    <row r="2486" spans="1:5" hidden="1" x14ac:dyDescent="0.25">
      <c r="A2486" s="2" t="s">
        <v>1094</v>
      </c>
      <c r="B2486" t="s">
        <v>2164</v>
      </c>
    </row>
    <row r="2487" spans="1:5" hidden="1" x14ac:dyDescent="0.25">
      <c r="A2487" s="2" t="s">
        <v>1094</v>
      </c>
    </row>
    <row r="2488" spans="1:5" hidden="1" x14ac:dyDescent="0.25">
      <c r="A2488" s="2" t="s">
        <v>1094</v>
      </c>
      <c r="B2488" t="s">
        <v>2164</v>
      </c>
      <c r="C2488" t="s">
        <v>11335</v>
      </c>
    </row>
    <row r="2489" spans="1:5" hidden="1" x14ac:dyDescent="0.25">
      <c r="A2489" s="2" t="s">
        <v>2164</v>
      </c>
    </row>
    <row r="2490" spans="1:5" hidden="1" x14ac:dyDescent="0.25">
      <c r="A2490" s="2" t="s">
        <v>1094</v>
      </c>
    </row>
    <row r="2491" spans="1:5" hidden="1" x14ac:dyDescent="0.25">
      <c r="A2491" s="2" t="s">
        <v>1094</v>
      </c>
      <c r="B2491" t="s">
        <v>2164</v>
      </c>
      <c r="C2491" t="s">
        <v>11335</v>
      </c>
      <c r="D2491" t="s">
        <v>14108</v>
      </c>
    </row>
    <row r="2492" spans="1:5" hidden="1" x14ac:dyDescent="0.25">
      <c r="A2492" s="2" t="s">
        <v>1094</v>
      </c>
      <c r="B2492" t="s">
        <v>2164</v>
      </c>
      <c r="C2492" t="s">
        <v>11335</v>
      </c>
    </row>
    <row r="2493" spans="1:5" hidden="1" x14ac:dyDescent="0.25">
      <c r="A2493" s="2" t="s">
        <v>2164</v>
      </c>
      <c r="B2493" t="s">
        <v>842</v>
      </c>
      <c r="C2493" t="s">
        <v>3905</v>
      </c>
      <c r="D2493" t="s">
        <v>14107</v>
      </c>
      <c r="E2493" t="s">
        <v>6151</v>
      </c>
    </row>
    <row r="2494" spans="1:5" hidden="1" x14ac:dyDescent="0.25">
      <c r="A2494" s="2" t="s">
        <v>648</v>
      </c>
      <c r="B2494" t="s">
        <v>1094</v>
      </c>
      <c r="C2494" t="s">
        <v>2164</v>
      </c>
      <c r="D2494" t="s">
        <v>11335</v>
      </c>
    </row>
    <row r="2495" spans="1:5" hidden="1" x14ac:dyDescent="0.25">
      <c r="A2495" s="2" t="s">
        <v>3905</v>
      </c>
    </row>
    <row r="2496" spans="1:5" hidden="1" x14ac:dyDescent="0.25">
      <c r="A2496" s="2" t="s">
        <v>2164</v>
      </c>
    </row>
    <row r="2497" spans="1:5" hidden="1" x14ac:dyDescent="0.25">
      <c r="A2497" s="2" t="s">
        <v>1094</v>
      </c>
      <c r="B2497" t="s">
        <v>10406</v>
      </c>
    </row>
    <row r="2498" spans="1:5" hidden="1" x14ac:dyDescent="0.25">
      <c r="A2498" s="2" t="s">
        <v>2164</v>
      </c>
      <c r="B2498" t="s">
        <v>842</v>
      </c>
      <c r="C2498" t="s">
        <v>14110</v>
      </c>
    </row>
    <row r="2499" spans="1:5" x14ac:dyDescent="0.25">
      <c r="A2499" s="2" t="s">
        <v>878</v>
      </c>
      <c r="B2499" t="s">
        <v>1094</v>
      </c>
      <c r="C2499" t="s">
        <v>14109</v>
      </c>
      <c r="D2499" t="s">
        <v>10406</v>
      </c>
    </row>
    <row r="2500" spans="1:5" hidden="1" x14ac:dyDescent="0.25">
      <c r="A2500" s="2" t="s">
        <v>14109</v>
      </c>
      <c r="B2500" t="s">
        <v>2164</v>
      </c>
      <c r="C2500" t="s">
        <v>11335</v>
      </c>
      <c r="D2500" t="s">
        <v>6151</v>
      </c>
    </row>
    <row r="2501" spans="1:5" hidden="1" x14ac:dyDescent="0.25">
      <c r="A2501" s="2" t="s">
        <v>2164</v>
      </c>
      <c r="B2501" t="s">
        <v>3905</v>
      </c>
      <c r="C2501" t="s">
        <v>6151</v>
      </c>
    </row>
    <row r="2502" spans="1:5" hidden="1" x14ac:dyDescent="0.25">
      <c r="A2502" s="2" t="s">
        <v>648</v>
      </c>
      <c r="B2502" t="s">
        <v>1094</v>
      </c>
      <c r="C2502" t="s">
        <v>2164</v>
      </c>
    </row>
    <row r="2503" spans="1:5" x14ac:dyDescent="0.25">
      <c r="A2503" s="2" t="s">
        <v>878</v>
      </c>
      <c r="B2503" t="s">
        <v>14109</v>
      </c>
    </row>
    <row r="2504" spans="1:5" x14ac:dyDescent="0.25">
      <c r="A2504" s="2" t="s">
        <v>878</v>
      </c>
      <c r="B2504" t="s">
        <v>1094</v>
      </c>
      <c r="C2504" t="s">
        <v>14107</v>
      </c>
    </row>
    <row r="2505" spans="1:5" hidden="1" x14ac:dyDescent="0.25">
      <c r="A2505" s="2" t="s">
        <v>1094</v>
      </c>
      <c r="B2505" t="s">
        <v>2164</v>
      </c>
    </row>
    <row r="2506" spans="1:5" hidden="1" x14ac:dyDescent="0.25">
      <c r="A2506" s="2" t="s">
        <v>2164</v>
      </c>
      <c r="B2506" t="s">
        <v>11335</v>
      </c>
    </row>
    <row r="2507" spans="1:5" x14ac:dyDescent="0.25">
      <c r="A2507" s="2" t="s">
        <v>878</v>
      </c>
      <c r="B2507" t="s">
        <v>648</v>
      </c>
      <c r="C2507" t="s">
        <v>2164</v>
      </c>
      <c r="D2507" t="s">
        <v>11335</v>
      </c>
      <c r="E2507" t="s">
        <v>14110</v>
      </c>
    </row>
    <row r="2508" spans="1:5" hidden="1" x14ac:dyDescent="0.25">
      <c r="A2508" s="2" t="s">
        <v>1094</v>
      </c>
    </row>
    <row r="2509" spans="1:5" hidden="1" x14ac:dyDescent="0.25">
      <c r="A2509" s="2" t="s">
        <v>1094</v>
      </c>
      <c r="B2509" t="s">
        <v>2164</v>
      </c>
      <c r="C2509" t="s">
        <v>11335</v>
      </c>
    </row>
    <row r="2510" spans="1:5" hidden="1" x14ac:dyDescent="0.25">
      <c r="A2510" s="2" t="s">
        <v>2164</v>
      </c>
    </row>
    <row r="2511" spans="1:5" hidden="1" x14ac:dyDescent="0.25">
      <c r="A2511" s="2" t="s">
        <v>1094</v>
      </c>
      <c r="B2511" t="s">
        <v>842</v>
      </c>
      <c r="C2511" t="s">
        <v>3905</v>
      </c>
    </row>
    <row r="2512" spans="1:5" hidden="1" x14ac:dyDescent="0.25">
      <c r="A2512" s="2" t="s">
        <v>1094</v>
      </c>
      <c r="B2512" t="s">
        <v>14109</v>
      </c>
      <c r="C2512" t="s">
        <v>14107</v>
      </c>
    </row>
    <row r="2513" spans="1:5" hidden="1" x14ac:dyDescent="0.25">
      <c r="A2513" s="2" t="s">
        <v>1094</v>
      </c>
    </row>
    <row r="2514" spans="1:5" x14ac:dyDescent="0.25">
      <c r="A2514" s="2" t="s">
        <v>878</v>
      </c>
      <c r="B2514" t="s">
        <v>2164</v>
      </c>
      <c r="C2514" t="s">
        <v>842</v>
      </c>
      <c r="D2514" t="s">
        <v>14107</v>
      </c>
      <c r="E2514" t="s">
        <v>6151</v>
      </c>
    </row>
    <row r="2515" spans="1:5" hidden="1" x14ac:dyDescent="0.25">
      <c r="A2515" s="2" t="s">
        <v>2164</v>
      </c>
      <c r="B2515" t="s">
        <v>11335</v>
      </c>
    </row>
    <row r="2516" spans="1:5" hidden="1" x14ac:dyDescent="0.25">
      <c r="A2516" s="2" t="s">
        <v>1094</v>
      </c>
      <c r="B2516" t="s">
        <v>2164</v>
      </c>
      <c r="C2516" t="s">
        <v>11335</v>
      </c>
    </row>
    <row r="2517" spans="1:5" hidden="1" x14ac:dyDescent="0.25">
      <c r="A2517" s="2" t="s">
        <v>1094</v>
      </c>
      <c r="B2517" t="s">
        <v>11335</v>
      </c>
      <c r="C2517" t="s">
        <v>7217</v>
      </c>
    </row>
    <row r="2518" spans="1:5" hidden="1" x14ac:dyDescent="0.25">
      <c r="A2518" s="2" t="s">
        <v>2164</v>
      </c>
    </row>
    <row r="2519" spans="1:5" hidden="1" x14ac:dyDescent="0.25">
      <c r="A2519" s="2" t="s">
        <v>14107</v>
      </c>
      <c r="B2519" t="s">
        <v>7217</v>
      </c>
      <c r="C2519" t="s">
        <v>6151</v>
      </c>
    </row>
    <row r="2520" spans="1:5" hidden="1" x14ac:dyDescent="0.25">
      <c r="A2520" s="2" t="s">
        <v>1094</v>
      </c>
    </row>
    <row r="2521" spans="1:5" x14ac:dyDescent="0.25">
      <c r="A2521" s="2" t="s">
        <v>878</v>
      </c>
      <c r="B2521" t="s">
        <v>2164</v>
      </c>
      <c r="C2521" t="s">
        <v>7217</v>
      </c>
      <c r="D2521" t="s">
        <v>6151</v>
      </c>
    </row>
    <row r="2522" spans="1:5" hidden="1" x14ac:dyDescent="0.25">
      <c r="A2522" s="2" t="s">
        <v>1094</v>
      </c>
      <c r="B2522" t="s">
        <v>2164</v>
      </c>
      <c r="C2522" t="s">
        <v>7050</v>
      </c>
    </row>
    <row r="2523" spans="1:5" hidden="1" x14ac:dyDescent="0.25">
      <c r="A2523" s="2" t="s">
        <v>1094</v>
      </c>
      <c r="B2523" t="s">
        <v>11335</v>
      </c>
    </row>
    <row r="2524" spans="1:5" hidden="1" x14ac:dyDescent="0.25">
      <c r="A2524" s="2" t="s">
        <v>1094</v>
      </c>
      <c r="B2524" t="s">
        <v>7050</v>
      </c>
    </row>
    <row r="2525" spans="1:5" x14ac:dyDescent="0.25">
      <c r="A2525" s="2" t="s">
        <v>878</v>
      </c>
      <c r="B2525" t="s">
        <v>648</v>
      </c>
      <c r="C2525" t="s">
        <v>842</v>
      </c>
    </row>
    <row r="2526" spans="1:5" hidden="1" x14ac:dyDescent="0.25">
      <c r="A2526" s="2" t="s">
        <v>2164</v>
      </c>
    </row>
    <row r="2527" spans="1:5" x14ac:dyDescent="0.25">
      <c r="A2527" s="2" t="s">
        <v>878</v>
      </c>
      <c r="B2527" t="s">
        <v>14109</v>
      </c>
      <c r="C2527" t="s">
        <v>7217</v>
      </c>
    </row>
    <row r="2528" spans="1:5" hidden="1" x14ac:dyDescent="0.25">
      <c r="A2528" s="2" t="s">
        <v>2164</v>
      </c>
      <c r="B2528" t="s">
        <v>11335</v>
      </c>
    </row>
    <row r="2529" spans="1:5" hidden="1" x14ac:dyDescent="0.25">
      <c r="A2529" s="2" t="s">
        <v>2164</v>
      </c>
      <c r="B2529" t="s">
        <v>13169</v>
      </c>
      <c r="C2529" t="s">
        <v>11335</v>
      </c>
      <c r="D2529" t="s">
        <v>14110</v>
      </c>
    </row>
    <row r="2530" spans="1:5" hidden="1" x14ac:dyDescent="0.25">
      <c r="A2530" s="2" t="s">
        <v>14109</v>
      </c>
      <c r="B2530" t="s">
        <v>2164</v>
      </c>
      <c r="C2530" t="s">
        <v>14107</v>
      </c>
      <c r="D2530" t="s">
        <v>6151</v>
      </c>
    </row>
    <row r="2531" spans="1:5" hidden="1" x14ac:dyDescent="0.25">
      <c r="A2531" s="2" t="s">
        <v>1094</v>
      </c>
    </row>
    <row r="2532" spans="1:5" hidden="1" x14ac:dyDescent="0.25">
      <c r="A2532" s="2" t="s">
        <v>1094</v>
      </c>
      <c r="B2532" t="s">
        <v>11335</v>
      </c>
    </row>
    <row r="2533" spans="1:5" hidden="1" x14ac:dyDescent="0.25">
      <c r="A2533" s="2" t="s">
        <v>2164</v>
      </c>
      <c r="B2533" t="s">
        <v>11335</v>
      </c>
      <c r="C2533" t="s">
        <v>14110</v>
      </c>
    </row>
    <row r="2534" spans="1:5" hidden="1" x14ac:dyDescent="0.25">
      <c r="A2534" s="2" t="s">
        <v>2164</v>
      </c>
      <c r="B2534" t="s">
        <v>842</v>
      </c>
    </row>
    <row r="2535" spans="1:5" hidden="1" x14ac:dyDescent="0.25">
      <c r="A2535" s="2" t="s">
        <v>1094</v>
      </c>
      <c r="B2535" t="s">
        <v>3905</v>
      </c>
      <c r="C2535" t="s">
        <v>11335</v>
      </c>
    </row>
    <row r="2536" spans="1:5" hidden="1" x14ac:dyDescent="0.25">
      <c r="A2536" s="2" t="s">
        <v>2164</v>
      </c>
      <c r="B2536" t="s">
        <v>10406</v>
      </c>
    </row>
    <row r="2537" spans="1:5" hidden="1" x14ac:dyDescent="0.25">
      <c r="A2537" s="2" t="s">
        <v>14109</v>
      </c>
      <c r="B2537" t="s">
        <v>2164</v>
      </c>
      <c r="C2537" t="s">
        <v>6151</v>
      </c>
    </row>
    <row r="2538" spans="1:5" hidden="1" x14ac:dyDescent="0.25">
      <c r="A2538" s="2" t="s">
        <v>2164</v>
      </c>
      <c r="B2538" t="s">
        <v>8666</v>
      </c>
    </row>
    <row r="2539" spans="1:5" hidden="1" x14ac:dyDescent="0.25">
      <c r="A2539" s="2" t="s">
        <v>1094</v>
      </c>
      <c r="B2539" t="s">
        <v>2164</v>
      </c>
      <c r="C2539" t="s">
        <v>11335</v>
      </c>
      <c r="D2539" t="s">
        <v>14108</v>
      </c>
    </row>
    <row r="2540" spans="1:5" hidden="1" x14ac:dyDescent="0.25">
      <c r="A2540" s="2" t="s">
        <v>2164</v>
      </c>
      <c r="B2540" t="s">
        <v>14110</v>
      </c>
    </row>
    <row r="2541" spans="1:5" hidden="1" x14ac:dyDescent="0.25">
      <c r="A2541" s="2" t="s">
        <v>2164</v>
      </c>
      <c r="B2541" t="s">
        <v>14108</v>
      </c>
    </row>
    <row r="2542" spans="1:5" hidden="1" x14ac:dyDescent="0.25">
      <c r="A2542" s="2" t="s">
        <v>2164</v>
      </c>
      <c r="B2542" t="s">
        <v>14107</v>
      </c>
      <c r="C2542" t="s">
        <v>6151</v>
      </c>
    </row>
    <row r="2543" spans="1:5" x14ac:dyDescent="0.25">
      <c r="A2543" s="2" t="s">
        <v>878</v>
      </c>
      <c r="B2543" t="s">
        <v>1094</v>
      </c>
      <c r="C2543" t="s">
        <v>14109</v>
      </c>
      <c r="D2543" t="s">
        <v>2164</v>
      </c>
      <c r="E2543" t="s">
        <v>6151</v>
      </c>
    </row>
    <row r="2544" spans="1:5" hidden="1" x14ac:dyDescent="0.25">
      <c r="A2544" s="2" t="s">
        <v>1094</v>
      </c>
      <c r="B2544" t="s">
        <v>3905</v>
      </c>
      <c r="C2544" t="s">
        <v>7217</v>
      </c>
    </row>
    <row r="2545" spans="1:4" x14ac:dyDescent="0.25">
      <c r="A2545" s="2" t="s">
        <v>878</v>
      </c>
      <c r="B2545" t="s">
        <v>1094</v>
      </c>
      <c r="C2545" t="s">
        <v>14109</v>
      </c>
    </row>
    <row r="2546" spans="1:4" hidden="1" x14ac:dyDescent="0.25">
      <c r="A2546" s="2" t="s">
        <v>1094</v>
      </c>
      <c r="B2546" t="s">
        <v>10406</v>
      </c>
    </row>
    <row r="2547" spans="1:4" hidden="1" x14ac:dyDescent="0.25">
      <c r="A2547" s="2" t="s">
        <v>1094</v>
      </c>
      <c r="B2547" t="s">
        <v>2164</v>
      </c>
      <c r="C2547" t="s">
        <v>10406</v>
      </c>
    </row>
    <row r="2548" spans="1:4" hidden="1" x14ac:dyDescent="0.25">
      <c r="A2548" s="2" t="s">
        <v>1094</v>
      </c>
      <c r="B2548" t="s">
        <v>2164</v>
      </c>
      <c r="C2548" t="s">
        <v>11335</v>
      </c>
    </row>
    <row r="2549" spans="1:4" x14ac:dyDescent="0.25">
      <c r="A2549" s="2" t="s">
        <v>878</v>
      </c>
      <c r="B2549" t="s">
        <v>2164</v>
      </c>
      <c r="C2549" t="s">
        <v>11335</v>
      </c>
    </row>
    <row r="2550" spans="1:4" x14ac:dyDescent="0.25">
      <c r="A2550" s="2" t="s">
        <v>878</v>
      </c>
      <c r="B2550" t="s">
        <v>2164</v>
      </c>
      <c r="C2550" t="s">
        <v>11335</v>
      </c>
    </row>
    <row r="2551" spans="1:4" hidden="1" x14ac:dyDescent="0.25">
      <c r="A2551" s="2" t="s">
        <v>2164</v>
      </c>
    </row>
    <row r="2552" spans="1:4" hidden="1" x14ac:dyDescent="0.25">
      <c r="A2552" s="2" t="s">
        <v>7746</v>
      </c>
      <c r="B2552" t="s">
        <v>2164</v>
      </c>
      <c r="C2552" t="s">
        <v>13169</v>
      </c>
      <c r="D2552" t="s">
        <v>11335</v>
      </c>
    </row>
    <row r="2553" spans="1:4" hidden="1" x14ac:dyDescent="0.25">
      <c r="A2553" s="2" t="s">
        <v>1094</v>
      </c>
      <c r="B2553" t="s">
        <v>14109</v>
      </c>
    </row>
    <row r="2554" spans="1:4" hidden="1" x14ac:dyDescent="0.25">
      <c r="A2554" s="2" t="s">
        <v>2164</v>
      </c>
      <c r="B2554" t="s">
        <v>11335</v>
      </c>
    </row>
    <row r="2555" spans="1:4" hidden="1" x14ac:dyDescent="0.25">
      <c r="A2555" s="2" t="s">
        <v>2164</v>
      </c>
    </row>
    <row r="2556" spans="1:4" x14ac:dyDescent="0.25">
      <c r="A2556" s="2" t="s">
        <v>878</v>
      </c>
      <c r="B2556" t="s">
        <v>1094</v>
      </c>
      <c r="C2556" t="s">
        <v>2164</v>
      </c>
      <c r="D2556" t="s">
        <v>6151</v>
      </c>
    </row>
    <row r="2557" spans="1:4" hidden="1" x14ac:dyDescent="0.25">
      <c r="A2557" s="2" t="s">
        <v>648</v>
      </c>
      <c r="B2557" t="s">
        <v>2164</v>
      </c>
      <c r="C2557" t="s">
        <v>13169</v>
      </c>
    </row>
    <row r="2558" spans="1:4" hidden="1" x14ac:dyDescent="0.25">
      <c r="A2558" s="2" t="s">
        <v>7746</v>
      </c>
      <c r="B2558" t="s">
        <v>2164</v>
      </c>
      <c r="C2558" t="s">
        <v>6151</v>
      </c>
      <c r="D2558" t="s">
        <v>14110</v>
      </c>
    </row>
    <row r="2559" spans="1:4" hidden="1" x14ac:dyDescent="0.25">
      <c r="A2559" s="2" t="s">
        <v>1094</v>
      </c>
      <c r="B2559" t="s">
        <v>14110</v>
      </c>
    </row>
    <row r="2560" spans="1:4" hidden="1" x14ac:dyDescent="0.25">
      <c r="A2560" s="2" t="s">
        <v>7746</v>
      </c>
      <c r="B2560" t="s">
        <v>2164</v>
      </c>
      <c r="C2560" t="s">
        <v>7050</v>
      </c>
      <c r="D2560" t="s">
        <v>9990</v>
      </c>
    </row>
    <row r="2561" spans="1:5" hidden="1" x14ac:dyDescent="0.25">
      <c r="A2561" s="2" t="s">
        <v>1094</v>
      </c>
      <c r="B2561" t="s">
        <v>10406</v>
      </c>
    </row>
    <row r="2562" spans="1:5" hidden="1" x14ac:dyDescent="0.25">
      <c r="A2562" s="2" t="s">
        <v>842</v>
      </c>
      <c r="B2562" t="s">
        <v>3905</v>
      </c>
    </row>
    <row r="2563" spans="1:5" hidden="1" x14ac:dyDescent="0.25">
      <c r="A2563" s="2" t="s">
        <v>3905</v>
      </c>
      <c r="B2563" t="s">
        <v>6151</v>
      </c>
    </row>
    <row r="2564" spans="1:5" hidden="1" x14ac:dyDescent="0.25">
      <c r="A2564" s="2" t="s">
        <v>648</v>
      </c>
      <c r="B2564" t="s">
        <v>1094</v>
      </c>
    </row>
    <row r="2565" spans="1:5" hidden="1" x14ac:dyDescent="0.25">
      <c r="A2565" s="2" t="s">
        <v>1094</v>
      </c>
    </row>
    <row r="2566" spans="1:5" hidden="1" x14ac:dyDescent="0.25">
      <c r="A2566" s="2" t="s">
        <v>7746</v>
      </c>
      <c r="B2566" t="s">
        <v>2164</v>
      </c>
    </row>
    <row r="2567" spans="1:5" hidden="1" x14ac:dyDescent="0.25">
      <c r="A2567" s="2" t="s">
        <v>1094</v>
      </c>
      <c r="B2567" t="s">
        <v>842</v>
      </c>
    </row>
    <row r="2568" spans="1:5" hidden="1" x14ac:dyDescent="0.25">
      <c r="A2568" s="2" t="s">
        <v>1094</v>
      </c>
      <c r="B2568" t="s">
        <v>2164</v>
      </c>
    </row>
    <row r="2569" spans="1:5" hidden="1" x14ac:dyDescent="0.25">
      <c r="A2569" s="2" t="s">
        <v>2164</v>
      </c>
      <c r="B2569" t="s">
        <v>10406</v>
      </c>
      <c r="C2569" t="s">
        <v>11335</v>
      </c>
    </row>
    <row r="2570" spans="1:5" hidden="1" x14ac:dyDescent="0.25">
      <c r="A2570" s="2" t="s">
        <v>2164</v>
      </c>
      <c r="B2570" t="s">
        <v>842</v>
      </c>
      <c r="C2570" t="s">
        <v>3905</v>
      </c>
      <c r="D2570" t="s">
        <v>6151</v>
      </c>
    </row>
    <row r="2571" spans="1:5" hidden="1" x14ac:dyDescent="0.25">
      <c r="A2571" s="2" t="s">
        <v>3905</v>
      </c>
      <c r="B2571" t="s">
        <v>6151</v>
      </c>
    </row>
    <row r="2572" spans="1:5" hidden="1" x14ac:dyDescent="0.25">
      <c r="A2572" s="2" t="s">
        <v>648</v>
      </c>
      <c r="B2572" t="s">
        <v>1094</v>
      </c>
      <c r="C2572" t="s">
        <v>10406</v>
      </c>
    </row>
    <row r="2573" spans="1:5" hidden="1" x14ac:dyDescent="0.25">
      <c r="A2573" s="2" t="s">
        <v>2164</v>
      </c>
      <c r="B2573" t="s">
        <v>14110</v>
      </c>
    </row>
    <row r="2574" spans="1:5" hidden="1" x14ac:dyDescent="0.25">
      <c r="A2574" s="2" t="s">
        <v>1094</v>
      </c>
      <c r="B2574" t="s">
        <v>2164</v>
      </c>
    </row>
    <row r="2575" spans="1:5" hidden="1" x14ac:dyDescent="0.25">
      <c r="A2575" s="2" t="s">
        <v>648</v>
      </c>
      <c r="B2575" t="s">
        <v>1094</v>
      </c>
      <c r="C2575" t="s">
        <v>10406</v>
      </c>
      <c r="D2575" t="s">
        <v>7050</v>
      </c>
      <c r="E2575" t="s">
        <v>11335</v>
      </c>
    </row>
    <row r="2576" spans="1:5" x14ac:dyDescent="0.25">
      <c r="A2576" s="2" t="s">
        <v>878</v>
      </c>
      <c r="B2576" t="s">
        <v>2164</v>
      </c>
      <c r="C2576" t="s">
        <v>6151</v>
      </c>
    </row>
    <row r="2577" spans="1:5" hidden="1" x14ac:dyDescent="0.25">
      <c r="A2577" s="2" t="s">
        <v>1094</v>
      </c>
      <c r="B2577" t="s">
        <v>842</v>
      </c>
      <c r="C2577" t="s">
        <v>3905</v>
      </c>
    </row>
    <row r="2578" spans="1:5" hidden="1" x14ac:dyDescent="0.25">
      <c r="A2578" s="2" t="s">
        <v>3905</v>
      </c>
      <c r="B2578" t="s">
        <v>14107</v>
      </c>
      <c r="C2578" t="s">
        <v>7217</v>
      </c>
    </row>
    <row r="2579" spans="1:5" hidden="1" x14ac:dyDescent="0.25">
      <c r="A2579" s="2" t="s">
        <v>7746</v>
      </c>
      <c r="B2579" t="s">
        <v>2164</v>
      </c>
      <c r="C2579" t="s">
        <v>7050</v>
      </c>
    </row>
    <row r="2580" spans="1:5" hidden="1" x14ac:dyDescent="0.25">
      <c r="A2580" s="2" t="s">
        <v>14109</v>
      </c>
      <c r="B2580" t="s">
        <v>2164</v>
      </c>
      <c r="C2580" t="s">
        <v>6151</v>
      </c>
    </row>
    <row r="2581" spans="1:5" hidden="1" x14ac:dyDescent="0.25">
      <c r="A2581" s="2" t="s">
        <v>1094</v>
      </c>
    </row>
    <row r="2582" spans="1:5" hidden="1" x14ac:dyDescent="0.25">
      <c r="A2582" s="2" t="s">
        <v>14109</v>
      </c>
      <c r="B2582" t="s">
        <v>2164</v>
      </c>
      <c r="C2582" t="s">
        <v>6151</v>
      </c>
    </row>
    <row r="2583" spans="1:5" hidden="1" x14ac:dyDescent="0.25">
      <c r="A2583" s="2" t="s">
        <v>1094</v>
      </c>
      <c r="B2583" t="s">
        <v>2164</v>
      </c>
      <c r="C2583" t="s">
        <v>11335</v>
      </c>
    </row>
    <row r="2584" spans="1:5" x14ac:dyDescent="0.25">
      <c r="A2584" s="2" t="s">
        <v>878</v>
      </c>
      <c r="B2584" t="s">
        <v>14109</v>
      </c>
      <c r="C2584" t="s">
        <v>2164</v>
      </c>
      <c r="D2584" t="s">
        <v>6151</v>
      </c>
    </row>
    <row r="2585" spans="1:5" hidden="1" x14ac:dyDescent="0.25">
      <c r="A2585" s="2" t="s">
        <v>7746</v>
      </c>
      <c r="B2585" t="s">
        <v>2164</v>
      </c>
      <c r="C2585" t="s">
        <v>11335</v>
      </c>
    </row>
    <row r="2586" spans="1:5" hidden="1" x14ac:dyDescent="0.25">
      <c r="A2586" s="2" t="s">
        <v>1094</v>
      </c>
      <c r="B2586" t="s">
        <v>14109</v>
      </c>
    </row>
    <row r="2587" spans="1:5" hidden="1" x14ac:dyDescent="0.25">
      <c r="A2587" s="2" t="s">
        <v>1094</v>
      </c>
      <c r="B2587" t="s">
        <v>2164</v>
      </c>
      <c r="C2587" t="s">
        <v>11335</v>
      </c>
    </row>
    <row r="2588" spans="1:5" hidden="1" x14ac:dyDescent="0.25">
      <c r="A2588" s="2" t="s">
        <v>648</v>
      </c>
      <c r="B2588" t="s">
        <v>7746</v>
      </c>
      <c r="C2588" t="s">
        <v>2164</v>
      </c>
      <c r="D2588" t="s">
        <v>13169</v>
      </c>
      <c r="E2588" t="s">
        <v>14110</v>
      </c>
    </row>
    <row r="2589" spans="1:5" hidden="1" x14ac:dyDescent="0.25">
      <c r="A2589" s="2" t="s">
        <v>3905</v>
      </c>
    </row>
    <row r="2590" spans="1:5" hidden="1" x14ac:dyDescent="0.25">
      <c r="A2590" s="2" t="s">
        <v>648</v>
      </c>
      <c r="B2590" t="s">
        <v>7746</v>
      </c>
      <c r="C2590" t="s">
        <v>2164</v>
      </c>
    </row>
    <row r="2591" spans="1:5" hidden="1" x14ac:dyDescent="0.25">
      <c r="A2591" s="2" t="s">
        <v>14109</v>
      </c>
      <c r="B2591" t="s">
        <v>3905</v>
      </c>
      <c r="C2591" t="s">
        <v>6151</v>
      </c>
    </row>
    <row r="2592" spans="1:5" hidden="1" x14ac:dyDescent="0.25">
      <c r="A2592" s="2" t="s">
        <v>1094</v>
      </c>
      <c r="B2592" t="s">
        <v>11335</v>
      </c>
    </row>
    <row r="2593" spans="1:5" hidden="1" x14ac:dyDescent="0.25">
      <c r="A2593" s="2" t="s">
        <v>1094</v>
      </c>
      <c r="B2593" t="s">
        <v>3905</v>
      </c>
      <c r="C2593" t="s">
        <v>6151</v>
      </c>
    </row>
    <row r="2594" spans="1:5" x14ac:dyDescent="0.25">
      <c r="A2594" s="2" t="s">
        <v>878</v>
      </c>
      <c r="B2594" t="s">
        <v>648</v>
      </c>
      <c r="C2594" t="s">
        <v>842</v>
      </c>
    </row>
    <row r="2595" spans="1:5" hidden="1" x14ac:dyDescent="0.25">
      <c r="A2595" s="2" t="s">
        <v>648</v>
      </c>
      <c r="B2595" t="s">
        <v>10406</v>
      </c>
      <c r="C2595" t="s">
        <v>842</v>
      </c>
      <c r="D2595" t="s">
        <v>11335</v>
      </c>
    </row>
    <row r="2596" spans="1:5" hidden="1" x14ac:dyDescent="0.25">
      <c r="A2596" s="2" t="s">
        <v>7746</v>
      </c>
      <c r="B2596" t="s">
        <v>2164</v>
      </c>
    </row>
    <row r="2597" spans="1:5" hidden="1" x14ac:dyDescent="0.25">
      <c r="A2597" s="2" t="s">
        <v>14109</v>
      </c>
      <c r="B2597" t="s">
        <v>2164</v>
      </c>
    </row>
    <row r="2598" spans="1:5" hidden="1" x14ac:dyDescent="0.25">
      <c r="A2598" s="2" t="s">
        <v>1094</v>
      </c>
      <c r="B2598" t="s">
        <v>10406</v>
      </c>
      <c r="C2598" t="s">
        <v>7050</v>
      </c>
      <c r="D2598" t="s">
        <v>11335</v>
      </c>
    </row>
    <row r="2599" spans="1:5" hidden="1" x14ac:dyDescent="0.25">
      <c r="A2599" s="2" t="s">
        <v>1094</v>
      </c>
      <c r="B2599" t="s">
        <v>2164</v>
      </c>
      <c r="C2599" t="s">
        <v>11335</v>
      </c>
    </row>
    <row r="2600" spans="1:5" hidden="1" x14ac:dyDescent="0.25">
      <c r="A2600" s="2" t="s">
        <v>2164</v>
      </c>
      <c r="B2600" t="s">
        <v>3905</v>
      </c>
      <c r="C2600" t="s">
        <v>7217</v>
      </c>
    </row>
    <row r="2601" spans="1:5" hidden="1" x14ac:dyDescent="0.25">
      <c r="A2601" s="2" t="s">
        <v>2164</v>
      </c>
      <c r="B2601" t="s">
        <v>10406</v>
      </c>
      <c r="C2601" t="s">
        <v>14108</v>
      </c>
    </row>
    <row r="2602" spans="1:5" hidden="1" x14ac:dyDescent="0.25">
      <c r="A2602" s="2" t="s">
        <v>1094</v>
      </c>
      <c r="B2602" t="s">
        <v>2164</v>
      </c>
      <c r="C2602" t="s">
        <v>10406</v>
      </c>
    </row>
    <row r="2603" spans="1:5" hidden="1" x14ac:dyDescent="0.25">
      <c r="A2603" s="2" t="s">
        <v>2164</v>
      </c>
      <c r="B2603" t="s">
        <v>11335</v>
      </c>
      <c r="C2603" t="s">
        <v>14108</v>
      </c>
    </row>
    <row r="2604" spans="1:5" x14ac:dyDescent="0.25">
      <c r="A2604" s="2" t="s">
        <v>878</v>
      </c>
      <c r="B2604" t="s">
        <v>1094</v>
      </c>
      <c r="C2604" t="s">
        <v>14109</v>
      </c>
      <c r="D2604" t="s">
        <v>11335</v>
      </c>
      <c r="E2604" t="s">
        <v>6151</v>
      </c>
    </row>
    <row r="2605" spans="1:5" hidden="1" x14ac:dyDescent="0.25">
      <c r="A2605" s="2" t="s">
        <v>1094</v>
      </c>
      <c r="B2605" t="s">
        <v>11335</v>
      </c>
    </row>
    <row r="2606" spans="1:5" hidden="1" x14ac:dyDescent="0.25">
      <c r="A2606" s="2" t="s">
        <v>648</v>
      </c>
      <c r="B2606" t="s">
        <v>842</v>
      </c>
      <c r="C2606" t="s">
        <v>3905</v>
      </c>
      <c r="D2606" t="s">
        <v>14107</v>
      </c>
      <c r="E2606" t="s">
        <v>6151</v>
      </c>
    </row>
    <row r="2607" spans="1:5" hidden="1" x14ac:dyDescent="0.25">
      <c r="A2607" s="2" t="s">
        <v>2164</v>
      </c>
      <c r="B2607" t="s">
        <v>842</v>
      </c>
      <c r="C2607" t="s">
        <v>3905</v>
      </c>
      <c r="D2607" t="s">
        <v>6151</v>
      </c>
    </row>
    <row r="2608" spans="1:5" hidden="1" x14ac:dyDescent="0.25">
      <c r="A2608" s="2" t="s">
        <v>2164</v>
      </c>
      <c r="B2608" t="s">
        <v>11335</v>
      </c>
      <c r="C2608" t="s">
        <v>6151</v>
      </c>
    </row>
    <row r="2609" spans="1:5" hidden="1" x14ac:dyDescent="0.25">
      <c r="A2609" s="2" t="s">
        <v>648</v>
      </c>
      <c r="B2609" t="s">
        <v>1094</v>
      </c>
      <c r="C2609" t="s">
        <v>10406</v>
      </c>
      <c r="D2609" t="s">
        <v>842</v>
      </c>
    </row>
    <row r="2610" spans="1:5" hidden="1" x14ac:dyDescent="0.25">
      <c r="A2610" s="2" t="s">
        <v>2164</v>
      </c>
      <c r="B2610" t="s">
        <v>11335</v>
      </c>
    </row>
    <row r="2611" spans="1:5" hidden="1" x14ac:dyDescent="0.25">
      <c r="A2611" s="2" t="s">
        <v>2164</v>
      </c>
    </row>
    <row r="2612" spans="1:5" x14ac:dyDescent="0.25">
      <c r="A2612" s="2" t="s">
        <v>878</v>
      </c>
      <c r="B2612" t="s">
        <v>14109</v>
      </c>
      <c r="C2612" t="s">
        <v>2164</v>
      </c>
      <c r="D2612" t="s">
        <v>11335</v>
      </c>
      <c r="E2612" t="s">
        <v>6151</v>
      </c>
    </row>
    <row r="2613" spans="1:5" hidden="1" x14ac:dyDescent="0.25">
      <c r="A2613" s="2" t="s">
        <v>648</v>
      </c>
      <c r="B2613" t="s">
        <v>2164</v>
      </c>
      <c r="C2613" t="s">
        <v>10406</v>
      </c>
    </row>
    <row r="2614" spans="1:5" hidden="1" x14ac:dyDescent="0.25">
      <c r="A2614" s="2" t="s">
        <v>3905</v>
      </c>
    </row>
    <row r="2615" spans="1:5" hidden="1" x14ac:dyDescent="0.25">
      <c r="A2615" s="2" t="s">
        <v>3905</v>
      </c>
      <c r="B2615" t="s">
        <v>14107</v>
      </c>
      <c r="C2615" t="s">
        <v>6151</v>
      </c>
    </row>
    <row r="2616" spans="1:5" hidden="1" x14ac:dyDescent="0.25">
      <c r="A2616" s="2" t="s">
        <v>2164</v>
      </c>
      <c r="B2616" t="s">
        <v>10406</v>
      </c>
      <c r="C2616" t="s">
        <v>842</v>
      </c>
      <c r="D2616" t="s">
        <v>11335</v>
      </c>
    </row>
    <row r="2617" spans="1:5" x14ac:dyDescent="0.25">
      <c r="A2617" s="2" t="s">
        <v>878</v>
      </c>
      <c r="B2617" t="s">
        <v>2164</v>
      </c>
      <c r="C2617" t="s">
        <v>6151</v>
      </c>
    </row>
    <row r="2618" spans="1:5" x14ac:dyDescent="0.25">
      <c r="A2618" s="2" t="s">
        <v>878</v>
      </c>
      <c r="B2618" t="s">
        <v>1094</v>
      </c>
    </row>
    <row r="2619" spans="1:5" hidden="1" x14ac:dyDescent="0.25">
      <c r="A2619" s="2" t="s">
        <v>2164</v>
      </c>
      <c r="B2619" t="s">
        <v>7050</v>
      </c>
    </row>
    <row r="2620" spans="1:5" hidden="1" x14ac:dyDescent="0.25">
      <c r="A2620" s="2" t="s">
        <v>3905</v>
      </c>
      <c r="B2620" t="s">
        <v>14107</v>
      </c>
      <c r="C2620" t="s">
        <v>7217</v>
      </c>
      <c r="D2620" t="s">
        <v>6151</v>
      </c>
    </row>
    <row r="2621" spans="1:5" hidden="1" x14ac:dyDescent="0.25">
      <c r="A2621" s="2" t="s">
        <v>14109</v>
      </c>
      <c r="B2621" t="s">
        <v>2164</v>
      </c>
      <c r="C2621" t="s">
        <v>6151</v>
      </c>
    </row>
    <row r="2622" spans="1:5" x14ac:dyDescent="0.25">
      <c r="A2622" s="2" t="s">
        <v>878</v>
      </c>
      <c r="B2622" t="s">
        <v>14109</v>
      </c>
      <c r="C2622" t="s">
        <v>6151</v>
      </c>
    </row>
    <row r="2623" spans="1:5" hidden="1" x14ac:dyDescent="0.25">
      <c r="A2623" s="2" t="s">
        <v>2164</v>
      </c>
      <c r="B2623" t="s">
        <v>14107</v>
      </c>
      <c r="C2623" t="s">
        <v>6151</v>
      </c>
    </row>
    <row r="2624" spans="1:5" hidden="1" x14ac:dyDescent="0.25">
      <c r="A2624" s="2" t="s">
        <v>2164</v>
      </c>
      <c r="B2624" t="s">
        <v>13169</v>
      </c>
      <c r="C2624" t="s">
        <v>6151</v>
      </c>
      <c r="D2624" t="s">
        <v>14110</v>
      </c>
    </row>
    <row r="2625" spans="1:4" x14ac:dyDescent="0.25">
      <c r="A2625" s="2" t="s">
        <v>878</v>
      </c>
      <c r="B2625" t="s">
        <v>3905</v>
      </c>
      <c r="C2625" t="s">
        <v>7217</v>
      </c>
      <c r="D2625" t="s">
        <v>6151</v>
      </c>
    </row>
    <row r="2626" spans="1:4" hidden="1" x14ac:dyDescent="0.25">
      <c r="A2626" s="2" t="s">
        <v>14109</v>
      </c>
      <c r="B2626" t="s">
        <v>6151</v>
      </c>
    </row>
    <row r="2627" spans="1:4" hidden="1" x14ac:dyDescent="0.25">
      <c r="A2627" s="2" t="s">
        <v>14109</v>
      </c>
      <c r="B2627" t="s">
        <v>2164</v>
      </c>
      <c r="C2627" t="s">
        <v>6151</v>
      </c>
    </row>
    <row r="2628" spans="1:4" hidden="1" x14ac:dyDescent="0.25">
      <c r="A2628" s="2" t="s">
        <v>1094</v>
      </c>
    </row>
    <row r="2629" spans="1:4" hidden="1" x14ac:dyDescent="0.25">
      <c r="A2629" s="2" t="s">
        <v>648</v>
      </c>
      <c r="B2629" t="s">
        <v>6767</v>
      </c>
      <c r="C2629" t="s">
        <v>1094</v>
      </c>
      <c r="D2629" t="s">
        <v>10406</v>
      </c>
    </row>
    <row r="2630" spans="1:4" hidden="1" x14ac:dyDescent="0.25">
      <c r="A2630" s="2" t="s">
        <v>51</v>
      </c>
      <c r="B2630" t="s">
        <v>7050</v>
      </c>
    </row>
    <row r="2631" spans="1:4" x14ac:dyDescent="0.25">
      <c r="A2631" s="2" t="s">
        <v>878</v>
      </c>
      <c r="B2631" t="s">
        <v>648</v>
      </c>
      <c r="C2631" t="s">
        <v>842</v>
      </c>
      <c r="D2631" t="s">
        <v>7217</v>
      </c>
    </row>
    <row r="2632" spans="1:4" hidden="1" x14ac:dyDescent="0.25">
      <c r="A2632" s="2" t="s">
        <v>14109</v>
      </c>
      <c r="B2632" t="s">
        <v>2164</v>
      </c>
      <c r="C2632" t="s">
        <v>9990</v>
      </c>
      <c r="D2632" t="s">
        <v>11335</v>
      </c>
    </row>
    <row r="2633" spans="1:4" hidden="1" x14ac:dyDescent="0.25">
      <c r="A2633" s="2" t="s">
        <v>2164</v>
      </c>
      <c r="B2633" t="s">
        <v>11335</v>
      </c>
    </row>
    <row r="2634" spans="1:4" hidden="1" x14ac:dyDescent="0.25">
      <c r="A2634" s="2" t="s">
        <v>2164</v>
      </c>
      <c r="B2634" t="s">
        <v>14108</v>
      </c>
    </row>
    <row r="2635" spans="1:4" hidden="1" x14ac:dyDescent="0.25">
      <c r="A2635" s="2" t="s">
        <v>14109</v>
      </c>
      <c r="B2635" t="s">
        <v>2164</v>
      </c>
      <c r="C2635" t="s">
        <v>6151</v>
      </c>
    </row>
    <row r="2636" spans="1:4" hidden="1" x14ac:dyDescent="0.25">
      <c r="A2636" s="2" t="s">
        <v>14109</v>
      </c>
      <c r="B2636" t="s">
        <v>6151</v>
      </c>
    </row>
    <row r="2637" spans="1:4" hidden="1" x14ac:dyDescent="0.25">
      <c r="A2637" s="2" t="s">
        <v>1094</v>
      </c>
    </row>
    <row r="2638" spans="1:4" hidden="1" x14ac:dyDescent="0.25">
      <c r="A2638" s="2" t="s">
        <v>7746</v>
      </c>
      <c r="B2638" t="s">
        <v>2164</v>
      </c>
      <c r="C2638" t="s">
        <v>7050</v>
      </c>
      <c r="D2638" t="s">
        <v>9990</v>
      </c>
    </row>
    <row r="2639" spans="1:4" hidden="1" x14ac:dyDescent="0.25">
      <c r="A2639" s="2" t="s">
        <v>1094</v>
      </c>
      <c r="B2639" t="s">
        <v>2164</v>
      </c>
      <c r="C2639" t="s">
        <v>11335</v>
      </c>
    </row>
    <row r="2640" spans="1:4" hidden="1" x14ac:dyDescent="0.25">
      <c r="A2640" s="2" t="s">
        <v>648</v>
      </c>
      <c r="B2640" t="s">
        <v>10406</v>
      </c>
    </row>
    <row r="2641" spans="1:5" x14ac:dyDescent="0.25">
      <c r="A2641" s="2" t="s">
        <v>878</v>
      </c>
    </row>
    <row r="2642" spans="1:5" hidden="1" x14ac:dyDescent="0.25">
      <c r="A2642" s="2" t="s">
        <v>1094</v>
      </c>
      <c r="B2642" t="s">
        <v>2164</v>
      </c>
      <c r="C2642" t="s">
        <v>11335</v>
      </c>
    </row>
    <row r="2643" spans="1:5" hidden="1" x14ac:dyDescent="0.25">
      <c r="A2643" s="2" t="s">
        <v>2164</v>
      </c>
      <c r="B2643" t="s">
        <v>11335</v>
      </c>
    </row>
    <row r="2644" spans="1:5" hidden="1" x14ac:dyDescent="0.25">
      <c r="A2644" s="2" t="s">
        <v>2164</v>
      </c>
      <c r="B2644" t="s">
        <v>7217</v>
      </c>
    </row>
    <row r="2645" spans="1:5" hidden="1" x14ac:dyDescent="0.25">
      <c r="A2645" s="2" t="s">
        <v>10406</v>
      </c>
      <c r="B2645" t="s">
        <v>7050</v>
      </c>
      <c r="C2645" t="s">
        <v>11335</v>
      </c>
    </row>
    <row r="2646" spans="1:5" hidden="1" x14ac:dyDescent="0.25">
      <c r="A2646" s="2" t="s">
        <v>1094</v>
      </c>
      <c r="B2646" t="s">
        <v>14109</v>
      </c>
    </row>
    <row r="2647" spans="1:5" hidden="1" x14ac:dyDescent="0.25">
      <c r="A2647" s="2" t="s">
        <v>2164</v>
      </c>
      <c r="B2647" t="s">
        <v>7050</v>
      </c>
    </row>
    <row r="2648" spans="1:5" hidden="1" x14ac:dyDescent="0.25">
      <c r="A2648" s="2" t="s">
        <v>14109</v>
      </c>
      <c r="B2648" t="s">
        <v>2164</v>
      </c>
      <c r="C2648" t="s">
        <v>11335</v>
      </c>
      <c r="D2648" t="s">
        <v>6151</v>
      </c>
    </row>
    <row r="2649" spans="1:5" hidden="1" x14ac:dyDescent="0.25">
      <c r="A2649" s="2" t="s">
        <v>7746</v>
      </c>
      <c r="B2649" t="s">
        <v>2164</v>
      </c>
      <c r="C2649" t="s">
        <v>13169</v>
      </c>
      <c r="D2649" t="s">
        <v>6151</v>
      </c>
      <c r="E2649" t="s">
        <v>14110</v>
      </c>
    </row>
    <row r="2650" spans="1:5" hidden="1" x14ac:dyDescent="0.25">
      <c r="A2650" s="2" t="s">
        <v>1094</v>
      </c>
      <c r="B2650" t="s">
        <v>2164</v>
      </c>
      <c r="C2650" t="s">
        <v>11335</v>
      </c>
    </row>
    <row r="2651" spans="1:5" hidden="1" x14ac:dyDescent="0.25">
      <c r="A2651" s="2" t="s">
        <v>1094</v>
      </c>
    </row>
    <row r="2652" spans="1:5" hidden="1" x14ac:dyDescent="0.25">
      <c r="A2652" s="2" t="s">
        <v>1094</v>
      </c>
      <c r="B2652" t="s">
        <v>2164</v>
      </c>
      <c r="C2652" t="s">
        <v>11335</v>
      </c>
    </row>
    <row r="2653" spans="1:5" hidden="1" x14ac:dyDescent="0.25">
      <c r="A2653" s="2" t="s">
        <v>842</v>
      </c>
      <c r="B2653" t="s">
        <v>11335</v>
      </c>
    </row>
    <row r="2654" spans="1:5" hidden="1" x14ac:dyDescent="0.25">
      <c r="A2654" s="2" t="s">
        <v>648</v>
      </c>
      <c r="B2654" t="s">
        <v>1094</v>
      </c>
      <c r="C2654" t="s">
        <v>10406</v>
      </c>
    </row>
    <row r="2655" spans="1:5" hidden="1" x14ac:dyDescent="0.25">
      <c r="A2655" s="2" t="s">
        <v>1094</v>
      </c>
      <c r="B2655" t="s">
        <v>14109</v>
      </c>
      <c r="C2655" t="s">
        <v>2164</v>
      </c>
    </row>
    <row r="2656" spans="1:5" hidden="1" x14ac:dyDescent="0.25">
      <c r="A2656" s="2" t="s">
        <v>1094</v>
      </c>
      <c r="B2656" t="s">
        <v>11335</v>
      </c>
    </row>
    <row r="2657" spans="1:5" hidden="1" x14ac:dyDescent="0.25">
      <c r="A2657" s="2" t="s">
        <v>1094</v>
      </c>
      <c r="B2657" t="s">
        <v>7050</v>
      </c>
    </row>
    <row r="2658" spans="1:5" hidden="1" x14ac:dyDescent="0.25">
      <c r="A2658" s="2" t="s">
        <v>1094</v>
      </c>
      <c r="B2658" t="s">
        <v>11335</v>
      </c>
    </row>
    <row r="2659" spans="1:5" hidden="1" x14ac:dyDescent="0.25">
      <c r="A2659" s="2" t="s">
        <v>2164</v>
      </c>
    </row>
    <row r="2660" spans="1:5" hidden="1" x14ac:dyDescent="0.25">
      <c r="A2660" s="2" t="s">
        <v>1094</v>
      </c>
      <c r="B2660" t="s">
        <v>11335</v>
      </c>
    </row>
    <row r="2661" spans="1:5" hidden="1" x14ac:dyDescent="0.25">
      <c r="A2661" s="2" t="s">
        <v>2164</v>
      </c>
      <c r="B2661" t="s">
        <v>14107</v>
      </c>
      <c r="C2661" t="s">
        <v>6151</v>
      </c>
    </row>
    <row r="2662" spans="1:5" hidden="1" x14ac:dyDescent="0.25">
      <c r="A2662" s="2" t="s">
        <v>648</v>
      </c>
      <c r="B2662" t="s">
        <v>14109</v>
      </c>
      <c r="C2662" t="s">
        <v>2164</v>
      </c>
      <c r="D2662" t="s">
        <v>14107</v>
      </c>
      <c r="E2662" t="s">
        <v>8666</v>
      </c>
    </row>
    <row r="2663" spans="1:5" hidden="1" x14ac:dyDescent="0.25">
      <c r="A2663" s="2" t="s">
        <v>2164</v>
      </c>
      <c r="B2663" t="s">
        <v>14110</v>
      </c>
    </row>
    <row r="2664" spans="1:5" hidden="1" x14ac:dyDescent="0.25">
      <c r="A2664" s="2" t="s">
        <v>1094</v>
      </c>
      <c r="B2664" t="s">
        <v>14109</v>
      </c>
      <c r="C2664" t="s">
        <v>14107</v>
      </c>
    </row>
    <row r="2665" spans="1:5" hidden="1" x14ac:dyDescent="0.25">
      <c r="A2665" s="2" t="s">
        <v>1094</v>
      </c>
      <c r="B2665" t="s">
        <v>842</v>
      </c>
      <c r="C2665" t="s">
        <v>3905</v>
      </c>
      <c r="D2665" t="s">
        <v>6151</v>
      </c>
    </row>
    <row r="2666" spans="1:5" hidden="1" x14ac:dyDescent="0.25">
      <c r="A2666" s="2" t="s">
        <v>2164</v>
      </c>
      <c r="B2666" t="s">
        <v>14107</v>
      </c>
      <c r="C2666" t="s">
        <v>6151</v>
      </c>
    </row>
    <row r="2667" spans="1:5" hidden="1" x14ac:dyDescent="0.25">
      <c r="A2667" s="2" t="s">
        <v>2164</v>
      </c>
      <c r="B2667" t="s">
        <v>842</v>
      </c>
      <c r="C2667" t="s">
        <v>3905</v>
      </c>
      <c r="D2667" t="s">
        <v>11335</v>
      </c>
    </row>
    <row r="2668" spans="1:5" hidden="1" x14ac:dyDescent="0.25">
      <c r="A2668" s="2" t="s">
        <v>1094</v>
      </c>
      <c r="B2668" t="s">
        <v>2164</v>
      </c>
      <c r="C2668" t="s">
        <v>11335</v>
      </c>
    </row>
    <row r="2669" spans="1:5" hidden="1" x14ac:dyDescent="0.25">
      <c r="A2669" s="2" t="s">
        <v>2164</v>
      </c>
      <c r="B2669" t="s">
        <v>11335</v>
      </c>
      <c r="C2669" t="s">
        <v>7217</v>
      </c>
    </row>
    <row r="2670" spans="1:5" hidden="1" x14ac:dyDescent="0.25">
      <c r="A2670" s="2" t="s">
        <v>14109</v>
      </c>
      <c r="B2670" t="s">
        <v>2164</v>
      </c>
      <c r="C2670" t="s">
        <v>14107</v>
      </c>
      <c r="D2670" t="s">
        <v>6151</v>
      </c>
    </row>
    <row r="2671" spans="1:5" hidden="1" x14ac:dyDescent="0.25">
      <c r="A2671" s="2" t="s">
        <v>648</v>
      </c>
      <c r="B2671" t="s">
        <v>2164</v>
      </c>
      <c r="C2671" t="s">
        <v>842</v>
      </c>
    </row>
    <row r="2672" spans="1:5" hidden="1" x14ac:dyDescent="0.25">
      <c r="A2672" s="2" t="s">
        <v>1094</v>
      </c>
      <c r="B2672" t="s">
        <v>14109</v>
      </c>
      <c r="C2672" t="s">
        <v>2164</v>
      </c>
    </row>
    <row r="2673" spans="1:6" hidden="1" x14ac:dyDescent="0.25">
      <c r="A2673" s="2" t="s">
        <v>14109</v>
      </c>
      <c r="B2673" t="s">
        <v>2164</v>
      </c>
      <c r="C2673" t="s">
        <v>3905</v>
      </c>
      <c r="D2673" t="s">
        <v>6151</v>
      </c>
    </row>
    <row r="2674" spans="1:6" hidden="1" x14ac:dyDescent="0.25">
      <c r="A2674" s="2" t="s">
        <v>2164</v>
      </c>
      <c r="B2674" t="s">
        <v>7217</v>
      </c>
      <c r="C2674" t="s">
        <v>6151</v>
      </c>
    </row>
    <row r="2675" spans="1:6" hidden="1" x14ac:dyDescent="0.25">
      <c r="A2675" s="2" t="s">
        <v>2164</v>
      </c>
      <c r="B2675" t="s">
        <v>6151</v>
      </c>
    </row>
    <row r="2676" spans="1:6" hidden="1" x14ac:dyDescent="0.25">
      <c r="A2676" s="2" t="s">
        <v>2164</v>
      </c>
      <c r="B2676" t="s">
        <v>7217</v>
      </c>
    </row>
    <row r="2677" spans="1:6" x14ac:dyDescent="0.25">
      <c r="A2677" s="2" t="s">
        <v>878</v>
      </c>
      <c r="B2677" t="s">
        <v>14109</v>
      </c>
      <c r="C2677" t="s">
        <v>6151</v>
      </c>
    </row>
    <row r="2678" spans="1:6" hidden="1" x14ac:dyDescent="0.25">
      <c r="A2678" s="2" t="s">
        <v>14109</v>
      </c>
      <c r="B2678" t="s">
        <v>2164</v>
      </c>
    </row>
    <row r="2679" spans="1:6" x14ac:dyDescent="0.25">
      <c r="A2679" s="2" t="s">
        <v>878</v>
      </c>
      <c r="B2679" t="s">
        <v>2164</v>
      </c>
    </row>
    <row r="2680" spans="1:6" hidden="1" x14ac:dyDescent="0.25">
      <c r="A2680" s="2" t="s">
        <v>1094</v>
      </c>
      <c r="B2680" t="s">
        <v>14109</v>
      </c>
      <c r="C2680" t="s">
        <v>2164</v>
      </c>
      <c r="D2680" t="s">
        <v>6151</v>
      </c>
      <c r="E2680" t="s">
        <v>14110</v>
      </c>
    </row>
    <row r="2681" spans="1:6" hidden="1" x14ac:dyDescent="0.25">
      <c r="A2681" s="2" t="s">
        <v>2164</v>
      </c>
      <c r="B2681" t="s">
        <v>14107</v>
      </c>
      <c r="C2681" t="s">
        <v>6151</v>
      </c>
    </row>
    <row r="2682" spans="1:6" x14ac:dyDescent="0.25">
      <c r="A2682" s="2" t="s">
        <v>878</v>
      </c>
    </row>
    <row r="2683" spans="1:6" x14ac:dyDescent="0.25">
      <c r="A2683" s="2" t="s">
        <v>878</v>
      </c>
      <c r="B2683" t="s">
        <v>648</v>
      </c>
      <c r="C2683" t="s">
        <v>2164</v>
      </c>
      <c r="D2683" t="s">
        <v>13169</v>
      </c>
      <c r="E2683" t="s">
        <v>6151</v>
      </c>
      <c r="F2683" t="s">
        <v>14110</v>
      </c>
    </row>
    <row r="2684" spans="1:6" x14ac:dyDescent="0.25">
      <c r="A2684" s="2" t="s">
        <v>878</v>
      </c>
      <c r="B2684" t="s">
        <v>2164</v>
      </c>
      <c r="C2684" t="s">
        <v>6151</v>
      </c>
    </row>
    <row r="2685" spans="1:6" hidden="1" x14ac:dyDescent="0.25">
      <c r="A2685" s="2" t="s">
        <v>842</v>
      </c>
      <c r="B2685" t="s">
        <v>3905</v>
      </c>
      <c r="C2685" t="s">
        <v>14107</v>
      </c>
    </row>
    <row r="2686" spans="1:6" hidden="1" x14ac:dyDescent="0.25">
      <c r="A2686" s="2" t="s">
        <v>7746</v>
      </c>
      <c r="B2686" t="s">
        <v>2164</v>
      </c>
      <c r="C2686" t="s">
        <v>13169</v>
      </c>
    </row>
    <row r="2687" spans="1:6" hidden="1" x14ac:dyDescent="0.25">
      <c r="A2687" s="2" t="s">
        <v>14109</v>
      </c>
      <c r="B2687" t="s">
        <v>2164</v>
      </c>
      <c r="C2687" t="s">
        <v>6151</v>
      </c>
    </row>
    <row r="2688" spans="1:6" x14ac:dyDescent="0.25">
      <c r="A2688" s="2" t="s">
        <v>878</v>
      </c>
      <c r="B2688" t="s">
        <v>1094</v>
      </c>
      <c r="C2688" t="s">
        <v>2164</v>
      </c>
      <c r="D2688" t="s">
        <v>14110</v>
      </c>
    </row>
    <row r="2689" spans="1:5" hidden="1" x14ac:dyDescent="0.25">
      <c r="A2689" s="2" t="s">
        <v>1094</v>
      </c>
      <c r="B2689" t="s">
        <v>2164</v>
      </c>
      <c r="C2689" t="s">
        <v>842</v>
      </c>
      <c r="D2689" t="s">
        <v>7050</v>
      </c>
      <c r="E2689" t="s">
        <v>11335</v>
      </c>
    </row>
    <row r="2690" spans="1:5" hidden="1" x14ac:dyDescent="0.25">
      <c r="A2690" s="2" t="s">
        <v>7746</v>
      </c>
      <c r="B2690" t="s">
        <v>2164</v>
      </c>
      <c r="C2690" t="s">
        <v>842</v>
      </c>
      <c r="D2690" t="s">
        <v>13169</v>
      </c>
    </row>
    <row r="2691" spans="1:5" hidden="1" x14ac:dyDescent="0.25">
      <c r="A2691" s="2" t="s">
        <v>648</v>
      </c>
      <c r="B2691" t="s">
        <v>6767</v>
      </c>
      <c r="C2691" t="s">
        <v>10406</v>
      </c>
    </row>
    <row r="2692" spans="1:5" x14ac:dyDescent="0.25">
      <c r="A2692" s="2" t="s">
        <v>878</v>
      </c>
      <c r="B2692" t="s">
        <v>7217</v>
      </c>
      <c r="C2692" t="s">
        <v>6151</v>
      </c>
    </row>
    <row r="2693" spans="1:5" x14ac:dyDescent="0.25">
      <c r="A2693" s="2" t="s">
        <v>878</v>
      </c>
      <c r="B2693" t="s">
        <v>648</v>
      </c>
      <c r="C2693" t="s">
        <v>842</v>
      </c>
    </row>
    <row r="2694" spans="1:5" hidden="1" x14ac:dyDescent="0.25">
      <c r="A2694" s="2" t="s">
        <v>7746</v>
      </c>
    </row>
    <row r="2695" spans="1:5" hidden="1" x14ac:dyDescent="0.25">
      <c r="A2695" s="2" t="s">
        <v>7746</v>
      </c>
      <c r="B2695" t="s">
        <v>2164</v>
      </c>
    </row>
    <row r="2696" spans="1:5" hidden="1" x14ac:dyDescent="0.25">
      <c r="A2696" s="2" t="s">
        <v>1094</v>
      </c>
      <c r="B2696" t="s">
        <v>842</v>
      </c>
      <c r="C2696" t="s">
        <v>11335</v>
      </c>
    </row>
    <row r="2697" spans="1:5" hidden="1" x14ac:dyDescent="0.25">
      <c r="A2697" s="2" t="s">
        <v>1094</v>
      </c>
      <c r="B2697" t="s">
        <v>2164</v>
      </c>
      <c r="C2697" t="s">
        <v>7050</v>
      </c>
    </row>
    <row r="2698" spans="1:5" hidden="1" x14ac:dyDescent="0.25">
      <c r="A2698" s="2" t="s">
        <v>2164</v>
      </c>
      <c r="B2698" t="s">
        <v>11335</v>
      </c>
    </row>
    <row r="2699" spans="1:5" hidden="1" x14ac:dyDescent="0.25">
      <c r="A2699" s="2" t="s">
        <v>2164</v>
      </c>
      <c r="B2699" t="s">
        <v>14110</v>
      </c>
    </row>
    <row r="2700" spans="1:5" hidden="1" x14ac:dyDescent="0.25">
      <c r="A2700" s="2" t="s">
        <v>2164</v>
      </c>
      <c r="B2700" t="s">
        <v>10406</v>
      </c>
      <c r="C2700" t="s">
        <v>7050</v>
      </c>
    </row>
    <row r="2701" spans="1:5" hidden="1" x14ac:dyDescent="0.25">
      <c r="A2701" s="2" t="s">
        <v>2164</v>
      </c>
      <c r="B2701" t="s">
        <v>8666</v>
      </c>
    </row>
    <row r="2702" spans="1:5" hidden="1" x14ac:dyDescent="0.25">
      <c r="A2702" s="2" t="s">
        <v>2164</v>
      </c>
    </row>
    <row r="2703" spans="1:5" hidden="1" x14ac:dyDescent="0.25">
      <c r="A2703" s="2" t="s">
        <v>2164</v>
      </c>
      <c r="B2703" t="s">
        <v>11335</v>
      </c>
    </row>
    <row r="2704" spans="1:5" hidden="1" x14ac:dyDescent="0.25">
      <c r="A2704" s="2" t="s">
        <v>2164</v>
      </c>
      <c r="B2704" t="s">
        <v>11335</v>
      </c>
      <c r="C2704" t="s">
        <v>6151</v>
      </c>
    </row>
    <row r="2705" spans="1:5" hidden="1" x14ac:dyDescent="0.25">
      <c r="A2705" s="2" t="s">
        <v>1094</v>
      </c>
      <c r="B2705" t="s">
        <v>11335</v>
      </c>
    </row>
    <row r="2706" spans="1:5" x14ac:dyDescent="0.25">
      <c r="A2706" s="2" t="s">
        <v>878</v>
      </c>
      <c r="B2706" t="s">
        <v>648</v>
      </c>
      <c r="C2706" t="s">
        <v>1094</v>
      </c>
    </row>
    <row r="2707" spans="1:5" x14ac:dyDescent="0.25">
      <c r="A2707" s="2" t="s">
        <v>878</v>
      </c>
      <c r="B2707" t="s">
        <v>14109</v>
      </c>
      <c r="C2707" t="s">
        <v>2164</v>
      </c>
      <c r="D2707" t="s">
        <v>14107</v>
      </c>
      <c r="E2707" t="s">
        <v>6151</v>
      </c>
    </row>
    <row r="2708" spans="1:5" hidden="1" x14ac:dyDescent="0.25">
      <c r="A2708" s="2" t="s">
        <v>7746</v>
      </c>
      <c r="B2708" t="s">
        <v>2164</v>
      </c>
      <c r="C2708" t="s">
        <v>14110</v>
      </c>
    </row>
    <row r="2709" spans="1:5" hidden="1" x14ac:dyDescent="0.25">
      <c r="A2709" s="2" t="s">
        <v>648</v>
      </c>
      <c r="B2709" t="s">
        <v>1094</v>
      </c>
      <c r="C2709" t="s">
        <v>10406</v>
      </c>
      <c r="D2709" t="s">
        <v>14108</v>
      </c>
    </row>
    <row r="2710" spans="1:5" hidden="1" x14ac:dyDescent="0.25">
      <c r="A2710" s="2" t="s">
        <v>3905</v>
      </c>
      <c r="B2710" t="s">
        <v>6151</v>
      </c>
    </row>
    <row r="2711" spans="1:5" hidden="1" x14ac:dyDescent="0.25">
      <c r="A2711" s="2" t="s">
        <v>3905</v>
      </c>
      <c r="B2711" t="s">
        <v>6151</v>
      </c>
    </row>
    <row r="2712" spans="1:5" x14ac:dyDescent="0.25">
      <c r="A2712" s="2" t="s">
        <v>878</v>
      </c>
      <c r="B2712" t="s">
        <v>648</v>
      </c>
      <c r="C2712" t="s">
        <v>2164</v>
      </c>
    </row>
    <row r="2713" spans="1:5" hidden="1" x14ac:dyDescent="0.25">
      <c r="A2713" s="2" t="s">
        <v>2164</v>
      </c>
      <c r="B2713" t="s">
        <v>7050</v>
      </c>
      <c r="C2713" t="s">
        <v>11335</v>
      </c>
    </row>
    <row r="2714" spans="1:5" x14ac:dyDescent="0.25">
      <c r="A2714" s="2" t="s">
        <v>878</v>
      </c>
      <c r="B2714" t="s">
        <v>648</v>
      </c>
      <c r="C2714" t="s">
        <v>7217</v>
      </c>
      <c r="D2714" t="s">
        <v>6151</v>
      </c>
    </row>
    <row r="2715" spans="1:5" hidden="1" x14ac:dyDescent="0.25">
      <c r="A2715" s="2" t="s">
        <v>3905</v>
      </c>
      <c r="B2715" t="s">
        <v>14107</v>
      </c>
      <c r="C2715" t="s">
        <v>6151</v>
      </c>
    </row>
    <row r="2716" spans="1:5" hidden="1" x14ac:dyDescent="0.25">
      <c r="A2716" s="2" t="s">
        <v>2164</v>
      </c>
      <c r="B2716" t="s">
        <v>11335</v>
      </c>
    </row>
    <row r="2717" spans="1:5" hidden="1" x14ac:dyDescent="0.25">
      <c r="A2717" s="2" t="s">
        <v>1094</v>
      </c>
      <c r="B2717" t="s">
        <v>2164</v>
      </c>
      <c r="C2717" t="s">
        <v>11335</v>
      </c>
    </row>
    <row r="2718" spans="1:5" hidden="1" x14ac:dyDescent="0.25">
      <c r="A2718" s="2" t="s">
        <v>648</v>
      </c>
      <c r="B2718" t="s">
        <v>2164</v>
      </c>
    </row>
    <row r="2719" spans="1:5" hidden="1" x14ac:dyDescent="0.25">
      <c r="A2719" s="2" t="s">
        <v>1094</v>
      </c>
      <c r="B2719" t="s">
        <v>11335</v>
      </c>
    </row>
    <row r="2720" spans="1:5" hidden="1" x14ac:dyDescent="0.25">
      <c r="A2720" s="2" t="s">
        <v>7746</v>
      </c>
      <c r="B2720" t="s">
        <v>2164</v>
      </c>
      <c r="C2720" t="s">
        <v>13169</v>
      </c>
    </row>
    <row r="2721" spans="1:6" hidden="1" x14ac:dyDescent="0.25">
      <c r="A2721" s="2" t="s">
        <v>648</v>
      </c>
      <c r="B2721" t="s">
        <v>6767</v>
      </c>
      <c r="C2721" t="s">
        <v>1094</v>
      </c>
      <c r="D2721" t="s">
        <v>2164</v>
      </c>
      <c r="E2721" t="s">
        <v>10406</v>
      </c>
      <c r="F2721" t="s">
        <v>9990</v>
      </c>
    </row>
    <row r="2722" spans="1:6" hidden="1" x14ac:dyDescent="0.25">
      <c r="A2722" s="2" t="s">
        <v>2164</v>
      </c>
      <c r="B2722" t="s">
        <v>11335</v>
      </c>
    </row>
    <row r="2723" spans="1:6" x14ac:dyDescent="0.25">
      <c r="A2723" s="2" t="s">
        <v>878</v>
      </c>
      <c r="B2723" t="s">
        <v>1094</v>
      </c>
      <c r="C2723" t="s">
        <v>14109</v>
      </c>
      <c r="D2723" t="s">
        <v>6151</v>
      </c>
    </row>
    <row r="2724" spans="1:6" hidden="1" x14ac:dyDescent="0.25">
      <c r="A2724" s="2" t="s">
        <v>1094</v>
      </c>
      <c r="B2724" t="s">
        <v>842</v>
      </c>
      <c r="C2724" t="s">
        <v>3905</v>
      </c>
      <c r="D2724" t="s">
        <v>11335</v>
      </c>
    </row>
    <row r="2725" spans="1:6" hidden="1" x14ac:dyDescent="0.25">
      <c r="A2725" s="2" t="s">
        <v>3905</v>
      </c>
    </row>
    <row r="2726" spans="1:6" hidden="1" x14ac:dyDescent="0.25">
      <c r="A2726" s="2" t="s">
        <v>3905</v>
      </c>
      <c r="B2726" t="s">
        <v>14107</v>
      </c>
      <c r="C2726" t="s">
        <v>6151</v>
      </c>
    </row>
    <row r="2727" spans="1:6" hidden="1" x14ac:dyDescent="0.25">
      <c r="A2727" s="2" t="s">
        <v>1094</v>
      </c>
      <c r="B2727" t="s">
        <v>11335</v>
      </c>
    </row>
    <row r="2728" spans="1:6" hidden="1" x14ac:dyDescent="0.25">
      <c r="A2728" s="2" t="s">
        <v>648</v>
      </c>
      <c r="B2728" t="s">
        <v>14107</v>
      </c>
      <c r="C2728" t="s">
        <v>6151</v>
      </c>
    </row>
    <row r="2729" spans="1:6" hidden="1" x14ac:dyDescent="0.25">
      <c r="A2729" s="2" t="s">
        <v>1094</v>
      </c>
      <c r="B2729" t="s">
        <v>11335</v>
      </c>
    </row>
    <row r="2730" spans="1:6" hidden="1" x14ac:dyDescent="0.25">
      <c r="A2730" s="2" t="s">
        <v>1094</v>
      </c>
    </row>
    <row r="2731" spans="1:6" hidden="1" x14ac:dyDescent="0.25">
      <c r="A2731" s="2" t="s">
        <v>1094</v>
      </c>
      <c r="B2731" t="s">
        <v>2164</v>
      </c>
      <c r="C2731" t="s">
        <v>14110</v>
      </c>
    </row>
    <row r="2732" spans="1:6" hidden="1" x14ac:dyDescent="0.25">
      <c r="A2732" s="2" t="s">
        <v>842</v>
      </c>
      <c r="B2732" t="s">
        <v>3905</v>
      </c>
    </row>
    <row r="2733" spans="1:6" hidden="1" x14ac:dyDescent="0.25">
      <c r="A2733" s="2" t="s">
        <v>2164</v>
      </c>
      <c r="B2733" t="s">
        <v>7050</v>
      </c>
      <c r="C2733" t="s">
        <v>9990</v>
      </c>
      <c r="D2733" t="s">
        <v>11335</v>
      </c>
    </row>
    <row r="2734" spans="1:6" hidden="1" x14ac:dyDescent="0.25">
      <c r="A2734" s="2" t="s">
        <v>1094</v>
      </c>
      <c r="B2734" t="s">
        <v>2164</v>
      </c>
    </row>
    <row r="2735" spans="1:6" hidden="1" x14ac:dyDescent="0.25">
      <c r="A2735" s="2" t="s">
        <v>1094</v>
      </c>
      <c r="B2735" t="s">
        <v>2164</v>
      </c>
      <c r="C2735" t="s">
        <v>11335</v>
      </c>
    </row>
    <row r="2736" spans="1:6" x14ac:dyDescent="0.25">
      <c r="A2736" s="2" t="s">
        <v>878</v>
      </c>
      <c r="B2736" t="s">
        <v>3905</v>
      </c>
      <c r="C2736" t="s">
        <v>7217</v>
      </c>
      <c r="D2736" t="s">
        <v>6151</v>
      </c>
    </row>
    <row r="2737" spans="1:4" hidden="1" x14ac:dyDescent="0.25">
      <c r="A2737" s="2" t="s">
        <v>648</v>
      </c>
      <c r="B2737" t="s">
        <v>1094</v>
      </c>
      <c r="C2737" t="s">
        <v>10406</v>
      </c>
    </row>
    <row r="2738" spans="1:4" hidden="1" x14ac:dyDescent="0.25">
      <c r="A2738" s="2" t="s">
        <v>2164</v>
      </c>
      <c r="B2738" t="s">
        <v>13169</v>
      </c>
    </row>
    <row r="2739" spans="1:4" hidden="1" x14ac:dyDescent="0.25">
      <c r="A2739" s="2" t="s">
        <v>1094</v>
      </c>
      <c r="B2739" t="s">
        <v>14107</v>
      </c>
      <c r="C2739" t="s">
        <v>11335</v>
      </c>
    </row>
    <row r="2740" spans="1:4" hidden="1" x14ac:dyDescent="0.25">
      <c r="A2740" s="2" t="s">
        <v>648</v>
      </c>
      <c r="B2740" t="s">
        <v>1094</v>
      </c>
    </row>
    <row r="2741" spans="1:4" hidden="1" x14ac:dyDescent="0.25">
      <c r="A2741" s="2" t="s">
        <v>7746</v>
      </c>
      <c r="B2741" t="s">
        <v>2164</v>
      </c>
    </row>
    <row r="2742" spans="1:4" hidden="1" x14ac:dyDescent="0.25">
      <c r="A2742" s="2" t="s">
        <v>2164</v>
      </c>
      <c r="B2742" t="s">
        <v>11335</v>
      </c>
    </row>
    <row r="2743" spans="1:4" hidden="1" x14ac:dyDescent="0.25">
      <c r="A2743" s="2" t="s">
        <v>2164</v>
      </c>
      <c r="B2743" t="s">
        <v>14107</v>
      </c>
      <c r="C2743" t="s">
        <v>6151</v>
      </c>
    </row>
    <row r="2744" spans="1:4" hidden="1" x14ac:dyDescent="0.25">
      <c r="A2744" s="2" t="s">
        <v>2164</v>
      </c>
    </row>
    <row r="2745" spans="1:4" hidden="1" x14ac:dyDescent="0.25">
      <c r="A2745" s="2" t="s">
        <v>7746</v>
      </c>
      <c r="B2745" t="s">
        <v>2164</v>
      </c>
      <c r="C2745" t="s">
        <v>13169</v>
      </c>
    </row>
    <row r="2746" spans="1:4" hidden="1" x14ac:dyDescent="0.25">
      <c r="A2746" s="2" t="s">
        <v>2164</v>
      </c>
      <c r="B2746" t="s">
        <v>3905</v>
      </c>
      <c r="C2746" t="s">
        <v>14107</v>
      </c>
      <c r="D2746" t="s">
        <v>6151</v>
      </c>
    </row>
    <row r="2747" spans="1:4" hidden="1" x14ac:dyDescent="0.25">
      <c r="A2747" s="2" t="s">
        <v>7746</v>
      </c>
      <c r="B2747" t="s">
        <v>2164</v>
      </c>
      <c r="C2747" t="s">
        <v>13169</v>
      </c>
      <c r="D2747" t="s">
        <v>11335</v>
      </c>
    </row>
    <row r="2748" spans="1:4" hidden="1" x14ac:dyDescent="0.25">
      <c r="A2748" s="2" t="s">
        <v>1094</v>
      </c>
      <c r="B2748" t="s">
        <v>11335</v>
      </c>
    </row>
    <row r="2749" spans="1:4" x14ac:dyDescent="0.25">
      <c r="A2749" s="2" t="s">
        <v>878</v>
      </c>
      <c r="B2749" t="s">
        <v>648</v>
      </c>
      <c r="C2749" t="s">
        <v>13169</v>
      </c>
    </row>
    <row r="2750" spans="1:4" hidden="1" x14ac:dyDescent="0.25">
      <c r="A2750" s="2" t="s">
        <v>7746</v>
      </c>
      <c r="B2750" t="s">
        <v>2164</v>
      </c>
      <c r="C2750" t="s">
        <v>13169</v>
      </c>
    </row>
    <row r="2751" spans="1:4" hidden="1" x14ac:dyDescent="0.25">
      <c r="A2751" s="2" t="s">
        <v>2164</v>
      </c>
      <c r="B2751" t="s">
        <v>11335</v>
      </c>
    </row>
    <row r="2752" spans="1:4" hidden="1" x14ac:dyDescent="0.25">
      <c r="A2752" s="2" t="s">
        <v>7746</v>
      </c>
      <c r="B2752" t="s">
        <v>14109</v>
      </c>
      <c r="C2752" t="s">
        <v>2164</v>
      </c>
      <c r="D2752" t="s">
        <v>14110</v>
      </c>
    </row>
    <row r="2753" spans="1:5" x14ac:dyDescent="0.25">
      <c r="A2753" s="2" t="s">
        <v>878</v>
      </c>
    </row>
    <row r="2754" spans="1:5" hidden="1" x14ac:dyDescent="0.25">
      <c r="A2754" s="2" t="s">
        <v>1094</v>
      </c>
      <c r="B2754" t="s">
        <v>2164</v>
      </c>
      <c r="C2754" t="s">
        <v>14110</v>
      </c>
    </row>
    <row r="2755" spans="1:5" hidden="1" x14ac:dyDescent="0.25">
      <c r="A2755" s="2" t="s">
        <v>2164</v>
      </c>
    </row>
    <row r="2756" spans="1:5" hidden="1" x14ac:dyDescent="0.25">
      <c r="A2756" s="2" t="s">
        <v>1094</v>
      </c>
      <c r="B2756" t="s">
        <v>3905</v>
      </c>
    </row>
    <row r="2757" spans="1:5" hidden="1" x14ac:dyDescent="0.25">
      <c r="A2757" s="2" t="s">
        <v>1094</v>
      </c>
      <c r="B2757" t="s">
        <v>2164</v>
      </c>
      <c r="C2757" t="s">
        <v>11335</v>
      </c>
    </row>
    <row r="2758" spans="1:5" hidden="1" x14ac:dyDescent="0.25">
      <c r="A2758" s="2" t="s">
        <v>2164</v>
      </c>
      <c r="B2758" t="s">
        <v>11335</v>
      </c>
    </row>
    <row r="2759" spans="1:5" x14ac:dyDescent="0.25">
      <c r="A2759" s="2" t="s">
        <v>878</v>
      </c>
      <c r="B2759" t="s">
        <v>648</v>
      </c>
      <c r="C2759" t="s">
        <v>1094</v>
      </c>
      <c r="D2759" t="s">
        <v>7217</v>
      </c>
    </row>
    <row r="2760" spans="1:5" hidden="1" x14ac:dyDescent="0.25">
      <c r="A2760" s="2" t="s">
        <v>1094</v>
      </c>
      <c r="B2760" t="s">
        <v>11335</v>
      </c>
    </row>
    <row r="2761" spans="1:5" hidden="1" x14ac:dyDescent="0.25">
      <c r="A2761" s="2" t="s">
        <v>2164</v>
      </c>
      <c r="B2761" t="s">
        <v>11335</v>
      </c>
    </row>
    <row r="2762" spans="1:5" hidden="1" x14ac:dyDescent="0.25">
      <c r="A2762" s="2" t="s">
        <v>1094</v>
      </c>
      <c r="B2762" t="s">
        <v>7217</v>
      </c>
    </row>
    <row r="2763" spans="1:5" hidden="1" x14ac:dyDescent="0.25">
      <c r="A2763" s="2" t="s">
        <v>7746</v>
      </c>
      <c r="B2763" t="s">
        <v>2164</v>
      </c>
    </row>
    <row r="2764" spans="1:5" hidden="1" x14ac:dyDescent="0.25">
      <c r="A2764" s="2" t="s">
        <v>1094</v>
      </c>
      <c r="B2764" t="s">
        <v>14109</v>
      </c>
    </row>
    <row r="2765" spans="1:5" hidden="1" x14ac:dyDescent="0.25">
      <c r="A2765" s="2" t="s">
        <v>14109</v>
      </c>
      <c r="B2765" t="s">
        <v>2164</v>
      </c>
      <c r="C2765" t="s">
        <v>7050</v>
      </c>
      <c r="D2765" t="s">
        <v>14107</v>
      </c>
      <c r="E2765" t="s">
        <v>6151</v>
      </c>
    </row>
    <row r="2766" spans="1:5" hidden="1" x14ac:dyDescent="0.25">
      <c r="A2766" s="2" t="s">
        <v>7746</v>
      </c>
      <c r="B2766" t="s">
        <v>2164</v>
      </c>
      <c r="C2766" t="s">
        <v>13169</v>
      </c>
      <c r="D2766" t="s">
        <v>14110</v>
      </c>
    </row>
    <row r="2767" spans="1:5" hidden="1" x14ac:dyDescent="0.25">
      <c r="A2767" s="2" t="s">
        <v>7746</v>
      </c>
      <c r="B2767" t="s">
        <v>2164</v>
      </c>
      <c r="C2767" t="s">
        <v>11335</v>
      </c>
    </row>
    <row r="2768" spans="1:5" hidden="1" x14ac:dyDescent="0.25">
      <c r="A2768" s="2" t="s">
        <v>2164</v>
      </c>
      <c r="B2768" t="s">
        <v>3905</v>
      </c>
      <c r="C2768" t="s">
        <v>7217</v>
      </c>
      <c r="D2768" t="s">
        <v>6151</v>
      </c>
    </row>
    <row r="2769" spans="1:5" hidden="1" x14ac:dyDescent="0.25">
      <c r="A2769" s="2" t="s">
        <v>7746</v>
      </c>
      <c r="B2769" t="s">
        <v>1094</v>
      </c>
      <c r="C2769" t="s">
        <v>2164</v>
      </c>
      <c r="D2769" t="s">
        <v>14110</v>
      </c>
    </row>
    <row r="2770" spans="1:5" hidden="1" x14ac:dyDescent="0.25">
      <c r="A2770" s="2" t="s">
        <v>1094</v>
      </c>
    </row>
    <row r="2771" spans="1:5" hidden="1" x14ac:dyDescent="0.25">
      <c r="A2771" s="2" t="s">
        <v>51</v>
      </c>
      <c r="B2771" t="s">
        <v>7050</v>
      </c>
    </row>
    <row r="2772" spans="1:5" hidden="1" x14ac:dyDescent="0.25">
      <c r="A2772" s="2" t="s">
        <v>2164</v>
      </c>
      <c r="B2772" t="s">
        <v>6151</v>
      </c>
    </row>
    <row r="2773" spans="1:5" x14ac:dyDescent="0.25">
      <c r="A2773" s="2" t="s">
        <v>878</v>
      </c>
      <c r="B2773" t="s">
        <v>14109</v>
      </c>
      <c r="C2773" t="s">
        <v>7217</v>
      </c>
      <c r="D2773" t="s">
        <v>6151</v>
      </c>
    </row>
    <row r="2774" spans="1:5" hidden="1" x14ac:dyDescent="0.25">
      <c r="A2774" s="2" t="s">
        <v>14109</v>
      </c>
      <c r="B2774" t="s">
        <v>2164</v>
      </c>
    </row>
    <row r="2775" spans="1:5" hidden="1" x14ac:dyDescent="0.25">
      <c r="A2775" s="2" t="s">
        <v>2164</v>
      </c>
      <c r="B2775" t="s">
        <v>7050</v>
      </c>
      <c r="C2775" t="s">
        <v>11335</v>
      </c>
    </row>
    <row r="2776" spans="1:5" hidden="1" x14ac:dyDescent="0.25">
      <c r="A2776" s="2" t="s">
        <v>842</v>
      </c>
      <c r="B2776" t="s">
        <v>3905</v>
      </c>
      <c r="C2776" t="s">
        <v>6151</v>
      </c>
    </row>
    <row r="2777" spans="1:5" hidden="1" x14ac:dyDescent="0.25">
      <c r="A2777" s="2" t="s">
        <v>2164</v>
      </c>
    </row>
    <row r="2778" spans="1:5" hidden="1" x14ac:dyDescent="0.25">
      <c r="A2778" s="2" t="s">
        <v>1094</v>
      </c>
      <c r="B2778" t="s">
        <v>14107</v>
      </c>
    </row>
    <row r="2779" spans="1:5" x14ac:dyDescent="0.25">
      <c r="A2779" s="2" t="s">
        <v>878</v>
      </c>
      <c r="B2779" t="s">
        <v>14109</v>
      </c>
      <c r="C2779" t="s">
        <v>2164</v>
      </c>
      <c r="D2779" t="s">
        <v>6151</v>
      </c>
      <c r="E2779" t="s">
        <v>8666</v>
      </c>
    </row>
    <row r="2780" spans="1:5" hidden="1" x14ac:dyDescent="0.25">
      <c r="A2780" s="2" t="s">
        <v>1094</v>
      </c>
      <c r="B2780" t="s">
        <v>2164</v>
      </c>
    </row>
    <row r="2781" spans="1:5" hidden="1" x14ac:dyDescent="0.25">
      <c r="A2781" s="2" t="s">
        <v>1094</v>
      </c>
      <c r="B2781" t="s">
        <v>11335</v>
      </c>
    </row>
    <row r="2782" spans="1:5" hidden="1" x14ac:dyDescent="0.25">
      <c r="A2782" s="2" t="s">
        <v>1094</v>
      </c>
      <c r="B2782" t="s">
        <v>2164</v>
      </c>
      <c r="C2782" t="s">
        <v>11335</v>
      </c>
    </row>
    <row r="2783" spans="1:5" hidden="1" x14ac:dyDescent="0.25">
      <c r="A2783" s="2" t="s">
        <v>1094</v>
      </c>
    </row>
    <row r="2784" spans="1:5" x14ac:dyDescent="0.25">
      <c r="A2784" s="2" t="s">
        <v>878</v>
      </c>
      <c r="B2784" t="s">
        <v>1094</v>
      </c>
      <c r="C2784" t="s">
        <v>14109</v>
      </c>
    </row>
    <row r="2785" spans="1:4" hidden="1" x14ac:dyDescent="0.25">
      <c r="A2785" s="2" t="s">
        <v>2164</v>
      </c>
      <c r="B2785" t="s">
        <v>3905</v>
      </c>
      <c r="C2785" t="s">
        <v>6151</v>
      </c>
    </row>
    <row r="2786" spans="1:4" hidden="1" x14ac:dyDescent="0.25">
      <c r="A2786" s="2" t="s">
        <v>7217</v>
      </c>
      <c r="B2786" t="s">
        <v>6151</v>
      </c>
    </row>
    <row r="2787" spans="1:4" hidden="1" x14ac:dyDescent="0.25">
      <c r="A2787" s="2" t="s">
        <v>648</v>
      </c>
      <c r="B2787" t="s">
        <v>1094</v>
      </c>
      <c r="C2787" t="s">
        <v>10406</v>
      </c>
    </row>
    <row r="2788" spans="1:4" hidden="1" x14ac:dyDescent="0.25">
      <c r="A2788" s="2" t="s">
        <v>1094</v>
      </c>
      <c r="B2788" t="s">
        <v>2164</v>
      </c>
      <c r="C2788" t="s">
        <v>11335</v>
      </c>
    </row>
    <row r="2789" spans="1:4" hidden="1" x14ac:dyDescent="0.25">
      <c r="A2789" s="2" t="s">
        <v>1094</v>
      </c>
      <c r="B2789" t="s">
        <v>14109</v>
      </c>
      <c r="C2789" t="s">
        <v>10406</v>
      </c>
      <c r="D2789" t="s">
        <v>7217</v>
      </c>
    </row>
    <row r="2790" spans="1:4" x14ac:dyDescent="0.25">
      <c r="A2790" s="2" t="s">
        <v>878</v>
      </c>
      <c r="B2790" t="s">
        <v>1094</v>
      </c>
      <c r="C2790" t="s">
        <v>14109</v>
      </c>
      <c r="D2790" t="s">
        <v>6151</v>
      </c>
    </row>
    <row r="2791" spans="1:4" hidden="1" x14ac:dyDescent="0.25">
      <c r="A2791" s="2" t="s">
        <v>1094</v>
      </c>
      <c r="B2791" t="s">
        <v>2164</v>
      </c>
      <c r="C2791" t="s">
        <v>10406</v>
      </c>
    </row>
    <row r="2792" spans="1:4" hidden="1" x14ac:dyDescent="0.25">
      <c r="A2792" s="2" t="s">
        <v>842</v>
      </c>
      <c r="B2792" t="s">
        <v>3905</v>
      </c>
    </row>
    <row r="2793" spans="1:4" hidden="1" x14ac:dyDescent="0.25">
      <c r="A2793" s="2" t="s">
        <v>14109</v>
      </c>
      <c r="B2793" t="s">
        <v>6151</v>
      </c>
    </row>
    <row r="2794" spans="1:4" hidden="1" x14ac:dyDescent="0.25">
      <c r="A2794" s="2" t="s">
        <v>3905</v>
      </c>
    </row>
    <row r="2795" spans="1:4" hidden="1" x14ac:dyDescent="0.25">
      <c r="A2795" s="2" t="s">
        <v>2164</v>
      </c>
      <c r="B2795" t="s">
        <v>14107</v>
      </c>
      <c r="C2795" t="s">
        <v>7217</v>
      </c>
      <c r="D2795" t="s">
        <v>6151</v>
      </c>
    </row>
    <row r="2796" spans="1:4" hidden="1" x14ac:dyDescent="0.25">
      <c r="A2796" s="2" t="s">
        <v>1094</v>
      </c>
      <c r="B2796" t="s">
        <v>2164</v>
      </c>
      <c r="C2796" t="s">
        <v>842</v>
      </c>
    </row>
    <row r="2797" spans="1:4" hidden="1" x14ac:dyDescent="0.25">
      <c r="A2797" s="2" t="s">
        <v>1094</v>
      </c>
      <c r="B2797" t="s">
        <v>11335</v>
      </c>
    </row>
    <row r="2798" spans="1:4" hidden="1" x14ac:dyDescent="0.25">
      <c r="A2798" s="2" t="s">
        <v>648</v>
      </c>
      <c r="B2798" t="s">
        <v>10406</v>
      </c>
      <c r="C2798" t="s">
        <v>7217</v>
      </c>
    </row>
    <row r="2799" spans="1:4" hidden="1" x14ac:dyDescent="0.25">
      <c r="A2799" s="2" t="s">
        <v>2164</v>
      </c>
      <c r="B2799" t="s">
        <v>11335</v>
      </c>
    </row>
    <row r="2800" spans="1:4" hidden="1" x14ac:dyDescent="0.25">
      <c r="A2800" s="2" t="s">
        <v>2164</v>
      </c>
      <c r="B2800" t="s">
        <v>13169</v>
      </c>
      <c r="C2800" t="s">
        <v>14110</v>
      </c>
    </row>
    <row r="2801" spans="1:4" hidden="1" x14ac:dyDescent="0.25">
      <c r="A2801" s="2" t="s">
        <v>648</v>
      </c>
      <c r="B2801" t="s">
        <v>2164</v>
      </c>
      <c r="C2801" t="s">
        <v>7217</v>
      </c>
    </row>
    <row r="2802" spans="1:4" hidden="1" x14ac:dyDescent="0.25">
      <c r="A2802" s="2" t="s">
        <v>1094</v>
      </c>
      <c r="B2802" t="s">
        <v>11335</v>
      </c>
    </row>
    <row r="2803" spans="1:4" hidden="1" x14ac:dyDescent="0.25">
      <c r="A2803" s="2" t="s">
        <v>2164</v>
      </c>
    </row>
    <row r="2804" spans="1:4" hidden="1" x14ac:dyDescent="0.25">
      <c r="A2804" s="2" t="s">
        <v>1094</v>
      </c>
    </row>
    <row r="2805" spans="1:4" hidden="1" x14ac:dyDescent="0.25">
      <c r="A2805" s="2" t="s">
        <v>1094</v>
      </c>
      <c r="B2805" t="s">
        <v>14109</v>
      </c>
      <c r="C2805" t="s">
        <v>6151</v>
      </c>
    </row>
    <row r="2806" spans="1:4" hidden="1" x14ac:dyDescent="0.25">
      <c r="A2806" s="2" t="s">
        <v>1094</v>
      </c>
    </row>
    <row r="2807" spans="1:4" hidden="1" x14ac:dyDescent="0.25">
      <c r="A2807" s="2" t="s">
        <v>2164</v>
      </c>
      <c r="B2807" t="s">
        <v>6151</v>
      </c>
    </row>
    <row r="2808" spans="1:4" hidden="1" x14ac:dyDescent="0.25">
      <c r="A2808" s="2" t="s">
        <v>2164</v>
      </c>
      <c r="B2808" t="s">
        <v>7050</v>
      </c>
    </row>
    <row r="2809" spans="1:4" hidden="1" x14ac:dyDescent="0.25">
      <c r="A2809" s="2" t="s">
        <v>648</v>
      </c>
      <c r="B2809" t="s">
        <v>1094</v>
      </c>
      <c r="C2809" t="s">
        <v>11335</v>
      </c>
      <c r="D2809" t="s">
        <v>7217</v>
      </c>
    </row>
    <row r="2810" spans="1:4" hidden="1" x14ac:dyDescent="0.25">
      <c r="A2810" s="2" t="s">
        <v>1094</v>
      </c>
      <c r="B2810" t="s">
        <v>14109</v>
      </c>
      <c r="C2810" t="s">
        <v>6151</v>
      </c>
    </row>
    <row r="2811" spans="1:4" hidden="1" x14ac:dyDescent="0.25">
      <c r="A2811" s="2" t="s">
        <v>1094</v>
      </c>
    </row>
    <row r="2812" spans="1:4" hidden="1" x14ac:dyDescent="0.25">
      <c r="A2812" s="2" t="s">
        <v>1094</v>
      </c>
      <c r="B2812" t="s">
        <v>2164</v>
      </c>
      <c r="C2812" t="s">
        <v>11335</v>
      </c>
    </row>
    <row r="2813" spans="1:4" hidden="1" x14ac:dyDescent="0.25">
      <c r="A2813" s="2" t="s">
        <v>2164</v>
      </c>
      <c r="B2813" t="s">
        <v>14108</v>
      </c>
    </row>
    <row r="2814" spans="1:4" hidden="1" x14ac:dyDescent="0.25">
      <c r="A2814" s="2" t="s">
        <v>1094</v>
      </c>
      <c r="B2814" t="s">
        <v>2164</v>
      </c>
      <c r="C2814" t="s">
        <v>11335</v>
      </c>
    </row>
    <row r="2815" spans="1:4" hidden="1" x14ac:dyDescent="0.25">
      <c r="A2815" s="2" t="s">
        <v>2164</v>
      </c>
      <c r="B2815" t="s">
        <v>11335</v>
      </c>
    </row>
    <row r="2816" spans="1:4" hidden="1" x14ac:dyDescent="0.25">
      <c r="A2816" s="2" t="s">
        <v>2164</v>
      </c>
      <c r="B2816" t="s">
        <v>14107</v>
      </c>
      <c r="C2816" t="s">
        <v>11335</v>
      </c>
      <c r="D2816" t="s">
        <v>6151</v>
      </c>
    </row>
    <row r="2817" spans="1:5" hidden="1" x14ac:dyDescent="0.25">
      <c r="A2817" s="2" t="s">
        <v>1094</v>
      </c>
      <c r="B2817" t="s">
        <v>14109</v>
      </c>
      <c r="C2817" t="s">
        <v>2164</v>
      </c>
    </row>
    <row r="2818" spans="1:5" hidden="1" x14ac:dyDescent="0.25">
      <c r="A2818" s="2" t="s">
        <v>2164</v>
      </c>
      <c r="B2818" t="s">
        <v>6151</v>
      </c>
    </row>
    <row r="2819" spans="1:5" hidden="1" x14ac:dyDescent="0.25">
      <c r="A2819" s="2" t="s">
        <v>7746</v>
      </c>
      <c r="B2819" t="s">
        <v>1094</v>
      </c>
      <c r="C2819" t="s">
        <v>14109</v>
      </c>
      <c r="D2819" t="s">
        <v>2164</v>
      </c>
    </row>
    <row r="2820" spans="1:5" hidden="1" x14ac:dyDescent="0.25">
      <c r="A2820" s="2" t="s">
        <v>2164</v>
      </c>
      <c r="B2820" t="s">
        <v>11335</v>
      </c>
    </row>
    <row r="2821" spans="1:5" x14ac:dyDescent="0.25">
      <c r="A2821" s="2" t="s">
        <v>878</v>
      </c>
    </row>
    <row r="2822" spans="1:5" hidden="1" x14ac:dyDescent="0.25">
      <c r="A2822" s="2" t="s">
        <v>7746</v>
      </c>
      <c r="B2822" t="s">
        <v>14109</v>
      </c>
      <c r="C2822" t="s">
        <v>2164</v>
      </c>
    </row>
    <row r="2823" spans="1:5" hidden="1" x14ac:dyDescent="0.25">
      <c r="A2823" s="2" t="s">
        <v>2164</v>
      </c>
      <c r="B2823" t="s">
        <v>11335</v>
      </c>
      <c r="C2823" t="s">
        <v>8666</v>
      </c>
    </row>
    <row r="2824" spans="1:5" hidden="1" x14ac:dyDescent="0.25">
      <c r="A2824" s="2" t="s">
        <v>3905</v>
      </c>
      <c r="B2824" t="s">
        <v>6151</v>
      </c>
    </row>
    <row r="2825" spans="1:5" x14ac:dyDescent="0.25">
      <c r="A2825" s="2" t="s">
        <v>878</v>
      </c>
      <c r="B2825" t="s">
        <v>1094</v>
      </c>
      <c r="C2825" t="s">
        <v>7217</v>
      </c>
      <c r="D2825" t="s">
        <v>6151</v>
      </c>
    </row>
    <row r="2826" spans="1:5" hidden="1" x14ac:dyDescent="0.25">
      <c r="A2826" s="2" t="s">
        <v>2164</v>
      </c>
      <c r="B2826" t="s">
        <v>11335</v>
      </c>
      <c r="C2826" t="s">
        <v>14110</v>
      </c>
    </row>
    <row r="2827" spans="1:5" hidden="1" x14ac:dyDescent="0.25">
      <c r="A2827" s="2" t="s">
        <v>14109</v>
      </c>
      <c r="B2827" t="s">
        <v>6151</v>
      </c>
    </row>
    <row r="2828" spans="1:5" x14ac:dyDescent="0.25">
      <c r="A2828" s="2" t="s">
        <v>878</v>
      </c>
      <c r="B2828" t="s">
        <v>2164</v>
      </c>
      <c r="C2828" t="s">
        <v>13169</v>
      </c>
      <c r="D2828" t="s">
        <v>14110</v>
      </c>
    </row>
    <row r="2829" spans="1:5" x14ac:dyDescent="0.25">
      <c r="A2829" s="2" t="s">
        <v>878</v>
      </c>
      <c r="B2829" t="s">
        <v>648</v>
      </c>
      <c r="C2829" t="s">
        <v>1094</v>
      </c>
      <c r="D2829" t="s">
        <v>10406</v>
      </c>
    </row>
    <row r="2830" spans="1:5" hidden="1" x14ac:dyDescent="0.25">
      <c r="A2830" s="2" t="s">
        <v>7746</v>
      </c>
      <c r="B2830" t="s">
        <v>1094</v>
      </c>
      <c r="C2830" t="s">
        <v>14109</v>
      </c>
      <c r="D2830" t="s">
        <v>2164</v>
      </c>
      <c r="E2830" t="s">
        <v>11335</v>
      </c>
    </row>
    <row r="2831" spans="1:5" hidden="1" x14ac:dyDescent="0.25">
      <c r="A2831" s="2" t="s">
        <v>648</v>
      </c>
      <c r="B2831" t="s">
        <v>2164</v>
      </c>
      <c r="C2831" t="s">
        <v>13169</v>
      </c>
    </row>
    <row r="2832" spans="1:5" hidden="1" x14ac:dyDescent="0.25">
      <c r="A2832" s="2" t="s">
        <v>7746</v>
      </c>
      <c r="B2832" t="s">
        <v>2164</v>
      </c>
    </row>
    <row r="2833" spans="1:5" hidden="1" x14ac:dyDescent="0.25">
      <c r="A2833" s="2" t="s">
        <v>2164</v>
      </c>
    </row>
    <row r="2834" spans="1:5" x14ac:dyDescent="0.25">
      <c r="A2834" s="2" t="s">
        <v>878</v>
      </c>
      <c r="B2834" t="s">
        <v>14109</v>
      </c>
      <c r="C2834" t="s">
        <v>2164</v>
      </c>
      <c r="D2834" t="s">
        <v>11335</v>
      </c>
      <c r="E2834" t="s">
        <v>6151</v>
      </c>
    </row>
    <row r="2835" spans="1:5" hidden="1" x14ac:dyDescent="0.25">
      <c r="A2835" s="2" t="s">
        <v>2164</v>
      </c>
      <c r="B2835" t="s">
        <v>11335</v>
      </c>
      <c r="C2835" t="s">
        <v>7217</v>
      </c>
    </row>
    <row r="2836" spans="1:5" hidden="1" x14ac:dyDescent="0.25">
      <c r="A2836" s="2" t="s">
        <v>14109</v>
      </c>
      <c r="B2836" t="s">
        <v>2164</v>
      </c>
      <c r="C2836" t="s">
        <v>14107</v>
      </c>
    </row>
    <row r="2837" spans="1:5" hidden="1" x14ac:dyDescent="0.25">
      <c r="A2837" s="2" t="s">
        <v>14109</v>
      </c>
      <c r="B2837" t="s">
        <v>2164</v>
      </c>
      <c r="C2837" t="s">
        <v>6151</v>
      </c>
    </row>
    <row r="2838" spans="1:5" hidden="1" x14ac:dyDescent="0.25">
      <c r="A2838" s="2" t="s">
        <v>842</v>
      </c>
      <c r="B2838" t="s">
        <v>3905</v>
      </c>
      <c r="C2838" t="s">
        <v>6151</v>
      </c>
    </row>
    <row r="2839" spans="1:5" hidden="1" x14ac:dyDescent="0.25">
      <c r="A2839" s="2" t="s">
        <v>3905</v>
      </c>
      <c r="B2839" t="s">
        <v>14107</v>
      </c>
    </row>
    <row r="2840" spans="1:5" hidden="1" x14ac:dyDescent="0.25">
      <c r="A2840" s="2" t="s">
        <v>648</v>
      </c>
      <c r="B2840" t="s">
        <v>2164</v>
      </c>
      <c r="C2840" t="s">
        <v>11335</v>
      </c>
    </row>
    <row r="2841" spans="1:5" hidden="1" x14ac:dyDescent="0.25">
      <c r="A2841" s="2" t="s">
        <v>1094</v>
      </c>
      <c r="B2841" t="s">
        <v>2164</v>
      </c>
      <c r="C2841" t="s">
        <v>11335</v>
      </c>
    </row>
    <row r="2842" spans="1:5" hidden="1" x14ac:dyDescent="0.25">
      <c r="A2842" s="2" t="s">
        <v>2164</v>
      </c>
      <c r="B2842" t="s">
        <v>14110</v>
      </c>
    </row>
    <row r="2843" spans="1:5" hidden="1" x14ac:dyDescent="0.25">
      <c r="A2843" s="2" t="s">
        <v>14109</v>
      </c>
      <c r="B2843" t="s">
        <v>2164</v>
      </c>
      <c r="C2843" t="s">
        <v>9990</v>
      </c>
    </row>
    <row r="2844" spans="1:5" hidden="1" x14ac:dyDescent="0.25">
      <c r="A2844" s="2" t="s">
        <v>2164</v>
      </c>
      <c r="B2844" t="s">
        <v>11335</v>
      </c>
    </row>
    <row r="2845" spans="1:5" hidden="1" x14ac:dyDescent="0.25">
      <c r="A2845" s="2" t="s">
        <v>14109</v>
      </c>
      <c r="B2845" t="s">
        <v>2164</v>
      </c>
    </row>
    <row r="2846" spans="1:5" hidden="1" x14ac:dyDescent="0.25">
      <c r="A2846" s="2" t="s">
        <v>1094</v>
      </c>
      <c r="B2846" t="s">
        <v>2164</v>
      </c>
      <c r="C2846" t="s">
        <v>11335</v>
      </c>
    </row>
    <row r="2847" spans="1:5" x14ac:dyDescent="0.25">
      <c r="A2847" s="2" t="s">
        <v>878</v>
      </c>
      <c r="B2847" t="s">
        <v>14109</v>
      </c>
      <c r="C2847" t="s">
        <v>6151</v>
      </c>
    </row>
    <row r="2848" spans="1:5" hidden="1" x14ac:dyDescent="0.25">
      <c r="A2848" s="2" t="s">
        <v>7746</v>
      </c>
      <c r="B2848" t="s">
        <v>1094</v>
      </c>
      <c r="C2848" t="s">
        <v>14109</v>
      </c>
      <c r="D2848" t="s">
        <v>2164</v>
      </c>
    </row>
    <row r="2849" spans="1:5" hidden="1" x14ac:dyDescent="0.25">
      <c r="A2849" s="2" t="s">
        <v>648</v>
      </c>
      <c r="B2849" t="s">
        <v>6767</v>
      </c>
      <c r="C2849" t="s">
        <v>10406</v>
      </c>
    </row>
    <row r="2850" spans="1:5" x14ac:dyDescent="0.25">
      <c r="A2850" s="2" t="s">
        <v>878</v>
      </c>
      <c r="B2850" t="s">
        <v>2164</v>
      </c>
      <c r="C2850" t="s">
        <v>14110</v>
      </c>
    </row>
    <row r="2851" spans="1:5" hidden="1" x14ac:dyDescent="0.25">
      <c r="A2851" s="2" t="s">
        <v>1094</v>
      </c>
      <c r="B2851" t="s">
        <v>2164</v>
      </c>
      <c r="C2851" t="s">
        <v>10406</v>
      </c>
      <c r="D2851" t="s">
        <v>14108</v>
      </c>
    </row>
    <row r="2852" spans="1:5" hidden="1" x14ac:dyDescent="0.25">
      <c r="A2852" s="2" t="s">
        <v>3905</v>
      </c>
    </row>
    <row r="2853" spans="1:5" hidden="1" x14ac:dyDescent="0.25">
      <c r="A2853" s="2" t="s">
        <v>648</v>
      </c>
      <c r="B2853" t="s">
        <v>2164</v>
      </c>
      <c r="C2853" t="s">
        <v>6151</v>
      </c>
    </row>
    <row r="2854" spans="1:5" hidden="1" x14ac:dyDescent="0.25">
      <c r="A2854" s="2" t="s">
        <v>1094</v>
      </c>
    </row>
    <row r="2855" spans="1:5" hidden="1" x14ac:dyDescent="0.25">
      <c r="A2855" s="2" t="s">
        <v>6767</v>
      </c>
      <c r="B2855" t="s">
        <v>1094</v>
      </c>
      <c r="C2855" t="s">
        <v>14109</v>
      </c>
      <c r="D2855" t="s">
        <v>2164</v>
      </c>
      <c r="E2855" t="s">
        <v>10406</v>
      </c>
    </row>
    <row r="2856" spans="1:5" x14ac:dyDescent="0.25">
      <c r="A2856" s="2" t="s">
        <v>878</v>
      </c>
      <c r="B2856" t="s">
        <v>648</v>
      </c>
      <c r="C2856" t="s">
        <v>1094</v>
      </c>
      <c r="D2856" t="s">
        <v>842</v>
      </c>
      <c r="E2856" t="s">
        <v>14107</v>
      </c>
    </row>
    <row r="2857" spans="1:5" hidden="1" x14ac:dyDescent="0.25">
      <c r="A2857" s="2" t="s">
        <v>1094</v>
      </c>
      <c r="B2857" t="s">
        <v>11335</v>
      </c>
    </row>
    <row r="2858" spans="1:5" hidden="1" x14ac:dyDescent="0.25">
      <c r="A2858" s="2" t="s">
        <v>1094</v>
      </c>
      <c r="B2858" t="s">
        <v>2164</v>
      </c>
    </row>
    <row r="2859" spans="1:5" x14ac:dyDescent="0.25">
      <c r="A2859" s="2" t="s">
        <v>878</v>
      </c>
      <c r="B2859" t="s">
        <v>648</v>
      </c>
      <c r="C2859" t="s">
        <v>7217</v>
      </c>
    </row>
    <row r="2860" spans="1:5" hidden="1" x14ac:dyDescent="0.25">
      <c r="A2860" s="2" t="s">
        <v>1094</v>
      </c>
    </row>
    <row r="2861" spans="1:5" hidden="1" x14ac:dyDescent="0.25">
      <c r="A2861" s="2" t="s">
        <v>7217</v>
      </c>
      <c r="B2861" t="s">
        <v>6151</v>
      </c>
    </row>
    <row r="2862" spans="1:5" hidden="1" x14ac:dyDescent="0.25">
      <c r="A2862" s="2" t="s">
        <v>14109</v>
      </c>
      <c r="B2862" t="s">
        <v>2164</v>
      </c>
      <c r="C2862" t="s">
        <v>11335</v>
      </c>
      <c r="D2862" t="s">
        <v>6151</v>
      </c>
    </row>
    <row r="2863" spans="1:5" x14ac:dyDescent="0.25">
      <c r="A2863" s="2" t="s">
        <v>878</v>
      </c>
      <c r="B2863" t="s">
        <v>648</v>
      </c>
      <c r="C2863" t="s">
        <v>2164</v>
      </c>
      <c r="D2863" t="s">
        <v>6151</v>
      </c>
      <c r="E2863" t="s">
        <v>14110</v>
      </c>
    </row>
    <row r="2864" spans="1:5" hidden="1" x14ac:dyDescent="0.25">
      <c r="A2864" s="2" t="s">
        <v>14109</v>
      </c>
      <c r="B2864" t="s">
        <v>2164</v>
      </c>
      <c r="C2864" t="s">
        <v>7050</v>
      </c>
      <c r="D2864" t="s">
        <v>11335</v>
      </c>
    </row>
    <row r="2865" spans="1:5" hidden="1" x14ac:dyDescent="0.25">
      <c r="A2865" s="2" t="s">
        <v>648</v>
      </c>
      <c r="B2865" t="s">
        <v>6767</v>
      </c>
      <c r="C2865" t="s">
        <v>1094</v>
      </c>
      <c r="D2865" t="s">
        <v>14109</v>
      </c>
    </row>
    <row r="2866" spans="1:5" hidden="1" x14ac:dyDescent="0.25">
      <c r="A2866" s="2" t="s">
        <v>14109</v>
      </c>
      <c r="B2866" t="s">
        <v>6151</v>
      </c>
    </row>
    <row r="2867" spans="1:5" hidden="1" x14ac:dyDescent="0.25">
      <c r="A2867" s="2" t="s">
        <v>648</v>
      </c>
      <c r="B2867" t="s">
        <v>1094</v>
      </c>
    </row>
    <row r="2868" spans="1:5" hidden="1" x14ac:dyDescent="0.25">
      <c r="A2868" s="2" t="s">
        <v>2164</v>
      </c>
      <c r="B2868" t="s">
        <v>7217</v>
      </c>
      <c r="C2868" t="s">
        <v>6151</v>
      </c>
    </row>
    <row r="2869" spans="1:5" hidden="1" x14ac:dyDescent="0.25">
      <c r="A2869" s="2" t="s">
        <v>2164</v>
      </c>
      <c r="B2869" t="s">
        <v>9990</v>
      </c>
      <c r="C2869" t="s">
        <v>11335</v>
      </c>
    </row>
    <row r="2870" spans="1:5" hidden="1" x14ac:dyDescent="0.25">
      <c r="A2870" s="2" t="s">
        <v>648</v>
      </c>
      <c r="B2870" t="s">
        <v>1094</v>
      </c>
      <c r="C2870" t="s">
        <v>842</v>
      </c>
      <c r="D2870" t="s">
        <v>7217</v>
      </c>
    </row>
    <row r="2871" spans="1:5" hidden="1" x14ac:dyDescent="0.25">
      <c r="A2871" s="2" t="s">
        <v>1094</v>
      </c>
      <c r="B2871" t="s">
        <v>2164</v>
      </c>
    </row>
    <row r="2872" spans="1:5" hidden="1" x14ac:dyDescent="0.25">
      <c r="A2872" s="2" t="s">
        <v>1094</v>
      </c>
      <c r="B2872" t="s">
        <v>14109</v>
      </c>
    </row>
    <row r="2873" spans="1:5" hidden="1" x14ac:dyDescent="0.25">
      <c r="A2873" s="2" t="s">
        <v>7746</v>
      </c>
      <c r="B2873" t="s">
        <v>2164</v>
      </c>
      <c r="C2873" t="s">
        <v>14110</v>
      </c>
    </row>
    <row r="2874" spans="1:5" hidden="1" x14ac:dyDescent="0.25">
      <c r="A2874" s="2" t="s">
        <v>2164</v>
      </c>
      <c r="B2874" t="s">
        <v>6151</v>
      </c>
    </row>
    <row r="2875" spans="1:5" hidden="1" x14ac:dyDescent="0.25">
      <c r="A2875" s="2" t="s">
        <v>3905</v>
      </c>
      <c r="B2875" t="s">
        <v>7217</v>
      </c>
      <c r="C2875" t="s">
        <v>6151</v>
      </c>
    </row>
    <row r="2876" spans="1:5" hidden="1" x14ac:dyDescent="0.25">
      <c r="A2876" s="2" t="s">
        <v>3905</v>
      </c>
      <c r="B2876" t="s">
        <v>14107</v>
      </c>
    </row>
    <row r="2877" spans="1:5" hidden="1" x14ac:dyDescent="0.25">
      <c r="A2877" s="2" t="s">
        <v>1094</v>
      </c>
    </row>
    <row r="2878" spans="1:5" hidden="1" x14ac:dyDescent="0.25">
      <c r="A2878" s="2" t="s">
        <v>1094</v>
      </c>
      <c r="B2878" t="s">
        <v>842</v>
      </c>
    </row>
    <row r="2879" spans="1:5" hidden="1" x14ac:dyDescent="0.25">
      <c r="A2879" s="2" t="s">
        <v>1094</v>
      </c>
      <c r="B2879" t="s">
        <v>2164</v>
      </c>
      <c r="C2879" t="s">
        <v>10406</v>
      </c>
      <c r="D2879" t="s">
        <v>842</v>
      </c>
      <c r="E2879" t="s">
        <v>9990</v>
      </c>
    </row>
    <row r="2880" spans="1:5" x14ac:dyDescent="0.25">
      <c r="A2880" s="2" t="s">
        <v>878</v>
      </c>
      <c r="B2880" t="s">
        <v>648</v>
      </c>
      <c r="C2880" t="s">
        <v>6151</v>
      </c>
    </row>
    <row r="2881" spans="1:4" hidden="1" x14ac:dyDescent="0.25">
      <c r="A2881" s="2" t="s">
        <v>7746</v>
      </c>
      <c r="B2881" t="s">
        <v>2164</v>
      </c>
      <c r="C2881" t="s">
        <v>11335</v>
      </c>
    </row>
    <row r="2882" spans="1:4" hidden="1" x14ac:dyDescent="0.25">
      <c r="A2882" s="2" t="s">
        <v>51</v>
      </c>
      <c r="B2882" t="s">
        <v>7050</v>
      </c>
    </row>
    <row r="2883" spans="1:4" hidden="1" x14ac:dyDescent="0.25">
      <c r="A2883" s="2" t="s">
        <v>2164</v>
      </c>
      <c r="B2883" t="s">
        <v>11335</v>
      </c>
    </row>
    <row r="2884" spans="1:4" hidden="1" x14ac:dyDescent="0.25">
      <c r="A2884" s="2" t="s">
        <v>14109</v>
      </c>
      <c r="B2884" t="s">
        <v>2164</v>
      </c>
    </row>
    <row r="2885" spans="1:4" hidden="1" x14ac:dyDescent="0.25">
      <c r="A2885" s="2" t="s">
        <v>1094</v>
      </c>
      <c r="B2885" t="s">
        <v>11335</v>
      </c>
    </row>
    <row r="2886" spans="1:4" hidden="1" x14ac:dyDescent="0.25">
      <c r="A2886" s="2" t="s">
        <v>3905</v>
      </c>
      <c r="B2886" t="s">
        <v>7217</v>
      </c>
    </row>
    <row r="2887" spans="1:4" hidden="1" x14ac:dyDescent="0.25">
      <c r="A2887" s="2" t="s">
        <v>3905</v>
      </c>
      <c r="B2887" t="s">
        <v>14107</v>
      </c>
      <c r="C2887" t="s">
        <v>6151</v>
      </c>
    </row>
    <row r="2888" spans="1:4" hidden="1" x14ac:dyDescent="0.25">
      <c r="A2888" s="2" t="s">
        <v>7746</v>
      </c>
      <c r="B2888" t="s">
        <v>2164</v>
      </c>
    </row>
    <row r="2889" spans="1:4" hidden="1" x14ac:dyDescent="0.25">
      <c r="A2889" s="2" t="s">
        <v>1094</v>
      </c>
      <c r="B2889" t="s">
        <v>2164</v>
      </c>
    </row>
    <row r="2890" spans="1:4" hidden="1" x14ac:dyDescent="0.25">
      <c r="A2890" s="2" t="s">
        <v>2164</v>
      </c>
      <c r="B2890" t="s">
        <v>6151</v>
      </c>
    </row>
    <row r="2891" spans="1:4" hidden="1" x14ac:dyDescent="0.25">
      <c r="A2891" s="2" t="s">
        <v>1094</v>
      </c>
      <c r="B2891" t="s">
        <v>10406</v>
      </c>
      <c r="C2891" t="s">
        <v>842</v>
      </c>
      <c r="D2891" t="s">
        <v>11335</v>
      </c>
    </row>
    <row r="2892" spans="1:4" hidden="1" x14ac:dyDescent="0.25">
      <c r="A2892" s="2" t="s">
        <v>2164</v>
      </c>
      <c r="B2892" t="s">
        <v>14107</v>
      </c>
      <c r="C2892" t="s">
        <v>11335</v>
      </c>
    </row>
    <row r="2893" spans="1:4" hidden="1" x14ac:dyDescent="0.25">
      <c r="A2893" s="2" t="s">
        <v>1094</v>
      </c>
    </row>
    <row r="2894" spans="1:4" hidden="1" x14ac:dyDescent="0.25">
      <c r="A2894" s="2" t="s">
        <v>648</v>
      </c>
      <c r="B2894" t="s">
        <v>1094</v>
      </c>
      <c r="C2894" t="s">
        <v>2164</v>
      </c>
    </row>
    <row r="2895" spans="1:4" x14ac:dyDescent="0.25">
      <c r="A2895" s="2" t="s">
        <v>878</v>
      </c>
      <c r="B2895" t="s">
        <v>842</v>
      </c>
      <c r="C2895" t="s">
        <v>3905</v>
      </c>
      <c r="D2895" t="s">
        <v>6151</v>
      </c>
    </row>
    <row r="2896" spans="1:4" hidden="1" x14ac:dyDescent="0.25">
      <c r="A2896" s="2" t="s">
        <v>1094</v>
      </c>
      <c r="B2896" t="s">
        <v>14109</v>
      </c>
      <c r="C2896" t="s">
        <v>10406</v>
      </c>
    </row>
    <row r="2897" spans="1:4" hidden="1" x14ac:dyDescent="0.25">
      <c r="A2897" s="2" t="s">
        <v>1094</v>
      </c>
      <c r="B2897" t="s">
        <v>2164</v>
      </c>
    </row>
    <row r="2898" spans="1:4" x14ac:dyDescent="0.25">
      <c r="A2898" s="2" t="s">
        <v>878</v>
      </c>
      <c r="B2898" t="s">
        <v>14109</v>
      </c>
      <c r="C2898" t="s">
        <v>6151</v>
      </c>
    </row>
    <row r="2899" spans="1:4" hidden="1" x14ac:dyDescent="0.25">
      <c r="A2899" s="2" t="s">
        <v>1094</v>
      </c>
    </row>
    <row r="2900" spans="1:4" hidden="1" x14ac:dyDescent="0.25">
      <c r="A2900" s="2" t="s">
        <v>1094</v>
      </c>
      <c r="B2900" t="s">
        <v>2164</v>
      </c>
      <c r="C2900" t="s">
        <v>11335</v>
      </c>
    </row>
    <row r="2901" spans="1:4" hidden="1" x14ac:dyDescent="0.25">
      <c r="A2901" s="2" t="s">
        <v>1094</v>
      </c>
      <c r="B2901" t="s">
        <v>11335</v>
      </c>
      <c r="C2901" t="s">
        <v>14108</v>
      </c>
    </row>
    <row r="2902" spans="1:4" hidden="1" x14ac:dyDescent="0.25">
      <c r="A2902" s="2" t="s">
        <v>2164</v>
      </c>
      <c r="B2902" t="s">
        <v>11335</v>
      </c>
    </row>
    <row r="2903" spans="1:4" hidden="1" x14ac:dyDescent="0.25">
      <c r="A2903" s="2" t="s">
        <v>14109</v>
      </c>
      <c r="B2903" t="s">
        <v>2164</v>
      </c>
      <c r="C2903" t="s">
        <v>11335</v>
      </c>
      <c r="D2903" t="s">
        <v>6151</v>
      </c>
    </row>
    <row r="2904" spans="1:4" hidden="1" x14ac:dyDescent="0.25">
      <c r="A2904" s="2" t="s">
        <v>7746</v>
      </c>
      <c r="B2904" t="s">
        <v>2164</v>
      </c>
      <c r="C2904" t="s">
        <v>11335</v>
      </c>
    </row>
    <row r="2905" spans="1:4" hidden="1" x14ac:dyDescent="0.25">
      <c r="A2905" s="2" t="s">
        <v>648</v>
      </c>
      <c r="B2905" t="s">
        <v>2164</v>
      </c>
      <c r="C2905" t="s">
        <v>6151</v>
      </c>
      <c r="D2905" t="s">
        <v>14110</v>
      </c>
    </row>
    <row r="2906" spans="1:4" hidden="1" x14ac:dyDescent="0.25">
      <c r="A2906" s="2" t="s">
        <v>2164</v>
      </c>
      <c r="B2906" t="s">
        <v>13169</v>
      </c>
      <c r="C2906" t="s">
        <v>14110</v>
      </c>
      <c r="D2906" t="s">
        <v>8666</v>
      </c>
    </row>
    <row r="2907" spans="1:4" hidden="1" x14ac:dyDescent="0.25">
      <c r="A2907" s="2" t="s">
        <v>1094</v>
      </c>
    </row>
    <row r="2908" spans="1:4" hidden="1" x14ac:dyDescent="0.25">
      <c r="A2908" s="2" t="s">
        <v>2164</v>
      </c>
      <c r="B2908" t="s">
        <v>842</v>
      </c>
      <c r="C2908" t="s">
        <v>11335</v>
      </c>
    </row>
    <row r="2909" spans="1:4" x14ac:dyDescent="0.25">
      <c r="A2909" s="2" t="s">
        <v>878</v>
      </c>
      <c r="B2909" t="s">
        <v>648</v>
      </c>
      <c r="C2909" t="s">
        <v>2164</v>
      </c>
      <c r="D2909" t="s">
        <v>11335</v>
      </c>
    </row>
    <row r="2910" spans="1:4" hidden="1" x14ac:dyDescent="0.25">
      <c r="A2910" s="2" t="s">
        <v>2164</v>
      </c>
      <c r="B2910" t="s">
        <v>6151</v>
      </c>
    </row>
    <row r="2911" spans="1:4" hidden="1" x14ac:dyDescent="0.25">
      <c r="A2911" s="2" t="s">
        <v>7217</v>
      </c>
      <c r="B2911" t="s">
        <v>6151</v>
      </c>
    </row>
    <row r="2912" spans="1:4" hidden="1" x14ac:dyDescent="0.25">
      <c r="A2912" s="2" t="s">
        <v>7746</v>
      </c>
      <c r="B2912" t="s">
        <v>2164</v>
      </c>
      <c r="C2912" t="s">
        <v>7050</v>
      </c>
    </row>
    <row r="2913" spans="1:4" hidden="1" x14ac:dyDescent="0.25">
      <c r="A2913" s="2" t="s">
        <v>1094</v>
      </c>
      <c r="B2913" t="s">
        <v>14109</v>
      </c>
    </row>
    <row r="2914" spans="1:4" x14ac:dyDescent="0.25">
      <c r="A2914" s="2" t="s">
        <v>878</v>
      </c>
      <c r="B2914" t="s">
        <v>14109</v>
      </c>
      <c r="C2914" t="s">
        <v>7217</v>
      </c>
      <c r="D2914" t="s">
        <v>6151</v>
      </c>
    </row>
    <row r="2915" spans="1:4" hidden="1" x14ac:dyDescent="0.25">
      <c r="A2915" s="2" t="s">
        <v>1094</v>
      </c>
    </row>
    <row r="2916" spans="1:4" hidden="1" x14ac:dyDescent="0.25">
      <c r="A2916" s="2" t="s">
        <v>1094</v>
      </c>
      <c r="B2916" t="s">
        <v>2164</v>
      </c>
    </row>
    <row r="2917" spans="1:4" hidden="1" x14ac:dyDescent="0.25">
      <c r="A2917" s="2" t="s">
        <v>1094</v>
      </c>
      <c r="B2917" t="s">
        <v>2164</v>
      </c>
    </row>
    <row r="2918" spans="1:4" hidden="1" x14ac:dyDescent="0.25">
      <c r="A2918" s="2" t="s">
        <v>1094</v>
      </c>
      <c r="B2918" t="s">
        <v>9990</v>
      </c>
      <c r="C2918" t="s">
        <v>11335</v>
      </c>
    </row>
    <row r="2919" spans="1:4" hidden="1" x14ac:dyDescent="0.25">
      <c r="A2919" s="2" t="s">
        <v>1094</v>
      </c>
      <c r="B2919" t="s">
        <v>2164</v>
      </c>
    </row>
    <row r="2920" spans="1:4" hidden="1" x14ac:dyDescent="0.25">
      <c r="A2920" s="2" t="s">
        <v>14107</v>
      </c>
      <c r="B2920" t="s">
        <v>6151</v>
      </c>
    </row>
    <row r="2921" spans="1:4" hidden="1" x14ac:dyDescent="0.25">
      <c r="A2921" s="2" t="s">
        <v>2164</v>
      </c>
      <c r="B2921" t="s">
        <v>11335</v>
      </c>
    </row>
    <row r="2922" spans="1:4" hidden="1" x14ac:dyDescent="0.25">
      <c r="A2922" s="2" t="s">
        <v>2164</v>
      </c>
    </row>
    <row r="2923" spans="1:4" hidden="1" x14ac:dyDescent="0.25">
      <c r="A2923" s="2" t="s">
        <v>1094</v>
      </c>
      <c r="B2923" t="s">
        <v>2164</v>
      </c>
      <c r="C2923" t="s">
        <v>3905</v>
      </c>
      <c r="D2923" t="s">
        <v>7217</v>
      </c>
    </row>
    <row r="2924" spans="1:4" hidden="1" x14ac:dyDescent="0.25">
      <c r="A2924" s="2" t="s">
        <v>648</v>
      </c>
      <c r="B2924" t="s">
        <v>14109</v>
      </c>
      <c r="C2924" t="s">
        <v>6151</v>
      </c>
    </row>
    <row r="2925" spans="1:4" hidden="1" x14ac:dyDescent="0.25">
      <c r="A2925" s="2" t="s">
        <v>842</v>
      </c>
      <c r="B2925" t="s">
        <v>3905</v>
      </c>
      <c r="C2925" t="s">
        <v>6151</v>
      </c>
    </row>
    <row r="2926" spans="1:4" hidden="1" x14ac:dyDescent="0.25">
      <c r="A2926" s="2" t="s">
        <v>1094</v>
      </c>
      <c r="B2926" t="s">
        <v>2164</v>
      </c>
      <c r="C2926" t="s">
        <v>11335</v>
      </c>
    </row>
    <row r="2927" spans="1:4" hidden="1" x14ac:dyDescent="0.25">
      <c r="A2927" s="2" t="s">
        <v>2164</v>
      </c>
    </row>
    <row r="2928" spans="1:4" hidden="1" x14ac:dyDescent="0.25">
      <c r="A2928" s="2" t="s">
        <v>1094</v>
      </c>
      <c r="B2928" t="s">
        <v>2164</v>
      </c>
    </row>
    <row r="2929" spans="1:4" hidden="1" x14ac:dyDescent="0.25">
      <c r="A2929" s="2" t="s">
        <v>2164</v>
      </c>
      <c r="B2929" t="s">
        <v>6151</v>
      </c>
    </row>
    <row r="2930" spans="1:4" hidden="1" x14ac:dyDescent="0.25">
      <c r="A2930" s="2" t="s">
        <v>2164</v>
      </c>
      <c r="B2930" t="s">
        <v>11335</v>
      </c>
      <c r="C2930" t="s">
        <v>7217</v>
      </c>
    </row>
    <row r="2931" spans="1:4" hidden="1" x14ac:dyDescent="0.25">
      <c r="A2931" s="2" t="s">
        <v>14109</v>
      </c>
      <c r="B2931" t="s">
        <v>2164</v>
      </c>
      <c r="C2931" t="s">
        <v>11335</v>
      </c>
    </row>
    <row r="2932" spans="1:4" hidden="1" x14ac:dyDescent="0.25">
      <c r="A2932" s="2" t="s">
        <v>648</v>
      </c>
      <c r="B2932" t="s">
        <v>2164</v>
      </c>
      <c r="C2932" t="s">
        <v>10406</v>
      </c>
    </row>
    <row r="2933" spans="1:4" hidden="1" x14ac:dyDescent="0.25">
      <c r="A2933" s="2" t="s">
        <v>2164</v>
      </c>
      <c r="B2933" t="s">
        <v>14107</v>
      </c>
      <c r="C2933" t="s">
        <v>11335</v>
      </c>
    </row>
    <row r="2934" spans="1:4" hidden="1" x14ac:dyDescent="0.25">
      <c r="A2934" s="2" t="s">
        <v>14109</v>
      </c>
      <c r="B2934" t="s">
        <v>2164</v>
      </c>
      <c r="C2934" t="s">
        <v>6151</v>
      </c>
    </row>
    <row r="2935" spans="1:4" hidden="1" x14ac:dyDescent="0.25">
      <c r="A2935" s="2" t="s">
        <v>1094</v>
      </c>
      <c r="B2935" t="s">
        <v>14109</v>
      </c>
    </row>
    <row r="2936" spans="1:4" hidden="1" x14ac:dyDescent="0.25">
      <c r="A2936" s="2" t="s">
        <v>1094</v>
      </c>
      <c r="B2936" t="s">
        <v>2164</v>
      </c>
    </row>
    <row r="2937" spans="1:4" hidden="1" x14ac:dyDescent="0.25">
      <c r="A2937" s="2" t="s">
        <v>2164</v>
      </c>
      <c r="B2937" t="s">
        <v>14107</v>
      </c>
      <c r="C2937" t="s">
        <v>6151</v>
      </c>
    </row>
    <row r="2938" spans="1:4" hidden="1" x14ac:dyDescent="0.25">
      <c r="A2938" s="2" t="s">
        <v>1094</v>
      </c>
      <c r="B2938" t="s">
        <v>2164</v>
      </c>
      <c r="C2938" t="s">
        <v>11335</v>
      </c>
    </row>
    <row r="2939" spans="1:4" hidden="1" x14ac:dyDescent="0.25">
      <c r="A2939" s="2" t="s">
        <v>14109</v>
      </c>
      <c r="B2939" t="s">
        <v>2164</v>
      </c>
      <c r="C2939" t="s">
        <v>6151</v>
      </c>
    </row>
    <row r="2940" spans="1:4" hidden="1" x14ac:dyDescent="0.25">
      <c r="A2940" s="2" t="s">
        <v>2164</v>
      </c>
      <c r="B2940" t="s">
        <v>11335</v>
      </c>
      <c r="C2940" t="s">
        <v>14110</v>
      </c>
    </row>
    <row r="2941" spans="1:4" hidden="1" x14ac:dyDescent="0.25">
      <c r="A2941" s="2" t="s">
        <v>1094</v>
      </c>
    </row>
    <row r="2942" spans="1:4" hidden="1" x14ac:dyDescent="0.25">
      <c r="A2942" s="2" t="s">
        <v>1094</v>
      </c>
      <c r="B2942" t="s">
        <v>2164</v>
      </c>
    </row>
    <row r="2943" spans="1:4" hidden="1" x14ac:dyDescent="0.25">
      <c r="A2943" s="2" t="s">
        <v>14107</v>
      </c>
      <c r="B2943" t="s">
        <v>11335</v>
      </c>
      <c r="C2943" t="s">
        <v>7217</v>
      </c>
      <c r="D2943" t="s">
        <v>6151</v>
      </c>
    </row>
    <row r="2944" spans="1:4" hidden="1" x14ac:dyDescent="0.25">
      <c r="A2944" s="2" t="s">
        <v>2164</v>
      </c>
      <c r="B2944" t="s">
        <v>13169</v>
      </c>
      <c r="C2944" t="s">
        <v>14110</v>
      </c>
    </row>
    <row r="2945" spans="1:6" hidden="1" x14ac:dyDescent="0.25">
      <c r="A2945" s="2" t="s">
        <v>648</v>
      </c>
      <c r="B2945" t="s">
        <v>6767</v>
      </c>
      <c r="C2945" t="s">
        <v>1094</v>
      </c>
      <c r="D2945" t="s">
        <v>10406</v>
      </c>
      <c r="E2945" t="s">
        <v>842</v>
      </c>
      <c r="F2945" t="s">
        <v>7217</v>
      </c>
    </row>
    <row r="2946" spans="1:6" x14ac:dyDescent="0.25">
      <c r="A2946" s="2" t="s">
        <v>878</v>
      </c>
      <c r="B2946" t="s">
        <v>648</v>
      </c>
      <c r="C2946" t="s">
        <v>6767</v>
      </c>
      <c r="D2946" t="s">
        <v>1094</v>
      </c>
      <c r="E2946" t="s">
        <v>10406</v>
      </c>
    </row>
    <row r="2947" spans="1:6" x14ac:dyDescent="0.25">
      <c r="A2947" s="2" t="s">
        <v>878</v>
      </c>
      <c r="B2947" t="s">
        <v>648</v>
      </c>
      <c r="C2947" t="s">
        <v>2164</v>
      </c>
      <c r="D2947" t="s">
        <v>7217</v>
      </c>
    </row>
    <row r="2948" spans="1:6" x14ac:dyDescent="0.25">
      <c r="A2948" s="2" t="s">
        <v>878</v>
      </c>
      <c r="B2948" t="s">
        <v>2164</v>
      </c>
      <c r="C2948" t="s">
        <v>14110</v>
      </c>
    </row>
    <row r="2949" spans="1:6" hidden="1" x14ac:dyDescent="0.25">
      <c r="A2949" s="2" t="s">
        <v>842</v>
      </c>
      <c r="B2949" t="s">
        <v>14107</v>
      </c>
      <c r="C2949" t="s">
        <v>6151</v>
      </c>
    </row>
    <row r="2950" spans="1:6" hidden="1" x14ac:dyDescent="0.25">
      <c r="A2950" s="2" t="s">
        <v>2164</v>
      </c>
    </row>
    <row r="2951" spans="1:6" hidden="1" x14ac:dyDescent="0.25">
      <c r="A2951" s="2" t="s">
        <v>7746</v>
      </c>
      <c r="B2951" t="s">
        <v>2164</v>
      </c>
    </row>
    <row r="2952" spans="1:6" hidden="1" x14ac:dyDescent="0.25">
      <c r="A2952" s="2" t="s">
        <v>1094</v>
      </c>
      <c r="B2952" t="s">
        <v>14109</v>
      </c>
    </row>
    <row r="2953" spans="1:6" hidden="1" x14ac:dyDescent="0.25">
      <c r="A2953" s="2" t="s">
        <v>10406</v>
      </c>
      <c r="B2953" t="s">
        <v>9990</v>
      </c>
    </row>
    <row r="2954" spans="1:6" hidden="1" x14ac:dyDescent="0.25">
      <c r="A2954" s="2" t="s">
        <v>842</v>
      </c>
      <c r="B2954" t="s">
        <v>3905</v>
      </c>
    </row>
    <row r="2955" spans="1:6" hidden="1" x14ac:dyDescent="0.25">
      <c r="A2955" s="2" t="s">
        <v>2164</v>
      </c>
    </row>
    <row r="2956" spans="1:6" hidden="1" x14ac:dyDescent="0.25">
      <c r="A2956" s="2" t="s">
        <v>2164</v>
      </c>
      <c r="B2956" t="s">
        <v>6151</v>
      </c>
    </row>
    <row r="2957" spans="1:6" hidden="1" x14ac:dyDescent="0.25">
      <c r="A2957" s="2" t="s">
        <v>2164</v>
      </c>
    </row>
    <row r="2958" spans="1:6" hidden="1" x14ac:dyDescent="0.25">
      <c r="A2958" s="2" t="s">
        <v>1094</v>
      </c>
      <c r="B2958" t="s">
        <v>842</v>
      </c>
      <c r="C2958" t="s">
        <v>3905</v>
      </c>
    </row>
    <row r="2959" spans="1:6" x14ac:dyDescent="0.25">
      <c r="A2959" s="2" t="s">
        <v>878</v>
      </c>
      <c r="B2959" t="s">
        <v>648</v>
      </c>
      <c r="C2959" t="s">
        <v>842</v>
      </c>
      <c r="D2959" t="s">
        <v>7217</v>
      </c>
    </row>
    <row r="2960" spans="1:6" hidden="1" x14ac:dyDescent="0.25">
      <c r="A2960" s="2" t="s">
        <v>1094</v>
      </c>
    </row>
    <row r="2961" spans="1:6" hidden="1" x14ac:dyDescent="0.25">
      <c r="A2961" s="2" t="s">
        <v>2164</v>
      </c>
      <c r="B2961" t="s">
        <v>11335</v>
      </c>
      <c r="C2961" t="s">
        <v>14110</v>
      </c>
    </row>
    <row r="2962" spans="1:6" hidden="1" x14ac:dyDescent="0.25">
      <c r="A2962" s="2" t="s">
        <v>648</v>
      </c>
      <c r="B2962" t="s">
        <v>14109</v>
      </c>
      <c r="C2962" t="s">
        <v>2164</v>
      </c>
      <c r="D2962" t="s">
        <v>14107</v>
      </c>
      <c r="E2962" t="s">
        <v>6151</v>
      </c>
    </row>
    <row r="2963" spans="1:6" hidden="1" x14ac:dyDescent="0.25">
      <c r="A2963" s="2" t="s">
        <v>1094</v>
      </c>
      <c r="B2963" t="s">
        <v>2164</v>
      </c>
      <c r="C2963" t="s">
        <v>10406</v>
      </c>
      <c r="D2963" t="s">
        <v>7050</v>
      </c>
      <c r="E2963" t="s">
        <v>9990</v>
      </c>
      <c r="F2963" t="s">
        <v>11335</v>
      </c>
    </row>
    <row r="2964" spans="1:6" hidden="1" x14ac:dyDescent="0.25">
      <c r="A2964" s="2" t="s">
        <v>7746</v>
      </c>
      <c r="B2964" t="s">
        <v>2164</v>
      </c>
      <c r="C2964" t="s">
        <v>14108</v>
      </c>
    </row>
    <row r="2965" spans="1:6" x14ac:dyDescent="0.25">
      <c r="A2965" s="2" t="s">
        <v>878</v>
      </c>
      <c r="B2965" t="s">
        <v>1094</v>
      </c>
      <c r="C2965" t="s">
        <v>51</v>
      </c>
    </row>
    <row r="2966" spans="1:6" hidden="1" x14ac:dyDescent="0.25">
      <c r="A2966" s="2" t="s">
        <v>1094</v>
      </c>
      <c r="B2966" t="s">
        <v>14109</v>
      </c>
    </row>
    <row r="2967" spans="1:6" hidden="1" x14ac:dyDescent="0.25">
      <c r="A2967" s="2" t="s">
        <v>2164</v>
      </c>
      <c r="B2967" t="s">
        <v>842</v>
      </c>
      <c r="C2967" t="s">
        <v>7050</v>
      </c>
      <c r="D2967" t="s">
        <v>11335</v>
      </c>
    </row>
    <row r="2968" spans="1:6" x14ac:dyDescent="0.25">
      <c r="A2968" s="2" t="s">
        <v>878</v>
      </c>
      <c r="B2968" t="s">
        <v>1094</v>
      </c>
      <c r="C2968" t="s">
        <v>14109</v>
      </c>
    </row>
    <row r="2969" spans="1:6" hidden="1" x14ac:dyDescent="0.25">
      <c r="A2969" s="2" t="s">
        <v>1094</v>
      </c>
      <c r="B2969" t="s">
        <v>14108</v>
      </c>
    </row>
    <row r="2970" spans="1:6" hidden="1" x14ac:dyDescent="0.25">
      <c r="A2970" s="2" t="s">
        <v>1094</v>
      </c>
    </row>
    <row r="2971" spans="1:6" hidden="1" x14ac:dyDescent="0.25">
      <c r="A2971" s="2" t="s">
        <v>14109</v>
      </c>
      <c r="B2971" t="s">
        <v>6151</v>
      </c>
    </row>
    <row r="2972" spans="1:6" hidden="1" x14ac:dyDescent="0.25">
      <c r="A2972" s="2" t="s">
        <v>2164</v>
      </c>
      <c r="B2972" t="s">
        <v>11335</v>
      </c>
    </row>
    <row r="2973" spans="1:6" hidden="1" x14ac:dyDescent="0.25">
      <c r="A2973" s="2" t="s">
        <v>14109</v>
      </c>
      <c r="B2973" t="s">
        <v>2164</v>
      </c>
    </row>
    <row r="2974" spans="1:6" hidden="1" x14ac:dyDescent="0.25">
      <c r="A2974" s="2" t="s">
        <v>2164</v>
      </c>
      <c r="B2974" t="s">
        <v>11335</v>
      </c>
    </row>
    <row r="2975" spans="1:6" hidden="1" x14ac:dyDescent="0.25">
      <c r="A2975" s="2" t="s">
        <v>3905</v>
      </c>
      <c r="B2975" t="s">
        <v>14107</v>
      </c>
    </row>
    <row r="2976" spans="1:6" hidden="1" x14ac:dyDescent="0.25">
      <c r="A2976" s="2" t="s">
        <v>1094</v>
      </c>
    </row>
    <row r="2977" spans="1:4" hidden="1" x14ac:dyDescent="0.25">
      <c r="A2977" s="2" t="s">
        <v>2164</v>
      </c>
    </row>
    <row r="2978" spans="1:4" hidden="1" x14ac:dyDescent="0.25">
      <c r="A2978" s="2" t="s">
        <v>1094</v>
      </c>
      <c r="B2978" t="s">
        <v>14109</v>
      </c>
    </row>
    <row r="2979" spans="1:4" hidden="1" x14ac:dyDescent="0.25">
      <c r="A2979" s="2" t="s">
        <v>14109</v>
      </c>
      <c r="B2979" t="s">
        <v>2164</v>
      </c>
      <c r="C2979" t="s">
        <v>6151</v>
      </c>
    </row>
    <row r="2980" spans="1:4" hidden="1" x14ac:dyDescent="0.25">
      <c r="A2980" s="2" t="s">
        <v>2164</v>
      </c>
    </row>
    <row r="2981" spans="1:4" hidden="1" x14ac:dyDescent="0.25">
      <c r="A2981" s="2" t="s">
        <v>3905</v>
      </c>
      <c r="B2981" t="s">
        <v>7217</v>
      </c>
    </row>
    <row r="2982" spans="1:4" hidden="1" x14ac:dyDescent="0.25">
      <c r="A2982" s="2" t="s">
        <v>2164</v>
      </c>
      <c r="B2982" t="s">
        <v>11335</v>
      </c>
    </row>
    <row r="2983" spans="1:4" hidden="1" x14ac:dyDescent="0.25">
      <c r="A2983" s="2" t="s">
        <v>648</v>
      </c>
      <c r="B2983" t="s">
        <v>2164</v>
      </c>
      <c r="C2983" t="s">
        <v>13169</v>
      </c>
      <c r="D2983" t="s">
        <v>14110</v>
      </c>
    </row>
    <row r="2984" spans="1:4" hidden="1" x14ac:dyDescent="0.25">
      <c r="A2984" s="2" t="s">
        <v>1094</v>
      </c>
      <c r="B2984" t="s">
        <v>14108</v>
      </c>
    </row>
    <row r="2985" spans="1:4" hidden="1" x14ac:dyDescent="0.25">
      <c r="A2985" s="2" t="s">
        <v>1094</v>
      </c>
    </row>
    <row r="2986" spans="1:4" hidden="1" x14ac:dyDescent="0.25">
      <c r="A2986" s="2" t="s">
        <v>1094</v>
      </c>
      <c r="B2986" t="s">
        <v>2164</v>
      </c>
    </row>
    <row r="2987" spans="1:4" hidden="1" x14ac:dyDescent="0.25">
      <c r="A2987" s="2" t="s">
        <v>1094</v>
      </c>
    </row>
    <row r="2988" spans="1:4" hidden="1" x14ac:dyDescent="0.25">
      <c r="A2988" s="2" t="s">
        <v>14109</v>
      </c>
      <c r="B2988" t="s">
        <v>2164</v>
      </c>
      <c r="C2988" t="s">
        <v>6151</v>
      </c>
    </row>
    <row r="2989" spans="1:4" hidden="1" x14ac:dyDescent="0.25">
      <c r="A2989" s="2" t="s">
        <v>7746</v>
      </c>
      <c r="B2989" t="s">
        <v>2164</v>
      </c>
      <c r="C2989" t="s">
        <v>13169</v>
      </c>
    </row>
    <row r="2990" spans="1:4" hidden="1" x14ac:dyDescent="0.25">
      <c r="A2990" s="2" t="s">
        <v>7746</v>
      </c>
      <c r="B2990" t="s">
        <v>2164</v>
      </c>
    </row>
    <row r="2991" spans="1:4" hidden="1" x14ac:dyDescent="0.25">
      <c r="A2991" s="2" t="s">
        <v>1094</v>
      </c>
      <c r="B2991" t="s">
        <v>842</v>
      </c>
      <c r="C2991" t="s">
        <v>3905</v>
      </c>
    </row>
    <row r="2992" spans="1:4" hidden="1" x14ac:dyDescent="0.25">
      <c r="A2992" s="2" t="s">
        <v>1094</v>
      </c>
      <c r="B2992" t="s">
        <v>11335</v>
      </c>
    </row>
    <row r="2993" spans="1:3" hidden="1" x14ac:dyDescent="0.25">
      <c r="A2993" s="2" t="s">
        <v>2164</v>
      </c>
      <c r="B2993" t="s">
        <v>11335</v>
      </c>
    </row>
    <row r="2994" spans="1:3" hidden="1" x14ac:dyDescent="0.25">
      <c r="A2994" s="2" t="s">
        <v>7746</v>
      </c>
      <c r="B2994" t="s">
        <v>2164</v>
      </c>
      <c r="C2994" t="s">
        <v>13169</v>
      </c>
    </row>
    <row r="2995" spans="1:3" hidden="1" x14ac:dyDescent="0.25">
      <c r="A2995" s="2" t="s">
        <v>14109</v>
      </c>
      <c r="B2995" t="s">
        <v>2164</v>
      </c>
    </row>
    <row r="2996" spans="1:3" hidden="1" x14ac:dyDescent="0.25">
      <c r="A2996" s="2" t="s">
        <v>1094</v>
      </c>
      <c r="B2996" t="s">
        <v>7050</v>
      </c>
      <c r="C2996" t="s">
        <v>11335</v>
      </c>
    </row>
    <row r="2997" spans="1:3" hidden="1" x14ac:dyDescent="0.25">
      <c r="A2997" s="2" t="s">
        <v>1094</v>
      </c>
      <c r="B2997" t="s">
        <v>2164</v>
      </c>
      <c r="C2997" t="s">
        <v>11335</v>
      </c>
    </row>
    <row r="2998" spans="1:3" hidden="1" x14ac:dyDescent="0.25">
      <c r="A2998" s="2" t="s">
        <v>2164</v>
      </c>
      <c r="B2998" t="s">
        <v>7050</v>
      </c>
    </row>
    <row r="2999" spans="1:3" hidden="1" x14ac:dyDescent="0.25">
      <c r="A2999" s="2" t="s">
        <v>2164</v>
      </c>
      <c r="B2999" t="s">
        <v>11335</v>
      </c>
      <c r="C2999" t="s">
        <v>6151</v>
      </c>
    </row>
    <row r="3000" spans="1:3" hidden="1" x14ac:dyDescent="0.25">
      <c r="A3000" s="2" t="s">
        <v>648</v>
      </c>
      <c r="B3000" t="s">
        <v>2164</v>
      </c>
      <c r="C3000" t="s">
        <v>11335</v>
      </c>
    </row>
    <row r="3001" spans="1:3" hidden="1" x14ac:dyDescent="0.25">
      <c r="A3001" s="2" t="s">
        <v>2164</v>
      </c>
      <c r="B3001" t="s">
        <v>13169</v>
      </c>
    </row>
    <row r="3002" spans="1:3" hidden="1" x14ac:dyDescent="0.25">
      <c r="A3002" s="2" t="s">
        <v>1094</v>
      </c>
      <c r="B3002" t="s">
        <v>9990</v>
      </c>
      <c r="C3002" t="s">
        <v>11335</v>
      </c>
    </row>
    <row r="3003" spans="1:3" hidden="1" x14ac:dyDescent="0.25">
      <c r="A3003" s="2" t="s">
        <v>7746</v>
      </c>
      <c r="B3003" t="s">
        <v>2164</v>
      </c>
      <c r="C3003" t="s">
        <v>7050</v>
      </c>
    </row>
    <row r="3004" spans="1:3" hidden="1" x14ac:dyDescent="0.25">
      <c r="A3004" s="2" t="s">
        <v>842</v>
      </c>
      <c r="B3004" t="s">
        <v>3905</v>
      </c>
    </row>
    <row r="3005" spans="1:3" hidden="1" x14ac:dyDescent="0.25">
      <c r="A3005" s="2" t="s">
        <v>14109</v>
      </c>
      <c r="B3005" t="s">
        <v>2164</v>
      </c>
      <c r="C3005" t="s">
        <v>6151</v>
      </c>
    </row>
    <row r="3006" spans="1:3" hidden="1" x14ac:dyDescent="0.25">
      <c r="A3006" s="2" t="s">
        <v>3905</v>
      </c>
      <c r="B3006" t="s">
        <v>14107</v>
      </c>
    </row>
    <row r="3007" spans="1:3" hidden="1" x14ac:dyDescent="0.25">
      <c r="A3007" s="2" t="s">
        <v>14109</v>
      </c>
      <c r="B3007" t="s">
        <v>2164</v>
      </c>
      <c r="C3007" t="s">
        <v>6151</v>
      </c>
    </row>
    <row r="3008" spans="1:3" hidden="1" x14ac:dyDescent="0.25">
      <c r="A3008" s="2" t="s">
        <v>1094</v>
      </c>
      <c r="B3008" t="s">
        <v>2164</v>
      </c>
      <c r="C3008" t="s">
        <v>11335</v>
      </c>
    </row>
    <row r="3009" spans="1:4" hidden="1" x14ac:dyDescent="0.25">
      <c r="A3009" s="2" t="s">
        <v>14109</v>
      </c>
      <c r="B3009" t="s">
        <v>2164</v>
      </c>
      <c r="C3009" t="s">
        <v>14107</v>
      </c>
      <c r="D3009" t="s">
        <v>6151</v>
      </c>
    </row>
    <row r="3010" spans="1:4" hidden="1" x14ac:dyDescent="0.25">
      <c r="A3010" s="2" t="s">
        <v>2164</v>
      </c>
    </row>
    <row r="3011" spans="1:4" hidden="1" x14ac:dyDescent="0.25">
      <c r="A3011" s="2" t="s">
        <v>1094</v>
      </c>
      <c r="B3011" t="s">
        <v>11335</v>
      </c>
    </row>
    <row r="3012" spans="1:4" hidden="1" x14ac:dyDescent="0.25">
      <c r="A3012" s="2" t="s">
        <v>3905</v>
      </c>
      <c r="B3012" t="s">
        <v>7217</v>
      </c>
      <c r="C3012" t="s">
        <v>6151</v>
      </c>
    </row>
    <row r="3013" spans="1:4" hidden="1" x14ac:dyDescent="0.25">
      <c r="A3013" s="2" t="s">
        <v>3905</v>
      </c>
    </row>
    <row r="3014" spans="1:4" hidden="1" x14ac:dyDescent="0.25">
      <c r="A3014" s="2" t="s">
        <v>648</v>
      </c>
      <c r="B3014" t="s">
        <v>14107</v>
      </c>
      <c r="C3014" t="s">
        <v>7217</v>
      </c>
    </row>
    <row r="3015" spans="1:4" hidden="1" x14ac:dyDescent="0.25">
      <c r="A3015" s="2" t="s">
        <v>10406</v>
      </c>
      <c r="B3015" t="s">
        <v>7217</v>
      </c>
    </row>
    <row r="3016" spans="1:4" hidden="1" x14ac:dyDescent="0.25">
      <c r="A3016" s="2" t="s">
        <v>1094</v>
      </c>
      <c r="B3016" t="s">
        <v>2164</v>
      </c>
      <c r="C3016" t="s">
        <v>11335</v>
      </c>
    </row>
    <row r="3017" spans="1:4" hidden="1" x14ac:dyDescent="0.25">
      <c r="A3017" s="2" t="s">
        <v>648</v>
      </c>
      <c r="B3017" t="s">
        <v>2164</v>
      </c>
    </row>
    <row r="3018" spans="1:4" hidden="1" x14ac:dyDescent="0.25">
      <c r="A3018" s="2" t="s">
        <v>1094</v>
      </c>
      <c r="B3018" t="s">
        <v>2164</v>
      </c>
    </row>
    <row r="3019" spans="1:4" hidden="1" x14ac:dyDescent="0.25">
      <c r="A3019" s="2" t="s">
        <v>1094</v>
      </c>
    </row>
    <row r="3020" spans="1:4" hidden="1" x14ac:dyDescent="0.25">
      <c r="A3020" s="2" t="s">
        <v>2164</v>
      </c>
      <c r="B3020" t="s">
        <v>13169</v>
      </c>
      <c r="C3020" t="s">
        <v>11335</v>
      </c>
      <c r="D3020" t="s">
        <v>8666</v>
      </c>
    </row>
    <row r="3021" spans="1:4" hidden="1" x14ac:dyDescent="0.25">
      <c r="A3021" s="2" t="s">
        <v>2164</v>
      </c>
      <c r="B3021" t="s">
        <v>13169</v>
      </c>
      <c r="C3021" t="s">
        <v>14110</v>
      </c>
    </row>
    <row r="3022" spans="1:4" hidden="1" x14ac:dyDescent="0.25">
      <c r="A3022" s="2" t="s">
        <v>1094</v>
      </c>
      <c r="B3022" t="s">
        <v>2164</v>
      </c>
      <c r="C3022" t="s">
        <v>7050</v>
      </c>
    </row>
    <row r="3023" spans="1:4" hidden="1" x14ac:dyDescent="0.25">
      <c r="A3023" s="2" t="s">
        <v>2164</v>
      </c>
    </row>
    <row r="3024" spans="1:4" hidden="1" x14ac:dyDescent="0.25">
      <c r="A3024" s="2" t="s">
        <v>2164</v>
      </c>
      <c r="B3024" t="s">
        <v>6151</v>
      </c>
    </row>
    <row r="3025" spans="1:4" hidden="1" x14ac:dyDescent="0.25">
      <c r="A3025" s="2" t="s">
        <v>3905</v>
      </c>
      <c r="B3025" t="s">
        <v>14107</v>
      </c>
    </row>
    <row r="3026" spans="1:4" x14ac:dyDescent="0.25">
      <c r="A3026" s="2" t="s">
        <v>878</v>
      </c>
      <c r="B3026" t="s">
        <v>1094</v>
      </c>
      <c r="C3026" t="s">
        <v>14110</v>
      </c>
    </row>
    <row r="3027" spans="1:4" hidden="1" x14ac:dyDescent="0.25">
      <c r="A3027" s="2" t="s">
        <v>1094</v>
      </c>
      <c r="B3027" t="s">
        <v>14108</v>
      </c>
    </row>
    <row r="3028" spans="1:4" x14ac:dyDescent="0.25">
      <c r="A3028" s="2" t="s">
        <v>878</v>
      </c>
      <c r="B3028" t="s">
        <v>3905</v>
      </c>
      <c r="C3028" t="s">
        <v>7217</v>
      </c>
      <c r="D3028" t="s">
        <v>6151</v>
      </c>
    </row>
    <row r="3029" spans="1:4" hidden="1" x14ac:dyDescent="0.25">
      <c r="A3029" s="2" t="s">
        <v>1094</v>
      </c>
      <c r="B3029" t="s">
        <v>11335</v>
      </c>
    </row>
    <row r="3030" spans="1:4" hidden="1" x14ac:dyDescent="0.25">
      <c r="A3030" s="2" t="s">
        <v>2164</v>
      </c>
    </row>
    <row r="3031" spans="1:4" hidden="1" x14ac:dyDescent="0.25">
      <c r="A3031" s="2" t="s">
        <v>3905</v>
      </c>
      <c r="B3031" t="s">
        <v>14107</v>
      </c>
    </row>
    <row r="3032" spans="1:4" hidden="1" x14ac:dyDescent="0.25">
      <c r="A3032" s="2" t="s">
        <v>2164</v>
      </c>
      <c r="B3032" t="s">
        <v>3905</v>
      </c>
      <c r="C3032" t="s">
        <v>14107</v>
      </c>
      <c r="D3032" t="s">
        <v>6151</v>
      </c>
    </row>
    <row r="3033" spans="1:4" hidden="1" x14ac:dyDescent="0.25">
      <c r="A3033" s="2" t="s">
        <v>1094</v>
      </c>
      <c r="B3033" t="s">
        <v>2164</v>
      </c>
      <c r="C3033" t="s">
        <v>11335</v>
      </c>
    </row>
    <row r="3034" spans="1:4" hidden="1" x14ac:dyDescent="0.25">
      <c r="A3034" s="2" t="s">
        <v>2164</v>
      </c>
      <c r="B3034" t="s">
        <v>14108</v>
      </c>
    </row>
    <row r="3035" spans="1:4" x14ac:dyDescent="0.25">
      <c r="A3035" s="2" t="s">
        <v>878</v>
      </c>
      <c r="B3035" t="s">
        <v>2164</v>
      </c>
      <c r="C3035" t="s">
        <v>13169</v>
      </c>
      <c r="D3035" t="s">
        <v>14110</v>
      </c>
    </row>
    <row r="3036" spans="1:4" hidden="1" x14ac:dyDescent="0.25">
      <c r="A3036" s="2" t="s">
        <v>1094</v>
      </c>
      <c r="B3036" t="s">
        <v>2164</v>
      </c>
      <c r="C3036" t="s">
        <v>10406</v>
      </c>
      <c r="D3036" t="s">
        <v>14108</v>
      </c>
    </row>
    <row r="3037" spans="1:4" hidden="1" x14ac:dyDescent="0.25">
      <c r="A3037" s="2" t="s">
        <v>3905</v>
      </c>
      <c r="B3037" t="s">
        <v>14107</v>
      </c>
      <c r="C3037" t="s">
        <v>6151</v>
      </c>
    </row>
    <row r="3038" spans="1:4" hidden="1" x14ac:dyDescent="0.25">
      <c r="A3038" s="2" t="s">
        <v>1094</v>
      </c>
      <c r="B3038" t="s">
        <v>14108</v>
      </c>
    </row>
    <row r="3039" spans="1:4" hidden="1" x14ac:dyDescent="0.25">
      <c r="A3039" s="2" t="s">
        <v>3905</v>
      </c>
      <c r="B3039" t="s">
        <v>14107</v>
      </c>
    </row>
    <row r="3040" spans="1:4" hidden="1" x14ac:dyDescent="0.25">
      <c r="A3040" s="2" t="s">
        <v>648</v>
      </c>
      <c r="B3040" t="s">
        <v>1094</v>
      </c>
      <c r="C3040" t="s">
        <v>7050</v>
      </c>
      <c r="D3040" t="s">
        <v>7217</v>
      </c>
    </row>
    <row r="3041" spans="1:5" hidden="1" x14ac:dyDescent="0.25">
      <c r="A3041" s="2" t="s">
        <v>2164</v>
      </c>
      <c r="B3041" t="s">
        <v>10406</v>
      </c>
      <c r="C3041" t="s">
        <v>9990</v>
      </c>
    </row>
    <row r="3042" spans="1:5" hidden="1" x14ac:dyDescent="0.25">
      <c r="A3042" s="2" t="s">
        <v>1094</v>
      </c>
      <c r="B3042" t="s">
        <v>2164</v>
      </c>
    </row>
    <row r="3043" spans="1:5" hidden="1" x14ac:dyDescent="0.25">
      <c r="A3043" s="2" t="s">
        <v>6767</v>
      </c>
      <c r="B3043" t="s">
        <v>1094</v>
      </c>
      <c r="C3043" t="s">
        <v>10406</v>
      </c>
      <c r="D3043" t="s">
        <v>14107</v>
      </c>
      <c r="E3043" t="s">
        <v>7217</v>
      </c>
    </row>
    <row r="3044" spans="1:5" x14ac:dyDescent="0.25">
      <c r="A3044" s="2" t="s">
        <v>878</v>
      </c>
      <c r="B3044" t="s">
        <v>648</v>
      </c>
      <c r="C3044" t="s">
        <v>7217</v>
      </c>
      <c r="D3044" t="s">
        <v>6151</v>
      </c>
    </row>
    <row r="3045" spans="1:5" x14ac:dyDescent="0.25">
      <c r="A3045" s="2" t="s">
        <v>878</v>
      </c>
      <c r="B3045" t="s">
        <v>648</v>
      </c>
      <c r="C3045" t="s">
        <v>6151</v>
      </c>
    </row>
    <row r="3046" spans="1:5" hidden="1" x14ac:dyDescent="0.25">
      <c r="A3046" s="2" t="s">
        <v>3905</v>
      </c>
      <c r="B3046" t="s">
        <v>14107</v>
      </c>
      <c r="C3046" t="s">
        <v>6151</v>
      </c>
    </row>
    <row r="3047" spans="1:5" hidden="1" x14ac:dyDescent="0.25">
      <c r="A3047" s="2" t="s">
        <v>3905</v>
      </c>
      <c r="B3047" t="s">
        <v>14107</v>
      </c>
      <c r="C3047" t="s">
        <v>6151</v>
      </c>
    </row>
    <row r="3048" spans="1:5" hidden="1" x14ac:dyDescent="0.25">
      <c r="A3048" s="2" t="s">
        <v>1094</v>
      </c>
      <c r="B3048" t="s">
        <v>2164</v>
      </c>
    </row>
    <row r="3049" spans="1:5" hidden="1" x14ac:dyDescent="0.25">
      <c r="A3049" s="2" t="s">
        <v>842</v>
      </c>
      <c r="B3049" t="s">
        <v>3905</v>
      </c>
      <c r="C3049" t="s">
        <v>6151</v>
      </c>
    </row>
    <row r="3050" spans="1:5" x14ac:dyDescent="0.25">
      <c r="A3050" s="2" t="s">
        <v>878</v>
      </c>
      <c r="B3050" t="s">
        <v>1094</v>
      </c>
      <c r="C3050" t="s">
        <v>2164</v>
      </c>
      <c r="D3050" t="s">
        <v>7050</v>
      </c>
    </row>
    <row r="3051" spans="1:5" hidden="1" x14ac:dyDescent="0.25">
      <c r="A3051" s="2" t="s">
        <v>1094</v>
      </c>
      <c r="B3051" t="s">
        <v>14109</v>
      </c>
    </row>
    <row r="3052" spans="1:5" hidden="1" x14ac:dyDescent="0.25">
      <c r="A3052" s="2" t="s">
        <v>3905</v>
      </c>
      <c r="B3052" t="s">
        <v>7217</v>
      </c>
    </row>
    <row r="3053" spans="1:5" hidden="1" x14ac:dyDescent="0.25">
      <c r="A3053" s="2" t="s">
        <v>1094</v>
      </c>
      <c r="B3053" t="s">
        <v>2164</v>
      </c>
      <c r="C3053" t="s">
        <v>7050</v>
      </c>
      <c r="D3053" t="s">
        <v>11335</v>
      </c>
    </row>
    <row r="3054" spans="1:5" hidden="1" x14ac:dyDescent="0.25">
      <c r="A3054" s="2" t="s">
        <v>648</v>
      </c>
      <c r="B3054" t="s">
        <v>1094</v>
      </c>
      <c r="C3054" t="s">
        <v>2164</v>
      </c>
      <c r="D3054" t="s">
        <v>842</v>
      </c>
    </row>
    <row r="3055" spans="1:5" hidden="1" x14ac:dyDescent="0.25">
      <c r="A3055" s="2" t="s">
        <v>1094</v>
      </c>
      <c r="B3055" t="s">
        <v>2164</v>
      </c>
    </row>
    <row r="3056" spans="1:5" hidden="1" x14ac:dyDescent="0.25">
      <c r="A3056" s="2" t="s">
        <v>842</v>
      </c>
      <c r="B3056" t="s">
        <v>3905</v>
      </c>
      <c r="C3056" t="s">
        <v>7217</v>
      </c>
    </row>
    <row r="3057" spans="1:4" x14ac:dyDescent="0.25">
      <c r="A3057" s="2" t="s">
        <v>878</v>
      </c>
      <c r="B3057" t="s">
        <v>6151</v>
      </c>
    </row>
    <row r="3058" spans="1:4" x14ac:dyDescent="0.25">
      <c r="A3058" s="2" t="s">
        <v>878</v>
      </c>
      <c r="B3058" t="s">
        <v>1094</v>
      </c>
      <c r="C3058" t="s">
        <v>14109</v>
      </c>
    </row>
    <row r="3059" spans="1:4" hidden="1" x14ac:dyDescent="0.25">
      <c r="A3059" s="2" t="s">
        <v>2164</v>
      </c>
      <c r="B3059" t="s">
        <v>6151</v>
      </c>
    </row>
    <row r="3060" spans="1:4" hidden="1" x14ac:dyDescent="0.25">
      <c r="A3060" s="2" t="s">
        <v>1094</v>
      </c>
      <c r="B3060" t="s">
        <v>11335</v>
      </c>
    </row>
    <row r="3061" spans="1:4" hidden="1" x14ac:dyDescent="0.25">
      <c r="A3061" s="2" t="s">
        <v>1094</v>
      </c>
      <c r="B3061" t="s">
        <v>11335</v>
      </c>
    </row>
    <row r="3062" spans="1:4" hidden="1" x14ac:dyDescent="0.25">
      <c r="A3062" s="2" t="s">
        <v>14109</v>
      </c>
      <c r="B3062" t="s">
        <v>2164</v>
      </c>
    </row>
    <row r="3063" spans="1:4" hidden="1" x14ac:dyDescent="0.25">
      <c r="A3063" s="2" t="s">
        <v>648</v>
      </c>
      <c r="B3063" t="s">
        <v>10406</v>
      </c>
      <c r="C3063" t="s">
        <v>842</v>
      </c>
    </row>
    <row r="3064" spans="1:4" hidden="1" x14ac:dyDescent="0.25">
      <c r="A3064" s="2" t="s">
        <v>3905</v>
      </c>
      <c r="B3064" t="s">
        <v>7217</v>
      </c>
      <c r="C3064" t="s">
        <v>6151</v>
      </c>
    </row>
    <row r="3065" spans="1:4" hidden="1" x14ac:dyDescent="0.25">
      <c r="A3065" s="2" t="s">
        <v>3905</v>
      </c>
      <c r="B3065" t="s">
        <v>14107</v>
      </c>
      <c r="C3065" t="s">
        <v>6151</v>
      </c>
    </row>
    <row r="3066" spans="1:4" hidden="1" x14ac:dyDescent="0.25">
      <c r="A3066" s="2" t="s">
        <v>2164</v>
      </c>
      <c r="B3066" t="s">
        <v>7050</v>
      </c>
    </row>
    <row r="3067" spans="1:4" hidden="1" x14ac:dyDescent="0.25">
      <c r="A3067" s="2" t="s">
        <v>3905</v>
      </c>
      <c r="B3067" t="s">
        <v>14107</v>
      </c>
      <c r="C3067" t="s">
        <v>6151</v>
      </c>
    </row>
    <row r="3068" spans="1:4" hidden="1" x14ac:dyDescent="0.25">
      <c r="A3068" s="2" t="s">
        <v>14107</v>
      </c>
      <c r="B3068" t="s">
        <v>7217</v>
      </c>
      <c r="C3068" t="s">
        <v>6151</v>
      </c>
    </row>
    <row r="3069" spans="1:4" hidden="1" x14ac:dyDescent="0.25">
      <c r="A3069" s="2" t="s">
        <v>1094</v>
      </c>
      <c r="B3069" t="s">
        <v>2164</v>
      </c>
      <c r="C3069" t="s">
        <v>7050</v>
      </c>
    </row>
    <row r="3070" spans="1:4" hidden="1" x14ac:dyDescent="0.25">
      <c r="A3070" s="2" t="s">
        <v>2164</v>
      </c>
      <c r="B3070" t="s">
        <v>6151</v>
      </c>
    </row>
    <row r="3071" spans="1:4" x14ac:dyDescent="0.25">
      <c r="A3071" s="2" t="s">
        <v>878</v>
      </c>
      <c r="B3071" t="s">
        <v>6151</v>
      </c>
    </row>
    <row r="3072" spans="1:4" hidden="1" x14ac:dyDescent="0.25">
      <c r="A3072" s="2" t="s">
        <v>1094</v>
      </c>
      <c r="B3072" t="s">
        <v>2164</v>
      </c>
      <c r="C3072" t="s">
        <v>7050</v>
      </c>
      <c r="D3072" t="s">
        <v>11335</v>
      </c>
    </row>
    <row r="3073" spans="1:5" hidden="1" x14ac:dyDescent="0.25">
      <c r="A3073" s="2" t="s">
        <v>1094</v>
      </c>
      <c r="B3073" t="s">
        <v>2164</v>
      </c>
    </row>
    <row r="3074" spans="1:5" x14ac:dyDescent="0.25">
      <c r="A3074" s="2" t="s">
        <v>878</v>
      </c>
      <c r="B3074" t="s">
        <v>7217</v>
      </c>
      <c r="C3074" t="s">
        <v>6151</v>
      </c>
    </row>
    <row r="3075" spans="1:5" hidden="1" x14ac:dyDescent="0.25">
      <c r="A3075" s="2" t="s">
        <v>1094</v>
      </c>
      <c r="B3075" t="s">
        <v>2164</v>
      </c>
    </row>
    <row r="3076" spans="1:5" hidden="1" x14ac:dyDescent="0.25">
      <c r="A3076" s="2" t="s">
        <v>2164</v>
      </c>
      <c r="B3076" t="s">
        <v>10406</v>
      </c>
    </row>
    <row r="3077" spans="1:5" hidden="1" x14ac:dyDescent="0.25">
      <c r="A3077" s="2" t="s">
        <v>1094</v>
      </c>
      <c r="B3077" t="s">
        <v>10406</v>
      </c>
      <c r="C3077" t="s">
        <v>11335</v>
      </c>
    </row>
    <row r="3078" spans="1:5" hidden="1" x14ac:dyDescent="0.25">
      <c r="A3078" s="2" t="s">
        <v>2164</v>
      </c>
      <c r="B3078" t="s">
        <v>7050</v>
      </c>
      <c r="C3078" t="s">
        <v>11335</v>
      </c>
    </row>
    <row r="3079" spans="1:5" x14ac:dyDescent="0.25">
      <c r="A3079" s="2" t="s">
        <v>878</v>
      </c>
      <c r="B3079" t="s">
        <v>1094</v>
      </c>
    </row>
    <row r="3080" spans="1:5" hidden="1" x14ac:dyDescent="0.25">
      <c r="A3080" s="2" t="s">
        <v>1094</v>
      </c>
      <c r="B3080" t="s">
        <v>3905</v>
      </c>
      <c r="C3080" t="s">
        <v>7217</v>
      </c>
    </row>
    <row r="3081" spans="1:5" hidden="1" x14ac:dyDescent="0.25">
      <c r="A3081" s="2" t="s">
        <v>3905</v>
      </c>
      <c r="B3081" t="s">
        <v>6151</v>
      </c>
    </row>
    <row r="3082" spans="1:5" hidden="1" x14ac:dyDescent="0.25">
      <c r="A3082" s="2" t="s">
        <v>8666</v>
      </c>
    </row>
    <row r="3083" spans="1:5" x14ac:dyDescent="0.25">
      <c r="A3083" s="2" t="s">
        <v>878</v>
      </c>
      <c r="B3083" t="s">
        <v>14109</v>
      </c>
      <c r="C3083" t="s">
        <v>2164</v>
      </c>
      <c r="D3083" t="s">
        <v>14107</v>
      </c>
      <c r="E3083" t="s">
        <v>6151</v>
      </c>
    </row>
    <row r="3084" spans="1:5" hidden="1" x14ac:dyDescent="0.25">
      <c r="A3084" s="2" t="s">
        <v>2164</v>
      </c>
    </row>
    <row r="3085" spans="1:5" hidden="1" x14ac:dyDescent="0.25">
      <c r="A3085" s="2" t="s">
        <v>1094</v>
      </c>
      <c r="B3085" t="s">
        <v>14109</v>
      </c>
    </row>
    <row r="3086" spans="1:5" hidden="1" x14ac:dyDescent="0.25">
      <c r="A3086" s="2" t="s">
        <v>51</v>
      </c>
      <c r="B3086" t="s">
        <v>7050</v>
      </c>
    </row>
    <row r="3087" spans="1:5" hidden="1" x14ac:dyDescent="0.25">
      <c r="A3087" s="2" t="s">
        <v>1094</v>
      </c>
    </row>
    <row r="3088" spans="1:5" hidden="1" x14ac:dyDescent="0.25">
      <c r="A3088" s="2" t="s">
        <v>648</v>
      </c>
      <c r="B3088" t="s">
        <v>6767</v>
      </c>
      <c r="C3088" t="s">
        <v>1094</v>
      </c>
      <c r="D3088" t="s">
        <v>10406</v>
      </c>
    </row>
    <row r="3089" spans="1:4" hidden="1" x14ac:dyDescent="0.25">
      <c r="A3089" s="2" t="s">
        <v>7746</v>
      </c>
      <c r="B3089" t="s">
        <v>2164</v>
      </c>
    </row>
    <row r="3090" spans="1:4" hidden="1" x14ac:dyDescent="0.25">
      <c r="A3090" s="2" t="s">
        <v>1094</v>
      </c>
      <c r="B3090" t="s">
        <v>14109</v>
      </c>
      <c r="C3090" t="s">
        <v>2164</v>
      </c>
      <c r="D3090" t="s">
        <v>6151</v>
      </c>
    </row>
    <row r="3091" spans="1:4" hidden="1" x14ac:dyDescent="0.25">
      <c r="A3091" s="2" t="s">
        <v>2164</v>
      </c>
      <c r="B3091" t="s">
        <v>11335</v>
      </c>
    </row>
    <row r="3092" spans="1:4" hidden="1" x14ac:dyDescent="0.25">
      <c r="A3092" s="2" t="s">
        <v>14107</v>
      </c>
      <c r="B3092" t="s">
        <v>6151</v>
      </c>
    </row>
    <row r="3093" spans="1:4" hidden="1" x14ac:dyDescent="0.25">
      <c r="A3093" s="2" t="s">
        <v>648</v>
      </c>
      <c r="B3093" t="s">
        <v>2164</v>
      </c>
    </row>
    <row r="3094" spans="1:4" hidden="1" x14ac:dyDescent="0.25">
      <c r="A3094" s="2" t="s">
        <v>1094</v>
      </c>
      <c r="B3094" t="s">
        <v>11335</v>
      </c>
    </row>
    <row r="3095" spans="1:4" hidden="1" x14ac:dyDescent="0.25">
      <c r="A3095" s="2" t="s">
        <v>1094</v>
      </c>
    </row>
    <row r="3096" spans="1:4" hidden="1" x14ac:dyDescent="0.25">
      <c r="A3096" s="2" t="s">
        <v>1094</v>
      </c>
      <c r="B3096" t="s">
        <v>11335</v>
      </c>
      <c r="C3096" t="s">
        <v>6151</v>
      </c>
    </row>
    <row r="3097" spans="1:4" hidden="1" x14ac:dyDescent="0.25">
      <c r="A3097" s="2" t="s">
        <v>7746</v>
      </c>
      <c r="B3097" t="s">
        <v>14109</v>
      </c>
      <c r="C3097" t="s">
        <v>2164</v>
      </c>
      <c r="D3097" t="s">
        <v>11335</v>
      </c>
    </row>
    <row r="3098" spans="1:4" hidden="1" x14ac:dyDescent="0.25">
      <c r="A3098" s="2" t="s">
        <v>1094</v>
      </c>
      <c r="B3098" t="s">
        <v>14109</v>
      </c>
      <c r="C3098" t="s">
        <v>6151</v>
      </c>
    </row>
    <row r="3099" spans="1:4" hidden="1" x14ac:dyDescent="0.25">
      <c r="A3099" s="2" t="s">
        <v>1094</v>
      </c>
      <c r="B3099" t="s">
        <v>11335</v>
      </c>
    </row>
    <row r="3100" spans="1:4" hidden="1" x14ac:dyDescent="0.25">
      <c r="A3100" s="2" t="s">
        <v>14107</v>
      </c>
      <c r="B3100" t="s">
        <v>6151</v>
      </c>
    </row>
    <row r="3101" spans="1:4" x14ac:dyDescent="0.25">
      <c r="A3101" s="2" t="s">
        <v>878</v>
      </c>
      <c r="B3101" t="s">
        <v>1094</v>
      </c>
      <c r="C3101" t="s">
        <v>11335</v>
      </c>
    </row>
    <row r="3102" spans="1:4" hidden="1" x14ac:dyDescent="0.25">
      <c r="A3102" s="2" t="s">
        <v>14109</v>
      </c>
      <c r="B3102" t="s">
        <v>2164</v>
      </c>
      <c r="C3102" t="s">
        <v>6151</v>
      </c>
    </row>
    <row r="3103" spans="1:4" hidden="1" x14ac:dyDescent="0.25">
      <c r="A3103" s="2" t="s">
        <v>1094</v>
      </c>
    </row>
    <row r="3104" spans="1:4" x14ac:dyDescent="0.25">
      <c r="A3104" s="2" t="s">
        <v>878</v>
      </c>
      <c r="B3104" t="s">
        <v>11335</v>
      </c>
      <c r="C3104" t="s">
        <v>6151</v>
      </c>
    </row>
    <row r="3105" spans="1:5" hidden="1" x14ac:dyDescent="0.25">
      <c r="A3105" s="2" t="s">
        <v>1094</v>
      </c>
      <c r="B3105" t="s">
        <v>842</v>
      </c>
      <c r="C3105" t="s">
        <v>11335</v>
      </c>
    </row>
    <row r="3106" spans="1:5" hidden="1" x14ac:dyDescent="0.25">
      <c r="A3106" s="2" t="s">
        <v>648</v>
      </c>
      <c r="B3106" t="s">
        <v>1094</v>
      </c>
      <c r="C3106" t="s">
        <v>2164</v>
      </c>
      <c r="D3106" t="s">
        <v>11335</v>
      </c>
      <c r="E3106" t="s">
        <v>7217</v>
      </c>
    </row>
    <row r="3107" spans="1:5" hidden="1" x14ac:dyDescent="0.25">
      <c r="A3107" s="2" t="s">
        <v>1094</v>
      </c>
    </row>
    <row r="3108" spans="1:5" hidden="1" x14ac:dyDescent="0.25">
      <c r="A3108" s="2" t="s">
        <v>14109</v>
      </c>
      <c r="B3108" t="s">
        <v>2164</v>
      </c>
    </row>
    <row r="3109" spans="1:5" x14ac:dyDescent="0.25">
      <c r="A3109" s="2" t="s">
        <v>878</v>
      </c>
      <c r="B3109" t="s">
        <v>3905</v>
      </c>
      <c r="C3109" t="s">
        <v>6151</v>
      </c>
    </row>
    <row r="3110" spans="1:5" hidden="1" x14ac:dyDescent="0.25">
      <c r="A3110" s="2" t="s">
        <v>6767</v>
      </c>
      <c r="B3110" t="s">
        <v>1094</v>
      </c>
      <c r="C3110" t="s">
        <v>10406</v>
      </c>
      <c r="D3110" t="s">
        <v>842</v>
      </c>
      <c r="E3110" t="s">
        <v>9990</v>
      </c>
    </row>
    <row r="3111" spans="1:5" hidden="1" x14ac:dyDescent="0.25">
      <c r="A3111" s="2" t="s">
        <v>2164</v>
      </c>
      <c r="B3111" t="s">
        <v>7050</v>
      </c>
      <c r="C3111" t="s">
        <v>14107</v>
      </c>
      <c r="D3111" t="s">
        <v>11335</v>
      </c>
    </row>
    <row r="3112" spans="1:5" hidden="1" x14ac:dyDescent="0.25">
      <c r="A3112" s="2" t="s">
        <v>7746</v>
      </c>
      <c r="B3112" t="s">
        <v>2164</v>
      </c>
    </row>
    <row r="3113" spans="1:5" x14ac:dyDescent="0.25">
      <c r="A3113" s="2" t="s">
        <v>878</v>
      </c>
      <c r="B3113" t="s">
        <v>14109</v>
      </c>
      <c r="C3113" t="s">
        <v>2164</v>
      </c>
    </row>
    <row r="3114" spans="1:5" hidden="1" x14ac:dyDescent="0.25">
      <c r="A3114" s="2" t="s">
        <v>1094</v>
      </c>
      <c r="B3114" t="s">
        <v>2164</v>
      </c>
    </row>
    <row r="3115" spans="1:5" hidden="1" x14ac:dyDescent="0.25">
      <c r="A3115" s="2" t="s">
        <v>1094</v>
      </c>
      <c r="B3115" t="s">
        <v>11335</v>
      </c>
      <c r="C3115" t="s">
        <v>14108</v>
      </c>
    </row>
    <row r="3116" spans="1:5" hidden="1" x14ac:dyDescent="0.25">
      <c r="A3116" s="2" t="s">
        <v>1094</v>
      </c>
      <c r="B3116" t="s">
        <v>7217</v>
      </c>
    </row>
    <row r="3117" spans="1:5" hidden="1" x14ac:dyDescent="0.25">
      <c r="A3117" s="2" t="s">
        <v>2164</v>
      </c>
    </row>
    <row r="3118" spans="1:5" hidden="1" x14ac:dyDescent="0.25">
      <c r="A3118" s="2" t="s">
        <v>1094</v>
      </c>
      <c r="B3118" t="s">
        <v>10406</v>
      </c>
      <c r="C3118" t="s">
        <v>11335</v>
      </c>
    </row>
    <row r="3119" spans="1:5" hidden="1" x14ac:dyDescent="0.25">
      <c r="A3119" s="2" t="s">
        <v>648</v>
      </c>
      <c r="B3119" t="s">
        <v>7746</v>
      </c>
      <c r="C3119" t="s">
        <v>2164</v>
      </c>
      <c r="D3119" t="s">
        <v>14110</v>
      </c>
    </row>
    <row r="3120" spans="1:5" hidden="1" x14ac:dyDescent="0.25">
      <c r="A3120" s="2" t="s">
        <v>1094</v>
      </c>
      <c r="B3120" t="s">
        <v>2164</v>
      </c>
      <c r="C3120" t="s">
        <v>7050</v>
      </c>
    </row>
    <row r="3121" spans="1:4" hidden="1" x14ac:dyDescent="0.25">
      <c r="A3121" s="2" t="s">
        <v>1094</v>
      </c>
      <c r="B3121" t="s">
        <v>2164</v>
      </c>
    </row>
    <row r="3122" spans="1:4" hidden="1" x14ac:dyDescent="0.25">
      <c r="A3122" s="2" t="s">
        <v>2164</v>
      </c>
      <c r="B3122" t="s">
        <v>11335</v>
      </c>
    </row>
    <row r="3123" spans="1:4" hidden="1" x14ac:dyDescent="0.25">
      <c r="A3123" s="2" t="s">
        <v>2164</v>
      </c>
      <c r="B3123" t="s">
        <v>14107</v>
      </c>
      <c r="C3123" t="s">
        <v>7217</v>
      </c>
    </row>
    <row r="3124" spans="1:4" x14ac:dyDescent="0.25">
      <c r="A3124" s="2" t="s">
        <v>878</v>
      </c>
      <c r="B3124" t="s">
        <v>14109</v>
      </c>
      <c r="C3124" t="s">
        <v>2164</v>
      </c>
      <c r="D3124" t="s">
        <v>6151</v>
      </c>
    </row>
    <row r="3125" spans="1:4" hidden="1" x14ac:dyDescent="0.25">
      <c r="A3125" s="2" t="s">
        <v>14109</v>
      </c>
      <c r="B3125" t="s">
        <v>2164</v>
      </c>
      <c r="C3125" t="s">
        <v>14107</v>
      </c>
      <c r="D3125" t="s">
        <v>6151</v>
      </c>
    </row>
    <row r="3126" spans="1:4" hidden="1" x14ac:dyDescent="0.25">
      <c r="A3126" s="2" t="s">
        <v>14109</v>
      </c>
      <c r="B3126" t="s">
        <v>2164</v>
      </c>
      <c r="C3126" t="s">
        <v>6151</v>
      </c>
    </row>
    <row r="3127" spans="1:4" hidden="1" x14ac:dyDescent="0.25">
      <c r="A3127" s="2" t="s">
        <v>2164</v>
      </c>
      <c r="B3127" t="s">
        <v>11335</v>
      </c>
    </row>
    <row r="3128" spans="1:4" x14ac:dyDescent="0.25">
      <c r="A3128" s="2" t="s">
        <v>878</v>
      </c>
      <c r="B3128" t="s">
        <v>2164</v>
      </c>
      <c r="C3128" t="s">
        <v>6151</v>
      </c>
    </row>
    <row r="3129" spans="1:4" hidden="1" x14ac:dyDescent="0.25">
      <c r="A3129" s="2" t="s">
        <v>2164</v>
      </c>
      <c r="B3129" t="s">
        <v>11335</v>
      </c>
      <c r="C3129" t="s">
        <v>14108</v>
      </c>
    </row>
    <row r="3130" spans="1:4" hidden="1" x14ac:dyDescent="0.25">
      <c r="A3130" s="2" t="s">
        <v>1094</v>
      </c>
    </row>
    <row r="3131" spans="1:4" hidden="1" x14ac:dyDescent="0.25">
      <c r="A3131" s="2" t="s">
        <v>1094</v>
      </c>
      <c r="B3131" t="s">
        <v>2164</v>
      </c>
      <c r="C3131" t="s">
        <v>7050</v>
      </c>
    </row>
    <row r="3132" spans="1:4" hidden="1" x14ac:dyDescent="0.25">
      <c r="A3132" s="2" t="s">
        <v>3905</v>
      </c>
      <c r="B3132" t="s">
        <v>14107</v>
      </c>
      <c r="C3132" t="s">
        <v>6151</v>
      </c>
    </row>
    <row r="3133" spans="1:4" hidden="1" x14ac:dyDescent="0.25">
      <c r="A3133" s="2" t="s">
        <v>648</v>
      </c>
      <c r="B3133" t="s">
        <v>14107</v>
      </c>
      <c r="C3133" t="s">
        <v>6151</v>
      </c>
    </row>
    <row r="3134" spans="1:4" hidden="1" x14ac:dyDescent="0.25">
      <c r="A3134" s="2" t="s">
        <v>1094</v>
      </c>
      <c r="B3134" t="s">
        <v>2164</v>
      </c>
    </row>
    <row r="3135" spans="1:4" hidden="1" x14ac:dyDescent="0.25">
      <c r="A3135" s="2" t="s">
        <v>2164</v>
      </c>
      <c r="B3135" t="s">
        <v>11335</v>
      </c>
    </row>
    <row r="3136" spans="1:4" hidden="1" x14ac:dyDescent="0.25">
      <c r="A3136" s="2" t="s">
        <v>2164</v>
      </c>
      <c r="B3136" t="s">
        <v>14107</v>
      </c>
      <c r="C3136" t="s">
        <v>6151</v>
      </c>
    </row>
    <row r="3137" spans="1:4" hidden="1" x14ac:dyDescent="0.25">
      <c r="A3137" s="2" t="s">
        <v>1094</v>
      </c>
      <c r="B3137" t="s">
        <v>14109</v>
      </c>
      <c r="C3137" t="s">
        <v>11335</v>
      </c>
    </row>
    <row r="3138" spans="1:4" hidden="1" x14ac:dyDescent="0.25">
      <c r="A3138" s="2" t="s">
        <v>2164</v>
      </c>
      <c r="B3138" t="s">
        <v>11335</v>
      </c>
    </row>
    <row r="3139" spans="1:4" hidden="1" x14ac:dyDescent="0.25">
      <c r="A3139" s="2" t="s">
        <v>7746</v>
      </c>
      <c r="B3139" t="s">
        <v>14109</v>
      </c>
      <c r="C3139" t="s">
        <v>2164</v>
      </c>
    </row>
    <row r="3140" spans="1:4" x14ac:dyDescent="0.25">
      <c r="A3140" s="2" t="s">
        <v>878</v>
      </c>
      <c r="B3140" t="s">
        <v>648</v>
      </c>
      <c r="C3140" t="s">
        <v>11335</v>
      </c>
      <c r="D3140" t="s">
        <v>7217</v>
      </c>
    </row>
    <row r="3141" spans="1:4" hidden="1" x14ac:dyDescent="0.25">
      <c r="A3141" s="2" t="s">
        <v>1094</v>
      </c>
      <c r="B3141" t="s">
        <v>14109</v>
      </c>
      <c r="C3141" t="s">
        <v>6151</v>
      </c>
    </row>
    <row r="3142" spans="1:4" hidden="1" x14ac:dyDescent="0.25">
      <c r="A3142" s="2" t="s">
        <v>14109</v>
      </c>
      <c r="B3142" t="s">
        <v>2164</v>
      </c>
      <c r="C3142" t="s">
        <v>11335</v>
      </c>
      <c r="D3142" t="s">
        <v>6151</v>
      </c>
    </row>
    <row r="3143" spans="1:4" hidden="1" x14ac:dyDescent="0.25">
      <c r="A3143" s="2" t="s">
        <v>1094</v>
      </c>
      <c r="B3143" t="s">
        <v>2164</v>
      </c>
    </row>
    <row r="3144" spans="1:4" hidden="1" x14ac:dyDescent="0.25">
      <c r="A3144" s="2" t="s">
        <v>14109</v>
      </c>
      <c r="B3144" t="s">
        <v>2164</v>
      </c>
      <c r="C3144" t="s">
        <v>6151</v>
      </c>
    </row>
    <row r="3145" spans="1:4" hidden="1" x14ac:dyDescent="0.25">
      <c r="A3145" s="2" t="s">
        <v>1094</v>
      </c>
    </row>
    <row r="3146" spans="1:4" hidden="1" x14ac:dyDescent="0.25">
      <c r="A3146" s="2" t="s">
        <v>2164</v>
      </c>
      <c r="B3146" t="s">
        <v>11335</v>
      </c>
    </row>
    <row r="3147" spans="1:4" hidden="1" x14ac:dyDescent="0.25">
      <c r="A3147" s="2" t="s">
        <v>2164</v>
      </c>
    </row>
    <row r="3148" spans="1:4" hidden="1" x14ac:dyDescent="0.25">
      <c r="A3148" s="2" t="s">
        <v>1094</v>
      </c>
      <c r="B3148" t="s">
        <v>11335</v>
      </c>
    </row>
    <row r="3149" spans="1:4" x14ac:dyDescent="0.25">
      <c r="A3149" s="2" t="s">
        <v>878</v>
      </c>
      <c r="B3149" t="s">
        <v>1094</v>
      </c>
      <c r="C3149" t="s">
        <v>6151</v>
      </c>
    </row>
    <row r="3150" spans="1:4" x14ac:dyDescent="0.25">
      <c r="A3150" s="2" t="s">
        <v>878</v>
      </c>
      <c r="B3150" t="s">
        <v>1094</v>
      </c>
      <c r="C3150" t="s">
        <v>14108</v>
      </c>
    </row>
    <row r="3151" spans="1:4" hidden="1" x14ac:dyDescent="0.25">
      <c r="A3151" s="2" t="s">
        <v>2164</v>
      </c>
    </row>
    <row r="3152" spans="1:4" hidden="1" x14ac:dyDescent="0.25">
      <c r="A3152" s="2" t="s">
        <v>1094</v>
      </c>
      <c r="B3152" t="s">
        <v>14109</v>
      </c>
      <c r="C3152" t="s">
        <v>6151</v>
      </c>
    </row>
    <row r="3153" spans="1:3" hidden="1" x14ac:dyDescent="0.25">
      <c r="A3153" s="2" t="s">
        <v>7746</v>
      </c>
      <c r="B3153" t="s">
        <v>2164</v>
      </c>
    </row>
    <row r="3154" spans="1:3" hidden="1" x14ac:dyDescent="0.25">
      <c r="A3154" s="2" t="s">
        <v>2164</v>
      </c>
      <c r="B3154" t="s">
        <v>11335</v>
      </c>
    </row>
    <row r="3155" spans="1:3" hidden="1" x14ac:dyDescent="0.25">
      <c r="A3155" s="2" t="s">
        <v>2164</v>
      </c>
      <c r="B3155" t="s">
        <v>6151</v>
      </c>
      <c r="C3155" t="s">
        <v>14110</v>
      </c>
    </row>
    <row r="3156" spans="1:3" hidden="1" x14ac:dyDescent="0.25">
      <c r="A3156" s="2" t="s">
        <v>1094</v>
      </c>
      <c r="B3156" t="s">
        <v>2164</v>
      </c>
    </row>
    <row r="3157" spans="1:3" x14ac:dyDescent="0.25">
      <c r="A3157" s="2" t="s">
        <v>878</v>
      </c>
      <c r="B3157" t="s">
        <v>1094</v>
      </c>
      <c r="C3157" t="s">
        <v>2164</v>
      </c>
    </row>
    <row r="3158" spans="1:3" hidden="1" x14ac:dyDescent="0.25">
      <c r="A3158" s="2" t="s">
        <v>1094</v>
      </c>
      <c r="B3158" t="s">
        <v>2164</v>
      </c>
    </row>
    <row r="3159" spans="1:3" hidden="1" x14ac:dyDescent="0.25">
      <c r="A3159" s="2" t="s">
        <v>1094</v>
      </c>
      <c r="B3159" t="s">
        <v>3905</v>
      </c>
      <c r="C3159" t="s">
        <v>6151</v>
      </c>
    </row>
    <row r="3160" spans="1:3" hidden="1" x14ac:dyDescent="0.25">
      <c r="A3160" s="2" t="s">
        <v>2164</v>
      </c>
      <c r="B3160" t="s">
        <v>6151</v>
      </c>
    </row>
    <row r="3161" spans="1:3" hidden="1" x14ac:dyDescent="0.25">
      <c r="A3161" s="2" t="s">
        <v>2164</v>
      </c>
    </row>
    <row r="3162" spans="1:3" hidden="1" x14ac:dyDescent="0.25">
      <c r="A3162" s="2" t="s">
        <v>1094</v>
      </c>
      <c r="B3162" t="s">
        <v>14109</v>
      </c>
    </row>
    <row r="3163" spans="1:3" hidden="1" x14ac:dyDescent="0.25">
      <c r="A3163" s="2" t="s">
        <v>2164</v>
      </c>
    </row>
    <row r="3164" spans="1:3" hidden="1" x14ac:dyDescent="0.25">
      <c r="A3164" s="2" t="s">
        <v>2164</v>
      </c>
      <c r="B3164" t="s">
        <v>13169</v>
      </c>
      <c r="C3164" t="s">
        <v>14110</v>
      </c>
    </row>
    <row r="3165" spans="1:3" hidden="1" x14ac:dyDescent="0.25">
      <c r="A3165" s="2" t="s">
        <v>1094</v>
      </c>
      <c r="B3165" t="s">
        <v>2164</v>
      </c>
      <c r="C3165" t="s">
        <v>11335</v>
      </c>
    </row>
    <row r="3166" spans="1:3" hidden="1" x14ac:dyDescent="0.25">
      <c r="A3166" s="2" t="s">
        <v>1094</v>
      </c>
    </row>
    <row r="3167" spans="1:3" hidden="1" x14ac:dyDescent="0.25">
      <c r="A3167" s="2" t="s">
        <v>1094</v>
      </c>
      <c r="B3167" t="s">
        <v>2164</v>
      </c>
    </row>
    <row r="3168" spans="1:3" hidden="1" x14ac:dyDescent="0.25">
      <c r="A3168" s="2" t="s">
        <v>1094</v>
      </c>
      <c r="B3168" t="s">
        <v>11335</v>
      </c>
    </row>
    <row r="3169" spans="1:4" hidden="1" x14ac:dyDescent="0.25">
      <c r="A3169" s="2" t="s">
        <v>1094</v>
      </c>
      <c r="B3169" t="s">
        <v>2164</v>
      </c>
    </row>
    <row r="3170" spans="1:4" hidden="1" x14ac:dyDescent="0.25">
      <c r="A3170" s="2" t="s">
        <v>2164</v>
      </c>
    </row>
    <row r="3171" spans="1:4" hidden="1" x14ac:dyDescent="0.25">
      <c r="A3171" s="2" t="s">
        <v>2164</v>
      </c>
      <c r="B3171" t="s">
        <v>14107</v>
      </c>
      <c r="C3171" t="s">
        <v>6151</v>
      </c>
    </row>
    <row r="3172" spans="1:4" hidden="1" x14ac:dyDescent="0.25">
      <c r="A3172" s="2" t="s">
        <v>1094</v>
      </c>
      <c r="B3172" t="s">
        <v>14109</v>
      </c>
      <c r="C3172" t="s">
        <v>7050</v>
      </c>
    </row>
    <row r="3173" spans="1:4" hidden="1" x14ac:dyDescent="0.25">
      <c r="A3173" s="2" t="s">
        <v>1094</v>
      </c>
      <c r="B3173" t="s">
        <v>11335</v>
      </c>
    </row>
    <row r="3174" spans="1:4" hidden="1" x14ac:dyDescent="0.25">
      <c r="A3174" s="2" t="s">
        <v>14109</v>
      </c>
      <c r="B3174" t="s">
        <v>14107</v>
      </c>
      <c r="C3174" t="s">
        <v>6151</v>
      </c>
    </row>
    <row r="3175" spans="1:4" hidden="1" x14ac:dyDescent="0.25">
      <c r="A3175" s="2" t="s">
        <v>3905</v>
      </c>
      <c r="B3175" t="s">
        <v>6151</v>
      </c>
    </row>
    <row r="3176" spans="1:4" hidden="1" x14ac:dyDescent="0.25">
      <c r="A3176" s="2" t="s">
        <v>1094</v>
      </c>
      <c r="B3176" t="s">
        <v>2164</v>
      </c>
    </row>
    <row r="3177" spans="1:4" hidden="1" x14ac:dyDescent="0.25">
      <c r="A3177" s="2" t="s">
        <v>2164</v>
      </c>
      <c r="B3177" t="s">
        <v>842</v>
      </c>
      <c r="C3177" t="s">
        <v>3905</v>
      </c>
      <c r="D3177" t="s">
        <v>6151</v>
      </c>
    </row>
    <row r="3178" spans="1:4" hidden="1" x14ac:dyDescent="0.25">
      <c r="A3178" s="2" t="s">
        <v>2164</v>
      </c>
      <c r="B3178" t="s">
        <v>7050</v>
      </c>
    </row>
    <row r="3179" spans="1:4" hidden="1" x14ac:dyDescent="0.25">
      <c r="A3179" s="2" t="s">
        <v>2164</v>
      </c>
      <c r="B3179" t="s">
        <v>6151</v>
      </c>
    </row>
    <row r="3180" spans="1:4" hidden="1" x14ac:dyDescent="0.25">
      <c r="A3180" s="2" t="s">
        <v>648</v>
      </c>
      <c r="B3180" t="s">
        <v>6767</v>
      </c>
    </row>
    <row r="3181" spans="1:4" hidden="1" x14ac:dyDescent="0.25">
      <c r="A3181" s="2" t="s">
        <v>2164</v>
      </c>
      <c r="B3181" t="s">
        <v>14110</v>
      </c>
    </row>
    <row r="3182" spans="1:4" hidden="1" x14ac:dyDescent="0.25">
      <c r="A3182" s="2" t="s">
        <v>1094</v>
      </c>
      <c r="B3182" t="s">
        <v>2164</v>
      </c>
      <c r="C3182" t="s">
        <v>11335</v>
      </c>
    </row>
    <row r="3183" spans="1:4" hidden="1" x14ac:dyDescent="0.25">
      <c r="A3183" s="2" t="s">
        <v>1094</v>
      </c>
      <c r="B3183" t="s">
        <v>2164</v>
      </c>
      <c r="C3183" t="s">
        <v>3905</v>
      </c>
      <c r="D3183" t="s">
        <v>11335</v>
      </c>
    </row>
    <row r="3184" spans="1:4" x14ac:dyDescent="0.25">
      <c r="A3184" s="2" t="s">
        <v>878</v>
      </c>
      <c r="B3184" t="s">
        <v>3905</v>
      </c>
      <c r="C3184" t="s">
        <v>7217</v>
      </c>
    </row>
    <row r="3185" spans="1:4" hidden="1" x14ac:dyDescent="0.25">
      <c r="A3185" s="2" t="s">
        <v>2164</v>
      </c>
      <c r="B3185" t="s">
        <v>11335</v>
      </c>
    </row>
    <row r="3186" spans="1:4" hidden="1" x14ac:dyDescent="0.25">
      <c r="A3186" s="2" t="s">
        <v>1094</v>
      </c>
    </row>
    <row r="3187" spans="1:4" x14ac:dyDescent="0.25">
      <c r="A3187" s="2" t="s">
        <v>878</v>
      </c>
      <c r="B3187" t="s">
        <v>648</v>
      </c>
      <c r="C3187" t="s">
        <v>1094</v>
      </c>
      <c r="D3187" t="s">
        <v>8666</v>
      </c>
    </row>
    <row r="3188" spans="1:4" hidden="1" x14ac:dyDescent="0.25">
      <c r="A3188" s="2" t="s">
        <v>3905</v>
      </c>
      <c r="B3188" t="s">
        <v>6151</v>
      </c>
    </row>
    <row r="3189" spans="1:4" x14ac:dyDescent="0.25">
      <c r="A3189" s="2" t="s">
        <v>878</v>
      </c>
      <c r="B3189" t="s">
        <v>1094</v>
      </c>
      <c r="C3189" t="s">
        <v>2164</v>
      </c>
      <c r="D3189" t="s">
        <v>8666</v>
      </c>
    </row>
    <row r="3190" spans="1:4" hidden="1" x14ac:dyDescent="0.25">
      <c r="A3190" s="2" t="s">
        <v>1094</v>
      </c>
      <c r="B3190" t="s">
        <v>2164</v>
      </c>
      <c r="C3190" t="s">
        <v>11335</v>
      </c>
    </row>
    <row r="3191" spans="1:4" hidden="1" x14ac:dyDescent="0.25">
      <c r="A3191" s="2" t="s">
        <v>2164</v>
      </c>
      <c r="B3191" t="s">
        <v>11335</v>
      </c>
    </row>
    <row r="3192" spans="1:4" hidden="1" x14ac:dyDescent="0.25">
      <c r="A3192" s="2" t="s">
        <v>1094</v>
      </c>
    </row>
    <row r="3193" spans="1:4" x14ac:dyDescent="0.25">
      <c r="A3193" s="2" t="s">
        <v>878</v>
      </c>
      <c r="B3193" t="s">
        <v>14109</v>
      </c>
      <c r="C3193" t="s">
        <v>2164</v>
      </c>
      <c r="D3193" t="s">
        <v>6151</v>
      </c>
    </row>
    <row r="3194" spans="1:4" x14ac:dyDescent="0.25">
      <c r="A3194" s="2" t="s">
        <v>878</v>
      </c>
      <c r="B3194" t="s">
        <v>648</v>
      </c>
      <c r="C3194" t="s">
        <v>6151</v>
      </c>
    </row>
    <row r="3195" spans="1:4" x14ac:dyDescent="0.25">
      <c r="A3195" s="2" t="s">
        <v>878</v>
      </c>
      <c r="B3195" t="s">
        <v>1094</v>
      </c>
      <c r="C3195" t="s">
        <v>14109</v>
      </c>
      <c r="D3195" t="s">
        <v>2164</v>
      </c>
    </row>
    <row r="3196" spans="1:4" hidden="1" x14ac:dyDescent="0.25">
      <c r="A3196" s="2" t="s">
        <v>2164</v>
      </c>
      <c r="B3196" t="s">
        <v>11335</v>
      </c>
    </row>
    <row r="3197" spans="1:4" hidden="1" x14ac:dyDescent="0.25">
      <c r="A3197" s="2" t="s">
        <v>3905</v>
      </c>
      <c r="B3197" t="s">
        <v>6151</v>
      </c>
    </row>
    <row r="3198" spans="1:4" x14ac:dyDescent="0.25">
      <c r="A3198" s="2" t="s">
        <v>878</v>
      </c>
      <c r="B3198" t="s">
        <v>3905</v>
      </c>
    </row>
    <row r="3199" spans="1:4" x14ac:dyDescent="0.25">
      <c r="A3199" s="2" t="s">
        <v>878</v>
      </c>
      <c r="B3199" t="s">
        <v>648</v>
      </c>
      <c r="C3199" t="s">
        <v>1094</v>
      </c>
      <c r="D3199" t="s">
        <v>14109</v>
      </c>
    </row>
    <row r="3200" spans="1:4" hidden="1" x14ac:dyDescent="0.25">
      <c r="A3200" s="2" t="s">
        <v>1094</v>
      </c>
      <c r="B3200" t="s">
        <v>14109</v>
      </c>
      <c r="C3200" t="s">
        <v>2164</v>
      </c>
      <c r="D3200" t="s">
        <v>14107</v>
      </c>
    </row>
    <row r="3201" spans="1:5" hidden="1" x14ac:dyDescent="0.25">
      <c r="A3201" s="2" t="s">
        <v>648</v>
      </c>
      <c r="B3201" t="s">
        <v>6767</v>
      </c>
      <c r="C3201" t="s">
        <v>842</v>
      </c>
      <c r="D3201" t="s">
        <v>3905</v>
      </c>
      <c r="E3201" t="s">
        <v>7217</v>
      </c>
    </row>
    <row r="3202" spans="1:5" hidden="1" x14ac:dyDescent="0.25">
      <c r="A3202" s="2" t="s">
        <v>648</v>
      </c>
      <c r="B3202" t="s">
        <v>1094</v>
      </c>
      <c r="C3202" t="s">
        <v>7217</v>
      </c>
    </row>
    <row r="3203" spans="1:5" hidden="1" x14ac:dyDescent="0.25">
      <c r="A3203" s="2" t="s">
        <v>2164</v>
      </c>
      <c r="B3203" t="s">
        <v>14110</v>
      </c>
    </row>
    <row r="3204" spans="1:5" x14ac:dyDescent="0.25">
      <c r="A3204" s="2" t="s">
        <v>878</v>
      </c>
      <c r="B3204" t="s">
        <v>2164</v>
      </c>
      <c r="C3204" t="s">
        <v>11335</v>
      </c>
      <c r="D3204" t="s">
        <v>6151</v>
      </c>
    </row>
    <row r="3205" spans="1:5" hidden="1" x14ac:dyDescent="0.25">
      <c r="A3205" s="2" t="s">
        <v>2164</v>
      </c>
      <c r="B3205" t="s">
        <v>7217</v>
      </c>
    </row>
    <row r="3206" spans="1:5" hidden="1" x14ac:dyDescent="0.25">
      <c r="A3206" s="2" t="s">
        <v>7746</v>
      </c>
      <c r="B3206" t="s">
        <v>1094</v>
      </c>
      <c r="C3206" t="s">
        <v>2164</v>
      </c>
      <c r="D3206" t="s">
        <v>10406</v>
      </c>
      <c r="E3206" t="s">
        <v>11335</v>
      </c>
    </row>
    <row r="3207" spans="1:5" hidden="1" x14ac:dyDescent="0.25">
      <c r="A3207" s="2" t="s">
        <v>2164</v>
      </c>
      <c r="B3207" t="s">
        <v>11335</v>
      </c>
    </row>
    <row r="3208" spans="1:5" hidden="1" x14ac:dyDescent="0.25">
      <c r="A3208" s="2" t="s">
        <v>3905</v>
      </c>
      <c r="B3208" t="s">
        <v>7217</v>
      </c>
    </row>
    <row r="3209" spans="1:5" hidden="1" x14ac:dyDescent="0.25">
      <c r="A3209" s="2" t="s">
        <v>3905</v>
      </c>
      <c r="B3209" t="s">
        <v>6151</v>
      </c>
    </row>
    <row r="3210" spans="1:5" hidden="1" x14ac:dyDescent="0.25">
      <c r="A3210" s="2" t="s">
        <v>7746</v>
      </c>
      <c r="B3210" t="s">
        <v>2164</v>
      </c>
      <c r="C3210" t="s">
        <v>7050</v>
      </c>
    </row>
    <row r="3211" spans="1:5" hidden="1" x14ac:dyDescent="0.25">
      <c r="A3211" s="2" t="s">
        <v>2164</v>
      </c>
      <c r="B3211" t="s">
        <v>10406</v>
      </c>
      <c r="C3211" t="s">
        <v>9990</v>
      </c>
      <c r="D3211" t="s">
        <v>11335</v>
      </c>
    </row>
    <row r="3212" spans="1:5" x14ac:dyDescent="0.25">
      <c r="A3212" s="2" t="s">
        <v>878</v>
      </c>
      <c r="B3212" t="s">
        <v>648</v>
      </c>
      <c r="C3212" t="s">
        <v>6151</v>
      </c>
    </row>
    <row r="3213" spans="1:5" hidden="1" x14ac:dyDescent="0.25">
      <c r="A3213" s="2" t="s">
        <v>1094</v>
      </c>
      <c r="B3213" t="s">
        <v>3905</v>
      </c>
      <c r="C3213" t="s">
        <v>7217</v>
      </c>
    </row>
    <row r="3214" spans="1:5" hidden="1" x14ac:dyDescent="0.25">
      <c r="A3214" s="2" t="s">
        <v>1094</v>
      </c>
      <c r="B3214" t="s">
        <v>2164</v>
      </c>
      <c r="C3214" t="s">
        <v>11335</v>
      </c>
    </row>
    <row r="3215" spans="1:5" x14ac:dyDescent="0.25">
      <c r="A3215" s="2" t="s">
        <v>878</v>
      </c>
      <c r="B3215" t="s">
        <v>14109</v>
      </c>
      <c r="C3215" t="s">
        <v>2164</v>
      </c>
      <c r="D3215" t="s">
        <v>11335</v>
      </c>
      <c r="E3215" t="s">
        <v>6151</v>
      </c>
    </row>
    <row r="3216" spans="1:5" hidden="1" x14ac:dyDescent="0.25">
      <c r="A3216" s="2" t="s">
        <v>1094</v>
      </c>
      <c r="B3216" t="s">
        <v>2164</v>
      </c>
    </row>
    <row r="3217" spans="1:6" hidden="1" x14ac:dyDescent="0.25">
      <c r="A3217" s="2" t="s">
        <v>842</v>
      </c>
      <c r="B3217" t="s">
        <v>3905</v>
      </c>
    </row>
    <row r="3218" spans="1:6" hidden="1" x14ac:dyDescent="0.25">
      <c r="A3218" s="2" t="s">
        <v>51</v>
      </c>
      <c r="B3218" t="s">
        <v>2164</v>
      </c>
    </row>
    <row r="3219" spans="1:6" x14ac:dyDescent="0.25">
      <c r="A3219" s="2" t="s">
        <v>878</v>
      </c>
      <c r="B3219" t="s">
        <v>3905</v>
      </c>
      <c r="C3219" t="s">
        <v>7217</v>
      </c>
      <c r="D3219" t="s">
        <v>6151</v>
      </c>
    </row>
    <row r="3220" spans="1:6" hidden="1" x14ac:dyDescent="0.25">
      <c r="A3220" s="2" t="s">
        <v>1094</v>
      </c>
      <c r="B3220" t="s">
        <v>2164</v>
      </c>
      <c r="C3220" t="s">
        <v>11335</v>
      </c>
    </row>
    <row r="3221" spans="1:6" hidden="1" x14ac:dyDescent="0.25">
      <c r="A3221" s="2" t="s">
        <v>648</v>
      </c>
      <c r="B3221" t="s">
        <v>1094</v>
      </c>
    </row>
    <row r="3222" spans="1:6" hidden="1" x14ac:dyDescent="0.25">
      <c r="A3222" s="2" t="s">
        <v>2164</v>
      </c>
      <c r="B3222" t="s">
        <v>6151</v>
      </c>
    </row>
    <row r="3223" spans="1:6" hidden="1" x14ac:dyDescent="0.25">
      <c r="A3223" s="2" t="s">
        <v>14109</v>
      </c>
      <c r="B3223" t="s">
        <v>2164</v>
      </c>
      <c r="C3223" t="s">
        <v>6151</v>
      </c>
    </row>
    <row r="3224" spans="1:6" hidden="1" x14ac:dyDescent="0.25">
      <c r="A3224" s="2" t="s">
        <v>1094</v>
      </c>
    </row>
    <row r="3225" spans="1:6" hidden="1" x14ac:dyDescent="0.25">
      <c r="A3225" s="2" t="s">
        <v>3905</v>
      </c>
    </row>
    <row r="3226" spans="1:6" hidden="1" x14ac:dyDescent="0.25">
      <c r="A3226" s="2" t="s">
        <v>1094</v>
      </c>
      <c r="B3226" t="s">
        <v>11335</v>
      </c>
    </row>
    <row r="3227" spans="1:6" x14ac:dyDescent="0.25">
      <c r="A3227" s="2" t="s">
        <v>878</v>
      </c>
      <c r="B3227" t="s">
        <v>7746</v>
      </c>
      <c r="C3227" t="s">
        <v>2164</v>
      </c>
      <c r="D3227" t="s">
        <v>13169</v>
      </c>
      <c r="E3227" t="s">
        <v>11335</v>
      </c>
      <c r="F3227" t="s">
        <v>14110</v>
      </c>
    </row>
    <row r="3228" spans="1:6" hidden="1" x14ac:dyDescent="0.25">
      <c r="A3228" s="2" t="s">
        <v>1094</v>
      </c>
      <c r="B3228" t="s">
        <v>2164</v>
      </c>
    </row>
    <row r="3229" spans="1:6" hidden="1" x14ac:dyDescent="0.25">
      <c r="A3229" s="2" t="s">
        <v>1094</v>
      </c>
      <c r="B3229" t="s">
        <v>11335</v>
      </c>
    </row>
    <row r="3230" spans="1:6" x14ac:dyDescent="0.25">
      <c r="A3230" s="2" t="s">
        <v>878</v>
      </c>
      <c r="B3230" t="s">
        <v>14109</v>
      </c>
      <c r="C3230" t="s">
        <v>2164</v>
      </c>
      <c r="D3230" t="s">
        <v>6151</v>
      </c>
    </row>
    <row r="3231" spans="1:6" hidden="1" x14ac:dyDescent="0.25">
      <c r="A3231" s="2" t="s">
        <v>1094</v>
      </c>
      <c r="B3231" t="s">
        <v>2164</v>
      </c>
    </row>
    <row r="3232" spans="1:6" hidden="1" x14ac:dyDescent="0.25">
      <c r="A3232" s="2" t="s">
        <v>1094</v>
      </c>
    </row>
    <row r="3233" spans="1:5" hidden="1" x14ac:dyDescent="0.25">
      <c r="A3233" s="2" t="s">
        <v>2164</v>
      </c>
      <c r="B3233" t="s">
        <v>10406</v>
      </c>
      <c r="C3233" t="s">
        <v>11335</v>
      </c>
    </row>
    <row r="3234" spans="1:5" x14ac:dyDescent="0.25">
      <c r="A3234" s="2" t="s">
        <v>878</v>
      </c>
      <c r="B3234" t="s">
        <v>648</v>
      </c>
      <c r="C3234" t="s">
        <v>1094</v>
      </c>
      <c r="D3234" t="s">
        <v>11335</v>
      </c>
      <c r="E3234" t="s">
        <v>7217</v>
      </c>
    </row>
    <row r="3235" spans="1:5" hidden="1" x14ac:dyDescent="0.25">
      <c r="A3235" s="2" t="s">
        <v>7746</v>
      </c>
      <c r="B3235" t="s">
        <v>2164</v>
      </c>
      <c r="C3235" t="s">
        <v>14108</v>
      </c>
    </row>
    <row r="3236" spans="1:5" hidden="1" x14ac:dyDescent="0.25">
      <c r="A3236" s="2" t="s">
        <v>1094</v>
      </c>
      <c r="B3236" t="s">
        <v>2164</v>
      </c>
      <c r="C3236" t="s">
        <v>11335</v>
      </c>
    </row>
    <row r="3237" spans="1:5" hidden="1" x14ac:dyDescent="0.25">
      <c r="A3237" s="2" t="s">
        <v>1094</v>
      </c>
      <c r="B3237" t="s">
        <v>7050</v>
      </c>
    </row>
    <row r="3238" spans="1:5" hidden="1" x14ac:dyDescent="0.25">
      <c r="A3238" s="2" t="s">
        <v>2164</v>
      </c>
      <c r="B3238" t="s">
        <v>7050</v>
      </c>
    </row>
    <row r="3239" spans="1:5" hidden="1" x14ac:dyDescent="0.25">
      <c r="A3239" s="2" t="s">
        <v>842</v>
      </c>
      <c r="B3239" t="s">
        <v>3905</v>
      </c>
      <c r="C3239" t="s">
        <v>14107</v>
      </c>
      <c r="D3239" t="s">
        <v>6151</v>
      </c>
    </row>
    <row r="3240" spans="1:5" hidden="1" x14ac:dyDescent="0.25">
      <c r="A3240" s="2" t="s">
        <v>51</v>
      </c>
      <c r="B3240" t="s">
        <v>7050</v>
      </c>
    </row>
    <row r="3241" spans="1:5" x14ac:dyDescent="0.25">
      <c r="A3241" s="2" t="s">
        <v>878</v>
      </c>
      <c r="B3241" t="s">
        <v>648</v>
      </c>
      <c r="C3241" t="s">
        <v>2164</v>
      </c>
      <c r="D3241" t="s">
        <v>13169</v>
      </c>
      <c r="E3241" t="s">
        <v>14110</v>
      </c>
    </row>
    <row r="3242" spans="1:5" hidden="1" x14ac:dyDescent="0.25">
      <c r="A3242" s="2" t="s">
        <v>3905</v>
      </c>
    </row>
    <row r="3243" spans="1:5" hidden="1" x14ac:dyDescent="0.25">
      <c r="A3243" s="2" t="s">
        <v>1094</v>
      </c>
    </row>
    <row r="3244" spans="1:5" hidden="1" x14ac:dyDescent="0.25">
      <c r="A3244" s="2" t="s">
        <v>2164</v>
      </c>
    </row>
    <row r="3245" spans="1:5" hidden="1" x14ac:dyDescent="0.25">
      <c r="A3245" s="2" t="s">
        <v>2164</v>
      </c>
    </row>
    <row r="3246" spans="1:5" hidden="1" x14ac:dyDescent="0.25">
      <c r="A3246" s="2" t="s">
        <v>2164</v>
      </c>
      <c r="B3246" t="s">
        <v>10406</v>
      </c>
    </row>
    <row r="3247" spans="1:5" x14ac:dyDescent="0.25">
      <c r="A3247" s="2" t="s">
        <v>878</v>
      </c>
      <c r="B3247" t="s">
        <v>14109</v>
      </c>
      <c r="C3247" t="s">
        <v>6151</v>
      </c>
    </row>
    <row r="3248" spans="1:5" hidden="1" x14ac:dyDescent="0.25">
      <c r="A3248" s="2" t="s">
        <v>2164</v>
      </c>
      <c r="B3248" t="s">
        <v>13169</v>
      </c>
      <c r="C3248" t="s">
        <v>6151</v>
      </c>
      <c r="D3248" t="s">
        <v>14110</v>
      </c>
    </row>
    <row r="3249" spans="1:7" hidden="1" x14ac:dyDescent="0.25">
      <c r="A3249" s="2" t="s">
        <v>1094</v>
      </c>
      <c r="B3249" t="s">
        <v>7050</v>
      </c>
      <c r="C3249" t="s">
        <v>11335</v>
      </c>
    </row>
    <row r="3250" spans="1:7" hidden="1" x14ac:dyDescent="0.25">
      <c r="A3250" s="2" t="s">
        <v>14109</v>
      </c>
      <c r="B3250" t="s">
        <v>2164</v>
      </c>
      <c r="C3250" t="s">
        <v>14107</v>
      </c>
      <c r="D3250" t="s">
        <v>6151</v>
      </c>
    </row>
    <row r="3251" spans="1:7" hidden="1" x14ac:dyDescent="0.25">
      <c r="A3251" s="2" t="s">
        <v>2164</v>
      </c>
    </row>
    <row r="3252" spans="1:7" hidden="1" x14ac:dyDescent="0.25">
      <c r="A3252" s="2" t="s">
        <v>2164</v>
      </c>
      <c r="B3252" t="s">
        <v>11335</v>
      </c>
    </row>
    <row r="3253" spans="1:7" hidden="1" x14ac:dyDescent="0.25">
      <c r="A3253" s="2" t="s">
        <v>648</v>
      </c>
      <c r="B3253" t="s">
        <v>1094</v>
      </c>
    </row>
    <row r="3254" spans="1:7" x14ac:dyDescent="0.25">
      <c r="A3254" s="2" t="s">
        <v>878</v>
      </c>
      <c r="B3254" t="s">
        <v>6767</v>
      </c>
      <c r="C3254" t="s">
        <v>842</v>
      </c>
      <c r="D3254" t="s">
        <v>3905</v>
      </c>
      <c r="E3254" t="s">
        <v>14107</v>
      </c>
      <c r="F3254" t="s">
        <v>7217</v>
      </c>
      <c r="G3254" t="s">
        <v>6151</v>
      </c>
    </row>
    <row r="3255" spans="1:7" hidden="1" x14ac:dyDescent="0.25">
      <c r="A3255" s="2" t="s">
        <v>14107</v>
      </c>
      <c r="B3255" t="s">
        <v>7217</v>
      </c>
      <c r="C3255" t="s">
        <v>6151</v>
      </c>
    </row>
    <row r="3256" spans="1:7" hidden="1" x14ac:dyDescent="0.25">
      <c r="A3256" s="2" t="s">
        <v>2164</v>
      </c>
      <c r="B3256" t="s">
        <v>13169</v>
      </c>
      <c r="C3256" t="s">
        <v>14110</v>
      </c>
    </row>
    <row r="3257" spans="1:7" hidden="1" x14ac:dyDescent="0.25">
      <c r="A3257" s="2" t="s">
        <v>14109</v>
      </c>
      <c r="B3257" t="s">
        <v>2164</v>
      </c>
    </row>
    <row r="3258" spans="1:7" hidden="1" x14ac:dyDescent="0.25">
      <c r="A3258" s="2" t="s">
        <v>14109</v>
      </c>
      <c r="B3258" t="s">
        <v>14107</v>
      </c>
      <c r="C3258" t="s">
        <v>6151</v>
      </c>
    </row>
    <row r="3259" spans="1:7" x14ac:dyDescent="0.25">
      <c r="A3259" s="2" t="s">
        <v>878</v>
      </c>
      <c r="B3259" t="s">
        <v>14109</v>
      </c>
      <c r="C3259" t="s">
        <v>6151</v>
      </c>
    </row>
    <row r="3260" spans="1:7" hidden="1" x14ac:dyDescent="0.25">
      <c r="A3260" s="2" t="s">
        <v>1094</v>
      </c>
      <c r="B3260" t="s">
        <v>842</v>
      </c>
      <c r="C3260" t="s">
        <v>3905</v>
      </c>
    </row>
    <row r="3261" spans="1:7" hidden="1" x14ac:dyDescent="0.25">
      <c r="A3261" s="2" t="s">
        <v>2164</v>
      </c>
      <c r="B3261" t="s">
        <v>7050</v>
      </c>
      <c r="C3261" t="s">
        <v>11335</v>
      </c>
    </row>
    <row r="3262" spans="1:7" hidden="1" x14ac:dyDescent="0.25">
      <c r="A3262" s="2" t="s">
        <v>2164</v>
      </c>
      <c r="B3262" t="s">
        <v>7050</v>
      </c>
      <c r="C3262" t="s">
        <v>11335</v>
      </c>
    </row>
    <row r="3263" spans="1:7" hidden="1" x14ac:dyDescent="0.25">
      <c r="A3263" s="2" t="s">
        <v>1094</v>
      </c>
    </row>
    <row r="3264" spans="1:7" hidden="1" x14ac:dyDescent="0.25">
      <c r="A3264" s="2" t="s">
        <v>648</v>
      </c>
      <c r="B3264" t="s">
        <v>1094</v>
      </c>
      <c r="C3264" t="s">
        <v>842</v>
      </c>
      <c r="D3264" t="s">
        <v>7217</v>
      </c>
    </row>
    <row r="3265" spans="1:4" hidden="1" x14ac:dyDescent="0.25">
      <c r="A3265" s="2" t="s">
        <v>648</v>
      </c>
      <c r="B3265" t="s">
        <v>10406</v>
      </c>
    </row>
    <row r="3266" spans="1:4" hidden="1" x14ac:dyDescent="0.25">
      <c r="A3266" s="2" t="s">
        <v>1094</v>
      </c>
      <c r="B3266" t="s">
        <v>2164</v>
      </c>
    </row>
    <row r="3267" spans="1:4" hidden="1" x14ac:dyDescent="0.25">
      <c r="A3267" s="2" t="s">
        <v>2164</v>
      </c>
    </row>
    <row r="3268" spans="1:4" hidden="1" x14ac:dyDescent="0.25">
      <c r="A3268" s="2" t="s">
        <v>1094</v>
      </c>
    </row>
    <row r="3269" spans="1:4" hidden="1" x14ac:dyDescent="0.25">
      <c r="A3269" s="2" t="s">
        <v>2164</v>
      </c>
      <c r="B3269" t="s">
        <v>7050</v>
      </c>
      <c r="C3269" t="s">
        <v>11335</v>
      </c>
    </row>
    <row r="3270" spans="1:4" hidden="1" x14ac:dyDescent="0.25">
      <c r="A3270" s="2" t="s">
        <v>2164</v>
      </c>
      <c r="B3270" t="s">
        <v>3905</v>
      </c>
      <c r="C3270" t="s">
        <v>14107</v>
      </c>
      <c r="D3270" t="s">
        <v>6151</v>
      </c>
    </row>
    <row r="3271" spans="1:4" x14ac:dyDescent="0.25">
      <c r="A3271" s="2" t="s">
        <v>878</v>
      </c>
      <c r="B3271" t="s">
        <v>2164</v>
      </c>
    </row>
    <row r="3272" spans="1:4" hidden="1" x14ac:dyDescent="0.25">
      <c r="A3272" s="2" t="s">
        <v>7746</v>
      </c>
      <c r="B3272" t="s">
        <v>2164</v>
      </c>
      <c r="C3272" t="s">
        <v>11335</v>
      </c>
    </row>
    <row r="3273" spans="1:4" hidden="1" x14ac:dyDescent="0.25">
      <c r="A3273" s="2" t="s">
        <v>648</v>
      </c>
      <c r="B3273" t="s">
        <v>2164</v>
      </c>
      <c r="C3273" t="s">
        <v>6151</v>
      </c>
    </row>
    <row r="3274" spans="1:4" hidden="1" x14ac:dyDescent="0.25">
      <c r="A3274" s="2" t="s">
        <v>2164</v>
      </c>
      <c r="B3274" t="s">
        <v>7050</v>
      </c>
      <c r="C3274" t="s">
        <v>11335</v>
      </c>
    </row>
    <row r="3275" spans="1:4" x14ac:dyDescent="0.25">
      <c r="A3275" s="2" t="s">
        <v>878</v>
      </c>
      <c r="B3275" t="s">
        <v>648</v>
      </c>
      <c r="C3275" t="s">
        <v>2164</v>
      </c>
    </row>
    <row r="3276" spans="1:4" hidden="1" x14ac:dyDescent="0.25">
      <c r="A3276" s="2" t="s">
        <v>648</v>
      </c>
      <c r="B3276" t="s">
        <v>2164</v>
      </c>
      <c r="C3276" t="s">
        <v>6151</v>
      </c>
    </row>
    <row r="3277" spans="1:4" hidden="1" x14ac:dyDescent="0.25">
      <c r="A3277" s="2" t="s">
        <v>1094</v>
      </c>
      <c r="B3277" t="s">
        <v>2164</v>
      </c>
      <c r="C3277" t="s">
        <v>11335</v>
      </c>
    </row>
    <row r="3278" spans="1:4" hidden="1" x14ac:dyDescent="0.25">
      <c r="A3278" s="2" t="s">
        <v>2164</v>
      </c>
      <c r="B3278" t="s">
        <v>14110</v>
      </c>
    </row>
    <row r="3279" spans="1:4" hidden="1" x14ac:dyDescent="0.25">
      <c r="A3279" s="2" t="s">
        <v>1094</v>
      </c>
      <c r="B3279" t="s">
        <v>2164</v>
      </c>
      <c r="C3279" t="s">
        <v>9990</v>
      </c>
      <c r="D3279" t="s">
        <v>11335</v>
      </c>
    </row>
    <row r="3280" spans="1:4" x14ac:dyDescent="0.25">
      <c r="A3280" s="2" t="s">
        <v>878</v>
      </c>
      <c r="B3280" t="s">
        <v>2164</v>
      </c>
      <c r="C3280" t="s">
        <v>10406</v>
      </c>
      <c r="D3280" t="s">
        <v>14108</v>
      </c>
    </row>
    <row r="3281" spans="1:5" hidden="1" x14ac:dyDescent="0.25">
      <c r="A3281" s="2" t="s">
        <v>7746</v>
      </c>
      <c r="B3281" t="s">
        <v>2164</v>
      </c>
      <c r="C3281" t="s">
        <v>13169</v>
      </c>
      <c r="D3281" t="s">
        <v>11335</v>
      </c>
    </row>
    <row r="3282" spans="1:5" hidden="1" x14ac:dyDescent="0.25">
      <c r="A3282" s="2" t="s">
        <v>3905</v>
      </c>
      <c r="B3282" t="s">
        <v>9990</v>
      </c>
      <c r="C3282" t="s">
        <v>7217</v>
      </c>
    </row>
    <row r="3283" spans="1:5" x14ac:dyDescent="0.25">
      <c r="A3283" s="2" t="s">
        <v>878</v>
      </c>
      <c r="B3283" t="s">
        <v>648</v>
      </c>
    </row>
    <row r="3284" spans="1:5" hidden="1" x14ac:dyDescent="0.25">
      <c r="A3284" s="2" t="s">
        <v>14109</v>
      </c>
      <c r="B3284" t="s">
        <v>2164</v>
      </c>
    </row>
    <row r="3285" spans="1:5" hidden="1" x14ac:dyDescent="0.25">
      <c r="A3285" s="2" t="s">
        <v>648</v>
      </c>
      <c r="B3285" t="s">
        <v>1094</v>
      </c>
      <c r="C3285" t="s">
        <v>10406</v>
      </c>
      <c r="D3285" t="s">
        <v>9990</v>
      </c>
    </row>
    <row r="3286" spans="1:5" hidden="1" x14ac:dyDescent="0.25">
      <c r="A3286" s="2" t="s">
        <v>14109</v>
      </c>
      <c r="B3286" t="s">
        <v>2164</v>
      </c>
      <c r="C3286" t="s">
        <v>6151</v>
      </c>
    </row>
    <row r="3287" spans="1:5" hidden="1" x14ac:dyDescent="0.25">
      <c r="A3287" s="2" t="s">
        <v>1094</v>
      </c>
      <c r="B3287" t="s">
        <v>3905</v>
      </c>
      <c r="C3287" t="s">
        <v>6151</v>
      </c>
    </row>
    <row r="3288" spans="1:5" hidden="1" x14ac:dyDescent="0.25">
      <c r="A3288" s="2" t="s">
        <v>7746</v>
      </c>
      <c r="B3288" t="s">
        <v>2164</v>
      </c>
      <c r="C3288" t="s">
        <v>10406</v>
      </c>
      <c r="D3288" t="s">
        <v>9990</v>
      </c>
      <c r="E3288" t="s">
        <v>11335</v>
      </c>
    </row>
    <row r="3289" spans="1:5" hidden="1" x14ac:dyDescent="0.25">
      <c r="A3289" s="2" t="s">
        <v>1094</v>
      </c>
      <c r="B3289" t="s">
        <v>842</v>
      </c>
      <c r="C3289" t="s">
        <v>11335</v>
      </c>
    </row>
    <row r="3290" spans="1:5" hidden="1" x14ac:dyDescent="0.25">
      <c r="A3290" s="2" t="s">
        <v>1094</v>
      </c>
      <c r="B3290" t="s">
        <v>2164</v>
      </c>
    </row>
    <row r="3291" spans="1:5" hidden="1" x14ac:dyDescent="0.25">
      <c r="A3291" s="2" t="s">
        <v>648</v>
      </c>
      <c r="B3291" t="s">
        <v>2164</v>
      </c>
    </row>
    <row r="3292" spans="1:5" hidden="1" x14ac:dyDescent="0.25">
      <c r="A3292" s="2" t="s">
        <v>2164</v>
      </c>
      <c r="B3292" t="s">
        <v>3905</v>
      </c>
      <c r="C3292" t="s">
        <v>7217</v>
      </c>
      <c r="D3292" t="s">
        <v>6151</v>
      </c>
    </row>
    <row r="3293" spans="1:5" hidden="1" x14ac:dyDescent="0.25">
      <c r="A3293" s="2" t="s">
        <v>2164</v>
      </c>
      <c r="B3293" t="s">
        <v>7050</v>
      </c>
    </row>
    <row r="3294" spans="1:5" hidden="1" x14ac:dyDescent="0.25">
      <c r="A3294" s="2" t="s">
        <v>7746</v>
      </c>
      <c r="B3294" t="s">
        <v>14109</v>
      </c>
      <c r="C3294" t="s">
        <v>2164</v>
      </c>
    </row>
    <row r="3295" spans="1:5" hidden="1" x14ac:dyDescent="0.25">
      <c r="A3295" s="2" t="s">
        <v>1094</v>
      </c>
      <c r="B3295" t="s">
        <v>2164</v>
      </c>
      <c r="C3295" t="s">
        <v>7050</v>
      </c>
      <c r="D3295" t="s">
        <v>11335</v>
      </c>
    </row>
    <row r="3296" spans="1:5" hidden="1" x14ac:dyDescent="0.25">
      <c r="A3296" s="2" t="s">
        <v>1094</v>
      </c>
      <c r="B3296" t="s">
        <v>14109</v>
      </c>
      <c r="C3296" t="s">
        <v>2164</v>
      </c>
      <c r="D3296" t="s">
        <v>11335</v>
      </c>
      <c r="E3296" t="s">
        <v>6151</v>
      </c>
    </row>
    <row r="3297" spans="1:4" hidden="1" x14ac:dyDescent="0.25">
      <c r="A3297" s="2" t="s">
        <v>1094</v>
      </c>
      <c r="B3297" t="s">
        <v>2164</v>
      </c>
      <c r="C3297" t="s">
        <v>11335</v>
      </c>
    </row>
    <row r="3298" spans="1:4" hidden="1" x14ac:dyDescent="0.25">
      <c r="A3298" s="2" t="s">
        <v>3905</v>
      </c>
      <c r="B3298" t="s">
        <v>14107</v>
      </c>
      <c r="C3298" t="s">
        <v>6151</v>
      </c>
    </row>
    <row r="3299" spans="1:4" hidden="1" x14ac:dyDescent="0.25">
      <c r="A3299" s="2" t="s">
        <v>1094</v>
      </c>
      <c r="B3299" t="s">
        <v>842</v>
      </c>
      <c r="C3299" t="s">
        <v>3905</v>
      </c>
    </row>
    <row r="3300" spans="1:4" hidden="1" x14ac:dyDescent="0.25">
      <c r="A3300" s="2" t="s">
        <v>1094</v>
      </c>
      <c r="B3300" t="s">
        <v>11335</v>
      </c>
    </row>
    <row r="3301" spans="1:4" hidden="1" x14ac:dyDescent="0.25">
      <c r="A3301" s="2" t="s">
        <v>1094</v>
      </c>
      <c r="B3301" t="s">
        <v>842</v>
      </c>
      <c r="C3301" t="s">
        <v>7217</v>
      </c>
    </row>
    <row r="3302" spans="1:4" hidden="1" x14ac:dyDescent="0.25">
      <c r="A3302" s="2" t="s">
        <v>648</v>
      </c>
    </row>
    <row r="3303" spans="1:4" hidden="1" x14ac:dyDescent="0.25">
      <c r="A3303" s="2" t="s">
        <v>1094</v>
      </c>
      <c r="B3303" t="s">
        <v>2164</v>
      </c>
      <c r="C3303" t="s">
        <v>11335</v>
      </c>
    </row>
    <row r="3304" spans="1:4" x14ac:dyDescent="0.25">
      <c r="A3304" s="2" t="s">
        <v>878</v>
      </c>
      <c r="B3304" t="s">
        <v>648</v>
      </c>
      <c r="C3304" t="s">
        <v>6151</v>
      </c>
    </row>
    <row r="3305" spans="1:4" hidden="1" x14ac:dyDescent="0.25">
      <c r="A3305" s="2" t="s">
        <v>842</v>
      </c>
      <c r="B3305" t="s">
        <v>3905</v>
      </c>
      <c r="C3305" t="s">
        <v>14107</v>
      </c>
      <c r="D3305" t="s">
        <v>6151</v>
      </c>
    </row>
    <row r="3306" spans="1:4" hidden="1" x14ac:dyDescent="0.25">
      <c r="A3306" s="2" t="s">
        <v>1094</v>
      </c>
      <c r="B3306" t="s">
        <v>2164</v>
      </c>
      <c r="C3306" t="s">
        <v>11335</v>
      </c>
    </row>
    <row r="3307" spans="1:4" hidden="1" x14ac:dyDescent="0.25">
      <c r="A3307" s="2" t="s">
        <v>2164</v>
      </c>
    </row>
    <row r="3308" spans="1:4" hidden="1" x14ac:dyDescent="0.25">
      <c r="A3308" s="2" t="s">
        <v>1094</v>
      </c>
      <c r="B3308" t="s">
        <v>14109</v>
      </c>
    </row>
    <row r="3309" spans="1:4" hidden="1" x14ac:dyDescent="0.25">
      <c r="A3309" s="2" t="s">
        <v>1094</v>
      </c>
      <c r="B3309" t="s">
        <v>11335</v>
      </c>
    </row>
    <row r="3310" spans="1:4" hidden="1" x14ac:dyDescent="0.25">
      <c r="A3310" s="2" t="s">
        <v>2164</v>
      </c>
      <c r="B3310" t="s">
        <v>6151</v>
      </c>
    </row>
    <row r="3311" spans="1:4" hidden="1" x14ac:dyDescent="0.25">
      <c r="A3311" s="2" t="s">
        <v>14109</v>
      </c>
      <c r="B3311" t="s">
        <v>2164</v>
      </c>
    </row>
    <row r="3312" spans="1:4" hidden="1" x14ac:dyDescent="0.25">
      <c r="A3312" s="2" t="s">
        <v>2164</v>
      </c>
      <c r="B3312" t="s">
        <v>11335</v>
      </c>
    </row>
    <row r="3313" spans="1:4" x14ac:dyDescent="0.25">
      <c r="A3313" s="2" t="s">
        <v>878</v>
      </c>
      <c r="B3313" t="s">
        <v>1094</v>
      </c>
      <c r="C3313" t="s">
        <v>14109</v>
      </c>
      <c r="D3313" t="s">
        <v>6151</v>
      </c>
    </row>
    <row r="3314" spans="1:4" x14ac:dyDescent="0.25">
      <c r="A3314" s="2" t="s">
        <v>878</v>
      </c>
      <c r="B3314" t="s">
        <v>14109</v>
      </c>
      <c r="C3314" t="s">
        <v>6151</v>
      </c>
    </row>
    <row r="3315" spans="1:4" hidden="1" x14ac:dyDescent="0.25">
      <c r="A3315" s="2" t="s">
        <v>2164</v>
      </c>
      <c r="B3315" t="s">
        <v>11335</v>
      </c>
    </row>
    <row r="3316" spans="1:4" hidden="1" x14ac:dyDescent="0.25">
      <c r="A3316" s="2" t="s">
        <v>1094</v>
      </c>
      <c r="B3316" t="s">
        <v>2164</v>
      </c>
      <c r="C3316" t="s">
        <v>11335</v>
      </c>
    </row>
    <row r="3317" spans="1:4" hidden="1" x14ac:dyDescent="0.25">
      <c r="A3317" s="2" t="s">
        <v>1094</v>
      </c>
      <c r="B3317" t="s">
        <v>11335</v>
      </c>
    </row>
    <row r="3318" spans="1:4" hidden="1" x14ac:dyDescent="0.25">
      <c r="A3318" s="2" t="s">
        <v>1094</v>
      </c>
      <c r="B3318" t="s">
        <v>2164</v>
      </c>
      <c r="C3318" t="s">
        <v>11335</v>
      </c>
    </row>
    <row r="3319" spans="1:4" hidden="1" x14ac:dyDescent="0.25">
      <c r="A3319" s="2" t="s">
        <v>2164</v>
      </c>
      <c r="B3319" t="s">
        <v>3905</v>
      </c>
    </row>
    <row r="3320" spans="1:4" hidden="1" x14ac:dyDescent="0.25">
      <c r="A3320" s="2" t="s">
        <v>1094</v>
      </c>
      <c r="B3320" t="s">
        <v>2164</v>
      </c>
    </row>
    <row r="3321" spans="1:4" hidden="1" x14ac:dyDescent="0.25">
      <c r="A3321" s="2" t="s">
        <v>1094</v>
      </c>
      <c r="B3321" t="s">
        <v>11335</v>
      </c>
    </row>
    <row r="3322" spans="1:4" hidden="1" x14ac:dyDescent="0.25">
      <c r="A3322" s="2" t="s">
        <v>1094</v>
      </c>
    </row>
    <row r="3323" spans="1:4" hidden="1" x14ac:dyDescent="0.25">
      <c r="A3323" s="2" t="s">
        <v>1094</v>
      </c>
      <c r="B3323" t="s">
        <v>842</v>
      </c>
      <c r="C3323" t="s">
        <v>11335</v>
      </c>
    </row>
    <row r="3324" spans="1:4" hidden="1" x14ac:dyDescent="0.25">
      <c r="A3324" s="2" t="s">
        <v>2164</v>
      </c>
      <c r="B3324" t="s">
        <v>11335</v>
      </c>
    </row>
    <row r="3325" spans="1:4" hidden="1" x14ac:dyDescent="0.25">
      <c r="A3325" s="2" t="s">
        <v>6767</v>
      </c>
      <c r="B3325" t="s">
        <v>1094</v>
      </c>
      <c r="C3325" t="s">
        <v>2164</v>
      </c>
      <c r="D3325" t="s">
        <v>11335</v>
      </c>
    </row>
    <row r="3326" spans="1:4" hidden="1" x14ac:dyDescent="0.25">
      <c r="A3326" s="2" t="s">
        <v>1094</v>
      </c>
      <c r="B3326" t="s">
        <v>2164</v>
      </c>
    </row>
    <row r="3327" spans="1:4" hidden="1" x14ac:dyDescent="0.25">
      <c r="A3327" s="2" t="s">
        <v>1094</v>
      </c>
      <c r="B3327" t="s">
        <v>14109</v>
      </c>
      <c r="C3327" t="s">
        <v>9990</v>
      </c>
      <c r="D3327" t="s">
        <v>11335</v>
      </c>
    </row>
    <row r="3328" spans="1:4" x14ac:dyDescent="0.25">
      <c r="A3328" s="2" t="s">
        <v>878</v>
      </c>
      <c r="B3328" t="s">
        <v>1094</v>
      </c>
      <c r="C3328" t="s">
        <v>14109</v>
      </c>
      <c r="D3328" t="s">
        <v>6151</v>
      </c>
    </row>
    <row r="3329" spans="1:4" hidden="1" x14ac:dyDescent="0.25">
      <c r="A3329" s="2" t="s">
        <v>1094</v>
      </c>
      <c r="B3329" t="s">
        <v>14109</v>
      </c>
    </row>
    <row r="3330" spans="1:4" hidden="1" x14ac:dyDescent="0.25">
      <c r="A3330" s="2" t="s">
        <v>1094</v>
      </c>
      <c r="B3330" t="s">
        <v>2164</v>
      </c>
      <c r="C3330" t="s">
        <v>11335</v>
      </c>
    </row>
    <row r="3331" spans="1:4" hidden="1" x14ac:dyDescent="0.25">
      <c r="A3331" s="2" t="s">
        <v>7746</v>
      </c>
      <c r="B3331" t="s">
        <v>1094</v>
      </c>
      <c r="C3331" t="s">
        <v>2164</v>
      </c>
      <c r="D3331" t="s">
        <v>13169</v>
      </c>
    </row>
    <row r="3332" spans="1:4" hidden="1" x14ac:dyDescent="0.25">
      <c r="A3332" s="2" t="s">
        <v>7746</v>
      </c>
      <c r="B3332" t="s">
        <v>2164</v>
      </c>
    </row>
    <row r="3333" spans="1:4" hidden="1" x14ac:dyDescent="0.25">
      <c r="A3333" s="2" t="s">
        <v>7746</v>
      </c>
      <c r="B3333" t="s">
        <v>2164</v>
      </c>
      <c r="C3333" t="s">
        <v>11335</v>
      </c>
      <c r="D3333" t="s">
        <v>14108</v>
      </c>
    </row>
    <row r="3334" spans="1:4" hidden="1" x14ac:dyDescent="0.25">
      <c r="A3334" s="2" t="s">
        <v>648</v>
      </c>
      <c r="B3334" t="s">
        <v>2164</v>
      </c>
    </row>
    <row r="3335" spans="1:4" hidden="1" x14ac:dyDescent="0.25">
      <c r="A3335" s="2" t="s">
        <v>648</v>
      </c>
      <c r="B3335" t="s">
        <v>6767</v>
      </c>
      <c r="C3335" t="s">
        <v>10406</v>
      </c>
      <c r="D3335" t="s">
        <v>842</v>
      </c>
    </row>
    <row r="3336" spans="1:4" hidden="1" x14ac:dyDescent="0.25">
      <c r="A3336" s="2" t="s">
        <v>2164</v>
      </c>
      <c r="B3336" t="s">
        <v>7050</v>
      </c>
    </row>
    <row r="3337" spans="1:4" hidden="1" x14ac:dyDescent="0.25">
      <c r="A3337" s="2" t="s">
        <v>2164</v>
      </c>
      <c r="B3337" t="s">
        <v>11335</v>
      </c>
      <c r="C3337" t="s">
        <v>6151</v>
      </c>
    </row>
    <row r="3338" spans="1:4" hidden="1" x14ac:dyDescent="0.25">
      <c r="A3338" s="2" t="s">
        <v>14109</v>
      </c>
      <c r="B3338" t="s">
        <v>2164</v>
      </c>
    </row>
    <row r="3339" spans="1:4" hidden="1" x14ac:dyDescent="0.25">
      <c r="A3339" s="2" t="s">
        <v>2164</v>
      </c>
      <c r="B3339" t="s">
        <v>11335</v>
      </c>
    </row>
    <row r="3340" spans="1:4" hidden="1" x14ac:dyDescent="0.25">
      <c r="A3340" s="2" t="s">
        <v>1094</v>
      </c>
      <c r="B3340" t="s">
        <v>14109</v>
      </c>
      <c r="C3340" t="s">
        <v>9990</v>
      </c>
      <c r="D3340" t="s">
        <v>14107</v>
      </c>
    </row>
    <row r="3341" spans="1:4" hidden="1" x14ac:dyDescent="0.25">
      <c r="A3341" s="2" t="s">
        <v>2164</v>
      </c>
      <c r="B3341" t="s">
        <v>11335</v>
      </c>
      <c r="C3341" t="s">
        <v>14110</v>
      </c>
    </row>
    <row r="3342" spans="1:4" hidden="1" x14ac:dyDescent="0.25">
      <c r="A3342" s="2" t="s">
        <v>1094</v>
      </c>
      <c r="B3342" t="s">
        <v>2164</v>
      </c>
      <c r="C3342" t="s">
        <v>3905</v>
      </c>
      <c r="D3342" t="s">
        <v>7217</v>
      </c>
    </row>
    <row r="3343" spans="1:4" hidden="1" x14ac:dyDescent="0.25">
      <c r="A3343" s="2" t="s">
        <v>1094</v>
      </c>
      <c r="B3343" t="s">
        <v>2164</v>
      </c>
      <c r="C3343" t="s">
        <v>11335</v>
      </c>
    </row>
    <row r="3344" spans="1:4" x14ac:dyDescent="0.25">
      <c r="A3344" s="2" t="s">
        <v>878</v>
      </c>
      <c r="B3344" t="s">
        <v>1094</v>
      </c>
      <c r="C3344" t="s">
        <v>14109</v>
      </c>
    </row>
    <row r="3345" spans="1:4" hidden="1" x14ac:dyDescent="0.25">
      <c r="A3345" s="2" t="s">
        <v>14109</v>
      </c>
      <c r="B3345" t="s">
        <v>3905</v>
      </c>
      <c r="C3345" t="s">
        <v>6151</v>
      </c>
    </row>
    <row r="3346" spans="1:4" hidden="1" x14ac:dyDescent="0.25">
      <c r="A3346" s="2" t="s">
        <v>14109</v>
      </c>
      <c r="B3346" t="s">
        <v>2164</v>
      </c>
      <c r="C3346" t="s">
        <v>6151</v>
      </c>
    </row>
    <row r="3347" spans="1:4" hidden="1" x14ac:dyDescent="0.25">
      <c r="A3347" s="2" t="s">
        <v>1094</v>
      </c>
      <c r="B3347" t="s">
        <v>14109</v>
      </c>
      <c r="C3347" t="s">
        <v>2164</v>
      </c>
      <c r="D3347" t="s">
        <v>11335</v>
      </c>
    </row>
    <row r="3348" spans="1:4" hidden="1" x14ac:dyDescent="0.25">
      <c r="A3348" s="2" t="s">
        <v>2164</v>
      </c>
    </row>
    <row r="3349" spans="1:4" x14ac:dyDescent="0.25">
      <c r="A3349" s="2" t="s">
        <v>878</v>
      </c>
      <c r="B3349" t="s">
        <v>6767</v>
      </c>
      <c r="C3349" t="s">
        <v>7217</v>
      </c>
    </row>
    <row r="3350" spans="1:4" x14ac:dyDescent="0.25">
      <c r="A3350" s="2" t="s">
        <v>878</v>
      </c>
      <c r="B3350" t="s">
        <v>14109</v>
      </c>
      <c r="C3350" t="s">
        <v>6151</v>
      </c>
    </row>
    <row r="3351" spans="1:4" hidden="1" x14ac:dyDescent="0.25">
      <c r="A3351" s="2" t="s">
        <v>7746</v>
      </c>
      <c r="B3351" t="s">
        <v>2164</v>
      </c>
      <c r="C3351" t="s">
        <v>14108</v>
      </c>
    </row>
    <row r="3352" spans="1:4" x14ac:dyDescent="0.25">
      <c r="A3352" s="2" t="s">
        <v>878</v>
      </c>
      <c r="B3352" t="s">
        <v>14109</v>
      </c>
      <c r="C3352" t="s">
        <v>2164</v>
      </c>
      <c r="D3352" t="s">
        <v>6151</v>
      </c>
    </row>
    <row r="3353" spans="1:4" x14ac:dyDescent="0.25">
      <c r="A3353" s="2" t="s">
        <v>878</v>
      </c>
      <c r="B3353" t="s">
        <v>648</v>
      </c>
      <c r="C3353" t="s">
        <v>1094</v>
      </c>
      <c r="D3353" t="s">
        <v>11335</v>
      </c>
    </row>
    <row r="3354" spans="1:4" hidden="1" x14ac:dyDescent="0.25">
      <c r="A3354" s="2" t="s">
        <v>1094</v>
      </c>
      <c r="B3354" t="s">
        <v>2164</v>
      </c>
      <c r="C3354" t="s">
        <v>11335</v>
      </c>
    </row>
    <row r="3355" spans="1:4" hidden="1" x14ac:dyDescent="0.25">
      <c r="A3355" s="2" t="s">
        <v>2164</v>
      </c>
    </row>
    <row r="3356" spans="1:4" hidden="1" x14ac:dyDescent="0.25">
      <c r="A3356" s="2" t="s">
        <v>14109</v>
      </c>
      <c r="B3356" t="s">
        <v>2164</v>
      </c>
      <c r="C3356" t="s">
        <v>14107</v>
      </c>
      <c r="D3356" t="s">
        <v>6151</v>
      </c>
    </row>
    <row r="3357" spans="1:4" x14ac:dyDescent="0.25">
      <c r="A3357" s="2" t="s">
        <v>878</v>
      </c>
      <c r="B3357" t="s">
        <v>2164</v>
      </c>
    </row>
    <row r="3358" spans="1:4" x14ac:dyDescent="0.25">
      <c r="A3358" s="2" t="s">
        <v>878</v>
      </c>
      <c r="B3358" t="s">
        <v>7217</v>
      </c>
      <c r="C3358" t="s">
        <v>14108</v>
      </c>
    </row>
    <row r="3359" spans="1:4" x14ac:dyDescent="0.25">
      <c r="A3359" s="2" t="s">
        <v>878</v>
      </c>
    </row>
    <row r="3360" spans="1:4" hidden="1" x14ac:dyDescent="0.25">
      <c r="A3360" s="2" t="s">
        <v>1094</v>
      </c>
      <c r="B3360" t="s">
        <v>2164</v>
      </c>
      <c r="C3360" t="s">
        <v>10406</v>
      </c>
    </row>
    <row r="3361" spans="1:5" hidden="1" x14ac:dyDescent="0.25">
      <c r="A3361" s="2" t="s">
        <v>1094</v>
      </c>
      <c r="B3361" t="s">
        <v>2164</v>
      </c>
    </row>
    <row r="3362" spans="1:5" x14ac:dyDescent="0.25">
      <c r="A3362" s="2" t="s">
        <v>878</v>
      </c>
      <c r="B3362" t="s">
        <v>1094</v>
      </c>
    </row>
    <row r="3363" spans="1:5" hidden="1" x14ac:dyDescent="0.25">
      <c r="A3363" s="2" t="s">
        <v>2164</v>
      </c>
      <c r="B3363" t="s">
        <v>14110</v>
      </c>
      <c r="C3363" t="s">
        <v>8666</v>
      </c>
    </row>
    <row r="3364" spans="1:5" hidden="1" x14ac:dyDescent="0.25">
      <c r="A3364" s="2" t="s">
        <v>1094</v>
      </c>
      <c r="B3364" t="s">
        <v>2164</v>
      </c>
    </row>
    <row r="3365" spans="1:5" hidden="1" x14ac:dyDescent="0.25">
      <c r="A3365" s="2" t="s">
        <v>3905</v>
      </c>
    </row>
    <row r="3366" spans="1:5" hidden="1" x14ac:dyDescent="0.25">
      <c r="A3366" s="2" t="s">
        <v>2164</v>
      </c>
    </row>
    <row r="3367" spans="1:5" hidden="1" x14ac:dyDescent="0.25">
      <c r="A3367" s="2" t="s">
        <v>2164</v>
      </c>
      <c r="B3367" t="s">
        <v>11335</v>
      </c>
    </row>
    <row r="3368" spans="1:5" hidden="1" x14ac:dyDescent="0.25">
      <c r="A3368" s="2" t="s">
        <v>1094</v>
      </c>
      <c r="B3368" t="s">
        <v>2164</v>
      </c>
      <c r="C3368" t="s">
        <v>11335</v>
      </c>
    </row>
    <row r="3369" spans="1:5" hidden="1" x14ac:dyDescent="0.25">
      <c r="A3369" s="2" t="s">
        <v>14109</v>
      </c>
      <c r="B3369" t="s">
        <v>2164</v>
      </c>
      <c r="C3369" t="s">
        <v>14107</v>
      </c>
      <c r="D3369" t="s">
        <v>6151</v>
      </c>
    </row>
    <row r="3370" spans="1:5" hidden="1" x14ac:dyDescent="0.25">
      <c r="A3370" s="2" t="s">
        <v>1094</v>
      </c>
      <c r="B3370" t="s">
        <v>2164</v>
      </c>
      <c r="C3370" t="s">
        <v>11335</v>
      </c>
      <c r="D3370" t="s">
        <v>14108</v>
      </c>
    </row>
    <row r="3371" spans="1:5" hidden="1" x14ac:dyDescent="0.25">
      <c r="A3371" s="2" t="s">
        <v>1094</v>
      </c>
      <c r="B3371" t="s">
        <v>14109</v>
      </c>
    </row>
    <row r="3372" spans="1:5" hidden="1" x14ac:dyDescent="0.25">
      <c r="A3372" s="2" t="s">
        <v>2164</v>
      </c>
      <c r="B3372" t="s">
        <v>11335</v>
      </c>
    </row>
    <row r="3373" spans="1:5" hidden="1" x14ac:dyDescent="0.25">
      <c r="A3373" s="2" t="s">
        <v>1094</v>
      </c>
      <c r="B3373" t="s">
        <v>14109</v>
      </c>
      <c r="C3373" t="s">
        <v>11335</v>
      </c>
    </row>
    <row r="3374" spans="1:5" hidden="1" x14ac:dyDescent="0.25">
      <c r="A3374" s="2" t="s">
        <v>1094</v>
      </c>
      <c r="B3374" t="s">
        <v>2164</v>
      </c>
      <c r="C3374" t="s">
        <v>7050</v>
      </c>
    </row>
    <row r="3375" spans="1:5" hidden="1" x14ac:dyDescent="0.25">
      <c r="A3375" s="2" t="s">
        <v>1094</v>
      </c>
      <c r="B3375" t="s">
        <v>14109</v>
      </c>
      <c r="C3375" t="s">
        <v>2164</v>
      </c>
      <c r="D3375" t="s">
        <v>11335</v>
      </c>
      <c r="E3375" t="s">
        <v>6151</v>
      </c>
    </row>
    <row r="3376" spans="1:5" hidden="1" x14ac:dyDescent="0.25">
      <c r="A3376" s="2" t="s">
        <v>2164</v>
      </c>
      <c r="B3376" t="s">
        <v>11335</v>
      </c>
      <c r="C3376" t="s">
        <v>7217</v>
      </c>
      <c r="D3376" t="s">
        <v>6151</v>
      </c>
    </row>
    <row r="3377" spans="1:5" hidden="1" x14ac:dyDescent="0.25">
      <c r="A3377" s="2" t="s">
        <v>1094</v>
      </c>
    </row>
    <row r="3378" spans="1:5" hidden="1" x14ac:dyDescent="0.25">
      <c r="A3378" s="2" t="s">
        <v>14109</v>
      </c>
      <c r="B3378" t="s">
        <v>2164</v>
      </c>
      <c r="C3378" t="s">
        <v>6151</v>
      </c>
    </row>
    <row r="3379" spans="1:5" hidden="1" x14ac:dyDescent="0.25">
      <c r="A3379" s="2" t="s">
        <v>2164</v>
      </c>
    </row>
    <row r="3380" spans="1:5" x14ac:dyDescent="0.25">
      <c r="A3380" s="2" t="s">
        <v>878</v>
      </c>
      <c r="B3380" t="s">
        <v>14109</v>
      </c>
      <c r="C3380" t="s">
        <v>2164</v>
      </c>
      <c r="D3380" t="s">
        <v>6151</v>
      </c>
    </row>
    <row r="3381" spans="1:5" hidden="1" x14ac:dyDescent="0.25">
      <c r="A3381" s="2" t="s">
        <v>1094</v>
      </c>
      <c r="B3381" t="s">
        <v>10406</v>
      </c>
      <c r="C3381" t="s">
        <v>11335</v>
      </c>
    </row>
    <row r="3382" spans="1:5" hidden="1" x14ac:dyDescent="0.25">
      <c r="A3382" s="2" t="s">
        <v>6767</v>
      </c>
      <c r="B3382" t="s">
        <v>7746</v>
      </c>
      <c r="C3382" t="s">
        <v>2164</v>
      </c>
      <c r="D3382" t="s">
        <v>14110</v>
      </c>
    </row>
    <row r="3383" spans="1:5" hidden="1" x14ac:dyDescent="0.25">
      <c r="A3383" s="2" t="s">
        <v>648</v>
      </c>
      <c r="B3383" t="s">
        <v>842</v>
      </c>
      <c r="C3383" t="s">
        <v>6151</v>
      </c>
    </row>
    <row r="3384" spans="1:5" hidden="1" x14ac:dyDescent="0.25">
      <c r="A3384" s="2" t="s">
        <v>2164</v>
      </c>
      <c r="B3384" t="s">
        <v>6151</v>
      </c>
    </row>
    <row r="3385" spans="1:5" hidden="1" x14ac:dyDescent="0.25">
      <c r="A3385" s="2" t="s">
        <v>3905</v>
      </c>
      <c r="B3385" t="s">
        <v>6151</v>
      </c>
    </row>
    <row r="3386" spans="1:5" x14ac:dyDescent="0.25">
      <c r="A3386" s="2" t="s">
        <v>878</v>
      </c>
      <c r="B3386" t="s">
        <v>14109</v>
      </c>
      <c r="C3386" t="s">
        <v>2164</v>
      </c>
      <c r="D3386" t="s">
        <v>6151</v>
      </c>
    </row>
    <row r="3387" spans="1:5" x14ac:dyDescent="0.25">
      <c r="A3387" s="2" t="s">
        <v>878</v>
      </c>
      <c r="B3387" t="s">
        <v>648</v>
      </c>
      <c r="C3387" t="s">
        <v>11335</v>
      </c>
    </row>
    <row r="3388" spans="1:5" x14ac:dyDescent="0.25">
      <c r="A3388" s="2" t="s">
        <v>878</v>
      </c>
      <c r="B3388" t="s">
        <v>648</v>
      </c>
      <c r="C3388" t="s">
        <v>842</v>
      </c>
      <c r="D3388" t="s">
        <v>7217</v>
      </c>
      <c r="E3388" t="s">
        <v>6151</v>
      </c>
    </row>
    <row r="3389" spans="1:5" hidden="1" x14ac:dyDescent="0.25">
      <c r="A3389" s="2" t="s">
        <v>1094</v>
      </c>
      <c r="B3389" t="s">
        <v>2164</v>
      </c>
      <c r="C3389" t="s">
        <v>11335</v>
      </c>
    </row>
    <row r="3390" spans="1:5" x14ac:dyDescent="0.25">
      <c r="A3390" s="2" t="s">
        <v>878</v>
      </c>
      <c r="B3390" t="s">
        <v>6151</v>
      </c>
    </row>
    <row r="3391" spans="1:5" x14ac:dyDescent="0.25">
      <c r="A3391" s="2" t="s">
        <v>878</v>
      </c>
      <c r="B3391" t="s">
        <v>648</v>
      </c>
      <c r="C3391" t="s">
        <v>6151</v>
      </c>
    </row>
    <row r="3392" spans="1:5" hidden="1" x14ac:dyDescent="0.25">
      <c r="A3392" s="2" t="s">
        <v>14109</v>
      </c>
      <c r="B3392" t="s">
        <v>2164</v>
      </c>
    </row>
    <row r="3393" spans="1:3" hidden="1" x14ac:dyDescent="0.25">
      <c r="A3393" s="2" t="s">
        <v>2164</v>
      </c>
      <c r="B3393" t="s">
        <v>7050</v>
      </c>
      <c r="C3393" t="s">
        <v>11335</v>
      </c>
    </row>
    <row r="3394" spans="1:3" hidden="1" x14ac:dyDescent="0.25">
      <c r="A3394" s="2" t="s">
        <v>1094</v>
      </c>
      <c r="B3394" t="s">
        <v>2164</v>
      </c>
      <c r="C3394" t="s">
        <v>11335</v>
      </c>
    </row>
    <row r="3395" spans="1:3" hidden="1" x14ac:dyDescent="0.25">
      <c r="A3395" s="2" t="s">
        <v>2164</v>
      </c>
      <c r="B3395" t="s">
        <v>7050</v>
      </c>
      <c r="C3395" t="s">
        <v>11335</v>
      </c>
    </row>
    <row r="3396" spans="1:3" hidden="1" x14ac:dyDescent="0.25">
      <c r="A3396" s="2" t="s">
        <v>1094</v>
      </c>
      <c r="B3396" t="s">
        <v>2164</v>
      </c>
    </row>
    <row r="3397" spans="1:3" hidden="1" x14ac:dyDescent="0.25">
      <c r="A3397" s="2" t="s">
        <v>3905</v>
      </c>
      <c r="B3397" t="s">
        <v>14107</v>
      </c>
      <c r="C3397" t="s">
        <v>6151</v>
      </c>
    </row>
    <row r="3398" spans="1:3" x14ac:dyDescent="0.25">
      <c r="A3398" s="2" t="s">
        <v>878</v>
      </c>
      <c r="B3398" t="s">
        <v>648</v>
      </c>
      <c r="C3398" t="s">
        <v>6151</v>
      </c>
    </row>
    <row r="3399" spans="1:3" hidden="1" x14ac:dyDescent="0.25">
      <c r="A3399" s="2" t="s">
        <v>2164</v>
      </c>
      <c r="B3399" t="s">
        <v>10406</v>
      </c>
      <c r="C3399" t="s">
        <v>14108</v>
      </c>
    </row>
    <row r="3400" spans="1:3" hidden="1" x14ac:dyDescent="0.25">
      <c r="A3400" s="2" t="s">
        <v>1094</v>
      </c>
      <c r="B3400" t="s">
        <v>2164</v>
      </c>
      <c r="C3400" t="s">
        <v>11335</v>
      </c>
    </row>
    <row r="3401" spans="1:3" hidden="1" x14ac:dyDescent="0.25">
      <c r="A3401" s="2" t="s">
        <v>1094</v>
      </c>
      <c r="B3401" t="s">
        <v>2164</v>
      </c>
    </row>
    <row r="3402" spans="1:3" hidden="1" x14ac:dyDescent="0.25">
      <c r="A3402" s="2" t="s">
        <v>2164</v>
      </c>
      <c r="B3402" t="s">
        <v>11335</v>
      </c>
    </row>
    <row r="3403" spans="1:3" hidden="1" x14ac:dyDescent="0.25">
      <c r="A3403" s="2" t="s">
        <v>7746</v>
      </c>
      <c r="B3403" t="s">
        <v>2164</v>
      </c>
      <c r="C3403" t="s">
        <v>13169</v>
      </c>
    </row>
    <row r="3404" spans="1:3" hidden="1" x14ac:dyDescent="0.25">
      <c r="A3404" s="2" t="s">
        <v>7746</v>
      </c>
      <c r="B3404" t="s">
        <v>14109</v>
      </c>
      <c r="C3404" t="s">
        <v>2164</v>
      </c>
    </row>
    <row r="3405" spans="1:3" x14ac:dyDescent="0.25">
      <c r="A3405" s="2" t="s">
        <v>878</v>
      </c>
      <c r="B3405" t="s">
        <v>14109</v>
      </c>
      <c r="C3405" t="s">
        <v>6151</v>
      </c>
    </row>
    <row r="3406" spans="1:3" hidden="1" x14ac:dyDescent="0.25">
      <c r="A3406" s="2" t="s">
        <v>2164</v>
      </c>
      <c r="B3406" t="s">
        <v>11335</v>
      </c>
      <c r="C3406" t="s">
        <v>8666</v>
      </c>
    </row>
    <row r="3407" spans="1:3" x14ac:dyDescent="0.25">
      <c r="A3407" s="2" t="s">
        <v>878</v>
      </c>
      <c r="B3407" t="s">
        <v>648</v>
      </c>
      <c r="C3407" t="s">
        <v>7217</v>
      </c>
    </row>
    <row r="3408" spans="1:3" x14ac:dyDescent="0.25">
      <c r="A3408" s="2" t="s">
        <v>878</v>
      </c>
      <c r="B3408" t="s">
        <v>648</v>
      </c>
      <c r="C3408" t="s">
        <v>6151</v>
      </c>
    </row>
    <row r="3409" spans="1:4" x14ac:dyDescent="0.25">
      <c r="A3409" s="2" t="s">
        <v>878</v>
      </c>
      <c r="B3409" t="s">
        <v>1094</v>
      </c>
      <c r="C3409" t="s">
        <v>14109</v>
      </c>
      <c r="D3409" t="s">
        <v>6151</v>
      </c>
    </row>
    <row r="3410" spans="1:4" hidden="1" x14ac:dyDescent="0.25">
      <c r="A3410" s="2" t="s">
        <v>648</v>
      </c>
      <c r="B3410" t="s">
        <v>3905</v>
      </c>
      <c r="C3410" t="s">
        <v>6151</v>
      </c>
    </row>
    <row r="3411" spans="1:4" hidden="1" x14ac:dyDescent="0.25">
      <c r="A3411" s="2" t="s">
        <v>51</v>
      </c>
      <c r="B3411" t="s">
        <v>14108</v>
      </c>
    </row>
    <row r="3412" spans="1:4" hidden="1" x14ac:dyDescent="0.25">
      <c r="A3412" s="2" t="s">
        <v>3905</v>
      </c>
      <c r="B3412" t="s">
        <v>14107</v>
      </c>
    </row>
    <row r="3413" spans="1:4" hidden="1" x14ac:dyDescent="0.25">
      <c r="A3413" s="2" t="s">
        <v>1094</v>
      </c>
    </row>
    <row r="3414" spans="1:4" hidden="1" x14ac:dyDescent="0.25">
      <c r="A3414" s="2" t="s">
        <v>14109</v>
      </c>
      <c r="B3414" t="s">
        <v>3905</v>
      </c>
    </row>
    <row r="3415" spans="1:4" hidden="1" x14ac:dyDescent="0.25">
      <c r="A3415" s="2" t="s">
        <v>1094</v>
      </c>
      <c r="B3415" t="s">
        <v>14109</v>
      </c>
      <c r="C3415" t="s">
        <v>2164</v>
      </c>
    </row>
    <row r="3416" spans="1:4" hidden="1" x14ac:dyDescent="0.25">
      <c r="A3416" s="2" t="s">
        <v>14109</v>
      </c>
      <c r="B3416" t="s">
        <v>2164</v>
      </c>
      <c r="C3416" t="s">
        <v>6151</v>
      </c>
    </row>
    <row r="3417" spans="1:4" x14ac:dyDescent="0.25">
      <c r="A3417" s="2" t="s">
        <v>878</v>
      </c>
      <c r="B3417" t="s">
        <v>648</v>
      </c>
      <c r="C3417" t="s">
        <v>6151</v>
      </c>
    </row>
    <row r="3418" spans="1:4" hidden="1" x14ac:dyDescent="0.25">
      <c r="A3418" s="2" t="s">
        <v>3905</v>
      </c>
    </row>
    <row r="3419" spans="1:4" hidden="1" x14ac:dyDescent="0.25">
      <c r="A3419" s="2" t="s">
        <v>3905</v>
      </c>
    </row>
    <row r="3420" spans="1:4" hidden="1" x14ac:dyDescent="0.25">
      <c r="A3420" s="2" t="s">
        <v>1094</v>
      </c>
      <c r="B3420" t="s">
        <v>2164</v>
      </c>
    </row>
    <row r="3421" spans="1:4" hidden="1" x14ac:dyDescent="0.25">
      <c r="A3421" s="2" t="s">
        <v>2164</v>
      </c>
      <c r="B3421" t="s">
        <v>14107</v>
      </c>
    </row>
    <row r="3422" spans="1:4" x14ac:dyDescent="0.25">
      <c r="A3422" s="2" t="s">
        <v>878</v>
      </c>
      <c r="B3422" t="s">
        <v>842</v>
      </c>
      <c r="C3422" t="s">
        <v>3905</v>
      </c>
      <c r="D3422" t="s">
        <v>6151</v>
      </c>
    </row>
    <row r="3423" spans="1:4" hidden="1" x14ac:dyDescent="0.25">
      <c r="A3423" s="2" t="s">
        <v>2164</v>
      </c>
      <c r="B3423" t="s">
        <v>7050</v>
      </c>
    </row>
    <row r="3424" spans="1:4" hidden="1" x14ac:dyDescent="0.25">
      <c r="A3424" s="2" t="s">
        <v>2164</v>
      </c>
      <c r="B3424" t="s">
        <v>11335</v>
      </c>
    </row>
    <row r="3425" spans="1:5" hidden="1" x14ac:dyDescent="0.25">
      <c r="A3425" s="2" t="s">
        <v>2164</v>
      </c>
    </row>
    <row r="3426" spans="1:5" hidden="1" x14ac:dyDescent="0.25">
      <c r="A3426" s="2" t="s">
        <v>1094</v>
      </c>
      <c r="B3426" t="s">
        <v>2164</v>
      </c>
      <c r="C3426" t="s">
        <v>11335</v>
      </c>
    </row>
    <row r="3427" spans="1:5" hidden="1" x14ac:dyDescent="0.25">
      <c r="A3427" s="2" t="s">
        <v>1094</v>
      </c>
      <c r="B3427" t="s">
        <v>2164</v>
      </c>
      <c r="C3427" t="s">
        <v>9990</v>
      </c>
      <c r="D3427" t="s">
        <v>11335</v>
      </c>
    </row>
    <row r="3428" spans="1:5" hidden="1" x14ac:dyDescent="0.25">
      <c r="A3428" s="2" t="s">
        <v>648</v>
      </c>
      <c r="B3428" t="s">
        <v>7746</v>
      </c>
      <c r="C3428" t="s">
        <v>2164</v>
      </c>
      <c r="D3428" t="s">
        <v>13169</v>
      </c>
    </row>
    <row r="3429" spans="1:5" hidden="1" x14ac:dyDescent="0.25">
      <c r="A3429" s="2" t="s">
        <v>1094</v>
      </c>
      <c r="B3429" t="s">
        <v>14108</v>
      </c>
    </row>
    <row r="3430" spans="1:5" x14ac:dyDescent="0.25">
      <c r="A3430" s="2" t="s">
        <v>878</v>
      </c>
      <c r="B3430" t="s">
        <v>14109</v>
      </c>
      <c r="C3430" t="s">
        <v>3905</v>
      </c>
      <c r="D3430" t="s">
        <v>7217</v>
      </c>
      <c r="E3430" t="s">
        <v>6151</v>
      </c>
    </row>
    <row r="3431" spans="1:5" hidden="1" x14ac:dyDescent="0.25">
      <c r="A3431" s="2" t="s">
        <v>648</v>
      </c>
      <c r="B3431" t="s">
        <v>7746</v>
      </c>
      <c r="C3431" t="s">
        <v>2164</v>
      </c>
    </row>
    <row r="3432" spans="1:5" hidden="1" x14ac:dyDescent="0.25">
      <c r="A3432" s="2" t="s">
        <v>2164</v>
      </c>
      <c r="B3432" t="s">
        <v>9990</v>
      </c>
      <c r="C3432" t="s">
        <v>11335</v>
      </c>
    </row>
    <row r="3433" spans="1:5" hidden="1" x14ac:dyDescent="0.25">
      <c r="A3433" s="2" t="s">
        <v>2164</v>
      </c>
      <c r="B3433" t="s">
        <v>14108</v>
      </c>
    </row>
    <row r="3434" spans="1:5" hidden="1" x14ac:dyDescent="0.25">
      <c r="A3434" s="2" t="s">
        <v>1094</v>
      </c>
      <c r="B3434" t="s">
        <v>2164</v>
      </c>
      <c r="C3434" t="s">
        <v>11335</v>
      </c>
    </row>
    <row r="3435" spans="1:5" hidden="1" x14ac:dyDescent="0.25">
      <c r="A3435" s="2" t="s">
        <v>2164</v>
      </c>
      <c r="B3435" t="s">
        <v>10406</v>
      </c>
    </row>
    <row r="3436" spans="1:5" hidden="1" x14ac:dyDescent="0.25">
      <c r="A3436" s="2" t="s">
        <v>7746</v>
      </c>
      <c r="B3436" t="s">
        <v>14109</v>
      </c>
      <c r="C3436" t="s">
        <v>2164</v>
      </c>
    </row>
    <row r="3437" spans="1:5" hidden="1" x14ac:dyDescent="0.25">
      <c r="A3437" s="2" t="s">
        <v>7746</v>
      </c>
      <c r="B3437" t="s">
        <v>2164</v>
      </c>
    </row>
    <row r="3438" spans="1:5" hidden="1" x14ac:dyDescent="0.25">
      <c r="A3438" s="2" t="s">
        <v>2164</v>
      </c>
      <c r="B3438" t="s">
        <v>6151</v>
      </c>
    </row>
    <row r="3439" spans="1:5" hidden="1" x14ac:dyDescent="0.25">
      <c r="A3439" s="2" t="s">
        <v>2164</v>
      </c>
      <c r="B3439" t="s">
        <v>10406</v>
      </c>
    </row>
    <row r="3440" spans="1:5" hidden="1" x14ac:dyDescent="0.25">
      <c r="A3440" s="2" t="s">
        <v>2164</v>
      </c>
      <c r="B3440" t="s">
        <v>14108</v>
      </c>
    </row>
    <row r="3441" spans="1:4" hidden="1" x14ac:dyDescent="0.25">
      <c r="A3441" s="2" t="s">
        <v>1094</v>
      </c>
      <c r="B3441" t="s">
        <v>2164</v>
      </c>
      <c r="C3441" t="s">
        <v>10406</v>
      </c>
    </row>
    <row r="3442" spans="1:4" hidden="1" x14ac:dyDescent="0.25">
      <c r="A3442" s="2" t="s">
        <v>2164</v>
      </c>
      <c r="B3442" t="s">
        <v>11335</v>
      </c>
    </row>
    <row r="3443" spans="1:4" hidden="1" x14ac:dyDescent="0.25">
      <c r="A3443" s="2" t="s">
        <v>648</v>
      </c>
      <c r="B3443" t="s">
        <v>2164</v>
      </c>
      <c r="C3443" t="s">
        <v>11335</v>
      </c>
      <c r="D3443" t="s">
        <v>14110</v>
      </c>
    </row>
    <row r="3444" spans="1:4" hidden="1" x14ac:dyDescent="0.25">
      <c r="A3444" s="2" t="s">
        <v>1094</v>
      </c>
      <c r="B3444" t="s">
        <v>842</v>
      </c>
      <c r="C3444" t="s">
        <v>7217</v>
      </c>
    </row>
    <row r="3445" spans="1:4" hidden="1" x14ac:dyDescent="0.25">
      <c r="A3445" s="2" t="s">
        <v>1094</v>
      </c>
      <c r="B3445" t="s">
        <v>2164</v>
      </c>
    </row>
    <row r="3446" spans="1:4" hidden="1" x14ac:dyDescent="0.25">
      <c r="A3446" s="2" t="s">
        <v>1094</v>
      </c>
    </row>
    <row r="3447" spans="1:4" hidden="1" x14ac:dyDescent="0.25">
      <c r="A3447" s="2" t="s">
        <v>1094</v>
      </c>
    </row>
    <row r="3448" spans="1:4" hidden="1" x14ac:dyDescent="0.25">
      <c r="A3448" s="2" t="s">
        <v>2164</v>
      </c>
    </row>
    <row r="3449" spans="1:4" hidden="1" x14ac:dyDescent="0.25">
      <c r="A3449" s="2" t="s">
        <v>1094</v>
      </c>
      <c r="B3449" t="s">
        <v>14109</v>
      </c>
      <c r="C3449" t="s">
        <v>2164</v>
      </c>
    </row>
    <row r="3450" spans="1:4" hidden="1" x14ac:dyDescent="0.25">
      <c r="A3450" s="2" t="s">
        <v>648</v>
      </c>
      <c r="B3450" t="s">
        <v>2164</v>
      </c>
      <c r="C3450" t="s">
        <v>14107</v>
      </c>
    </row>
    <row r="3451" spans="1:4" hidden="1" x14ac:dyDescent="0.25">
      <c r="A3451" s="2" t="s">
        <v>2164</v>
      </c>
      <c r="B3451" t="s">
        <v>11335</v>
      </c>
    </row>
    <row r="3452" spans="1:4" hidden="1" x14ac:dyDescent="0.25">
      <c r="A3452" s="2" t="s">
        <v>7746</v>
      </c>
      <c r="B3452" t="s">
        <v>2164</v>
      </c>
      <c r="C3452" t="s">
        <v>11335</v>
      </c>
    </row>
    <row r="3453" spans="1:4" hidden="1" x14ac:dyDescent="0.25">
      <c r="A3453" s="2" t="s">
        <v>1094</v>
      </c>
    </row>
    <row r="3454" spans="1:4" hidden="1" x14ac:dyDescent="0.25">
      <c r="A3454" s="2" t="s">
        <v>2164</v>
      </c>
      <c r="B3454" t="s">
        <v>7217</v>
      </c>
    </row>
    <row r="3455" spans="1:4" hidden="1" x14ac:dyDescent="0.25">
      <c r="A3455" s="2" t="s">
        <v>1094</v>
      </c>
      <c r="B3455" t="s">
        <v>14109</v>
      </c>
      <c r="C3455" t="s">
        <v>6151</v>
      </c>
    </row>
    <row r="3456" spans="1:4" hidden="1" x14ac:dyDescent="0.25">
      <c r="A3456" s="2" t="s">
        <v>2164</v>
      </c>
    </row>
    <row r="3457" spans="1:6" x14ac:dyDescent="0.25">
      <c r="A3457" s="2" t="s">
        <v>878</v>
      </c>
      <c r="B3457" t="s">
        <v>14109</v>
      </c>
      <c r="C3457" t="s">
        <v>6151</v>
      </c>
    </row>
    <row r="3458" spans="1:6" x14ac:dyDescent="0.25">
      <c r="A3458" s="2" t="s">
        <v>878</v>
      </c>
      <c r="B3458" t="s">
        <v>14109</v>
      </c>
    </row>
    <row r="3459" spans="1:6" hidden="1" x14ac:dyDescent="0.25">
      <c r="A3459" s="2" t="s">
        <v>1094</v>
      </c>
      <c r="B3459" t="s">
        <v>842</v>
      </c>
      <c r="C3459" t="s">
        <v>3905</v>
      </c>
      <c r="D3459" t="s">
        <v>14107</v>
      </c>
    </row>
    <row r="3460" spans="1:6" hidden="1" x14ac:dyDescent="0.25">
      <c r="A3460" s="2" t="s">
        <v>648</v>
      </c>
      <c r="B3460" t="s">
        <v>6767</v>
      </c>
      <c r="C3460" t="s">
        <v>10406</v>
      </c>
    </row>
    <row r="3461" spans="1:6" hidden="1" x14ac:dyDescent="0.25">
      <c r="A3461" s="2" t="s">
        <v>8666</v>
      </c>
    </row>
    <row r="3462" spans="1:6" x14ac:dyDescent="0.25">
      <c r="A3462" s="2" t="s">
        <v>878</v>
      </c>
      <c r="B3462" t="s">
        <v>648</v>
      </c>
      <c r="C3462" t="s">
        <v>2164</v>
      </c>
      <c r="D3462" t="s">
        <v>842</v>
      </c>
      <c r="E3462" t="s">
        <v>7217</v>
      </c>
    </row>
    <row r="3463" spans="1:6" hidden="1" x14ac:dyDescent="0.25">
      <c r="A3463" s="2" t="s">
        <v>1094</v>
      </c>
    </row>
    <row r="3464" spans="1:6" hidden="1" x14ac:dyDescent="0.25">
      <c r="A3464" s="2" t="s">
        <v>1094</v>
      </c>
      <c r="B3464" t="s">
        <v>2164</v>
      </c>
      <c r="C3464" t="s">
        <v>10406</v>
      </c>
      <c r="D3464" t="s">
        <v>7050</v>
      </c>
      <c r="E3464" t="s">
        <v>9990</v>
      </c>
      <c r="F3464" t="s">
        <v>11335</v>
      </c>
    </row>
    <row r="3465" spans="1:6" hidden="1" x14ac:dyDescent="0.25">
      <c r="A3465" s="2" t="s">
        <v>2164</v>
      </c>
      <c r="B3465" t="s">
        <v>11335</v>
      </c>
    </row>
    <row r="3466" spans="1:6" hidden="1" x14ac:dyDescent="0.25">
      <c r="A3466" s="2" t="s">
        <v>14109</v>
      </c>
      <c r="B3466" t="s">
        <v>2164</v>
      </c>
      <c r="C3466" t="s">
        <v>6151</v>
      </c>
    </row>
    <row r="3467" spans="1:6" hidden="1" x14ac:dyDescent="0.25">
      <c r="A3467" s="2" t="s">
        <v>7746</v>
      </c>
      <c r="B3467" t="s">
        <v>2164</v>
      </c>
      <c r="C3467" t="s">
        <v>11335</v>
      </c>
      <c r="D3467" t="s">
        <v>14110</v>
      </c>
    </row>
    <row r="3468" spans="1:6" hidden="1" x14ac:dyDescent="0.25">
      <c r="A3468" s="2" t="s">
        <v>1094</v>
      </c>
      <c r="B3468" t="s">
        <v>2164</v>
      </c>
    </row>
    <row r="3469" spans="1:6" hidden="1" x14ac:dyDescent="0.25">
      <c r="A3469" s="2" t="s">
        <v>14109</v>
      </c>
      <c r="B3469" t="s">
        <v>6151</v>
      </c>
    </row>
    <row r="3470" spans="1:6" hidden="1" x14ac:dyDescent="0.25">
      <c r="A3470" s="2" t="s">
        <v>2164</v>
      </c>
      <c r="B3470" t="s">
        <v>3905</v>
      </c>
      <c r="C3470" t="s">
        <v>6151</v>
      </c>
    </row>
    <row r="3471" spans="1:6" hidden="1" x14ac:dyDescent="0.25">
      <c r="A3471" s="2" t="s">
        <v>2164</v>
      </c>
      <c r="B3471" t="s">
        <v>14107</v>
      </c>
      <c r="C3471" t="s">
        <v>14110</v>
      </c>
    </row>
    <row r="3472" spans="1:6" hidden="1" x14ac:dyDescent="0.25">
      <c r="A3472" s="2" t="s">
        <v>1094</v>
      </c>
      <c r="B3472" t="s">
        <v>2164</v>
      </c>
      <c r="C3472" t="s">
        <v>11335</v>
      </c>
    </row>
    <row r="3473" spans="1:6" x14ac:dyDescent="0.25">
      <c r="A3473" s="2" t="s">
        <v>878</v>
      </c>
      <c r="B3473" t="s">
        <v>1094</v>
      </c>
      <c r="C3473" t="s">
        <v>14109</v>
      </c>
      <c r="D3473" t="s">
        <v>2164</v>
      </c>
      <c r="E3473" t="s">
        <v>11335</v>
      </c>
      <c r="F3473" t="s">
        <v>6151</v>
      </c>
    </row>
    <row r="3474" spans="1:6" x14ac:dyDescent="0.25">
      <c r="A3474" s="2" t="s">
        <v>878</v>
      </c>
      <c r="B3474" t="s">
        <v>14109</v>
      </c>
      <c r="C3474" t="s">
        <v>2164</v>
      </c>
      <c r="D3474" t="s">
        <v>6151</v>
      </c>
    </row>
    <row r="3475" spans="1:6" hidden="1" x14ac:dyDescent="0.25">
      <c r="A3475" s="2" t="s">
        <v>3905</v>
      </c>
      <c r="B3475" t="s">
        <v>14107</v>
      </c>
    </row>
    <row r="3476" spans="1:6" hidden="1" x14ac:dyDescent="0.25">
      <c r="A3476" s="2" t="s">
        <v>1094</v>
      </c>
      <c r="B3476" t="s">
        <v>2164</v>
      </c>
      <c r="C3476" t="s">
        <v>9990</v>
      </c>
    </row>
    <row r="3477" spans="1:6" hidden="1" x14ac:dyDescent="0.25">
      <c r="A3477" s="2" t="s">
        <v>14109</v>
      </c>
      <c r="B3477" t="s">
        <v>2164</v>
      </c>
    </row>
    <row r="3478" spans="1:6" hidden="1" x14ac:dyDescent="0.25">
      <c r="A3478" s="2" t="s">
        <v>7746</v>
      </c>
      <c r="B3478" t="s">
        <v>2164</v>
      </c>
      <c r="C3478" t="s">
        <v>7050</v>
      </c>
    </row>
    <row r="3479" spans="1:6" hidden="1" x14ac:dyDescent="0.25">
      <c r="A3479" s="2" t="s">
        <v>1094</v>
      </c>
      <c r="B3479" t="s">
        <v>2164</v>
      </c>
    </row>
    <row r="3480" spans="1:6" hidden="1" x14ac:dyDescent="0.25">
      <c r="A3480" s="2" t="s">
        <v>14107</v>
      </c>
      <c r="B3480" t="s">
        <v>11335</v>
      </c>
      <c r="C3480" t="s">
        <v>6151</v>
      </c>
    </row>
    <row r="3481" spans="1:6" hidden="1" x14ac:dyDescent="0.25">
      <c r="A3481" s="2" t="s">
        <v>648</v>
      </c>
      <c r="B3481" t="s">
        <v>1094</v>
      </c>
      <c r="C3481" t="s">
        <v>2164</v>
      </c>
      <c r="D3481" t="s">
        <v>10406</v>
      </c>
    </row>
    <row r="3482" spans="1:6" hidden="1" x14ac:dyDescent="0.25">
      <c r="A3482" s="2" t="s">
        <v>1094</v>
      </c>
      <c r="B3482" t="s">
        <v>14109</v>
      </c>
    </row>
    <row r="3483" spans="1:6" hidden="1" x14ac:dyDescent="0.25">
      <c r="A3483" s="2" t="s">
        <v>1094</v>
      </c>
      <c r="B3483" t="s">
        <v>2164</v>
      </c>
      <c r="C3483" t="s">
        <v>11335</v>
      </c>
    </row>
    <row r="3484" spans="1:6" hidden="1" x14ac:dyDescent="0.25">
      <c r="A3484" s="2" t="s">
        <v>7217</v>
      </c>
      <c r="B3484" t="s">
        <v>6151</v>
      </c>
    </row>
    <row r="3485" spans="1:6" hidden="1" x14ac:dyDescent="0.25">
      <c r="A3485" s="2" t="s">
        <v>3905</v>
      </c>
      <c r="B3485" t="s">
        <v>7217</v>
      </c>
      <c r="C3485" t="s">
        <v>6151</v>
      </c>
    </row>
    <row r="3486" spans="1:6" hidden="1" x14ac:dyDescent="0.25">
      <c r="A3486" s="2" t="s">
        <v>7746</v>
      </c>
      <c r="B3486" t="s">
        <v>2164</v>
      </c>
    </row>
    <row r="3487" spans="1:6" hidden="1" x14ac:dyDescent="0.25">
      <c r="A3487" s="2" t="s">
        <v>2164</v>
      </c>
    </row>
    <row r="3488" spans="1:6" hidden="1" x14ac:dyDescent="0.25">
      <c r="A3488" s="2" t="s">
        <v>14109</v>
      </c>
      <c r="B3488" t="s">
        <v>2164</v>
      </c>
      <c r="C3488" t="s">
        <v>6151</v>
      </c>
    </row>
    <row r="3489" spans="1:4" hidden="1" x14ac:dyDescent="0.25">
      <c r="A3489" s="2" t="s">
        <v>2164</v>
      </c>
      <c r="B3489" t="s">
        <v>8666</v>
      </c>
    </row>
    <row r="3490" spans="1:4" hidden="1" x14ac:dyDescent="0.25">
      <c r="A3490" s="2" t="s">
        <v>2164</v>
      </c>
      <c r="B3490" t="s">
        <v>6151</v>
      </c>
    </row>
    <row r="3491" spans="1:4" hidden="1" x14ac:dyDescent="0.25">
      <c r="A3491" s="2" t="s">
        <v>2164</v>
      </c>
      <c r="B3491" t="s">
        <v>11335</v>
      </c>
    </row>
    <row r="3492" spans="1:4" hidden="1" x14ac:dyDescent="0.25">
      <c r="A3492" s="2" t="s">
        <v>2164</v>
      </c>
    </row>
    <row r="3493" spans="1:4" hidden="1" x14ac:dyDescent="0.25">
      <c r="A3493" s="2" t="s">
        <v>2164</v>
      </c>
      <c r="B3493" t="s">
        <v>11335</v>
      </c>
      <c r="C3493" t="s">
        <v>14110</v>
      </c>
    </row>
    <row r="3494" spans="1:4" x14ac:dyDescent="0.25">
      <c r="A3494" s="2" t="s">
        <v>878</v>
      </c>
      <c r="B3494" t="s">
        <v>648</v>
      </c>
      <c r="C3494" t="s">
        <v>2164</v>
      </c>
      <c r="D3494" t="s">
        <v>8666</v>
      </c>
    </row>
    <row r="3495" spans="1:4" hidden="1" x14ac:dyDescent="0.25">
      <c r="A3495" s="2" t="s">
        <v>7746</v>
      </c>
      <c r="B3495" t="s">
        <v>2164</v>
      </c>
      <c r="C3495" t="s">
        <v>7050</v>
      </c>
    </row>
    <row r="3496" spans="1:4" x14ac:dyDescent="0.25">
      <c r="A3496" s="2" t="s">
        <v>878</v>
      </c>
      <c r="B3496" t="s">
        <v>7217</v>
      </c>
    </row>
    <row r="3497" spans="1:4" hidden="1" x14ac:dyDescent="0.25">
      <c r="A3497" s="2" t="s">
        <v>2164</v>
      </c>
      <c r="B3497" t="s">
        <v>11335</v>
      </c>
    </row>
    <row r="3498" spans="1:4" hidden="1" x14ac:dyDescent="0.25">
      <c r="A3498" s="2" t="s">
        <v>7746</v>
      </c>
      <c r="B3498" t="s">
        <v>2164</v>
      </c>
      <c r="C3498" t="s">
        <v>14108</v>
      </c>
    </row>
    <row r="3499" spans="1:4" hidden="1" x14ac:dyDescent="0.25">
      <c r="A3499" s="2" t="s">
        <v>1094</v>
      </c>
      <c r="B3499" t="s">
        <v>3905</v>
      </c>
      <c r="C3499" t="s">
        <v>7217</v>
      </c>
    </row>
    <row r="3500" spans="1:4" hidden="1" x14ac:dyDescent="0.25">
      <c r="A3500" s="2" t="s">
        <v>1094</v>
      </c>
      <c r="B3500" t="s">
        <v>11335</v>
      </c>
    </row>
    <row r="3501" spans="1:4" hidden="1" x14ac:dyDescent="0.25">
      <c r="A3501" s="2" t="s">
        <v>9990</v>
      </c>
      <c r="B3501" t="s">
        <v>11335</v>
      </c>
    </row>
    <row r="3502" spans="1:4" hidden="1" x14ac:dyDescent="0.25">
      <c r="A3502" s="2" t="s">
        <v>2164</v>
      </c>
      <c r="B3502" t="s">
        <v>14110</v>
      </c>
    </row>
    <row r="3503" spans="1:4" hidden="1" x14ac:dyDescent="0.25">
      <c r="A3503" s="2" t="s">
        <v>51</v>
      </c>
      <c r="B3503" t="s">
        <v>2164</v>
      </c>
      <c r="C3503" t="s">
        <v>14110</v>
      </c>
    </row>
    <row r="3504" spans="1:4" hidden="1" x14ac:dyDescent="0.25">
      <c r="A3504" s="2" t="s">
        <v>7746</v>
      </c>
      <c r="B3504" t="s">
        <v>14109</v>
      </c>
      <c r="C3504" t="s">
        <v>2164</v>
      </c>
      <c r="D3504" t="s">
        <v>8666</v>
      </c>
    </row>
    <row r="3505" spans="1:5" hidden="1" x14ac:dyDescent="0.25">
      <c r="A3505" s="2" t="s">
        <v>1094</v>
      </c>
      <c r="B3505" t="s">
        <v>10406</v>
      </c>
      <c r="C3505" t="s">
        <v>842</v>
      </c>
      <c r="D3505" t="s">
        <v>9990</v>
      </c>
    </row>
    <row r="3506" spans="1:5" hidden="1" x14ac:dyDescent="0.25">
      <c r="A3506" s="2" t="s">
        <v>2164</v>
      </c>
    </row>
    <row r="3507" spans="1:5" x14ac:dyDescent="0.25">
      <c r="A3507" s="2" t="s">
        <v>878</v>
      </c>
      <c r="B3507" t="s">
        <v>648</v>
      </c>
      <c r="C3507" t="s">
        <v>1094</v>
      </c>
    </row>
    <row r="3508" spans="1:5" hidden="1" x14ac:dyDescent="0.25">
      <c r="A3508" s="2" t="s">
        <v>14109</v>
      </c>
      <c r="B3508" t="s">
        <v>2164</v>
      </c>
      <c r="C3508" t="s">
        <v>9990</v>
      </c>
      <c r="D3508" t="s">
        <v>11335</v>
      </c>
      <c r="E3508" t="s">
        <v>6151</v>
      </c>
    </row>
    <row r="3509" spans="1:5" hidden="1" x14ac:dyDescent="0.25">
      <c r="A3509" s="2" t="s">
        <v>1094</v>
      </c>
      <c r="B3509" t="s">
        <v>14108</v>
      </c>
    </row>
    <row r="3510" spans="1:5" hidden="1" x14ac:dyDescent="0.25">
      <c r="A3510" s="2" t="s">
        <v>1094</v>
      </c>
      <c r="B3510" t="s">
        <v>2164</v>
      </c>
    </row>
    <row r="3511" spans="1:5" hidden="1" x14ac:dyDescent="0.25">
      <c r="A3511" s="2" t="s">
        <v>1094</v>
      </c>
      <c r="B3511" t="s">
        <v>2164</v>
      </c>
      <c r="C3511" t="s">
        <v>11335</v>
      </c>
    </row>
    <row r="3512" spans="1:5" hidden="1" x14ac:dyDescent="0.25">
      <c r="A3512" s="2" t="s">
        <v>14109</v>
      </c>
      <c r="B3512" t="s">
        <v>2164</v>
      </c>
      <c r="C3512" t="s">
        <v>14107</v>
      </c>
      <c r="D3512" t="s">
        <v>6151</v>
      </c>
    </row>
    <row r="3513" spans="1:5" hidden="1" x14ac:dyDescent="0.25">
      <c r="A3513" s="2" t="s">
        <v>842</v>
      </c>
      <c r="B3513" t="s">
        <v>3905</v>
      </c>
      <c r="C3513" t="s">
        <v>11335</v>
      </c>
      <c r="D3513" t="s">
        <v>6151</v>
      </c>
    </row>
    <row r="3514" spans="1:5" hidden="1" x14ac:dyDescent="0.25">
      <c r="A3514" s="2" t="s">
        <v>1094</v>
      </c>
      <c r="B3514" t="s">
        <v>11335</v>
      </c>
    </row>
    <row r="3515" spans="1:5" hidden="1" x14ac:dyDescent="0.25">
      <c r="A3515" s="2" t="s">
        <v>2164</v>
      </c>
      <c r="B3515" t="s">
        <v>14108</v>
      </c>
    </row>
    <row r="3516" spans="1:5" hidden="1" x14ac:dyDescent="0.25">
      <c r="A3516" s="2" t="s">
        <v>2164</v>
      </c>
      <c r="B3516" t="s">
        <v>11335</v>
      </c>
      <c r="C3516" t="s">
        <v>8666</v>
      </c>
    </row>
    <row r="3517" spans="1:5" hidden="1" x14ac:dyDescent="0.25">
      <c r="A3517" s="2" t="s">
        <v>1094</v>
      </c>
    </row>
    <row r="3518" spans="1:5" x14ac:dyDescent="0.25">
      <c r="A3518" s="2" t="s">
        <v>878</v>
      </c>
      <c r="B3518" t="s">
        <v>7217</v>
      </c>
    </row>
    <row r="3519" spans="1:5" hidden="1" x14ac:dyDescent="0.25">
      <c r="A3519" s="2" t="s">
        <v>1094</v>
      </c>
      <c r="B3519" t="s">
        <v>2164</v>
      </c>
      <c r="C3519" t="s">
        <v>9990</v>
      </c>
    </row>
    <row r="3520" spans="1:5" hidden="1" x14ac:dyDescent="0.25">
      <c r="A3520" s="2" t="s">
        <v>1094</v>
      </c>
      <c r="B3520" t="s">
        <v>10406</v>
      </c>
    </row>
    <row r="3521" spans="1:4" x14ac:dyDescent="0.25">
      <c r="A3521" s="2" t="s">
        <v>878</v>
      </c>
      <c r="B3521" t="s">
        <v>1094</v>
      </c>
      <c r="C3521" t="s">
        <v>14109</v>
      </c>
    </row>
    <row r="3522" spans="1:4" hidden="1" x14ac:dyDescent="0.25">
      <c r="A3522" s="2" t="s">
        <v>1094</v>
      </c>
      <c r="B3522" t="s">
        <v>7050</v>
      </c>
    </row>
    <row r="3523" spans="1:4" hidden="1" x14ac:dyDescent="0.25">
      <c r="A3523" s="2" t="s">
        <v>1094</v>
      </c>
      <c r="B3523" t="s">
        <v>2164</v>
      </c>
      <c r="C3523" t="s">
        <v>11335</v>
      </c>
    </row>
    <row r="3524" spans="1:4" hidden="1" x14ac:dyDescent="0.25">
      <c r="A3524" s="2" t="s">
        <v>1094</v>
      </c>
      <c r="B3524" t="s">
        <v>2164</v>
      </c>
      <c r="C3524" t="s">
        <v>842</v>
      </c>
      <c r="D3524" t="s">
        <v>11335</v>
      </c>
    </row>
    <row r="3525" spans="1:4" hidden="1" x14ac:dyDescent="0.25">
      <c r="A3525" s="2" t="s">
        <v>1094</v>
      </c>
      <c r="B3525" t="s">
        <v>3905</v>
      </c>
      <c r="C3525" t="s">
        <v>6151</v>
      </c>
    </row>
    <row r="3526" spans="1:4" hidden="1" x14ac:dyDescent="0.25">
      <c r="A3526" s="2" t="s">
        <v>7746</v>
      </c>
      <c r="B3526" t="s">
        <v>2164</v>
      </c>
      <c r="C3526" t="s">
        <v>13169</v>
      </c>
      <c r="D3526" t="s">
        <v>6151</v>
      </c>
    </row>
    <row r="3527" spans="1:4" hidden="1" x14ac:dyDescent="0.25">
      <c r="A3527" s="2" t="s">
        <v>3905</v>
      </c>
      <c r="B3527" t="s">
        <v>6151</v>
      </c>
    </row>
    <row r="3528" spans="1:4" hidden="1" x14ac:dyDescent="0.25">
      <c r="A3528" s="2" t="s">
        <v>1094</v>
      </c>
      <c r="B3528" t="s">
        <v>14109</v>
      </c>
      <c r="C3528" t="s">
        <v>2164</v>
      </c>
    </row>
    <row r="3529" spans="1:4" hidden="1" x14ac:dyDescent="0.25">
      <c r="A3529" s="2" t="s">
        <v>648</v>
      </c>
      <c r="B3529" t="s">
        <v>51</v>
      </c>
      <c r="C3529" t="s">
        <v>14112</v>
      </c>
    </row>
    <row r="3530" spans="1:4" hidden="1" x14ac:dyDescent="0.25">
      <c r="A3530" s="2" t="s">
        <v>7746</v>
      </c>
      <c r="B3530" t="s">
        <v>2164</v>
      </c>
    </row>
    <row r="3531" spans="1:4" hidden="1" x14ac:dyDescent="0.25">
      <c r="A3531" s="2" t="s">
        <v>1094</v>
      </c>
      <c r="B3531" t="s">
        <v>2164</v>
      </c>
      <c r="C3531" t="s">
        <v>11335</v>
      </c>
    </row>
    <row r="3532" spans="1:4" hidden="1" x14ac:dyDescent="0.25">
      <c r="A3532" s="2" t="s">
        <v>2164</v>
      </c>
      <c r="B3532" t="s">
        <v>14107</v>
      </c>
      <c r="C3532" t="s">
        <v>11335</v>
      </c>
      <c r="D3532" t="s">
        <v>6151</v>
      </c>
    </row>
    <row r="3533" spans="1:4" hidden="1" x14ac:dyDescent="0.25">
      <c r="A3533" s="2" t="s">
        <v>1094</v>
      </c>
      <c r="B3533" t="s">
        <v>8666</v>
      </c>
    </row>
    <row r="3534" spans="1:4" hidden="1" x14ac:dyDescent="0.25">
      <c r="A3534" s="2" t="s">
        <v>1094</v>
      </c>
      <c r="B3534" t="s">
        <v>2164</v>
      </c>
    </row>
    <row r="3535" spans="1:4" hidden="1" x14ac:dyDescent="0.25">
      <c r="A3535" s="2" t="s">
        <v>1094</v>
      </c>
      <c r="B3535" t="s">
        <v>14109</v>
      </c>
      <c r="C3535" t="s">
        <v>6151</v>
      </c>
    </row>
    <row r="3536" spans="1:4" hidden="1" x14ac:dyDescent="0.25">
      <c r="A3536" s="2" t="s">
        <v>1094</v>
      </c>
    </row>
    <row r="3537" spans="1:4" hidden="1" x14ac:dyDescent="0.25">
      <c r="A3537" s="2" t="s">
        <v>2164</v>
      </c>
      <c r="B3537" t="s">
        <v>11335</v>
      </c>
    </row>
    <row r="3538" spans="1:4" hidden="1" x14ac:dyDescent="0.25">
      <c r="A3538" s="2" t="s">
        <v>1094</v>
      </c>
      <c r="B3538" t="s">
        <v>2164</v>
      </c>
      <c r="C3538" t="s">
        <v>7050</v>
      </c>
      <c r="D3538" t="s">
        <v>11335</v>
      </c>
    </row>
    <row r="3539" spans="1:4" hidden="1" x14ac:dyDescent="0.25">
      <c r="A3539" s="2" t="s">
        <v>1094</v>
      </c>
      <c r="B3539" t="s">
        <v>11335</v>
      </c>
    </row>
    <row r="3540" spans="1:4" hidden="1" x14ac:dyDescent="0.25">
      <c r="A3540" s="2" t="s">
        <v>1094</v>
      </c>
      <c r="B3540" t="s">
        <v>2164</v>
      </c>
    </row>
    <row r="3541" spans="1:4" hidden="1" x14ac:dyDescent="0.25">
      <c r="A3541" s="2" t="s">
        <v>1094</v>
      </c>
      <c r="B3541" t="s">
        <v>2164</v>
      </c>
      <c r="C3541" t="s">
        <v>842</v>
      </c>
      <c r="D3541" t="s">
        <v>11335</v>
      </c>
    </row>
    <row r="3542" spans="1:4" hidden="1" x14ac:dyDescent="0.25">
      <c r="A3542" s="2" t="s">
        <v>1094</v>
      </c>
      <c r="B3542" t="s">
        <v>2164</v>
      </c>
      <c r="C3542" t="s">
        <v>7050</v>
      </c>
      <c r="D3542" t="s">
        <v>9990</v>
      </c>
    </row>
    <row r="3543" spans="1:4" x14ac:dyDescent="0.25">
      <c r="A3543" s="2" t="s">
        <v>878</v>
      </c>
      <c r="B3543" t="s">
        <v>2164</v>
      </c>
    </row>
    <row r="3544" spans="1:4" hidden="1" x14ac:dyDescent="0.25">
      <c r="A3544" s="2" t="s">
        <v>2164</v>
      </c>
      <c r="B3544" t="s">
        <v>3905</v>
      </c>
      <c r="C3544" t="s">
        <v>14107</v>
      </c>
      <c r="D3544" t="s">
        <v>6151</v>
      </c>
    </row>
    <row r="3545" spans="1:4" hidden="1" x14ac:dyDescent="0.25">
      <c r="A3545" s="2" t="s">
        <v>2164</v>
      </c>
      <c r="B3545" t="s">
        <v>13169</v>
      </c>
    </row>
    <row r="3546" spans="1:4" hidden="1" x14ac:dyDescent="0.25">
      <c r="A3546" s="2" t="s">
        <v>1094</v>
      </c>
      <c r="B3546" t="s">
        <v>14109</v>
      </c>
      <c r="C3546" t="s">
        <v>2164</v>
      </c>
      <c r="D3546" t="s">
        <v>6151</v>
      </c>
    </row>
    <row r="3547" spans="1:4" hidden="1" x14ac:dyDescent="0.25">
      <c r="A3547" s="2" t="s">
        <v>2164</v>
      </c>
      <c r="B3547" t="s">
        <v>6151</v>
      </c>
    </row>
    <row r="3548" spans="1:4" x14ac:dyDescent="0.25">
      <c r="A3548" s="2" t="s">
        <v>878</v>
      </c>
      <c r="B3548" t="s">
        <v>648</v>
      </c>
      <c r="C3548" t="s">
        <v>8666</v>
      </c>
    </row>
    <row r="3549" spans="1:4" hidden="1" x14ac:dyDescent="0.25">
      <c r="A3549" s="2" t="s">
        <v>1094</v>
      </c>
      <c r="B3549" t="s">
        <v>2164</v>
      </c>
      <c r="C3549" t="s">
        <v>11335</v>
      </c>
    </row>
    <row r="3550" spans="1:4" hidden="1" x14ac:dyDescent="0.25">
      <c r="A3550" s="2" t="s">
        <v>648</v>
      </c>
      <c r="B3550" t="s">
        <v>14109</v>
      </c>
      <c r="C3550" t="s">
        <v>2164</v>
      </c>
      <c r="D3550" t="s">
        <v>6151</v>
      </c>
    </row>
    <row r="3551" spans="1:4" hidden="1" x14ac:dyDescent="0.25">
      <c r="A3551" s="2" t="s">
        <v>2164</v>
      </c>
    </row>
    <row r="3552" spans="1:4" x14ac:dyDescent="0.25">
      <c r="A3552" s="2" t="s">
        <v>878</v>
      </c>
      <c r="B3552" t="s">
        <v>648</v>
      </c>
      <c r="C3552" t="s">
        <v>842</v>
      </c>
      <c r="D3552" t="s">
        <v>7217</v>
      </c>
    </row>
    <row r="3553" spans="1:4" hidden="1" x14ac:dyDescent="0.25">
      <c r="A3553" s="2" t="s">
        <v>7746</v>
      </c>
      <c r="B3553" t="s">
        <v>2164</v>
      </c>
      <c r="C3553" t="s">
        <v>14108</v>
      </c>
    </row>
    <row r="3554" spans="1:4" hidden="1" x14ac:dyDescent="0.25">
      <c r="A3554" s="2" t="s">
        <v>2164</v>
      </c>
    </row>
    <row r="3555" spans="1:4" hidden="1" x14ac:dyDescent="0.25">
      <c r="A3555" s="2" t="s">
        <v>2164</v>
      </c>
      <c r="B3555" t="s">
        <v>11335</v>
      </c>
    </row>
    <row r="3556" spans="1:4" hidden="1" x14ac:dyDescent="0.25">
      <c r="A3556" s="2" t="s">
        <v>2164</v>
      </c>
      <c r="B3556" t="s">
        <v>11335</v>
      </c>
    </row>
    <row r="3557" spans="1:4" hidden="1" x14ac:dyDescent="0.25">
      <c r="A3557" s="2" t="s">
        <v>1094</v>
      </c>
      <c r="B3557" t="s">
        <v>14109</v>
      </c>
      <c r="C3557" t="s">
        <v>11335</v>
      </c>
    </row>
    <row r="3558" spans="1:4" hidden="1" x14ac:dyDescent="0.25">
      <c r="A3558" s="2" t="s">
        <v>2164</v>
      </c>
    </row>
    <row r="3559" spans="1:4" hidden="1" x14ac:dyDescent="0.25">
      <c r="A3559" s="2" t="s">
        <v>1094</v>
      </c>
    </row>
    <row r="3560" spans="1:4" hidden="1" x14ac:dyDescent="0.25">
      <c r="A3560" s="2" t="s">
        <v>51</v>
      </c>
    </row>
    <row r="3561" spans="1:4" hidden="1" x14ac:dyDescent="0.25">
      <c r="A3561" s="2" t="s">
        <v>1094</v>
      </c>
      <c r="B3561" t="s">
        <v>14109</v>
      </c>
      <c r="C3561" t="s">
        <v>2164</v>
      </c>
    </row>
    <row r="3562" spans="1:4" x14ac:dyDescent="0.25">
      <c r="A3562" s="2" t="s">
        <v>878</v>
      </c>
      <c r="B3562" t="s">
        <v>2164</v>
      </c>
      <c r="C3562" t="s">
        <v>6151</v>
      </c>
    </row>
    <row r="3563" spans="1:4" hidden="1" x14ac:dyDescent="0.25">
      <c r="A3563" s="2" t="s">
        <v>2164</v>
      </c>
      <c r="B3563" t="s">
        <v>14107</v>
      </c>
      <c r="C3563" t="s">
        <v>6151</v>
      </c>
    </row>
    <row r="3564" spans="1:4" hidden="1" x14ac:dyDescent="0.25">
      <c r="A3564" s="2" t="s">
        <v>14109</v>
      </c>
      <c r="B3564" t="s">
        <v>2164</v>
      </c>
      <c r="C3564" t="s">
        <v>6151</v>
      </c>
    </row>
    <row r="3565" spans="1:4" hidden="1" x14ac:dyDescent="0.25">
      <c r="A3565" s="2" t="s">
        <v>2164</v>
      </c>
      <c r="B3565" t="s">
        <v>10406</v>
      </c>
    </row>
    <row r="3566" spans="1:4" x14ac:dyDescent="0.25">
      <c r="A3566" s="2" t="s">
        <v>878</v>
      </c>
      <c r="B3566" t="s">
        <v>6151</v>
      </c>
    </row>
    <row r="3567" spans="1:4" hidden="1" x14ac:dyDescent="0.25">
      <c r="A3567" s="2" t="s">
        <v>3905</v>
      </c>
      <c r="B3567" t="s">
        <v>14107</v>
      </c>
      <c r="C3567" t="s">
        <v>7217</v>
      </c>
      <c r="D3567" t="s">
        <v>6151</v>
      </c>
    </row>
    <row r="3568" spans="1:4" hidden="1" x14ac:dyDescent="0.25">
      <c r="A3568" s="2" t="s">
        <v>1094</v>
      </c>
      <c r="B3568" t="s">
        <v>2164</v>
      </c>
    </row>
    <row r="3569" spans="1:4" hidden="1" x14ac:dyDescent="0.25">
      <c r="A3569" s="2" t="s">
        <v>2164</v>
      </c>
      <c r="B3569" t="s">
        <v>7050</v>
      </c>
    </row>
    <row r="3570" spans="1:4" hidden="1" x14ac:dyDescent="0.25">
      <c r="A3570" s="2" t="s">
        <v>14109</v>
      </c>
      <c r="B3570" t="s">
        <v>14107</v>
      </c>
      <c r="C3570" t="s">
        <v>6151</v>
      </c>
    </row>
    <row r="3571" spans="1:4" hidden="1" x14ac:dyDescent="0.25">
      <c r="A3571" s="2" t="s">
        <v>2164</v>
      </c>
      <c r="B3571" t="s">
        <v>13169</v>
      </c>
      <c r="C3571" t="s">
        <v>14110</v>
      </c>
    </row>
    <row r="3572" spans="1:4" hidden="1" x14ac:dyDescent="0.25">
      <c r="A3572" s="2" t="s">
        <v>6151</v>
      </c>
      <c r="B3572" t="s">
        <v>14110</v>
      </c>
    </row>
    <row r="3573" spans="1:4" hidden="1" x14ac:dyDescent="0.25">
      <c r="A3573" s="2" t="s">
        <v>2164</v>
      </c>
      <c r="B3573" t="s">
        <v>6151</v>
      </c>
    </row>
    <row r="3574" spans="1:4" x14ac:dyDescent="0.25">
      <c r="A3574" s="2" t="s">
        <v>878</v>
      </c>
      <c r="B3574" t="s">
        <v>14109</v>
      </c>
      <c r="C3574" t="s">
        <v>2164</v>
      </c>
      <c r="D3574" t="s">
        <v>6151</v>
      </c>
    </row>
    <row r="3575" spans="1:4" hidden="1" x14ac:dyDescent="0.25">
      <c r="A3575" s="2" t="s">
        <v>1094</v>
      </c>
    </row>
    <row r="3576" spans="1:4" hidden="1" x14ac:dyDescent="0.25">
      <c r="A3576" s="2" t="s">
        <v>1094</v>
      </c>
      <c r="B3576" t="s">
        <v>2164</v>
      </c>
      <c r="C3576" t="s">
        <v>11335</v>
      </c>
      <c r="D3576" t="s">
        <v>14108</v>
      </c>
    </row>
    <row r="3577" spans="1:4" hidden="1" x14ac:dyDescent="0.25">
      <c r="A3577" s="2" t="s">
        <v>2164</v>
      </c>
      <c r="B3577" t="s">
        <v>11335</v>
      </c>
    </row>
    <row r="3578" spans="1:4" x14ac:dyDescent="0.25">
      <c r="A3578" s="2" t="s">
        <v>878</v>
      </c>
      <c r="B3578" t="s">
        <v>14108</v>
      </c>
    </row>
    <row r="3579" spans="1:4" x14ac:dyDescent="0.25">
      <c r="A3579" s="2" t="s">
        <v>878</v>
      </c>
      <c r="B3579" t="s">
        <v>1094</v>
      </c>
    </row>
    <row r="3580" spans="1:4" hidden="1" x14ac:dyDescent="0.25">
      <c r="A3580" s="2" t="s">
        <v>3905</v>
      </c>
    </row>
    <row r="3581" spans="1:4" hidden="1" x14ac:dyDescent="0.25">
      <c r="A3581" s="2" t="s">
        <v>9990</v>
      </c>
    </row>
    <row r="3582" spans="1:4" hidden="1" x14ac:dyDescent="0.25">
      <c r="A3582" s="2" t="s">
        <v>1094</v>
      </c>
      <c r="B3582" t="s">
        <v>14109</v>
      </c>
      <c r="C3582" t="s">
        <v>2164</v>
      </c>
    </row>
    <row r="3583" spans="1:4" hidden="1" x14ac:dyDescent="0.25">
      <c r="A3583" s="2" t="s">
        <v>7746</v>
      </c>
      <c r="B3583" t="s">
        <v>2164</v>
      </c>
      <c r="C3583" t="s">
        <v>14108</v>
      </c>
    </row>
    <row r="3584" spans="1:4" hidden="1" x14ac:dyDescent="0.25">
      <c r="A3584" s="2" t="s">
        <v>1094</v>
      </c>
      <c r="B3584" t="s">
        <v>2164</v>
      </c>
      <c r="C3584" t="s">
        <v>11335</v>
      </c>
    </row>
    <row r="3585" spans="1:5" hidden="1" x14ac:dyDescent="0.25">
      <c r="A3585" s="2" t="s">
        <v>7746</v>
      </c>
      <c r="B3585" t="s">
        <v>2164</v>
      </c>
      <c r="C3585" t="s">
        <v>7050</v>
      </c>
      <c r="D3585" t="s">
        <v>11335</v>
      </c>
    </row>
    <row r="3586" spans="1:5" hidden="1" x14ac:dyDescent="0.25">
      <c r="A3586" s="2" t="s">
        <v>1094</v>
      </c>
      <c r="B3586" t="s">
        <v>2164</v>
      </c>
      <c r="C3586" t="s">
        <v>11335</v>
      </c>
    </row>
    <row r="3587" spans="1:5" hidden="1" x14ac:dyDescent="0.25">
      <c r="A3587" s="2" t="s">
        <v>14107</v>
      </c>
      <c r="B3587" t="s">
        <v>8666</v>
      </c>
    </row>
    <row r="3588" spans="1:5" hidden="1" x14ac:dyDescent="0.25">
      <c r="A3588" s="2" t="s">
        <v>1094</v>
      </c>
      <c r="B3588" t="s">
        <v>2164</v>
      </c>
    </row>
    <row r="3589" spans="1:5" hidden="1" x14ac:dyDescent="0.25">
      <c r="A3589" s="2" t="s">
        <v>7746</v>
      </c>
      <c r="B3589" t="s">
        <v>2164</v>
      </c>
      <c r="C3589" t="s">
        <v>11335</v>
      </c>
    </row>
    <row r="3590" spans="1:5" hidden="1" x14ac:dyDescent="0.25">
      <c r="A3590" s="2" t="s">
        <v>1094</v>
      </c>
      <c r="B3590" t="s">
        <v>7217</v>
      </c>
    </row>
    <row r="3591" spans="1:5" hidden="1" x14ac:dyDescent="0.25">
      <c r="A3591" s="2" t="s">
        <v>2164</v>
      </c>
      <c r="B3591" t="s">
        <v>7050</v>
      </c>
    </row>
    <row r="3592" spans="1:5" hidden="1" x14ac:dyDescent="0.25">
      <c r="A3592" s="2" t="s">
        <v>1094</v>
      </c>
      <c r="B3592" t="s">
        <v>2164</v>
      </c>
    </row>
    <row r="3593" spans="1:5" hidden="1" x14ac:dyDescent="0.25">
      <c r="A3593" s="2" t="s">
        <v>14109</v>
      </c>
      <c r="B3593" t="s">
        <v>2164</v>
      </c>
      <c r="C3593" t="s">
        <v>14107</v>
      </c>
      <c r="D3593" t="s">
        <v>6151</v>
      </c>
    </row>
    <row r="3594" spans="1:5" hidden="1" x14ac:dyDescent="0.25">
      <c r="A3594" s="2" t="s">
        <v>2164</v>
      </c>
    </row>
    <row r="3595" spans="1:5" hidden="1" x14ac:dyDescent="0.25">
      <c r="A3595" s="2" t="s">
        <v>1094</v>
      </c>
      <c r="B3595" t="s">
        <v>14109</v>
      </c>
      <c r="C3595" t="s">
        <v>2164</v>
      </c>
      <c r="D3595" t="s">
        <v>11335</v>
      </c>
      <c r="E3595" t="s">
        <v>6151</v>
      </c>
    </row>
    <row r="3596" spans="1:5" hidden="1" x14ac:dyDescent="0.25">
      <c r="A3596" s="2" t="s">
        <v>1094</v>
      </c>
      <c r="B3596" t="s">
        <v>2164</v>
      </c>
    </row>
    <row r="3597" spans="1:5" hidden="1" x14ac:dyDescent="0.25">
      <c r="A3597" s="2" t="s">
        <v>14109</v>
      </c>
      <c r="B3597" t="s">
        <v>2164</v>
      </c>
      <c r="C3597" t="s">
        <v>14107</v>
      </c>
      <c r="D3597" t="s">
        <v>6151</v>
      </c>
    </row>
    <row r="3598" spans="1:5" hidden="1" x14ac:dyDescent="0.25">
      <c r="A3598" s="2" t="s">
        <v>1094</v>
      </c>
      <c r="B3598" t="s">
        <v>2164</v>
      </c>
    </row>
    <row r="3599" spans="1:5" hidden="1" x14ac:dyDescent="0.25">
      <c r="A3599" s="2" t="s">
        <v>1094</v>
      </c>
      <c r="B3599" t="s">
        <v>2164</v>
      </c>
      <c r="C3599" t="s">
        <v>13169</v>
      </c>
      <c r="D3599" t="s">
        <v>11335</v>
      </c>
    </row>
    <row r="3600" spans="1:5" hidden="1" x14ac:dyDescent="0.25">
      <c r="A3600" s="2" t="s">
        <v>2164</v>
      </c>
    </row>
    <row r="3601" spans="1:5" x14ac:dyDescent="0.25">
      <c r="A3601" s="2" t="s">
        <v>878</v>
      </c>
      <c r="B3601" t="s">
        <v>1094</v>
      </c>
      <c r="C3601" t="s">
        <v>2164</v>
      </c>
      <c r="D3601" t="s">
        <v>6151</v>
      </c>
    </row>
    <row r="3602" spans="1:5" hidden="1" x14ac:dyDescent="0.25">
      <c r="A3602" s="2" t="s">
        <v>1094</v>
      </c>
      <c r="B3602" t="s">
        <v>11335</v>
      </c>
    </row>
    <row r="3603" spans="1:5" hidden="1" x14ac:dyDescent="0.25">
      <c r="A3603" s="2" t="s">
        <v>1094</v>
      </c>
      <c r="B3603" t="s">
        <v>2164</v>
      </c>
    </row>
    <row r="3604" spans="1:5" hidden="1" x14ac:dyDescent="0.25">
      <c r="A3604" s="2" t="s">
        <v>14109</v>
      </c>
      <c r="B3604" t="s">
        <v>2164</v>
      </c>
      <c r="C3604" t="s">
        <v>6151</v>
      </c>
    </row>
    <row r="3605" spans="1:5" hidden="1" x14ac:dyDescent="0.25">
      <c r="A3605" s="2" t="s">
        <v>1094</v>
      </c>
      <c r="B3605" t="s">
        <v>3905</v>
      </c>
      <c r="C3605" t="s">
        <v>7217</v>
      </c>
      <c r="D3605" t="s">
        <v>6151</v>
      </c>
    </row>
    <row r="3606" spans="1:5" hidden="1" x14ac:dyDescent="0.25">
      <c r="A3606" s="2" t="s">
        <v>1094</v>
      </c>
      <c r="B3606" t="s">
        <v>2164</v>
      </c>
      <c r="C3606" t="s">
        <v>14108</v>
      </c>
    </row>
    <row r="3607" spans="1:5" hidden="1" x14ac:dyDescent="0.25">
      <c r="A3607" s="2" t="s">
        <v>2164</v>
      </c>
      <c r="B3607" t="s">
        <v>11335</v>
      </c>
    </row>
    <row r="3608" spans="1:5" hidden="1" x14ac:dyDescent="0.25">
      <c r="A3608" s="2" t="s">
        <v>2164</v>
      </c>
      <c r="B3608" t="s">
        <v>842</v>
      </c>
      <c r="C3608" t="s">
        <v>11335</v>
      </c>
    </row>
    <row r="3609" spans="1:5" x14ac:dyDescent="0.25">
      <c r="A3609" s="2" t="s">
        <v>878</v>
      </c>
      <c r="B3609" t="s">
        <v>14109</v>
      </c>
      <c r="C3609" t="s">
        <v>2164</v>
      </c>
      <c r="D3609" t="s">
        <v>6151</v>
      </c>
    </row>
    <row r="3610" spans="1:5" hidden="1" x14ac:dyDescent="0.25">
      <c r="A3610" s="2" t="s">
        <v>842</v>
      </c>
      <c r="B3610" t="s">
        <v>3905</v>
      </c>
      <c r="C3610" t="s">
        <v>6151</v>
      </c>
    </row>
    <row r="3611" spans="1:5" hidden="1" x14ac:dyDescent="0.25">
      <c r="A3611" s="2" t="s">
        <v>3905</v>
      </c>
      <c r="B3611" t="s">
        <v>14107</v>
      </c>
    </row>
    <row r="3612" spans="1:5" hidden="1" x14ac:dyDescent="0.25">
      <c r="A3612" s="2" t="s">
        <v>2164</v>
      </c>
      <c r="B3612" t="s">
        <v>3905</v>
      </c>
      <c r="C3612" t="s">
        <v>14107</v>
      </c>
      <c r="D3612" t="s">
        <v>7217</v>
      </c>
      <c r="E3612" t="s">
        <v>6151</v>
      </c>
    </row>
    <row r="3613" spans="1:5" hidden="1" x14ac:dyDescent="0.25">
      <c r="A3613" s="2" t="s">
        <v>1094</v>
      </c>
      <c r="B3613" t="s">
        <v>51</v>
      </c>
    </row>
    <row r="3614" spans="1:5" hidden="1" x14ac:dyDescent="0.25">
      <c r="A3614" s="2" t="s">
        <v>3905</v>
      </c>
    </row>
    <row r="3615" spans="1:5" hidden="1" x14ac:dyDescent="0.25">
      <c r="A3615" s="2" t="s">
        <v>3905</v>
      </c>
    </row>
    <row r="3616" spans="1:5" hidden="1" x14ac:dyDescent="0.25">
      <c r="A3616" s="2" t="s">
        <v>842</v>
      </c>
      <c r="B3616" t="s">
        <v>3905</v>
      </c>
    </row>
    <row r="3617" spans="1:5" x14ac:dyDescent="0.25">
      <c r="A3617" s="2" t="s">
        <v>878</v>
      </c>
      <c r="B3617" t="s">
        <v>842</v>
      </c>
      <c r="C3617" t="s">
        <v>3905</v>
      </c>
      <c r="D3617" t="s">
        <v>6151</v>
      </c>
    </row>
    <row r="3618" spans="1:5" hidden="1" x14ac:dyDescent="0.25">
      <c r="A3618" s="2" t="s">
        <v>14107</v>
      </c>
      <c r="B3618" t="s">
        <v>6151</v>
      </c>
    </row>
    <row r="3619" spans="1:5" hidden="1" x14ac:dyDescent="0.25">
      <c r="A3619" s="2" t="s">
        <v>1094</v>
      </c>
      <c r="B3619" t="s">
        <v>2164</v>
      </c>
    </row>
    <row r="3620" spans="1:5" hidden="1" x14ac:dyDescent="0.25">
      <c r="A3620" s="2" t="s">
        <v>3905</v>
      </c>
    </row>
    <row r="3621" spans="1:5" hidden="1" x14ac:dyDescent="0.25">
      <c r="A3621" s="2" t="s">
        <v>2164</v>
      </c>
      <c r="B3621" t="s">
        <v>13169</v>
      </c>
    </row>
    <row r="3622" spans="1:5" hidden="1" x14ac:dyDescent="0.25">
      <c r="A3622" s="2" t="s">
        <v>1094</v>
      </c>
      <c r="B3622" t="s">
        <v>14109</v>
      </c>
      <c r="C3622" t="s">
        <v>14107</v>
      </c>
    </row>
    <row r="3623" spans="1:5" hidden="1" x14ac:dyDescent="0.25">
      <c r="A3623" s="2" t="s">
        <v>1094</v>
      </c>
      <c r="B3623" t="s">
        <v>842</v>
      </c>
      <c r="C3623" t="s">
        <v>3905</v>
      </c>
      <c r="D3623" t="s">
        <v>6151</v>
      </c>
    </row>
    <row r="3624" spans="1:5" hidden="1" x14ac:dyDescent="0.25">
      <c r="A3624" s="2" t="s">
        <v>7746</v>
      </c>
      <c r="B3624" t="s">
        <v>14109</v>
      </c>
      <c r="C3624" t="s">
        <v>2164</v>
      </c>
      <c r="D3624" t="s">
        <v>6151</v>
      </c>
    </row>
    <row r="3625" spans="1:5" hidden="1" x14ac:dyDescent="0.25">
      <c r="A3625" s="2" t="s">
        <v>648</v>
      </c>
      <c r="B3625" t="s">
        <v>2164</v>
      </c>
      <c r="C3625" t="s">
        <v>10406</v>
      </c>
      <c r="D3625" t="s">
        <v>842</v>
      </c>
      <c r="E3625" t="s">
        <v>7217</v>
      </c>
    </row>
    <row r="3626" spans="1:5" hidden="1" x14ac:dyDescent="0.25">
      <c r="A3626" s="2" t="s">
        <v>842</v>
      </c>
      <c r="B3626" t="s">
        <v>3905</v>
      </c>
      <c r="C3626" t="s">
        <v>6151</v>
      </c>
    </row>
    <row r="3627" spans="1:5" hidden="1" x14ac:dyDescent="0.25">
      <c r="A3627" s="2" t="s">
        <v>7746</v>
      </c>
      <c r="B3627" t="s">
        <v>2164</v>
      </c>
    </row>
    <row r="3628" spans="1:5" hidden="1" x14ac:dyDescent="0.25">
      <c r="A3628" s="2" t="s">
        <v>7746</v>
      </c>
      <c r="B3628" t="s">
        <v>2164</v>
      </c>
    </row>
    <row r="3629" spans="1:5" hidden="1" x14ac:dyDescent="0.25">
      <c r="A3629" s="2" t="s">
        <v>3905</v>
      </c>
      <c r="B3629" t="s">
        <v>7217</v>
      </c>
      <c r="C3629" t="s">
        <v>6151</v>
      </c>
    </row>
    <row r="3630" spans="1:5" hidden="1" x14ac:dyDescent="0.25">
      <c r="A3630" s="2" t="s">
        <v>14107</v>
      </c>
      <c r="B3630" t="s">
        <v>6151</v>
      </c>
    </row>
    <row r="3631" spans="1:5" hidden="1" x14ac:dyDescent="0.25">
      <c r="A3631" s="2" t="s">
        <v>3905</v>
      </c>
      <c r="B3631" t="s">
        <v>14107</v>
      </c>
    </row>
    <row r="3632" spans="1:5" hidden="1" x14ac:dyDescent="0.25">
      <c r="A3632" s="2" t="s">
        <v>1094</v>
      </c>
    </row>
    <row r="3633" spans="1:5" hidden="1" x14ac:dyDescent="0.25">
      <c r="A3633" s="2" t="s">
        <v>2164</v>
      </c>
      <c r="B3633" t="s">
        <v>7050</v>
      </c>
    </row>
    <row r="3634" spans="1:5" hidden="1" x14ac:dyDescent="0.25">
      <c r="A3634" s="2" t="s">
        <v>1094</v>
      </c>
      <c r="B3634" t="s">
        <v>2164</v>
      </c>
    </row>
    <row r="3635" spans="1:5" hidden="1" x14ac:dyDescent="0.25">
      <c r="A3635" s="2" t="s">
        <v>1094</v>
      </c>
      <c r="B3635" t="s">
        <v>2164</v>
      </c>
      <c r="C3635" t="s">
        <v>7050</v>
      </c>
      <c r="D3635" t="s">
        <v>11335</v>
      </c>
    </row>
    <row r="3636" spans="1:5" hidden="1" x14ac:dyDescent="0.25">
      <c r="A3636" s="2" t="s">
        <v>648</v>
      </c>
      <c r="B3636" t="s">
        <v>2164</v>
      </c>
      <c r="C3636" t="s">
        <v>10406</v>
      </c>
      <c r="D3636" t="s">
        <v>11335</v>
      </c>
      <c r="E3636" t="s">
        <v>8666</v>
      </c>
    </row>
    <row r="3637" spans="1:5" hidden="1" x14ac:dyDescent="0.25">
      <c r="A3637" s="2" t="s">
        <v>6767</v>
      </c>
      <c r="B3637" t="s">
        <v>1094</v>
      </c>
      <c r="C3637" t="s">
        <v>10406</v>
      </c>
    </row>
    <row r="3638" spans="1:5" hidden="1" x14ac:dyDescent="0.25">
      <c r="A3638" s="2" t="s">
        <v>2164</v>
      </c>
    </row>
    <row r="3639" spans="1:5" hidden="1" x14ac:dyDescent="0.25">
      <c r="A3639" s="2" t="s">
        <v>7746</v>
      </c>
      <c r="B3639" t="s">
        <v>2164</v>
      </c>
    </row>
    <row r="3640" spans="1:5" hidden="1" x14ac:dyDescent="0.25">
      <c r="A3640" s="2" t="s">
        <v>1094</v>
      </c>
      <c r="B3640" t="s">
        <v>2164</v>
      </c>
    </row>
    <row r="3641" spans="1:5" hidden="1" x14ac:dyDescent="0.25">
      <c r="A3641" s="2" t="s">
        <v>7746</v>
      </c>
      <c r="B3641" t="s">
        <v>2164</v>
      </c>
      <c r="C3641" t="s">
        <v>14108</v>
      </c>
    </row>
    <row r="3642" spans="1:5" hidden="1" x14ac:dyDescent="0.25">
      <c r="A3642" s="2" t="s">
        <v>1094</v>
      </c>
      <c r="B3642" t="s">
        <v>2164</v>
      </c>
    </row>
    <row r="3643" spans="1:5" hidden="1" x14ac:dyDescent="0.25">
      <c r="A3643" s="2" t="s">
        <v>2164</v>
      </c>
      <c r="B3643" t="s">
        <v>11335</v>
      </c>
      <c r="C3643" t="s">
        <v>6151</v>
      </c>
    </row>
    <row r="3644" spans="1:5" hidden="1" x14ac:dyDescent="0.25">
      <c r="A3644" s="2" t="s">
        <v>3905</v>
      </c>
      <c r="B3644" t="s">
        <v>14107</v>
      </c>
      <c r="C3644" t="s">
        <v>6151</v>
      </c>
    </row>
    <row r="3645" spans="1:5" hidden="1" x14ac:dyDescent="0.25">
      <c r="A3645" s="2" t="s">
        <v>2164</v>
      </c>
      <c r="B3645" t="s">
        <v>6151</v>
      </c>
    </row>
    <row r="3646" spans="1:5" hidden="1" x14ac:dyDescent="0.25">
      <c r="A3646" s="2" t="s">
        <v>2164</v>
      </c>
    </row>
    <row r="3647" spans="1:5" hidden="1" x14ac:dyDescent="0.25">
      <c r="A3647" s="2" t="s">
        <v>2164</v>
      </c>
    </row>
    <row r="3648" spans="1:5" hidden="1" x14ac:dyDescent="0.25">
      <c r="A3648" s="2" t="s">
        <v>2164</v>
      </c>
      <c r="B3648" t="s">
        <v>13169</v>
      </c>
    </row>
    <row r="3649" spans="1:5" x14ac:dyDescent="0.25">
      <c r="A3649" s="2" t="s">
        <v>878</v>
      </c>
      <c r="B3649" t="s">
        <v>14109</v>
      </c>
      <c r="C3649" t="s">
        <v>6151</v>
      </c>
    </row>
    <row r="3650" spans="1:5" hidden="1" x14ac:dyDescent="0.25">
      <c r="A3650" s="2" t="s">
        <v>648</v>
      </c>
      <c r="B3650" t="s">
        <v>3905</v>
      </c>
    </row>
    <row r="3651" spans="1:5" hidden="1" x14ac:dyDescent="0.25">
      <c r="A3651" s="2" t="s">
        <v>1094</v>
      </c>
      <c r="B3651" t="s">
        <v>10406</v>
      </c>
      <c r="C3651" t="s">
        <v>11335</v>
      </c>
    </row>
    <row r="3652" spans="1:5" hidden="1" x14ac:dyDescent="0.25">
      <c r="A3652" s="2" t="s">
        <v>14109</v>
      </c>
      <c r="B3652" t="s">
        <v>2164</v>
      </c>
    </row>
    <row r="3653" spans="1:5" hidden="1" x14ac:dyDescent="0.25">
      <c r="A3653" s="2" t="s">
        <v>3905</v>
      </c>
      <c r="B3653" t="s">
        <v>6151</v>
      </c>
    </row>
    <row r="3654" spans="1:5" hidden="1" x14ac:dyDescent="0.25">
      <c r="A3654" s="2" t="s">
        <v>648</v>
      </c>
      <c r="B3654" t="s">
        <v>1094</v>
      </c>
      <c r="C3654" t="s">
        <v>2164</v>
      </c>
      <c r="D3654" t="s">
        <v>11335</v>
      </c>
    </row>
    <row r="3655" spans="1:5" hidden="1" x14ac:dyDescent="0.25">
      <c r="A3655" s="2" t="s">
        <v>1094</v>
      </c>
      <c r="B3655" t="s">
        <v>3905</v>
      </c>
    </row>
    <row r="3656" spans="1:5" hidden="1" x14ac:dyDescent="0.25">
      <c r="A3656" s="2" t="s">
        <v>2164</v>
      </c>
      <c r="B3656" t="s">
        <v>3905</v>
      </c>
      <c r="C3656" t="s">
        <v>6151</v>
      </c>
    </row>
    <row r="3657" spans="1:5" hidden="1" x14ac:dyDescent="0.25">
      <c r="A3657" s="2" t="s">
        <v>2164</v>
      </c>
      <c r="B3657" t="s">
        <v>14107</v>
      </c>
    </row>
    <row r="3658" spans="1:5" hidden="1" x14ac:dyDescent="0.25">
      <c r="A3658" s="2" t="s">
        <v>3905</v>
      </c>
      <c r="B3658" t="s">
        <v>6151</v>
      </c>
    </row>
    <row r="3659" spans="1:5" hidden="1" x14ac:dyDescent="0.25">
      <c r="A3659" s="2" t="s">
        <v>3905</v>
      </c>
      <c r="B3659" t="s">
        <v>14107</v>
      </c>
    </row>
    <row r="3660" spans="1:5" hidden="1" x14ac:dyDescent="0.25">
      <c r="A3660" s="2" t="s">
        <v>1094</v>
      </c>
      <c r="B3660" t="s">
        <v>2164</v>
      </c>
    </row>
    <row r="3661" spans="1:5" x14ac:dyDescent="0.25">
      <c r="A3661" s="2" t="s">
        <v>878</v>
      </c>
      <c r="B3661" t="s">
        <v>14109</v>
      </c>
      <c r="C3661" t="s">
        <v>2164</v>
      </c>
      <c r="D3661" t="s">
        <v>6151</v>
      </c>
      <c r="E3661" t="s">
        <v>8666</v>
      </c>
    </row>
    <row r="3662" spans="1:5" hidden="1" x14ac:dyDescent="0.25">
      <c r="A3662" s="2" t="s">
        <v>3905</v>
      </c>
      <c r="B3662" t="s">
        <v>14107</v>
      </c>
      <c r="C3662" t="s">
        <v>7217</v>
      </c>
      <c r="D3662" t="s">
        <v>6151</v>
      </c>
    </row>
    <row r="3663" spans="1:5" hidden="1" x14ac:dyDescent="0.25">
      <c r="A3663" s="2" t="s">
        <v>1094</v>
      </c>
      <c r="B3663" t="s">
        <v>2164</v>
      </c>
    </row>
    <row r="3664" spans="1:5" x14ac:dyDescent="0.25">
      <c r="A3664" s="2" t="s">
        <v>878</v>
      </c>
      <c r="B3664" t="s">
        <v>6151</v>
      </c>
    </row>
    <row r="3665" spans="1:5" x14ac:dyDescent="0.25">
      <c r="A3665" s="2" t="s">
        <v>878</v>
      </c>
      <c r="B3665" t="s">
        <v>648</v>
      </c>
      <c r="C3665" t="s">
        <v>842</v>
      </c>
    </row>
    <row r="3666" spans="1:5" hidden="1" x14ac:dyDescent="0.25">
      <c r="A3666" s="2" t="s">
        <v>2164</v>
      </c>
      <c r="B3666" t="s">
        <v>13169</v>
      </c>
      <c r="C3666" t="s">
        <v>11335</v>
      </c>
      <c r="D3666" t="s">
        <v>14110</v>
      </c>
    </row>
    <row r="3667" spans="1:5" hidden="1" x14ac:dyDescent="0.25">
      <c r="A3667" s="2" t="s">
        <v>1094</v>
      </c>
    </row>
    <row r="3668" spans="1:5" hidden="1" x14ac:dyDescent="0.25">
      <c r="A3668" s="2" t="s">
        <v>2164</v>
      </c>
      <c r="B3668" t="s">
        <v>11335</v>
      </c>
    </row>
    <row r="3669" spans="1:5" hidden="1" x14ac:dyDescent="0.25">
      <c r="A3669" s="2" t="s">
        <v>2164</v>
      </c>
      <c r="B3669" t="s">
        <v>11335</v>
      </c>
      <c r="C3669" t="s">
        <v>14110</v>
      </c>
    </row>
    <row r="3670" spans="1:5" hidden="1" x14ac:dyDescent="0.25">
      <c r="A3670" s="2" t="s">
        <v>1094</v>
      </c>
      <c r="B3670" t="s">
        <v>11335</v>
      </c>
    </row>
    <row r="3671" spans="1:5" x14ac:dyDescent="0.25">
      <c r="A3671" s="2" t="s">
        <v>878</v>
      </c>
      <c r="B3671" t="s">
        <v>648</v>
      </c>
      <c r="C3671" t="s">
        <v>6767</v>
      </c>
      <c r="D3671" t="s">
        <v>10406</v>
      </c>
      <c r="E3671" t="s">
        <v>7217</v>
      </c>
    </row>
    <row r="3672" spans="1:5" hidden="1" x14ac:dyDescent="0.25">
      <c r="A3672" s="2" t="s">
        <v>1094</v>
      </c>
      <c r="B3672" t="s">
        <v>2164</v>
      </c>
    </row>
    <row r="3673" spans="1:5" hidden="1" x14ac:dyDescent="0.25">
      <c r="A3673" s="2" t="s">
        <v>1094</v>
      </c>
      <c r="B3673" t="s">
        <v>14109</v>
      </c>
      <c r="C3673" t="s">
        <v>2164</v>
      </c>
      <c r="D3673" t="s">
        <v>14107</v>
      </c>
      <c r="E3673" t="s">
        <v>11335</v>
      </c>
    </row>
    <row r="3674" spans="1:5" hidden="1" x14ac:dyDescent="0.25">
      <c r="A3674" s="2" t="s">
        <v>648</v>
      </c>
      <c r="B3674" t="s">
        <v>2164</v>
      </c>
      <c r="C3674" t="s">
        <v>11335</v>
      </c>
    </row>
    <row r="3675" spans="1:5" hidden="1" x14ac:dyDescent="0.25">
      <c r="A3675" s="2" t="s">
        <v>3905</v>
      </c>
      <c r="B3675" t="s">
        <v>6151</v>
      </c>
    </row>
    <row r="3676" spans="1:5" x14ac:dyDescent="0.25">
      <c r="A3676" s="2" t="s">
        <v>878</v>
      </c>
      <c r="B3676" t="s">
        <v>2164</v>
      </c>
      <c r="C3676" t="s">
        <v>14110</v>
      </c>
    </row>
    <row r="3677" spans="1:5" hidden="1" x14ac:dyDescent="0.25">
      <c r="A3677" s="2" t="s">
        <v>1094</v>
      </c>
      <c r="B3677" t="s">
        <v>2164</v>
      </c>
    </row>
    <row r="3678" spans="1:5" hidden="1" x14ac:dyDescent="0.25">
      <c r="A3678" s="2" t="s">
        <v>1094</v>
      </c>
    </row>
    <row r="3679" spans="1:5" hidden="1" x14ac:dyDescent="0.25">
      <c r="A3679" s="2" t="s">
        <v>1094</v>
      </c>
      <c r="B3679" t="s">
        <v>2164</v>
      </c>
    </row>
    <row r="3680" spans="1:5" hidden="1" x14ac:dyDescent="0.25">
      <c r="A3680" s="2" t="s">
        <v>8666</v>
      </c>
    </row>
    <row r="3681" spans="1:5" hidden="1" x14ac:dyDescent="0.25">
      <c r="A3681" s="2" t="s">
        <v>1094</v>
      </c>
      <c r="B3681" t="s">
        <v>14109</v>
      </c>
      <c r="C3681" t="s">
        <v>2164</v>
      </c>
      <c r="D3681" t="s">
        <v>6151</v>
      </c>
    </row>
    <row r="3682" spans="1:5" hidden="1" x14ac:dyDescent="0.25">
      <c r="A3682" s="2" t="s">
        <v>2164</v>
      </c>
      <c r="B3682" t="s">
        <v>14107</v>
      </c>
      <c r="C3682" t="s">
        <v>7217</v>
      </c>
    </row>
    <row r="3683" spans="1:5" hidden="1" x14ac:dyDescent="0.25">
      <c r="A3683" s="2" t="s">
        <v>1094</v>
      </c>
    </row>
    <row r="3684" spans="1:5" hidden="1" x14ac:dyDescent="0.25">
      <c r="A3684" s="2" t="s">
        <v>51</v>
      </c>
    </row>
    <row r="3685" spans="1:5" hidden="1" x14ac:dyDescent="0.25">
      <c r="A3685" s="2" t="s">
        <v>2164</v>
      </c>
    </row>
    <row r="3686" spans="1:5" hidden="1" x14ac:dyDescent="0.25">
      <c r="A3686" s="2" t="s">
        <v>2164</v>
      </c>
    </row>
    <row r="3687" spans="1:5" hidden="1" x14ac:dyDescent="0.25">
      <c r="A3687" s="2" t="s">
        <v>1094</v>
      </c>
      <c r="B3687" t="s">
        <v>2164</v>
      </c>
    </row>
    <row r="3688" spans="1:5" hidden="1" x14ac:dyDescent="0.25">
      <c r="A3688" s="2" t="s">
        <v>1094</v>
      </c>
      <c r="B3688" t="s">
        <v>7050</v>
      </c>
      <c r="C3688" t="s">
        <v>7217</v>
      </c>
    </row>
    <row r="3689" spans="1:5" hidden="1" x14ac:dyDescent="0.25">
      <c r="A3689" s="2" t="s">
        <v>7746</v>
      </c>
      <c r="B3689" t="s">
        <v>14109</v>
      </c>
      <c r="C3689" t="s">
        <v>2164</v>
      </c>
      <c r="D3689" t="s">
        <v>11335</v>
      </c>
      <c r="E3689" t="s">
        <v>6151</v>
      </c>
    </row>
    <row r="3690" spans="1:5" hidden="1" x14ac:dyDescent="0.25">
      <c r="A3690" s="2" t="s">
        <v>2164</v>
      </c>
    </row>
    <row r="3691" spans="1:5" hidden="1" x14ac:dyDescent="0.25">
      <c r="A3691" s="2" t="s">
        <v>1094</v>
      </c>
      <c r="B3691" t="s">
        <v>2164</v>
      </c>
    </row>
    <row r="3692" spans="1:5" hidden="1" x14ac:dyDescent="0.25">
      <c r="A3692" s="2" t="s">
        <v>1094</v>
      </c>
      <c r="B3692" t="s">
        <v>14109</v>
      </c>
      <c r="C3692" t="s">
        <v>2164</v>
      </c>
      <c r="D3692" t="s">
        <v>14107</v>
      </c>
      <c r="E3692" t="s">
        <v>6151</v>
      </c>
    </row>
    <row r="3693" spans="1:5" hidden="1" x14ac:dyDescent="0.25">
      <c r="A3693" s="2" t="s">
        <v>2164</v>
      </c>
      <c r="B3693" t="s">
        <v>6151</v>
      </c>
    </row>
    <row r="3694" spans="1:5" hidden="1" x14ac:dyDescent="0.25">
      <c r="A3694" s="2" t="s">
        <v>14109</v>
      </c>
      <c r="B3694" t="s">
        <v>2164</v>
      </c>
    </row>
    <row r="3695" spans="1:5" hidden="1" x14ac:dyDescent="0.25">
      <c r="A3695" s="2" t="s">
        <v>7746</v>
      </c>
      <c r="B3695" t="s">
        <v>14109</v>
      </c>
      <c r="C3695" t="s">
        <v>2164</v>
      </c>
      <c r="D3695" t="s">
        <v>14107</v>
      </c>
      <c r="E3695" t="s">
        <v>6151</v>
      </c>
    </row>
    <row r="3696" spans="1:5" hidden="1" x14ac:dyDescent="0.25">
      <c r="A3696" s="2" t="s">
        <v>2164</v>
      </c>
    </row>
    <row r="3697" spans="1:4" hidden="1" x14ac:dyDescent="0.25">
      <c r="A3697" s="2" t="s">
        <v>7746</v>
      </c>
      <c r="B3697" t="s">
        <v>14109</v>
      </c>
      <c r="C3697" t="s">
        <v>2164</v>
      </c>
      <c r="D3697" t="s">
        <v>6151</v>
      </c>
    </row>
    <row r="3698" spans="1:4" hidden="1" x14ac:dyDescent="0.25">
      <c r="A3698" s="2" t="s">
        <v>14109</v>
      </c>
      <c r="B3698" t="s">
        <v>3905</v>
      </c>
      <c r="C3698" t="s">
        <v>7050</v>
      </c>
      <c r="D3698" t="s">
        <v>6151</v>
      </c>
    </row>
    <row r="3699" spans="1:4" hidden="1" x14ac:dyDescent="0.25">
      <c r="A3699" s="2" t="s">
        <v>1094</v>
      </c>
      <c r="B3699" t="s">
        <v>2164</v>
      </c>
      <c r="C3699" t="s">
        <v>11335</v>
      </c>
    </row>
    <row r="3700" spans="1:4" hidden="1" x14ac:dyDescent="0.25">
      <c r="A3700" s="2" t="s">
        <v>2164</v>
      </c>
      <c r="B3700" t="s">
        <v>14107</v>
      </c>
      <c r="C3700" t="s">
        <v>7217</v>
      </c>
    </row>
    <row r="3701" spans="1:4" hidden="1" x14ac:dyDescent="0.25">
      <c r="A3701" s="2" t="s">
        <v>1094</v>
      </c>
      <c r="B3701" t="s">
        <v>14109</v>
      </c>
      <c r="C3701" t="s">
        <v>2164</v>
      </c>
    </row>
    <row r="3702" spans="1:4" hidden="1" x14ac:dyDescent="0.25">
      <c r="A3702" s="2" t="s">
        <v>14109</v>
      </c>
      <c r="B3702" t="s">
        <v>2164</v>
      </c>
      <c r="C3702" t="s">
        <v>6151</v>
      </c>
    </row>
    <row r="3703" spans="1:4" hidden="1" x14ac:dyDescent="0.25">
      <c r="A3703" s="2" t="s">
        <v>7746</v>
      </c>
      <c r="B3703" t="s">
        <v>2164</v>
      </c>
      <c r="C3703" t="s">
        <v>13169</v>
      </c>
    </row>
    <row r="3704" spans="1:4" hidden="1" x14ac:dyDescent="0.25">
      <c r="A3704" s="2" t="s">
        <v>14109</v>
      </c>
      <c r="B3704" t="s">
        <v>51</v>
      </c>
      <c r="C3704" t="s">
        <v>14110</v>
      </c>
    </row>
    <row r="3705" spans="1:4" hidden="1" x14ac:dyDescent="0.25">
      <c r="A3705" s="2" t="s">
        <v>2164</v>
      </c>
    </row>
    <row r="3706" spans="1:4" hidden="1" x14ac:dyDescent="0.25">
      <c r="A3706" s="2" t="s">
        <v>1094</v>
      </c>
      <c r="B3706" t="s">
        <v>3905</v>
      </c>
    </row>
    <row r="3707" spans="1:4" hidden="1" x14ac:dyDescent="0.25">
      <c r="A3707" s="2" t="s">
        <v>2164</v>
      </c>
      <c r="B3707" t="s">
        <v>11335</v>
      </c>
    </row>
    <row r="3708" spans="1:4" hidden="1" x14ac:dyDescent="0.25">
      <c r="A3708" s="2" t="s">
        <v>648</v>
      </c>
      <c r="B3708" t="s">
        <v>2164</v>
      </c>
      <c r="C3708" t="s">
        <v>11335</v>
      </c>
    </row>
    <row r="3709" spans="1:4" hidden="1" x14ac:dyDescent="0.25">
      <c r="A3709" s="2" t="s">
        <v>2164</v>
      </c>
    </row>
    <row r="3710" spans="1:4" hidden="1" x14ac:dyDescent="0.25">
      <c r="A3710" s="2" t="s">
        <v>1094</v>
      </c>
      <c r="B3710" t="s">
        <v>3905</v>
      </c>
      <c r="C3710" t="s">
        <v>7217</v>
      </c>
    </row>
    <row r="3711" spans="1:4" hidden="1" x14ac:dyDescent="0.25">
      <c r="A3711" s="2" t="s">
        <v>3905</v>
      </c>
      <c r="B3711" t="s">
        <v>6151</v>
      </c>
    </row>
    <row r="3712" spans="1:4" hidden="1" x14ac:dyDescent="0.25">
      <c r="A3712" s="2" t="s">
        <v>14109</v>
      </c>
      <c r="B3712" t="s">
        <v>6151</v>
      </c>
      <c r="C3712" t="s">
        <v>14110</v>
      </c>
    </row>
    <row r="3713" spans="1:4" hidden="1" x14ac:dyDescent="0.25">
      <c r="A3713" s="2" t="s">
        <v>14107</v>
      </c>
      <c r="B3713" t="s">
        <v>11335</v>
      </c>
      <c r="C3713" t="s">
        <v>6151</v>
      </c>
    </row>
    <row r="3714" spans="1:4" hidden="1" x14ac:dyDescent="0.25">
      <c r="A3714" s="2" t="s">
        <v>3905</v>
      </c>
      <c r="B3714" t="s">
        <v>7217</v>
      </c>
      <c r="C3714" t="s">
        <v>6151</v>
      </c>
    </row>
    <row r="3715" spans="1:4" hidden="1" x14ac:dyDescent="0.25">
      <c r="A3715" s="2" t="s">
        <v>2164</v>
      </c>
      <c r="B3715" t="s">
        <v>3905</v>
      </c>
      <c r="C3715" t="s">
        <v>6151</v>
      </c>
    </row>
    <row r="3716" spans="1:4" hidden="1" x14ac:dyDescent="0.25">
      <c r="A3716" s="2" t="s">
        <v>1094</v>
      </c>
      <c r="B3716" t="s">
        <v>14109</v>
      </c>
      <c r="C3716" t="s">
        <v>3905</v>
      </c>
      <c r="D3716" t="s">
        <v>6151</v>
      </c>
    </row>
    <row r="3717" spans="1:4" hidden="1" x14ac:dyDescent="0.25">
      <c r="A3717" s="2" t="s">
        <v>1094</v>
      </c>
      <c r="B3717" t="s">
        <v>2164</v>
      </c>
      <c r="C3717" t="s">
        <v>842</v>
      </c>
    </row>
    <row r="3718" spans="1:4" hidden="1" x14ac:dyDescent="0.25">
      <c r="A3718" s="2" t="s">
        <v>6767</v>
      </c>
      <c r="B3718" t="s">
        <v>1094</v>
      </c>
    </row>
    <row r="3719" spans="1:4" hidden="1" x14ac:dyDescent="0.25">
      <c r="A3719" s="2" t="s">
        <v>2164</v>
      </c>
      <c r="B3719" t="s">
        <v>10406</v>
      </c>
      <c r="C3719" t="s">
        <v>7050</v>
      </c>
    </row>
    <row r="3720" spans="1:4" hidden="1" x14ac:dyDescent="0.25">
      <c r="A3720" s="2" t="s">
        <v>1094</v>
      </c>
      <c r="B3720" t="s">
        <v>2164</v>
      </c>
      <c r="C3720" t="s">
        <v>7050</v>
      </c>
    </row>
    <row r="3721" spans="1:4" hidden="1" x14ac:dyDescent="0.25">
      <c r="A3721" s="2" t="s">
        <v>6767</v>
      </c>
      <c r="B3721" t="s">
        <v>10406</v>
      </c>
    </row>
    <row r="3722" spans="1:4" hidden="1" x14ac:dyDescent="0.25">
      <c r="A3722" s="2" t="s">
        <v>1094</v>
      </c>
    </row>
    <row r="3723" spans="1:4" hidden="1" x14ac:dyDescent="0.25">
      <c r="A3723" s="2" t="s">
        <v>14109</v>
      </c>
      <c r="B3723" t="s">
        <v>2164</v>
      </c>
      <c r="C3723" t="s">
        <v>6151</v>
      </c>
    </row>
    <row r="3724" spans="1:4" hidden="1" x14ac:dyDescent="0.25">
      <c r="A3724" s="2" t="s">
        <v>2164</v>
      </c>
      <c r="B3724" t="s">
        <v>6151</v>
      </c>
    </row>
    <row r="3725" spans="1:4" x14ac:dyDescent="0.25">
      <c r="A3725" s="2" t="s">
        <v>878</v>
      </c>
      <c r="B3725" t="s">
        <v>2164</v>
      </c>
      <c r="C3725" t="s">
        <v>6151</v>
      </c>
      <c r="D3725" t="s">
        <v>14110</v>
      </c>
    </row>
    <row r="3726" spans="1:4" x14ac:dyDescent="0.25">
      <c r="A3726" s="2" t="s">
        <v>878</v>
      </c>
      <c r="B3726" t="s">
        <v>7217</v>
      </c>
      <c r="C3726" t="s">
        <v>6151</v>
      </c>
    </row>
    <row r="3727" spans="1:4" hidden="1" x14ac:dyDescent="0.25">
      <c r="A3727" s="2" t="s">
        <v>10406</v>
      </c>
    </row>
    <row r="3728" spans="1:4" hidden="1" x14ac:dyDescent="0.25">
      <c r="A3728" s="2" t="s">
        <v>1094</v>
      </c>
      <c r="B3728" t="s">
        <v>842</v>
      </c>
      <c r="C3728" t="s">
        <v>3905</v>
      </c>
      <c r="D3728" t="s">
        <v>6151</v>
      </c>
    </row>
    <row r="3729" spans="1:4" x14ac:dyDescent="0.25">
      <c r="A3729" s="2" t="s">
        <v>878</v>
      </c>
      <c r="B3729" t="s">
        <v>3905</v>
      </c>
    </row>
    <row r="3730" spans="1:4" hidden="1" x14ac:dyDescent="0.25">
      <c r="A3730" s="2" t="s">
        <v>1094</v>
      </c>
      <c r="B3730" t="s">
        <v>2164</v>
      </c>
      <c r="C3730" t="s">
        <v>11335</v>
      </c>
      <c r="D3730" t="s">
        <v>14110</v>
      </c>
    </row>
    <row r="3731" spans="1:4" hidden="1" x14ac:dyDescent="0.25">
      <c r="A3731" s="2" t="s">
        <v>1094</v>
      </c>
      <c r="B3731" t="s">
        <v>2164</v>
      </c>
    </row>
    <row r="3732" spans="1:4" hidden="1" x14ac:dyDescent="0.25">
      <c r="A3732" s="2" t="s">
        <v>2164</v>
      </c>
    </row>
    <row r="3733" spans="1:4" hidden="1" x14ac:dyDescent="0.25">
      <c r="A3733" s="2" t="s">
        <v>3905</v>
      </c>
      <c r="B3733" t="s">
        <v>6151</v>
      </c>
    </row>
    <row r="3734" spans="1:4" hidden="1" x14ac:dyDescent="0.25">
      <c r="A3734" s="2" t="s">
        <v>3905</v>
      </c>
    </row>
    <row r="3735" spans="1:4" hidden="1" x14ac:dyDescent="0.25">
      <c r="A3735" s="2" t="s">
        <v>1094</v>
      </c>
      <c r="B3735" t="s">
        <v>2164</v>
      </c>
    </row>
    <row r="3736" spans="1:4" hidden="1" x14ac:dyDescent="0.25">
      <c r="A3736" s="2" t="s">
        <v>2164</v>
      </c>
      <c r="B3736" t="s">
        <v>6151</v>
      </c>
    </row>
    <row r="3737" spans="1:4" hidden="1" x14ac:dyDescent="0.25">
      <c r="A3737" s="2" t="s">
        <v>842</v>
      </c>
      <c r="B3737" t="s">
        <v>3905</v>
      </c>
      <c r="C3737" t="s">
        <v>14107</v>
      </c>
      <c r="D3737" t="s">
        <v>6151</v>
      </c>
    </row>
    <row r="3738" spans="1:4" hidden="1" x14ac:dyDescent="0.25">
      <c r="A3738" s="2" t="s">
        <v>1094</v>
      </c>
      <c r="B3738" t="s">
        <v>2164</v>
      </c>
    </row>
    <row r="3739" spans="1:4" hidden="1" x14ac:dyDescent="0.25">
      <c r="A3739" s="2" t="s">
        <v>1094</v>
      </c>
      <c r="B3739" t="s">
        <v>14109</v>
      </c>
    </row>
    <row r="3740" spans="1:4" hidden="1" x14ac:dyDescent="0.25">
      <c r="A3740" s="2" t="s">
        <v>1094</v>
      </c>
      <c r="B3740" t="s">
        <v>3905</v>
      </c>
    </row>
    <row r="3741" spans="1:4" hidden="1" x14ac:dyDescent="0.25">
      <c r="A3741" s="2" t="s">
        <v>7746</v>
      </c>
      <c r="B3741" t="s">
        <v>2164</v>
      </c>
      <c r="C3741" t="s">
        <v>11335</v>
      </c>
      <c r="D3741" t="s">
        <v>8666</v>
      </c>
    </row>
    <row r="3742" spans="1:4" hidden="1" x14ac:dyDescent="0.25">
      <c r="A3742" s="2" t="s">
        <v>14109</v>
      </c>
      <c r="B3742" t="s">
        <v>2164</v>
      </c>
    </row>
    <row r="3743" spans="1:4" hidden="1" x14ac:dyDescent="0.25">
      <c r="A3743" s="2" t="s">
        <v>2164</v>
      </c>
    </row>
    <row r="3744" spans="1:4" hidden="1" x14ac:dyDescent="0.25">
      <c r="A3744" s="2" t="s">
        <v>1094</v>
      </c>
    </row>
    <row r="3745" spans="1:4" hidden="1" x14ac:dyDescent="0.25">
      <c r="A3745" s="2" t="s">
        <v>2164</v>
      </c>
      <c r="B3745" t="s">
        <v>11335</v>
      </c>
    </row>
    <row r="3746" spans="1:4" hidden="1" x14ac:dyDescent="0.25">
      <c r="A3746" s="2" t="s">
        <v>8666</v>
      </c>
    </row>
    <row r="3747" spans="1:4" hidden="1" x14ac:dyDescent="0.25">
      <c r="A3747" s="2" t="s">
        <v>1094</v>
      </c>
      <c r="B3747" t="s">
        <v>2164</v>
      </c>
      <c r="C3747" t="s">
        <v>11335</v>
      </c>
    </row>
    <row r="3748" spans="1:4" hidden="1" x14ac:dyDescent="0.25">
      <c r="A3748" s="2" t="s">
        <v>1094</v>
      </c>
      <c r="B3748" t="s">
        <v>2164</v>
      </c>
    </row>
    <row r="3749" spans="1:4" hidden="1" x14ac:dyDescent="0.25">
      <c r="A3749" s="2" t="s">
        <v>2164</v>
      </c>
    </row>
    <row r="3750" spans="1:4" hidden="1" x14ac:dyDescent="0.25">
      <c r="A3750" s="2" t="s">
        <v>14109</v>
      </c>
      <c r="B3750" t="s">
        <v>2164</v>
      </c>
    </row>
    <row r="3751" spans="1:4" hidden="1" x14ac:dyDescent="0.25">
      <c r="A3751" s="2" t="s">
        <v>1094</v>
      </c>
    </row>
    <row r="3752" spans="1:4" hidden="1" x14ac:dyDescent="0.25">
      <c r="A3752" s="2" t="s">
        <v>648</v>
      </c>
      <c r="B3752" t="s">
        <v>2164</v>
      </c>
      <c r="C3752" t="s">
        <v>11335</v>
      </c>
    </row>
    <row r="3753" spans="1:4" hidden="1" x14ac:dyDescent="0.25">
      <c r="A3753" s="2" t="s">
        <v>1094</v>
      </c>
      <c r="B3753" t="s">
        <v>2164</v>
      </c>
      <c r="C3753" t="s">
        <v>11335</v>
      </c>
    </row>
    <row r="3754" spans="1:4" hidden="1" x14ac:dyDescent="0.25">
      <c r="A3754" s="2" t="s">
        <v>1094</v>
      </c>
      <c r="B3754" t="s">
        <v>2164</v>
      </c>
    </row>
    <row r="3755" spans="1:4" hidden="1" x14ac:dyDescent="0.25">
      <c r="A3755" s="2" t="s">
        <v>648</v>
      </c>
      <c r="B3755" t="s">
        <v>2164</v>
      </c>
    </row>
    <row r="3756" spans="1:4" hidden="1" x14ac:dyDescent="0.25">
      <c r="A3756" s="2" t="s">
        <v>2164</v>
      </c>
    </row>
    <row r="3757" spans="1:4" hidden="1" x14ac:dyDescent="0.25">
      <c r="A3757" s="2" t="s">
        <v>14109</v>
      </c>
      <c r="B3757" t="s">
        <v>2164</v>
      </c>
      <c r="C3757" t="s">
        <v>11335</v>
      </c>
      <c r="D3757" t="s">
        <v>6151</v>
      </c>
    </row>
    <row r="3758" spans="1:4" hidden="1" x14ac:dyDescent="0.25">
      <c r="A3758" s="2" t="s">
        <v>2164</v>
      </c>
    </row>
    <row r="3759" spans="1:4" hidden="1" x14ac:dyDescent="0.25">
      <c r="A3759" s="2" t="s">
        <v>9990</v>
      </c>
      <c r="B3759" t="s">
        <v>11335</v>
      </c>
    </row>
    <row r="3760" spans="1:4" hidden="1" x14ac:dyDescent="0.25">
      <c r="A3760" s="2" t="s">
        <v>2164</v>
      </c>
      <c r="B3760" t="s">
        <v>9990</v>
      </c>
    </row>
    <row r="3761" spans="1:4" hidden="1" x14ac:dyDescent="0.25">
      <c r="A3761" s="2" t="s">
        <v>2164</v>
      </c>
      <c r="B3761" t="s">
        <v>13169</v>
      </c>
      <c r="C3761" t="s">
        <v>6151</v>
      </c>
      <c r="D3761" t="s">
        <v>14110</v>
      </c>
    </row>
    <row r="3762" spans="1:4" hidden="1" x14ac:dyDescent="0.25">
      <c r="A3762" s="2" t="s">
        <v>1094</v>
      </c>
    </row>
    <row r="3763" spans="1:4" hidden="1" x14ac:dyDescent="0.25">
      <c r="A3763" s="2" t="s">
        <v>2164</v>
      </c>
      <c r="B3763" t="s">
        <v>7217</v>
      </c>
      <c r="C3763" t="s">
        <v>6151</v>
      </c>
    </row>
    <row r="3764" spans="1:4" hidden="1" x14ac:dyDescent="0.25">
      <c r="A3764" s="2" t="s">
        <v>648</v>
      </c>
      <c r="B3764" t="s">
        <v>1094</v>
      </c>
      <c r="C3764" t="s">
        <v>8666</v>
      </c>
    </row>
    <row r="3765" spans="1:4" hidden="1" x14ac:dyDescent="0.25">
      <c r="A3765" s="2" t="s">
        <v>14109</v>
      </c>
      <c r="B3765" t="s">
        <v>2164</v>
      </c>
      <c r="C3765" t="s">
        <v>14107</v>
      </c>
    </row>
    <row r="3766" spans="1:4" hidden="1" x14ac:dyDescent="0.25">
      <c r="A3766" s="2" t="s">
        <v>1094</v>
      </c>
      <c r="B3766" t="s">
        <v>14109</v>
      </c>
      <c r="C3766" t="s">
        <v>2164</v>
      </c>
    </row>
    <row r="3767" spans="1:4" hidden="1" x14ac:dyDescent="0.25">
      <c r="A3767" s="2" t="s">
        <v>1094</v>
      </c>
      <c r="B3767" t="s">
        <v>2164</v>
      </c>
    </row>
    <row r="3768" spans="1:4" hidden="1" x14ac:dyDescent="0.25">
      <c r="A3768" s="2" t="s">
        <v>14109</v>
      </c>
      <c r="B3768" t="s">
        <v>2164</v>
      </c>
    </row>
    <row r="3769" spans="1:4" hidden="1" x14ac:dyDescent="0.25">
      <c r="A3769" s="2" t="s">
        <v>7746</v>
      </c>
      <c r="B3769" t="s">
        <v>2164</v>
      </c>
      <c r="C3769" t="s">
        <v>7050</v>
      </c>
      <c r="D3769" t="s">
        <v>11335</v>
      </c>
    </row>
    <row r="3770" spans="1:4" hidden="1" x14ac:dyDescent="0.25">
      <c r="A3770" s="2" t="s">
        <v>1094</v>
      </c>
      <c r="B3770" t="s">
        <v>2164</v>
      </c>
      <c r="C3770" t="s">
        <v>14108</v>
      </c>
    </row>
    <row r="3771" spans="1:4" x14ac:dyDescent="0.25">
      <c r="A3771" s="2" t="s">
        <v>878</v>
      </c>
      <c r="B3771" t="s">
        <v>14109</v>
      </c>
      <c r="C3771" t="s">
        <v>6151</v>
      </c>
    </row>
    <row r="3772" spans="1:4" x14ac:dyDescent="0.25">
      <c r="A3772" s="2" t="s">
        <v>878</v>
      </c>
      <c r="B3772" t="s">
        <v>648</v>
      </c>
      <c r="C3772" t="s">
        <v>8666</v>
      </c>
    </row>
    <row r="3773" spans="1:4" hidden="1" x14ac:dyDescent="0.25">
      <c r="A3773" s="2" t="s">
        <v>14109</v>
      </c>
      <c r="B3773" t="s">
        <v>2164</v>
      </c>
    </row>
    <row r="3774" spans="1:4" hidden="1" x14ac:dyDescent="0.25">
      <c r="A3774" s="2" t="s">
        <v>2164</v>
      </c>
      <c r="B3774" t="s">
        <v>3905</v>
      </c>
      <c r="C3774" t="s">
        <v>14107</v>
      </c>
      <c r="D3774" t="s">
        <v>6151</v>
      </c>
    </row>
    <row r="3775" spans="1:4" hidden="1" x14ac:dyDescent="0.25">
      <c r="A3775" s="2" t="s">
        <v>2164</v>
      </c>
      <c r="B3775" t="s">
        <v>6151</v>
      </c>
    </row>
    <row r="3776" spans="1:4" hidden="1" x14ac:dyDescent="0.25">
      <c r="A3776" s="2" t="s">
        <v>2164</v>
      </c>
    </row>
    <row r="3777" spans="1:6" hidden="1" x14ac:dyDescent="0.25">
      <c r="A3777" s="2" t="s">
        <v>1094</v>
      </c>
    </row>
    <row r="3778" spans="1:6" hidden="1" x14ac:dyDescent="0.25">
      <c r="A3778" s="2" t="s">
        <v>1094</v>
      </c>
      <c r="B3778" t="s">
        <v>11335</v>
      </c>
    </row>
    <row r="3779" spans="1:6" x14ac:dyDescent="0.25">
      <c r="A3779" s="2" t="s">
        <v>878</v>
      </c>
      <c r="B3779" t="s">
        <v>2164</v>
      </c>
      <c r="C3779" t="s">
        <v>13169</v>
      </c>
      <c r="D3779" t="s">
        <v>6151</v>
      </c>
      <c r="E3779" t="s">
        <v>14110</v>
      </c>
    </row>
    <row r="3780" spans="1:6" x14ac:dyDescent="0.25">
      <c r="A3780" s="2" t="s">
        <v>878</v>
      </c>
      <c r="B3780" t="s">
        <v>648</v>
      </c>
    </row>
    <row r="3781" spans="1:6" x14ac:dyDescent="0.25">
      <c r="A3781" s="2" t="s">
        <v>878</v>
      </c>
      <c r="B3781" t="s">
        <v>14109</v>
      </c>
      <c r="C3781" t="s">
        <v>2164</v>
      </c>
    </row>
    <row r="3782" spans="1:6" hidden="1" x14ac:dyDescent="0.25">
      <c r="A3782" s="2" t="s">
        <v>14109</v>
      </c>
      <c r="B3782" t="s">
        <v>6151</v>
      </c>
    </row>
    <row r="3783" spans="1:6" x14ac:dyDescent="0.25">
      <c r="A3783" s="2" t="s">
        <v>878</v>
      </c>
      <c r="B3783" t="s">
        <v>14109</v>
      </c>
      <c r="C3783" t="s">
        <v>2164</v>
      </c>
      <c r="D3783" t="s">
        <v>6151</v>
      </c>
    </row>
    <row r="3784" spans="1:6" hidden="1" x14ac:dyDescent="0.25">
      <c r="A3784" s="2" t="s">
        <v>2164</v>
      </c>
      <c r="B3784" t="s">
        <v>10406</v>
      </c>
    </row>
    <row r="3785" spans="1:6" hidden="1" x14ac:dyDescent="0.25">
      <c r="A3785" s="2" t="s">
        <v>1094</v>
      </c>
      <c r="B3785" t="s">
        <v>2164</v>
      </c>
    </row>
    <row r="3786" spans="1:6" hidden="1" x14ac:dyDescent="0.25">
      <c r="A3786" s="2" t="s">
        <v>14107</v>
      </c>
      <c r="B3786" t="s">
        <v>7217</v>
      </c>
      <c r="C3786" t="s">
        <v>6151</v>
      </c>
    </row>
    <row r="3787" spans="1:6" hidden="1" x14ac:dyDescent="0.25">
      <c r="A3787" s="2" t="s">
        <v>648</v>
      </c>
      <c r="B3787" t="s">
        <v>10406</v>
      </c>
      <c r="C3787" t="s">
        <v>842</v>
      </c>
    </row>
    <row r="3788" spans="1:6" hidden="1" x14ac:dyDescent="0.25">
      <c r="A3788" s="2" t="s">
        <v>1094</v>
      </c>
      <c r="B3788" t="s">
        <v>2164</v>
      </c>
      <c r="C3788" t="s">
        <v>10406</v>
      </c>
      <c r="D3788" t="s">
        <v>7050</v>
      </c>
      <c r="E3788" t="s">
        <v>9990</v>
      </c>
      <c r="F3788" t="s">
        <v>11335</v>
      </c>
    </row>
    <row r="3789" spans="1:6" hidden="1" x14ac:dyDescent="0.25">
      <c r="A3789" s="2" t="s">
        <v>1094</v>
      </c>
      <c r="B3789" t="s">
        <v>2164</v>
      </c>
    </row>
    <row r="3790" spans="1:6" hidden="1" x14ac:dyDescent="0.25">
      <c r="A3790" s="2" t="s">
        <v>842</v>
      </c>
      <c r="B3790" t="s">
        <v>6151</v>
      </c>
    </row>
    <row r="3791" spans="1:6" hidden="1" x14ac:dyDescent="0.25">
      <c r="A3791" s="2" t="s">
        <v>14109</v>
      </c>
      <c r="B3791" t="s">
        <v>2164</v>
      </c>
      <c r="C3791" t="s">
        <v>11335</v>
      </c>
      <c r="D3791" t="s">
        <v>6151</v>
      </c>
    </row>
    <row r="3792" spans="1:6" hidden="1" x14ac:dyDescent="0.25">
      <c r="A3792" s="2" t="s">
        <v>1094</v>
      </c>
    </row>
    <row r="3793" spans="1:3" hidden="1" x14ac:dyDescent="0.25">
      <c r="A3793" s="2" t="s">
        <v>3905</v>
      </c>
    </row>
    <row r="3794" spans="1:3" hidden="1" x14ac:dyDescent="0.25">
      <c r="A3794" s="2" t="s">
        <v>2164</v>
      </c>
      <c r="B3794" t="s">
        <v>3905</v>
      </c>
      <c r="C3794" t="s">
        <v>14107</v>
      </c>
    </row>
    <row r="3795" spans="1:3" hidden="1" x14ac:dyDescent="0.25">
      <c r="A3795" s="2" t="s">
        <v>2164</v>
      </c>
    </row>
    <row r="3796" spans="1:3" hidden="1" x14ac:dyDescent="0.25">
      <c r="A3796" s="2" t="s">
        <v>1094</v>
      </c>
      <c r="B3796" t="s">
        <v>11335</v>
      </c>
    </row>
    <row r="3797" spans="1:3" hidden="1" x14ac:dyDescent="0.25">
      <c r="A3797" s="2" t="s">
        <v>2164</v>
      </c>
      <c r="B3797" t="s">
        <v>10406</v>
      </c>
      <c r="C3797" t="s">
        <v>11335</v>
      </c>
    </row>
    <row r="3798" spans="1:3" x14ac:dyDescent="0.25">
      <c r="A3798" s="2" t="s">
        <v>878</v>
      </c>
      <c r="B3798" t="s">
        <v>648</v>
      </c>
      <c r="C3798" t="s">
        <v>2164</v>
      </c>
    </row>
    <row r="3799" spans="1:3" hidden="1" x14ac:dyDescent="0.25">
      <c r="A3799" s="2" t="s">
        <v>2164</v>
      </c>
      <c r="B3799" t="s">
        <v>11335</v>
      </c>
    </row>
    <row r="3800" spans="1:3" hidden="1" x14ac:dyDescent="0.25">
      <c r="A3800" s="2" t="s">
        <v>2164</v>
      </c>
      <c r="B3800" t="s">
        <v>3905</v>
      </c>
    </row>
    <row r="3801" spans="1:3" hidden="1" x14ac:dyDescent="0.25">
      <c r="A3801" s="2" t="s">
        <v>2164</v>
      </c>
      <c r="B3801" t="s">
        <v>11335</v>
      </c>
    </row>
    <row r="3802" spans="1:3" hidden="1" x14ac:dyDescent="0.25">
      <c r="A3802" s="2" t="s">
        <v>1094</v>
      </c>
      <c r="B3802" t="s">
        <v>3905</v>
      </c>
    </row>
    <row r="3803" spans="1:3" hidden="1" x14ac:dyDescent="0.25">
      <c r="A3803" s="2" t="s">
        <v>1094</v>
      </c>
      <c r="B3803" t="s">
        <v>3905</v>
      </c>
      <c r="C3803" t="s">
        <v>7217</v>
      </c>
    </row>
    <row r="3804" spans="1:3" hidden="1" x14ac:dyDescent="0.25">
      <c r="A3804" s="2" t="s">
        <v>1094</v>
      </c>
      <c r="B3804" t="s">
        <v>2164</v>
      </c>
      <c r="C3804" t="s">
        <v>11335</v>
      </c>
    </row>
    <row r="3805" spans="1:3" hidden="1" x14ac:dyDescent="0.25">
      <c r="A3805" s="2" t="s">
        <v>14107</v>
      </c>
      <c r="B3805" t="s">
        <v>6151</v>
      </c>
    </row>
    <row r="3806" spans="1:3" hidden="1" x14ac:dyDescent="0.25">
      <c r="A3806" s="2" t="s">
        <v>2164</v>
      </c>
      <c r="B3806" t="s">
        <v>11335</v>
      </c>
    </row>
    <row r="3807" spans="1:3" hidden="1" x14ac:dyDescent="0.25">
      <c r="A3807" s="2" t="s">
        <v>1094</v>
      </c>
      <c r="B3807" t="s">
        <v>2164</v>
      </c>
    </row>
    <row r="3808" spans="1:3" hidden="1" x14ac:dyDescent="0.25">
      <c r="A3808" s="2" t="s">
        <v>3905</v>
      </c>
      <c r="B3808" t="s">
        <v>7217</v>
      </c>
      <c r="C3808" t="s">
        <v>6151</v>
      </c>
    </row>
    <row r="3809" spans="1:6" hidden="1" x14ac:dyDescent="0.25">
      <c r="A3809" s="2" t="s">
        <v>648</v>
      </c>
      <c r="B3809" t="s">
        <v>2164</v>
      </c>
      <c r="C3809" t="s">
        <v>13169</v>
      </c>
      <c r="D3809" t="s">
        <v>6151</v>
      </c>
      <c r="E3809" t="s">
        <v>14110</v>
      </c>
    </row>
    <row r="3810" spans="1:6" hidden="1" x14ac:dyDescent="0.25">
      <c r="A3810" s="2" t="s">
        <v>1094</v>
      </c>
      <c r="B3810" t="s">
        <v>51</v>
      </c>
      <c r="C3810" t="s">
        <v>2164</v>
      </c>
      <c r="D3810" t="s">
        <v>842</v>
      </c>
      <c r="E3810" t="s">
        <v>14107</v>
      </c>
      <c r="F3810" t="s">
        <v>7217</v>
      </c>
    </row>
    <row r="3811" spans="1:6" hidden="1" x14ac:dyDescent="0.25">
      <c r="A3811" s="2" t="s">
        <v>2164</v>
      </c>
      <c r="B3811" t="s">
        <v>3905</v>
      </c>
      <c r="C3811" t="s">
        <v>6151</v>
      </c>
    </row>
    <row r="3812" spans="1:6" hidden="1" x14ac:dyDescent="0.25">
      <c r="A3812" s="2" t="s">
        <v>2164</v>
      </c>
    </row>
    <row r="3813" spans="1:6" hidden="1" x14ac:dyDescent="0.25">
      <c r="A3813" s="2" t="s">
        <v>1094</v>
      </c>
      <c r="B3813" t="s">
        <v>14109</v>
      </c>
      <c r="C3813" t="s">
        <v>14107</v>
      </c>
    </row>
    <row r="3814" spans="1:6" x14ac:dyDescent="0.25">
      <c r="A3814" s="2" t="s">
        <v>878</v>
      </c>
      <c r="B3814" t="s">
        <v>648</v>
      </c>
      <c r="C3814" t="s">
        <v>7217</v>
      </c>
      <c r="D3814" t="s">
        <v>6151</v>
      </c>
    </row>
    <row r="3815" spans="1:6" hidden="1" x14ac:dyDescent="0.25">
      <c r="A3815" s="2" t="s">
        <v>1094</v>
      </c>
    </row>
    <row r="3816" spans="1:6" hidden="1" x14ac:dyDescent="0.25">
      <c r="A3816" s="2" t="s">
        <v>1094</v>
      </c>
    </row>
    <row r="3817" spans="1:6" hidden="1" x14ac:dyDescent="0.25">
      <c r="A3817" s="2" t="s">
        <v>14109</v>
      </c>
      <c r="B3817" t="s">
        <v>2164</v>
      </c>
      <c r="C3817" t="s">
        <v>842</v>
      </c>
      <c r="D3817" t="s">
        <v>11335</v>
      </c>
    </row>
    <row r="3818" spans="1:6" hidden="1" x14ac:dyDescent="0.25">
      <c r="A3818" s="2" t="s">
        <v>2164</v>
      </c>
      <c r="B3818" t="s">
        <v>11335</v>
      </c>
      <c r="C3818" t="s">
        <v>8666</v>
      </c>
    </row>
    <row r="3819" spans="1:6" hidden="1" x14ac:dyDescent="0.25">
      <c r="A3819" s="2" t="s">
        <v>14109</v>
      </c>
      <c r="B3819" t="s">
        <v>14107</v>
      </c>
      <c r="C3819" t="s">
        <v>6151</v>
      </c>
    </row>
    <row r="3820" spans="1:6" hidden="1" x14ac:dyDescent="0.25">
      <c r="A3820" s="2" t="s">
        <v>1094</v>
      </c>
      <c r="B3820" t="s">
        <v>14109</v>
      </c>
    </row>
    <row r="3821" spans="1:6" hidden="1" x14ac:dyDescent="0.25">
      <c r="A3821" s="2" t="s">
        <v>3905</v>
      </c>
      <c r="B3821" t="s">
        <v>14107</v>
      </c>
      <c r="C3821" t="s">
        <v>6151</v>
      </c>
    </row>
    <row r="3822" spans="1:6" hidden="1" x14ac:dyDescent="0.25">
      <c r="A3822" s="2" t="s">
        <v>2164</v>
      </c>
      <c r="B3822" t="s">
        <v>14107</v>
      </c>
      <c r="C3822" t="s">
        <v>6151</v>
      </c>
    </row>
    <row r="3823" spans="1:6" hidden="1" x14ac:dyDescent="0.25">
      <c r="A3823" s="2" t="s">
        <v>1094</v>
      </c>
      <c r="B3823" t="s">
        <v>842</v>
      </c>
    </row>
    <row r="3824" spans="1:6" hidden="1" x14ac:dyDescent="0.25">
      <c r="A3824" s="2" t="s">
        <v>1094</v>
      </c>
      <c r="B3824" t="s">
        <v>2164</v>
      </c>
      <c r="C3824" t="s">
        <v>11335</v>
      </c>
    </row>
    <row r="3825" spans="1:4" hidden="1" x14ac:dyDescent="0.25">
      <c r="A3825" s="2" t="s">
        <v>2164</v>
      </c>
      <c r="B3825" t="s">
        <v>6151</v>
      </c>
    </row>
    <row r="3826" spans="1:4" hidden="1" x14ac:dyDescent="0.25">
      <c r="A3826" s="2" t="s">
        <v>1094</v>
      </c>
      <c r="B3826" t="s">
        <v>14109</v>
      </c>
    </row>
    <row r="3827" spans="1:4" hidden="1" x14ac:dyDescent="0.25">
      <c r="A3827" s="2" t="s">
        <v>1094</v>
      </c>
      <c r="B3827" t="s">
        <v>842</v>
      </c>
    </row>
    <row r="3828" spans="1:4" hidden="1" x14ac:dyDescent="0.25">
      <c r="A3828" s="2" t="s">
        <v>1094</v>
      </c>
      <c r="B3828" t="s">
        <v>2164</v>
      </c>
      <c r="C3828" t="s">
        <v>11335</v>
      </c>
    </row>
    <row r="3829" spans="1:4" hidden="1" x14ac:dyDescent="0.25">
      <c r="A3829" s="2" t="s">
        <v>51</v>
      </c>
    </row>
    <row r="3830" spans="1:4" hidden="1" x14ac:dyDescent="0.25">
      <c r="A3830" s="2" t="s">
        <v>2164</v>
      </c>
    </row>
    <row r="3831" spans="1:4" hidden="1" x14ac:dyDescent="0.25">
      <c r="A3831" s="2" t="s">
        <v>1094</v>
      </c>
    </row>
    <row r="3832" spans="1:4" hidden="1" x14ac:dyDescent="0.25">
      <c r="A3832" s="2" t="s">
        <v>1094</v>
      </c>
    </row>
    <row r="3833" spans="1:4" hidden="1" x14ac:dyDescent="0.25">
      <c r="A3833" s="2" t="s">
        <v>1094</v>
      </c>
      <c r="B3833" t="s">
        <v>14109</v>
      </c>
      <c r="C3833" t="s">
        <v>11335</v>
      </c>
      <c r="D3833" t="s">
        <v>6151</v>
      </c>
    </row>
    <row r="3834" spans="1:4" hidden="1" x14ac:dyDescent="0.25">
      <c r="A3834" s="2" t="s">
        <v>1094</v>
      </c>
      <c r="B3834" t="s">
        <v>2164</v>
      </c>
    </row>
    <row r="3835" spans="1:4" x14ac:dyDescent="0.25">
      <c r="A3835" s="2" t="s">
        <v>878</v>
      </c>
      <c r="B3835" t="s">
        <v>14109</v>
      </c>
      <c r="C3835" t="s">
        <v>3905</v>
      </c>
      <c r="D3835" t="s">
        <v>6151</v>
      </c>
    </row>
    <row r="3836" spans="1:4" hidden="1" x14ac:dyDescent="0.25">
      <c r="A3836" s="2" t="s">
        <v>648</v>
      </c>
      <c r="B3836" t="s">
        <v>842</v>
      </c>
    </row>
    <row r="3837" spans="1:4" hidden="1" x14ac:dyDescent="0.25">
      <c r="A3837" s="2" t="s">
        <v>51</v>
      </c>
      <c r="B3837" t="s">
        <v>7050</v>
      </c>
    </row>
    <row r="3838" spans="1:4" hidden="1" x14ac:dyDescent="0.25">
      <c r="A3838" s="2" t="s">
        <v>648</v>
      </c>
      <c r="B3838" t="s">
        <v>842</v>
      </c>
    </row>
    <row r="3839" spans="1:4" hidden="1" x14ac:dyDescent="0.25">
      <c r="A3839" s="2" t="s">
        <v>2164</v>
      </c>
      <c r="B3839" t="s">
        <v>11335</v>
      </c>
    </row>
    <row r="3840" spans="1:4" hidden="1" x14ac:dyDescent="0.25">
      <c r="A3840" s="2" t="s">
        <v>2164</v>
      </c>
      <c r="B3840" t="s">
        <v>6151</v>
      </c>
    </row>
    <row r="3841" spans="1:4" hidden="1" x14ac:dyDescent="0.25">
      <c r="A3841" s="2" t="s">
        <v>2164</v>
      </c>
      <c r="B3841" t="s">
        <v>6151</v>
      </c>
    </row>
    <row r="3842" spans="1:4" hidden="1" x14ac:dyDescent="0.25">
      <c r="A3842" s="2" t="s">
        <v>2164</v>
      </c>
    </row>
    <row r="3843" spans="1:4" hidden="1" x14ac:dyDescent="0.25">
      <c r="A3843" s="2" t="s">
        <v>2164</v>
      </c>
      <c r="B3843" t="s">
        <v>842</v>
      </c>
    </row>
    <row r="3844" spans="1:4" hidden="1" x14ac:dyDescent="0.25">
      <c r="A3844" s="2" t="s">
        <v>2164</v>
      </c>
    </row>
    <row r="3845" spans="1:4" hidden="1" x14ac:dyDescent="0.25">
      <c r="A3845" s="2" t="s">
        <v>1094</v>
      </c>
      <c r="B3845" t="s">
        <v>14109</v>
      </c>
      <c r="C3845" t="s">
        <v>11335</v>
      </c>
    </row>
    <row r="3846" spans="1:4" hidden="1" x14ac:dyDescent="0.25">
      <c r="A3846" s="2" t="s">
        <v>14109</v>
      </c>
      <c r="B3846" t="s">
        <v>2164</v>
      </c>
      <c r="C3846" t="s">
        <v>3905</v>
      </c>
      <c r="D3846" t="s">
        <v>6151</v>
      </c>
    </row>
    <row r="3847" spans="1:4" hidden="1" x14ac:dyDescent="0.25">
      <c r="A3847" s="2" t="s">
        <v>1094</v>
      </c>
      <c r="B3847" t="s">
        <v>3905</v>
      </c>
      <c r="C3847" t="s">
        <v>14107</v>
      </c>
    </row>
    <row r="3848" spans="1:4" hidden="1" x14ac:dyDescent="0.25">
      <c r="A3848" s="2" t="s">
        <v>1094</v>
      </c>
    </row>
    <row r="3849" spans="1:4" hidden="1" x14ac:dyDescent="0.25">
      <c r="A3849" s="2" t="s">
        <v>2164</v>
      </c>
    </row>
    <row r="3850" spans="1:4" hidden="1" x14ac:dyDescent="0.25">
      <c r="A3850" s="2" t="s">
        <v>14109</v>
      </c>
      <c r="B3850" t="s">
        <v>2164</v>
      </c>
      <c r="C3850" t="s">
        <v>6151</v>
      </c>
    </row>
    <row r="3851" spans="1:4" hidden="1" x14ac:dyDescent="0.25">
      <c r="A3851" s="2" t="s">
        <v>1094</v>
      </c>
    </row>
    <row r="3852" spans="1:4" hidden="1" x14ac:dyDescent="0.25">
      <c r="A3852" s="2" t="s">
        <v>1094</v>
      </c>
      <c r="B3852" t="s">
        <v>11335</v>
      </c>
    </row>
    <row r="3853" spans="1:4" hidden="1" x14ac:dyDescent="0.25">
      <c r="A3853" s="2" t="s">
        <v>2164</v>
      </c>
      <c r="B3853" t="s">
        <v>11335</v>
      </c>
    </row>
    <row r="3854" spans="1:4" hidden="1" x14ac:dyDescent="0.25">
      <c r="A3854" s="2" t="s">
        <v>1094</v>
      </c>
      <c r="B3854" t="s">
        <v>2164</v>
      </c>
      <c r="C3854" t="s">
        <v>11335</v>
      </c>
    </row>
    <row r="3855" spans="1:4" hidden="1" x14ac:dyDescent="0.25">
      <c r="A3855" s="2" t="s">
        <v>1094</v>
      </c>
      <c r="B3855" t="s">
        <v>2164</v>
      </c>
    </row>
    <row r="3856" spans="1:4" hidden="1" x14ac:dyDescent="0.25">
      <c r="A3856" s="2" t="s">
        <v>2164</v>
      </c>
      <c r="B3856" t="s">
        <v>3905</v>
      </c>
      <c r="C3856" t="s">
        <v>7217</v>
      </c>
    </row>
    <row r="3857" spans="1:4" hidden="1" x14ac:dyDescent="0.25">
      <c r="A3857" s="2" t="s">
        <v>7746</v>
      </c>
      <c r="B3857" t="s">
        <v>2164</v>
      </c>
    </row>
    <row r="3858" spans="1:4" hidden="1" x14ac:dyDescent="0.25">
      <c r="A3858" s="2" t="s">
        <v>2164</v>
      </c>
    </row>
    <row r="3859" spans="1:4" hidden="1" x14ac:dyDescent="0.25">
      <c r="A3859" s="2" t="s">
        <v>1094</v>
      </c>
      <c r="B3859" t="s">
        <v>2164</v>
      </c>
    </row>
    <row r="3860" spans="1:4" x14ac:dyDescent="0.25">
      <c r="A3860" s="2" t="s">
        <v>878</v>
      </c>
      <c r="B3860" t="s">
        <v>648</v>
      </c>
      <c r="C3860" t="s">
        <v>14109</v>
      </c>
      <c r="D3860" t="s">
        <v>6151</v>
      </c>
    </row>
    <row r="3861" spans="1:4" hidden="1" x14ac:dyDescent="0.25">
      <c r="A3861" s="2" t="s">
        <v>1094</v>
      </c>
      <c r="B3861" t="s">
        <v>842</v>
      </c>
    </row>
    <row r="3862" spans="1:4" hidden="1" x14ac:dyDescent="0.25">
      <c r="A3862" s="2" t="s">
        <v>648</v>
      </c>
      <c r="B3862" t="s">
        <v>2164</v>
      </c>
    </row>
    <row r="3863" spans="1:4" hidden="1" x14ac:dyDescent="0.25">
      <c r="A3863" s="2" t="s">
        <v>2164</v>
      </c>
      <c r="B3863" t="s">
        <v>10406</v>
      </c>
      <c r="C3863" t="s">
        <v>13169</v>
      </c>
      <c r="D3863" t="s">
        <v>9990</v>
      </c>
    </row>
    <row r="3864" spans="1:4" hidden="1" x14ac:dyDescent="0.25">
      <c r="A3864" s="2" t="s">
        <v>2164</v>
      </c>
      <c r="B3864" t="s">
        <v>14107</v>
      </c>
      <c r="C3864" t="s">
        <v>11335</v>
      </c>
      <c r="D3864" t="s">
        <v>6151</v>
      </c>
    </row>
    <row r="3865" spans="1:4" hidden="1" x14ac:dyDescent="0.25">
      <c r="A3865" s="2" t="s">
        <v>2164</v>
      </c>
      <c r="B3865" t="s">
        <v>14110</v>
      </c>
    </row>
    <row r="3866" spans="1:4" hidden="1" x14ac:dyDescent="0.25">
      <c r="A3866" s="2" t="s">
        <v>1094</v>
      </c>
      <c r="B3866" t="s">
        <v>2164</v>
      </c>
      <c r="C3866" t="s">
        <v>11335</v>
      </c>
    </row>
    <row r="3867" spans="1:4" hidden="1" x14ac:dyDescent="0.25">
      <c r="A3867" s="2" t="s">
        <v>3905</v>
      </c>
    </row>
    <row r="3868" spans="1:4" hidden="1" x14ac:dyDescent="0.25">
      <c r="A3868" s="2" t="s">
        <v>3905</v>
      </c>
      <c r="B3868" t="s">
        <v>6151</v>
      </c>
    </row>
    <row r="3869" spans="1:4" hidden="1" x14ac:dyDescent="0.25">
      <c r="A3869" s="2" t="s">
        <v>3905</v>
      </c>
    </row>
    <row r="3870" spans="1:4" hidden="1" x14ac:dyDescent="0.25">
      <c r="A3870" s="2" t="s">
        <v>1094</v>
      </c>
      <c r="B3870" t="s">
        <v>11335</v>
      </c>
    </row>
    <row r="3871" spans="1:4" hidden="1" x14ac:dyDescent="0.25">
      <c r="A3871" s="2" t="s">
        <v>648</v>
      </c>
      <c r="B3871" t="s">
        <v>7746</v>
      </c>
      <c r="C3871" t="s">
        <v>2164</v>
      </c>
      <c r="D3871" t="s">
        <v>11335</v>
      </c>
    </row>
    <row r="3872" spans="1:4" hidden="1" x14ac:dyDescent="0.25">
      <c r="A3872" s="2" t="s">
        <v>648</v>
      </c>
      <c r="B3872" t="s">
        <v>2164</v>
      </c>
      <c r="C3872" t="s">
        <v>13169</v>
      </c>
    </row>
    <row r="3873" spans="1:5" hidden="1" x14ac:dyDescent="0.25">
      <c r="A3873" s="2" t="s">
        <v>7746</v>
      </c>
      <c r="B3873" t="s">
        <v>2164</v>
      </c>
      <c r="C3873" t="s">
        <v>13169</v>
      </c>
    </row>
    <row r="3874" spans="1:5" hidden="1" x14ac:dyDescent="0.25">
      <c r="A3874" s="2" t="s">
        <v>2164</v>
      </c>
      <c r="B3874" t="s">
        <v>11335</v>
      </c>
    </row>
    <row r="3875" spans="1:5" hidden="1" x14ac:dyDescent="0.25">
      <c r="A3875" s="2" t="s">
        <v>2164</v>
      </c>
      <c r="B3875" t="s">
        <v>13169</v>
      </c>
      <c r="C3875" t="s">
        <v>11335</v>
      </c>
      <c r="D3875" t="s">
        <v>14110</v>
      </c>
    </row>
    <row r="3876" spans="1:5" hidden="1" x14ac:dyDescent="0.25">
      <c r="A3876" s="2" t="s">
        <v>7746</v>
      </c>
      <c r="B3876" t="s">
        <v>2164</v>
      </c>
    </row>
    <row r="3877" spans="1:5" hidden="1" x14ac:dyDescent="0.25">
      <c r="A3877" s="2" t="s">
        <v>648</v>
      </c>
      <c r="B3877" t="s">
        <v>14110</v>
      </c>
      <c r="C3877" t="s">
        <v>8666</v>
      </c>
    </row>
    <row r="3878" spans="1:5" hidden="1" x14ac:dyDescent="0.25">
      <c r="A3878" s="2" t="s">
        <v>2164</v>
      </c>
    </row>
    <row r="3879" spans="1:5" hidden="1" x14ac:dyDescent="0.25">
      <c r="A3879" s="2" t="s">
        <v>7746</v>
      </c>
      <c r="B3879" t="s">
        <v>1094</v>
      </c>
      <c r="C3879" t="s">
        <v>9990</v>
      </c>
      <c r="D3879" t="s">
        <v>11335</v>
      </c>
      <c r="E3879" t="s">
        <v>8666</v>
      </c>
    </row>
    <row r="3880" spans="1:5" hidden="1" x14ac:dyDescent="0.25">
      <c r="A3880" s="2" t="s">
        <v>1094</v>
      </c>
      <c r="B3880" t="s">
        <v>14109</v>
      </c>
      <c r="C3880" t="s">
        <v>2164</v>
      </c>
    </row>
    <row r="3881" spans="1:5" hidden="1" x14ac:dyDescent="0.25">
      <c r="A3881" s="2" t="s">
        <v>2164</v>
      </c>
    </row>
    <row r="3882" spans="1:5" hidden="1" x14ac:dyDescent="0.25">
      <c r="A3882" s="2" t="s">
        <v>1094</v>
      </c>
      <c r="B3882" t="s">
        <v>14109</v>
      </c>
      <c r="C3882" t="s">
        <v>2164</v>
      </c>
    </row>
    <row r="3883" spans="1:5" hidden="1" x14ac:dyDescent="0.25">
      <c r="A3883" s="2" t="s">
        <v>648</v>
      </c>
      <c r="B3883" t="s">
        <v>1094</v>
      </c>
      <c r="C3883" t="s">
        <v>9990</v>
      </c>
      <c r="D3883" t="s">
        <v>11335</v>
      </c>
    </row>
    <row r="3884" spans="1:5" hidden="1" x14ac:dyDescent="0.25">
      <c r="A3884" s="2" t="s">
        <v>2164</v>
      </c>
    </row>
    <row r="3885" spans="1:5" hidden="1" x14ac:dyDescent="0.25">
      <c r="A3885" s="2" t="s">
        <v>1094</v>
      </c>
      <c r="B3885" t="s">
        <v>2164</v>
      </c>
    </row>
    <row r="3886" spans="1:5" x14ac:dyDescent="0.25">
      <c r="A3886" s="2" t="s">
        <v>878</v>
      </c>
      <c r="B3886" t="s">
        <v>14107</v>
      </c>
      <c r="C3886" t="s">
        <v>6151</v>
      </c>
    </row>
    <row r="3887" spans="1:5" hidden="1" x14ac:dyDescent="0.25">
      <c r="A3887" s="2" t="s">
        <v>2164</v>
      </c>
    </row>
    <row r="3888" spans="1:5" hidden="1" x14ac:dyDescent="0.25">
      <c r="A3888" s="2" t="s">
        <v>1094</v>
      </c>
      <c r="B3888" t="s">
        <v>2164</v>
      </c>
      <c r="C3888" t="s">
        <v>7050</v>
      </c>
    </row>
    <row r="3889" spans="1:5" hidden="1" x14ac:dyDescent="0.25">
      <c r="A3889" s="2" t="s">
        <v>1094</v>
      </c>
    </row>
    <row r="3890" spans="1:5" x14ac:dyDescent="0.25">
      <c r="A3890" s="2" t="s">
        <v>878</v>
      </c>
      <c r="B3890" t="s">
        <v>6151</v>
      </c>
    </row>
    <row r="3891" spans="1:5" hidden="1" x14ac:dyDescent="0.25">
      <c r="A3891" s="2" t="s">
        <v>1094</v>
      </c>
      <c r="B3891" t="s">
        <v>2164</v>
      </c>
    </row>
    <row r="3892" spans="1:5" hidden="1" x14ac:dyDescent="0.25">
      <c r="A3892" s="2" t="s">
        <v>14109</v>
      </c>
      <c r="B3892" t="s">
        <v>2164</v>
      </c>
      <c r="C3892" t="s">
        <v>6151</v>
      </c>
    </row>
    <row r="3893" spans="1:5" hidden="1" x14ac:dyDescent="0.25">
      <c r="A3893" s="2" t="s">
        <v>1094</v>
      </c>
      <c r="B3893" t="s">
        <v>842</v>
      </c>
      <c r="C3893" t="s">
        <v>3905</v>
      </c>
      <c r="D3893" t="s">
        <v>6151</v>
      </c>
    </row>
    <row r="3894" spans="1:5" hidden="1" x14ac:dyDescent="0.25">
      <c r="A3894" s="2" t="s">
        <v>1094</v>
      </c>
      <c r="B3894" t="s">
        <v>2164</v>
      </c>
      <c r="C3894" t="s">
        <v>11335</v>
      </c>
      <c r="D3894" t="s">
        <v>8666</v>
      </c>
    </row>
    <row r="3895" spans="1:5" hidden="1" x14ac:dyDescent="0.25">
      <c r="A3895" s="2" t="s">
        <v>7746</v>
      </c>
      <c r="B3895" t="s">
        <v>14109</v>
      </c>
      <c r="C3895" t="s">
        <v>2164</v>
      </c>
      <c r="D3895" t="s">
        <v>13169</v>
      </c>
    </row>
    <row r="3896" spans="1:5" hidden="1" x14ac:dyDescent="0.25">
      <c r="A3896" s="2" t="s">
        <v>2164</v>
      </c>
    </row>
    <row r="3897" spans="1:5" x14ac:dyDescent="0.25">
      <c r="A3897" s="2" t="s">
        <v>878</v>
      </c>
      <c r="B3897" t="s">
        <v>14109</v>
      </c>
      <c r="C3897" t="s">
        <v>2164</v>
      </c>
      <c r="D3897" t="s">
        <v>14107</v>
      </c>
      <c r="E3897" t="s">
        <v>6151</v>
      </c>
    </row>
    <row r="3898" spans="1:5" hidden="1" x14ac:dyDescent="0.25">
      <c r="A3898" s="2" t="s">
        <v>6151</v>
      </c>
    </row>
    <row r="3899" spans="1:5" hidden="1" x14ac:dyDescent="0.25">
      <c r="A3899" s="2" t="s">
        <v>3905</v>
      </c>
      <c r="B3899" t="s">
        <v>14107</v>
      </c>
    </row>
    <row r="3900" spans="1:5" hidden="1" x14ac:dyDescent="0.25">
      <c r="A3900" s="2" t="s">
        <v>1094</v>
      </c>
    </row>
    <row r="3901" spans="1:5" hidden="1" x14ac:dyDescent="0.25">
      <c r="A3901" s="2" t="s">
        <v>1094</v>
      </c>
      <c r="B3901" t="s">
        <v>2164</v>
      </c>
      <c r="C3901" t="s">
        <v>11335</v>
      </c>
    </row>
    <row r="3902" spans="1:5" hidden="1" x14ac:dyDescent="0.25">
      <c r="A3902" s="2" t="s">
        <v>7746</v>
      </c>
      <c r="B3902" t="s">
        <v>2164</v>
      </c>
    </row>
    <row r="3903" spans="1:5" hidden="1" x14ac:dyDescent="0.25">
      <c r="A3903" s="2" t="s">
        <v>2164</v>
      </c>
      <c r="B3903" t="s">
        <v>14107</v>
      </c>
      <c r="C3903" t="s">
        <v>6151</v>
      </c>
    </row>
    <row r="3904" spans="1:5" hidden="1" x14ac:dyDescent="0.25">
      <c r="A3904" s="2" t="s">
        <v>3905</v>
      </c>
    </row>
    <row r="3905" spans="1:6" hidden="1" x14ac:dyDescent="0.25">
      <c r="A3905" s="2" t="s">
        <v>3905</v>
      </c>
      <c r="B3905" t="s">
        <v>6151</v>
      </c>
    </row>
    <row r="3906" spans="1:6" hidden="1" x14ac:dyDescent="0.25">
      <c r="A3906" s="2" t="s">
        <v>1094</v>
      </c>
      <c r="B3906" t="s">
        <v>842</v>
      </c>
      <c r="C3906" t="s">
        <v>3905</v>
      </c>
      <c r="D3906" t="s">
        <v>6151</v>
      </c>
    </row>
    <row r="3907" spans="1:6" x14ac:dyDescent="0.25">
      <c r="A3907" s="2" t="s">
        <v>878</v>
      </c>
      <c r="B3907" t="s">
        <v>648</v>
      </c>
      <c r="C3907" t="s">
        <v>1094</v>
      </c>
      <c r="D3907" t="s">
        <v>9990</v>
      </c>
    </row>
    <row r="3908" spans="1:6" hidden="1" x14ac:dyDescent="0.25">
      <c r="A3908" s="2" t="s">
        <v>3905</v>
      </c>
    </row>
    <row r="3909" spans="1:6" hidden="1" x14ac:dyDescent="0.25">
      <c r="A3909" s="2" t="s">
        <v>2164</v>
      </c>
      <c r="B3909" t="s">
        <v>13169</v>
      </c>
    </row>
    <row r="3910" spans="1:6" hidden="1" x14ac:dyDescent="0.25">
      <c r="A3910" s="2" t="s">
        <v>1094</v>
      </c>
      <c r="B3910" t="s">
        <v>2164</v>
      </c>
      <c r="C3910" t="s">
        <v>842</v>
      </c>
      <c r="D3910" t="s">
        <v>3905</v>
      </c>
    </row>
    <row r="3911" spans="1:6" hidden="1" x14ac:dyDescent="0.25">
      <c r="A3911" s="2" t="s">
        <v>1094</v>
      </c>
      <c r="B3911" t="s">
        <v>11335</v>
      </c>
    </row>
    <row r="3912" spans="1:6" x14ac:dyDescent="0.25">
      <c r="A3912" s="2" t="s">
        <v>878</v>
      </c>
      <c r="B3912" t="s">
        <v>1094</v>
      </c>
      <c r="C3912" t="s">
        <v>7217</v>
      </c>
    </row>
    <row r="3913" spans="1:6" hidden="1" x14ac:dyDescent="0.25">
      <c r="A3913" s="2" t="s">
        <v>1094</v>
      </c>
      <c r="B3913" t="s">
        <v>2164</v>
      </c>
    </row>
    <row r="3914" spans="1:6" x14ac:dyDescent="0.25">
      <c r="A3914" s="2" t="s">
        <v>878</v>
      </c>
      <c r="B3914" t="s">
        <v>1094</v>
      </c>
      <c r="C3914" t="s">
        <v>11335</v>
      </c>
    </row>
    <row r="3915" spans="1:6" x14ac:dyDescent="0.25">
      <c r="A3915" s="2" t="s">
        <v>878</v>
      </c>
      <c r="B3915" t="s">
        <v>7746</v>
      </c>
      <c r="C3915" t="s">
        <v>14109</v>
      </c>
      <c r="D3915" t="s">
        <v>2164</v>
      </c>
      <c r="E3915" t="s">
        <v>10406</v>
      </c>
      <c r="F3915" t="s">
        <v>842</v>
      </c>
    </row>
    <row r="3916" spans="1:6" hidden="1" x14ac:dyDescent="0.25">
      <c r="A3916" s="2" t="s">
        <v>14109</v>
      </c>
      <c r="B3916" t="s">
        <v>2164</v>
      </c>
      <c r="C3916" t="s">
        <v>14107</v>
      </c>
      <c r="D3916" t="s">
        <v>6151</v>
      </c>
    </row>
    <row r="3917" spans="1:6" x14ac:dyDescent="0.25">
      <c r="A3917" s="2" t="s">
        <v>878</v>
      </c>
      <c r="B3917" t="s">
        <v>1094</v>
      </c>
      <c r="C3917" t="s">
        <v>14109</v>
      </c>
      <c r="D3917" t="s">
        <v>6151</v>
      </c>
    </row>
    <row r="3918" spans="1:6" hidden="1" x14ac:dyDescent="0.25">
      <c r="A3918" s="2" t="s">
        <v>3905</v>
      </c>
      <c r="B3918" t="s">
        <v>6151</v>
      </c>
    </row>
    <row r="3919" spans="1:6" x14ac:dyDescent="0.25">
      <c r="A3919" s="2" t="s">
        <v>878</v>
      </c>
      <c r="B3919" t="s">
        <v>6767</v>
      </c>
      <c r="C3919" t="s">
        <v>14109</v>
      </c>
      <c r="D3919" t="s">
        <v>7217</v>
      </c>
      <c r="E3919" t="s">
        <v>6151</v>
      </c>
    </row>
    <row r="3920" spans="1:6" hidden="1" x14ac:dyDescent="0.25">
      <c r="A3920" s="2" t="s">
        <v>51</v>
      </c>
    </row>
    <row r="3921" spans="1:4" x14ac:dyDescent="0.25">
      <c r="A3921" s="2" t="s">
        <v>878</v>
      </c>
      <c r="B3921" t="s">
        <v>648</v>
      </c>
      <c r="C3921" t="s">
        <v>842</v>
      </c>
      <c r="D3921" t="s">
        <v>6151</v>
      </c>
    </row>
    <row r="3922" spans="1:4" x14ac:dyDescent="0.25">
      <c r="A3922" s="2" t="s">
        <v>878</v>
      </c>
      <c r="B3922" t="s">
        <v>14109</v>
      </c>
      <c r="C3922" t="s">
        <v>2164</v>
      </c>
      <c r="D3922" t="s">
        <v>6151</v>
      </c>
    </row>
    <row r="3923" spans="1:4" hidden="1" x14ac:dyDescent="0.25">
      <c r="A3923" s="2" t="s">
        <v>2164</v>
      </c>
      <c r="B3923" t="s">
        <v>6151</v>
      </c>
    </row>
    <row r="3924" spans="1:4" hidden="1" x14ac:dyDescent="0.25">
      <c r="A3924" s="2" t="s">
        <v>14109</v>
      </c>
      <c r="B3924" t="s">
        <v>14107</v>
      </c>
      <c r="C3924" t="s">
        <v>6151</v>
      </c>
    </row>
    <row r="3925" spans="1:4" hidden="1" x14ac:dyDescent="0.25">
      <c r="A3925" s="2" t="s">
        <v>1094</v>
      </c>
    </row>
    <row r="3926" spans="1:4" hidden="1" x14ac:dyDescent="0.25">
      <c r="A3926" s="2" t="s">
        <v>51</v>
      </c>
    </row>
    <row r="3927" spans="1:4" hidden="1" x14ac:dyDescent="0.25">
      <c r="A3927" s="2" t="s">
        <v>7746</v>
      </c>
      <c r="B3927" t="s">
        <v>2164</v>
      </c>
      <c r="C3927" t="s">
        <v>6151</v>
      </c>
    </row>
    <row r="3928" spans="1:4" hidden="1" x14ac:dyDescent="0.25">
      <c r="A3928" s="2" t="s">
        <v>2164</v>
      </c>
      <c r="B3928" t="s">
        <v>11335</v>
      </c>
    </row>
    <row r="3929" spans="1:4" hidden="1" x14ac:dyDescent="0.25">
      <c r="A3929" s="2" t="s">
        <v>1094</v>
      </c>
      <c r="B3929" t="s">
        <v>2164</v>
      </c>
    </row>
    <row r="3930" spans="1:4" hidden="1" x14ac:dyDescent="0.25">
      <c r="A3930" s="2" t="s">
        <v>2164</v>
      </c>
      <c r="B3930" t="s">
        <v>7050</v>
      </c>
    </row>
    <row r="3931" spans="1:4" hidden="1" x14ac:dyDescent="0.25">
      <c r="A3931" s="2" t="s">
        <v>14109</v>
      </c>
      <c r="B3931" t="s">
        <v>2164</v>
      </c>
    </row>
    <row r="3932" spans="1:4" hidden="1" x14ac:dyDescent="0.25">
      <c r="A3932" s="2" t="s">
        <v>1094</v>
      </c>
      <c r="B3932" t="s">
        <v>7050</v>
      </c>
    </row>
    <row r="3933" spans="1:4" hidden="1" x14ac:dyDescent="0.25">
      <c r="A3933" s="2" t="s">
        <v>7746</v>
      </c>
      <c r="B3933" t="s">
        <v>2164</v>
      </c>
      <c r="C3933" t="s">
        <v>7050</v>
      </c>
    </row>
    <row r="3934" spans="1:4" hidden="1" x14ac:dyDescent="0.25">
      <c r="A3934" s="2" t="s">
        <v>14109</v>
      </c>
      <c r="B3934" t="s">
        <v>2164</v>
      </c>
      <c r="C3934" t="s">
        <v>14107</v>
      </c>
    </row>
    <row r="3935" spans="1:4" hidden="1" x14ac:dyDescent="0.25">
      <c r="A3935" s="2" t="s">
        <v>2164</v>
      </c>
    </row>
    <row r="3936" spans="1:4" hidden="1" x14ac:dyDescent="0.25">
      <c r="A3936" s="2" t="s">
        <v>1094</v>
      </c>
      <c r="B3936" t="s">
        <v>10406</v>
      </c>
    </row>
    <row r="3937" spans="1:4" hidden="1" x14ac:dyDescent="0.25">
      <c r="A3937" s="2" t="s">
        <v>2164</v>
      </c>
      <c r="B3937" t="s">
        <v>11335</v>
      </c>
    </row>
    <row r="3938" spans="1:4" x14ac:dyDescent="0.25">
      <c r="A3938" s="2" t="s">
        <v>878</v>
      </c>
      <c r="B3938" t="s">
        <v>14109</v>
      </c>
      <c r="C3938" t="s">
        <v>2164</v>
      </c>
      <c r="D3938" t="s">
        <v>6151</v>
      </c>
    </row>
    <row r="3939" spans="1:4" hidden="1" x14ac:dyDescent="0.25">
      <c r="A3939" s="2" t="s">
        <v>1094</v>
      </c>
    </row>
    <row r="3940" spans="1:4" hidden="1" x14ac:dyDescent="0.25">
      <c r="A3940" s="2" t="s">
        <v>2164</v>
      </c>
      <c r="B3940" t="s">
        <v>11335</v>
      </c>
    </row>
    <row r="3941" spans="1:4" hidden="1" x14ac:dyDescent="0.25">
      <c r="A3941" s="2" t="s">
        <v>2164</v>
      </c>
    </row>
    <row r="3942" spans="1:4" hidden="1" x14ac:dyDescent="0.25">
      <c r="A3942" s="2" t="s">
        <v>2164</v>
      </c>
      <c r="B3942" t="s">
        <v>3905</v>
      </c>
    </row>
    <row r="3943" spans="1:4" hidden="1" x14ac:dyDescent="0.25">
      <c r="A3943" s="2" t="s">
        <v>2164</v>
      </c>
      <c r="B3943" t="s">
        <v>8666</v>
      </c>
    </row>
    <row r="3944" spans="1:4" hidden="1" x14ac:dyDescent="0.25">
      <c r="A3944" s="2" t="s">
        <v>2164</v>
      </c>
      <c r="B3944" t="s">
        <v>11335</v>
      </c>
    </row>
    <row r="3945" spans="1:4" hidden="1" x14ac:dyDescent="0.25">
      <c r="A3945" s="2" t="s">
        <v>14109</v>
      </c>
      <c r="B3945" t="s">
        <v>2164</v>
      </c>
    </row>
    <row r="3946" spans="1:4" hidden="1" x14ac:dyDescent="0.25">
      <c r="A3946" s="2" t="s">
        <v>1094</v>
      </c>
      <c r="B3946" t="s">
        <v>2164</v>
      </c>
      <c r="C3946" t="s">
        <v>11335</v>
      </c>
    </row>
    <row r="3947" spans="1:4" x14ac:dyDescent="0.25">
      <c r="A3947" s="2" t="s">
        <v>878</v>
      </c>
      <c r="B3947" t="s">
        <v>1094</v>
      </c>
      <c r="C3947" t="s">
        <v>3905</v>
      </c>
      <c r="D3947" t="s">
        <v>6151</v>
      </c>
    </row>
    <row r="3948" spans="1:4" hidden="1" x14ac:dyDescent="0.25">
      <c r="A3948" s="2" t="s">
        <v>1094</v>
      </c>
    </row>
    <row r="3949" spans="1:4" x14ac:dyDescent="0.25">
      <c r="A3949" s="2" t="s">
        <v>878</v>
      </c>
      <c r="B3949" t="s">
        <v>648</v>
      </c>
      <c r="C3949" t="s">
        <v>6151</v>
      </c>
    </row>
    <row r="3950" spans="1:4" hidden="1" x14ac:dyDescent="0.25">
      <c r="A3950" s="2" t="s">
        <v>3905</v>
      </c>
      <c r="B3950" t="s">
        <v>7217</v>
      </c>
      <c r="C3950" t="s">
        <v>6151</v>
      </c>
    </row>
    <row r="3951" spans="1:4" hidden="1" x14ac:dyDescent="0.25">
      <c r="A3951" s="2" t="s">
        <v>2164</v>
      </c>
      <c r="B3951" t="s">
        <v>10406</v>
      </c>
      <c r="C3951" t="s">
        <v>842</v>
      </c>
      <c r="D3951" t="s">
        <v>11335</v>
      </c>
    </row>
    <row r="3952" spans="1:4" hidden="1" x14ac:dyDescent="0.25">
      <c r="A3952" s="2" t="s">
        <v>2164</v>
      </c>
    </row>
    <row r="3953" spans="1:6" hidden="1" x14ac:dyDescent="0.25">
      <c r="A3953" s="2" t="s">
        <v>1094</v>
      </c>
      <c r="B3953" t="s">
        <v>51</v>
      </c>
    </row>
    <row r="3954" spans="1:6" hidden="1" x14ac:dyDescent="0.25">
      <c r="A3954" s="2" t="s">
        <v>3905</v>
      </c>
    </row>
    <row r="3955" spans="1:6" hidden="1" x14ac:dyDescent="0.25">
      <c r="A3955" s="2" t="s">
        <v>1094</v>
      </c>
    </row>
    <row r="3956" spans="1:6" hidden="1" x14ac:dyDescent="0.25">
      <c r="A3956" s="2" t="s">
        <v>14109</v>
      </c>
      <c r="B3956" t="s">
        <v>51</v>
      </c>
      <c r="C3956" t="s">
        <v>2164</v>
      </c>
    </row>
    <row r="3957" spans="1:6" hidden="1" x14ac:dyDescent="0.25">
      <c r="A3957" s="2" t="s">
        <v>2164</v>
      </c>
    </row>
    <row r="3958" spans="1:6" hidden="1" x14ac:dyDescent="0.25">
      <c r="A3958" s="2" t="s">
        <v>842</v>
      </c>
      <c r="B3958" t="s">
        <v>3905</v>
      </c>
    </row>
    <row r="3959" spans="1:6" hidden="1" x14ac:dyDescent="0.25">
      <c r="A3959" s="2" t="s">
        <v>2164</v>
      </c>
      <c r="B3959" t="s">
        <v>11335</v>
      </c>
    </row>
    <row r="3960" spans="1:6" hidden="1" x14ac:dyDescent="0.25">
      <c r="A3960" s="2" t="s">
        <v>3905</v>
      </c>
      <c r="B3960" t="s">
        <v>7217</v>
      </c>
      <c r="C3960" t="s">
        <v>6151</v>
      </c>
    </row>
    <row r="3961" spans="1:6" hidden="1" x14ac:dyDescent="0.25">
      <c r="A3961" s="2" t="s">
        <v>3905</v>
      </c>
      <c r="B3961" t="s">
        <v>14107</v>
      </c>
    </row>
    <row r="3962" spans="1:6" hidden="1" x14ac:dyDescent="0.25">
      <c r="A3962" s="2" t="s">
        <v>7746</v>
      </c>
      <c r="B3962" t="s">
        <v>1094</v>
      </c>
      <c r="C3962" t="s">
        <v>51</v>
      </c>
    </row>
    <row r="3963" spans="1:6" hidden="1" x14ac:dyDescent="0.25">
      <c r="A3963" s="2" t="s">
        <v>2164</v>
      </c>
      <c r="B3963" t="s">
        <v>11335</v>
      </c>
    </row>
    <row r="3964" spans="1:6" x14ac:dyDescent="0.25">
      <c r="A3964" s="2" t="s">
        <v>878</v>
      </c>
      <c r="B3964" t="s">
        <v>648</v>
      </c>
      <c r="C3964" t="s">
        <v>7217</v>
      </c>
    </row>
    <row r="3965" spans="1:6" hidden="1" x14ac:dyDescent="0.25">
      <c r="A3965" s="2" t="s">
        <v>1094</v>
      </c>
      <c r="B3965" t="s">
        <v>2164</v>
      </c>
      <c r="C3965" t="s">
        <v>10406</v>
      </c>
      <c r="D3965" t="s">
        <v>14108</v>
      </c>
    </row>
    <row r="3966" spans="1:6" x14ac:dyDescent="0.25">
      <c r="A3966" s="2" t="s">
        <v>878</v>
      </c>
      <c r="B3966" t="s">
        <v>648</v>
      </c>
      <c r="C3966" t="s">
        <v>6767</v>
      </c>
      <c r="D3966" t="s">
        <v>10406</v>
      </c>
      <c r="E3966" t="s">
        <v>842</v>
      </c>
      <c r="F3966" t="s">
        <v>7217</v>
      </c>
    </row>
    <row r="3967" spans="1:6" hidden="1" x14ac:dyDescent="0.25">
      <c r="A3967" s="2" t="s">
        <v>3905</v>
      </c>
      <c r="B3967" t="s">
        <v>6151</v>
      </c>
    </row>
    <row r="3968" spans="1:6" hidden="1" x14ac:dyDescent="0.25">
      <c r="A3968" s="2" t="s">
        <v>648</v>
      </c>
      <c r="B3968" t="s">
        <v>2164</v>
      </c>
      <c r="C3968" t="s">
        <v>14110</v>
      </c>
    </row>
    <row r="3969" spans="1:4" hidden="1" x14ac:dyDescent="0.25">
      <c r="A3969" s="2" t="s">
        <v>648</v>
      </c>
      <c r="B3969" t="s">
        <v>1094</v>
      </c>
      <c r="C3969" t="s">
        <v>7217</v>
      </c>
    </row>
    <row r="3970" spans="1:4" hidden="1" x14ac:dyDescent="0.25">
      <c r="A3970" s="2" t="s">
        <v>1094</v>
      </c>
      <c r="B3970" t="s">
        <v>6151</v>
      </c>
    </row>
    <row r="3971" spans="1:4" hidden="1" x14ac:dyDescent="0.25">
      <c r="A3971" s="2" t="s">
        <v>1094</v>
      </c>
      <c r="B3971" t="s">
        <v>2164</v>
      </c>
      <c r="C3971" t="s">
        <v>11335</v>
      </c>
    </row>
    <row r="3972" spans="1:4" hidden="1" x14ac:dyDescent="0.25">
      <c r="A3972" s="2" t="s">
        <v>842</v>
      </c>
      <c r="B3972" t="s">
        <v>3905</v>
      </c>
      <c r="C3972" t="s">
        <v>6151</v>
      </c>
    </row>
    <row r="3973" spans="1:4" hidden="1" x14ac:dyDescent="0.25">
      <c r="A3973" s="2" t="s">
        <v>6151</v>
      </c>
    </row>
    <row r="3974" spans="1:4" hidden="1" x14ac:dyDescent="0.25">
      <c r="A3974" s="2" t="s">
        <v>1094</v>
      </c>
      <c r="B3974" t="s">
        <v>51</v>
      </c>
      <c r="C3974" t="s">
        <v>7050</v>
      </c>
    </row>
    <row r="3975" spans="1:4" hidden="1" x14ac:dyDescent="0.25">
      <c r="A3975" s="2" t="s">
        <v>8666</v>
      </c>
    </row>
    <row r="3976" spans="1:4" hidden="1" x14ac:dyDescent="0.25">
      <c r="A3976" s="2" t="s">
        <v>1094</v>
      </c>
      <c r="B3976" t="s">
        <v>2164</v>
      </c>
      <c r="C3976" t="s">
        <v>7050</v>
      </c>
    </row>
    <row r="3977" spans="1:4" x14ac:dyDescent="0.25">
      <c r="A3977" s="2" t="s">
        <v>878</v>
      </c>
      <c r="B3977" t="s">
        <v>1094</v>
      </c>
      <c r="C3977" t="s">
        <v>14109</v>
      </c>
    </row>
    <row r="3978" spans="1:4" hidden="1" x14ac:dyDescent="0.25">
      <c r="A3978" s="2" t="s">
        <v>2164</v>
      </c>
    </row>
    <row r="3979" spans="1:4" hidden="1" x14ac:dyDescent="0.25">
      <c r="A3979" s="2" t="s">
        <v>2164</v>
      </c>
      <c r="B3979" t="s">
        <v>14110</v>
      </c>
    </row>
    <row r="3980" spans="1:4" hidden="1" x14ac:dyDescent="0.25">
      <c r="A3980" s="2" t="s">
        <v>1094</v>
      </c>
    </row>
    <row r="3981" spans="1:4" x14ac:dyDescent="0.25">
      <c r="A3981" s="2" t="s">
        <v>878</v>
      </c>
      <c r="B3981" t="s">
        <v>648</v>
      </c>
      <c r="C3981" t="s">
        <v>11335</v>
      </c>
      <c r="D3981" t="s">
        <v>8666</v>
      </c>
    </row>
    <row r="3982" spans="1:4" hidden="1" x14ac:dyDescent="0.25">
      <c r="A3982" s="2" t="s">
        <v>1094</v>
      </c>
    </row>
    <row r="3983" spans="1:4" hidden="1" x14ac:dyDescent="0.25">
      <c r="A3983" s="2" t="s">
        <v>2164</v>
      </c>
      <c r="B3983" t="s">
        <v>11335</v>
      </c>
    </row>
    <row r="3984" spans="1:4" hidden="1" x14ac:dyDescent="0.25">
      <c r="A3984" s="2" t="s">
        <v>1094</v>
      </c>
      <c r="B3984" t="s">
        <v>842</v>
      </c>
    </row>
    <row r="3985" spans="1:5" x14ac:dyDescent="0.25">
      <c r="A3985" s="2" t="s">
        <v>878</v>
      </c>
      <c r="B3985" t="s">
        <v>842</v>
      </c>
      <c r="C3985" t="s">
        <v>3905</v>
      </c>
      <c r="D3985" t="s">
        <v>7217</v>
      </c>
      <c r="E3985" t="s">
        <v>6151</v>
      </c>
    </row>
    <row r="3986" spans="1:5" hidden="1" x14ac:dyDescent="0.25">
      <c r="A3986" s="2" t="s">
        <v>2164</v>
      </c>
    </row>
    <row r="3987" spans="1:5" hidden="1" x14ac:dyDescent="0.25">
      <c r="A3987" s="2" t="s">
        <v>1094</v>
      </c>
      <c r="B3987" t="s">
        <v>2164</v>
      </c>
    </row>
    <row r="3988" spans="1:5" hidden="1" x14ac:dyDescent="0.25">
      <c r="A3988" s="2" t="s">
        <v>2164</v>
      </c>
      <c r="B3988" t="s">
        <v>11335</v>
      </c>
    </row>
    <row r="3989" spans="1:5" hidden="1" x14ac:dyDescent="0.25">
      <c r="A3989" s="2" t="s">
        <v>1094</v>
      </c>
      <c r="B3989" t="s">
        <v>2164</v>
      </c>
    </row>
    <row r="3990" spans="1:5" hidden="1" x14ac:dyDescent="0.25">
      <c r="A3990" s="2" t="s">
        <v>1094</v>
      </c>
      <c r="B3990" t="s">
        <v>11335</v>
      </c>
    </row>
    <row r="3991" spans="1:5" hidden="1" x14ac:dyDescent="0.25">
      <c r="A3991" s="2" t="s">
        <v>14109</v>
      </c>
      <c r="B3991" t="s">
        <v>2164</v>
      </c>
      <c r="C3991" t="s">
        <v>13169</v>
      </c>
      <c r="D3991" t="s">
        <v>11335</v>
      </c>
    </row>
    <row r="3992" spans="1:5" hidden="1" x14ac:dyDescent="0.25">
      <c r="A3992" s="2" t="s">
        <v>1094</v>
      </c>
      <c r="B3992" t="s">
        <v>2164</v>
      </c>
    </row>
    <row r="3993" spans="1:5" hidden="1" x14ac:dyDescent="0.25">
      <c r="A3993" s="2" t="s">
        <v>10406</v>
      </c>
      <c r="B3993" t="s">
        <v>842</v>
      </c>
      <c r="C3993" t="s">
        <v>9990</v>
      </c>
    </row>
    <row r="3994" spans="1:5" hidden="1" x14ac:dyDescent="0.25">
      <c r="A3994" s="2" t="s">
        <v>842</v>
      </c>
      <c r="B3994" t="s">
        <v>3905</v>
      </c>
    </row>
    <row r="3995" spans="1:5" hidden="1" x14ac:dyDescent="0.25">
      <c r="A3995" s="2" t="s">
        <v>1094</v>
      </c>
      <c r="B3995" t="s">
        <v>14109</v>
      </c>
    </row>
    <row r="3996" spans="1:5" hidden="1" x14ac:dyDescent="0.25">
      <c r="A3996" s="2" t="s">
        <v>2164</v>
      </c>
      <c r="B3996" t="s">
        <v>11335</v>
      </c>
    </row>
    <row r="3997" spans="1:5" hidden="1" x14ac:dyDescent="0.25">
      <c r="A3997" s="2" t="s">
        <v>2164</v>
      </c>
    </row>
    <row r="3998" spans="1:5" hidden="1" x14ac:dyDescent="0.25">
      <c r="A3998" s="2" t="s">
        <v>1094</v>
      </c>
      <c r="B3998" t="s">
        <v>14109</v>
      </c>
      <c r="C3998" t="s">
        <v>6151</v>
      </c>
    </row>
    <row r="3999" spans="1:5" hidden="1" x14ac:dyDescent="0.25">
      <c r="A3999" s="2" t="s">
        <v>7746</v>
      </c>
      <c r="B3999" t="s">
        <v>2164</v>
      </c>
    </row>
    <row r="4000" spans="1:5" hidden="1" x14ac:dyDescent="0.25">
      <c r="A4000" s="2" t="s">
        <v>1094</v>
      </c>
      <c r="B4000" t="s">
        <v>2164</v>
      </c>
      <c r="C4000" t="s">
        <v>11335</v>
      </c>
    </row>
    <row r="4001" spans="1:4" hidden="1" x14ac:dyDescent="0.25">
      <c r="A4001" s="2" t="s">
        <v>14109</v>
      </c>
      <c r="B4001" t="s">
        <v>2164</v>
      </c>
    </row>
    <row r="4002" spans="1:4" hidden="1" x14ac:dyDescent="0.25">
      <c r="A4002" s="2" t="s">
        <v>1094</v>
      </c>
      <c r="B4002" t="s">
        <v>2164</v>
      </c>
    </row>
    <row r="4003" spans="1:4" hidden="1" x14ac:dyDescent="0.25">
      <c r="A4003" s="2" t="s">
        <v>1094</v>
      </c>
      <c r="B4003" t="s">
        <v>51</v>
      </c>
    </row>
    <row r="4004" spans="1:4" hidden="1" x14ac:dyDescent="0.25">
      <c r="A4004" s="2" t="s">
        <v>1094</v>
      </c>
      <c r="B4004" t="s">
        <v>2164</v>
      </c>
      <c r="C4004" t="s">
        <v>3905</v>
      </c>
    </row>
    <row r="4005" spans="1:4" hidden="1" x14ac:dyDescent="0.25">
      <c r="A4005" s="2" t="s">
        <v>2164</v>
      </c>
      <c r="B4005" t="s">
        <v>14107</v>
      </c>
      <c r="C4005" t="s">
        <v>6151</v>
      </c>
    </row>
    <row r="4006" spans="1:4" hidden="1" x14ac:dyDescent="0.25">
      <c r="A4006" s="2" t="s">
        <v>2164</v>
      </c>
      <c r="B4006" t="s">
        <v>10406</v>
      </c>
    </row>
    <row r="4007" spans="1:4" x14ac:dyDescent="0.25">
      <c r="A4007" s="2" t="s">
        <v>878</v>
      </c>
      <c r="B4007" t="s">
        <v>1094</v>
      </c>
      <c r="C4007" t="s">
        <v>6151</v>
      </c>
    </row>
    <row r="4008" spans="1:4" x14ac:dyDescent="0.25">
      <c r="A4008" s="2" t="s">
        <v>878</v>
      </c>
      <c r="B4008" t="s">
        <v>1094</v>
      </c>
    </row>
    <row r="4009" spans="1:4" hidden="1" x14ac:dyDescent="0.25">
      <c r="A4009" s="2" t="s">
        <v>1094</v>
      </c>
      <c r="B4009" t="s">
        <v>14109</v>
      </c>
      <c r="C4009" t="s">
        <v>2164</v>
      </c>
      <c r="D4009" t="s">
        <v>6151</v>
      </c>
    </row>
    <row r="4010" spans="1:4" hidden="1" x14ac:dyDescent="0.25">
      <c r="A4010" s="2" t="s">
        <v>2164</v>
      </c>
      <c r="B4010" t="s">
        <v>10406</v>
      </c>
      <c r="C4010" t="s">
        <v>8666</v>
      </c>
    </row>
    <row r="4011" spans="1:4" hidden="1" x14ac:dyDescent="0.25">
      <c r="A4011" s="2" t="s">
        <v>2164</v>
      </c>
    </row>
    <row r="4012" spans="1:4" hidden="1" x14ac:dyDescent="0.25">
      <c r="A4012" s="2" t="s">
        <v>1094</v>
      </c>
      <c r="B4012" t="s">
        <v>2164</v>
      </c>
      <c r="C4012" t="s">
        <v>11335</v>
      </c>
    </row>
    <row r="4013" spans="1:4" hidden="1" x14ac:dyDescent="0.25">
      <c r="A4013" s="2" t="s">
        <v>1094</v>
      </c>
      <c r="B4013" t="s">
        <v>11335</v>
      </c>
    </row>
    <row r="4014" spans="1:4" hidden="1" x14ac:dyDescent="0.25">
      <c r="A4014" s="2" t="s">
        <v>2164</v>
      </c>
      <c r="B4014" t="s">
        <v>10406</v>
      </c>
      <c r="C4014" t="s">
        <v>7050</v>
      </c>
    </row>
    <row r="4015" spans="1:4" hidden="1" x14ac:dyDescent="0.25">
      <c r="A4015" s="2" t="s">
        <v>1094</v>
      </c>
    </row>
    <row r="4016" spans="1:4" hidden="1" x14ac:dyDescent="0.25">
      <c r="A4016" s="2" t="s">
        <v>14109</v>
      </c>
      <c r="B4016" t="s">
        <v>2164</v>
      </c>
      <c r="C4016" t="s">
        <v>6151</v>
      </c>
    </row>
    <row r="4017" spans="1:4" hidden="1" x14ac:dyDescent="0.25">
      <c r="A4017" s="2" t="s">
        <v>1094</v>
      </c>
      <c r="B4017" t="s">
        <v>2164</v>
      </c>
      <c r="C4017" t="s">
        <v>11335</v>
      </c>
      <c r="D4017" t="s">
        <v>14108</v>
      </c>
    </row>
    <row r="4018" spans="1:4" hidden="1" x14ac:dyDescent="0.25">
      <c r="A4018" s="2" t="s">
        <v>2164</v>
      </c>
      <c r="B4018" t="s">
        <v>13169</v>
      </c>
      <c r="C4018" t="s">
        <v>14110</v>
      </c>
    </row>
    <row r="4019" spans="1:4" hidden="1" x14ac:dyDescent="0.25">
      <c r="A4019" s="2" t="s">
        <v>3905</v>
      </c>
      <c r="B4019" t="s">
        <v>6151</v>
      </c>
    </row>
    <row r="4020" spans="1:4" hidden="1" x14ac:dyDescent="0.25">
      <c r="A4020" s="2" t="s">
        <v>1094</v>
      </c>
      <c r="B4020" t="s">
        <v>2164</v>
      </c>
    </row>
    <row r="4021" spans="1:4" hidden="1" x14ac:dyDescent="0.25">
      <c r="A4021" s="2" t="s">
        <v>2164</v>
      </c>
      <c r="B4021" t="s">
        <v>7217</v>
      </c>
      <c r="C4021" t="s">
        <v>6151</v>
      </c>
    </row>
    <row r="4022" spans="1:4" hidden="1" x14ac:dyDescent="0.25">
      <c r="A4022" s="2" t="s">
        <v>2164</v>
      </c>
      <c r="B4022" t="s">
        <v>3905</v>
      </c>
      <c r="C4022" t="s">
        <v>11335</v>
      </c>
    </row>
    <row r="4023" spans="1:4" hidden="1" x14ac:dyDescent="0.25">
      <c r="A4023" s="2" t="s">
        <v>3905</v>
      </c>
      <c r="B4023" t="s">
        <v>6151</v>
      </c>
    </row>
    <row r="4024" spans="1:4" hidden="1" x14ac:dyDescent="0.25">
      <c r="A4024" s="2" t="s">
        <v>1094</v>
      </c>
    </row>
    <row r="4025" spans="1:4" hidden="1" x14ac:dyDescent="0.25">
      <c r="A4025" s="2" t="s">
        <v>648</v>
      </c>
      <c r="B4025" t="s">
        <v>10406</v>
      </c>
      <c r="C4025" t="s">
        <v>842</v>
      </c>
    </row>
    <row r="4026" spans="1:4" hidden="1" x14ac:dyDescent="0.25">
      <c r="A4026" s="2" t="s">
        <v>1094</v>
      </c>
    </row>
    <row r="4027" spans="1:4" hidden="1" x14ac:dyDescent="0.25">
      <c r="A4027" s="2" t="s">
        <v>2164</v>
      </c>
    </row>
    <row r="4028" spans="1:4" x14ac:dyDescent="0.25">
      <c r="A4028" s="2" t="s">
        <v>878</v>
      </c>
      <c r="B4028" t="s">
        <v>2164</v>
      </c>
      <c r="C4028" t="s">
        <v>6151</v>
      </c>
    </row>
    <row r="4029" spans="1:4" hidden="1" x14ac:dyDescent="0.25">
      <c r="A4029" s="2" t="s">
        <v>1094</v>
      </c>
    </row>
    <row r="4030" spans="1:4" hidden="1" x14ac:dyDescent="0.25">
      <c r="A4030" s="2" t="s">
        <v>1094</v>
      </c>
    </row>
    <row r="4031" spans="1:4" x14ac:dyDescent="0.25">
      <c r="A4031" s="2" t="s">
        <v>878</v>
      </c>
      <c r="B4031" t="s">
        <v>2164</v>
      </c>
      <c r="C4031" t="s">
        <v>14108</v>
      </c>
    </row>
    <row r="4032" spans="1:4" hidden="1" x14ac:dyDescent="0.25">
      <c r="A4032" s="2" t="s">
        <v>14109</v>
      </c>
      <c r="B4032" t="s">
        <v>6151</v>
      </c>
    </row>
    <row r="4033" spans="1:4" hidden="1" x14ac:dyDescent="0.25">
      <c r="A4033" s="2" t="s">
        <v>1094</v>
      </c>
    </row>
    <row r="4034" spans="1:4" hidden="1" x14ac:dyDescent="0.25">
      <c r="A4034" s="2" t="s">
        <v>6151</v>
      </c>
    </row>
    <row r="4035" spans="1:4" hidden="1" x14ac:dyDescent="0.25">
      <c r="A4035" s="2" t="s">
        <v>6151</v>
      </c>
    </row>
    <row r="4036" spans="1:4" hidden="1" x14ac:dyDescent="0.25">
      <c r="A4036" s="2" t="s">
        <v>648</v>
      </c>
      <c r="B4036" t="s">
        <v>14109</v>
      </c>
      <c r="C4036" t="s">
        <v>2164</v>
      </c>
    </row>
    <row r="4037" spans="1:4" hidden="1" x14ac:dyDescent="0.25">
      <c r="A4037" s="2" t="s">
        <v>2164</v>
      </c>
      <c r="B4037" t="s">
        <v>10406</v>
      </c>
      <c r="C4037" t="s">
        <v>842</v>
      </c>
      <c r="D4037" t="s">
        <v>11335</v>
      </c>
    </row>
    <row r="4038" spans="1:4" x14ac:dyDescent="0.25">
      <c r="A4038" s="2" t="s">
        <v>878</v>
      </c>
      <c r="B4038" t="s">
        <v>648</v>
      </c>
      <c r="C4038" t="s">
        <v>14109</v>
      </c>
      <c r="D4038" t="s">
        <v>2164</v>
      </c>
    </row>
    <row r="4039" spans="1:4" hidden="1" x14ac:dyDescent="0.25">
      <c r="A4039" s="2" t="s">
        <v>1094</v>
      </c>
      <c r="B4039" t="s">
        <v>2164</v>
      </c>
      <c r="C4039" t="s">
        <v>11335</v>
      </c>
    </row>
    <row r="4040" spans="1:4" hidden="1" x14ac:dyDescent="0.25">
      <c r="A4040" s="2" t="s">
        <v>2164</v>
      </c>
    </row>
    <row r="4041" spans="1:4" hidden="1" x14ac:dyDescent="0.25">
      <c r="A4041" s="2" t="s">
        <v>1094</v>
      </c>
      <c r="B4041" t="s">
        <v>2164</v>
      </c>
    </row>
    <row r="4042" spans="1:4" x14ac:dyDescent="0.25">
      <c r="A4042" s="2" t="s">
        <v>878</v>
      </c>
      <c r="B4042" t="s">
        <v>14109</v>
      </c>
    </row>
    <row r="4043" spans="1:4" hidden="1" x14ac:dyDescent="0.25">
      <c r="A4043" s="2" t="s">
        <v>1094</v>
      </c>
      <c r="B4043" t="s">
        <v>11335</v>
      </c>
    </row>
    <row r="4044" spans="1:4" hidden="1" x14ac:dyDescent="0.25">
      <c r="A4044" s="2" t="s">
        <v>2164</v>
      </c>
      <c r="B4044" t="s">
        <v>3905</v>
      </c>
      <c r="C4044" t="s">
        <v>14107</v>
      </c>
      <c r="D4044" t="s">
        <v>6151</v>
      </c>
    </row>
    <row r="4045" spans="1:4" hidden="1" x14ac:dyDescent="0.25">
      <c r="A4045" s="2" t="s">
        <v>51</v>
      </c>
    </row>
    <row r="4046" spans="1:4" hidden="1" x14ac:dyDescent="0.25">
      <c r="A4046" s="2" t="s">
        <v>842</v>
      </c>
      <c r="B4046" t="s">
        <v>3905</v>
      </c>
      <c r="C4046" t="s">
        <v>14107</v>
      </c>
    </row>
    <row r="4047" spans="1:4" hidden="1" x14ac:dyDescent="0.25">
      <c r="A4047" s="2" t="s">
        <v>3905</v>
      </c>
    </row>
    <row r="4048" spans="1:4" hidden="1" x14ac:dyDescent="0.25">
      <c r="A4048" s="2" t="s">
        <v>1094</v>
      </c>
      <c r="B4048" t="s">
        <v>2164</v>
      </c>
      <c r="C4048" t="s">
        <v>11335</v>
      </c>
      <c r="D4048" t="s">
        <v>7217</v>
      </c>
    </row>
    <row r="4049" spans="1:5" x14ac:dyDescent="0.25">
      <c r="A4049" s="2" t="s">
        <v>878</v>
      </c>
      <c r="B4049" t="s">
        <v>3905</v>
      </c>
      <c r="C4049" t="s">
        <v>6151</v>
      </c>
    </row>
    <row r="4050" spans="1:5" hidden="1" x14ac:dyDescent="0.25">
      <c r="A4050" s="2" t="s">
        <v>14109</v>
      </c>
      <c r="B4050" t="s">
        <v>2164</v>
      </c>
      <c r="C4050" t="s">
        <v>7050</v>
      </c>
    </row>
    <row r="4051" spans="1:5" hidden="1" x14ac:dyDescent="0.25">
      <c r="A4051" s="2" t="s">
        <v>1094</v>
      </c>
      <c r="B4051" t="s">
        <v>7050</v>
      </c>
      <c r="C4051" t="s">
        <v>11335</v>
      </c>
    </row>
    <row r="4052" spans="1:5" hidden="1" x14ac:dyDescent="0.25">
      <c r="A4052" s="2" t="s">
        <v>3905</v>
      </c>
    </row>
    <row r="4053" spans="1:5" hidden="1" x14ac:dyDescent="0.25">
      <c r="A4053" s="2" t="s">
        <v>648</v>
      </c>
      <c r="B4053" t="s">
        <v>10406</v>
      </c>
      <c r="C4053" t="s">
        <v>842</v>
      </c>
      <c r="D4053" t="s">
        <v>9990</v>
      </c>
    </row>
    <row r="4054" spans="1:5" hidden="1" x14ac:dyDescent="0.25">
      <c r="A4054" s="2" t="s">
        <v>1094</v>
      </c>
    </row>
    <row r="4055" spans="1:5" hidden="1" x14ac:dyDescent="0.25">
      <c r="A4055" s="2" t="s">
        <v>3905</v>
      </c>
    </row>
    <row r="4056" spans="1:5" hidden="1" x14ac:dyDescent="0.25">
      <c r="A4056" s="2" t="s">
        <v>1094</v>
      </c>
      <c r="B4056" t="s">
        <v>2164</v>
      </c>
      <c r="C4056" t="s">
        <v>11335</v>
      </c>
    </row>
    <row r="4057" spans="1:5" hidden="1" x14ac:dyDescent="0.25">
      <c r="A4057" s="2" t="s">
        <v>2164</v>
      </c>
    </row>
    <row r="4058" spans="1:5" hidden="1" x14ac:dyDescent="0.25">
      <c r="A4058" s="2" t="s">
        <v>648</v>
      </c>
      <c r="B4058" t="s">
        <v>10406</v>
      </c>
      <c r="C4058" t="s">
        <v>14108</v>
      </c>
    </row>
    <row r="4059" spans="1:5" hidden="1" x14ac:dyDescent="0.25">
      <c r="A4059" s="2" t="s">
        <v>11335</v>
      </c>
    </row>
    <row r="4060" spans="1:5" x14ac:dyDescent="0.25">
      <c r="A4060" s="2" t="s">
        <v>878</v>
      </c>
      <c r="B4060" t="s">
        <v>648</v>
      </c>
      <c r="C4060" t="s">
        <v>6767</v>
      </c>
      <c r="D4060" t="s">
        <v>1094</v>
      </c>
      <c r="E4060" t="s">
        <v>7217</v>
      </c>
    </row>
    <row r="4061" spans="1:5" hidden="1" x14ac:dyDescent="0.25">
      <c r="A4061" s="2" t="s">
        <v>648</v>
      </c>
      <c r="B4061" t="s">
        <v>1094</v>
      </c>
      <c r="C4061" t="s">
        <v>11335</v>
      </c>
    </row>
    <row r="4062" spans="1:5" hidden="1" x14ac:dyDescent="0.25">
      <c r="A4062" s="2" t="s">
        <v>1094</v>
      </c>
      <c r="B4062" t="s">
        <v>2164</v>
      </c>
    </row>
    <row r="4063" spans="1:5" hidden="1" x14ac:dyDescent="0.25">
      <c r="A4063" s="2" t="s">
        <v>2164</v>
      </c>
      <c r="B4063" t="s">
        <v>842</v>
      </c>
      <c r="C4063" t="s">
        <v>11335</v>
      </c>
      <c r="D4063" t="s">
        <v>14110</v>
      </c>
    </row>
    <row r="4064" spans="1:5" hidden="1" x14ac:dyDescent="0.25">
      <c r="A4064" s="2" t="s">
        <v>1094</v>
      </c>
      <c r="B4064" t="s">
        <v>8666</v>
      </c>
    </row>
    <row r="4065" spans="1:4" hidden="1" x14ac:dyDescent="0.25">
      <c r="A4065" s="2" t="s">
        <v>3905</v>
      </c>
      <c r="B4065" t="s">
        <v>6151</v>
      </c>
    </row>
    <row r="4066" spans="1:4" hidden="1" x14ac:dyDescent="0.25">
      <c r="A4066" s="2" t="s">
        <v>2164</v>
      </c>
    </row>
    <row r="4067" spans="1:4" hidden="1" x14ac:dyDescent="0.25">
      <c r="A4067" s="2" t="s">
        <v>2164</v>
      </c>
      <c r="B4067" t="s">
        <v>11335</v>
      </c>
    </row>
    <row r="4068" spans="1:4" hidden="1" x14ac:dyDescent="0.25">
      <c r="A4068" s="2" t="s">
        <v>1094</v>
      </c>
      <c r="B4068" t="s">
        <v>14108</v>
      </c>
    </row>
    <row r="4069" spans="1:4" hidden="1" x14ac:dyDescent="0.25">
      <c r="A4069" s="2" t="s">
        <v>2164</v>
      </c>
      <c r="B4069" t="s">
        <v>7217</v>
      </c>
      <c r="C4069" t="s">
        <v>6151</v>
      </c>
    </row>
    <row r="4070" spans="1:4" hidden="1" x14ac:dyDescent="0.25">
      <c r="A4070" s="2" t="s">
        <v>51</v>
      </c>
      <c r="B4070" t="s">
        <v>13169</v>
      </c>
      <c r="C4070" t="s">
        <v>14108</v>
      </c>
    </row>
    <row r="4071" spans="1:4" hidden="1" x14ac:dyDescent="0.25">
      <c r="A4071" s="2" t="s">
        <v>3905</v>
      </c>
      <c r="B4071" t="s">
        <v>14107</v>
      </c>
      <c r="C4071" t="s">
        <v>7217</v>
      </c>
      <c r="D4071" t="s">
        <v>6151</v>
      </c>
    </row>
    <row r="4072" spans="1:4" x14ac:dyDescent="0.25">
      <c r="A4072" s="2" t="s">
        <v>878</v>
      </c>
      <c r="B4072" t="s">
        <v>648</v>
      </c>
      <c r="C4072" t="s">
        <v>1094</v>
      </c>
    </row>
    <row r="4073" spans="1:4" hidden="1" x14ac:dyDescent="0.25">
      <c r="A4073" s="2" t="s">
        <v>3905</v>
      </c>
      <c r="B4073" t="s">
        <v>6151</v>
      </c>
    </row>
    <row r="4074" spans="1:4" hidden="1" x14ac:dyDescent="0.25">
      <c r="A4074" s="2" t="s">
        <v>1094</v>
      </c>
      <c r="B4074" t="s">
        <v>9990</v>
      </c>
      <c r="C4074" t="s">
        <v>11335</v>
      </c>
    </row>
    <row r="4075" spans="1:4" hidden="1" x14ac:dyDescent="0.25">
      <c r="A4075" s="2" t="s">
        <v>51</v>
      </c>
    </row>
    <row r="4076" spans="1:4" hidden="1" x14ac:dyDescent="0.25">
      <c r="A4076" s="2" t="s">
        <v>1094</v>
      </c>
      <c r="B4076" t="s">
        <v>842</v>
      </c>
    </row>
    <row r="4077" spans="1:4" hidden="1" x14ac:dyDescent="0.25">
      <c r="A4077" s="2" t="s">
        <v>51</v>
      </c>
    </row>
    <row r="4078" spans="1:4" hidden="1" x14ac:dyDescent="0.25">
      <c r="A4078" s="2" t="s">
        <v>3905</v>
      </c>
    </row>
    <row r="4079" spans="1:4" hidden="1" x14ac:dyDescent="0.25">
      <c r="A4079" s="2" t="s">
        <v>1094</v>
      </c>
      <c r="B4079" t="s">
        <v>2164</v>
      </c>
      <c r="C4079" t="s">
        <v>7050</v>
      </c>
    </row>
    <row r="4080" spans="1:4" hidden="1" x14ac:dyDescent="0.25">
      <c r="A4080" s="2" t="s">
        <v>3905</v>
      </c>
      <c r="B4080" t="s">
        <v>14107</v>
      </c>
      <c r="C4080" t="s">
        <v>7217</v>
      </c>
    </row>
    <row r="4081" spans="1:5" x14ac:dyDescent="0.25">
      <c r="A4081" s="2" t="s">
        <v>878</v>
      </c>
      <c r="B4081" t="s">
        <v>7217</v>
      </c>
    </row>
    <row r="4082" spans="1:5" hidden="1" x14ac:dyDescent="0.25">
      <c r="A4082" s="2" t="s">
        <v>2164</v>
      </c>
    </row>
    <row r="4083" spans="1:5" hidden="1" x14ac:dyDescent="0.25">
      <c r="A4083" s="2" t="s">
        <v>1094</v>
      </c>
      <c r="B4083" t="s">
        <v>51</v>
      </c>
    </row>
    <row r="4084" spans="1:5" hidden="1" x14ac:dyDescent="0.25">
      <c r="A4084" s="2" t="s">
        <v>2164</v>
      </c>
    </row>
    <row r="4085" spans="1:5" hidden="1" x14ac:dyDescent="0.25">
      <c r="A4085" s="2" t="s">
        <v>1094</v>
      </c>
      <c r="B4085" t="s">
        <v>2164</v>
      </c>
      <c r="C4085" t="s">
        <v>11335</v>
      </c>
    </row>
    <row r="4086" spans="1:5" hidden="1" x14ac:dyDescent="0.25">
      <c r="A4086" s="2" t="s">
        <v>2164</v>
      </c>
      <c r="B4086" t="s">
        <v>11335</v>
      </c>
    </row>
    <row r="4087" spans="1:5" x14ac:dyDescent="0.25">
      <c r="A4087" s="2" t="s">
        <v>878</v>
      </c>
      <c r="B4087" t="s">
        <v>2164</v>
      </c>
      <c r="C4087" t="s">
        <v>3905</v>
      </c>
      <c r="D4087" t="s">
        <v>6151</v>
      </c>
    </row>
    <row r="4088" spans="1:5" hidden="1" x14ac:dyDescent="0.25">
      <c r="A4088" s="2" t="s">
        <v>2164</v>
      </c>
    </row>
    <row r="4089" spans="1:5" hidden="1" x14ac:dyDescent="0.25">
      <c r="A4089" s="2" t="s">
        <v>1094</v>
      </c>
      <c r="B4089" t="s">
        <v>2164</v>
      </c>
      <c r="C4089" t="s">
        <v>11335</v>
      </c>
    </row>
    <row r="4090" spans="1:5" hidden="1" x14ac:dyDescent="0.25">
      <c r="A4090" s="2" t="s">
        <v>2164</v>
      </c>
    </row>
    <row r="4091" spans="1:5" hidden="1" x14ac:dyDescent="0.25">
      <c r="A4091" s="2" t="s">
        <v>1094</v>
      </c>
      <c r="B4091" t="s">
        <v>14109</v>
      </c>
      <c r="C4091" t="s">
        <v>2164</v>
      </c>
      <c r="D4091" t="s">
        <v>7217</v>
      </c>
    </row>
    <row r="4092" spans="1:5" hidden="1" x14ac:dyDescent="0.25">
      <c r="A4092" s="2" t="s">
        <v>2164</v>
      </c>
      <c r="B4092" t="s">
        <v>11335</v>
      </c>
    </row>
    <row r="4093" spans="1:5" hidden="1" x14ac:dyDescent="0.25">
      <c r="A4093" s="2" t="s">
        <v>1094</v>
      </c>
      <c r="B4093" t="s">
        <v>2164</v>
      </c>
      <c r="C4093" t="s">
        <v>11335</v>
      </c>
    </row>
    <row r="4094" spans="1:5" hidden="1" x14ac:dyDescent="0.25">
      <c r="A4094" s="2" t="s">
        <v>1094</v>
      </c>
      <c r="B4094" t="s">
        <v>10406</v>
      </c>
      <c r="C4094" t="s">
        <v>9990</v>
      </c>
      <c r="D4094" t="s">
        <v>11335</v>
      </c>
      <c r="E4094" t="s">
        <v>14112</v>
      </c>
    </row>
    <row r="4095" spans="1:5" hidden="1" x14ac:dyDescent="0.25">
      <c r="A4095" s="2" t="s">
        <v>1094</v>
      </c>
      <c r="B4095" t="s">
        <v>51</v>
      </c>
      <c r="C4095" t="s">
        <v>14110</v>
      </c>
    </row>
    <row r="4096" spans="1:5" hidden="1" x14ac:dyDescent="0.25">
      <c r="A4096" s="2" t="s">
        <v>51</v>
      </c>
    </row>
    <row r="4097" spans="1:4" hidden="1" x14ac:dyDescent="0.25">
      <c r="A4097" s="2" t="s">
        <v>2164</v>
      </c>
    </row>
    <row r="4098" spans="1:4" hidden="1" x14ac:dyDescent="0.25">
      <c r="A4098" s="2" t="s">
        <v>1094</v>
      </c>
      <c r="B4098" t="s">
        <v>14108</v>
      </c>
    </row>
    <row r="4099" spans="1:4" hidden="1" x14ac:dyDescent="0.25">
      <c r="A4099" s="2" t="s">
        <v>1094</v>
      </c>
      <c r="B4099" t="s">
        <v>2164</v>
      </c>
      <c r="C4099" t="s">
        <v>10406</v>
      </c>
    </row>
    <row r="4100" spans="1:4" hidden="1" x14ac:dyDescent="0.25">
      <c r="A4100" s="2" t="s">
        <v>51</v>
      </c>
    </row>
    <row r="4101" spans="1:4" hidden="1" x14ac:dyDescent="0.25">
      <c r="A4101" s="2" t="s">
        <v>1094</v>
      </c>
      <c r="B4101" t="s">
        <v>2164</v>
      </c>
      <c r="C4101" t="s">
        <v>11335</v>
      </c>
    </row>
    <row r="4102" spans="1:4" hidden="1" x14ac:dyDescent="0.25">
      <c r="A4102" s="2" t="s">
        <v>3905</v>
      </c>
      <c r="B4102" t="s">
        <v>6151</v>
      </c>
    </row>
    <row r="4103" spans="1:4" hidden="1" x14ac:dyDescent="0.25">
      <c r="A4103" s="2" t="s">
        <v>2164</v>
      </c>
      <c r="B4103" t="s">
        <v>11335</v>
      </c>
      <c r="C4103" t="s">
        <v>7217</v>
      </c>
      <c r="D4103" t="s">
        <v>6151</v>
      </c>
    </row>
    <row r="4104" spans="1:4" hidden="1" x14ac:dyDescent="0.25">
      <c r="A4104" s="2" t="s">
        <v>1094</v>
      </c>
      <c r="B4104" t="s">
        <v>14109</v>
      </c>
      <c r="C4104" t="s">
        <v>2164</v>
      </c>
    </row>
    <row r="4105" spans="1:4" hidden="1" x14ac:dyDescent="0.25">
      <c r="A4105" s="2" t="s">
        <v>1094</v>
      </c>
      <c r="B4105" t="s">
        <v>2164</v>
      </c>
      <c r="C4105" t="s">
        <v>10406</v>
      </c>
      <c r="D4105" t="s">
        <v>11335</v>
      </c>
    </row>
    <row r="4106" spans="1:4" hidden="1" x14ac:dyDescent="0.25">
      <c r="A4106" s="2" t="s">
        <v>1094</v>
      </c>
      <c r="B4106" t="s">
        <v>3905</v>
      </c>
    </row>
    <row r="4107" spans="1:4" hidden="1" x14ac:dyDescent="0.25">
      <c r="A4107" s="2" t="s">
        <v>3905</v>
      </c>
    </row>
    <row r="4108" spans="1:4" hidden="1" x14ac:dyDescent="0.25">
      <c r="A4108" s="2" t="s">
        <v>2164</v>
      </c>
      <c r="B4108" t="s">
        <v>13169</v>
      </c>
    </row>
    <row r="4109" spans="1:4" hidden="1" x14ac:dyDescent="0.25">
      <c r="A4109" s="2" t="s">
        <v>2164</v>
      </c>
      <c r="B4109" t="s">
        <v>3905</v>
      </c>
      <c r="C4109" t="s">
        <v>14107</v>
      </c>
      <c r="D4109" t="s">
        <v>6151</v>
      </c>
    </row>
    <row r="4110" spans="1:4" hidden="1" x14ac:dyDescent="0.25">
      <c r="A4110" s="2" t="s">
        <v>648</v>
      </c>
      <c r="B4110" t="s">
        <v>1094</v>
      </c>
      <c r="C4110" t="s">
        <v>7217</v>
      </c>
    </row>
    <row r="4111" spans="1:4" hidden="1" x14ac:dyDescent="0.25">
      <c r="A4111" s="2" t="s">
        <v>14109</v>
      </c>
      <c r="B4111" t="s">
        <v>2164</v>
      </c>
    </row>
    <row r="4112" spans="1:4" hidden="1" x14ac:dyDescent="0.25">
      <c r="A4112" s="2" t="s">
        <v>1094</v>
      </c>
      <c r="B4112" t="s">
        <v>7217</v>
      </c>
    </row>
    <row r="4113" spans="1:6" hidden="1" x14ac:dyDescent="0.25">
      <c r="A4113" s="2" t="s">
        <v>1094</v>
      </c>
      <c r="B4113" t="s">
        <v>9990</v>
      </c>
    </row>
    <row r="4114" spans="1:6" hidden="1" x14ac:dyDescent="0.25">
      <c r="A4114" s="2" t="s">
        <v>2164</v>
      </c>
      <c r="B4114" t="s">
        <v>9990</v>
      </c>
    </row>
    <row r="4115" spans="1:6" hidden="1" x14ac:dyDescent="0.25">
      <c r="A4115" s="2" t="s">
        <v>1094</v>
      </c>
      <c r="B4115" t="s">
        <v>2164</v>
      </c>
      <c r="C4115" t="s">
        <v>10406</v>
      </c>
    </row>
    <row r="4116" spans="1:6" hidden="1" x14ac:dyDescent="0.25">
      <c r="A4116" s="2" t="s">
        <v>2164</v>
      </c>
      <c r="B4116" t="s">
        <v>10406</v>
      </c>
      <c r="C4116" t="s">
        <v>9990</v>
      </c>
      <c r="D4116" t="s">
        <v>11335</v>
      </c>
    </row>
    <row r="4117" spans="1:6" hidden="1" x14ac:dyDescent="0.25">
      <c r="A4117" s="2" t="s">
        <v>2164</v>
      </c>
    </row>
    <row r="4118" spans="1:6" hidden="1" x14ac:dyDescent="0.25">
      <c r="A4118" s="2" t="s">
        <v>6151</v>
      </c>
    </row>
    <row r="4119" spans="1:6" hidden="1" x14ac:dyDescent="0.25">
      <c r="A4119" s="2" t="s">
        <v>648</v>
      </c>
      <c r="B4119" t="s">
        <v>6767</v>
      </c>
      <c r="C4119" t="s">
        <v>1094</v>
      </c>
      <c r="D4119" t="s">
        <v>10406</v>
      </c>
      <c r="E4119" t="s">
        <v>842</v>
      </c>
      <c r="F4119" t="s">
        <v>9990</v>
      </c>
    </row>
    <row r="4120" spans="1:6" hidden="1" x14ac:dyDescent="0.25">
      <c r="A4120" s="2" t="s">
        <v>6767</v>
      </c>
      <c r="B4120" t="s">
        <v>10406</v>
      </c>
      <c r="C4120" t="s">
        <v>842</v>
      </c>
      <c r="D4120" t="s">
        <v>7050</v>
      </c>
    </row>
    <row r="4121" spans="1:6" x14ac:dyDescent="0.25">
      <c r="A4121" s="2" t="s">
        <v>878</v>
      </c>
      <c r="B4121" t="s">
        <v>14109</v>
      </c>
      <c r="C4121" t="s">
        <v>2164</v>
      </c>
      <c r="D4121" t="s">
        <v>6151</v>
      </c>
    </row>
    <row r="4122" spans="1:6" hidden="1" x14ac:dyDescent="0.25">
      <c r="A4122" s="2" t="s">
        <v>2164</v>
      </c>
      <c r="B4122" t="s">
        <v>6151</v>
      </c>
    </row>
    <row r="4123" spans="1:6" hidden="1" x14ac:dyDescent="0.25">
      <c r="A4123" s="2" t="s">
        <v>3905</v>
      </c>
      <c r="B4123" t="s">
        <v>6151</v>
      </c>
    </row>
    <row r="4124" spans="1:6" hidden="1" x14ac:dyDescent="0.25">
      <c r="A4124" s="2" t="s">
        <v>3905</v>
      </c>
      <c r="B4124" t="s">
        <v>14107</v>
      </c>
      <c r="C4124" t="s">
        <v>6151</v>
      </c>
    </row>
    <row r="4125" spans="1:6" hidden="1" x14ac:dyDescent="0.25">
      <c r="A4125" s="2" t="s">
        <v>2164</v>
      </c>
    </row>
    <row r="4126" spans="1:6" hidden="1" x14ac:dyDescent="0.25">
      <c r="A4126" s="2" t="s">
        <v>2164</v>
      </c>
    </row>
    <row r="4127" spans="1:6" hidden="1" x14ac:dyDescent="0.25">
      <c r="A4127" s="2" t="s">
        <v>6151</v>
      </c>
    </row>
    <row r="4128" spans="1:6" hidden="1" x14ac:dyDescent="0.25">
      <c r="A4128" s="2" t="s">
        <v>2164</v>
      </c>
    </row>
    <row r="4129" spans="1:5" hidden="1" x14ac:dyDescent="0.25">
      <c r="A4129" s="2" t="s">
        <v>2164</v>
      </c>
      <c r="B4129" t="s">
        <v>6151</v>
      </c>
    </row>
    <row r="4130" spans="1:5" hidden="1" x14ac:dyDescent="0.25">
      <c r="A4130" s="2" t="s">
        <v>1094</v>
      </c>
      <c r="B4130" t="s">
        <v>2164</v>
      </c>
      <c r="C4130" t="s">
        <v>11335</v>
      </c>
    </row>
    <row r="4131" spans="1:5" hidden="1" x14ac:dyDescent="0.25">
      <c r="A4131" s="2" t="s">
        <v>1094</v>
      </c>
      <c r="B4131" t="s">
        <v>7050</v>
      </c>
      <c r="C4131" t="s">
        <v>11335</v>
      </c>
    </row>
    <row r="4132" spans="1:5" x14ac:dyDescent="0.25">
      <c r="A4132" s="2" t="s">
        <v>878</v>
      </c>
      <c r="B4132" t="s">
        <v>1094</v>
      </c>
      <c r="C4132" t="s">
        <v>3905</v>
      </c>
    </row>
    <row r="4133" spans="1:5" hidden="1" x14ac:dyDescent="0.25">
      <c r="A4133" s="2" t="s">
        <v>2164</v>
      </c>
      <c r="B4133" t="s">
        <v>11335</v>
      </c>
      <c r="C4133" t="s">
        <v>14110</v>
      </c>
    </row>
    <row r="4134" spans="1:5" hidden="1" x14ac:dyDescent="0.25">
      <c r="A4134" s="2" t="s">
        <v>7746</v>
      </c>
      <c r="B4134" t="s">
        <v>14109</v>
      </c>
      <c r="C4134" t="s">
        <v>2164</v>
      </c>
    </row>
    <row r="4135" spans="1:5" hidden="1" x14ac:dyDescent="0.25">
      <c r="A4135" s="2" t="s">
        <v>1094</v>
      </c>
      <c r="B4135" t="s">
        <v>2164</v>
      </c>
    </row>
    <row r="4136" spans="1:5" hidden="1" x14ac:dyDescent="0.25">
      <c r="A4136" s="2" t="s">
        <v>14109</v>
      </c>
      <c r="B4136" t="s">
        <v>2164</v>
      </c>
    </row>
    <row r="4137" spans="1:5" hidden="1" x14ac:dyDescent="0.25">
      <c r="A4137" s="2" t="s">
        <v>3905</v>
      </c>
    </row>
    <row r="4138" spans="1:5" hidden="1" x14ac:dyDescent="0.25">
      <c r="A4138" s="2" t="s">
        <v>2164</v>
      </c>
    </row>
    <row r="4139" spans="1:5" hidden="1" x14ac:dyDescent="0.25">
      <c r="A4139" s="2" t="s">
        <v>1094</v>
      </c>
      <c r="B4139" t="s">
        <v>2164</v>
      </c>
      <c r="C4139" t="s">
        <v>14107</v>
      </c>
      <c r="D4139" t="s">
        <v>11335</v>
      </c>
      <c r="E4139" t="s">
        <v>6151</v>
      </c>
    </row>
    <row r="4140" spans="1:5" hidden="1" x14ac:dyDescent="0.25">
      <c r="A4140" s="2" t="s">
        <v>3905</v>
      </c>
      <c r="B4140" t="s">
        <v>7217</v>
      </c>
      <c r="C4140" t="s">
        <v>6151</v>
      </c>
    </row>
    <row r="4141" spans="1:5" hidden="1" x14ac:dyDescent="0.25">
      <c r="A4141" s="2" t="s">
        <v>648</v>
      </c>
      <c r="B4141" t="s">
        <v>2164</v>
      </c>
      <c r="C4141" t="s">
        <v>8666</v>
      </c>
    </row>
    <row r="4142" spans="1:5" x14ac:dyDescent="0.25">
      <c r="A4142" s="2" t="s">
        <v>878</v>
      </c>
      <c r="B4142" t="s">
        <v>648</v>
      </c>
      <c r="C4142" t="s">
        <v>6151</v>
      </c>
    </row>
    <row r="4143" spans="1:5" x14ac:dyDescent="0.25">
      <c r="A4143" s="2" t="s">
        <v>878</v>
      </c>
      <c r="B4143" t="s">
        <v>1094</v>
      </c>
      <c r="C4143" t="s">
        <v>3905</v>
      </c>
      <c r="D4143" t="s">
        <v>7217</v>
      </c>
    </row>
    <row r="4144" spans="1:5" hidden="1" x14ac:dyDescent="0.25">
      <c r="A4144" s="2" t="s">
        <v>1094</v>
      </c>
      <c r="B4144" t="s">
        <v>7217</v>
      </c>
    </row>
    <row r="4145" spans="1:4" hidden="1" x14ac:dyDescent="0.25">
      <c r="A4145" s="2" t="s">
        <v>3905</v>
      </c>
      <c r="B4145" t="s">
        <v>14107</v>
      </c>
    </row>
    <row r="4146" spans="1:4" hidden="1" x14ac:dyDescent="0.25">
      <c r="A4146" s="2" t="s">
        <v>1094</v>
      </c>
    </row>
    <row r="4147" spans="1:4" hidden="1" x14ac:dyDescent="0.25">
      <c r="A4147" s="2" t="s">
        <v>14109</v>
      </c>
      <c r="B4147" t="s">
        <v>2164</v>
      </c>
    </row>
    <row r="4148" spans="1:4" x14ac:dyDescent="0.25">
      <c r="A4148" s="2" t="s">
        <v>878</v>
      </c>
      <c r="B4148" t="s">
        <v>648</v>
      </c>
      <c r="C4148" t="s">
        <v>7217</v>
      </c>
      <c r="D4148" t="s">
        <v>6151</v>
      </c>
    </row>
    <row r="4149" spans="1:4" x14ac:dyDescent="0.25">
      <c r="A4149" s="2" t="s">
        <v>878</v>
      </c>
      <c r="B4149" t="s">
        <v>1094</v>
      </c>
    </row>
    <row r="4150" spans="1:4" hidden="1" x14ac:dyDescent="0.25">
      <c r="A4150" s="2" t="s">
        <v>14109</v>
      </c>
      <c r="B4150" t="s">
        <v>2164</v>
      </c>
      <c r="C4150" t="s">
        <v>11335</v>
      </c>
    </row>
    <row r="4151" spans="1:4" hidden="1" x14ac:dyDescent="0.25">
      <c r="A4151" s="2" t="s">
        <v>7746</v>
      </c>
      <c r="B4151" t="s">
        <v>14109</v>
      </c>
      <c r="C4151" t="s">
        <v>2164</v>
      </c>
      <c r="D4151" t="s">
        <v>11335</v>
      </c>
    </row>
    <row r="4152" spans="1:4" hidden="1" x14ac:dyDescent="0.25">
      <c r="A4152" s="2" t="s">
        <v>2164</v>
      </c>
      <c r="B4152" t="s">
        <v>3905</v>
      </c>
      <c r="C4152" t="s">
        <v>14107</v>
      </c>
      <c r="D4152" t="s">
        <v>6151</v>
      </c>
    </row>
    <row r="4153" spans="1:4" hidden="1" x14ac:dyDescent="0.25">
      <c r="A4153" s="2" t="s">
        <v>2164</v>
      </c>
      <c r="B4153" t="s">
        <v>6151</v>
      </c>
    </row>
    <row r="4154" spans="1:4" hidden="1" x14ac:dyDescent="0.25">
      <c r="A4154" s="2" t="s">
        <v>2164</v>
      </c>
    </row>
    <row r="4155" spans="1:4" hidden="1" x14ac:dyDescent="0.25">
      <c r="A4155" s="2" t="s">
        <v>2164</v>
      </c>
      <c r="B4155" t="s">
        <v>14108</v>
      </c>
    </row>
    <row r="4156" spans="1:4" hidden="1" x14ac:dyDescent="0.25">
      <c r="A4156" s="2" t="s">
        <v>648</v>
      </c>
      <c r="B4156" t="s">
        <v>2164</v>
      </c>
      <c r="C4156" t="s">
        <v>11335</v>
      </c>
      <c r="D4156" t="s">
        <v>8666</v>
      </c>
    </row>
    <row r="4157" spans="1:4" hidden="1" x14ac:dyDescent="0.25">
      <c r="A4157" s="2" t="s">
        <v>6767</v>
      </c>
      <c r="B4157" t="s">
        <v>1094</v>
      </c>
      <c r="C4157" t="s">
        <v>2164</v>
      </c>
    </row>
    <row r="4158" spans="1:4" hidden="1" x14ac:dyDescent="0.25">
      <c r="A4158" s="2" t="s">
        <v>1094</v>
      </c>
      <c r="B4158" t="s">
        <v>2164</v>
      </c>
    </row>
    <row r="4159" spans="1:4" hidden="1" x14ac:dyDescent="0.25">
      <c r="A4159" s="2" t="s">
        <v>7746</v>
      </c>
      <c r="B4159" t="s">
        <v>1094</v>
      </c>
      <c r="C4159" t="s">
        <v>2164</v>
      </c>
    </row>
    <row r="4160" spans="1:4" hidden="1" x14ac:dyDescent="0.25">
      <c r="A4160" s="2" t="s">
        <v>2164</v>
      </c>
      <c r="B4160" t="s">
        <v>11335</v>
      </c>
    </row>
    <row r="4161" spans="1:4" hidden="1" x14ac:dyDescent="0.25">
      <c r="A4161" s="2" t="s">
        <v>2164</v>
      </c>
      <c r="B4161" t="s">
        <v>6151</v>
      </c>
    </row>
    <row r="4162" spans="1:4" hidden="1" x14ac:dyDescent="0.25">
      <c r="A4162" s="2" t="s">
        <v>2164</v>
      </c>
    </row>
    <row r="4163" spans="1:4" hidden="1" x14ac:dyDescent="0.25">
      <c r="A4163" s="2" t="s">
        <v>2164</v>
      </c>
      <c r="B4163" t="s">
        <v>11335</v>
      </c>
    </row>
    <row r="4164" spans="1:4" hidden="1" x14ac:dyDescent="0.25">
      <c r="A4164" s="2" t="s">
        <v>2164</v>
      </c>
    </row>
    <row r="4165" spans="1:4" hidden="1" x14ac:dyDescent="0.25">
      <c r="A4165" s="2" t="s">
        <v>648</v>
      </c>
      <c r="B4165" t="s">
        <v>51</v>
      </c>
      <c r="C4165" t="s">
        <v>2164</v>
      </c>
      <c r="D4165" t="s">
        <v>14108</v>
      </c>
    </row>
    <row r="4166" spans="1:4" hidden="1" x14ac:dyDescent="0.25">
      <c r="A4166" s="2" t="s">
        <v>2164</v>
      </c>
      <c r="B4166" t="s">
        <v>9990</v>
      </c>
      <c r="C4166" t="s">
        <v>11335</v>
      </c>
    </row>
    <row r="4167" spans="1:4" hidden="1" x14ac:dyDescent="0.25">
      <c r="A4167" s="2" t="s">
        <v>1094</v>
      </c>
      <c r="B4167" t="s">
        <v>2164</v>
      </c>
    </row>
    <row r="4168" spans="1:4" hidden="1" x14ac:dyDescent="0.25">
      <c r="A4168" s="2" t="s">
        <v>14109</v>
      </c>
      <c r="B4168" t="s">
        <v>51</v>
      </c>
    </row>
    <row r="4169" spans="1:4" hidden="1" x14ac:dyDescent="0.25">
      <c r="A4169" s="2" t="s">
        <v>2164</v>
      </c>
      <c r="B4169" t="s">
        <v>7050</v>
      </c>
      <c r="C4169" t="s">
        <v>11335</v>
      </c>
    </row>
    <row r="4170" spans="1:4" x14ac:dyDescent="0.25">
      <c r="A4170" s="2" t="s">
        <v>878</v>
      </c>
      <c r="B4170" t="s">
        <v>14109</v>
      </c>
      <c r="C4170" t="s">
        <v>2164</v>
      </c>
      <c r="D4170" t="s">
        <v>6151</v>
      </c>
    </row>
    <row r="4171" spans="1:4" x14ac:dyDescent="0.25">
      <c r="A4171" s="2" t="s">
        <v>878</v>
      </c>
      <c r="B4171" t="s">
        <v>14109</v>
      </c>
      <c r="C4171" t="s">
        <v>2164</v>
      </c>
      <c r="D4171" t="s">
        <v>6151</v>
      </c>
    </row>
    <row r="4172" spans="1:4" hidden="1" x14ac:dyDescent="0.25">
      <c r="A4172" s="2" t="s">
        <v>14109</v>
      </c>
      <c r="B4172" t="s">
        <v>2164</v>
      </c>
      <c r="C4172" t="s">
        <v>6151</v>
      </c>
    </row>
    <row r="4173" spans="1:4" hidden="1" x14ac:dyDescent="0.25">
      <c r="A4173" s="2" t="s">
        <v>1094</v>
      </c>
      <c r="B4173" t="s">
        <v>11335</v>
      </c>
    </row>
    <row r="4174" spans="1:4" hidden="1" x14ac:dyDescent="0.25">
      <c r="A4174" s="2" t="s">
        <v>3905</v>
      </c>
      <c r="B4174" t="s">
        <v>14107</v>
      </c>
      <c r="C4174" t="s">
        <v>6151</v>
      </c>
    </row>
    <row r="4175" spans="1:4" hidden="1" x14ac:dyDescent="0.25">
      <c r="A4175" s="2" t="s">
        <v>2164</v>
      </c>
    </row>
    <row r="4176" spans="1:4" hidden="1" x14ac:dyDescent="0.25">
      <c r="A4176" s="2" t="s">
        <v>1094</v>
      </c>
      <c r="B4176" t="s">
        <v>2164</v>
      </c>
      <c r="C4176" t="s">
        <v>11335</v>
      </c>
    </row>
    <row r="4177" spans="1:6" hidden="1" x14ac:dyDescent="0.25">
      <c r="A4177" s="2" t="s">
        <v>6767</v>
      </c>
      <c r="B4177" t="s">
        <v>7746</v>
      </c>
      <c r="C4177" t="s">
        <v>51</v>
      </c>
      <c r="D4177" t="s">
        <v>2164</v>
      </c>
      <c r="E4177" t="s">
        <v>13169</v>
      </c>
      <c r="F4177" t="s">
        <v>14110</v>
      </c>
    </row>
    <row r="4178" spans="1:6" hidden="1" x14ac:dyDescent="0.25">
      <c r="A4178" s="2" t="s">
        <v>648</v>
      </c>
    </row>
    <row r="4179" spans="1:6" hidden="1" x14ac:dyDescent="0.25">
      <c r="A4179" s="2" t="s">
        <v>51</v>
      </c>
      <c r="B4179" t="s">
        <v>14110</v>
      </c>
    </row>
    <row r="4180" spans="1:6" hidden="1" x14ac:dyDescent="0.25">
      <c r="A4180" s="2" t="s">
        <v>2164</v>
      </c>
      <c r="B4180" t="s">
        <v>11335</v>
      </c>
    </row>
    <row r="4181" spans="1:6" hidden="1" x14ac:dyDescent="0.25">
      <c r="A4181" s="2" t="s">
        <v>51</v>
      </c>
      <c r="B4181" t="s">
        <v>13169</v>
      </c>
    </row>
    <row r="4182" spans="1:6" hidden="1" x14ac:dyDescent="0.25">
      <c r="A4182" s="2" t="s">
        <v>2164</v>
      </c>
      <c r="B4182" t="s">
        <v>8666</v>
      </c>
    </row>
    <row r="4183" spans="1:6" hidden="1" x14ac:dyDescent="0.25">
      <c r="A4183" s="2" t="s">
        <v>7746</v>
      </c>
      <c r="B4183" t="s">
        <v>51</v>
      </c>
      <c r="C4183" t="s">
        <v>13169</v>
      </c>
    </row>
    <row r="4184" spans="1:6" hidden="1" x14ac:dyDescent="0.25">
      <c r="A4184" s="2" t="s">
        <v>14109</v>
      </c>
      <c r="B4184" t="s">
        <v>2164</v>
      </c>
      <c r="C4184" t="s">
        <v>11335</v>
      </c>
    </row>
    <row r="4185" spans="1:6" hidden="1" x14ac:dyDescent="0.25">
      <c r="A4185" s="2" t="s">
        <v>1094</v>
      </c>
      <c r="B4185" t="s">
        <v>2164</v>
      </c>
    </row>
    <row r="4186" spans="1:6" hidden="1" x14ac:dyDescent="0.25">
      <c r="A4186" s="2" t="s">
        <v>1094</v>
      </c>
    </row>
    <row r="4187" spans="1:6" hidden="1" x14ac:dyDescent="0.25">
      <c r="A4187" s="2" t="s">
        <v>1094</v>
      </c>
      <c r="B4187" t="s">
        <v>2164</v>
      </c>
      <c r="C4187" t="s">
        <v>6151</v>
      </c>
    </row>
    <row r="4188" spans="1:6" hidden="1" x14ac:dyDescent="0.25">
      <c r="A4188" s="2" t="s">
        <v>1094</v>
      </c>
      <c r="B4188" t="s">
        <v>2164</v>
      </c>
    </row>
    <row r="4189" spans="1:6" hidden="1" x14ac:dyDescent="0.25">
      <c r="A4189" s="2" t="s">
        <v>1094</v>
      </c>
      <c r="B4189" t="s">
        <v>842</v>
      </c>
      <c r="C4189" t="s">
        <v>3905</v>
      </c>
      <c r="D4189" t="s">
        <v>6151</v>
      </c>
    </row>
    <row r="4190" spans="1:6" x14ac:dyDescent="0.25">
      <c r="A4190" s="2" t="s">
        <v>878</v>
      </c>
      <c r="B4190" t="s">
        <v>648</v>
      </c>
      <c r="C4190" t="s">
        <v>1094</v>
      </c>
      <c r="D4190" t="s">
        <v>2164</v>
      </c>
      <c r="E4190" t="s">
        <v>7050</v>
      </c>
      <c r="F4190" t="s">
        <v>7217</v>
      </c>
    </row>
    <row r="4191" spans="1:6" hidden="1" x14ac:dyDescent="0.25">
      <c r="A4191" s="2" t="s">
        <v>7746</v>
      </c>
      <c r="B4191" t="s">
        <v>1094</v>
      </c>
      <c r="C4191" t="s">
        <v>2164</v>
      </c>
      <c r="D4191" t="s">
        <v>7050</v>
      </c>
    </row>
    <row r="4192" spans="1:6" hidden="1" x14ac:dyDescent="0.25">
      <c r="A4192" s="2" t="s">
        <v>1094</v>
      </c>
      <c r="B4192" t="s">
        <v>2164</v>
      </c>
    </row>
    <row r="4193" spans="1:5" hidden="1" x14ac:dyDescent="0.25">
      <c r="A4193" s="2" t="s">
        <v>1094</v>
      </c>
      <c r="B4193" t="s">
        <v>2164</v>
      </c>
      <c r="C4193" t="s">
        <v>11335</v>
      </c>
      <c r="D4193" t="s">
        <v>14108</v>
      </c>
    </row>
    <row r="4194" spans="1:5" hidden="1" x14ac:dyDescent="0.25">
      <c r="A4194" s="2" t="s">
        <v>2164</v>
      </c>
    </row>
    <row r="4195" spans="1:5" hidden="1" x14ac:dyDescent="0.25">
      <c r="A4195" s="2" t="s">
        <v>6767</v>
      </c>
      <c r="B4195" t="s">
        <v>1094</v>
      </c>
      <c r="C4195" t="s">
        <v>10406</v>
      </c>
      <c r="D4195" t="s">
        <v>11335</v>
      </c>
    </row>
    <row r="4196" spans="1:5" hidden="1" x14ac:dyDescent="0.25">
      <c r="A4196" s="2" t="s">
        <v>14109</v>
      </c>
      <c r="B4196" t="s">
        <v>2164</v>
      </c>
    </row>
    <row r="4197" spans="1:5" hidden="1" x14ac:dyDescent="0.25">
      <c r="A4197" s="2" t="s">
        <v>648</v>
      </c>
      <c r="B4197" t="s">
        <v>10406</v>
      </c>
      <c r="C4197" t="s">
        <v>842</v>
      </c>
    </row>
    <row r="4198" spans="1:5" hidden="1" x14ac:dyDescent="0.25">
      <c r="A4198" s="2" t="s">
        <v>1094</v>
      </c>
      <c r="B4198" t="s">
        <v>2164</v>
      </c>
      <c r="C4198" t="s">
        <v>9990</v>
      </c>
      <c r="D4198" t="s">
        <v>11335</v>
      </c>
    </row>
    <row r="4199" spans="1:5" hidden="1" x14ac:dyDescent="0.25">
      <c r="A4199" s="2" t="s">
        <v>2164</v>
      </c>
    </row>
    <row r="4200" spans="1:5" hidden="1" x14ac:dyDescent="0.25">
      <c r="A4200" s="2" t="s">
        <v>3905</v>
      </c>
      <c r="B4200" t="s">
        <v>11335</v>
      </c>
      <c r="C4200" t="s">
        <v>7217</v>
      </c>
    </row>
    <row r="4201" spans="1:5" hidden="1" x14ac:dyDescent="0.25">
      <c r="A4201" s="2" t="s">
        <v>2164</v>
      </c>
      <c r="B4201" t="s">
        <v>11335</v>
      </c>
    </row>
    <row r="4202" spans="1:5" hidden="1" x14ac:dyDescent="0.25">
      <c r="A4202" s="2" t="s">
        <v>2164</v>
      </c>
    </row>
    <row r="4203" spans="1:5" hidden="1" x14ac:dyDescent="0.25">
      <c r="A4203" s="2" t="s">
        <v>1094</v>
      </c>
      <c r="B4203" t="s">
        <v>14109</v>
      </c>
    </row>
    <row r="4204" spans="1:5" hidden="1" x14ac:dyDescent="0.25">
      <c r="A4204" s="2" t="s">
        <v>2164</v>
      </c>
      <c r="B4204" t="s">
        <v>3905</v>
      </c>
      <c r="C4204" t="s">
        <v>14107</v>
      </c>
      <c r="D4204" t="s">
        <v>7217</v>
      </c>
      <c r="E4204" t="s">
        <v>6151</v>
      </c>
    </row>
    <row r="4205" spans="1:5" hidden="1" x14ac:dyDescent="0.25">
      <c r="A4205" s="2" t="s">
        <v>3905</v>
      </c>
      <c r="B4205" t="s">
        <v>6151</v>
      </c>
    </row>
    <row r="4206" spans="1:5" hidden="1" x14ac:dyDescent="0.25">
      <c r="A4206" s="2" t="s">
        <v>6151</v>
      </c>
    </row>
    <row r="4207" spans="1:5" x14ac:dyDescent="0.25">
      <c r="A4207" s="2" t="s">
        <v>878</v>
      </c>
      <c r="B4207" t="s">
        <v>1094</v>
      </c>
      <c r="C4207" t="s">
        <v>842</v>
      </c>
      <c r="D4207" t="s">
        <v>3905</v>
      </c>
    </row>
    <row r="4208" spans="1:5" x14ac:dyDescent="0.25">
      <c r="A4208" s="2" t="s">
        <v>878</v>
      </c>
      <c r="B4208" t="s">
        <v>14109</v>
      </c>
      <c r="C4208" t="s">
        <v>2164</v>
      </c>
    </row>
    <row r="4209" spans="1:5" hidden="1" x14ac:dyDescent="0.25">
      <c r="A4209" s="2" t="s">
        <v>14109</v>
      </c>
      <c r="B4209" t="s">
        <v>2164</v>
      </c>
      <c r="C4209" t="s">
        <v>6151</v>
      </c>
    </row>
    <row r="4210" spans="1:5" hidden="1" x14ac:dyDescent="0.25">
      <c r="A4210" s="2" t="s">
        <v>3905</v>
      </c>
    </row>
    <row r="4211" spans="1:5" hidden="1" x14ac:dyDescent="0.25">
      <c r="A4211" s="2" t="s">
        <v>1094</v>
      </c>
      <c r="B4211" t="s">
        <v>3905</v>
      </c>
    </row>
    <row r="4212" spans="1:5" hidden="1" x14ac:dyDescent="0.25">
      <c r="A4212" s="2" t="s">
        <v>14109</v>
      </c>
      <c r="B4212" t="s">
        <v>2164</v>
      </c>
      <c r="C4212" t="s">
        <v>3905</v>
      </c>
      <c r="D4212" t="s">
        <v>14107</v>
      </c>
      <c r="E4212" t="s">
        <v>6151</v>
      </c>
    </row>
    <row r="4213" spans="1:5" hidden="1" x14ac:dyDescent="0.25">
      <c r="A4213" s="2" t="s">
        <v>51</v>
      </c>
    </row>
    <row r="4214" spans="1:5" hidden="1" x14ac:dyDescent="0.25">
      <c r="A4214" s="2" t="s">
        <v>1094</v>
      </c>
    </row>
    <row r="4215" spans="1:5" hidden="1" x14ac:dyDescent="0.25">
      <c r="A4215" s="2" t="s">
        <v>6151</v>
      </c>
    </row>
    <row r="4216" spans="1:5" x14ac:dyDescent="0.25">
      <c r="A4216" s="2" t="s">
        <v>878</v>
      </c>
      <c r="B4216" t="s">
        <v>14109</v>
      </c>
      <c r="C4216" t="s">
        <v>2164</v>
      </c>
      <c r="D4216" t="s">
        <v>6151</v>
      </c>
    </row>
    <row r="4217" spans="1:5" hidden="1" x14ac:dyDescent="0.25">
      <c r="A4217" s="2" t="s">
        <v>14109</v>
      </c>
      <c r="B4217" t="s">
        <v>2164</v>
      </c>
      <c r="C4217" t="s">
        <v>14113</v>
      </c>
      <c r="D4217" t="s">
        <v>14107</v>
      </c>
      <c r="E4217" t="s">
        <v>6151</v>
      </c>
    </row>
    <row r="4218" spans="1:5" hidden="1" x14ac:dyDescent="0.25">
      <c r="A4218" s="2" t="s">
        <v>3905</v>
      </c>
      <c r="B4218" t="s">
        <v>6151</v>
      </c>
    </row>
    <row r="4219" spans="1:5" hidden="1" x14ac:dyDescent="0.25">
      <c r="A4219" s="2" t="s">
        <v>14109</v>
      </c>
      <c r="B4219" t="s">
        <v>2164</v>
      </c>
    </row>
    <row r="4220" spans="1:5" hidden="1" x14ac:dyDescent="0.25">
      <c r="A4220" s="2" t="s">
        <v>1094</v>
      </c>
    </row>
    <row r="4221" spans="1:5" hidden="1" x14ac:dyDescent="0.25">
      <c r="A4221" s="2" t="s">
        <v>1094</v>
      </c>
      <c r="B4221" t="s">
        <v>842</v>
      </c>
      <c r="C4221" t="s">
        <v>9990</v>
      </c>
      <c r="D4221" t="s">
        <v>7217</v>
      </c>
    </row>
    <row r="4222" spans="1:5" hidden="1" x14ac:dyDescent="0.25">
      <c r="A4222" s="2" t="s">
        <v>1094</v>
      </c>
      <c r="B4222" t="s">
        <v>2164</v>
      </c>
    </row>
    <row r="4223" spans="1:5" hidden="1" x14ac:dyDescent="0.25">
      <c r="A4223" s="2" t="s">
        <v>3905</v>
      </c>
      <c r="B4223" t="s">
        <v>14107</v>
      </c>
    </row>
    <row r="4224" spans="1:5" hidden="1" x14ac:dyDescent="0.25">
      <c r="A4224" s="2" t="s">
        <v>1094</v>
      </c>
      <c r="B4224" t="s">
        <v>2164</v>
      </c>
    </row>
    <row r="4225" spans="1:4" hidden="1" x14ac:dyDescent="0.25">
      <c r="A4225" s="2" t="s">
        <v>1094</v>
      </c>
      <c r="B4225" t="s">
        <v>9990</v>
      </c>
    </row>
    <row r="4226" spans="1:4" hidden="1" x14ac:dyDescent="0.25">
      <c r="A4226" s="2" t="s">
        <v>51</v>
      </c>
    </row>
    <row r="4227" spans="1:4" x14ac:dyDescent="0.25">
      <c r="A4227" s="2" t="s">
        <v>878</v>
      </c>
      <c r="B4227" t="s">
        <v>648</v>
      </c>
      <c r="C4227" t="s">
        <v>13169</v>
      </c>
      <c r="D4227" t="s">
        <v>8666</v>
      </c>
    </row>
    <row r="4228" spans="1:4" hidden="1" x14ac:dyDescent="0.25">
      <c r="A4228" s="2" t="s">
        <v>1094</v>
      </c>
      <c r="B4228" t="s">
        <v>3905</v>
      </c>
    </row>
    <row r="4229" spans="1:4" hidden="1" x14ac:dyDescent="0.25">
      <c r="A4229" s="2" t="s">
        <v>2164</v>
      </c>
      <c r="B4229" t="s">
        <v>3905</v>
      </c>
      <c r="C4229" t="s">
        <v>14107</v>
      </c>
      <c r="D4229" t="s">
        <v>6151</v>
      </c>
    </row>
    <row r="4230" spans="1:4" hidden="1" x14ac:dyDescent="0.25">
      <c r="A4230" s="2" t="s">
        <v>6151</v>
      </c>
    </row>
    <row r="4231" spans="1:4" hidden="1" x14ac:dyDescent="0.25">
      <c r="A4231" s="2" t="s">
        <v>14109</v>
      </c>
      <c r="B4231" t="s">
        <v>2164</v>
      </c>
    </row>
    <row r="4232" spans="1:4" hidden="1" x14ac:dyDescent="0.25">
      <c r="A4232" s="2" t="s">
        <v>2164</v>
      </c>
      <c r="B4232" t="s">
        <v>842</v>
      </c>
    </row>
    <row r="4233" spans="1:4" x14ac:dyDescent="0.25">
      <c r="A4233" s="2" t="s">
        <v>878</v>
      </c>
      <c r="B4233" t="s">
        <v>6151</v>
      </c>
    </row>
    <row r="4234" spans="1:4" hidden="1" x14ac:dyDescent="0.25">
      <c r="A4234" s="2" t="s">
        <v>2164</v>
      </c>
      <c r="B4234" t="s">
        <v>14107</v>
      </c>
      <c r="C4234" t="s">
        <v>6151</v>
      </c>
    </row>
    <row r="4235" spans="1:4" hidden="1" x14ac:dyDescent="0.25">
      <c r="A4235" s="2" t="s">
        <v>1094</v>
      </c>
      <c r="B4235" t="s">
        <v>2164</v>
      </c>
      <c r="C4235" t="s">
        <v>11335</v>
      </c>
    </row>
    <row r="4236" spans="1:4" hidden="1" x14ac:dyDescent="0.25">
      <c r="A4236" s="2" t="s">
        <v>51</v>
      </c>
      <c r="B4236" t="s">
        <v>2164</v>
      </c>
      <c r="C4236" t="s">
        <v>13169</v>
      </c>
      <c r="D4236" t="s">
        <v>14111</v>
      </c>
    </row>
    <row r="4237" spans="1:4" hidden="1" x14ac:dyDescent="0.25">
      <c r="A4237" s="2" t="s">
        <v>2164</v>
      </c>
    </row>
    <row r="4238" spans="1:4" hidden="1" x14ac:dyDescent="0.25">
      <c r="A4238" s="2" t="s">
        <v>2164</v>
      </c>
      <c r="B4238" t="s">
        <v>842</v>
      </c>
      <c r="C4238" t="s">
        <v>3905</v>
      </c>
    </row>
    <row r="4239" spans="1:4" hidden="1" x14ac:dyDescent="0.25">
      <c r="A4239" s="2" t="s">
        <v>2164</v>
      </c>
      <c r="B4239" t="s">
        <v>9990</v>
      </c>
    </row>
    <row r="4240" spans="1:4" hidden="1" x14ac:dyDescent="0.25">
      <c r="A4240" s="2" t="s">
        <v>3905</v>
      </c>
    </row>
    <row r="4241" spans="1:5" hidden="1" x14ac:dyDescent="0.25">
      <c r="A4241" s="2" t="s">
        <v>7746</v>
      </c>
      <c r="B4241" t="s">
        <v>14109</v>
      </c>
      <c r="C4241" t="s">
        <v>51</v>
      </c>
      <c r="D4241" t="s">
        <v>13169</v>
      </c>
      <c r="E4241" t="s">
        <v>6151</v>
      </c>
    </row>
    <row r="4242" spans="1:5" hidden="1" x14ac:dyDescent="0.25">
      <c r="A4242" s="2" t="s">
        <v>2164</v>
      </c>
    </row>
    <row r="4243" spans="1:5" hidden="1" x14ac:dyDescent="0.25">
      <c r="A4243" s="2" t="s">
        <v>2164</v>
      </c>
    </row>
    <row r="4244" spans="1:5" hidden="1" x14ac:dyDescent="0.25">
      <c r="A4244" s="2" t="s">
        <v>2164</v>
      </c>
      <c r="B4244" t="s">
        <v>3905</v>
      </c>
      <c r="C4244" t="s">
        <v>6151</v>
      </c>
    </row>
    <row r="4245" spans="1:5" hidden="1" x14ac:dyDescent="0.25">
      <c r="A4245" s="2" t="s">
        <v>7746</v>
      </c>
      <c r="B4245" t="s">
        <v>2164</v>
      </c>
      <c r="C4245" t="s">
        <v>7050</v>
      </c>
    </row>
    <row r="4246" spans="1:5" hidden="1" x14ac:dyDescent="0.25">
      <c r="A4246" s="2" t="s">
        <v>2164</v>
      </c>
    </row>
    <row r="4247" spans="1:5" hidden="1" x14ac:dyDescent="0.25">
      <c r="A4247" s="2" t="s">
        <v>1094</v>
      </c>
    </row>
    <row r="4248" spans="1:5" hidden="1" x14ac:dyDescent="0.25">
      <c r="A4248" s="2" t="s">
        <v>2164</v>
      </c>
      <c r="B4248" t="s">
        <v>11335</v>
      </c>
    </row>
    <row r="4249" spans="1:5" hidden="1" x14ac:dyDescent="0.25">
      <c r="A4249" s="2" t="s">
        <v>2164</v>
      </c>
      <c r="B4249" t="s">
        <v>842</v>
      </c>
    </row>
    <row r="4250" spans="1:5" x14ac:dyDescent="0.25">
      <c r="A4250" s="2" t="s">
        <v>878</v>
      </c>
      <c r="B4250" t="s">
        <v>7217</v>
      </c>
    </row>
    <row r="4251" spans="1:5" hidden="1" x14ac:dyDescent="0.25">
      <c r="A4251" s="2" t="s">
        <v>2164</v>
      </c>
      <c r="B4251" t="s">
        <v>7050</v>
      </c>
    </row>
    <row r="4252" spans="1:5" hidden="1" x14ac:dyDescent="0.25">
      <c r="A4252" s="2" t="s">
        <v>2164</v>
      </c>
    </row>
    <row r="4253" spans="1:5" hidden="1" x14ac:dyDescent="0.25">
      <c r="A4253" s="2" t="s">
        <v>1094</v>
      </c>
      <c r="B4253" t="s">
        <v>11335</v>
      </c>
    </row>
    <row r="4254" spans="1:5" hidden="1" x14ac:dyDescent="0.25">
      <c r="A4254" s="2" t="s">
        <v>1094</v>
      </c>
      <c r="B4254" t="s">
        <v>51</v>
      </c>
    </row>
    <row r="4255" spans="1:5" hidden="1" x14ac:dyDescent="0.25">
      <c r="A4255" s="2" t="s">
        <v>1094</v>
      </c>
      <c r="B4255" t="s">
        <v>3905</v>
      </c>
    </row>
    <row r="4256" spans="1:5" hidden="1" x14ac:dyDescent="0.25">
      <c r="A4256" s="2" t="s">
        <v>648</v>
      </c>
      <c r="B4256" t="s">
        <v>2164</v>
      </c>
    </row>
    <row r="4257" spans="1:3" hidden="1" x14ac:dyDescent="0.25">
      <c r="A4257" s="2" t="s">
        <v>8666</v>
      </c>
    </row>
    <row r="4258" spans="1:3" hidden="1" x14ac:dyDescent="0.25">
      <c r="A4258" s="2" t="s">
        <v>14109</v>
      </c>
      <c r="B4258" t="s">
        <v>2164</v>
      </c>
      <c r="C4258" t="s">
        <v>14113</v>
      </c>
    </row>
    <row r="4259" spans="1:3" hidden="1" x14ac:dyDescent="0.25">
      <c r="A4259" s="2" t="s">
        <v>3905</v>
      </c>
      <c r="B4259" t="s">
        <v>6151</v>
      </c>
    </row>
    <row r="4260" spans="1:3" hidden="1" x14ac:dyDescent="0.25">
      <c r="A4260" s="2" t="s">
        <v>1094</v>
      </c>
      <c r="B4260" t="s">
        <v>3905</v>
      </c>
      <c r="C4260" t="s">
        <v>6151</v>
      </c>
    </row>
    <row r="4261" spans="1:3" x14ac:dyDescent="0.25">
      <c r="A4261" s="2" t="s">
        <v>878</v>
      </c>
      <c r="B4261" t="s">
        <v>7217</v>
      </c>
    </row>
    <row r="4262" spans="1:3" hidden="1" x14ac:dyDescent="0.25">
      <c r="A4262" s="2" t="s">
        <v>1094</v>
      </c>
      <c r="B4262" t="s">
        <v>2164</v>
      </c>
    </row>
    <row r="4263" spans="1:3" hidden="1" x14ac:dyDescent="0.25">
      <c r="A4263" s="2" t="s">
        <v>14109</v>
      </c>
      <c r="B4263" t="s">
        <v>2164</v>
      </c>
    </row>
    <row r="4264" spans="1:3" hidden="1" x14ac:dyDescent="0.25">
      <c r="A4264" s="2" t="s">
        <v>2164</v>
      </c>
      <c r="B4264" t="s">
        <v>3905</v>
      </c>
    </row>
    <row r="4265" spans="1:3" hidden="1" x14ac:dyDescent="0.25">
      <c r="A4265" s="2" t="s">
        <v>648</v>
      </c>
      <c r="B4265" t="s">
        <v>10406</v>
      </c>
    </row>
    <row r="4266" spans="1:3" hidden="1" x14ac:dyDescent="0.25">
      <c r="A4266" s="2" t="s">
        <v>3905</v>
      </c>
    </row>
    <row r="4267" spans="1:3" hidden="1" x14ac:dyDescent="0.25">
      <c r="A4267" s="2" t="s">
        <v>648</v>
      </c>
      <c r="B4267" t="s">
        <v>2164</v>
      </c>
    </row>
    <row r="4268" spans="1:3" x14ac:dyDescent="0.25">
      <c r="A4268" s="2" t="s">
        <v>878</v>
      </c>
      <c r="B4268" t="s">
        <v>7217</v>
      </c>
    </row>
    <row r="4269" spans="1:3" hidden="1" x14ac:dyDescent="0.25">
      <c r="A4269" s="2" t="s">
        <v>14109</v>
      </c>
      <c r="B4269" t="s">
        <v>2164</v>
      </c>
    </row>
    <row r="4270" spans="1:3" hidden="1" x14ac:dyDescent="0.25">
      <c r="A4270" s="2" t="s">
        <v>3905</v>
      </c>
      <c r="B4270" t="s">
        <v>6151</v>
      </c>
    </row>
    <row r="4271" spans="1:3" hidden="1" x14ac:dyDescent="0.25">
      <c r="A4271" s="2" t="s">
        <v>1094</v>
      </c>
      <c r="B4271" t="s">
        <v>14109</v>
      </c>
      <c r="C4271" t="s">
        <v>11335</v>
      </c>
    </row>
    <row r="4272" spans="1:3" hidden="1" x14ac:dyDescent="0.25">
      <c r="A4272" s="2" t="s">
        <v>2164</v>
      </c>
      <c r="B4272" t="s">
        <v>11335</v>
      </c>
    </row>
    <row r="4273" spans="1:3" hidden="1" x14ac:dyDescent="0.25">
      <c r="A4273" s="2" t="s">
        <v>2164</v>
      </c>
      <c r="B4273" t="s">
        <v>11335</v>
      </c>
    </row>
    <row r="4274" spans="1:3" hidden="1" x14ac:dyDescent="0.25">
      <c r="A4274" s="2" t="s">
        <v>2164</v>
      </c>
      <c r="B4274" t="s">
        <v>11335</v>
      </c>
    </row>
    <row r="4275" spans="1:3" hidden="1" x14ac:dyDescent="0.25">
      <c r="A4275" s="2" t="s">
        <v>1094</v>
      </c>
      <c r="B4275" t="s">
        <v>2164</v>
      </c>
      <c r="C4275" t="s">
        <v>11335</v>
      </c>
    </row>
    <row r="4276" spans="1:3" hidden="1" x14ac:dyDescent="0.25">
      <c r="A4276" s="2" t="s">
        <v>2164</v>
      </c>
      <c r="B4276" t="s">
        <v>11335</v>
      </c>
      <c r="C4276" t="s">
        <v>14110</v>
      </c>
    </row>
    <row r="4277" spans="1:3" hidden="1" x14ac:dyDescent="0.25">
      <c r="A4277" s="2" t="s">
        <v>8666</v>
      </c>
    </row>
    <row r="4278" spans="1:3" hidden="1" x14ac:dyDescent="0.25">
      <c r="A4278" s="2" t="s">
        <v>2164</v>
      </c>
      <c r="B4278" t="s">
        <v>7050</v>
      </c>
    </row>
    <row r="4279" spans="1:3" hidden="1" x14ac:dyDescent="0.25">
      <c r="A4279" s="2" t="s">
        <v>1094</v>
      </c>
      <c r="B4279" t="s">
        <v>2164</v>
      </c>
    </row>
    <row r="4280" spans="1:3" hidden="1" x14ac:dyDescent="0.25">
      <c r="A4280" s="2" t="s">
        <v>1094</v>
      </c>
      <c r="B4280" t="s">
        <v>2164</v>
      </c>
      <c r="C4280" t="s">
        <v>11335</v>
      </c>
    </row>
    <row r="4281" spans="1:3" hidden="1" x14ac:dyDescent="0.25">
      <c r="A4281" s="2" t="s">
        <v>3905</v>
      </c>
      <c r="B4281" t="s">
        <v>6151</v>
      </c>
    </row>
    <row r="4282" spans="1:3" hidden="1" x14ac:dyDescent="0.25">
      <c r="A4282" s="2" t="s">
        <v>1094</v>
      </c>
      <c r="B4282" t="s">
        <v>2164</v>
      </c>
      <c r="C4282" t="s">
        <v>11335</v>
      </c>
    </row>
    <row r="4283" spans="1:3" hidden="1" x14ac:dyDescent="0.25">
      <c r="A4283" s="2" t="s">
        <v>2164</v>
      </c>
      <c r="B4283" t="s">
        <v>14107</v>
      </c>
      <c r="C4283" t="s">
        <v>6151</v>
      </c>
    </row>
    <row r="4284" spans="1:3" hidden="1" x14ac:dyDescent="0.25">
      <c r="A4284" s="2" t="s">
        <v>14109</v>
      </c>
      <c r="B4284" t="s">
        <v>2164</v>
      </c>
      <c r="C4284" t="s">
        <v>11335</v>
      </c>
    </row>
    <row r="4285" spans="1:3" hidden="1" x14ac:dyDescent="0.25">
      <c r="A4285" s="2" t="s">
        <v>2164</v>
      </c>
      <c r="B4285" t="s">
        <v>14107</v>
      </c>
    </row>
    <row r="4286" spans="1:3" hidden="1" x14ac:dyDescent="0.25">
      <c r="A4286" s="2" t="s">
        <v>3905</v>
      </c>
    </row>
    <row r="4287" spans="1:3" x14ac:dyDescent="0.25">
      <c r="A4287" s="2" t="s">
        <v>878</v>
      </c>
      <c r="B4287" t="s">
        <v>3905</v>
      </c>
      <c r="C4287" t="s">
        <v>6151</v>
      </c>
    </row>
    <row r="4288" spans="1:3" hidden="1" x14ac:dyDescent="0.25">
      <c r="A4288" s="2" t="s">
        <v>1094</v>
      </c>
      <c r="B4288" t="s">
        <v>2164</v>
      </c>
      <c r="C4288" t="s">
        <v>11335</v>
      </c>
    </row>
    <row r="4289" spans="1:4" x14ac:dyDescent="0.25">
      <c r="A4289" s="2" t="s">
        <v>878</v>
      </c>
      <c r="B4289" t="s">
        <v>7746</v>
      </c>
      <c r="C4289" t="s">
        <v>2164</v>
      </c>
      <c r="D4289" t="s">
        <v>14108</v>
      </c>
    </row>
    <row r="4290" spans="1:4" hidden="1" x14ac:dyDescent="0.25">
      <c r="A4290" s="2" t="s">
        <v>1094</v>
      </c>
      <c r="B4290" t="s">
        <v>2164</v>
      </c>
    </row>
    <row r="4291" spans="1:4" hidden="1" x14ac:dyDescent="0.25">
      <c r="A4291" s="2" t="s">
        <v>2164</v>
      </c>
    </row>
    <row r="4292" spans="1:4" hidden="1" x14ac:dyDescent="0.25">
      <c r="A4292" s="2" t="s">
        <v>1094</v>
      </c>
      <c r="B4292" t="s">
        <v>2164</v>
      </c>
    </row>
    <row r="4293" spans="1:4" hidden="1" x14ac:dyDescent="0.25">
      <c r="A4293" s="2" t="s">
        <v>1094</v>
      </c>
      <c r="B4293" t="s">
        <v>2164</v>
      </c>
      <c r="C4293" t="s">
        <v>11335</v>
      </c>
    </row>
    <row r="4294" spans="1:4" hidden="1" x14ac:dyDescent="0.25">
      <c r="A4294" s="2" t="s">
        <v>1094</v>
      </c>
      <c r="B4294" t="s">
        <v>2164</v>
      </c>
    </row>
    <row r="4295" spans="1:4" hidden="1" x14ac:dyDescent="0.25">
      <c r="A4295" s="2" t="s">
        <v>14113</v>
      </c>
      <c r="B4295" t="s">
        <v>14107</v>
      </c>
      <c r="C4295" t="s">
        <v>11335</v>
      </c>
      <c r="D4295" t="s">
        <v>6151</v>
      </c>
    </row>
    <row r="4296" spans="1:4" hidden="1" x14ac:dyDescent="0.25">
      <c r="A4296" s="2" t="s">
        <v>2164</v>
      </c>
      <c r="B4296" t="s">
        <v>14107</v>
      </c>
      <c r="C4296" t="s">
        <v>11335</v>
      </c>
    </row>
    <row r="4297" spans="1:4" hidden="1" x14ac:dyDescent="0.25">
      <c r="A4297" s="2" t="s">
        <v>1094</v>
      </c>
      <c r="B4297" t="s">
        <v>14109</v>
      </c>
      <c r="C4297" t="s">
        <v>2164</v>
      </c>
      <c r="D4297" t="s">
        <v>11335</v>
      </c>
    </row>
    <row r="4298" spans="1:4" hidden="1" x14ac:dyDescent="0.25">
      <c r="A4298" s="2" t="s">
        <v>842</v>
      </c>
      <c r="B4298" t="s">
        <v>3905</v>
      </c>
      <c r="C4298" t="s">
        <v>14107</v>
      </c>
      <c r="D4298" t="s">
        <v>6151</v>
      </c>
    </row>
    <row r="4299" spans="1:4" hidden="1" x14ac:dyDescent="0.25">
      <c r="A4299" s="2" t="s">
        <v>1094</v>
      </c>
      <c r="B4299" t="s">
        <v>14109</v>
      </c>
      <c r="C4299" t="s">
        <v>7217</v>
      </c>
      <c r="D4299" t="s">
        <v>6151</v>
      </c>
    </row>
    <row r="4300" spans="1:4" hidden="1" x14ac:dyDescent="0.25">
      <c r="A4300" s="2" t="s">
        <v>14109</v>
      </c>
      <c r="B4300" t="s">
        <v>2164</v>
      </c>
      <c r="C4300" t="s">
        <v>6151</v>
      </c>
    </row>
    <row r="4301" spans="1:4" hidden="1" x14ac:dyDescent="0.25">
      <c r="A4301" s="2" t="s">
        <v>51</v>
      </c>
      <c r="B4301" t="s">
        <v>14110</v>
      </c>
    </row>
    <row r="4302" spans="1:4" hidden="1" x14ac:dyDescent="0.25">
      <c r="A4302" s="2" t="s">
        <v>2164</v>
      </c>
    </row>
    <row r="4303" spans="1:4" hidden="1" x14ac:dyDescent="0.25">
      <c r="A4303" s="2" t="s">
        <v>1094</v>
      </c>
      <c r="B4303" t="s">
        <v>11335</v>
      </c>
    </row>
    <row r="4304" spans="1:4" hidden="1" x14ac:dyDescent="0.25">
      <c r="A4304" s="2" t="s">
        <v>14109</v>
      </c>
      <c r="B4304" t="s">
        <v>2164</v>
      </c>
      <c r="C4304" t="s">
        <v>6151</v>
      </c>
    </row>
    <row r="4305" spans="1:3" hidden="1" x14ac:dyDescent="0.25">
      <c r="A4305" s="2" t="s">
        <v>2164</v>
      </c>
    </row>
    <row r="4306" spans="1:3" hidden="1" x14ac:dyDescent="0.25">
      <c r="A4306" s="2" t="s">
        <v>2164</v>
      </c>
      <c r="B4306" t="s">
        <v>11335</v>
      </c>
    </row>
    <row r="4307" spans="1:3" x14ac:dyDescent="0.25">
      <c r="A4307" s="2" t="s">
        <v>878</v>
      </c>
      <c r="B4307" t="s">
        <v>3905</v>
      </c>
      <c r="C4307" t="s">
        <v>6151</v>
      </c>
    </row>
    <row r="4308" spans="1:3" hidden="1" x14ac:dyDescent="0.25">
      <c r="A4308" s="2" t="s">
        <v>3905</v>
      </c>
      <c r="B4308" t="s">
        <v>14107</v>
      </c>
    </row>
    <row r="4309" spans="1:3" hidden="1" x14ac:dyDescent="0.25">
      <c r="A4309" s="2" t="s">
        <v>1094</v>
      </c>
      <c r="B4309" t="s">
        <v>11335</v>
      </c>
    </row>
    <row r="4310" spans="1:3" hidden="1" x14ac:dyDescent="0.25">
      <c r="A4310" s="2" t="s">
        <v>2164</v>
      </c>
      <c r="B4310" t="s">
        <v>10406</v>
      </c>
    </row>
    <row r="4311" spans="1:3" hidden="1" x14ac:dyDescent="0.25">
      <c r="A4311" s="2" t="s">
        <v>1094</v>
      </c>
      <c r="B4311" t="s">
        <v>3905</v>
      </c>
    </row>
    <row r="4312" spans="1:3" hidden="1" x14ac:dyDescent="0.25">
      <c r="A4312" s="2" t="s">
        <v>1094</v>
      </c>
      <c r="B4312" t="s">
        <v>2164</v>
      </c>
      <c r="C4312" t="s">
        <v>10406</v>
      </c>
    </row>
    <row r="4313" spans="1:3" hidden="1" x14ac:dyDescent="0.25">
      <c r="A4313" s="2" t="s">
        <v>2164</v>
      </c>
    </row>
    <row r="4314" spans="1:3" hidden="1" x14ac:dyDescent="0.25">
      <c r="A4314" s="2" t="s">
        <v>1094</v>
      </c>
      <c r="B4314" t="s">
        <v>842</v>
      </c>
    </row>
    <row r="4315" spans="1:3" hidden="1" x14ac:dyDescent="0.25">
      <c r="A4315" s="2" t="s">
        <v>1094</v>
      </c>
      <c r="B4315" t="s">
        <v>2164</v>
      </c>
    </row>
    <row r="4316" spans="1:3" hidden="1" x14ac:dyDescent="0.25">
      <c r="A4316" s="2" t="s">
        <v>1094</v>
      </c>
    </row>
    <row r="4317" spans="1:3" hidden="1" x14ac:dyDescent="0.25">
      <c r="A4317" s="2" t="s">
        <v>2164</v>
      </c>
      <c r="B4317" t="s">
        <v>7050</v>
      </c>
      <c r="C4317" t="s">
        <v>11335</v>
      </c>
    </row>
    <row r="4318" spans="1:3" hidden="1" x14ac:dyDescent="0.25">
      <c r="A4318" s="2" t="s">
        <v>2164</v>
      </c>
      <c r="B4318" t="s">
        <v>14110</v>
      </c>
    </row>
    <row r="4319" spans="1:3" hidden="1" x14ac:dyDescent="0.25">
      <c r="A4319" s="2" t="s">
        <v>842</v>
      </c>
      <c r="B4319" t="s">
        <v>3905</v>
      </c>
    </row>
    <row r="4320" spans="1:3" hidden="1" x14ac:dyDescent="0.25">
      <c r="A4320" s="2" t="s">
        <v>2164</v>
      </c>
    </row>
    <row r="4321" spans="1:4" hidden="1" x14ac:dyDescent="0.25">
      <c r="A4321" s="2" t="s">
        <v>1094</v>
      </c>
      <c r="B4321" t="s">
        <v>2164</v>
      </c>
      <c r="C4321" t="s">
        <v>11335</v>
      </c>
    </row>
    <row r="4322" spans="1:4" hidden="1" x14ac:dyDescent="0.25">
      <c r="A4322" s="2" t="s">
        <v>2164</v>
      </c>
      <c r="B4322" t="s">
        <v>842</v>
      </c>
      <c r="C4322" t="s">
        <v>3905</v>
      </c>
      <c r="D4322" t="s">
        <v>6151</v>
      </c>
    </row>
    <row r="4323" spans="1:4" hidden="1" x14ac:dyDescent="0.25">
      <c r="A4323" s="2" t="s">
        <v>1094</v>
      </c>
      <c r="B4323" t="s">
        <v>3905</v>
      </c>
      <c r="C4323" t="s">
        <v>14107</v>
      </c>
    </row>
    <row r="4324" spans="1:4" hidden="1" x14ac:dyDescent="0.25">
      <c r="A4324" s="2" t="s">
        <v>51</v>
      </c>
    </row>
    <row r="4325" spans="1:4" hidden="1" x14ac:dyDescent="0.25">
      <c r="A4325" s="2" t="s">
        <v>2164</v>
      </c>
      <c r="B4325" t="s">
        <v>842</v>
      </c>
      <c r="C4325" t="s">
        <v>11335</v>
      </c>
    </row>
    <row r="4326" spans="1:4" hidden="1" x14ac:dyDescent="0.25">
      <c r="A4326" s="2" t="s">
        <v>1094</v>
      </c>
      <c r="B4326" t="s">
        <v>2164</v>
      </c>
    </row>
    <row r="4327" spans="1:4" hidden="1" x14ac:dyDescent="0.25">
      <c r="A4327" s="2" t="s">
        <v>7217</v>
      </c>
    </row>
    <row r="4328" spans="1:4" hidden="1" x14ac:dyDescent="0.25">
      <c r="A4328" s="2" t="s">
        <v>1094</v>
      </c>
      <c r="B4328" t="s">
        <v>2164</v>
      </c>
      <c r="C4328" t="s">
        <v>10406</v>
      </c>
    </row>
    <row r="4329" spans="1:4" x14ac:dyDescent="0.25">
      <c r="A4329" s="2" t="s">
        <v>878</v>
      </c>
      <c r="B4329" t="s">
        <v>14109</v>
      </c>
      <c r="C4329" t="s">
        <v>6151</v>
      </c>
    </row>
    <row r="4330" spans="1:4" x14ac:dyDescent="0.25">
      <c r="A4330" s="2" t="s">
        <v>878</v>
      </c>
      <c r="B4330" t="s">
        <v>14109</v>
      </c>
      <c r="C4330" t="s">
        <v>14107</v>
      </c>
      <c r="D4330" t="s">
        <v>6151</v>
      </c>
    </row>
    <row r="4331" spans="1:4" hidden="1" x14ac:dyDescent="0.25">
      <c r="A4331" s="2" t="s">
        <v>2164</v>
      </c>
      <c r="B4331" t="s">
        <v>3905</v>
      </c>
      <c r="C4331" t="s">
        <v>14107</v>
      </c>
      <c r="D4331" t="s">
        <v>6151</v>
      </c>
    </row>
    <row r="4332" spans="1:4" x14ac:dyDescent="0.25">
      <c r="A4332" s="2" t="s">
        <v>878</v>
      </c>
      <c r="B4332" t="s">
        <v>3905</v>
      </c>
      <c r="C4332" t="s">
        <v>6151</v>
      </c>
    </row>
    <row r="4333" spans="1:4" hidden="1" x14ac:dyDescent="0.25">
      <c r="A4333" s="2" t="s">
        <v>6767</v>
      </c>
      <c r="B4333" t="s">
        <v>10406</v>
      </c>
      <c r="C4333" t="s">
        <v>842</v>
      </c>
      <c r="D4333" t="s">
        <v>9990</v>
      </c>
    </row>
    <row r="4334" spans="1:4" hidden="1" x14ac:dyDescent="0.25">
      <c r="A4334" s="2" t="s">
        <v>2164</v>
      </c>
    </row>
    <row r="4335" spans="1:4" hidden="1" x14ac:dyDescent="0.25">
      <c r="A4335" s="2" t="s">
        <v>8666</v>
      </c>
    </row>
    <row r="4336" spans="1:4" hidden="1" x14ac:dyDescent="0.25">
      <c r="A4336" s="2" t="s">
        <v>648</v>
      </c>
      <c r="B4336" t="s">
        <v>1094</v>
      </c>
      <c r="C4336" t="s">
        <v>3905</v>
      </c>
    </row>
    <row r="4337" spans="1:4" hidden="1" x14ac:dyDescent="0.25">
      <c r="A4337" s="2" t="s">
        <v>2164</v>
      </c>
    </row>
    <row r="4338" spans="1:4" hidden="1" x14ac:dyDescent="0.25">
      <c r="A4338" s="2" t="s">
        <v>3905</v>
      </c>
      <c r="B4338" t="s">
        <v>6151</v>
      </c>
    </row>
    <row r="4339" spans="1:4" hidden="1" x14ac:dyDescent="0.25">
      <c r="A4339" s="2" t="s">
        <v>14109</v>
      </c>
      <c r="B4339" t="s">
        <v>11335</v>
      </c>
      <c r="C4339" t="s">
        <v>6151</v>
      </c>
    </row>
    <row r="4340" spans="1:4" hidden="1" x14ac:dyDescent="0.25">
      <c r="A4340" s="2" t="s">
        <v>3905</v>
      </c>
      <c r="B4340" t="s">
        <v>6151</v>
      </c>
    </row>
    <row r="4341" spans="1:4" hidden="1" x14ac:dyDescent="0.25">
      <c r="A4341" s="2" t="s">
        <v>648</v>
      </c>
      <c r="B4341" t="s">
        <v>1094</v>
      </c>
      <c r="C4341" t="s">
        <v>10406</v>
      </c>
    </row>
    <row r="4342" spans="1:4" hidden="1" x14ac:dyDescent="0.25">
      <c r="A4342" s="2" t="s">
        <v>1094</v>
      </c>
      <c r="B4342" t="s">
        <v>14109</v>
      </c>
    </row>
    <row r="4343" spans="1:4" hidden="1" x14ac:dyDescent="0.25">
      <c r="A4343" s="2" t="s">
        <v>8666</v>
      </c>
    </row>
    <row r="4344" spans="1:4" hidden="1" x14ac:dyDescent="0.25">
      <c r="A4344" s="2" t="s">
        <v>2164</v>
      </c>
    </row>
    <row r="4345" spans="1:4" hidden="1" x14ac:dyDescent="0.25">
      <c r="A4345" s="2" t="s">
        <v>1094</v>
      </c>
      <c r="B4345" t="s">
        <v>2164</v>
      </c>
    </row>
    <row r="4346" spans="1:4" hidden="1" x14ac:dyDescent="0.25">
      <c r="A4346" s="2" t="s">
        <v>2164</v>
      </c>
    </row>
    <row r="4347" spans="1:4" hidden="1" x14ac:dyDescent="0.25">
      <c r="A4347" s="2" t="s">
        <v>2164</v>
      </c>
    </row>
    <row r="4348" spans="1:4" hidden="1" x14ac:dyDescent="0.25">
      <c r="A4348" s="2" t="s">
        <v>1094</v>
      </c>
      <c r="B4348" t="s">
        <v>3905</v>
      </c>
    </row>
    <row r="4349" spans="1:4" x14ac:dyDescent="0.25">
      <c r="A4349" s="2" t="s">
        <v>878</v>
      </c>
      <c r="B4349" t="s">
        <v>14109</v>
      </c>
      <c r="C4349" t="s">
        <v>2164</v>
      </c>
      <c r="D4349" t="s">
        <v>6151</v>
      </c>
    </row>
    <row r="4350" spans="1:4" x14ac:dyDescent="0.25">
      <c r="A4350" s="2" t="s">
        <v>878</v>
      </c>
      <c r="B4350" t="s">
        <v>7746</v>
      </c>
      <c r="C4350" t="s">
        <v>2164</v>
      </c>
      <c r="D4350" t="s">
        <v>13169</v>
      </c>
    </row>
    <row r="4351" spans="1:4" x14ac:dyDescent="0.25">
      <c r="A4351" s="2" t="s">
        <v>878</v>
      </c>
      <c r="B4351" t="s">
        <v>7217</v>
      </c>
    </row>
    <row r="4352" spans="1:4" hidden="1" x14ac:dyDescent="0.25">
      <c r="A4352" s="2" t="s">
        <v>1094</v>
      </c>
    </row>
    <row r="4353" spans="1:4" hidden="1" x14ac:dyDescent="0.25">
      <c r="A4353" s="2" t="s">
        <v>1094</v>
      </c>
      <c r="B4353" t="s">
        <v>9990</v>
      </c>
      <c r="C4353" t="s">
        <v>11335</v>
      </c>
    </row>
    <row r="4354" spans="1:4" hidden="1" x14ac:dyDescent="0.25">
      <c r="A4354" s="2" t="s">
        <v>1094</v>
      </c>
    </row>
    <row r="4355" spans="1:4" hidden="1" x14ac:dyDescent="0.25">
      <c r="A4355" s="2" t="s">
        <v>3905</v>
      </c>
      <c r="B4355" t="s">
        <v>11335</v>
      </c>
      <c r="C4355" t="s">
        <v>6151</v>
      </c>
    </row>
    <row r="4356" spans="1:4" hidden="1" x14ac:dyDescent="0.25">
      <c r="A4356" s="2" t="s">
        <v>2164</v>
      </c>
      <c r="B4356" t="s">
        <v>14113</v>
      </c>
      <c r="C4356" t="s">
        <v>14107</v>
      </c>
      <c r="D4356" t="s">
        <v>6151</v>
      </c>
    </row>
    <row r="4357" spans="1:4" hidden="1" x14ac:dyDescent="0.25">
      <c r="A4357" s="2" t="s">
        <v>3905</v>
      </c>
      <c r="B4357" t="s">
        <v>14107</v>
      </c>
      <c r="C4357" t="s">
        <v>6151</v>
      </c>
    </row>
    <row r="4358" spans="1:4" hidden="1" x14ac:dyDescent="0.25">
      <c r="A4358" s="2" t="s">
        <v>2164</v>
      </c>
      <c r="B4358" t="s">
        <v>14113</v>
      </c>
    </row>
    <row r="4359" spans="1:4" hidden="1" x14ac:dyDescent="0.25">
      <c r="A4359" s="2" t="s">
        <v>3905</v>
      </c>
      <c r="B4359" t="s">
        <v>7217</v>
      </c>
    </row>
    <row r="4360" spans="1:4" hidden="1" x14ac:dyDescent="0.25">
      <c r="A4360" s="2" t="s">
        <v>2164</v>
      </c>
      <c r="B4360" t="s">
        <v>7050</v>
      </c>
    </row>
    <row r="4361" spans="1:4" hidden="1" x14ac:dyDescent="0.25">
      <c r="A4361" s="2" t="s">
        <v>6767</v>
      </c>
    </row>
    <row r="4362" spans="1:4" hidden="1" x14ac:dyDescent="0.25">
      <c r="A4362" s="2" t="s">
        <v>14109</v>
      </c>
      <c r="B4362" t="s">
        <v>14113</v>
      </c>
      <c r="C4362" t="s">
        <v>6151</v>
      </c>
    </row>
    <row r="4363" spans="1:4" hidden="1" x14ac:dyDescent="0.25">
      <c r="A4363" s="2" t="s">
        <v>2164</v>
      </c>
      <c r="B4363" t="s">
        <v>10406</v>
      </c>
    </row>
    <row r="4364" spans="1:4" hidden="1" x14ac:dyDescent="0.25">
      <c r="A4364" s="2" t="s">
        <v>1094</v>
      </c>
      <c r="B4364" t="s">
        <v>11335</v>
      </c>
      <c r="C4364" t="s">
        <v>6151</v>
      </c>
    </row>
    <row r="4365" spans="1:4" hidden="1" x14ac:dyDescent="0.25">
      <c r="A4365" s="2" t="s">
        <v>2164</v>
      </c>
    </row>
    <row r="4366" spans="1:4" hidden="1" x14ac:dyDescent="0.25">
      <c r="A4366" s="2" t="s">
        <v>3905</v>
      </c>
      <c r="B4366" t="s">
        <v>14107</v>
      </c>
      <c r="C4366" t="s">
        <v>6151</v>
      </c>
    </row>
    <row r="4367" spans="1:4" hidden="1" x14ac:dyDescent="0.25">
      <c r="A4367" s="2" t="s">
        <v>1094</v>
      </c>
      <c r="B4367" t="s">
        <v>14109</v>
      </c>
      <c r="C4367" t="s">
        <v>14107</v>
      </c>
    </row>
    <row r="4368" spans="1:4" x14ac:dyDescent="0.25">
      <c r="A4368" s="2" t="s">
        <v>878</v>
      </c>
      <c r="B4368" t="s">
        <v>11335</v>
      </c>
      <c r="C4368" t="s">
        <v>6151</v>
      </c>
    </row>
    <row r="4369" spans="1:4" hidden="1" x14ac:dyDescent="0.25">
      <c r="A4369" s="2" t="s">
        <v>1094</v>
      </c>
      <c r="B4369" t="s">
        <v>2164</v>
      </c>
    </row>
    <row r="4370" spans="1:4" hidden="1" x14ac:dyDescent="0.25">
      <c r="A4370" s="2" t="s">
        <v>2164</v>
      </c>
      <c r="B4370" t="s">
        <v>7217</v>
      </c>
      <c r="C4370" t="s">
        <v>6151</v>
      </c>
    </row>
    <row r="4371" spans="1:4" hidden="1" x14ac:dyDescent="0.25">
      <c r="A4371" s="2" t="s">
        <v>1094</v>
      </c>
      <c r="B4371" t="s">
        <v>2164</v>
      </c>
      <c r="C4371" t="s">
        <v>11335</v>
      </c>
    </row>
    <row r="4372" spans="1:4" hidden="1" x14ac:dyDescent="0.25">
      <c r="A4372" s="2" t="s">
        <v>2164</v>
      </c>
    </row>
    <row r="4373" spans="1:4" hidden="1" x14ac:dyDescent="0.25">
      <c r="A4373" s="2" t="s">
        <v>1094</v>
      </c>
      <c r="B4373" t="s">
        <v>14107</v>
      </c>
      <c r="C4373" t="s">
        <v>11335</v>
      </c>
    </row>
    <row r="4374" spans="1:4" hidden="1" x14ac:dyDescent="0.25">
      <c r="A4374" s="2" t="s">
        <v>14109</v>
      </c>
      <c r="B4374" t="s">
        <v>2164</v>
      </c>
      <c r="C4374" t="s">
        <v>14107</v>
      </c>
      <c r="D4374" t="s">
        <v>6151</v>
      </c>
    </row>
    <row r="4375" spans="1:4" hidden="1" x14ac:dyDescent="0.25">
      <c r="A4375" s="2" t="s">
        <v>1094</v>
      </c>
      <c r="B4375" t="s">
        <v>2164</v>
      </c>
    </row>
    <row r="4376" spans="1:4" hidden="1" x14ac:dyDescent="0.25">
      <c r="A4376" s="2" t="s">
        <v>2164</v>
      </c>
      <c r="B4376" t="s">
        <v>14108</v>
      </c>
    </row>
    <row r="4377" spans="1:4" hidden="1" x14ac:dyDescent="0.25">
      <c r="A4377" s="2" t="s">
        <v>14109</v>
      </c>
      <c r="B4377" t="s">
        <v>2164</v>
      </c>
      <c r="C4377" t="s">
        <v>6151</v>
      </c>
    </row>
    <row r="4378" spans="1:4" hidden="1" x14ac:dyDescent="0.25">
      <c r="A4378" s="2" t="s">
        <v>2164</v>
      </c>
      <c r="B4378" t="s">
        <v>10406</v>
      </c>
      <c r="C4378" t="s">
        <v>842</v>
      </c>
    </row>
    <row r="4379" spans="1:4" hidden="1" x14ac:dyDescent="0.25">
      <c r="A4379" s="2" t="s">
        <v>8666</v>
      </c>
    </row>
    <row r="4380" spans="1:4" hidden="1" x14ac:dyDescent="0.25">
      <c r="A4380" s="2" t="s">
        <v>1094</v>
      </c>
      <c r="B4380" t="s">
        <v>2164</v>
      </c>
    </row>
    <row r="4381" spans="1:4" hidden="1" x14ac:dyDescent="0.25">
      <c r="A4381" s="2" t="s">
        <v>1094</v>
      </c>
      <c r="B4381" t="s">
        <v>2164</v>
      </c>
    </row>
    <row r="4382" spans="1:4" hidden="1" x14ac:dyDescent="0.25">
      <c r="A4382" s="2" t="s">
        <v>1094</v>
      </c>
      <c r="B4382" t="s">
        <v>7050</v>
      </c>
    </row>
    <row r="4383" spans="1:4" hidden="1" x14ac:dyDescent="0.25">
      <c r="A4383" s="2" t="s">
        <v>1094</v>
      </c>
      <c r="B4383" t="s">
        <v>51</v>
      </c>
    </row>
    <row r="4384" spans="1:4" hidden="1" x14ac:dyDescent="0.25">
      <c r="A4384" s="2" t="s">
        <v>2164</v>
      </c>
    </row>
    <row r="4385" spans="1:4" hidden="1" x14ac:dyDescent="0.25">
      <c r="A4385" s="2" t="s">
        <v>1094</v>
      </c>
      <c r="B4385" t="s">
        <v>2164</v>
      </c>
    </row>
    <row r="4386" spans="1:4" hidden="1" x14ac:dyDescent="0.25">
      <c r="A4386" s="2" t="s">
        <v>648</v>
      </c>
      <c r="B4386" t="s">
        <v>1094</v>
      </c>
      <c r="C4386" t="s">
        <v>2164</v>
      </c>
    </row>
    <row r="4387" spans="1:4" hidden="1" x14ac:dyDescent="0.25">
      <c r="A4387" s="2" t="s">
        <v>1094</v>
      </c>
    </row>
    <row r="4388" spans="1:4" x14ac:dyDescent="0.25">
      <c r="A4388" s="2" t="s">
        <v>878</v>
      </c>
      <c r="B4388" t="s">
        <v>648</v>
      </c>
      <c r="C4388" t="s">
        <v>11335</v>
      </c>
      <c r="D4388" t="s">
        <v>14110</v>
      </c>
    </row>
    <row r="4389" spans="1:4" hidden="1" x14ac:dyDescent="0.25">
      <c r="A4389" s="2" t="s">
        <v>6151</v>
      </c>
    </row>
    <row r="4390" spans="1:4" x14ac:dyDescent="0.25">
      <c r="A4390" s="2" t="s">
        <v>878</v>
      </c>
      <c r="B4390" t="s">
        <v>3905</v>
      </c>
      <c r="C4390" t="s">
        <v>14107</v>
      </c>
      <c r="D4390" t="s">
        <v>6151</v>
      </c>
    </row>
    <row r="4391" spans="1:4" hidden="1" x14ac:dyDescent="0.25">
      <c r="A4391" s="2" t="s">
        <v>648</v>
      </c>
      <c r="B4391" t="s">
        <v>1094</v>
      </c>
      <c r="C4391" t="s">
        <v>14108</v>
      </c>
    </row>
    <row r="4392" spans="1:4" x14ac:dyDescent="0.25">
      <c r="A4392" s="2" t="s">
        <v>878</v>
      </c>
      <c r="B4392" t="s">
        <v>1094</v>
      </c>
    </row>
    <row r="4393" spans="1:4" hidden="1" x14ac:dyDescent="0.25">
      <c r="A4393" s="2" t="s">
        <v>3905</v>
      </c>
    </row>
    <row r="4394" spans="1:4" hidden="1" x14ac:dyDescent="0.25">
      <c r="A4394" s="2" t="s">
        <v>3905</v>
      </c>
    </row>
    <row r="4395" spans="1:4" hidden="1" x14ac:dyDescent="0.25">
      <c r="A4395" s="2" t="s">
        <v>1094</v>
      </c>
    </row>
    <row r="4396" spans="1:4" hidden="1" x14ac:dyDescent="0.25">
      <c r="A4396" s="2" t="s">
        <v>14109</v>
      </c>
      <c r="B4396" t="s">
        <v>2164</v>
      </c>
      <c r="C4396" t="s">
        <v>6151</v>
      </c>
    </row>
    <row r="4397" spans="1:4" x14ac:dyDescent="0.25">
      <c r="A4397" s="2" t="s">
        <v>878</v>
      </c>
      <c r="B4397" t="s">
        <v>2164</v>
      </c>
      <c r="C4397" t="s">
        <v>3905</v>
      </c>
      <c r="D4397" t="s">
        <v>6151</v>
      </c>
    </row>
    <row r="4398" spans="1:4" hidden="1" x14ac:dyDescent="0.25">
      <c r="A4398" s="2" t="s">
        <v>1094</v>
      </c>
      <c r="B4398" t="s">
        <v>3905</v>
      </c>
      <c r="C4398" t="s">
        <v>9990</v>
      </c>
    </row>
    <row r="4399" spans="1:4" hidden="1" x14ac:dyDescent="0.25">
      <c r="A4399" s="2" t="s">
        <v>2164</v>
      </c>
    </row>
    <row r="4400" spans="1:4" hidden="1" x14ac:dyDescent="0.25">
      <c r="A4400" s="2" t="s">
        <v>7217</v>
      </c>
      <c r="B4400" t="s">
        <v>6151</v>
      </c>
    </row>
    <row r="4401" spans="1:4" x14ac:dyDescent="0.25">
      <c r="A4401" s="2" t="s">
        <v>878</v>
      </c>
      <c r="B4401" t="s">
        <v>14109</v>
      </c>
      <c r="C4401" t="s">
        <v>6151</v>
      </c>
    </row>
    <row r="4402" spans="1:4" x14ac:dyDescent="0.25">
      <c r="A4402" s="2" t="s">
        <v>878</v>
      </c>
      <c r="B4402" t="s">
        <v>3905</v>
      </c>
      <c r="C4402" t="s">
        <v>7217</v>
      </c>
    </row>
    <row r="4403" spans="1:4" hidden="1" x14ac:dyDescent="0.25">
      <c r="A4403" s="2" t="s">
        <v>3905</v>
      </c>
    </row>
    <row r="4404" spans="1:4" hidden="1" x14ac:dyDescent="0.25">
      <c r="A4404" s="2" t="s">
        <v>2164</v>
      </c>
      <c r="B4404" t="s">
        <v>11335</v>
      </c>
      <c r="C4404" t="s">
        <v>14110</v>
      </c>
    </row>
    <row r="4405" spans="1:4" hidden="1" x14ac:dyDescent="0.25">
      <c r="A4405" s="2" t="s">
        <v>2164</v>
      </c>
      <c r="B4405" t="s">
        <v>3905</v>
      </c>
      <c r="C4405" t="s">
        <v>14107</v>
      </c>
      <c r="D4405" t="s">
        <v>6151</v>
      </c>
    </row>
    <row r="4406" spans="1:4" hidden="1" x14ac:dyDescent="0.25">
      <c r="A4406" s="2" t="s">
        <v>1094</v>
      </c>
      <c r="B4406" t="s">
        <v>2164</v>
      </c>
    </row>
    <row r="4407" spans="1:4" hidden="1" x14ac:dyDescent="0.25">
      <c r="A4407" s="2" t="s">
        <v>2164</v>
      </c>
      <c r="B4407" t="s">
        <v>7217</v>
      </c>
    </row>
    <row r="4408" spans="1:4" hidden="1" x14ac:dyDescent="0.25">
      <c r="A4408" s="2" t="s">
        <v>2164</v>
      </c>
      <c r="B4408" t="s">
        <v>14108</v>
      </c>
    </row>
    <row r="4409" spans="1:4" hidden="1" x14ac:dyDescent="0.25">
      <c r="A4409" s="2" t="s">
        <v>2164</v>
      </c>
    </row>
    <row r="4410" spans="1:4" hidden="1" x14ac:dyDescent="0.25">
      <c r="A4410" s="2" t="s">
        <v>842</v>
      </c>
      <c r="B4410" t="s">
        <v>3905</v>
      </c>
    </row>
    <row r="4411" spans="1:4" hidden="1" x14ac:dyDescent="0.25">
      <c r="A4411" s="2" t="s">
        <v>648</v>
      </c>
      <c r="B4411" t="s">
        <v>1094</v>
      </c>
      <c r="C4411" t="s">
        <v>13169</v>
      </c>
    </row>
    <row r="4412" spans="1:4" hidden="1" x14ac:dyDescent="0.25">
      <c r="A4412" s="2" t="s">
        <v>3905</v>
      </c>
      <c r="B4412" t="s">
        <v>14107</v>
      </c>
      <c r="C4412" t="s">
        <v>6151</v>
      </c>
    </row>
    <row r="4413" spans="1:4" hidden="1" x14ac:dyDescent="0.25">
      <c r="A4413" s="2" t="s">
        <v>14109</v>
      </c>
      <c r="B4413" t="s">
        <v>2164</v>
      </c>
    </row>
    <row r="4414" spans="1:4" hidden="1" x14ac:dyDescent="0.25">
      <c r="A4414" s="2" t="s">
        <v>3905</v>
      </c>
    </row>
    <row r="4415" spans="1:4" x14ac:dyDescent="0.25">
      <c r="A4415" s="2" t="s">
        <v>878</v>
      </c>
      <c r="B4415" t="s">
        <v>648</v>
      </c>
      <c r="C4415" t="s">
        <v>6151</v>
      </c>
    </row>
    <row r="4416" spans="1:4" hidden="1" x14ac:dyDescent="0.25">
      <c r="A4416" s="2" t="s">
        <v>3905</v>
      </c>
      <c r="B4416" t="s">
        <v>14107</v>
      </c>
      <c r="C4416" t="s">
        <v>7217</v>
      </c>
      <c r="D4416" t="s">
        <v>6151</v>
      </c>
    </row>
    <row r="4417" spans="1:5" hidden="1" x14ac:dyDescent="0.25">
      <c r="A4417" s="2" t="s">
        <v>842</v>
      </c>
      <c r="B4417" t="s">
        <v>3905</v>
      </c>
    </row>
    <row r="4418" spans="1:5" hidden="1" x14ac:dyDescent="0.25">
      <c r="A4418" s="2" t="s">
        <v>2164</v>
      </c>
    </row>
    <row r="4419" spans="1:5" hidden="1" x14ac:dyDescent="0.25">
      <c r="A4419" s="2" t="s">
        <v>2164</v>
      </c>
      <c r="B4419" t="s">
        <v>3905</v>
      </c>
      <c r="C4419" t="s">
        <v>14107</v>
      </c>
      <c r="D4419" t="s">
        <v>6151</v>
      </c>
    </row>
    <row r="4420" spans="1:5" x14ac:dyDescent="0.25">
      <c r="A4420" s="2" t="s">
        <v>878</v>
      </c>
      <c r="B4420" t="s">
        <v>648</v>
      </c>
      <c r="C4420" t="s">
        <v>2164</v>
      </c>
      <c r="D4420" t="s">
        <v>7217</v>
      </c>
      <c r="E4420" t="s">
        <v>6151</v>
      </c>
    </row>
    <row r="4421" spans="1:5" hidden="1" x14ac:dyDescent="0.25">
      <c r="A4421" s="2" t="s">
        <v>2164</v>
      </c>
      <c r="B4421" t="s">
        <v>11335</v>
      </c>
    </row>
    <row r="4422" spans="1:5" hidden="1" x14ac:dyDescent="0.25">
      <c r="A4422" s="2" t="s">
        <v>648</v>
      </c>
      <c r="B4422" t="s">
        <v>1094</v>
      </c>
      <c r="C4422" t="s">
        <v>2164</v>
      </c>
    </row>
    <row r="4423" spans="1:5" hidden="1" x14ac:dyDescent="0.25">
      <c r="A4423" s="2" t="s">
        <v>3905</v>
      </c>
    </row>
    <row r="4424" spans="1:5" hidden="1" x14ac:dyDescent="0.25">
      <c r="A4424" s="2" t="s">
        <v>1094</v>
      </c>
      <c r="B4424" t="s">
        <v>2164</v>
      </c>
      <c r="C4424" t="s">
        <v>7050</v>
      </c>
    </row>
    <row r="4425" spans="1:5" hidden="1" x14ac:dyDescent="0.25">
      <c r="A4425" s="2" t="s">
        <v>2164</v>
      </c>
      <c r="B4425" t="s">
        <v>11335</v>
      </c>
      <c r="C4425" t="s">
        <v>8666</v>
      </c>
    </row>
    <row r="4426" spans="1:5" hidden="1" x14ac:dyDescent="0.25">
      <c r="A4426" s="2" t="s">
        <v>51</v>
      </c>
    </row>
    <row r="4427" spans="1:5" x14ac:dyDescent="0.25">
      <c r="A4427" s="2" t="s">
        <v>878</v>
      </c>
      <c r="B4427" t="s">
        <v>2164</v>
      </c>
      <c r="C4427" t="s">
        <v>11335</v>
      </c>
      <c r="D4427" t="s">
        <v>14110</v>
      </c>
    </row>
    <row r="4428" spans="1:5" hidden="1" x14ac:dyDescent="0.25">
      <c r="A4428" s="2" t="s">
        <v>7746</v>
      </c>
      <c r="B4428" t="s">
        <v>51</v>
      </c>
      <c r="C4428" t="s">
        <v>7050</v>
      </c>
    </row>
    <row r="4429" spans="1:5" hidden="1" x14ac:dyDescent="0.25">
      <c r="A4429" s="2" t="s">
        <v>648</v>
      </c>
      <c r="B4429" t="s">
        <v>3905</v>
      </c>
    </row>
    <row r="4430" spans="1:5" hidden="1" x14ac:dyDescent="0.25">
      <c r="A4430" s="2" t="s">
        <v>2164</v>
      </c>
      <c r="B4430" t="s">
        <v>10406</v>
      </c>
      <c r="C4430" t="s">
        <v>11335</v>
      </c>
    </row>
    <row r="4431" spans="1:5" hidden="1" x14ac:dyDescent="0.25">
      <c r="A4431" s="2" t="s">
        <v>7746</v>
      </c>
      <c r="B4431" t="s">
        <v>1094</v>
      </c>
      <c r="C4431" t="s">
        <v>2164</v>
      </c>
      <c r="D4431" t="s">
        <v>11335</v>
      </c>
    </row>
    <row r="4432" spans="1:5" hidden="1" x14ac:dyDescent="0.25">
      <c r="A4432" s="2" t="s">
        <v>51</v>
      </c>
    </row>
    <row r="4433" spans="1:5" hidden="1" x14ac:dyDescent="0.25">
      <c r="A4433" s="2" t="s">
        <v>2164</v>
      </c>
    </row>
    <row r="4434" spans="1:5" hidden="1" x14ac:dyDescent="0.25">
      <c r="A4434" s="2" t="s">
        <v>1094</v>
      </c>
      <c r="B4434" t="s">
        <v>2164</v>
      </c>
      <c r="C4434" t="s">
        <v>11335</v>
      </c>
    </row>
    <row r="4435" spans="1:5" hidden="1" x14ac:dyDescent="0.25">
      <c r="A4435" s="2" t="s">
        <v>1094</v>
      </c>
      <c r="B4435" t="s">
        <v>2164</v>
      </c>
      <c r="C4435" t="s">
        <v>11335</v>
      </c>
    </row>
    <row r="4436" spans="1:5" hidden="1" x14ac:dyDescent="0.25">
      <c r="A4436" s="2" t="s">
        <v>1094</v>
      </c>
      <c r="B4436" t="s">
        <v>2164</v>
      </c>
    </row>
    <row r="4437" spans="1:5" hidden="1" x14ac:dyDescent="0.25">
      <c r="A4437" s="2" t="s">
        <v>2164</v>
      </c>
      <c r="B4437" t="s">
        <v>14107</v>
      </c>
      <c r="C4437" t="s">
        <v>6151</v>
      </c>
    </row>
    <row r="4438" spans="1:5" hidden="1" x14ac:dyDescent="0.25">
      <c r="A4438" s="2" t="s">
        <v>1094</v>
      </c>
      <c r="B4438" t="s">
        <v>2164</v>
      </c>
    </row>
    <row r="4439" spans="1:5" hidden="1" x14ac:dyDescent="0.25">
      <c r="A4439" s="2" t="s">
        <v>14109</v>
      </c>
      <c r="B4439" t="s">
        <v>2164</v>
      </c>
    </row>
    <row r="4440" spans="1:5" hidden="1" x14ac:dyDescent="0.25">
      <c r="A4440" s="2" t="s">
        <v>51</v>
      </c>
      <c r="B4440" t="s">
        <v>7050</v>
      </c>
    </row>
    <row r="4441" spans="1:5" hidden="1" x14ac:dyDescent="0.25">
      <c r="A4441" s="2" t="s">
        <v>1094</v>
      </c>
      <c r="B4441" t="s">
        <v>2164</v>
      </c>
    </row>
    <row r="4442" spans="1:5" hidden="1" x14ac:dyDescent="0.25">
      <c r="A4442" s="2" t="s">
        <v>1094</v>
      </c>
      <c r="B4442" t="s">
        <v>2164</v>
      </c>
      <c r="C4442" t="s">
        <v>11335</v>
      </c>
    </row>
    <row r="4443" spans="1:5" hidden="1" x14ac:dyDescent="0.25">
      <c r="A4443" s="2" t="s">
        <v>1094</v>
      </c>
      <c r="B4443" t="s">
        <v>2164</v>
      </c>
      <c r="C4443" t="s">
        <v>7050</v>
      </c>
    </row>
    <row r="4444" spans="1:5" hidden="1" x14ac:dyDescent="0.25">
      <c r="A4444" s="2" t="s">
        <v>51</v>
      </c>
    </row>
    <row r="4445" spans="1:5" hidden="1" x14ac:dyDescent="0.25">
      <c r="A4445" s="2" t="s">
        <v>1094</v>
      </c>
      <c r="B4445" t="s">
        <v>2164</v>
      </c>
      <c r="C4445" t="s">
        <v>11335</v>
      </c>
      <c r="D4445" t="s">
        <v>14108</v>
      </c>
    </row>
    <row r="4446" spans="1:5" hidden="1" x14ac:dyDescent="0.25">
      <c r="A4446" s="2" t="s">
        <v>1094</v>
      </c>
      <c r="B4446" t="s">
        <v>842</v>
      </c>
      <c r="C4446" t="s">
        <v>14107</v>
      </c>
    </row>
    <row r="4447" spans="1:5" hidden="1" x14ac:dyDescent="0.25">
      <c r="A4447" s="2" t="s">
        <v>648</v>
      </c>
      <c r="B4447" t="s">
        <v>1094</v>
      </c>
      <c r="C4447" t="s">
        <v>10406</v>
      </c>
      <c r="D4447" t="s">
        <v>842</v>
      </c>
      <c r="E4447" t="s">
        <v>3905</v>
      </c>
    </row>
    <row r="4448" spans="1:5" hidden="1" x14ac:dyDescent="0.25">
      <c r="A4448" s="2" t="s">
        <v>2164</v>
      </c>
    </row>
    <row r="4449" spans="1:4" hidden="1" x14ac:dyDescent="0.25">
      <c r="A4449" s="2" t="s">
        <v>14109</v>
      </c>
      <c r="B4449" t="s">
        <v>2164</v>
      </c>
      <c r="C4449" t="s">
        <v>14107</v>
      </c>
    </row>
    <row r="4450" spans="1:4" hidden="1" x14ac:dyDescent="0.25">
      <c r="A4450" s="2" t="s">
        <v>2164</v>
      </c>
      <c r="B4450" t="s">
        <v>11335</v>
      </c>
    </row>
    <row r="4451" spans="1:4" hidden="1" x14ac:dyDescent="0.25">
      <c r="A4451" s="2" t="s">
        <v>1094</v>
      </c>
    </row>
    <row r="4452" spans="1:4" hidden="1" x14ac:dyDescent="0.25">
      <c r="A4452" s="2" t="s">
        <v>1094</v>
      </c>
      <c r="B4452" t="s">
        <v>7217</v>
      </c>
    </row>
    <row r="4453" spans="1:4" hidden="1" x14ac:dyDescent="0.25">
      <c r="A4453" s="2" t="s">
        <v>2164</v>
      </c>
      <c r="B4453" t="s">
        <v>11335</v>
      </c>
    </row>
    <row r="4454" spans="1:4" hidden="1" x14ac:dyDescent="0.25">
      <c r="A4454" s="2" t="s">
        <v>1094</v>
      </c>
      <c r="B4454" t="s">
        <v>2164</v>
      </c>
    </row>
    <row r="4455" spans="1:4" hidden="1" x14ac:dyDescent="0.25">
      <c r="A4455" s="2" t="s">
        <v>2164</v>
      </c>
    </row>
    <row r="4456" spans="1:4" hidden="1" x14ac:dyDescent="0.25">
      <c r="A4456" s="2" t="s">
        <v>1094</v>
      </c>
      <c r="B4456" t="s">
        <v>11335</v>
      </c>
    </row>
    <row r="4457" spans="1:4" hidden="1" x14ac:dyDescent="0.25">
      <c r="A4457" s="2" t="s">
        <v>2164</v>
      </c>
    </row>
    <row r="4458" spans="1:4" hidden="1" x14ac:dyDescent="0.25">
      <c r="A4458" s="2" t="s">
        <v>14109</v>
      </c>
      <c r="B4458" t="s">
        <v>2164</v>
      </c>
    </row>
    <row r="4459" spans="1:4" hidden="1" x14ac:dyDescent="0.25">
      <c r="A4459" s="2" t="s">
        <v>1094</v>
      </c>
      <c r="B4459" t="s">
        <v>2164</v>
      </c>
      <c r="C4459" t="s">
        <v>842</v>
      </c>
      <c r="D4459" t="s">
        <v>11335</v>
      </c>
    </row>
    <row r="4460" spans="1:4" hidden="1" x14ac:dyDescent="0.25">
      <c r="A4460" s="2" t="s">
        <v>2164</v>
      </c>
      <c r="B4460" t="s">
        <v>11335</v>
      </c>
      <c r="C4460" t="s">
        <v>7217</v>
      </c>
    </row>
    <row r="4461" spans="1:4" hidden="1" x14ac:dyDescent="0.25">
      <c r="A4461" s="2" t="s">
        <v>1094</v>
      </c>
      <c r="B4461" t="s">
        <v>2164</v>
      </c>
      <c r="C4461" t="s">
        <v>11335</v>
      </c>
    </row>
    <row r="4462" spans="1:4" hidden="1" x14ac:dyDescent="0.25">
      <c r="A4462" s="2" t="s">
        <v>2164</v>
      </c>
      <c r="B4462" t="s">
        <v>842</v>
      </c>
      <c r="C4462" t="s">
        <v>6151</v>
      </c>
    </row>
    <row r="4463" spans="1:4" hidden="1" x14ac:dyDescent="0.25">
      <c r="A4463" s="2" t="s">
        <v>7746</v>
      </c>
      <c r="B4463" t="s">
        <v>14109</v>
      </c>
      <c r="C4463" t="s">
        <v>51</v>
      </c>
      <c r="D4463" t="s">
        <v>13169</v>
      </c>
    </row>
    <row r="4464" spans="1:4" hidden="1" x14ac:dyDescent="0.25">
      <c r="A4464" s="2" t="s">
        <v>14109</v>
      </c>
      <c r="B4464" t="s">
        <v>51</v>
      </c>
      <c r="C4464" t="s">
        <v>14110</v>
      </c>
    </row>
    <row r="4465" spans="1:4" hidden="1" x14ac:dyDescent="0.25">
      <c r="A4465" s="2" t="s">
        <v>51</v>
      </c>
      <c r="B4465" t="s">
        <v>14108</v>
      </c>
    </row>
    <row r="4466" spans="1:4" hidden="1" x14ac:dyDescent="0.25">
      <c r="A4466" s="2" t="s">
        <v>2164</v>
      </c>
    </row>
    <row r="4467" spans="1:4" hidden="1" x14ac:dyDescent="0.25">
      <c r="A4467" s="2" t="s">
        <v>1094</v>
      </c>
      <c r="B4467" t="s">
        <v>2164</v>
      </c>
    </row>
    <row r="4468" spans="1:4" hidden="1" x14ac:dyDescent="0.25">
      <c r="A4468" s="2" t="s">
        <v>648</v>
      </c>
      <c r="B4468" t="s">
        <v>7746</v>
      </c>
      <c r="C4468" t="s">
        <v>51</v>
      </c>
      <c r="D4468" t="s">
        <v>2164</v>
      </c>
    </row>
    <row r="4469" spans="1:4" hidden="1" x14ac:dyDescent="0.25">
      <c r="A4469" s="2" t="s">
        <v>51</v>
      </c>
    </row>
    <row r="4470" spans="1:4" x14ac:dyDescent="0.25">
      <c r="A4470" s="2" t="s">
        <v>878</v>
      </c>
      <c r="B4470" t="s">
        <v>2164</v>
      </c>
    </row>
    <row r="4471" spans="1:4" hidden="1" x14ac:dyDescent="0.25">
      <c r="A4471" s="2" t="s">
        <v>6151</v>
      </c>
    </row>
    <row r="4472" spans="1:4" hidden="1" x14ac:dyDescent="0.25">
      <c r="A4472" s="2" t="s">
        <v>3905</v>
      </c>
    </row>
    <row r="4473" spans="1:4" hidden="1" x14ac:dyDescent="0.25">
      <c r="A4473" s="2" t="s">
        <v>1094</v>
      </c>
      <c r="B4473" t="s">
        <v>14109</v>
      </c>
      <c r="C4473" t="s">
        <v>6151</v>
      </c>
    </row>
    <row r="4474" spans="1:4" hidden="1" x14ac:dyDescent="0.25">
      <c r="A4474" s="2" t="s">
        <v>1094</v>
      </c>
      <c r="B4474" t="s">
        <v>14109</v>
      </c>
    </row>
    <row r="4475" spans="1:4" hidden="1" x14ac:dyDescent="0.25">
      <c r="A4475" s="2" t="s">
        <v>14109</v>
      </c>
      <c r="B4475" t="s">
        <v>2164</v>
      </c>
      <c r="C4475" t="s">
        <v>11335</v>
      </c>
    </row>
    <row r="4476" spans="1:4" hidden="1" x14ac:dyDescent="0.25">
      <c r="A4476" s="2" t="s">
        <v>1094</v>
      </c>
      <c r="B4476" t="s">
        <v>2164</v>
      </c>
    </row>
    <row r="4477" spans="1:4" x14ac:dyDescent="0.25">
      <c r="A4477" s="2" t="s">
        <v>878</v>
      </c>
      <c r="B4477" t="s">
        <v>1094</v>
      </c>
      <c r="C4477" t="s">
        <v>842</v>
      </c>
      <c r="D4477" t="s">
        <v>7217</v>
      </c>
    </row>
    <row r="4478" spans="1:4" hidden="1" x14ac:dyDescent="0.25">
      <c r="A4478" s="2" t="s">
        <v>1094</v>
      </c>
      <c r="B4478" t="s">
        <v>11335</v>
      </c>
    </row>
    <row r="4479" spans="1:4" hidden="1" x14ac:dyDescent="0.25">
      <c r="A4479" s="2" t="s">
        <v>14109</v>
      </c>
      <c r="B4479" t="s">
        <v>2164</v>
      </c>
      <c r="C4479" t="s">
        <v>6151</v>
      </c>
    </row>
    <row r="4480" spans="1:4" hidden="1" x14ac:dyDescent="0.25">
      <c r="A4480" s="2" t="s">
        <v>2164</v>
      </c>
      <c r="B4480" t="s">
        <v>7217</v>
      </c>
    </row>
    <row r="4481" spans="1:5" hidden="1" x14ac:dyDescent="0.25">
      <c r="A4481" s="2" t="s">
        <v>1094</v>
      </c>
      <c r="B4481" t="s">
        <v>2164</v>
      </c>
      <c r="C4481" t="s">
        <v>7217</v>
      </c>
    </row>
    <row r="4482" spans="1:5" hidden="1" x14ac:dyDescent="0.25">
      <c r="A4482" s="2" t="s">
        <v>1094</v>
      </c>
      <c r="B4482" t="s">
        <v>2164</v>
      </c>
    </row>
    <row r="4483" spans="1:5" x14ac:dyDescent="0.25">
      <c r="A4483" s="2" t="s">
        <v>878</v>
      </c>
      <c r="B4483" t="s">
        <v>648</v>
      </c>
      <c r="C4483" t="s">
        <v>1094</v>
      </c>
      <c r="D4483" t="s">
        <v>842</v>
      </c>
      <c r="E4483" t="s">
        <v>7217</v>
      </c>
    </row>
    <row r="4484" spans="1:5" x14ac:dyDescent="0.25">
      <c r="A4484" s="2" t="s">
        <v>878</v>
      </c>
      <c r="B4484" t="s">
        <v>2164</v>
      </c>
    </row>
    <row r="4485" spans="1:5" hidden="1" x14ac:dyDescent="0.25">
      <c r="A4485" s="2" t="s">
        <v>1094</v>
      </c>
      <c r="B4485" t="s">
        <v>2164</v>
      </c>
    </row>
    <row r="4486" spans="1:5" hidden="1" x14ac:dyDescent="0.25">
      <c r="A4486" s="2" t="s">
        <v>14109</v>
      </c>
      <c r="B4486" t="s">
        <v>2164</v>
      </c>
      <c r="C4486" t="s">
        <v>11335</v>
      </c>
    </row>
    <row r="4487" spans="1:5" hidden="1" x14ac:dyDescent="0.25">
      <c r="A4487" s="2" t="s">
        <v>2164</v>
      </c>
      <c r="B4487" t="s">
        <v>11335</v>
      </c>
    </row>
    <row r="4488" spans="1:5" hidden="1" x14ac:dyDescent="0.25">
      <c r="A4488" s="2" t="s">
        <v>1094</v>
      </c>
      <c r="B4488" t="s">
        <v>2164</v>
      </c>
    </row>
    <row r="4489" spans="1:5" hidden="1" x14ac:dyDescent="0.25">
      <c r="A4489" s="2" t="s">
        <v>14109</v>
      </c>
      <c r="B4489" t="s">
        <v>2164</v>
      </c>
      <c r="C4489" t="s">
        <v>6151</v>
      </c>
    </row>
    <row r="4490" spans="1:5" hidden="1" x14ac:dyDescent="0.25">
      <c r="A4490" s="2" t="s">
        <v>1094</v>
      </c>
    </row>
    <row r="4491" spans="1:5" hidden="1" x14ac:dyDescent="0.25">
      <c r="A4491" s="2" t="s">
        <v>2164</v>
      </c>
    </row>
    <row r="4492" spans="1:5" hidden="1" x14ac:dyDescent="0.25">
      <c r="A4492" s="2" t="s">
        <v>2164</v>
      </c>
    </row>
    <row r="4493" spans="1:5" hidden="1" x14ac:dyDescent="0.25">
      <c r="A4493" s="2" t="s">
        <v>2164</v>
      </c>
    </row>
    <row r="4494" spans="1:5" hidden="1" x14ac:dyDescent="0.25">
      <c r="A4494" s="2" t="s">
        <v>2164</v>
      </c>
    </row>
    <row r="4495" spans="1:5" hidden="1" x14ac:dyDescent="0.25">
      <c r="A4495" s="2" t="s">
        <v>1094</v>
      </c>
      <c r="B4495" t="s">
        <v>3905</v>
      </c>
      <c r="C4495" t="s">
        <v>7217</v>
      </c>
    </row>
    <row r="4496" spans="1:5" hidden="1" x14ac:dyDescent="0.25">
      <c r="A4496" s="2" t="s">
        <v>3905</v>
      </c>
    </row>
    <row r="4497" spans="1:4" hidden="1" x14ac:dyDescent="0.25">
      <c r="A4497" s="2" t="s">
        <v>2164</v>
      </c>
      <c r="B4497" t="s">
        <v>11335</v>
      </c>
    </row>
    <row r="4498" spans="1:4" hidden="1" x14ac:dyDescent="0.25">
      <c r="A4498" s="2" t="s">
        <v>1094</v>
      </c>
      <c r="B4498" t="s">
        <v>2164</v>
      </c>
      <c r="C4498" t="s">
        <v>11335</v>
      </c>
    </row>
    <row r="4499" spans="1:4" hidden="1" x14ac:dyDescent="0.25">
      <c r="A4499" s="2" t="s">
        <v>1094</v>
      </c>
      <c r="B4499" t="s">
        <v>7050</v>
      </c>
    </row>
    <row r="4500" spans="1:4" hidden="1" x14ac:dyDescent="0.25">
      <c r="A4500" s="2" t="s">
        <v>8666</v>
      </c>
    </row>
    <row r="4501" spans="1:4" hidden="1" x14ac:dyDescent="0.25">
      <c r="A4501" s="2" t="s">
        <v>3905</v>
      </c>
      <c r="B4501" t="s">
        <v>6151</v>
      </c>
    </row>
    <row r="4502" spans="1:4" hidden="1" x14ac:dyDescent="0.25">
      <c r="A4502" s="2" t="s">
        <v>3905</v>
      </c>
      <c r="B4502" t="s">
        <v>14107</v>
      </c>
    </row>
    <row r="4503" spans="1:4" hidden="1" x14ac:dyDescent="0.25">
      <c r="A4503" s="2" t="s">
        <v>2164</v>
      </c>
      <c r="B4503" t="s">
        <v>6151</v>
      </c>
    </row>
    <row r="4504" spans="1:4" hidden="1" x14ac:dyDescent="0.25">
      <c r="A4504" s="2" t="s">
        <v>2164</v>
      </c>
      <c r="B4504" t="s">
        <v>9990</v>
      </c>
      <c r="C4504" t="s">
        <v>7217</v>
      </c>
    </row>
    <row r="4505" spans="1:4" hidden="1" x14ac:dyDescent="0.25">
      <c r="A4505" s="2" t="s">
        <v>3905</v>
      </c>
    </row>
    <row r="4506" spans="1:4" x14ac:dyDescent="0.25">
      <c r="A4506" s="2" t="s">
        <v>878</v>
      </c>
      <c r="B4506" t="s">
        <v>1094</v>
      </c>
      <c r="C4506" t="s">
        <v>3905</v>
      </c>
    </row>
    <row r="4507" spans="1:4" hidden="1" x14ac:dyDescent="0.25">
      <c r="A4507" s="2" t="s">
        <v>14109</v>
      </c>
      <c r="B4507" t="s">
        <v>2164</v>
      </c>
      <c r="C4507" t="s">
        <v>14107</v>
      </c>
      <c r="D4507" t="s">
        <v>6151</v>
      </c>
    </row>
    <row r="4508" spans="1:4" hidden="1" x14ac:dyDescent="0.25">
      <c r="A4508" s="2" t="s">
        <v>2164</v>
      </c>
      <c r="B4508" t="s">
        <v>11335</v>
      </c>
      <c r="C4508" t="s">
        <v>7217</v>
      </c>
    </row>
    <row r="4509" spans="1:4" hidden="1" x14ac:dyDescent="0.25">
      <c r="A4509" s="2" t="s">
        <v>3905</v>
      </c>
      <c r="B4509" t="s">
        <v>6151</v>
      </c>
    </row>
    <row r="4510" spans="1:4" hidden="1" x14ac:dyDescent="0.25">
      <c r="A4510" s="2" t="s">
        <v>2164</v>
      </c>
    </row>
    <row r="4511" spans="1:4" hidden="1" x14ac:dyDescent="0.25">
      <c r="A4511" s="2" t="s">
        <v>1094</v>
      </c>
      <c r="B4511" t="s">
        <v>11335</v>
      </c>
    </row>
    <row r="4512" spans="1:4" hidden="1" x14ac:dyDescent="0.25">
      <c r="A4512" s="2" t="s">
        <v>51</v>
      </c>
      <c r="B4512" t="s">
        <v>14111</v>
      </c>
    </row>
    <row r="4513" spans="1:3" hidden="1" x14ac:dyDescent="0.25">
      <c r="A4513" s="2" t="s">
        <v>14109</v>
      </c>
      <c r="B4513" t="s">
        <v>2164</v>
      </c>
      <c r="C4513" t="s">
        <v>11335</v>
      </c>
    </row>
    <row r="4514" spans="1:3" hidden="1" x14ac:dyDescent="0.25">
      <c r="A4514" s="2" t="s">
        <v>1094</v>
      </c>
    </row>
    <row r="4515" spans="1:3" hidden="1" x14ac:dyDescent="0.25">
      <c r="A4515" s="2" t="s">
        <v>2164</v>
      </c>
    </row>
    <row r="4516" spans="1:3" hidden="1" x14ac:dyDescent="0.25">
      <c r="A4516" s="2" t="s">
        <v>3905</v>
      </c>
    </row>
    <row r="4517" spans="1:3" hidden="1" x14ac:dyDescent="0.25">
      <c r="A4517" s="2" t="s">
        <v>14109</v>
      </c>
      <c r="B4517" t="s">
        <v>2164</v>
      </c>
      <c r="C4517" t="s">
        <v>6151</v>
      </c>
    </row>
    <row r="4518" spans="1:3" hidden="1" x14ac:dyDescent="0.25">
      <c r="A4518" s="2" t="s">
        <v>2164</v>
      </c>
      <c r="B4518" t="s">
        <v>6151</v>
      </c>
    </row>
    <row r="4519" spans="1:3" hidden="1" x14ac:dyDescent="0.25">
      <c r="A4519" s="2" t="s">
        <v>2164</v>
      </c>
    </row>
    <row r="4520" spans="1:3" hidden="1" x14ac:dyDescent="0.25">
      <c r="A4520" s="2" t="s">
        <v>7746</v>
      </c>
      <c r="B4520" t="s">
        <v>2164</v>
      </c>
      <c r="C4520" t="s">
        <v>11335</v>
      </c>
    </row>
    <row r="4521" spans="1:3" hidden="1" x14ac:dyDescent="0.25">
      <c r="A4521" s="2" t="s">
        <v>1094</v>
      </c>
      <c r="B4521" t="s">
        <v>842</v>
      </c>
      <c r="C4521" t="s">
        <v>6151</v>
      </c>
    </row>
    <row r="4522" spans="1:3" hidden="1" x14ac:dyDescent="0.25">
      <c r="A4522" s="2" t="s">
        <v>6767</v>
      </c>
      <c r="B4522" t="s">
        <v>2164</v>
      </c>
      <c r="C4522" t="s">
        <v>10406</v>
      </c>
    </row>
    <row r="4523" spans="1:3" hidden="1" x14ac:dyDescent="0.25">
      <c r="A4523" s="2" t="s">
        <v>1094</v>
      </c>
      <c r="B4523" t="s">
        <v>11335</v>
      </c>
      <c r="C4523" t="s">
        <v>14108</v>
      </c>
    </row>
    <row r="4524" spans="1:3" x14ac:dyDescent="0.25">
      <c r="A4524" s="2" t="s">
        <v>878</v>
      </c>
      <c r="B4524" t="s">
        <v>2164</v>
      </c>
      <c r="C4524" t="s">
        <v>6151</v>
      </c>
    </row>
    <row r="4525" spans="1:3" hidden="1" x14ac:dyDescent="0.25">
      <c r="A4525" s="2" t="s">
        <v>1094</v>
      </c>
      <c r="B4525" t="s">
        <v>2164</v>
      </c>
      <c r="C4525" t="s">
        <v>11335</v>
      </c>
    </row>
    <row r="4526" spans="1:3" hidden="1" x14ac:dyDescent="0.25">
      <c r="A4526" s="2" t="s">
        <v>2164</v>
      </c>
    </row>
    <row r="4527" spans="1:3" hidden="1" x14ac:dyDescent="0.25">
      <c r="A4527" s="2" t="s">
        <v>2164</v>
      </c>
    </row>
    <row r="4528" spans="1:3" hidden="1" x14ac:dyDescent="0.25">
      <c r="A4528" s="2" t="s">
        <v>1094</v>
      </c>
    </row>
    <row r="4529" spans="1:4" hidden="1" x14ac:dyDescent="0.25">
      <c r="A4529" s="2" t="s">
        <v>1094</v>
      </c>
      <c r="B4529" t="s">
        <v>2164</v>
      </c>
      <c r="C4529" t="s">
        <v>11335</v>
      </c>
    </row>
    <row r="4530" spans="1:4" hidden="1" x14ac:dyDescent="0.25">
      <c r="A4530" s="2" t="s">
        <v>2164</v>
      </c>
      <c r="B4530" t="s">
        <v>842</v>
      </c>
      <c r="C4530" t="s">
        <v>7217</v>
      </c>
    </row>
    <row r="4531" spans="1:4" hidden="1" x14ac:dyDescent="0.25">
      <c r="A4531" s="2" t="s">
        <v>14109</v>
      </c>
      <c r="B4531" t="s">
        <v>2164</v>
      </c>
      <c r="C4531" t="s">
        <v>6151</v>
      </c>
    </row>
    <row r="4532" spans="1:4" x14ac:dyDescent="0.25">
      <c r="A4532" s="2" t="s">
        <v>878</v>
      </c>
      <c r="B4532" t="s">
        <v>1094</v>
      </c>
      <c r="C4532" t="s">
        <v>2164</v>
      </c>
      <c r="D4532" t="s">
        <v>7217</v>
      </c>
    </row>
    <row r="4533" spans="1:4" hidden="1" x14ac:dyDescent="0.25">
      <c r="A4533" s="2" t="s">
        <v>14107</v>
      </c>
      <c r="B4533" t="s">
        <v>6151</v>
      </c>
    </row>
    <row r="4534" spans="1:4" hidden="1" x14ac:dyDescent="0.25">
      <c r="A4534" s="2" t="s">
        <v>2164</v>
      </c>
      <c r="B4534" t="s">
        <v>14107</v>
      </c>
    </row>
    <row r="4535" spans="1:4" hidden="1" x14ac:dyDescent="0.25">
      <c r="A4535" s="2" t="s">
        <v>6151</v>
      </c>
    </row>
    <row r="4536" spans="1:4" hidden="1" x14ac:dyDescent="0.25">
      <c r="A4536" s="2" t="s">
        <v>1094</v>
      </c>
      <c r="B4536" t="s">
        <v>2164</v>
      </c>
    </row>
    <row r="4537" spans="1:4" hidden="1" x14ac:dyDescent="0.25">
      <c r="A4537" s="2" t="s">
        <v>2164</v>
      </c>
      <c r="B4537" t="s">
        <v>11335</v>
      </c>
    </row>
    <row r="4538" spans="1:4" hidden="1" x14ac:dyDescent="0.25">
      <c r="A4538" s="2" t="s">
        <v>2164</v>
      </c>
      <c r="B4538" t="s">
        <v>11335</v>
      </c>
    </row>
    <row r="4539" spans="1:4" hidden="1" x14ac:dyDescent="0.25">
      <c r="A4539" s="2" t="s">
        <v>14109</v>
      </c>
      <c r="B4539" t="s">
        <v>2164</v>
      </c>
      <c r="C4539" t="s">
        <v>11335</v>
      </c>
    </row>
    <row r="4540" spans="1:4" hidden="1" x14ac:dyDescent="0.25">
      <c r="A4540" s="2" t="s">
        <v>2164</v>
      </c>
    </row>
    <row r="4541" spans="1:4" hidden="1" x14ac:dyDescent="0.25">
      <c r="A4541" s="2" t="s">
        <v>2164</v>
      </c>
    </row>
    <row r="4542" spans="1:4" hidden="1" x14ac:dyDescent="0.25">
      <c r="A4542" s="2" t="s">
        <v>2164</v>
      </c>
      <c r="B4542" t="s">
        <v>6151</v>
      </c>
    </row>
    <row r="4543" spans="1:4" hidden="1" x14ac:dyDescent="0.25">
      <c r="A4543" s="2" t="s">
        <v>14109</v>
      </c>
      <c r="B4543" t="s">
        <v>2164</v>
      </c>
      <c r="C4543" t="s">
        <v>11335</v>
      </c>
    </row>
    <row r="4544" spans="1:4" hidden="1" x14ac:dyDescent="0.25">
      <c r="A4544" s="2" t="s">
        <v>2164</v>
      </c>
    </row>
    <row r="4545" spans="1:6" hidden="1" x14ac:dyDescent="0.25">
      <c r="A4545" s="2" t="s">
        <v>1094</v>
      </c>
    </row>
    <row r="4546" spans="1:6" hidden="1" x14ac:dyDescent="0.25">
      <c r="A4546" s="2" t="s">
        <v>1094</v>
      </c>
      <c r="B4546" t="s">
        <v>3905</v>
      </c>
    </row>
    <row r="4547" spans="1:6" x14ac:dyDescent="0.25">
      <c r="A4547" s="2" t="s">
        <v>878</v>
      </c>
      <c r="B4547" t="s">
        <v>648</v>
      </c>
      <c r="C4547" t="s">
        <v>2164</v>
      </c>
      <c r="D4547" t="s">
        <v>14110</v>
      </c>
    </row>
    <row r="4548" spans="1:6" hidden="1" x14ac:dyDescent="0.25">
      <c r="A4548" s="2" t="s">
        <v>3905</v>
      </c>
      <c r="B4548" t="s">
        <v>7217</v>
      </c>
      <c r="C4548" t="s">
        <v>14112</v>
      </c>
      <c r="D4548" t="s">
        <v>6151</v>
      </c>
    </row>
    <row r="4549" spans="1:6" hidden="1" x14ac:dyDescent="0.25">
      <c r="A4549" s="2" t="s">
        <v>1094</v>
      </c>
      <c r="B4549" t="s">
        <v>2164</v>
      </c>
      <c r="C4549" t="s">
        <v>7050</v>
      </c>
    </row>
    <row r="4550" spans="1:6" hidden="1" x14ac:dyDescent="0.25">
      <c r="A4550" s="2" t="s">
        <v>51</v>
      </c>
      <c r="B4550" t="s">
        <v>14110</v>
      </c>
    </row>
    <row r="4551" spans="1:6" x14ac:dyDescent="0.25">
      <c r="A4551" s="2" t="s">
        <v>878</v>
      </c>
      <c r="B4551" t="s">
        <v>648</v>
      </c>
      <c r="C4551" t="s">
        <v>6767</v>
      </c>
      <c r="D4551" t="s">
        <v>1094</v>
      </c>
      <c r="E4551" t="s">
        <v>842</v>
      </c>
      <c r="F4551" t="s">
        <v>7217</v>
      </c>
    </row>
    <row r="4552" spans="1:6" hidden="1" x14ac:dyDescent="0.25">
      <c r="A4552" s="2" t="s">
        <v>1094</v>
      </c>
      <c r="B4552" t="s">
        <v>2164</v>
      </c>
      <c r="C4552" t="s">
        <v>11335</v>
      </c>
    </row>
    <row r="4553" spans="1:6" hidden="1" x14ac:dyDescent="0.25">
      <c r="A4553" s="2" t="s">
        <v>1094</v>
      </c>
      <c r="B4553" t="s">
        <v>51</v>
      </c>
    </row>
    <row r="4554" spans="1:6" hidden="1" x14ac:dyDescent="0.25">
      <c r="A4554" s="2" t="s">
        <v>14109</v>
      </c>
      <c r="B4554" t="s">
        <v>3905</v>
      </c>
      <c r="C4554" t="s">
        <v>6151</v>
      </c>
    </row>
    <row r="4555" spans="1:6" hidden="1" x14ac:dyDescent="0.25">
      <c r="A4555" s="2" t="s">
        <v>3905</v>
      </c>
    </row>
    <row r="4556" spans="1:6" hidden="1" x14ac:dyDescent="0.25">
      <c r="A4556" s="2" t="s">
        <v>2164</v>
      </c>
      <c r="B4556" t="s">
        <v>842</v>
      </c>
      <c r="C4556" t="s">
        <v>3905</v>
      </c>
      <c r="D4556" t="s">
        <v>14107</v>
      </c>
      <c r="E4556" t="s">
        <v>6151</v>
      </c>
    </row>
    <row r="4557" spans="1:6" hidden="1" x14ac:dyDescent="0.25">
      <c r="A4557" s="2" t="s">
        <v>2164</v>
      </c>
    </row>
    <row r="4558" spans="1:6" hidden="1" x14ac:dyDescent="0.25">
      <c r="A4558" s="2" t="s">
        <v>2164</v>
      </c>
    </row>
    <row r="4559" spans="1:6" hidden="1" x14ac:dyDescent="0.25">
      <c r="A4559" s="2" t="s">
        <v>14109</v>
      </c>
      <c r="B4559" t="s">
        <v>2164</v>
      </c>
      <c r="C4559" t="s">
        <v>3905</v>
      </c>
      <c r="D4559" t="s">
        <v>6151</v>
      </c>
    </row>
    <row r="4560" spans="1:6" hidden="1" x14ac:dyDescent="0.25">
      <c r="A4560" s="2" t="s">
        <v>3905</v>
      </c>
    </row>
    <row r="4561" spans="1:4" hidden="1" x14ac:dyDescent="0.25">
      <c r="A4561" s="2" t="s">
        <v>3905</v>
      </c>
    </row>
    <row r="4562" spans="1:4" hidden="1" x14ac:dyDescent="0.25">
      <c r="A4562" s="2" t="s">
        <v>6151</v>
      </c>
      <c r="B4562" t="s">
        <v>8666</v>
      </c>
    </row>
    <row r="4563" spans="1:4" hidden="1" x14ac:dyDescent="0.25">
      <c r="A4563" s="2" t="s">
        <v>51</v>
      </c>
      <c r="B4563" t="s">
        <v>2164</v>
      </c>
      <c r="C4563" t="s">
        <v>14108</v>
      </c>
    </row>
    <row r="4564" spans="1:4" hidden="1" x14ac:dyDescent="0.25">
      <c r="A4564" s="2" t="s">
        <v>51</v>
      </c>
      <c r="B4564" t="s">
        <v>7050</v>
      </c>
    </row>
    <row r="4565" spans="1:4" hidden="1" x14ac:dyDescent="0.25">
      <c r="A4565" s="2" t="s">
        <v>14109</v>
      </c>
      <c r="B4565" t="s">
        <v>2164</v>
      </c>
    </row>
    <row r="4566" spans="1:4" hidden="1" x14ac:dyDescent="0.25">
      <c r="A4566" s="2" t="s">
        <v>2164</v>
      </c>
      <c r="B4566" t="s">
        <v>14107</v>
      </c>
      <c r="C4566" t="s">
        <v>6151</v>
      </c>
    </row>
    <row r="4567" spans="1:4" hidden="1" x14ac:dyDescent="0.25">
      <c r="A4567" s="2" t="s">
        <v>2164</v>
      </c>
      <c r="B4567" t="s">
        <v>7050</v>
      </c>
      <c r="C4567" t="s">
        <v>11335</v>
      </c>
    </row>
    <row r="4568" spans="1:4" x14ac:dyDescent="0.25">
      <c r="A4568" s="2" t="s">
        <v>878</v>
      </c>
      <c r="B4568" t="s">
        <v>648</v>
      </c>
      <c r="C4568" t="s">
        <v>2164</v>
      </c>
      <c r="D4568" t="s">
        <v>11335</v>
      </c>
    </row>
    <row r="4569" spans="1:4" hidden="1" x14ac:dyDescent="0.25">
      <c r="A4569" s="2" t="s">
        <v>3905</v>
      </c>
    </row>
    <row r="4570" spans="1:4" hidden="1" x14ac:dyDescent="0.25">
      <c r="A4570" s="2" t="s">
        <v>2164</v>
      </c>
    </row>
    <row r="4571" spans="1:4" hidden="1" x14ac:dyDescent="0.25">
      <c r="A4571" s="2" t="s">
        <v>2164</v>
      </c>
    </row>
    <row r="4572" spans="1:4" hidden="1" x14ac:dyDescent="0.25">
      <c r="A4572" s="2" t="s">
        <v>1094</v>
      </c>
    </row>
    <row r="4573" spans="1:4" hidden="1" x14ac:dyDescent="0.25">
      <c r="A4573" s="2" t="s">
        <v>14109</v>
      </c>
      <c r="B4573" t="s">
        <v>2164</v>
      </c>
      <c r="C4573" t="s">
        <v>6151</v>
      </c>
    </row>
    <row r="4574" spans="1:4" hidden="1" x14ac:dyDescent="0.25">
      <c r="A4574" s="2" t="s">
        <v>842</v>
      </c>
      <c r="B4574" t="s">
        <v>3905</v>
      </c>
    </row>
    <row r="4575" spans="1:4" hidden="1" x14ac:dyDescent="0.25">
      <c r="A4575" s="2" t="s">
        <v>51</v>
      </c>
    </row>
    <row r="4576" spans="1:4" hidden="1" x14ac:dyDescent="0.25">
      <c r="A4576" s="2" t="s">
        <v>51</v>
      </c>
    </row>
    <row r="4577" spans="1:4" hidden="1" x14ac:dyDescent="0.25">
      <c r="A4577" s="2" t="s">
        <v>842</v>
      </c>
      <c r="B4577" t="s">
        <v>3905</v>
      </c>
      <c r="C4577" t="s">
        <v>14107</v>
      </c>
      <c r="D4577" t="s">
        <v>6151</v>
      </c>
    </row>
    <row r="4578" spans="1:4" hidden="1" x14ac:dyDescent="0.25">
      <c r="A4578" s="2" t="s">
        <v>2164</v>
      </c>
      <c r="B4578" t="s">
        <v>6151</v>
      </c>
    </row>
    <row r="4579" spans="1:4" hidden="1" x14ac:dyDescent="0.25">
      <c r="A4579" s="2" t="s">
        <v>1094</v>
      </c>
      <c r="B4579" t="s">
        <v>2164</v>
      </c>
    </row>
    <row r="4580" spans="1:4" hidden="1" x14ac:dyDescent="0.25">
      <c r="A4580" s="2" t="s">
        <v>1094</v>
      </c>
      <c r="B4580" t="s">
        <v>9990</v>
      </c>
      <c r="C4580" t="s">
        <v>11335</v>
      </c>
    </row>
    <row r="4581" spans="1:4" hidden="1" x14ac:dyDescent="0.25">
      <c r="A4581" s="2" t="s">
        <v>3905</v>
      </c>
    </row>
    <row r="4582" spans="1:4" hidden="1" x14ac:dyDescent="0.25">
      <c r="A4582" s="2" t="s">
        <v>51</v>
      </c>
      <c r="B4582" t="s">
        <v>13169</v>
      </c>
      <c r="C4582" t="s">
        <v>7050</v>
      </c>
    </row>
    <row r="4583" spans="1:4" hidden="1" x14ac:dyDescent="0.25">
      <c r="A4583" s="2" t="s">
        <v>1094</v>
      </c>
    </row>
    <row r="4584" spans="1:4" x14ac:dyDescent="0.25">
      <c r="A4584" s="2" t="s">
        <v>878</v>
      </c>
      <c r="B4584" t="s">
        <v>14109</v>
      </c>
      <c r="C4584" t="s">
        <v>2164</v>
      </c>
    </row>
    <row r="4585" spans="1:4" hidden="1" x14ac:dyDescent="0.25">
      <c r="A4585" s="2" t="s">
        <v>14107</v>
      </c>
      <c r="B4585" t="s">
        <v>6151</v>
      </c>
    </row>
    <row r="4586" spans="1:4" hidden="1" x14ac:dyDescent="0.25">
      <c r="A4586" s="2" t="s">
        <v>2164</v>
      </c>
    </row>
    <row r="4587" spans="1:4" hidden="1" x14ac:dyDescent="0.25">
      <c r="A4587" s="2" t="s">
        <v>14109</v>
      </c>
      <c r="B4587" t="s">
        <v>2164</v>
      </c>
    </row>
    <row r="4588" spans="1:4" hidden="1" x14ac:dyDescent="0.25">
      <c r="A4588" s="2" t="s">
        <v>51</v>
      </c>
    </row>
    <row r="4589" spans="1:4" hidden="1" x14ac:dyDescent="0.25">
      <c r="A4589" s="2" t="s">
        <v>51</v>
      </c>
    </row>
    <row r="4590" spans="1:4" x14ac:dyDescent="0.25">
      <c r="A4590" s="2" t="s">
        <v>878</v>
      </c>
      <c r="B4590" t="s">
        <v>2164</v>
      </c>
      <c r="C4590" t="s">
        <v>6151</v>
      </c>
    </row>
    <row r="4591" spans="1:4" hidden="1" x14ac:dyDescent="0.25">
      <c r="A4591" s="2" t="s">
        <v>1094</v>
      </c>
      <c r="B4591" t="s">
        <v>2164</v>
      </c>
    </row>
    <row r="4592" spans="1:4" hidden="1" x14ac:dyDescent="0.25">
      <c r="A4592" s="2" t="s">
        <v>6151</v>
      </c>
    </row>
    <row r="4593" spans="1:5" hidden="1" x14ac:dyDescent="0.25">
      <c r="A4593" s="2" t="s">
        <v>1094</v>
      </c>
      <c r="B4593" t="s">
        <v>9990</v>
      </c>
    </row>
    <row r="4594" spans="1:5" hidden="1" x14ac:dyDescent="0.25">
      <c r="A4594" s="2" t="s">
        <v>2164</v>
      </c>
      <c r="B4594" t="s">
        <v>11335</v>
      </c>
    </row>
    <row r="4595" spans="1:5" hidden="1" x14ac:dyDescent="0.25">
      <c r="A4595" s="2" t="s">
        <v>1094</v>
      </c>
    </row>
    <row r="4596" spans="1:5" hidden="1" x14ac:dyDescent="0.25">
      <c r="A4596" s="2" t="s">
        <v>2164</v>
      </c>
      <c r="B4596" t="s">
        <v>11335</v>
      </c>
    </row>
    <row r="4597" spans="1:5" hidden="1" x14ac:dyDescent="0.25">
      <c r="A4597" s="2" t="s">
        <v>7746</v>
      </c>
      <c r="B4597" t="s">
        <v>51</v>
      </c>
      <c r="C4597" t="s">
        <v>2164</v>
      </c>
    </row>
    <row r="4598" spans="1:5" hidden="1" x14ac:dyDescent="0.25">
      <c r="A4598" s="2" t="s">
        <v>648</v>
      </c>
      <c r="B4598" t="s">
        <v>10406</v>
      </c>
      <c r="C4598" t="s">
        <v>11335</v>
      </c>
    </row>
    <row r="4599" spans="1:5" hidden="1" x14ac:dyDescent="0.25">
      <c r="A4599" s="2" t="s">
        <v>648</v>
      </c>
      <c r="B4599" t="s">
        <v>7746</v>
      </c>
      <c r="C4599" t="s">
        <v>2164</v>
      </c>
      <c r="D4599" t="s">
        <v>3905</v>
      </c>
      <c r="E4599" t="s">
        <v>6151</v>
      </c>
    </row>
    <row r="4600" spans="1:5" hidden="1" x14ac:dyDescent="0.25">
      <c r="A4600" s="2" t="s">
        <v>1094</v>
      </c>
    </row>
    <row r="4601" spans="1:5" hidden="1" x14ac:dyDescent="0.25">
      <c r="A4601" s="2" t="s">
        <v>3905</v>
      </c>
      <c r="B4601" t="s">
        <v>7217</v>
      </c>
    </row>
    <row r="4602" spans="1:5" hidden="1" x14ac:dyDescent="0.25">
      <c r="A4602" s="2" t="s">
        <v>51</v>
      </c>
      <c r="B4602" t="s">
        <v>10406</v>
      </c>
      <c r="C4602" t="s">
        <v>7050</v>
      </c>
    </row>
    <row r="4603" spans="1:5" hidden="1" x14ac:dyDescent="0.25">
      <c r="A4603" s="2" t="s">
        <v>1094</v>
      </c>
      <c r="B4603" t="s">
        <v>2164</v>
      </c>
    </row>
    <row r="4604" spans="1:5" hidden="1" x14ac:dyDescent="0.25">
      <c r="A4604" s="2" t="s">
        <v>2164</v>
      </c>
    </row>
    <row r="4605" spans="1:5" hidden="1" x14ac:dyDescent="0.25">
      <c r="A4605" s="2" t="s">
        <v>51</v>
      </c>
    </row>
    <row r="4606" spans="1:5" hidden="1" x14ac:dyDescent="0.25">
      <c r="A4606" s="2" t="s">
        <v>7746</v>
      </c>
      <c r="B4606" t="s">
        <v>51</v>
      </c>
      <c r="C4606" t="s">
        <v>14108</v>
      </c>
    </row>
    <row r="4607" spans="1:5" hidden="1" x14ac:dyDescent="0.25">
      <c r="A4607" s="2" t="s">
        <v>1094</v>
      </c>
      <c r="B4607" t="s">
        <v>2164</v>
      </c>
      <c r="C4607" t="s">
        <v>11335</v>
      </c>
    </row>
    <row r="4608" spans="1:5" hidden="1" x14ac:dyDescent="0.25">
      <c r="A4608" s="2" t="s">
        <v>2164</v>
      </c>
    </row>
    <row r="4609" spans="1:3" hidden="1" x14ac:dyDescent="0.25">
      <c r="A4609" s="2" t="s">
        <v>51</v>
      </c>
    </row>
    <row r="4610" spans="1:3" hidden="1" x14ac:dyDescent="0.25">
      <c r="A4610" s="2" t="s">
        <v>2164</v>
      </c>
      <c r="B4610" t="s">
        <v>7050</v>
      </c>
    </row>
    <row r="4611" spans="1:3" hidden="1" x14ac:dyDescent="0.25">
      <c r="A4611" s="2" t="s">
        <v>1094</v>
      </c>
      <c r="B4611" t="s">
        <v>14109</v>
      </c>
      <c r="C4611" t="s">
        <v>10406</v>
      </c>
    </row>
    <row r="4612" spans="1:3" hidden="1" x14ac:dyDescent="0.25">
      <c r="A4612" s="2" t="s">
        <v>2164</v>
      </c>
    </row>
    <row r="4613" spans="1:3" hidden="1" x14ac:dyDescent="0.25">
      <c r="A4613" s="2" t="s">
        <v>14109</v>
      </c>
      <c r="B4613" t="s">
        <v>2164</v>
      </c>
    </row>
    <row r="4614" spans="1:3" hidden="1" x14ac:dyDescent="0.25">
      <c r="A4614" s="2" t="s">
        <v>14109</v>
      </c>
      <c r="B4614" t="s">
        <v>2164</v>
      </c>
      <c r="C4614" t="s">
        <v>11335</v>
      </c>
    </row>
    <row r="4615" spans="1:3" hidden="1" x14ac:dyDescent="0.25">
      <c r="A4615" s="2" t="s">
        <v>1094</v>
      </c>
      <c r="B4615" t="s">
        <v>11335</v>
      </c>
    </row>
    <row r="4616" spans="1:3" hidden="1" x14ac:dyDescent="0.25">
      <c r="A4616" s="2" t="s">
        <v>14109</v>
      </c>
      <c r="B4616" t="s">
        <v>2164</v>
      </c>
      <c r="C4616" t="s">
        <v>6151</v>
      </c>
    </row>
    <row r="4617" spans="1:3" hidden="1" x14ac:dyDescent="0.25">
      <c r="A4617" s="2" t="s">
        <v>1094</v>
      </c>
      <c r="B4617" t="s">
        <v>2164</v>
      </c>
    </row>
    <row r="4618" spans="1:3" hidden="1" x14ac:dyDescent="0.25">
      <c r="A4618" s="2" t="s">
        <v>1094</v>
      </c>
      <c r="B4618" t="s">
        <v>2164</v>
      </c>
      <c r="C4618" t="s">
        <v>11335</v>
      </c>
    </row>
    <row r="4619" spans="1:3" hidden="1" x14ac:dyDescent="0.25">
      <c r="A4619" s="2" t="s">
        <v>51</v>
      </c>
    </row>
    <row r="4620" spans="1:3" x14ac:dyDescent="0.25">
      <c r="A4620" s="2" t="s">
        <v>878</v>
      </c>
      <c r="B4620" t="s">
        <v>648</v>
      </c>
      <c r="C4620" t="s">
        <v>2164</v>
      </c>
    </row>
    <row r="4621" spans="1:3" hidden="1" x14ac:dyDescent="0.25">
      <c r="A4621" s="2" t="s">
        <v>51</v>
      </c>
      <c r="B4621" t="s">
        <v>14108</v>
      </c>
    </row>
    <row r="4622" spans="1:3" hidden="1" x14ac:dyDescent="0.25">
      <c r="A4622" s="2" t="s">
        <v>1094</v>
      </c>
      <c r="B4622" t="s">
        <v>7050</v>
      </c>
      <c r="C4622" t="s">
        <v>11335</v>
      </c>
    </row>
    <row r="4623" spans="1:3" hidden="1" x14ac:dyDescent="0.25">
      <c r="A4623" s="2" t="s">
        <v>1094</v>
      </c>
    </row>
    <row r="4624" spans="1:3" hidden="1" x14ac:dyDescent="0.25">
      <c r="A4624" s="2" t="s">
        <v>1094</v>
      </c>
      <c r="B4624" t="s">
        <v>842</v>
      </c>
      <c r="C4624" t="s">
        <v>3905</v>
      </c>
    </row>
    <row r="4625" spans="1:6" hidden="1" x14ac:dyDescent="0.25">
      <c r="A4625" s="2" t="s">
        <v>648</v>
      </c>
      <c r="B4625" t="s">
        <v>6767</v>
      </c>
      <c r="C4625" t="s">
        <v>1094</v>
      </c>
      <c r="D4625" t="s">
        <v>10406</v>
      </c>
      <c r="E4625" t="s">
        <v>842</v>
      </c>
      <c r="F4625" t="s">
        <v>7217</v>
      </c>
    </row>
    <row r="4626" spans="1:6" hidden="1" x14ac:dyDescent="0.25">
      <c r="A4626" s="2" t="s">
        <v>1094</v>
      </c>
      <c r="B4626" t="s">
        <v>11335</v>
      </c>
    </row>
    <row r="4627" spans="1:6" hidden="1" x14ac:dyDescent="0.25">
      <c r="A4627" s="2" t="s">
        <v>2164</v>
      </c>
      <c r="B4627" t="s">
        <v>14108</v>
      </c>
    </row>
    <row r="4628" spans="1:6" hidden="1" x14ac:dyDescent="0.25">
      <c r="A4628" s="2" t="s">
        <v>2164</v>
      </c>
      <c r="B4628" t="s">
        <v>7217</v>
      </c>
      <c r="C4628" t="s">
        <v>6151</v>
      </c>
    </row>
    <row r="4629" spans="1:6" hidden="1" x14ac:dyDescent="0.25">
      <c r="A4629" s="2" t="s">
        <v>2164</v>
      </c>
    </row>
    <row r="4630" spans="1:6" hidden="1" x14ac:dyDescent="0.25">
      <c r="A4630" s="2" t="s">
        <v>1094</v>
      </c>
    </row>
    <row r="4631" spans="1:6" hidden="1" x14ac:dyDescent="0.25">
      <c r="A4631" s="2" t="s">
        <v>1094</v>
      </c>
      <c r="B4631" t="s">
        <v>3905</v>
      </c>
    </row>
    <row r="4632" spans="1:6" hidden="1" x14ac:dyDescent="0.25">
      <c r="A4632" s="2" t="s">
        <v>1094</v>
      </c>
      <c r="B4632" t="s">
        <v>14109</v>
      </c>
    </row>
    <row r="4633" spans="1:6" hidden="1" x14ac:dyDescent="0.25">
      <c r="A4633" s="2" t="s">
        <v>7746</v>
      </c>
      <c r="B4633" t="s">
        <v>51</v>
      </c>
      <c r="C4633" t="s">
        <v>7050</v>
      </c>
    </row>
    <row r="4634" spans="1:6" hidden="1" x14ac:dyDescent="0.25">
      <c r="A4634" s="2" t="s">
        <v>2164</v>
      </c>
    </row>
    <row r="4635" spans="1:6" hidden="1" x14ac:dyDescent="0.25">
      <c r="A4635" s="2" t="s">
        <v>2164</v>
      </c>
      <c r="B4635" t="s">
        <v>6151</v>
      </c>
    </row>
    <row r="4636" spans="1:6" hidden="1" x14ac:dyDescent="0.25">
      <c r="A4636" s="2" t="s">
        <v>6151</v>
      </c>
    </row>
    <row r="4637" spans="1:6" hidden="1" x14ac:dyDescent="0.25">
      <c r="A4637" s="2" t="s">
        <v>51</v>
      </c>
    </row>
    <row r="4638" spans="1:6" hidden="1" x14ac:dyDescent="0.25">
      <c r="A4638" s="2" t="s">
        <v>2164</v>
      </c>
      <c r="B4638" t="s">
        <v>11335</v>
      </c>
    </row>
    <row r="4639" spans="1:6" hidden="1" x14ac:dyDescent="0.25">
      <c r="A4639" s="2" t="s">
        <v>1094</v>
      </c>
      <c r="B4639" t="s">
        <v>3905</v>
      </c>
    </row>
    <row r="4640" spans="1:6" hidden="1" x14ac:dyDescent="0.25">
      <c r="A4640" s="2" t="s">
        <v>13169</v>
      </c>
    </row>
    <row r="4641" spans="1:4" x14ac:dyDescent="0.25">
      <c r="A4641" s="2" t="s">
        <v>878</v>
      </c>
      <c r="B4641" t="s">
        <v>14107</v>
      </c>
      <c r="C4641" t="s">
        <v>6151</v>
      </c>
    </row>
    <row r="4642" spans="1:4" hidden="1" x14ac:dyDescent="0.25">
      <c r="A4642" s="2" t="s">
        <v>1094</v>
      </c>
      <c r="B4642" t="s">
        <v>2164</v>
      </c>
    </row>
    <row r="4643" spans="1:4" hidden="1" x14ac:dyDescent="0.25">
      <c r="A4643" s="2" t="s">
        <v>14107</v>
      </c>
      <c r="B4643" t="s">
        <v>6151</v>
      </c>
    </row>
    <row r="4644" spans="1:4" hidden="1" x14ac:dyDescent="0.25">
      <c r="A4644" s="2" t="s">
        <v>14109</v>
      </c>
      <c r="B4644" t="s">
        <v>2164</v>
      </c>
    </row>
    <row r="4645" spans="1:4" x14ac:dyDescent="0.25">
      <c r="A4645" s="2" t="s">
        <v>878</v>
      </c>
      <c r="B4645" t="s">
        <v>11335</v>
      </c>
      <c r="C4645" t="s">
        <v>14108</v>
      </c>
    </row>
    <row r="4646" spans="1:4" hidden="1" x14ac:dyDescent="0.25">
      <c r="A4646" s="2" t="s">
        <v>3905</v>
      </c>
      <c r="B4646" t="s">
        <v>9990</v>
      </c>
    </row>
    <row r="4647" spans="1:4" hidden="1" x14ac:dyDescent="0.25">
      <c r="A4647" s="2" t="s">
        <v>1094</v>
      </c>
      <c r="B4647" t="s">
        <v>14107</v>
      </c>
      <c r="C4647" t="s">
        <v>6151</v>
      </c>
    </row>
    <row r="4648" spans="1:4" hidden="1" x14ac:dyDescent="0.25">
      <c r="A4648" s="2" t="s">
        <v>10406</v>
      </c>
    </row>
    <row r="4649" spans="1:4" x14ac:dyDescent="0.25">
      <c r="A4649" s="2" t="s">
        <v>878</v>
      </c>
      <c r="B4649" t="s">
        <v>7746</v>
      </c>
      <c r="C4649" t="s">
        <v>51</v>
      </c>
      <c r="D4649" t="s">
        <v>14108</v>
      </c>
    </row>
    <row r="4650" spans="1:4" hidden="1" x14ac:dyDescent="0.25">
      <c r="A4650" s="2" t="s">
        <v>10406</v>
      </c>
    </row>
    <row r="4651" spans="1:4" hidden="1" x14ac:dyDescent="0.25">
      <c r="A4651" s="2" t="s">
        <v>648</v>
      </c>
      <c r="B4651" t="s">
        <v>10406</v>
      </c>
      <c r="C4651" t="s">
        <v>842</v>
      </c>
    </row>
    <row r="4652" spans="1:4" x14ac:dyDescent="0.25">
      <c r="A4652" s="2" t="s">
        <v>878</v>
      </c>
      <c r="B4652" t="s">
        <v>1094</v>
      </c>
      <c r="C4652" t="s">
        <v>3905</v>
      </c>
      <c r="D4652" t="s">
        <v>7217</v>
      </c>
    </row>
    <row r="4653" spans="1:4" hidden="1" x14ac:dyDescent="0.25">
      <c r="A4653" s="2" t="s">
        <v>14109</v>
      </c>
      <c r="B4653" t="s">
        <v>2164</v>
      </c>
    </row>
    <row r="4654" spans="1:4" hidden="1" x14ac:dyDescent="0.25">
      <c r="A4654" s="2" t="s">
        <v>2164</v>
      </c>
      <c r="B4654" t="s">
        <v>13169</v>
      </c>
      <c r="C4654" t="s">
        <v>14110</v>
      </c>
    </row>
    <row r="4655" spans="1:4" x14ac:dyDescent="0.25">
      <c r="A4655" s="2" t="s">
        <v>878</v>
      </c>
    </row>
    <row r="4656" spans="1:4" hidden="1" x14ac:dyDescent="0.25">
      <c r="A4656" s="2" t="s">
        <v>1094</v>
      </c>
      <c r="B4656" t="s">
        <v>2164</v>
      </c>
      <c r="C4656" t="s">
        <v>11335</v>
      </c>
    </row>
    <row r="4657" spans="1:4" hidden="1" x14ac:dyDescent="0.25">
      <c r="A4657" s="2" t="s">
        <v>1094</v>
      </c>
      <c r="B4657" t="s">
        <v>3905</v>
      </c>
      <c r="C4657" t="s">
        <v>9990</v>
      </c>
    </row>
    <row r="4658" spans="1:4" hidden="1" x14ac:dyDescent="0.25">
      <c r="A4658" s="2" t="s">
        <v>1094</v>
      </c>
      <c r="B4658" t="s">
        <v>11335</v>
      </c>
    </row>
    <row r="4659" spans="1:4" hidden="1" x14ac:dyDescent="0.25">
      <c r="A4659" s="2" t="s">
        <v>1094</v>
      </c>
      <c r="B4659" t="s">
        <v>9990</v>
      </c>
      <c r="C4659" t="s">
        <v>11335</v>
      </c>
    </row>
    <row r="4660" spans="1:4" hidden="1" x14ac:dyDescent="0.25">
      <c r="A4660" s="2" t="s">
        <v>51</v>
      </c>
    </row>
    <row r="4661" spans="1:4" hidden="1" x14ac:dyDescent="0.25">
      <c r="A4661" s="2" t="s">
        <v>1094</v>
      </c>
      <c r="B4661" t="s">
        <v>2164</v>
      </c>
      <c r="C4661" t="s">
        <v>11335</v>
      </c>
    </row>
    <row r="4662" spans="1:4" hidden="1" x14ac:dyDescent="0.25">
      <c r="A4662" s="2" t="s">
        <v>1094</v>
      </c>
      <c r="B4662" t="s">
        <v>2164</v>
      </c>
      <c r="C4662" t="s">
        <v>7050</v>
      </c>
      <c r="D4662" t="s">
        <v>11335</v>
      </c>
    </row>
    <row r="4663" spans="1:4" hidden="1" x14ac:dyDescent="0.25">
      <c r="A4663" s="2" t="s">
        <v>2164</v>
      </c>
      <c r="B4663" t="s">
        <v>3905</v>
      </c>
      <c r="C4663" t="s">
        <v>14107</v>
      </c>
      <c r="D4663" t="s">
        <v>6151</v>
      </c>
    </row>
    <row r="4664" spans="1:4" hidden="1" x14ac:dyDescent="0.25">
      <c r="A4664" s="2" t="s">
        <v>1094</v>
      </c>
    </row>
    <row r="4665" spans="1:4" hidden="1" x14ac:dyDescent="0.25">
      <c r="A4665" s="2" t="s">
        <v>14109</v>
      </c>
      <c r="B4665" t="s">
        <v>2164</v>
      </c>
      <c r="C4665" t="s">
        <v>6151</v>
      </c>
    </row>
    <row r="4666" spans="1:4" hidden="1" x14ac:dyDescent="0.25">
      <c r="A4666" s="2" t="s">
        <v>3905</v>
      </c>
    </row>
    <row r="4667" spans="1:4" hidden="1" x14ac:dyDescent="0.25">
      <c r="A4667" s="2" t="s">
        <v>51</v>
      </c>
      <c r="B4667" t="s">
        <v>14108</v>
      </c>
    </row>
    <row r="4668" spans="1:4" hidden="1" x14ac:dyDescent="0.25">
      <c r="A4668" s="2" t="s">
        <v>648</v>
      </c>
      <c r="B4668" t="s">
        <v>1094</v>
      </c>
      <c r="C4668" t="s">
        <v>842</v>
      </c>
    </row>
    <row r="4669" spans="1:4" hidden="1" x14ac:dyDescent="0.25">
      <c r="A4669" s="2" t="s">
        <v>2164</v>
      </c>
    </row>
    <row r="4670" spans="1:4" hidden="1" x14ac:dyDescent="0.25">
      <c r="A4670" s="2" t="s">
        <v>1094</v>
      </c>
      <c r="B4670" t="s">
        <v>842</v>
      </c>
      <c r="C4670" t="s">
        <v>3905</v>
      </c>
      <c r="D4670" t="s">
        <v>9990</v>
      </c>
    </row>
    <row r="4671" spans="1:4" hidden="1" x14ac:dyDescent="0.25">
      <c r="A4671" s="2" t="s">
        <v>7746</v>
      </c>
      <c r="B4671" t="s">
        <v>51</v>
      </c>
    </row>
    <row r="4672" spans="1:4" hidden="1" x14ac:dyDescent="0.25">
      <c r="A4672" s="2" t="s">
        <v>51</v>
      </c>
    </row>
    <row r="4673" spans="1:4" hidden="1" x14ac:dyDescent="0.25">
      <c r="A4673" s="2" t="s">
        <v>1094</v>
      </c>
      <c r="B4673" t="s">
        <v>3905</v>
      </c>
    </row>
    <row r="4674" spans="1:4" hidden="1" x14ac:dyDescent="0.25">
      <c r="A4674" s="2" t="s">
        <v>3905</v>
      </c>
    </row>
    <row r="4675" spans="1:4" hidden="1" x14ac:dyDescent="0.25">
      <c r="A4675" s="2" t="s">
        <v>1094</v>
      </c>
      <c r="B4675" t="s">
        <v>11335</v>
      </c>
    </row>
    <row r="4676" spans="1:4" hidden="1" x14ac:dyDescent="0.25">
      <c r="A4676" s="2" t="s">
        <v>3905</v>
      </c>
      <c r="B4676" t="s">
        <v>6151</v>
      </c>
    </row>
    <row r="4677" spans="1:4" hidden="1" x14ac:dyDescent="0.25">
      <c r="A4677" s="2" t="s">
        <v>1094</v>
      </c>
      <c r="B4677" t="s">
        <v>2164</v>
      </c>
      <c r="C4677" t="s">
        <v>11335</v>
      </c>
    </row>
    <row r="4678" spans="1:4" hidden="1" x14ac:dyDescent="0.25">
      <c r="A4678" s="2" t="s">
        <v>2164</v>
      </c>
      <c r="B4678" t="s">
        <v>3905</v>
      </c>
      <c r="C4678" t="s">
        <v>14107</v>
      </c>
      <c r="D4678" t="s">
        <v>6151</v>
      </c>
    </row>
    <row r="4679" spans="1:4" hidden="1" x14ac:dyDescent="0.25">
      <c r="A4679" s="2" t="s">
        <v>2164</v>
      </c>
      <c r="B4679" t="s">
        <v>6151</v>
      </c>
    </row>
    <row r="4680" spans="1:4" hidden="1" x14ac:dyDescent="0.25">
      <c r="A4680" s="2" t="s">
        <v>2164</v>
      </c>
    </row>
    <row r="4681" spans="1:4" hidden="1" x14ac:dyDescent="0.25">
      <c r="A4681" s="2" t="s">
        <v>2164</v>
      </c>
      <c r="B4681" t="s">
        <v>13169</v>
      </c>
      <c r="C4681" t="s">
        <v>14110</v>
      </c>
    </row>
    <row r="4682" spans="1:4" hidden="1" x14ac:dyDescent="0.25">
      <c r="A4682" s="2" t="s">
        <v>51</v>
      </c>
    </row>
    <row r="4683" spans="1:4" hidden="1" x14ac:dyDescent="0.25">
      <c r="A4683" s="2" t="s">
        <v>9990</v>
      </c>
      <c r="B4683" t="s">
        <v>11335</v>
      </c>
    </row>
    <row r="4684" spans="1:4" hidden="1" x14ac:dyDescent="0.25">
      <c r="A4684" s="2" t="s">
        <v>842</v>
      </c>
      <c r="B4684" t="s">
        <v>3905</v>
      </c>
    </row>
    <row r="4685" spans="1:4" hidden="1" x14ac:dyDescent="0.25">
      <c r="A4685" s="2" t="s">
        <v>3905</v>
      </c>
      <c r="B4685" t="s">
        <v>6151</v>
      </c>
    </row>
    <row r="4686" spans="1:4" hidden="1" x14ac:dyDescent="0.25">
      <c r="A4686" s="2" t="s">
        <v>51</v>
      </c>
      <c r="B4686" t="s">
        <v>13169</v>
      </c>
    </row>
    <row r="4687" spans="1:4" hidden="1" x14ac:dyDescent="0.25">
      <c r="A4687" s="2" t="s">
        <v>51</v>
      </c>
      <c r="B4687" t="s">
        <v>14108</v>
      </c>
    </row>
    <row r="4688" spans="1:4" x14ac:dyDescent="0.25">
      <c r="A4688" s="2" t="s">
        <v>878</v>
      </c>
      <c r="B4688" t="s">
        <v>2164</v>
      </c>
    </row>
    <row r="4689" spans="1:5" hidden="1" x14ac:dyDescent="0.25">
      <c r="A4689" s="2" t="s">
        <v>51</v>
      </c>
    </row>
    <row r="4690" spans="1:5" hidden="1" x14ac:dyDescent="0.25">
      <c r="A4690" s="2" t="s">
        <v>10406</v>
      </c>
      <c r="B4690" t="s">
        <v>7217</v>
      </c>
    </row>
    <row r="4691" spans="1:5" hidden="1" x14ac:dyDescent="0.25">
      <c r="A4691" s="2" t="s">
        <v>3905</v>
      </c>
      <c r="B4691" t="s">
        <v>6151</v>
      </c>
    </row>
    <row r="4692" spans="1:5" hidden="1" x14ac:dyDescent="0.25">
      <c r="A4692" s="2" t="s">
        <v>14109</v>
      </c>
      <c r="B4692" t="s">
        <v>2164</v>
      </c>
    </row>
    <row r="4693" spans="1:5" hidden="1" x14ac:dyDescent="0.25">
      <c r="A4693" s="2" t="s">
        <v>6767</v>
      </c>
      <c r="B4693" t="s">
        <v>2164</v>
      </c>
    </row>
    <row r="4694" spans="1:5" hidden="1" x14ac:dyDescent="0.25">
      <c r="A4694" s="2" t="s">
        <v>1094</v>
      </c>
      <c r="B4694" t="s">
        <v>11335</v>
      </c>
    </row>
    <row r="4695" spans="1:5" hidden="1" x14ac:dyDescent="0.25">
      <c r="A4695" s="2" t="s">
        <v>2164</v>
      </c>
      <c r="B4695" t="s">
        <v>6151</v>
      </c>
    </row>
    <row r="4696" spans="1:5" hidden="1" x14ac:dyDescent="0.25">
      <c r="A4696" s="2" t="s">
        <v>7746</v>
      </c>
      <c r="B4696" t="s">
        <v>51</v>
      </c>
      <c r="C4696" t="s">
        <v>7050</v>
      </c>
    </row>
    <row r="4697" spans="1:5" hidden="1" x14ac:dyDescent="0.25">
      <c r="A4697" s="2" t="s">
        <v>1094</v>
      </c>
      <c r="B4697" t="s">
        <v>2164</v>
      </c>
    </row>
    <row r="4698" spans="1:5" x14ac:dyDescent="0.25">
      <c r="A4698" s="2" t="s">
        <v>878</v>
      </c>
      <c r="B4698" t="s">
        <v>842</v>
      </c>
      <c r="C4698" t="s">
        <v>3905</v>
      </c>
      <c r="D4698" t="s">
        <v>14107</v>
      </c>
      <c r="E4698" t="s">
        <v>6151</v>
      </c>
    </row>
    <row r="4699" spans="1:5" hidden="1" x14ac:dyDescent="0.25">
      <c r="A4699" s="2" t="s">
        <v>1094</v>
      </c>
      <c r="B4699" t="s">
        <v>11335</v>
      </c>
    </row>
    <row r="4700" spans="1:5" hidden="1" x14ac:dyDescent="0.25">
      <c r="A4700" s="2" t="s">
        <v>1094</v>
      </c>
      <c r="B4700" t="s">
        <v>2164</v>
      </c>
    </row>
    <row r="4701" spans="1:5" hidden="1" x14ac:dyDescent="0.25">
      <c r="A4701" s="2" t="s">
        <v>2164</v>
      </c>
    </row>
    <row r="4702" spans="1:5" hidden="1" x14ac:dyDescent="0.25">
      <c r="A4702" s="2" t="s">
        <v>2164</v>
      </c>
    </row>
    <row r="4703" spans="1:5" hidden="1" x14ac:dyDescent="0.25">
      <c r="A4703" s="2" t="s">
        <v>2164</v>
      </c>
    </row>
    <row r="4704" spans="1:5" hidden="1" x14ac:dyDescent="0.25">
      <c r="A4704" s="2" t="s">
        <v>2164</v>
      </c>
    </row>
    <row r="4705" spans="1:6" hidden="1" x14ac:dyDescent="0.25">
      <c r="A4705" s="2" t="s">
        <v>14109</v>
      </c>
      <c r="B4705" t="s">
        <v>2164</v>
      </c>
      <c r="C4705" t="s">
        <v>11335</v>
      </c>
    </row>
    <row r="4706" spans="1:6" hidden="1" x14ac:dyDescent="0.25">
      <c r="A4706" s="2" t="s">
        <v>51</v>
      </c>
    </row>
    <row r="4707" spans="1:6" hidden="1" x14ac:dyDescent="0.25">
      <c r="A4707" s="2" t="s">
        <v>2164</v>
      </c>
      <c r="B4707" t="s">
        <v>11335</v>
      </c>
    </row>
    <row r="4708" spans="1:6" hidden="1" x14ac:dyDescent="0.25">
      <c r="A4708" s="2" t="s">
        <v>2164</v>
      </c>
      <c r="B4708" t="s">
        <v>11335</v>
      </c>
    </row>
    <row r="4709" spans="1:6" hidden="1" x14ac:dyDescent="0.25">
      <c r="A4709" s="2" t="s">
        <v>2164</v>
      </c>
      <c r="B4709" t="s">
        <v>14108</v>
      </c>
    </row>
    <row r="4710" spans="1:6" x14ac:dyDescent="0.25">
      <c r="A4710" s="2" t="s">
        <v>878</v>
      </c>
      <c r="B4710" t="s">
        <v>6151</v>
      </c>
    </row>
    <row r="4711" spans="1:6" hidden="1" x14ac:dyDescent="0.25">
      <c r="A4711" s="2" t="s">
        <v>2164</v>
      </c>
      <c r="B4711" t="s">
        <v>842</v>
      </c>
      <c r="C4711" t="s">
        <v>9990</v>
      </c>
      <c r="D4711" t="s">
        <v>11335</v>
      </c>
    </row>
    <row r="4712" spans="1:6" hidden="1" x14ac:dyDescent="0.25">
      <c r="A4712" s="2" t="s">
        <v>2164</v>
      </c>
      <c r="B4712" t="s">
        <v>7050</v>
      </c>
    </row>
    <row r="4713" spans="1:6" x14ac:dyDescent="0.25">
      <c r="A4713" s="2" t="s">
        <v>878</v>
      </c>
      <c r="B4713" t="s">
        <v>1094</v>
      </c>
      <c r="C4713" t="s">
        <v>7217</v>
      </c>
      <c r="D4713" t="s">
        <v>14108</v>
      </c>
    </row>
    <row r="4714" spans="1:6" hidden="1" x14ac:dyDescent="0.25">
      <c r="A4714" s="2" t="s">
        <v>6151</v>
      </c>
    </row>
    <row r="4715" spans="1:6" hidden="1" x14ac:dyDescent="0.25">
      <c r="A4715" s="2" t="s">
        <v>1094</v>
      </c>
      <c r="B4715" t="s">
        <v>2164</v>
      </c>
      <c r="C4715" t="s">
        <v>11335</v>
      </c>
    </row>
    <row r="4716" spans="1:6" hidden="1" x14ac:dyDescent="0.25">
      <c r="A4716" s="2" t="s">
        <v>2164</v>
      </c>
      <c r="B4716" t="s">
        <v>9990</v>
      </c>
      <c r="C4716" t="s">
        <v>11335</v>
      </c>
    </row>
    <row r="4717" spans="1:6" hidden="1" x14ac:dyDescent="0.25">
      <c r="A4717" s="2" t="s">
        <v>3905</v>
      </c>
      <c r="B4717" t="s">
        <v>14107</v>
      </c>
    </row>
    <row r="4718" spans="1:6" hidden="1" x14ac:dyDescent="0.25">
      <c r="A4718" s="2" t="s">
        <v>1094</v>
      </c>
      <c r="B4718" t="s">
        <v>14109</v>
      </c>
      <c r="C4718" t="s">
        <v>2164</v>
      </c>
      <c r="D4718" t="s">
        <v>3905</v>
      </c>
      <c r="E4718" t="s">
        <v>14107</v>
      </c>
      <c r="F4718" t="s">
        <v>6151</v>
      </c>
    </row>
    <row r="4719" spans="1:6" hidden="1" x14ac:dyDescent="0.25">
      <c r="A4719" s="2" t="s">
        <v>7746</v>
      </c>
      <c r="B4719" t="s">
        <v>14109</v>
      </c>
      <c r="C4719" t="s">
        <v>2164</v>
      </c>
      <c r="D4719" t="s">
        <v>6151</v>
      </c>
    </row>
    <row r="4720" spans="1:6" hidden="1" x14ac:dyDescent="0.25">
      <c r="A4720" s="2" t="s">
        <v>1094</v>
      </c>
      <c r="B4720" t="s">
        <v>2164</v>
      </c>
      <c r="C4720" t="s">
        <v>11335</v>
      </c>
    </row>
    <row r="4721" spans="1:5" hidden="1" x14ac:dyDescent="0.25">
      <c r="A4721" s="2" t="s">
        <v>1094</v>
      </c>
      <c r="B4721" t="s">
        <v>2164</v>
      </c>
      <c r="C4721" t="s">
        <v>11335</v>
      </c>
    </row>
    <row r="4722" spans="1:5" x14ac:dyDescent="0.25">
      <c r="A4722" s="2" t="s">
        <v>878</v>
      </c>
      <c r="B4722" t="s">
        <v>648</v>
      </c>
      <c r="C4722" t="s">
        <v>14107</v>
      </c>
      <c r="D4722" t="s">
        <v>11335</v>
      </c>
      <c r="E4722" t="s">
        <v>6151</v>
      </c>
    </row>
    <row r="4723" spans="1:5" hidden="1" x14ac:dyDescent="0.25">
      <c r="A4723" s="2" t="s">
        <v>14109</v>
      </c>
      <c r="B4723" t="s">
        <v>2164</v>
      </c>
      <c r="C4723" t="s">
        <v>11335</v>
      </c>
    </row>
    <row r="4724" spans="1:5" hidden="1" x14ac:dyDescent="0.25">
      <c r="A4724" s="2" t="s">
        <v>1094</v>
      </c>
      <c r="B4724" t="s">
        <v>2164</v>
      </c>
      <c r="C4724" t="s">
        <v>11335</v>
      </c>
    </row>
    <row r="4725" spans="1:5" hidden="1" x14ac:dyDescent="0.25">
      <c r="A4725" s="2" t="s">
        <v>1094</v>
      </c>
      <c r="B4725" t="s">
        <v>2164</v>
      </c>
    </row>
    <row r="4726" spans="1:5" hidden="1" x14ac:dyDescent="0.25">
      <c r="A4726" s="2" t="s">
        <v>1094</v>
      </c>
      <c r="B4726" t="s">
        <v>2164</v>
      </c>
      <c r="C4726" t="s">
        <v>11335</v>
      </c>
    </row>
    <row r="4727" spans="1:5" x14ac:dyDescent="0.25">
      <c r="A4727" s="2" t="s">
        <v>878</v>
      </c>
      <c r="B4727" t="s">
        <v>14109</v>
      </c>
      <c r="C4727" t="s">
        <v>2164</v>
      </c>
    </row>
    <row r="4728" spans="1:5" hidden="1" x14ac:dyDescent="0.25">
      <c r="A4728" s="2" t="s">
        <v>14107</v>
      </c>
      <c r="B4728" t="s">
        <v>7217</v>
      </c>
      <c r="C4728" t="s">
        <v>6151</v>
      </c>
    </row>
    <row r="4729" spans="1:5" hidden="1" x14ac:dyDescent="0.25">
      <c r="A4729" s="2" t="s">
        <v>1094</v>
      </c>
      <c r="B4729" t="s">
        <v>11335</v>
      </c>
    </row>
    <row r="4730" spans="1:5" hidden="1" x14ac:dyDescent="0.25">
      <c r="A4730" s="2" t="s">
        <v>6767</v>
      </c>
      <c r="B4730" t="s">
        <v>1094</v>
      </c>
      <c r="C4730" t="s">
        <v>2164</v>
      </c>
      <c r="D4730" t="s">
        <v>842</v>
      </c>
      <c r="E4730" t="s">
        <v>7217</v>
      </c>
    </row>
    <row r="4731" spans="1:5" hidden="1" x14ac:dyDescent="0.25">
      <c r="A4731" s="2" t="s">
        <v>2164</v>
      </c>
      <c r="B4731" t="s">
        <v>14107</v>
      </c>
      <c r="C4731" t="s">
        <v>6151</v>
      </c>
    </row>
    <row r="4732" spans="1:5" hidden="1" x14ac:dyDescent="0.25">
      <c r="A4732" s="2" t="s">
        <v>2164</v>
      </c>
      <c r="B4732" t="s">
        <v>11335</v>
      </c>
    </row>
    <row r="4733" spans="1:5" hidden="1" x14ac:dyDescent="0.25">
      <c r="A4733" s="2" t="s">
        <v>3905</v>
      </c>
    </row>
    <row r="4734" spans="1:5" hidden="1" x14ac:dyDescent="0.25">
      <c r="A4734" s="2" t="s">
        <v>1094</v>
      </c>
      <c r="B4734" t="s">
        <v>7050</v>
      </c>
    </row>
    <row r="4735" spans="1:5" hidden="1" x14ac:dyDescent="0.25">
      <c r="A4735" s="2" t="s">
        <v>1094</v>
      </c>
      <c r="B4735" t="s">
        <v>2164</v>
      </c>
    </row>
    <row r="4736" spans="1:5" hidden="1" x14ac:dyDescent="0.25">
      <c r="A4736" s="2" t="s">
        <v>2164</v>
      </c>
      <c r="B4736" t="s">
        <v>6151</v>
      </c>
    </row>
    <row r="4737" spans="1:4" hidden="1" x14ac:dyDescent="0.25">
      <c r="A4737" s="2" t="s">
        <v>2164</v>
      </c>
    </row>
    <row r="4738" spans="1:4" hidden="1" x14ac:dyDescent="0.25">
      <c r="A4738" s="2" t="s">
        <v>2164</v>
      </c>
      <c r="B4738" t="s">
        <v>6151</v>
      </c>
    </row>
    <row r="4739" spans="1:4" hidden="1" x14ac:dyDescent="0.25">
      <c r="A4739" s="2" t="s">
        <v>14107</v>
      </c>
      <c r="B4739" t="s">
        <v>6151</v>
      </c>
    </row>
    <row r="4740" spans="1:4" hidden="1" x14ac:dyDescent="0.25">
      <c r="A4740" s="2" t="s">
        <v>7217</v>
      </c>
    </row>
    <row r="4741" spans="1:4" hidden="1" x14ac:dyDescent="0.25">
      <c r="A4741" s="2" t="s">
        <v>2164</v>
      </c>
      <c r="B4741" t="s">
        <v>9990</v>
      </c>
    </row>
    <row r="4742" spans="1:4" hidden="1" x14ac:dyDescent="0.25">
      <c r="A4742" s="2" t="s">
        <v>2164</v>
      </c>
    </row>
    <row r="4743" spans="1:4" x14ac:dyDescent="0.25">
      <c r="A4743" s="2" t="s">
        <v>878</v>
      </c>
      <c r="B4743" t="s">
        <v>2164</v>
      </c>
      <c r="C4743" t="s">
        <v>842</v>
      </c>
      <c r="D4743" t="s">
        <v>7217</v>
      </c>
    </row>
    <row r="4744" spans="1:4" hidden="1" x14ac:dyDescent="0.25">
      <c r="A4744" s="2" t="s">
        <v>2164</v>
      </c>
      <c r="B4744" t="s">
        <v>10406</v>
      </c>
    </row>
    <row r="4745" spans="1:4" hidden="1" x14ac:dyDescent="0.25">
      <c r="A4745" s="2" t="s">
        <v>1094</v>
      </c>
      <c r="B4745" t="s">
        <v>14112</v>
      </c>
    </row>
    <row r="4746" spans="1:4" hidden="1" x14ac:dyDescent="0.25">
      <c r="A4746" s="2" t="s">
        <v>14109</v>
      </c>
      <c r="B4746" t="s">
        <v>2164</v>
      </c>
    </row>
    <row r="4747" spans="1:4" hidden="1" x14ac:dyDescent="0.25">
      <c r="A4747" s="2" t="s">
        <v>51</v>
      </c>
    </row>
    <row r="4748" spans="1:4" hidden="1" x14ac:dyDescent="0.25">
      <c r="A4748" s="2" t="s">
        <v>3905</v>
      </c>
      <c r="B4748" t="s">
        <v>6151</v>
      </c>
    </row>
    <row r="4749" spans="1:4" hidden="1" x14ac:dyDescent="0.25">
      <c r="A4749" s="2" t="s">
        <v>842</v>
      </c>
      <c r="B4749" t="s">
        <v>11335</v>
      </c>
    </row>
    <row r="4750" spans="1:4" hidden="1" x14ac:dyDescent="0.25">
      <c r="A4750" s="2" t="s">
        <v>10406</v>
      </c>
    </row>
    <row r="4751" spans="1:4" hidden="1" x14ac:dyDescent="0.25">
      <c r="A4751" s="2" t="s">
        <v>51</v>
      </c>
    </row>
    <row r="4752" spans="1:4" hidden="1" x14ac:dyDescent="0.25">
      <c r="A4752" s="2" t="s">
        <v>2164</v>
      </c>
      <c r="B4752" t="s">
        <v>11335</v>
      </c>
      <c r="C4752" t="s">
        <v>14110</v>
      </c>
    </row>
    <row r="4753" spans="1:5" hidden="1" x14ac:dyDescent="0.25">
      <c r="A4753" s="2" t="s">
        <v>1094</v>
      </c>
    </row>
    <row r="4754" spans="1:5" hidden="1" x14ac:dyDescent="0.25">
      <c r="A4754" s="2" t="s">
        <v>1094</v>
      </c>
      <c r="B4754" t="s">
        <v>7050</v>
      </c>
      <c r="C4754" t="s">
        <v>11335</v>
      </c>
    </row>
    <row r="4755" spans="1:5" x14ac:dyDescent="0.25">
      <c r="A4755" s="2" t="s">
        <v>878</v>
      </c>
      <c r="B4755" t="s">
        <v>7746</v>
      </c>
      <c r="C4755" t="s">
        <v>14109</v>
      </c>
      <c r="D4755" t="s">
        <v>2164</v>
      </c>
    </row>
    <row r="4756" spans="1:5" hidden="1" x14ac:dyDescent="0.25">
      <c r="A4756" s="2" t="s">
        <v>648</v>
      </c>
      <c r="B4756" t="s">
        <v>2164</v>
      </c>
      <c r="C4756" t="s">
        <v>842</v>
      </c>
      <c r="D4756" t="s">
        <v>6151</v>
      </c>
      <c r="E4756" t="s">
        <v>8666</v>
      </c>
    </row>
    <row r="4757" spans="1:5" hidden="1" x14ac:dyDescent="0.25">
      <c r="A4757" s="2" t="s">
        <v>51</v>
      </c>
    </row>
    <row r="4758" spans="1:5" hidden="1" x14ac:dyDescent="0.25">
      <c r="A4758" s="2" t="s">
        <v>2164</v>
      </c>
    </row>
    <row r="4759" spans="1:5" hidden="1" x14ac:dyDescent="0.25">
      <c r="A4759" s="2" t="s">
        <v>1094</v>
      </c>
      <c r="B4759" t="s">
        <v>2164</v>
      </c>
    </row>
    <row r="4760" spans="1:5" hidden="1" x14ac:dyDescent="0.25">
      <c r="A4760" s="2" t="s">
        <v>648</v>
      </c>
      <c r="B4760" t="s">
        <v>3905</v>
      </c>
      <c r="C4760" t="s">
        <v>7217</v>
      </c>
    </row>
    <row r="4761" spans="1:5" hidden="1" x14ac:dyDescent="0.25">
      <c r="A4761" s="2" t="s">
        <v>648</v>
      </c>
      <c r="B4761" t="s">
        <v>2164</v>
      </c>
      <c r="C4761" t="s">
        <v>10406</v>
      </c>
      <c r="D4761" t="s">
        <v>842</v>
      </c>
      <c r="E4761" t="s">
        <v>7217</v>
      </c>
    </row>
    <row r="4762" spans="1:5" x14ac:dyDescent="0.25">
      <c r="A4762" s="2" t="s">
        <v>878</v>
      </c>
      <c r="B4762" t="s">
        <v>648</v>
      </c>
      <c r="C4762" t="s">
        <v>7217</v>
      </c>
      <c r="D4762" t="s">
        <v>6151</v>
      </c>
    </row>
    <row r="4763" spans="1:5" hidden="1" x14ac:dyDescent="0.25">
      <c r="A4763" s="2" t="s">
        <v>1094</v>
      </c>
      <c r="B4763" t="s">
        <v>2164</v>
      </c>
    </row>
    <row r="4764" spans="1:5" x14ac:dyDescent="0.25">
      <c r="A4764" s="2" t="s">
        <v>878</v>
      </c>
      <c r="B4764" t="s">
        <v>2164</v>
      </c>
      <c r="C4764" t="s">
        <v>8666</v>
      </c>
    </row>
    <row r="4765" spans="1:5" hidden="1" x14ac:dyDescent="0.25">
      <c r="A4765" s="2" t="s">
        <v>1094</v>
      </c>
      <c r="B4765" t="s">
        <v>2164</v>
      </c>
      <c r="C4765" t="s">
        <v>13169</v>
      </c>
      <c r="D4765" t="s">
        <v>9990</v>
      </c>
      <c r="E4765" t="s">
        <v>11335</v>
      </c>
    </row>
    <row r="4766" spans="1:5" hidden="1" x14ac:dyDescent="0.25">
      <c r="A4766" s="2" t="s">
        <v>51</v>
      </c>
    </row>
    <row r="4767" spans="1:5" hidden="1" x14ac:dyDescent="0.25">
      <c r="A4767" s="2" t="s">
        <v>2164</v>
      </c>
    </row>
    <row r="4768" spans="1:5" hidden="1" x14ac:dyDescent="0.25">
      <c r="A4768" s="2" t="s">
        <v>2164</v>
      </c>
    </row>
    <row r="4769" spans="1:5" hidden="1" x14ac:dyDescent="0.25">
      <c r="A4769" s="2" t="s">
        <v>1094</v>
      </c>
      <c r="B4769" t="s">
        <v>2164</v>
      </c>
      <c r="C4769" t="s">
        <v>11335</v>
      </c>
    </row>
    <row r="4770" spans="1:5" hidden="1" x14ac:dyDescent="0.25">
      <c r="A4770" s="2" t="s">
        <v>2164</v>
      </c>
      <c r="B4770" t="s">
        <v>7050</v>
      </c>
    </row>
    <row r="4771" spans="1:5" hidden="1" x14ac:dyDescent="0.25">
      <c r="A4771" s="2" t="s">
        <v>51</v>
      </c>
      <c r="B4771" t="s">
        <v>13169</v>
      </c>
      <c r="C4771" t="s">
        <v>7050</v>
      </c>
    </row>
    <row r="4772" spans="1:5" hidden="1" x14ac:dyDescent="0.25">
      <c r="A4772" s="2" t="s">
        <v>14109</v>
      </c>
      <c r="B4772" t="s">
        <v>2164</v>
      </c>
      <c r="C4772" t="s">
        <v>6151</v>
      </c>
    </row>
    <row r="4773" spans="1:5" hidden="1" x14ac:dyDescent="0.25">
      <c r="A4773" s="2" t="s">
        <v>14109</v>
      </c>
      <c r="B4773" t="s">
        <v>3905</v>
      </c>
      <c r="C4773" t="s">
        <v>14107</v>
      </c>
      <c r="D4773" t="s">
        <v>6151</v>
      </c>
    </row>
    <row r="4774" spans="1:5" hidden="1" x14ac:dyDescent="0.25">
      <c r="A4774" s="2" t="s">
        <v>1094</v>
      </c>
      <c r="B4774" t="s">
        <v>2164</v>
      </c>
    </row>
    <row r="4775" spans="1:5" hidden="1" x14ac:dyDescent="0.25">
      <c r="A4775" s="2" t="s">
        <v>3905</v>
      </c>
      <c r="B4775" t="s">
        <v>7217</v>
      </c>
      <c r="C4775" t="s">
        <v>6151</v>
      </c>
    </row>
    <row r="4776" spans="1:5" hidden="1" x14ac:dyDescent="0.25">
      <c r="A4776" s="2" t="s">
        <v>1094</v>
      </c>
      <c r="B4776" t="s">
        <v>2164</v>
      </c>
      <c r="C4776" t="s">
        <v>3905</v>
      </c>
      <c r="D4776" t="s">
        <v>11335</v>
      </c>
    </row>
    <row r="4777" spans="1:5" hidden="1" x14ac:dyDescent="0.25">
      <c r="A4777" s="2" t="s">
        <v>1094</v>
      </c>
      <c r="B4777" t="s">
        <v>3905</v>
      </c>
      <c r="C4777" t="s">
        <v>14107</v>
      </c>
      <c r="D4777" t="s">
        <v>6151</v>
      </c>
    </row>
    <row r="4778" spans="1:5" hidden="1" x14ac:dyDescent="0.25">
      <c r="A4778" s="2" t="s">
        <v>51</v>
      </c>
    </row>
    <row r="4779" spans="1:5" hidden="1" x14ac:dyDescent="0.25">
      <c r="A4779" s="2" t="s">
        <v>2164</v>
      </c>
      <c r="B4779" t="s">
        <v>842</v>
      </c>
    </row>
    <row r="4780" spans="1:5" hidden="1" x14ac:dyDescent="0.25">
      <c r="A4780" s="2" t="s">
        <v>1094</v>
      </c>
      <c r="B4780" t="s">
        <v>2164</v>
      </c>
      <c r="C4780" t="s">
        <v>11335</v>
      </c>
    </row>
    <row r="4781" spans="1:5" hidden="1" x14ac:dyDescent="0.25">
      <c r="A4781" s="2" t="s">
        <v>2164</v>
      </c>
      <c r="B4781" t="s">
        <v>11335</v>
      </c>
      <c r="C4781" t="s">
        <v>7217</v>
      </c>
    </row>
    <row r="4782" spans="1:5" hidden="1" x14ac:dyDescent="0.25">
      <c r="A4782" s="2" t="s">
        <v>14109</v>
      </c>
      <c r="B4782" t="s">
        <v>51</v>
      </c>
    </row>
    <row r="4783" spans="1:5" hidden="1" x14ac:dyDescent="0.25">
      <c r="A4783" s="2" t="s">
        <v>2164</v>
      </c>
      <c r="B4783" t="s">
        <v>10406</v>
      </c>
    </row>
    <row r="4784" spans="1:5" hidden="1" x14ac:dyDescent="0.25">
      <c r="A4784" s="2" t="s">
        <v>2164</v>
      </c>
      <c r="B4784" t="s">
        <v>7050</v>
      </c>
      <c r="C4784" t="s">
        <v>14107</v>
      </c>
      <c r="D4784" t="s">
        <v>11335</v>
      </c>
      <c r="E4784" t="s">
        <v>7217</v>
      </c>
    </row>
    <row r="4785" spans="1:3" hidden="1" x14ac:dyDescent="0.25">
      <c r="A4785" s="2" t="s">
        <v>1094</v>
      </c>
      <c r="B4785" t="s">
        <v>2164</v>
      </c>
      <c r="C4785" t="s">
        <v>7050</v>
      </c>
    </row>
    <row r="4786" spans="1:3" hidden="1" x14ac:dyDescent="0.25">
      <c r="A4786" s="2" t="s">
        <v>2164</v>
      </c>
      <c r="B4786" t="s">
        <v>7217</v>
      </c>
      <c r="C4786" t="s">
        <v>6151</v>
      </c>
    </row>
    <row r="4787" spans="1:3" hidden="1" x14ac:dyDescent="0.25">
      <c r="A4787" s="2" t="s">
        <v>2164</v>
      </c>
    </row>
    <row r="4788" spans="1:3" hidden="1" x14ac:dyDescent="0.25">
      <c r="A4788" s="2" t="s">
        <v>2164</v>
      </c>
      <c r="B4788" t="s">
        <v>10406</v>
      </c>
    </row>
    <row r="4789" spans="1:3" hidden="1" x14ac:dyDescent="0.25">
      <c r="A4789" s="2" t="s">
        <v>2164</v>
      </c>
      <c r="B4789" t="s">
        <v>11335</v>
      </c>
    </row>
    <row r="4790" spans="1:3" hidden="1" x14ac:dyDescent="0.25">
      <c r="A4790" s="2" t="s">
        <v>1094</v>
      </c>
      <c r="B4790" t="s">
        <v>11335</v>
      </c>
    </row>
    <row r="4791" spans="1:3" hidden="1" x14ac:dyDescent="0.25">
      <c r="A4791" s="2" t="s">
        <v>51</v>
      </c>
    </row>
    <row r="4792" spans="1:3" hidden="1" x14ac:dyDescent="0.25">
      <c r="A4792" s="2" t="s">
        <v>2164</v>
      </c>
    </row>
    <row r="4793" spans="1:3" hidden="1" x14ac:dyDescent="0.25">
      <c r="A4793" s="2" t="s">
        <v>2164</v>
      </c>
      <c r="B4793" t="s">
        <v>11335</v>
      </c>
      <c r="C4793" t="s">
        <v>7217</v>
      </c>
    </row>
    <row r="4794" spans="1:3" hidden="1" x14ac:dyDescent="0.25">
      <c r="A4794" s="2" t="s">
        <v>6151</v>
      </c>
    </row>
    <row r="4795" spans="1:3" hidden="1" x14ac:dyDescent="0.25">
      <c r="A4795" s="2" t="s">
        <v>14109</v>
      </c>
      <c r="B4795" t="s">
        <v>2164</v>
      </c>
      <c r="C4795" t="s">
        <v>6151</v>
      </c>
    </row>
    <row r="4796" spans="1:3" hidden="1" x14ac:dyDescent="0.25">
      <c r="A4796" s="2" t="s">
        <v>2164</v>
      </c>
    </row>
    <row r="4797" spans="1:3" hidden="1" x14ac:dyDescent="0.25">
      <c r="A4797" s="2" t="s">
        <v>1094</v>
      </c>
      <c r="B4797" t="s">
        <v>2164</v>
      </c>
      <c r="C4797" t="s">
        <v>11335</v>
      </c>
    </row>
    <row r="4798" spans="1:3" hidden="1" x14ac:dyDescent="0.25">
      <c r="A4798" s="2" t="s">
        <v>2164</v>
      </c>
      <c r="B4798" t="s">
        <v>7050</v>
      </c>
      <c r="C4798" t="s">
        <v>11335</v>
      </c>
    </row>
    <row r="4799" spans="1:3" hidden="1" x14ac:dyDescent="0.25">
      <c r="A4799" s="2" t="s">
        <v>1094</v>
      </c>
    </row>
    <row r="4800" spans="1:3" hidden="1" x14ac:dyDescent="0.25">
      <c r="A4800" s="2" t="s">
        <v>51</v>
      </c>
    </row>
    <row r="4801" spans="1:4" hidden="1" x14ac:dyDescent="0.25">
      <c r="A4801" s="2" t="s">
        <v>3905</v>
      </c>
    </row>
    <row r="4802" spans="1:4" x14ac:dyDescent="0.25">
      <c r="A4802" s="2" t="s">
        <v>878</v>
      </c>
      <c r="B4802" t="s">
        <v>2164</v>
      </c>
      <c r="C4802" t="s">
        <v>14108</v>
      </c>
    </row>
    <row r="4803" spans="1:4" hidden="1" x14ac:dyDescent="0.25">
      <c r="A4803" s="2" t="s">
        <v>3905</v>
      </c>
      <c r="B4803" t="s">
        <v>6151</v>
      </c>
    </row>
    <row r="4804" spans="1:4" hidden="1" x14ac:dyDescent="0.25">
      <c r="A4804" s="2" t="s">
        <v>6767</v>
      </c>
      <c r="B4804" t="s">
        <v>1094</v>
      </c>
      <c r="C4804" t="s">
        <v>10406</v>
      </c>
    </row>
    <row r="4805" spans="1:4" hidden="1" x14ac:dyDescent="0.25">
      <c r="A4805" s="2" t="s">
        <v>648</v>
      </c>
      <c r="B4805" t="s">
        <v>51</v>
      </c>
    </row>
    <row r="4806" spans="1:4" hidden="1" x14ac:dyDescent="0.25">
      <c r="A4806" s="2" t="s">
        <v>51</v>
      </c>
    </row>
    <row r="4807" spans="1:4" hidden="1" x14ac:dyDescent="0.25">
      <c r="A4807" s="2" t="s">
        <v>51</v>
      </c>
    </row>
    <row r="4808" spans="1:4" hidden="1" x14ac:dyDescent="0.25">
      <c r="A4808" s="2" t="s">
        <v>51</v>
      </c>
    </row>
    <row r="4809" spans="1:4" hidden="1" x14ac:dyDescent="0.25">
      <c r="A4809" s="2" t="s">
        <v>842</v>
      </c>
      <c r="B4809" t="s">
        <v>3905</v>
      </c>
      <c r="C4809" t="s">
        <v>6151</v>
      </c>
    </row>
    <row r="4810" spans="1:4" hidden="1" x14ac:dyDescent="0.25">
      <c r="A4810" s="2" t="s">
        <v>2164</v>
      </c>
    </row>
    <row r="4811" spans="1:4" hidden="1" x14ac:dyDescent="0.25">
      <c r="A4811" s="2" t="s">
        <v>2164</v>
      </c>
      <c r="B4811" t="s">
        <v>14107</v>
      </c>
      <c r="C4811" t="s">
        <v>7217</v>
      </c>
      <c r="D4811" t="s">
        <v>6151</v>
      </c>
    </row>
    <row r="4812" spans="1:4" hidden="1" x14ac:dyDescent="0.25">
      <c r="A4812" s="2" t="s">
        <v>1094</v>
      </c>
      <c r="B4812" t="s">
        <v>2164</v>
      </c>
    </row>
    <row r="4813" spans="1:4" hidden="1" x14ac:dyDescent="0.25">
      <c r="A4813" s="2" t="s">
        <v>1094</v>
      </c>
    </row>
    <row r="4814" spans="1:4" hidden="1" x14ac:dyDescent="0.25">
      <c r="A4814" s="2" t="s">
        <v>1094</v>
      </c>
    </row>
    <row r="4815" spans="1:4" hidden="1" x14ac:dyDescent="0.25">
      <c r="A4815" s="2" t="s">
        <v>2164</v>
      </c>
      <c r="B4815" t="s">
        <v>3905</v>
      </c>
      <c r="C4815" t="s">
        <v>14107</v>
      </c>
    </row>
    <row r="4816" spans="1:4" hidden="1" x14ac:dyDescent="0.25">
      <c r="A4816" s="2" t="s">
        <v>2164</v>
      </c>
    </row>
    <row r="4817" spans="1:5" hidden="1" x14ac:dyDescent="0.25">
      <c r="A4817" s="2" t="s">
        <v>7746</v>
      </c>
      <c r="B4817" t="s">
        <v>2164</v>
      </c>
    </row>
    <row r="4818" spans="1:5" hidden="1" x14ac:dyDescent="0.25">
      <c r="A4818" s="2" t="s">
        <v>1094</v>
      </c>
    </row>
    <row r="4819" spans="1:5" hidden="1" x14ac:dyDescent="0.25">
      <c r="A4819" s="2" t="s">
        <v>2164</v>
      </c>
      <c r="B4819" t="s">
        <v>14108</v>
      </c>
    </row>
    <row r="4820" spans="1:5" hidden="1" x14ac:dyDescent="0.25">
      <c r="A4820" s="2" t="s">
        <v>3905</v>
      </c>
      <c r="B4820" t="s">
        <v>6151</v>
      </c>
    </row>
    <row r="4821" spans="1:5" hidden="1" x14ac:dyDescent="0.25">
      <c r="A4821" s="2" t="s">
        <v>842</v>
      </c>
      <c r="B4821" t="s">
        <v>3905</v>
      </c>
      <c r="C4821" t="s">
        <v>7217</v>
      </c>
    </row>
    <row r="4822" spans="1:5" hidden="1" x14ac:dyDescent="0.25">
      <c r="A4822" s="2" t="s">
        <v>14109</v>
      </c>
      <c r="B4822" t="s">
        <v>2164</v>
      </c>
    </row>
    <row r="4823" spans="1:5" hidden="1" x14ac:dyDescent="0.25">
      <c r="A4823" s="2" t="s">
        <v>1094</v>
      </c>
    </row>
    <row r="4824" spans="1:5" hidden="1" x14ac:dyDescent="0.25">
      <c r="A4824" s="2" t="s">
        <v>1094</v>
      </c>
      <c r="B4824" t="s">
        <v>2164</v>
      </c>
    </row>
    <row r="4825" spans="1:5" hidden="1" x14ac:dyDescent="0.25">
      <c r="A4825" s="2" t="s">
        <v>14109</v>
      </c>
      <c r="B4825" t="s">
        <v>2164</v>
      </c>
      <c r="C4825" t="s">
        <v>14108</v>
      </c>
    </row>
    <row r="4826" spans="1:5" hidden="1" x14ac:dyDescent="0.25">
      <c r="A4826" s="2" t="s">
        <v>1094</v>
      </c>
      <c r="B4826" t="s">
        <v>3905</v>
      </c>
      <c r="C4826" t="s">
        <v>7217</v>
      </c>
    </row>
    <row r="4827" spans="1:5" hidden="1" x14ac:dyDescent="0.25">
      <c r="A4827" s="2" t="s">
        <v>10406</v>
      </c>
    </row>
    <row r="4828" spans="1:5" hidden="1" x14ac:dyDescent="0.25">
      <c r="A4828" s="2" t="s">
        <v>1094</v>
      </c>
      <c r="B4828" t="s">
        <v>14109</v>
      </c>
      <c r="C4828" t="s">
        <v>2164</v>
      </c>
      <c r="D4828" t="s">
        <v>3905</v>
      </c>
      <c r="E4828" t="s">
        <v>6151</v>
      </c>
    </row>
    <row r="4829" spans="1:5" hidden="1" x14ac:dyDescent="0.25">
      <c r="A4829" s="2" t="s">
        <v>51</v>
      </c>
    </row>
    <row r="4830" spans="1:5" hidden="1" x14ac:dyDescent="0.25">
      <c r="A4830" s="2" t="s">
        <v>6151</v>
      </c>
    </row>
    <row r="4831" spans="1:5" hidden="1" x14ac:dyDescent="0.25">
      <c r="A4831" s="2" t="s">
        <v>14109</v>
      </c>
      <c r="B4831" t="s">
        <v>2164</v>
      </c>
    </row>
    <row r="4832" spans="1:5" x14ac:dyDescent="0.25">
      <c r="A4832" s="2" t="s">
        <v>878</v>
      </c>
      <c r="B4832" t="s">
        <v>2164</v>
      </c>
      <c r="C4832" t="s">
        <v>7217</v>
      </c>
      <c r="D4832" t="s">
        <v>6151</v>
      </c>
    </row>
    <row r="4833" spans="1:3" hidden="1" x14ac:dyDescent="0.25">
      <c r="A4833" s="2" t="s">
        <v>14109</v>
      </c>
      <c r="B4833" t="s">
        <v>3905</v>
      </c>
      <c r="C4833" t="s">
        <v>6151</v>
      </c>
    </row>
    <row r="4834" spans="1:3" hidden="1" x14ac:dyDescent="0.25">
      <c r="A4834" s="2" t="s">
        <v>7746</v>
      </c>
      <c r="B4834" t="s">
        <v>51</v>
      </c>
      <c r="C4834" t="s">
        <v>7050</v>
      </c>
    </row>
    <row r="4835" spans="1:3" hidden="1" x14ac:dyDescent="0.25">
      <c r="A4835" s="2" t="s">
        <v>14109</v>
      </c>
      <c r="B4835" t="s">
        <v>3905</v>
      </c>
      <c r="C4835" t="s">
        <v>6151</v>
      </c>
    </row>
    <row r="4836" spans="1:3" hidden="1" x14ac:dyDescent="0.25">
      <c r="A4836" s="2" t="s">
        <v>51</v>
      </c>
    </row>
    <row r="4837" spans="1:3" hidden="1" x14ac:dyDescent="0.25">
      <c r="A4837" s="2" t="s">
        <v>2164</v>
      </c>
      <c r="B4837" t="s">
        <v>14107</v>
      </c>
      <c r="C4837" t="s">
        <v>6151</v>
      </c>
    </row>
    <row r="4838" spans="1:3" hidden="1" x14ac:dyDescent="0.25">
      <c r="A4838" s="2" t="s">
        <v>1094</v>
      </c>
      <c r="B4838" t="s">
        <v>11335</v>
      </c>
    </row>
    <row r="4839" spans="1:3" hidden="1" x14ac:dyDescent="0.25">
      <c r="A4839" s="2" t="s">
        <v>7746</v>
      </c>
      <c r="B4839" t="s">
        <v>1094</v>
      </c>
      <c r="C4839" t="s">
        <v>11335</v>
      </c>
    </row>
    <row r="4840" spans="1:3" x14ac:dyDescent="0.25">
      <c r="A4840" s="2" t="s">
        <v>878</v>
      </c>
      <c r="B4840" t="s">
        <v>7217</v>
      </c>
      <c r="C4840" t="s">
        <v>6151</v>
      </c>
    </row>
    <row r="4841" spans="1:3" hidden="1" x14ac:dyDescent="0.25">
      <c r="A4841" s="2" t="s">
        <v>1094</v>
      </c>
      <c r="B4841" t="s">
        <v>51</v>
      </c>
      <c r="C4841" t="s">
        <v>2164</v>
      </c>
    </row>
    <row r="4842" spans="1:3" hidden="1" x14ac:dyDescent="0.25">
      <c r="A4842" s="2" t="s">
        <v>1094</v>
      </c>
    </row>
    <row r="4843" spans="1:3" hidden="1" x14ac:dyDescent="0.25">
      <c r="A4843" s="2" t="s">
        <v>1094</v>
      </c>
      <c r="B4843" t="s">
        <v>2164</v>
      </c>
    </row>
    <row r="4844" spans="1:3" hidden="1" x14ac:dyDescent="0.25">
      <c r="A4844" s="2" t="s">
        <v>3905</v>
      </c>
      <c r="B4844" t="s">
        <v>7217</v>
      </c>
    </row>
    <row r="4845" spans="1:3" hidden="1" x14ac:dyDescent="0.25">
      <c r="A4845" s="2" t="s">
        <v>2164</v>
      </c>
    </row>
    <row r="4846" spans="1:3" hidden="1" x14ac:dyDescent="0.25">
      <c r="A4846" s="2" t="s">
        <v>1094</v>
      </c>
    </row>
    <row r="4847" spans="1:3" hidden="1" x14ac:dyDescent="0.25">
      <c r="A4847" s="2" t="s">
        <v>2164</v>
      </c>
      <c r="B4847" t="s">
        <v>3905</v>
      </c>
      <c r="C4847" t="s">
        <v>14107</v>
      </c>
    </row>
    <row r="4848" spans="1:3" hidden="1" x14ac:dyDescent="0.25">
      <c r="A4848" s="2" t="s">
        <v>1094</v>
      </c>
      <c r="B4848" t="s">
        <v>2164</v>
      </c>
      <c r="C4848" t="s">
        <v>11335</v>
      </c>
    </row>
    <row r="4849" spans="1:4" hidden="1" x14ac:dyDescent="0.25">
      <c r="A4849" s="2" t="s">
        <v>14109</v>
      </c>
      <c r="B4849" t="s">
        <v>2164</v>
      </c>
      <c r="C4849" t="s">
        <v>6151</v>
      </c>
    </row>
    <row r="4850" spans="1:4" hidden="1" x14ac:dyDescent="0.25">
      <c r="A4850" s="2" t="s">
        <v>1094</v>
      </c>
      <c r="B4850" t="s">
        <v>2164</v>
      </c>
      <c r="C4850" t="s">
        <v>11335</v>
      </c>
    </row>
    <row r="4851" spans="1:4" hidden="1" x14ac:dyDescent="0.25">
      <c r="A4851" s="2" t="s">
        <v>1094</v>
      </c>
      <c r="B4851" t="s">
        <v>2164</v>
      </c>
      <c r="C4851" t="s">
        <v>11335</v>
      </c>
    </row>
    <row r="4852" spans="1:4" hidden="1" x14ac:dyDescent="0.25">
      <c r="A4852" s="2" t="s">
        <v>14109</v>
      </c>
      <c r="B4852" t="s">
        <v>2164</v>
      </c>
      <c r="C4852" t="s">
        <v>3905</v>
      </c>
    </row>
    <row r="4853" spans="1:4" hidden="1" x14ac:dyDescent="0.25">
      <c r="A4853" s="2" t="s">
        <v>842</v>
      </c>
      <c r="B4853" t="s">
        <v>3905</v>
      </c>
      <c r="C4853" t="s">
        <v>14107</v>
      </c>
      <c r="D4853" t="s">
        <v>6151</v>
      </c>
    </row>
    <row r="4854" spans="1:4" hidden="1" x14ac:dyDescent="0.25">
      <c r="A4854" s="2" t="s">
        <v>51</v>
      </c>
    </row>
    <row r="4855" spans="1:4" hidden="1" x14ac:dyDescent="0.25">
      <c r="A4855" s="2" t="s">
        <v>7217</v>
      </c>
      <c r="B4855" t="s">
        <v>6151</v>
      </c>
    </row>
    <row r="4856" spans="1:4" hidden="1" x14ac:dyDescent="0.25">
      <c r="A4856" s="2" t="s">
        <v>7746</v>
      </c>
      <c r="B4856" t="s">
        <v>51</v>
      </c>
    </row>
    <row r="4857" spans="1:4" hidden="1" x14ac:dyDescent="0.25">
      <c r="A4857" s="2" t="s">
        <v>2164</v>
      </c>
    </row>
    <row r="4858" spans="1:4" hidden="1" x14ac:dyDescent="0.25">
      <c r="A4858" s="2" t="s">
        <v>1094</v>
      </c>
    </row>
    <row r="4859" spans="1:4" hidden="1" x14ac:dyDescent="0.25">
      <c r="A4859" s="2" t="s">
        <v>2164</v>
      </c>
    </row>
    <row r="4860" spans="1:4" hidden="1" x14ac:dyDescent="0.25">
      <c r="A4860" s="2" t="s">
        <v>1094</v>
      </c>
      <c r="B4860" t="s">
        <v>11335</v>
      </c>
    </row>
    <row r="4861" spans="1:4" hidden="1" x14ac:dyDescent="0.25">
      <c r="A4861" s="2" t="s">
        <v>2164</v>
      </c>
      <c r="B4861" t="s">
        <v>7217</v>
      </c>
      <c r="C4861" t="s">
        <v>6151</v>
      </c>
    </row>
    <row r="4862" spans="1:4" hidden="1" x14ac:dyDescent="0.25">
      <c r="A4862" s="2" t="s">
        <v>3905</v>
      </c>
    </row>
    <row r="4863" spans="1:4" hidden="1" x14ac:dyDescent="0.25">
      <c r="A4863" s="2" t="s">
        <v>51</v>
      </c>
      <c r="B4863" t="s">
        <v>7050</v>
      </c>
    </row>
    <row r="4864" spans="1:4" hidden="1" x14ac:dyDescent="0.25">
      <c r="A4864" s="2" t="s">
        <v>3905</v>
      </c>
      <c r="B4864" t="s">
        <v>6151</v>
      </c>
    </row>
    <row r="4865" spans="1:4" hidden="1" x14ac:dyDescent="0.25">
      <c r="A4865" s="2" t="s">
        <v>2164</v>
      </c>
    </row>
    <row r="4866" spans="1:4" hidden="1" x14ac:dyDescent="0.25">
      <c r="A4866" s="2" t="s">
        <v>8666</v>
      </c>
    </row>
    <row r="4867" spans="1:4" hidden="1" x14ac:dyDescent="0.25">
      <c r="A4867" s="2" t="s">
        <v>1094</v>
      </c>
    </row>
    <row r="4868" spans="1:4" hidden="1" x14ac:dyDescent="0.25">
      <c r="A4868" s="2" t="s">
        <v>3905</v>
      </c>
    </row>
    <row r="4869" spans="1:4" hidden="1" x14ac:dyDescent="0.25">
      <c r="A4869" s="2" t="s">
        <v>1094</v>
      </c>
      <c r="B4869" t="s">
        <v>14109</v>
      </c>
      <c r="C4869" t="s">
        <v>2164</v>
      </c>
    </row>
    <row r="4870" spans="1:4" hidden="1" x14ac:dyDescent="0.25">
      <c r="A4870" s="2" t="s">
        <v>1094</v>
      </c>
    </row>
    <row r="4871" spans="1:4" hidden="1" x14ac:dyDescent="0.25">
      <c r="A4871" s="2" t="s">
        <v>2164</v>
      </c>
      <c r="B4871" t="s">
        <v>842</v>
      </c>
    </row>
    <row r="4872" spans="1:4" hidden="1" x14ac:dyDescent="0.25">
      <c r="A4872" s="2" t="s">
        <v>1094</v>
      </c>
      <c r="B4872" t="s">
        <v>2164</v>
      </c>
    </row>
    <row r="4873" spans="1:4" hidden="1" x14ac:dyDescent="0.25">
      <c r="A4873" s="2" t="s">
        <v>1094</v>
      </c>
      <c r="B4873" t="s">
        <v>2164</v>
      </c>
    </row>
    <row r="4874" spans="1:4" x14ac:dyDescent="0.25">
      <c r="A4874" s="2" t="s">
        <v>878</v>
      </c>
      <c r="B4874" t="s">
        <v>14109</v>
      </c>
      <c r="C4874" t="s">
        <v>2164</v>
      </c>
      <c r="D4874" t="s">
        <v>6151</v>
      </c>
    </row>
    <row r="4875" spans="1:4" hidden="1" x14ac:dyDescent="0.25">
      <c r="A4875" s="2" t="s">
        <v>2164</v>
      </c>
      <c r="B4875" t="s">
        <v>10406</v>
      </c>
    </row>
    <row r="4876" spans="1:4" x14ac:dyDescent="0.25">
      <c r="A4876" s="2" t="s">
        <v>878</v>
      </c>
      <c r="B4876" t="s">
        <v>14109</v>
      </c>
      <c r="C4876" t="s">
        <v>6151</v>
      </c>
    </row>
    <row r="4877" spans="1:4" hidden="1" x14ac:dyDescent="0.25">
      <c r="A4877" s="2" t="s">
        <v>1094</v>
      </c>
      <c r="B4877" t="s">
        <v>2164</v>
      </c>
    </row>
    <row r="4878" spans="1:4" hidden="1" x14ac:dyDescent="0.25">
      <c r="A4878" s="2" t="s">
        <v>14109</v>
      </c>
      <c r="B4878" t="s">
        <v>2164</v>
      </c>
      <c r="C4878" t="s">
        <v>6151</v>
      </c>
    </row>
    <row r="4879" spans="1:4" hidden="1" x14ac:dyDescent="0.25">
      <c r="A4879" s="2" t="s">
        <v>1094</v>
      </c>
      <c r="B4879" t="s">
        <v>11335</v>
      </c>
    </row>
    <row r="4880" spans="1:4" hidden="1" x14ac:dyDescent="0.25">
      <c r="A4880" s="2" t="s">
        <v>2164</v>
      </c>
    </row>
    <row r="4881" spans="1:5" hidden="1" x14ac:dyDescent="0.25">
      <c r="A4881" s="2" t="s">
        <v>3905</v>
      </c>
      <c r="B4881" t="s">
        <v>14107</v>
      </c>
      <c r="C4881" t="s">
        <v>6151</v>
      </c>
    </row>
    <row r="4882" spans="1:5" hidden="1" x14ac:dyDescent="0.25">
      <c r="A4882" s="2" t="s">
        <v>1094</v>
      </c>
      <c r="B4882" t="s">
        <v>2164</v>
      </c>
      <c r="C4882" t="s">
        <v>11335</v>
      </c>
    </row>
    <row r="4883" spans="1:5" hidden="1" x14ac:dyDescent="0.25">
      <c r="A4883" s="2" t="s">
        <v>2164</v>
      </c>
    </row>
    <row r="4884" spans="1:5" hidden="1" x14ac:dyDescent="0.25">
      <c r="A4884" s="2" t="s">
        <v>11335</v>
      </c>
    </row>
    <row r="4885" spans="1:5" hidden="1" x14ac:dyDescent="0.25">
      <c r="A4885" s="2" t="s">
        <v>7217</v>
      </c>
      <c r="B4885" t="s">
        <v>6151</v>
      </c>
    </row>
    <row r="4886" spans="1:5" hidden="1" x14ac:dyDescent="0.25">
      <c r="A4886" s="2" t="s">
        <v>1094</v>
      </c>
      <c r="B4886" t="s">
        <v>14109</v>
      </c>
      <c r="C4886" t="s">
        <v>3905</v>
      </c>
    </row>
    <row r="4887" spans="1:5" hidden="1" x14ac:dyDescent="0.25">
      <c r="A4887" s="2" t="s">
        <v>2164</v>
      </c>
      <c r="B4887" t="s">
        <v>7050</v>
      </c>
      <c r="C4887" t="s">
        <v>11335</v>
      </c>
    </row>
    <row r="4888" spans="1:5" hidden="1" x14ac:dyDescent="0.25">
      <c r="A4888" s="2" t="s">
        <v>2164</v>
      </c>
    </row>
    <row r="4889" spans="1:5" hidden="1" x14ac:dyDescent="0.25">
      <c r="A4889" s="2" t="s">
        <v>3905</v>
      </c>
    </row>
    <row r="4890" spans="1:5" hidden="1" x14ac:dyDescent="0.25">
      <c r="A4890" s="2" t="s">
        <v>14109</v>
      </c>
      <c r="B4890" t="s">
        <v>3905</v>
      </c>
      <c r="C4890" t="s">
        <v>14107</v>
      </c>
      <c r="D4890" t="s">
        <v>6151</v>
      </c>
    </row>
    <row r="4891" spans="1:5" hidden="1" x14ac:dyDescent="0.25">
      <c r="A4891" s="2" t="s">
        <v>2164</v>
      </c>
    </row>
    <row r="4892" spans="1:5" hidden="1" x14ac:dyDescent="0.25">
      <c r="A4892" s="2" t="s">
        <v>1094</v>
      </c>
      <c r="B4892" t="s">
        <v>3905</v>
      </c>
      <c r="C4892" t="s">
        <v>6151</v>
      </c>
    </row>
    <row r="4893" spans="1:5" hidden="1" x14ac:dyDescent="0.25">
      <c r="A4893" s="2" t="s">
        <v>14109</v>
      </c>
      <c r="B4893" t="s">
        <v>2164</v>
      </c>
    </row>
    <row r="4894" spans="1:5" hidden="1" x14ac:dyDescent="0.25">
      <c r="A4894" s="2" t="s">
        <v>2164</v>
      </c>
      <c r="B4894" t="s">
        <v>7217</v>
      </c>
      <c r="C4894" t="s">
        <v>6151</v>
      </c>
    </row>
    <row r="4895" spans="1:5" hidden="1" x14ac:dyDescent="0.25">
      <c r="A4895" s="2" t="s">
        <v>6151</v>
      </c>
    </row>
    <row r="4896" spans="1:5" x14ac:dyDescent="0.25">
      <c r="A4896" s="2" t="s">
        <v>878</v>
      </c>
      <c r="B4896" t="s">
        <v>14109</v>
      </c>
      <c r="C4896" t="s">
        <v>2164</v>
      </c>
      <c r="D4896" t="s">
        <v>11335</v>
      </c>
      <c r="E4896" t="s">
        <v>6151</v>
      </c>
    </row>
    <row r="4897" spans="1:3" hidden="1" x14ac:dyDescent="0.25">
      <c r="A4897" s="2" t="s">
        <v>14109</v>
      </c>
      <c r="B4897" t="s">
        <v>2164</v>
      </c>
    </row>
    <row r="4898" spans="1:3" hidden="1" x14ac:dyDescent="0.25">
      <c r="A4898" s="2" t="s">
        <v>1094</v>
      </c>
      <c r="B4898" t="s">
        <v>2164</v>
      </c>
    </row>
    <row r="4899" spans="1:3" hidden="1" x14ac:dyDescent="0.25">
      <c r="A4899" s="2" t="s">
        <v>1094</v>
      </c>
      <c r="B4899" t="s">
        <v>2164</v>
      </c>
    </row>
    <row r="4900" spans="1:3" hidden="1" x14ac:dyDescent="0.25">
      <c r="A4900" s="2" t="s">
        <v>2164</v>
      </c>
      <c r="B4900" t="s">
        <v>3905</v>
      </c>
      <c r="C4900" t="s">
        <v>6151</v>
      </c>
    </row>
    <row r="4901" spans="1:3" hidden="1" x14ac:dyDescent="0.25">
      <c r="A4901" s="2" t="s">
        <v>1094</v>
      </c>
      <c r="B4901" t="s">
        <v>2164</v>
      </c>
      <c r="C4901" t="s">
        <v>11335</v>
      </c>
    </row>
    <row r="4902" spans="1:3" hidden="1" x14ac:dyDescent="0.25">
      <c r="A4902" s="3" t="s">
        <v>51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FD9B-B3C0-45BA-AEA9-A83077969AFB}">
  <dimension ref="A1:F4902"/>
  <sheetViews>
    <sheetView topLeftCell="B901" workbookViewId="0">
      <selection activeCell="F913" sqref="F913"/>
    </sheetView>
  </sheetViews>
  <sheetFormatPr defaultRowHeight="15" x14ac:dyDescent="0.25"/>
  <cols>
    <col min="1" max="1" width="69" bestFit="1" customWidth="1"/>
    <col min="2" max="2" width="13.42578125" customWidth="1"/>
    <col min="5" max="5" width="69.28515625" bestFit="1" customWidth="1"/>
    <col min="6" max="6" width="21.7109375" bestFit="1" customWidth="1"/>
  </cols>
  <sheetData>
    <row r="1" spans="1:6" x14ac:dyDescent="0.25">
      <c r="A1" s="5" t="s">
        <v>8</v>
      </c>
      <c r="B1" s="5" t="s">
        <v>21</v>
      </c>
    </row>
    <row r="2" spans="1:6" x14ac:dyDescent="0.25">
      <c r="A2" s="2" t="s">
        <v>26</v>
      </c>
      <c r="B2" s="2">
        <v>7.9</v>
      </c>
    </row>
    <row r="3" spans="1:6" x14ac:dyDescent="0.25">
      <c r="A3" s="2" t="s">
        <v>34</v>
      </c>
      <c r="B3" s="2">
        <v>7.1</v>
      </c>
    </row>
    <row r="4" spans="1:6" x14ac:dyDescent="0.25">
      <c r="A4" s="2" t="s">
        <v>40</v>
      </c>
      <c r="B4" s="2">
        <v>6.8</v>
      </c>
    </row>
    <row r="5" spans="1:6" x14ac:dyDescent="0.25">
      <c r="A5" s="2" t="s">
        <v>47</v>
      </c>
      <c r="B5" s="2">
        <v>8.5</v>
      </c>
    </row>
    <row r="6" spans="1:6" x14ac:dyDescent="0.25">
      <c r="A6" s="2" t="s">
        <v>54</v>
      </c>
      <c r="B6" s="2">
        <v>6.6</v>
      </c>
    </row>
    <row r="7" spans="1:6" x14ac:dyDescent="0.25">
      <c r="A7" s="2" t="s">
        <v>60</v>
      </c>
      <c r="B7" s="2">
        <v>6.2</v>
      </c>
      <c r="E7" s="6" t="s">
        <v>14120</v>
      </c>
      <c r="F7" t="s">
        <v>14124</v>
      </c>
    </row>
    <row r="8" spans="1:6" x14ac:dyDescent="0.25">
      <c r="A8" s="2" t="s">
        <v>66</v>
      </c>
      <c r="B8" s="2">
        <v>7.8</v>
      </c>
      <c r="E8" s="4" t="s">
        <v>878</v>
      </c>
      <c r="F8">
        <v>5.66</v>
      </c>
    </row>
    <row r="9" spans="1:6" x14ac:dyDescent="0.25">
      <c r="A9" s="2" t="s">
        <v>54</v>
      </c>
      <c r="B9" s="2">
        <v>7.5</v>
      </c>
      <c r="E9" s="4" t="s">
        <v>93</v>
      </c>
      <c r="F9">
        <v>6.7</v>
      </c>
    </row>
    <row r="10" spans="1:6" x14ac:dyDescent="0.25">
      <c r="A10" s="2" t="s">
        <v>77</v>
      </c>
      <c r="B10" s="2">
        <v>7.5</v>
      </c>
      <c r="E10" s="4" t="s">
        <v>2219</v>
      </c>
      <c r="F10">
        <v>6.2</v>
      </c>
    </row>
    <row r="11" spans="1:6" x14ac:dyDescent="0.25">
      <c r="A11" s="2" t="s">
        <v>54</v>
      </c>
      <c r="B11" s="2">
        <v>6.9</v>
      </c>
      <c r="E11" s="4" t="s">
        <v>423</v>
      </c>
      <c r="F11">
        <v>7.95</v>
      </c>
    </row>
    <row r="12" spans="1:6" x14ac:dyDescent="0.25">
      <c r="A12" s="2" t="s">
        <v>54</v>
      </c>
      <c r="B12" s="2">
        <v>6.1</v>
      </c>
      <c r="E12" s="4" t="s">
        <v>548</v>
      </c>
      <c r="F12">
        <v>6.5</v>
      </c>
    </row>
    <row r="13" spans="1:6" x14ac:dyDescent="0.25">
      <c r="A13" s="2" t="s">
        <v>93</v>
      </c>
      <c r="B13" s="2">
        <v>6.7</v>
      </c>
      <c r="E13" s="4" t="s">
        <v>700</v>
      </c>
      <c r="F13">
        <v>7.3250000000000002</v>
      </c>
    </row>
    <row r="14" spans="1:6" x14ac:dyDescent="0.25">
      <c r="A14" s="2" t="s">
        <v>34</v>
      </c>
      <c r="B14" s="2">
        <v>7.3</v>
      </c>
      <c r="E14" s="4" t="s">
        <v>593</v>
      </c>
      <c r="F14">
        <v>5.6999999999999993</v>
      </c>
    </row>
    <row r="15" spans="1:6" x14ac:dyDescent="0.25">
      <c r="A15" s="2" t="s">
        <v>98</v>
      </c>
      <c r="B15" s="2">
        <v>6.5</v>
      </c>
      <c r="E15" s="4" t="s">
        <v>331</v>
      </c>
      <c r="F15">
        <v>5.9666666666666659</v>
      </c>
    </row>
    <row r="16" spans="1:6" x14ac:dyDescent="0.25">
      <c r="A16" s="2" t="s">
        <v>26</v>
      </c>
      <c r="B16" s="2">
        <v>7.2</v>
      </c>
      <c r="E16" s="4" t="s">
        <v>6020</v>
      </c>
      <c r="F16">
        <v>7.2</v>
      </c>
    </row>
    <row r="17" spans="1:6" x14ac:dyDescent="0.25">
      <c r="A17" s="2" t="s">
        <v>106</v>
      </c>
      <c r="B17" s="2">
        <v>6.6</v>
      </c>
      <c r="E17" s="4" t="s">
        <v>12873</v>
      </c>
      <c r="F17">
        <v>6.9</v>
      </c>
    </row>
    <row r="18" spans="1:6" x14ac:dyDescent="0.25">
      <c r="A18" s="2" t="s">
        <v>54</v>
      </c>
      <c r="B18" s="2">
        <v>8.1</v>
      </c>
      <c r="E18" s="4" t="s">
        <v>11342</v>
      </c>
      <c r="F18">
        <v>5.7</v>
      </c>
    </row>
    <row r="19" spans="1:6" x14ac:dyDescent="0.25">
      <c r="A19" s="2" t="s">
        <v>34</v>
      </c>
      <c r="B19" s="2">
        <v>6.7</v>
      </c>
      <c r="E19" s="4" t="s">
        <v>5052</v>
      </c>
      <c r="F19">
        <v>7.1</v>
      </c>
    </row>
    <row r="20" spans="1:6" x14ac:dyDescent="0.25">
      <c r="A20" s="2" t="s">
        <v>117</v>
      </c>
      <c r="B20" s="2">
        <v>6.8</v>
      </c>
      <c r="E20" s="4" t="s">
        <v>1344</v>
      </c>
      <c r="F20">
        <v>8</v>
      </c>
    </row>
    <row r="21" spans="1:6" x14ac:dyDescent="0.25">
      <c r="A21" s="2" t="s">
        <v>123</v>
      </c>
      <c r="B21" s="2">
        <v>7.5</v>
      </c>
      <c r="E21" s="4" t="s">
        <v>1211</v>
      </c>
      <c r="F21">
        <v>7</v>
      </c>
    </row>
    <row r="22" spans="1:6" x14ac:dyDescent="0.25">
      <c r="A22" s="2" t="s">
        <v>34</v>
      </c>
      <c r="B22" s="2">
        <v>7</v>
      </c>
      <c r="E22" s="4" t="s">
        <v>1408</v>
      </c>
      <c r="F22">
        <v>6.1999999999999993</v>
      </c>
    </row>
    <row r="23" spans="1:6" x14ac:dyDescent="0.25">
      <c r="A23" s="2" t="s">
        <v>135</v>
      </c>
      <c r="B23" s="2">
        <v>6.7</v>
      </c>
      <c r="E23" s="4" t="s">
        <v>2013</v>
      </c>
      <c r="F23">
        <v>6.25</v>
      </c>
    </row>
    <row r="24" spans="1:6" x14ac:dyDescent="0.25">
      <c r="A24" s="2" t="s">
        <v>123</v>
      </c>
      <c r="B24" s="2">
        <v>7.9</v>
      </c>
      <c r="E24" s="4" t="s">
        <v>6717</v>
      </c>
      <c r="F24">
        <v>6.9</v>
      </c>
    </row>
    <row r="25" spans="1:6" x14ac:dyDescent="0.25">
      <c r="A25" s="2" t="s">
        <v>142</v>
      </c>
      <c r="B25" s="2">
        <v>6.1</v>
      </c>
      <c r="E25" s="4" t="s">
        <v>670</v>
      </c>
      <c r="F25">
        <v>6.3</v>
      </c>
    </row>
    <row r="26" spans="1:6" x14ac:dyDescent="0.25">
      <c r="A26" s="2" t="s">
        <v>147</v>
      </c>
      <c r="B26" s="2">
        <v>7.2</v>
      </c>
      <c r="E26" s="4" t="s">
        <v>732</v>
      </c>
      <c r="F26">
        <v>6.4</v>
      </c>
    </row>
    <row r="27" spans="1:6" x14ac:dyDescent="0.25">
      <c r="A27" s="2" t="s">
        <v>152</v>
      </c>
      <c r="B27" s="2">
        <v>7.7</v>
      </c>
      <c r="E27" s="4" t="s">
        <v>522</v>
      </c>
      <c r="F27">
        <v>5.5</v>
      </c>
    </row>
    <row r="28" spans="1:6" x14ac:dyDescent="0.25">
      <c r="A28" s="2" t="s">
        <v>54</v>
      </c>
      <c r="B28" s="2">
        <v>8.1999999999999993</v>
      </c>
      <c r="E28" s="4" t="s">
        <v>1239</v>
      </c>
      <c r="F28">
        <v>7</v>
      </c>
    </row>
    <row r="29" spans="1:6" x14ac:dyDescent="0.25">
      <c r="A29" s="2" t="s">
        <v>161</v>
      </c>
      <c r="B29" s="2">
        <v>5.9</v>
      </c>
      <c r="E29" s="4" t="s">
        <v>1068</v>
      </c>
      <c r="F29">
        <v>6.0750000000000002</v>
      </c>
    </row>
    <row r="30" spans="1:6" x14ac:dyDescent="0.25">
      <c r="A30" s="2" t="s">
        <v>161</v>
      </c>
      <c r="B30" s="2">
        <v>7</v>
      </c>
      <c r="E30" s="4" t="s">
        <v>909</v>
      </c>
      <c r="F30">
        <v>6.0666666666666664</v>
      </c>
    </row>
    <row r="31" spans="1:6" x14ac:dyDescent="0.25">
      <c r="A31" s="2" t="s">
        <v>40</v>
      </c>
      <c r="B31" s="2">
        <v>7.8</v>
      </c>
      <c r="E31" s="4" t="s">
        <v>5663</v>
      </c>
      <c r="F31">
        <v>5</v>
      </c>
    </row>
    <row r="32" spans="1:6" x14ac:dyDescent="0.25">
      <c r="A32" s="2" t="s">
        <v>173</v>
      </c>
      <c r="B32" s="2">
        <v>7.3</v>
      </c>
      <c r="E32" s="4" t="s">
        <v>3382</v>
      </c>
      <c r="F32">
        <v>6.3</v>
      </c>
    </row>
    <row r="33" spans="1:6" x14ac:dyDescent="0.25">
      <c r="A33" s="2" t="s">
        <v>54</v>
      </c>
      <c r="B33" s="2">
        <v>7.2</v>
      </c>
      <c r="E33" s="4" t="s">
        <v>1453</v>
      </c>
      <c r="F33">
        <v>6.9</v>
      </c>
    </row>
    <row r="34" spans="1:6" x14ac:dyDescent="0.25">
      <c r="A34" s="2" t="s">
        <v>142</v>
      </c>
      <c r="B34" s="2">
        <v>6.5</v>
      </c>
      <c r="E34" s="4" t="s">
        <v>1382</v>
      </c>
      <c r="F34">
        <v>5.5</v>
      </c>
    </row>
    <row r="35" spans="1:6" x14ac:dyDescent="0.25">
      <c r="A35" s="2" t="s">
        <v>184</v>
      </c>
      <c r="B35" s="2">
        <v>6.8</v>
      </c>
      <c r="E35" s="4" t="s">
        <v>11740</v>
      </c>
      <c r="F35">
        <v>6.7</v>
      </c>
    </row>
    <row r="36" spans="1:6" x14ac:dyDescent="0.25">
      <c r="A36" s="2" t="s">
        <v>191</v>
      </c>
      <c r="B36" s="2">
        <v>7.3</v>
      </c>
      <c r="E36" s="4" t="s">
        <v>4684</v>
      </c>
      <c r="F36">
        <v>5.2</v>
      </c>
    </row>
    <row r="37" spans="1:6" x14ac:dyDescent="0.25">
      <c r="A37" s="2" t="s">
        <v>54</v>
      </c>
      <c r="B37" s="2">
        <v>6</v>
      </c>
      <c r="E37" s="4" t="s">
        <v>3410</v>
      </c>
      <c r="F37">
        <v>7.1</v>
      </c>
    </row>
    <row r="38" spans="1:6" x14ac:dyDescent="0.25">
      <c r="A38" s="2" t="s">
        <v>54</v>
      </c>
      <c r="B38" s="2">
        <v>5.7</v>
      </c>
      <c r="E38" s="4" t="s">
        <v>8056</v>
      </c>
      <c r="F38">
        <v>5.4</v>
      </c>
    </row>
    <row r="39" spans="1:6" x14ac:dyDescent="0.25">
      <c r="A39" s="2" t="s">
        <v>142</v>
      </c>
      <c r="B39" s="2">
        <v>6.4</v>
      </c>
      <c r="E39" s="4" t="s">
        <v>994</v>
      </c>
      <c r="F39">
        <v>6.4</v>
      </c>
    </row>
    <row r="40" spans="1:6" x14ac:dyDescent="0.25">
      <c r="A40" s="2" t="s">
        <v>26</v>
      </c>
      <c r="B40" s="2">
        <v>6.7</v>
      </c>
      <c r="E40" s="4" t="s">
        <v>668</v>
      </c>
      <c r="F40">
        <v>6.1</v>
      </c>
    </row>
    <row r="41" spans="1:6" x14ac:dyDescent="0.25">
      <c r="A41" s="2" t="s">
        <v>54</v>
      </c>
      <c r="B41" s="2">
        <v>6.8</v>
      </c>
      <c r="E41" s="4" t="s">
        <v>117</v>
      </c>
      <c r="F41">
        <v>5.875</v>
      </c>
    </row>
    <row r="42" spans="1:6" x14ac:dyDescent="0.25">
      <c r="A42" s="2" t="s">
        <v>214</v>
      </c>
      <c r="B42" s="2">
        <v>6.3</v>
      </c>
      <c r="E42" s="4" t="s">
        <v>1169</v>
      </c>
      <c r="F42">
        <v>6.9</v>
      </c>
    </row>
    <row r="43" spans="1:6" x14ac:dyDescent="0.25">
      <c r="A43" s="2" t="s">
        <v>54</v>
      </c>
      <c r="B43" s="2">
        <v>5.6</v>
      </c>
      <c r="E43" s="4" t="s">
        <v>2870</v>
      </c>
      <c r="F43">
        <v>5.4</v>
      </c>
    </row>
    <row r="44" spans="1:6" x14ac:dyDescent="0.25">
      <c r="A44" s="2" t="s">
        <v>191</v>
      </c>
      <c r="B44" s="2">
        <v>8.3000000000000007</v>
      </c>
      <c r="E44" s="4" t="s">
        <v>5534</v>
      </c>
      <c r="F44">
        <v>4.5</v>
      </c>
    </row>
    <row r="45" spans="1:6" x14ac:dyDescent="0.25">
      <c r="A45" s="2" t="s">
        <v>54</v>
      </c>
      <c r="B45" s="2">
        <v>6.6</v>
      </c>
      <c r="E45" s="4" t="s">
        <v>1946</v>
      </c>
      <c r="F45">
        <v>4.8250000000000002</v>
      </c>
    </row>
    <row r="46" spans="1:6" x14ac:dyDescent="0.25">
      <c r="A46" s="2" t="s">
        <v>233</v>
      </c>
      <c r="B46" s="2">
        <v>7.2</v>
      </c>
      <c r="E46" s="4" t="s">
        <v>1559</v>
      </c>
      <c r="F46">
        <v>6.1333333333333337</v>
      </c>
    </row>
    <row r="47" spans="1:6" x14ac:dyDescent="0.25">
      <c r="A47" s="2" t="s">
        <v>238</v>
      </c>
      <c r="B47" s="2">
        <v>7</v>
      </c>
      <c r="E47" s="4" t="s">
        <v>8126</v>
      </c>
      <c r="F47">
        <v>5.9</v>
      </c>
    </row>
    <row r="48" spans="1:6" x14ac:dyDescent="0.25">
      <c r="A48" s="2" t="s">
        <v>184</v>
      </c>
      <c r="B48" s="2">
        <v>8</v>
      </c>
      <c r="E48" s="4" t="s">
        <v>4830</v>
      </c>
      <c r="F48">
        <v>5.7</v>
      </c>
    </row>
    <row r="49" spans="1:6" x14ac:dyDescent="0.25">
      <c r="A49" s="2" t="s">
        <v>54</v>
      </c>
      <c r="B49" s="2">
        <v>7.8</v>
      </c>
      <c r="E49" s="4" t="s">
        <v>12644</v>
      </c>
      <c r="F49">
        <v>1.9</v>
      </c>
    </row>
    <row r="50" spans="1:6" x14ac:dyDescent="0.25">
      <c r="A50" s="2" t="s">
        <v>123</v>
      </c>
      <c r="B50" s="2">
        <v>6.3</v>
      </c>
      <c r="E50" s="4" t="s">
        <v>1793</v>
      </c>
      <c r="F50">
        <v>5.9</v>
      </c>
    </row>
    <row r="51" spans="1:6" x14ac:dyDescent="0.25">
      <c r="A51" s="2" t="s">
        <v>152</v>
      </c>
      <c r="B51" s="2">
        <v>7.3</v>
      </c>
      <c r="E51" s="4" t="s">
        <v>4097</v>
      </c>
      <c r="F51">
        <v>4.2</v>
      </c>
    </row>
    <row r="52" spans="1:6" x14ac:dyDescent="0.25">
      <c r="A52" s="2" t="s">
        <v>173</v>
      </c>
      <c r="B52" s="2">
        <v>6.6</v>
      </c>
      <c r="E52" s="4" t="s">
        <v>10903</v>
      </c>
      <c r="F52">
        <v>5.2</v>
      </c>
    </row>
    <row r="53" spans="1:6" x14ac:dyDescent="0.25">
      <c r="A53" s="2" t="s">
        <v>54</v>
      </c>
      <c r="B53" s="2">
        <v>7</v>
      </c>
      <c r="E53" s="4" t="s">
        <v>1736</v>
      </c>
      <c r="F53">
        <v>5.4</v>
      </c>
    </row>
    <row r="54" spans="1:6" x14ac:dyDescent="0.25">
      <c r="A54" s="2" t="s">
        <v>54</v>
      </c>
      <c r="B54" s="2">
        <v>6.3</v>
      </c>
      <c r="E54" s="4" t="s">
        <v>2778</v>
      </c>
      <c r="F54">
        <v>6.1333333333333329</v>
      </c>
    </row>
    <row r="55" spans="1:6" x14ac:dyDescent="0.25">
      <c r="A55" s="2" t="s">
        <v>34</v>
      </c>
      <c r="B55" s="2">
        <v>6.2</v>
      </c>
      <c r="E55" s="4" t="s">
        <v>2047</v>
      </c>
      <c r="F55">
        <v>5.6</v>
      </c>
    </row>
    <row r="56" spans="1:6" x14ac:dyDescent="0.25">
      <c r="A56" s="2" t="s">
        <v>191</v>
      </c>
      <c r="B56" s="2">
        <v>6.8</v>
      </c>
      <c r="E56" s="4" t="s">
        <v>2326</v>
      </c>
      <c r="F56">
        <v>6.7</v>
      </c>
    </row>
    <row r="57" spans="1:6" x14ac:dyDescent="0.25">
      <c r="A57" s="2" t="s">
        <v>191</v>
      </c>
      <c r="B57" s="2">
        <v>7.2</v>
      </c>
      <c r="E57" s="4" t="s">
        <v>352</v>
      </c>
      <c r="F57">
        <v>6.4800000000000013</v>
      </c>
    </row>
    <row r="58" spans="1:6" x14ac:dyDescent="0.25">
      <c r="A58" s="2" t="s">
        <v>161</v>
      </c>
      <c r="B58" s="2">
        <v>7.5</v>
      </c>
      <c r="E58" s="4" t="s">
        <v>5525</v>
      </c>
      <c r="F58">
        <v>5.2</v>
      </c>
    </row>
    <row r="59" spans="1:6" x14ac:dyDescent="0.25">
      <c r="A59" s="2" t="s">
        <v>289</v>
      </c>
      <c r="B59" s="2">
        <v>8.4</v>
      </c>
      <c r="E59" s="4" t="s">
        <v>728</v>
      </c>
      <c r="F59">
        <v>5.4999999999999991</v>
      </c>
    </row>
    <row r="60" spans="1:6" x14ac:dyDescent="0.25">
      <c r="A60" s="2" t="s">
        <v>293</v>
      </c>
      <c r="B60" s="2">
        <v>6.2</v>
      </c>
      <c r="E60" s="4" t="s">
        <v>2914</v>
      </c>
      <c r="F60">
        <v>6.9499999999999993</v>
      </c>
    </row>
    <row r="61" spans="1:6" x14ac:dyDescent="0.25">
      <c r="A61" s="2" t="s">
        <v>54</v>
      </c>
      <c r="B61" s="2">
        <v>5.8</v>
      </c>
      <c r="E61" s="4" t="s">
        <v>11268</v>
      </c>
      <c r="F61">
        <v>6.2</v>
      </c>
    </row>
    <row r="62" spans="1:6" x14ac:dyDescent="0.25">
      <c r="A62" s="2" t="s">
        <v>304</v>
      </c>
      <c r="B62" s="2">
        <v>6.8</v>
      </c>
      <c r="E62" s="4" t="s">
        <v>4363</v>
      </c>
      <c r="F62">
        <v>5.7</v>
      </c>
    </row>
    <row r="63" spans="1:6" x14ac:dyDescent="0.25">
      <c r="A63" s="2" t="s">
        <v>54</v>
      </c>
      <c r="B63" s="2">
        <v>5.4</v>
      </c>
      <c r="E63" s="4" t="s">
        <v>3682</v>
      </c>
      <c r="F63">
        <v>7.8</v>
      </c>
    </row>
    <row r="64" spans="1:6" x14ac:dyDescent="0.25">
      <c r="A64" s="2" t="s">
        <v>147</v>
      </c>
      <c r="B64" s="2">
        <v>6.6</v>
      </c>
      <c r="E64" s="4" t="s">
        <v>5103</v>
      </c>
      <c r="F64">
        <v>5.3</v>
      </c>
    </row>
    <row r="65" spans="1:6" x14ac:dyDescent="0.25">
      <c r="A65" s="2" t="s">
        <v>142</v>
      </c>
      <c r="B65" s="2">
        <v>6.9</v>
      </c>
      <c r="E65" s="4" t="s">
        <v>4728</v>
      </c>
      <c r="F65">
        <v>5.6</v>
      </c>
    </row>
    <row r="66" spans="1:6" x14ac:dyDescent="0.25">
      <c r="A66" s="2" t="s">
        <v>54</v>
      </c>
      <c r="B66" s="2">
        <v>7.3</v>
      </c>
      <c r="E66" s="4" t="s">
        <v>4023</v>
      </c>
      <c r="F66">
        <v>6</v>
      </c>
    </row>
    <row r="67" spans="1:6" x14ac:dyDescent="0.25">
      <c r="A67" s="2" t="s">
        <v>321</v>
      </c>
      <c r="B67" s="2">
        <v>9</v>
      </c>
      <c r="E67" s="4" t="s">
        <v>858</v>
      </c>
      <c r="F67">
        <v>7.55</v>
      </c>
    </row>
    <row r="68" spans="1:6" x14ac:dyDescent="0.25">
      <c r="A68" s="2" t="s">
        <v>326</v>
      </c>
      <c r="B68" s="2">
        <v>8.3000000000000007</v>
      </c>
      <c r="E68" s="4" t="s">
        <v>2124</v>
      </c>
      <c r="F68">
        <v>6.1333333333333337</v>
      </c>
    </row>
    <row r="69" spans="1:6" x14ac:dyDescent="0.25">
      <c r="A69" s="2" t="s">
        <v>331</v>
      </c>
      <c r="B69" s="2">
        <v>6.5</v>
      </c>
      <c r="E69" s="4" t="s">
        <v>694</v>
      </c>
      <c r="F69">
        <v>7</v>
      </c>
    </row>
    <row r="70" spans="1:6" x14ac:dyDescent="0.25">
      <c r="A70" s="2" t="s">
        <v>54</v>
      </c>
      <c r="B70" s="2">
        <v>7.9</v>
      </c>
      <c r="E70" s="4" t="s">
        <v>4789</v>
      </c>
      <c r="F70">
        <v>7.1</v>
      </c>
    </row>
    <row r="71" spans="1:6" x14ac:dyDescent="0.25">
      <c r="A71" s="2" t="s">
        <v>337</v>
      </c>
      <c r="B71" s="2">
        <v>7.5</v>
      </c>
      <c r="E71" s="4" t="s">
        <v>385</v>
      </c>
      <c r="F71">
        <v>7.4833333333333343</v>
      </c>
    </row>
    <row r="72" spans="1:6" x14ac:dyDescent="0.25">
      <c r="A72" s="2" t="s">
        <v>341</v>
      </c>
      <c r="B72" s="2">
        <v>4.8</v>
      </c>
      <c r="E72" s="4" t="s">
        <v>9648</v>
      </c>
      <c r="F72">
        <v>7.4</v>
      </c>
    </row>
    <row r="73" spans="1:6" x14ac:dyDescent="0.25">
      <c r="A73" s="2" t="s">
        <v>346</v>
      </c>
      <c r="B73" s="2">
        <v>5.2</v>
      </c>
      <c r="E73" s="4" t="s">
        <v>4197</v>
      </c>
      <c r="F73">
        <v>8.4</v>
      </c>
    </row>
    <row r="74" spans="1:6" x14ac:dyDescent="0.25">
      <c r="A74" s="2" t="s">
        <v>352</v>
      </c>
      <c r="B74" s="2">
        <v>6.9</v>
      </c>
      <c r="E74" s="4" t="s">
        <v>135</v>
      </c>
      <c r="F74">
        <v>6.4</v>
      </c>
    </row>
    <row r="75" spans="1:6" x14ac:dyDescent="0.25">
      <c r="A75" s="2" t="s">
        <v>356</v>
      </c>
      <c r="B75" s="2">
        <v>5.4</v>
      </c>
      <c r="E75" s="4" t="s">
        <v>1863</v>
      </c>
      <c r="F75">
        <v>6.333333333333333</v>
      </c>
    </row>
    <row r="76" spans="1:6" x14ac:dyDescent="0.25">
      <c r="A76" s="2" t="s">
        <v>54</v>
      </c>
      <c r="B76" s="2">
        <v>7.9</v>
      </c>
      <c r="E76" s="4" t="s">
        <v>2722</v>
      </c>
      <c r="F76">
        <v>6.6</v>
      </c>
    </row>
    <row r="77" spans="1:6" x14ac:dyDescent="0.25">
      <c r="A77" s="2" t="s">
        <v>161</v>
      </c>
      <c r="B77" s="2">
        <v>6.1</v>
      </c>
      <c r="E77" s="4" t="s">
        <v>7710</v>
      </c>
      <c r="F77">
        <v>6.4</v>
      </c>
    </row>
    <row r="78" spans="1:6" x14ac:dyDescent="0.25">
      <c r="A78" s="2" t="s">
        <v>161</v>
      </c>
      <c r="B78" s="2">
        <v>5.8</v>
      </c>
      <c r="E78" s="4" t="s">
        <v>741</v>
      </c>
      <c r="F78">
        <v>6.7571428571428571</v>
      </c>
    </row>
    <row r="79" spans="1:6" x14ac:dyDescent="0.25">
      <c r="A79" s="2" t="s">
        <v>375</v>
      </c>
      <c r="B79" s="2">
        <v>8.3000000000000007</v>
      </c>
      <c r="E79" s="4" t="s">
        <v>462</v>
      </c>
      <c r="F79">
        <v>8.1999999999999993</v>
      </c>
    </row>
    <row r="80" spans="1:6" x14ac:dyDescent="0.25">
      <c r="A80" s="2" t="s">
        <v>379</v>
      </c>
      <c r="B80" s="2">
        <v>7.8</v>
      </c>
      <c r="E80" s="4" t="s">
        <v>6413</v>
      </c>
      <c r="F80">
        <v>6.3</v>
      </c>
    </row>
    <row r="81" spans="1:6" x14ac:dyDescent="0.25">
      <c r="A81" s="2" t="s">
        <v>54</v>
      </c>
      <c r="B81" s="2">
        <v>7</v>
      </c>
      <c r="E81" s="4" t="s">
        <v>147</v>
      </c>
      <c r="F81">
        <v>7.0428571428571436</v>
      </c>
    </row>
    <row r="82" spans="1:6" x14ac:dyDescent="0.25">
      <c r="A82" s="2" t="s">
        <v>385</v>
      </c>
      <c r="B82" s="2">
        <v>6.1</v>
      </c>
      <c r="E82" s="4" t="s">
        <v>2865</v>
      </c>
      <c r="F82">
        <v>7.3</v>
      </c>
    </row>
    <row r="83" spans="1:6" x14ac:dyDescent="0.25">
      <c r="A83" s="2" t="s">
        <v>389</v>
      </c>
      <c r="B83" s="2">
        <v>7</v>
      </c>
      <c r="E83" s="4" t="s">
        <v>3925</v>
      </c>
      <c r="F83">
        <v>7.7</v>
      </c>
    </row>
    <row r="84" spans="1:6" x14ac:dyDescent="0.25">
      <c r="A84" s="2" t="s">
        <v>394</v>
      </c>
      <c r="B84" s="2">
        <v>7.6</v>
      </c>
      <c r="E84" s="4" t="s">
        <v>3875</v>
      </c>
      <c r="F84">
        <v>7.1999999999999993</v>
      </c>
    </row>
    <row r="85" spans="1:6" x14ac:dyDescent="0.25">
      <c r="A85" s="2" t="s">
        <v>399</v>
      </c>
      <c r="B85" s="2">
        <v>4.5</v>
      </c>
      <c r="E85" s="4" t="s">
        <v>6464</v>
      </c>
      <c r="F85">
        <v>6.8</v>
      </c>
    </row>
    <row r="86" spans="1:6" x14ac:dyDescent="0.25">
      <c r="A86" s="2" t="s">
        <v>385</v>
      </c>
      <c r="B86" s="2">
        <v>6.3</v>
      </c>
      <c r="E86" s="4" t="s">
        <v>394</v>
      </c>
      <c r="F86">
        <v>6.5666666666666664</v>
      </c>
    </row>
    <row r="87" spans="1:6" x14ac:dyDescent="0.25">
      <c r="A87" s="2" t="s">
        <v>54</v>
      </c>
      <c r="B87" s="2">
        <v>7.8</v>
      </c>
      <c r="E87" s="4" t="s">
        <v>3479</v>
      </c>
      <c r="F87">
        <v>6.8</v>
      </c>
    </row>
    <row r="88" spans="1:6" x14ac:dyDescent="0.25">
      <c r="A88" s="2" t="s">
        <v>191</v>
      </c>
      <c r="B88" s="2">
        <v>6.4</v>
      </c>
      <c r="E88" s="4" t="s">
        <v>490</v>
      </c>
      <c r="F88">
        <v>6.2846153846153845</v>
      </c>
    </row>
    <row r="89" spans="1:6" x14ac:dyDescent="0.25">
      <c r="A89" s="2" t="s">
        <v>418</v>
      </c>
      <c r="B89" s="2">
        <v>6.5</v>
      </c>
      <c r="E89" s="4" t="s">
        <v>8139</v>
      </c>
      <c r="F89">
        <v>6.5</v>
      </c>
    </row>
    <row r="90" spans="1:6" x14ac:dyDescent="0.25">
      <c r="A90" s="2" t="s">
        <v>423</v>
      </c>
      <c r="B90" s="2">
        <v>7.9</v>
      </c>
      <c r="E90" s="4" t="s">
        <v>4288</v>
      </c>
      <c r="F90">
        <v>5.2</v>
      </c>
    </row>
    <row r="91" spans="1:6" x14ac:dyDescent="0.25">
      <c r="A91" s="2" t="s">
        <v>429</v>
      </c>
      <c r="B91" s="2">
        <v>7.8</v>
      </c>
      <c r="E91" s="4" t="s">
        <v>12857</v>
      </c>
      <c r="F91">
        <v>6.8</v>
      </c>
    </row>
    <row r="92" spans="1:6" x14ac:dyDescent="0.25">
      <c r="A92" s="2" t="s">
        <v>434</v>
      </c>
      <c r="B92" s="2">
        <v>6.6</v>
      </c>
      <c r="E92" s="4" t="s">
        <v>9747</v>
      </c>
      <c r="F92">
        <v>6.5</v>
      </c>
    </row>
    <row r="93" spans="1:6" x14ac:dyDescent="0.25">
      <c r="A93" s="2" t="s">
        <v>54</v>
      </c>
      <c r="B93" s="2">
        <v>5.5</v>
      </c>
      <c r="E93" s="4" t="s">
        <v>106</v>
      </c>
      <c r="F93">
        <v>5.0999999999999996</v>
      </c>
    </row>
    <row r="94" spans="1:6" x14ac:dyDescent="0.25">
      <c r="A94" s="2" t="s">
        <v>434</v>
      </c>
      <c r="B94" s="2">
        <v>8.1999999999999993</v>
      </c>
      <c r="E94" s="4" t="s">
        <v>389</v>
      </c>
      <c r="F94">
        <v>7</v>
      </c>
    </row>
    <row r="95" spans="1:6" x14ac:dyDescent="0.25">
      <c r="A95" s="2" t="s">
        <v>447</v>
      </c>
      <c r="B95" s="2">
        <v>6.4</v>
      </c>
      <c r="E95" s="4" t="s">
        <v>3512</v>
      </c>
      <c r="F95">
        <v>5.8</v>
      </c>
    </row>
    <row r="96" spans="1:6" x14ac:dyDescent="0.25">
      <c r="A96" s="2" t="s">
        <v>54</v>
      </c>
      <c r="B96" s="2">
        <v>8.1</v>
      </c>
      <c r="E96" s="4" t="s">
        <v>3177</v>
      </c>
      <c r="F96">
        <v>5.7</v>
      </c>
    </row>
    <row r="97" spans="1:6" x14ac:dyDescent="0.25">
      <c r="A97" s="2" t="s">
        <v>455</v>
      </c>
      <c r="B97" s="2">
        <v>8.6</v>
      </c>
      <c r="E97" s="4" t="s">
        <v>1775</v>
      </c>
      <c r="F97">
        <v>5.6</v>
      </c>
    </row>
    <row r="98" spans="1:6" x14ac:dyDescent="0.25">
      <c r="A98" s="2" t="s">
        <v>161</v>
      </c>
      <c r="B98" s="2">
        <v>8.8000000000000007</v>
      </c>
      <c r="E98" s="4" t="s">
        <v>810</v>
      </c>
      <c r="F98">
        <v>7.4</v>
      </c>
    </row>
    <row r="99" spans="1:6" x14ac:dyDescent="0.25">
      <c r="A99" s="2" t="s">
        <v>462</v>
      </c>
      <c r="B99" s="2">
        <v>8.1999999999999993</v>
      </c>
      <c r="E99" s="4" t="s">
        <v>418</v>
      </c>
      <c r="F99">
        <v>6.5</v>
      </c>
    </row>
    <row r="100" spans="1:6" x14ac:dyDescent="0.25">
      <c r="A100" s="2" t="s">
        <v>123</v>
      </c>
      <c r="B100" s="2">
        <v>7.9</v>
      </c>
      <c r="E100" s="4" t="s">
        <v>4633</v>
      </c>
      <c r="F100">
        <v>3.9000000000000004</v>
      </c>
    </row>
    <row r="101" spans="1:6" x14ac:dyDescent="0.25">
      <c r="A101" s="2" t="s">
        <v>233</v>
      </c>
      <c r="B101" s="2">
        <v>6.7</v>
      </c>
      <c r="E101" s="4" t="s">
        <v>1752</v>
      </c>
      <c r="F101">
        <v>5.0999999999999996</v>
      </c>
    </row>
    <row r="102" spans="1:6" x14ac:dyDescent="0.25">
      <c r="A102" s="2" t="s">
        <v>473</v>
      </c>
      <c r="B102" s="2">
        <v>7.8</v>
      </c>
      <c r="E102" s="4" t="s">
        <v>4163</v>
      </c>
      <c r="F102">
        <v>5.0999999999999996</v>
      </c>
    </row>
    <row r="103" spans="1:6" x14ac:dyDescent="0.25">
      <c r="A103" s="2" t="s">
        <v>54</v>
      </c>
      <c r="B103" s="2">
        <v>7.8</v>
      </c>
      <c r="E103" s="4" t="s">
        <v>34</v>
      </c>
      <c r="F103">
        <v>6.2333333333333334</v>
      </c>
    </row>
    <row r="104" spans="1:6" x14ac:dyDescent="0.25">
      <c r="A104" s="2" t="s">
        <v>480</v>
      </c>
      <c r="B104" s="2">
        <v>6.6</v>
      </c>
      <c r="E104" s="4" t="s">
        <v>5917</v>
      </c>
      <c r="F104">
        <v>2.9</v>
      </c>
    </row>
    <row r="105" spans="1:6" x14ac:dyDescent="0.25">
      <c r="A105" s="2" t="s">
        <v>106</v>
      </c>
      <c r="B105" s="2">
        <v>6.1</v>
      </c>
      <c r="E105" s="4" t="s">
        <v>1630</v>
      </c>
      <c r="F105">
        <v>7</v>
      </c>
    </row>
    <row r="106" spans="1:6" x14ac:dyDescent="0.25">
      <c r="A106" s="2" t="s">
        <v>490</v>
      </c>
      <c r="B106" s="2">
        <v>5.6</v>
      </c>
      <c r="E106" s="4" t="s">
        <v>2371</v>
      </c>
      <c r="F106">
        <v>5.9</v>
      </c>
    </row>
    <row r="107" spans="1:6" x14ac:dyDescent="0.25">
      <c r="A107" s="2" t="s">
        <v>142</v>
      </c>
      <c r="B107" s="2">
        <v>6.4</v>
      </c>
      <c r="E107" s="4" t="s">
        <v>346</v>
      </c>
      <c r="F107">
        <v>5.2</v>
      </c>
    </row>
    <row r="108" spans="1:6" x14ac:dyDescent="0.25">
      <c r="A108" s="2" t="s">
        <v>191</v>
      </c>
      <c r="B108" s="2">
        <v>6.1</v>
      </c>
      <c r="E108" s="4" t="s">
        <v>173</v>
      </c>
      <c r="F108">
        <v>7.0666666666666664</v>
      </c>
    </row>
    <row r="109" spans="1:6" x14ac:dyDescent="0.25">
      <c r="A109" s="2" t="s">
        <v>34</v>
      </c>
      <c r="B109" s="2">
        <v>7.3</v>
      </c>
      <c r="E109" s="4" t="s">
        <v>26</v>
      </c>
      <c r="F109">
        <v>6.8916666666666657</v>
      </c>
    </row>
    <row r="110" spans="1:6" x14ac:dyDescent="0.25">
      <c r="A110" s="2" t="s">
        <v>54</v>
      </c>
      <c r="B110" s="2">
        <v>6.6</v>
      </c>
      <c r="E110" s="4" t="s">
        <v>184</v>
      </c>
      <c r="F110">
        <v>5.7</v>
      </c>
    </row>
    <row r="111" spans="1:6" x14ac:dyDescent="0.25">
      <c r="A111" s="2" t="s">
        <v>142</v>
      </c>
      <c r="B111" s="2">
        <v>6.3</v>
      </c>
      <c r="E111" s="4" t="s">
        <v>1262</v>
      </c>
      <c r="F111">
        <v>5.0833333333333339</v>
      </c>
    </row>
    <row r="112" spans="1:6" x14ac:dyDescent="0.25">
      <c r="A112" s="2" t="s">
        <v>514</v>
      </c>
      <c r="B112" s="2">
        <v>6.1</v>
      </c>
      <c r="E112" s="4" t="s">
        <v>2293</v>
      </c>
      <c r="F112">
        <v>5.4</v>
      </c>
    </row>
    <row r="113" spans="1:6" x14ac:dyDescent="0.25">
      <c r="A113" s="2" t="s">
        <v>54</v>
      </c>
      <c r="B113" s="2">
        <v>7.1</v>
      </c>
      <c r="E113" s="4" t="s">
        <v>870</v>
      </c>
      <c r="F113">
        <v>7.2249999999999996</v>
      </c>
    </row>
    <row r="114" spans="1:6" x14ac:dyDescent="0.25">
      <c r="A114" s="2" t="s">
        <v>522</v>
      </c>
      <c r="B114" s="2">
        <v>5.5</v>
      </c>
      <c r="E114" s="4" t="s">
        <v>5958</v>
      </c>
      <c r="F114">
        <v>6.2</v>
      </c>
    </row>
    <row r="115" spans="1:6" x14ac:dyDescent="0.25">
      <c r="A115" s="2" t="s">
        <v>77</v>
      </c>
      <c r="B115" s="2">
        <v>7.5</v>
      </c>
      <c r="E115" s="4" t="s">
        <v>11861</v>
      </c>
      <c r="F115">
        <v>4.4000000000000004</v>
      </c>
    </row>
    <row r="116" spans="1:6" x14ac:dyDescent="0.25">
      <c r="A116" s="2" t="s">
        <v>77</v>
      </c>
      <c r="B116" s="2">
        <v>7.6</v>
      </c>
      <c r="E116" s="4" t="s">
        <v>2187</v>
      </c>
      <c r="F116">
        <v>6.0250000000000004</v>
      </c>
    </row>
    <row r="117" spans="1:6" x14ac:dyDescent="0.25">
      <c r="A117" s="2" t="s">
        <v>532</v>
      </c>
      <c r="B117" s="2">
        <v>6.4</v>
      </c>
      <c r="E117" s="4" t="s">
        <v>238</v>
      </c>
      <c r="F117">
        <v>5.3666666666666671</v>
      </c>
    </row>
    <row r="118" spans="1:6" x14ac:dyDescent="0.25">
      <c r="A118" s="2" t="s">
        <v>535</v>
      </c>
      <c r="B118" s="2">
        <v>7.2</v>
      </c>
      <c r="E118" s="4" t="s">
        <v>3548</v>
      </c>
      <c r="F118">
        <v>4.5999999999999996</v>
      </c>
    </row>
    <row r="119" spans="1:6" x14ac:dyDescent="0.25">
      <c r="A119" s="2" t="s">
        <v>538</v>
      </c>
      <c r="B119" s="2">
        <v>6.7</v>
      </c>
      <c r="E119" s="4" t="s">
        <v>13450</v>
      </c>
      <c r="F119">
        <v>4.3</v>
      </c>
    </row>
    <row r="120" spans="1:6" x14ac:dyDescent="0.25">
      <c r="A120" s="2" t="s">
        <v>541</v>
      </c>
      <c r="B120" s="2">
        <v>8</v>
      </c>
      <c r="E120" s="4" t="s">
        <v>944</v>
      </c>
      <c r="F120">
        <v>6</v>
      </c>
    </row>
    <row r="121" spans="1:6" x14ac:dyDescent="0.25">
      <c r="A121" s="2" t="s">
        <v>93</v>
      </c>
      <c r="B121" s="2">
        <v>8.3000000000000007</v>
      </c>
      <c r="E121" s="4" t="s">
        <v>1043</v>
      </c>
      <c r="F121">
        <v>6.166666666666667</v>
      </c>
    </row>
    <row r="122" spans="1:6" x14ac:dyDescent="0.25">
      <c r="A122" s="2" t="s">
        <v>548</v>
      </c>
      <c r="B122" s="2">
        <v>6.7</v>
      </c>
      <c r="E122" s="4" t="s">
        <v>60</v>
      </c>
      <c r="F122">
        <v>5.9599999999999991</v>
      </c>
    </row>
    <row r="123" spans="1:6" x14ac:dyDescent="0.25">
      <c r="A123" s="2" t="s">
        <v>538</v>
      </c>
      <c r="B123" s="2">
        <v>5.9</v>
      </c>
      <c r="E123" s="4" t="s">
        <v>399</v>
      </c>
      <c r="F123">
        <v>5.5250000000000004</v>
      </c>
    </row>
    <row r="124" spans="1:6" x14ac:dyDescent="0.25">
      <c r="A124" s="2" t="s">
        <v>184</v>
      </c>
      <c r="B124" s="2">
        <v>6.7</v>
      </c>
      <c r="E124" s="4" t="s">
        <v>1095</v>
      </c>
      <c r="F124">
        <v>6.4749999999999996</v>
      </c>
    </row>
    <row r="125" spans="1:6" x14ac:dyDescent="0.25">
      <c r="A125" s="2" t="s">
        <v>447</v>
      </c>
      <c r="B125" s="2">
        <v>6.7</v>
      </c>
      <c r="E125" s="4" t="s">
        <v>1997</v>
      </c>
      <c r="F125">
        <v>5.9</v>
      </c>
    </row>
    <row r="126" spans="1:6" x14ac:dyDescent="0.25">
      <c r="A126" s="2" t="s">
        <v>566</v>
      </c>
      <c r="B126" s="2">
        <v>7.6</v>
      </c>
      <c r="E126" s="4" t="s">
        <v>12344</v>
      </c>
      <c r="F126">
        <v>7.1</v>
      </c>
    </row>
    <row r="127" spans="1:6" x14ac:dyDescent="0.25">
      <c r="A127" s="2" t="s">
        <v>447</v>
      </c>
      <c r="B127" s="2">
        <v>7.2</v>
      </c>
      <c r="E127" s="4" t="s">
        <v>11106</v>
      </c>
      <c r="F127">
        <v>7.8</v>
      </c>
    </row>
    <row r="128" spans="1:6" x14ac:dyDescent="0.25">
      <c r="A128" s="2" t="s">
        <v>34</v>
      </c>
      <c r="B128" s="2">
        <v>7.1</v>
      </c>
      <c r="E128" s="4" t="s">
        <v>54</v>
      </c>
      <c r="F128">
        <v>6.6098039215686297</v>
      </c>
    </row>
    <row r="129" spans="1:6" x14ac:dyDescent="0.25">
      <c r="A129" s="2" t="s">
        <v>161</v>
      </c>
      <c r="B129" s="2">
        <v>8.1</v>
      </c>
      <c r="E129" s="4" t="s">
        <v>161</v>
      </c>
      <c r="F129">
        <v>6.3857142857142852</v>
      </c>
    </row>
    <row r="130" spans="1:6" x14ac:dyDescent="0.25">
      <c r="A130" s="2" t="s">
        <v>581</v>
      </c>
      <c r="B130" s="2">
        <v>6.7</v>
      </c>
      <c r="E130" s="4" t="s">
        <v>40</v>
      </c>
      <c r="F130">
        <v>6.7478260869565228</v>
      </c>
    </row>
    <row r="131" spans="1:6" x14ac:dyDescent="0.25">
      <c r="A131" s="2" t="s">
        <v>34</v>
      </c>
      <c r="B131" s="2">
        <v>7</v>
      </c>
      <c r="E131" s="4" t="s">
        <v>2801</v>
      </c>
      <c r="F131">
        <v>6.0500000000000007</v>
      </c>
    </row>
    <row r="132" spans="1:6" x14ac:dyDescent="0.25">
      <c r="A132" s="2" t="s">
        <v>588</v>
      </c>
      <c r="B132" s="2">
        <v>6.9</v>
      </c>
      <c r="E132" s="4" t="s">
        <v>98</v>
      </c>
      <c r="F132">
        <v>6.45</v>
      </c>
    </row>
    <row r="133" spans="1:6" x14ac:dyDescent="0.25">
      <c r="A133" s="2" t="s">
        <v>593</v>
      </c>
      <c r="B133" s="2">
        <v>5.0999999999999996</v>
      </c>
      <c r="E133" s="4" t="s">
        <v>7087</v>
      </c>
      <c r="F133">
        <v>6.5</v>
      </c>
    </row>
    <row r="134" spans="1:6" x14ac:dyDescent="0.25">
      <c r="A134" s="2" t="s">
        <v>34</v>
      </c>
      <c r="B134" s="2">
        <v>5.8</v>
      </c>
      <c r="E134" s="4" t="s">
        <v>2044</v>
      </c>
      <c r="F134">
        <v>6.3</v>
      </c>
    </row>
    <row r="135" spans="1:6" x14ac:dyDescent="0.25">
      <c r="A135" s="2" t="s">
        <v>601</v>
      </c>
      <c r="B135" s="2">
        <v>6.2</v>
      </c>
      <c r="E135" s="4" t="s">
        <v>3675</v>
      </c>
      <c r="F135">
        <v>1.7</v>
      </c>
    </row>
    <row r="136" spans="1:6" x14ac:dyDescent="0.25">
      <c r="A136" s="2" t="s">
        <v>40</v>
      </c>
      <c r="B136" s="2">
        <v>7.4</v>
      </c>
      <c r="E136" s="4" t="s">
        <v>831</v>
      </c>
      <c r="F136">
        <v>6.666666666666667</v>
      </c>
    </row>
    <row r="137" spans="1:6" x14ac:dyDescent="0.25">
      <c r="A137" s="2" t="s">
        <v>610</v>
      </c>
      <c r="B137" s="2">
        <v>5.8</v>
      </c>
      <c r="E137" s="4" t="s">
        <v>1424</v>
      </c>
      <c r="F137">
        <v>5.6</v>
      </c>
    </row>
    <row r="138" spans="1:6" x14ac:dyDescent="0.25">
      <c r="A138" s="2" t="s">
        <v>147</v>
      </c>
      <c r="B138" s="2">
        <v>6.6</v>
      </c>
      <c r="E138" s="4" t="s">
        <v>10938</v>
      </c>
      <c r="F138">
        <v>8.4</v>
      </c>
    </row>
    <row r="139" spans="1:6" x14ac:dyDescent="0.25">
      <c r="A139" s="2" t="s">
        <v>326</v>
      </c>
      <c r="B139" s="2">
        <v>6.2</v>
      </c>
      <c r="E139" s="4" t="s">
        <v>9111</v>
      </c>
      <c r="F139">
        <v>5.7</v>
      </c>
    </row>
    <row r="140" spans="1:6" x14ac:dyDescent="0.25">
      <c r="A140" s="2" t="s">
        <v>548</v>
      </c>
      <c r="B140" s="2">
        <v>7.3</v>
      </c>
      <c r="E140" s="4" t="s">
        <v>9363</v>
      </c>
      <c r="F140">
        <v>8.1</v>
      </c>
    </row>
    <row r="141" spans="1:6" x14ac:dyDescent="0.25">
      <c r="A141" s="2" t="s">
        <v>106</v>
      </c>
      <c r="B141" s="2">
        <v>4.2</v>
      </c>
      <c r="E141" s="4" t="s">
        <v>7071</v>
      </c>
      <c r="F141">
        <v>6.7</v>
      </c>
    </row>
    <row r="142" spans="1:6" x14ac:dyDescent="0.25">
      <c r="A142" s="2" t="s">
        <v>40</v>
      </c>
      <c r="B142" s="2">
        <v>6.9</v>
      </c>
      <c r="E142" s="4" t="s">
        <v>5212</v>
      </c>
      <c r="F142">
        <v>7.0999999999999988</v>
      </c>
    </row>
    <row r="143" spans="1:6" x14ac:dyDescent="0.25">
      <c r="A143" s="2" t="s">
        <v>628</v>
      </c>
      <c r="B143" s="2">
        <v>6.4</v>
      </c>
      <c r="E143" s="4" t="s">
        <v>10926</v>
      </c>
      <c r="F143">
        <v>4.7</v>
      </c>
    </row>
    <row r="144" spans="1:6" x14ac:dyDescent="0.25">
      <c r="A144" s="2" t="s">
        <v>331</v>
      </c>
      <c r="B144" s="2">
        <v>5.4</v>
      </c>
      <c r="E144" s="4" t="s">
        <v>3354</v>
      </c>
      <c r="F144">
        <v>6</v>
      </c>
    </row>
    <row r="145" spans="1:6" x14ac:dyDescent="0.25">
      <c r="A145" s="2" t="s">
        <v>326</v>
      </c>
      <c r="B145" s="2">
        <v>6.7</v>
      </c>
      <c r="E145" s="4" t="s">
        <v>13202</v>
      </c>
      <c r="F145">
        <v>6.8</v>
      </c>
    </row>
    <row r="146" spans="1:6" x14ac:dyDescent="0.25">
      <c r="A146" s="2" t="s">
        <v>142</v>
      </c>
      <c r="B146" s="2">
        <v>5.8</v>
      </c>
      <c r="E146" s="4" t="s">
        <v>4237</v>
      </c>
      <c r="F146">
        <v>6.5</v>
      </c>
    </row>
    <row r="147" spans="1:6" x14ac:dyDescent="0.25">
      <c r="A147" s="2" t="s">
        <v>429</v>
      </c>
      <c r="B147" s="2">
        <v>6.9</v>
      </c>
      <c r="E147" s="4" t="s">
        <v>4386</v>
      </c>
      <c r="F147">
        <v>7.9499999999999993</v>
      </c>
    </row>
    <row r="148" spans="1:6" x14ac:dyDescent="0.25">
      <c r="A148" s="2" t="s">
        <v>648</v>
      </c>
      <c r="B148" s="2">
        <v>7.2</v>
      </c>
      <c r="E148" s="4" t="s">
        <v>9036</v>
      </c>
      <c r="F148">
        <v>7.7</v>
      </c>
    </row>
    <row r="149" spans="1:6" x14ac:dyDescent="0.25">
      <c r="A149" s="2" t="s">
        <v>326</v>
      </c>
      <c r="B149" s="2">
        <v>6.9</v>
      </c>
      <c r="E149" s="4" t="s">
        <v>5635</v>
      </c>
      <c r="F149">
        <v>7.8</v>
      </c>
    </row>
    <row r="150" spans="1:6" x14ac:dyDescent="0.25">
      <c r="A150" s="2" t="s">
        <v>40</v>
      </c>
      <c r="B150" s="2">
        <v>6.1</v>
      </c>
      <c r="E150" s="4" t="s">
        <v>2786</v>
      </c>
      <c r="F150">
        <v>7.3</v>
      </c>
    </row>
    <row r="151" spans="1:6" x14ac:dyDescent="0.25">
      <c r="A151" s="2" t="s">
        <v>660</v>
      </c>
      <c r="B151" s="2">
        <v>5.5</v>
      </c>
      <c r="E151" s="4" t="s">
        <v>3320</v>
      </c>
      <c r="F151">
        <v>6.7</v>
      </c>
    </row>
    <row r="152" spans="1:6" x14ac:dyDescent="0.25">
      <c r="A152" s="2" t="s">
        <v>161</v>
      </c>
      <c r="B152" s="2">
        <v>6.6</v>
      </c>
      <c r="E152" s="4" t="s">
        <v>4323</v>
      </c>
      <c r="F152">
        <v>7.3666666666666671</v>
      </c>
    </row>
    <row r="153" spans="1:6" x14ac:dyDescent="0.25">
      <c r="A153" s="2" t="s">
        <v>668</v>
      </c>
      <c r="B153" s="2">
        <v>6.1</v>
      </c>
      <c r="E153" s="4" t="s">
        <v>3834</v>
      </c>
      <c r="F153">
        <v>7.6</v>
      </c>
    </row>
    <row r="154" spans="1:6" x14ac:dyDescent="0.25">
      <c r="A154" s="2" t="s">
        <v>670</v>
      </c>
      <c r="B154" s="2">
        <v>6.3</v>
      </c>
      <c r="E154" s="4" t="s">
        <v>1392</v>
      </c>
      <c r="F154">
        <v>6.173333333333332</v>
      </c>
    </row>
    <row r="155" spans="1:6" x14ac:dyDescent="0.25">
      <c r="A155" s="2" t="s">
        <v>548</v>
      </c>
      <c r="B155" s="2">
        <v>7.2</v>
      </c>
      <c r="E155" s="4" t="s">
        <v>1144</v>
      </c>
      <c r="F155">
        <v>5.8896551724137947</v>
      </c>
    </row>
    <row r="156" spans="1:6" x14ac:dyDescent="0.25">
      <c r="A156" s="2" t="s">
        <v>40</v>
      </c>
      <c r="B156" s="2">
        <v>7.4</v>
      </c>
      <c r="E156" s="4" t="s">
        <v>2831</v>
      </c>
      <c r="F156">
        <v>6.15</v>
      </c>
    </row>
    <row r="157" spans="1:6" x14ac:dyDescent="0.25">
      <c r="A157" s="2" t="s">
        <v>434</v>
      </c>
      <c r="B157" s="2">
        <v>7.3</v>
      </c>
      <c r="E157" s="4" t="s">
        <v>9686</v>
      </c>
      <c r="F157">
        <v>6.4</v>
      </c>
    </row>
    <row r="158" spans="1:6" x14ac:dyDescent="0.25">
      <c r="A158" s="2" t="s">
        <v>684</v>
      </c>
      <c r="B158" s="2">
        <v>6.1</v>
      </c>
      <c r="E158" s="4" t="s">
        <v>2255</v>
      </c>
      <c r="F158">
        <v>5.8</v>
      </c>
    </row>
    <row r="159" spans="1:6" x14ac:dyDescent="0.25">
      <c r="A159" s="2" t="s">
        <v>690</v>
      </c>
      <c r="B159" s="2">
        <v>7.7</v>
      </c>
      <c r="E159" s="4" t="s">
        <v>7272</v>
      </c>
      <c r="F159">
        <v>5.4</v>
      </c>
    </row>
    <row r="160" spans="1:6" x14ac:dyDescent="0.25">
      <c r="A160" s="2" t="s">
        <v>694</v>
      </c>
      <c r="B160" s="2">
        <v>6.1</v>
      </c>
      <c r="E160" s="4" t="s">
        <v>6523</v>
      </c>
      <c r="F160">
        <v>7.35</v>
      </c>
    </row>
    <row r="161" spans="1:6" x14ac:dyDescent="0.25">
      <c r="A161" s="2" t="s">
        <v>54</v>
      </c>
      <c r="B161" s="2">
        <v>8</v>
      </c>
      <c r="E161" s="4" t="s">
        <v>6737</v>
      </c>
      <c r="F161">
        <v>5.0999999999999996</v>
      </c>
    </row>
    <row r="162" spans="1:6" x14ac:dyDescent="0.25">
      <c r="A162" s="2" t="s">
        <v>173</v>
      </c>
      <c r="B162" s="2">
        <v>7.3</v>
      </c>
      <c r="E162" s="4" t="s">
        <v>5423</v>
      </c>
      <c r="F162">
        <v>7.9</v>
      </c>
    </row>
    <row r="163" spans="1:6" x14ac:dyDescent="0.25">
      <c r="A163" s="2" t="s">
        <v>700</v>
      </c>
      <c r="B163" s="2">
        <v>7.9</v>
      </c>
      <c r="E163" s="4" t="s">
        <v>3449</v>
      </c>
      <c r="F163">
        <v>6.1</v>
      </c>
    </row>
    <row r="164" spans="1:6" x14ac:dyDescent="0.25">
      <c r="A164" s="2" t="s">
        <v>34</v>
      </c>
      <c r="B164" s="2">
        <v>5.5</v>
      </c>
      <c r="E164" s="4" t="s">
        <v>3508</v>
      </c>
      <c r="F164">
        <v>6.2</v>
      </c>
    </row>
    <row r="165" spans="1:6" x14ac:dyDescent="0.25">
      <c r="A165" s="2" t="s">
        <v>161</v>
      </c>
      <c r="B165" s="2">
        <v>5</v>
      </c>
      <c r="E165" s="4" t="s">
        <v>1010</v>
      </c>
      <c r="F165">
        <v>6.4000000000000012</v>
      </c>
    </row>
    <row r="166" spans="1:6" x14ac:dyDescent="0.25">
      <c r="A166" s="2" t="s">
        <v>711</v>
      </c>
      <c r="B166" s="2">
        <v>7.7</v>
      </c>
      <c r="E166" s="4" t="s">
        <v>1025</v>
      </c>
      <c r="F166">
        <v>5.8</v>
      </c>
    </row>
    <row r="167" spans="1:6" x14ac:dyDescent="0.25">
      <c r="A167" s="2" t="s">
        <v>233</v>
      </c>
      <c r="B167" s="2">
        <v>6.6</v>
      </c>
      <c r="E167" s="4" t="s">
        <v>293</v>
      </c>
      <c r="F167">
        <v>6.1695652173913036</v>
      </c>
    </row>
    <row r="168" spans="1:6" x14ac:dyDescent="0.25">
      <c r="A168" s="2" t="s">
        <v>447</v>
      </c>
      <c r="B168" s="2">
        <v>5.7</v>
      </c>
      <c r="E168" s="4" t="s">
        <v>4668</v>
      </c>
      <c r="F168">
        <v>5.7</v>
      </c>
    </row>
    <row r="169" spans="1:6" x14ac:dyDescent="0.25">
      <c r="A169" s="2" t="s">
        <v>161</v>
      </c>
      <c r="B169" s="2">
        <v>5.8</v>
      </c>
      <c r="E169" s="4" t="s">
        <v>6284</v>
      </c>
      <c r="F169">
        <v>7.1</v>
      </c>
    </row>
    <row r="170" spans="1:6" x14ac:dyDescent="0.25">
      <c r="A170" s="2" t="s">
        <v>728</v>
      </c>
      <c r="B170" s="2">
        <v>6</v>
      </c>
      <c r="E170" s="4" t="s">
        <v>8845</v>
      </c>
      <c r="F170">
        <v>6.2</v>
      </c>
    </row>
    <row r="171" spans="1:6" x14ac:dyDescent="0.25">
      <c r="A171" s="2" t="s">
        <v>732</v>
      </c>
      <c r="B171" s="2">
        <v>6.4</v>
      </c>
      <c r="E171" s="4" t="s">
        <v>2846</v>
      </c>
      <c r="F171">
        <v>5.5</v>
      </c>
    </row>
    <row r="172" spans="1:6" x14ac:dyDescent="0.25">
      <c r="A172" s="2" t="s">
        <v>54</v>
      </c>
      <c r="B172" s="2">
        <v>6.9</v>
      </c>
      <c r="E172" s="4" t="s">
        <v>8602</v>
      </c>
      <c r="F172">
        <v>6.9</v>
      </c>
    </row>
    <row r="173" spans="1:6" x14ac:dyDescent="0.25">
      <c r="A173" s="2" t="s">
        <v>40</v>
      </c>
      <c r="B173" s="2">
        <v>6.4</v>
      </c>
      <c r="E173" s="4" t="s">
        <v>12803</v>
      </c>
      <c r="F173">
        <v>4.9000000000000004</v>
      </c>
    </row>
    <row r="174" spans="1:6" x14ac:dyDescent="0.25">
      <c r="A174" s="2" t="s">
        <v>741</v>
      </c>
      <c r="B174" s="2">
        <v>7.4</v>
      </c>
      <c r="E174" s="4" t="s">
        <v>7411</v>
      </c>
      <c r="F174">
        <v>5.5</v>
      </c>
    </row>
    <row r="175" spans="1:6" x14ac:dyDescent="0.25">
      <c r="A175" s="2" t="s">
        <v>746</v>
      </c>
      <c r="B175" s="2">
        <v>5.5</v>
      </c>
      <c r="E175" s="4" t="s">
        <v>7723</v>
      </c>
      <c r="F175">
        <v>4.5</v>
      </c>
    </row>
    <row r="176" spans="1:6" x14ac:dyDescent="0.25">
      <c r="A176" s="2" t="s">
        <v>749</v>
      </c>
      <c r="B176" s="2">
        <v>5.9</v>
      </c>
      <c r="E176" s="4" t="s">
        <v>8939</v>
      </c>
      <c r="F176">
        <v>6.5</v>
      </c>
    </row>
    <row r="177" spans="1:6" x14ac:dyDescent="0.25">
      <c r="A177" s="2" t="s">
        <v>54</v>
      </c>
      <c r="B177" s="2">
        <v>6.8</v>
      </c>
      <c r="E177" s="4" t="s">
        <v>5366</v>
      </c>
      <c r="F177">
        <v>4.8499999999999996</v>
      </c>
    </row>
    <row r="178" spans="1:6" x14ac:dyDescent="0.25">
      <c r="A178" s="2" t="s">
        <v>142</v>
      </c>
      <c r="B178" s="2">
        <v>6.8</v>
      </c>
      <c r="E178" s="4" t="s">
        <v>1624</v>
      </c>
      <c r="F178">
        <v>4.75</v>
      </c>
    </row>
    <row r="179" spans="1:6" x14ac:dyDescent="0.25">
      <c r="A179" s="2" t="s">
        <v>761</v>
      </c>
      <c r="B179" s="2">
        <v>8.1</v>
      </c>
      <c r="E179" s="4" t="s">
        <v>838</v>
      </c>
      <c r="F179">
        <v>5.4333333333333336</v>
      </c>
    </row>
    <row r="180" spans="1:6" x14ac:dyDescent="0.25">
      <c r="A180" s="2" t="s">
        <v>214</v>
      </c>
      <c r="B180" s="2">
        <v>6.5</v>
      </c>
      <c r="E180" s="4" t="s">
        <v>11789</v>
      </c>
      <c r="F180">
        <v>5.2</v>
      </c>
    </row>
    <row r="181" spans="1:6" x14ac:dyDescent="0.25">
      <c r="A181" s="2" t="s">
        <v>768</v>
      </c>
      <c r="B181" s="2">
        <v>7.2</v>
      </c>
      <c r="E181" s="4" t="s">
        <v>1591</v>
      </c>
      <c r="F181">
        <v>7.5</v>
      </c>
    </row>
    <row r="182" spans="1:6" x14ac:dyDescent="0.25">
      <c r="A182" s="2" t="s">
        <v>326</v>
      </c>
      <c r="B182" s="2">
        <v>6.7</v>
      </c>
      <c r="E182" s="4" t="s">
        <v>660</v>
      </c>
      <c r="F182">
        <v>5.75</v>
      </c>
    </row>
    <row r="183" spans="1:6" x14ac:dyDescent="0.25">
      <c r="A183" s="2" t="s">
        <v>775</v>
      </c>
      <c r="B183" s="2">
        <v>8.1</v>
      </c>
      <c r="E183" s="4" t="s">
        <v>5107</v>
      </c>
      <c r="F183">
        <v>5.125</v>
      </c>
    </row>
    <row r="184" spans="1:6" x14ac:dyDescent="0.25">
      <c r="A184" s="2" t="s">
        <v>548</v>
      </c>
      <c r="B184" s="2">
        <v>7.6</v>
      </c>
      <c r="E184" s="4" t="s">
        <v>11591</v>
      </c>
      <c r="F184">
        <v>5.65</v>
      </c>
    </row>
    <row r="185" spans="1:6" x14ac:dyDescent="0.25">
      <c r="A185" s="2" t="s">
        <v>352</v>
      </c>
      <c r="B185" s="2">
        <v>7.4</v>
      </c>
      <c r="E185" s="4" t="s">
        <v>11017</v>
      </c>
      <c r="F185">
        <v>6.4</v>
      </c>
    </row>
    <row r="186" spans="1:6" x14ac:dyDescent="0.25">
      <c r="A186" s="2" t="s">
        <v>783</v>
      </c>
      <c r="B186" s="2">
        <v>7.6</v>
      </c>
      <c r="E186" s="4" t="s">
        <v>5752</v>
      </c>
      <c r="F186">
        <v>3.5</v>
      </c>
    </row>
    <row r="187" spans="1:6" x14ac:dyDescent="0.25">
      <c r="A187" s="2" t="s">
        <v>746</v>
      </c>
      <c r="B187" s="2">
        <v>5.5</v>
      </c>
      <c r="E187" s="4" t="s">
        <v>7285</v>
      </c>
      <c r="F187">
        <v>7.9</v>
      </c>
    </row>
    <row r="188" spans="1:6" x14ac:dyDescent="0.25">
      <c r="A188" s="2" t="s">
        <v>788</v>
      </c>
      <c r="B188" s="2">
        <v>6.7</v>
      </c>
      <c r="E188" s="4" t="s">
        <v>2759</v>
      </c>
      <c r="F188">
        <v>5.5</v>
      </c>
    </row>
    <row r="189" spans="1:6" x14ac:dyDescent="0.25">
      <c r="A189" s="2" t="s">
        <v>783</v>
      </c>
      <c r="B189" s="2">
        <v>6.5</v>
      </c>
      <c r="E189" s="4" t="s">
        <v>942</v>
      </c>
      <c r="F189">
        <v>5.833333333333333</v>
      </c>
    </row>
    <row r="190" spans="1:6" x14ac:dyDescent="0.25">
      <c r="A190" s="2" t="s">
        <v>293</v>
      </c>
      <c r="B190" s="2">
        <v>6.6</v>
      </c>
      <c r="E190" s="4" t="s">
        <v>1979</v>
      </c>
      <c r="F190">
        <v>5.4</v>
      </c>
    </row>
    <row r="191" spans="1:6" x14ac:dyDescent="0.25">
      <c r="A191" s="2" t="s">
        <v>700</v>
      </c>
      <c r="B191" s="2">
        <v>6.7</v>
      </c>
      <c r="E191" s="4" t="s">
        <v>1244</v>
      </c>
      <c r="F191">
        <v>5.4875000000000007</v>
      </c>
    </row>
    <row r="192" spans="1:6" x14ac:dyDescent="0.25">
      <c r="A192" s="2" t="s">
        <v>802</v>
      </c>
      <c r="B192" s="2">
        <v>6.4</v>
      </c>
      <c r="E192" s="4" t="s">
        <v>13423</v>
      </c>
      <c r="F192">
        <v>6.2</v>
      </c>
    </row>
    <row r="193" spans="1:6" x14ac:dyDescent="0.25">
      <c r="A193" s="2" t="s">
        <v>694</v>
      </c>
      <c r="B193" s="2">
        <v>5.8</v>
      </c>
      <c r="E193" s="4" t="s">
        <v>4568</v>
      </c>
      <c r="F193">
        <v>5.55</v>
      </c>
    </row>
    <row r="194" spans="1:6" x14ac:dyDescent="0.25">
      <c r="A194" s="2" t="s">
        <v>810</v>
      </c>
      <c r="B194" s="2">
        <v>7.4</v>
      </c>
      <c r="E194" s="4" t="s">
        <v>341</v>
      </c>
      <c r="F194">
        <v>4.8</v>
      </c>
    </row>
    <row r="195" spans="1:6" x14ac:dyDescent="0.25">
      <c r="A195" s="2" t="s">
        <v>77</v>
      </c>
      <c r="B195" s="2">
        <v>7.8</v>
      </c>
      <c r="E195" s="4" t="s">
        <v>2056</v>
      </c>
      <c r="F195">
        <v>6.8</v>
      </c>
    </row>
    <row r="196" spans="1:6" x14ac:dyDescent="0.25">
      <c r="A196" s="2" t="s">
        <v>816</v>
      </c>
      <c r="B196" s="2">
        <v>6.6</v>
      </c>
      <c r="E196" s="4" t="s">
        <v>1131</v>
      </c>
      <c r="F196">
        <v>5.9499999999999993</v>
      </c>
    </row>
    <row r="197" spans="1:6" x14ac:dyDescent="0.25">
      <c r="A197" s="2" t="s">
        <v>54</v>
      </c>
      <c r="B197" s="2">
        <v>4.9000000000000004</v>
      </c>
      <c r="E197" s="4" t="s">
        <v>4793</v>
      </c>
      <c r="F197">
        <v>6.4</v>
      </c>
    </row>
    <row r="198" spans="1:6" x14ac:dyDescent="0.25">
      <c r="A198" s="2" t="s">
        <v>822</v>
      </c>
      <c r="B198" s="2">
        <v>6.5</v>
      </c>
      <c r="E198" s="4" t="s">
        <v>2850</v>
      </c>
      <c r="F198">
        <v>5.4749999999999996</v>
      </c>
    </row>
    <row r="199" spans="1:6" x14ac:dyDescent="0.25">
      <c r="A199" s="2" t="s">
        <v>538</v>
      </c>
      <c r="B199" s="2">
        <v>6.2</v>
      </c>
      <c r="E199" s="4" t="s">
        <v>8731</v>
      </c>
      <c r="F199">
        <v>5.8800000000000008</v>
      </c>
    </row>
    <row r="200" spans="1:6" x14ac:dyDescent="0.25">
      <c r="A200" s="2" t="s">
        <v>831</v>
      </c>
      <c r="B200" s="2">
        <v>7.3</v>
      </c>
      <c r="E200" s="4" t="s">
        <v>5459</v>
      </c>
      <c r="F200">
        <v>6</v>
      </c>
    </row>
    <row r="201" spans="1:6" x14ac:dyDescent="0.25">
      <c r="A201" s="2" t="s">
        <v>142</v>
      </c>
      <c r="B201" s="2">
        <v>7.5</v>
      </c>
      <c r="E201" s="4" t="s">
        <v>4839</v>
      </c>
      <c r="F201">
        <v>6.3</v>
      </c>
    </row>
    <row r="202" spans="1:6" x14ac:dyDescent="0.25">
      <c r="A202" s="2" t="s">
        <v>838</v>
      </c>
      <c r="B202" s="2">
        <v>5.6</v>
      </c>
      <c r="E202" s="4" t="s">
        <v>754</v>
      </c>
      <c r="F202">
        <v>6.3380952380952396</v>
      </c>
    </row>
    <row r="203" spans="1:6" x14ac:dyDescent="0.25">
      <c r="A203" s="2" t="s">
        <v>462</v>
      </c>
      <c r="B203" s="2">
        <v>8.1999999999999993</v>
      </c>
      <c r="E203" s="4" t="s">
        <v>3562</v>
      </c>
      <c r="F203">
        <v>6.5333333333333323</v>
      </c>
    </row>
    <row r="204" spans="1:6" x14ac:dyDescent="0.25">
      <c r="A204" s="2" t="s">
        <v>34</v>
      </c>
      <c r="B204" s="2">
        <v>8.1</v>
      </c>
      <c r="E204" s="4" t="s">
        <v>3397</v>
      </c>
      <c r="F204">
        <v>7.15</v>
      </c>
    </row>
    <row r="205" spans="1:6" x14ac:dyDescent="0.25">
      <c r="A205" s="2" t="s">
        <v>783</v>
      </c>
      <c r="B205" s="2">
        <v>6.7</v>
      </c>
      <c r="E205" s="4" t="s">
        <v>6579</v>
      </c>
      <c r="F205">
        <v>6.1</v>
      </c>
    </row>
    <row r="206" spans="1:6" x14ac:dyDescent="0.25">
      <c r="A206" s="2" t="s">
        <v>581</v>
      </c>
      <c r="B206" s="2">
        <v>6.6</v>
      </c>
      <c r="E206" s="4" t="s">
        <v>321</v>
      </c>
      <c r="F206">
        <v>6.4079365079365092</v>
      </c>
    </row>
    <row r="207" spans="1:6" x14ac:dyDescent="0.25">
      <c r="A207" s="2" t="s">
        <v>849</v>
      </c>
      <c r="B207" s="2">
        <v>6.4</v>
      </c>
      <c r="E207" s="4" t="s">
        <v>3647</v>
      </c>
      <c r="F207">
        <v>6</v>
      </c>
    </row>
    <row r="208" spans="1:6" x14ac:dyDescent="0.25">
      <c r="A208" s="2" t="s">
        <v>184</v>
      </c>
      <c r="B208" s="2">
        <v>7.5</v>
      </c>
      <c r="E208" s="4" t="s">
        <v>6076</v>
      </c>
      <c r="F208">
        <v>6.3666666666666671</v>
      </c>
    </row>
    <row r="209" spans="1:6" x14ac:dyDescent="0.25">
      <c r="A209" s="2" t="s">
        <v>233</v>
      </c>
      <c r="B209" s="2">
        <v>7.3</v>
      </c>
      <c r="E209" s="4" t="s">
        <v>5529</v>
      </c>
      <c r="F209">
        <v>7.2</v>
      </c>
    </row>
    <row r="210" spans="1:6" x14ac:dyDescent="0.25">
      <c r="A210" s="2" t="s">
        <v>858</v>
      </c>
      <c r="B210" s="2">
        <v>7.5</v>
      </c>
      <c r="E210" s="4" t="s">
        <v>1216</v>
      </c>
      <c r="F210">
        <v>3.3</v>
      </c>
    </row>
    <row r="211" spans="1:6" x14ac:dyDescent="0.25">
      <c r="A211" s="2" t="s">
        <v>34</v>
      </c>
      <c r="B211" s="2">
        <v>5.8</v>
      </c>
      <c r="E211" s="4" t="s">
        <v>1925</v>
      </c>
      <c r="F211">
        <v>5.4333333333333336</v>
      </c>
    </row>
    <row r="212" spans="1:6" x14ac:dyDescent="0.25">
      <c r="A212" s="2" t="s">
        <v>447</v>
      </c>
      <c r="B212" s="2">
        <v>7.5</v>
      </c>
      <c r="E212" s="4" t="s">
        <v>9567</v>
      </c>
      <c r="F212">
        <v>6.2</v>
      </c>
    </row>
    <row r="213" spans="1:6" x14ac:dyDescent="0.25">
      <c r="A213" s="2" t="s">
        <v>870</v>
      </c>
      <c r="B213" s="2">
        <v>6.6</v>
      </c>
      <c r="E213" s="4" t="s">
        <v>10692</v>
      </c>
      <c r="F213">
        <v>6.2</v>
      </c>
    </row>
    <row r="214" spans="1:6" x14ac:dyDescent="0.25">
      <c r="A214" s="2" t="s">
        <v>40</v>
      </c>
      <c r="B214" s="2">
        <v>6.7</v>
      </c>
      <c r="E214" s="4" t="s">
        <v>1730</v>
      </c>
      <c r="F214">
        <v>6.0500000000000007</v>
      </c>
    </row>
    <row r="215" spans="1:6" x14ac:dyDescent="0.25">
      <c r="A215" s="2" t="s">
        <v>878</v>
      </c>
      <c r="B215" s="2">
        <v>3.7</v>
      </c>
      <c r="E215" s="4" t="s">
        <v>2238</v>
      </c>
      <c r="F215">
        <v>6.7</v>
      </c>
    </row>
    <row r="216" spans="1:6" x14ac:dyDescent="0.25">
      <c r="A216" s="2" t="s">
        <v>356</v>
      </c>
      <c r="B216" s="2">
        <v>6</v>
      </c>
      <c r="E216" s="4" t="s">
        <v>802</v>
      </c>
      <c r="F216">
        <v>6.3</v>
      </c>
    </row>
    <row r="217" spans="1:6" x14ac:dyDescent="0.25">
      <c r="A217" s="2" t="s">
        <v>161</v>
      </c>
      <c r="B217" s="2">
        <v>6.4</v>
      </c>
      <c r="E217" s="4" t="s">
        <v>1054</v>
      </c>
      <c r="F217">
        <v>5.3666666666666671</v>
      </c>
    </row>
    <row r="218" spans="1:6" x14ac:dyDescent="0.25">
      <c r="A218" s="2" t="s">
        <v>40</v>
      </c>
      <c r="B218" s="2">
        <v>6.1</v>
      </c>
      <c r="E218" s="4" t="s">
        <v>7339</v>
      </c>
      <c r="F218">
        <v>2.8</v>
      </c>
    </row>
    <row r="219" spans="1:6" x14ac:dyDescent="0.25">
      <c r="A219" s="2" t="s">
        <v>490</v>
      </c>
      <c r="B219" s="2">
        <v>6.4</v>
      </c>
      <c r="E219" s="4" t="s">
        <v>926</v>
      </c>
      <c r="F219">
        <v>5.7727272727272725</v>
      </c>
    </row>
    <row r="220" spans="1:6" x14ac:dyDescent="0.25">
      <c r="A220" s="2" t="s">
        <v>161</v>
      </c>
      <c r="B220" s="2">
        <v>5.6</v>
      </c>
      <c r="E220" s="4" t="s">
        <v>1231</v>
      </c>
      <c r="F220">
        <v>5.3</v>
      </c>
    </row>
    <row r="221" spans="1:6" x14ac:dyDescent="0.25">
      <c r="A221" s="2" t="s">
        <v>897</v>
      </c>
      <c r="B221" s="2">
        <v>8</v>
      </c>
      <c r="E221" s="4" t="s">
        <v>233</v>
      </c>
      <c r="F221">
        <v>6.3507692307692318</v>
      </c>
    </row>
    <row r="222" spans="1:6" x14ac:dyDescent="0.25">
      <c r="A222" s="2" t="s">
        <v>903</v>
      </c>
      <c r="B222" s="2">
        <v>5.2</v>
      </c>
      <c r="E222" s="4" t="s">
        <v>532</v>
      </c>
      <c r="F222">
        <v>5.8000000000000007</v>
      </c>
    </row>
    <row r="223" spans="1:6" x14ac:dyDescent="0.25">
      <c r="A223" s="2" t="s">
        <v>47</v>
      </c>
      <c r="B223" s="2">
        <v>7.1</v>
      </c>
      <c r="E223" s="4" t="s">
        <v>3814</v>
      </c>
      <c r="F223">
        <v>7.2</v>
      </c>
    </row>
    <row r="224" spans="1:6" x14ac:dyDescent="0.25">
      <c r="A224" s="2" t="s">
        <v>909</v>
      </c>
      <c r="B224" s="2">
        <v>4.8</v>
      </c>
      <c r="E224" s="4" t="s">
        <v>4193</v>
      </c>
      <c r="F224">
        <v>6.6</v>
      </c>
    </row>
    <row r="225" spans="1:6" x14ac:dyDescent="0.25">
      <c r="A225" s="2" t="s">
        <v>913</v>
      </c>
      <c r="B225" s="2">
        <v>7</v>
      </c>
      <c r="E225" s="4" t="s">
        <v>4816</v>
      </c>
      <c r="F225">
        <v>3.6</v>
      </c>
    </row>
    <row r="226" spans="1:6" x14ac:dyDescent="0.25">
      <c r="A226" s="2" t="s">
        <v>191</v>
      </c>
      <c r="B226" s="2">
        <v>5.4</v>
      </c>
      <c r="E226" s="4" t="s">
        <v>2169</v>
      </c>
      <c r="F226">
        <v>6.3</v>
      </c>
    </row>
    <row r="227" spans="1:6" x14ac:dyDescent="0.25">
      <c r="A227" s="2" t="s">
        <v>919</v>
      </c>
      <c r="B227" s="2">
        <v>6.6</v>
      </c>
      <c r="E227" s="4" t="s">
        <v>5446</v>
      </c>
      <c r="F227">
        <v>7.7</v>
      </c>
    </row>
    <row r="228" spans="1:6" x14ac:dyDescent="0.25">
      <c r="A228" s="2" t="s">
        <v>161</v>
      </c>
      <c r="B228" s="2">
        <v>6.7</v>
      </c>
      <c r="E228" s="4" t="s">
        <v>6890</v>
      </c>
      <c r="F228">
        <v>3.1</v>
      </c>
    </row>
    <row r="229" spans="1:6" x14ac:dyDescent="0.25">
      <c r="A229" s="2" t="s">
        <v>926</v>
      </c>
      <c r="B229" s="2">
        <v>6.2</v>
      </c>
      <c r="E229" s="4" t="s">
        <v>2006</v>
      </c>
      <c r="F229">
        <v>6.1</v>
      </c>
    </row>
    <row r="230" spans="1:6" x14ac:dyDescent="0.25">
      <c r="A230" s="2" t="s">
        <v>930</v>
      </c>
      <c r="B230" s="2">
        <v>6.1</v>
      </c>
      <c r="E230" s="4" t="s">
        <v>13524</v>
      </c>
      <c r="F230">
        <v>7</v>
      </c>
    </row>
    <row r="231" spans="1:6" x14ac:dyDescent="0.25">
      <c r="A231" s="2" t="s">
        <v>936</v>
      </c>
      <c r="B231" s="2">
        <v>5.3</v>
      </c>
      <c r="E231" s="4" t="s">
        <v>3482</v>
      </c>
      <c r="F231">
        <v>4.7</v>
      </c>
    </row>
    <row r="232" spans="1:6" x14ac:dyDescent="0.25">
      <c r="A232" s="2" t="s">
        <v>942</v>
      </c>
      <c r="B232" s="2">
        <v>6.3</v>
      </c>
      <c r="E232" s="4" t="s">
        <v>1031</v>
      </c>
      <c r="F232">
        <v>6.95</v>
      </c>
    </row>
    <row r="233" spans="1:6" x14ac:dyDescent="0.25">
      <c r="A233" s="2" t="s">
        <v>944</v>
      </c>
      <c r="B233" s="2">
        <v>7</v>
      </c>
      <c r="E233" s="4" t="s">
        <v>6096</v>
      </c>
      <c r="F233">
        <v>6.9</v>
      </c>
    </row>
    <row r="234" spans="1:6" x14ac:dyDescent="0.25">
      <c r="A234" s="2" t="s">
        <v>26</v>
      </c>
      <c r="B234" s="2">
        <v>7.6</v>
      </c>
      <c r="E234" s="4" t="s">
        <v>514</v>
      </c>
      <c r="F234">
        <v>6.6</v>
      </c>
    </row>
    <row r="235" spans="1:6" x14ac:dyDescent="0.25">
      <c r="A235" s="2" t="s">
        <v>26</v>
      </c>
      <c r="B235" s="2">
        <v>6.7</v>
      </c>
      <c r="E235" s="4" t="s">
        <v>7062</v>
      </c>
      <c r="F235">
        <v>6.2</v>
      </c>
    </row>
    <row r="236" spans="1:6" x14ac:dyDescent="0.25">
      <c r="A236" s="2" t="s">
        <v>191</v>
      </c>
      <c r="B236" s="2">
        <v>8.1</v>
      </c>
      <c r="E236" s="4" t="s">
        <v>2275</v>
      </c>
      <c r="F236">
        <v>6.8</v>
      </c>
    </row>
    <row r="237" spans="1:6" x14ac:dyDescent="0.25">
      <c r="A237" s="2" t="s">
        <v>161</v>
      </c>
      <c r="B237" s="2">
        <v>6.7</v>
      </c>
      <c r="E237" s="4" t="s">
        <v>10561</v>
      </c>
      <c r="F237">
        <v>8.5</v>
      </c>
    </row>
    <row r="238" spans="1:6" x14ac:dyDescent="0.25">
      <c r="A238" s="2" t="s">
        <v>26</v>
      </c>
      <c r="B238" s="2">
        <v>6.5</v>
      </c>
      <c r="E238" s="4" t="s">
        <v>690</v>
      </c>
      <c r="F238">
        <v>7.1874999999999991</v>
      </c>
    </row>
    <row r="239" spans="1:6" x14ac:dyDescent="0.25">
      <c r="A239" s="2" t="s">
        <v>191</v>
      </c>
      <c r="B239" s="2">
        <v>7.3</v>
      </c>
      <c r="E239" s="4" t="s">
        <v>11422</v>
      </c>
      <c r="F239">
        <v>6.25</v>
      </c>
    </row>
    <row r="240" spans="1:6" x14ac:dyDescent="0.25">
      <c r="A240" s="2" t="s">
        <v>538</v>
      </c>
      <c r="B240" s="2">
        <v>5.0999999999999996</v>
      </c>
      <c r="E240" s="4" t="s">
        <v>5585</v>
      </c>
      <c r="F240">
        <v>6.1</v>
      </c>
    </row>
    <row r="241" spans="1:6" x14ac:dyDescent="0.25">
      <c r="A241" s="2" t="s">
        <v>968</v>
      </c>
      <c r="B241" s="2">
        <v>6</v>
      </c>
      <c r="E241" s="4" t="s">
        <v>711</v>
      </c>
      <c r="F241">
        <v>7.7</v>
      </c>
    </row>
    <row r="242" spans="1:6" x14ac:dyDescent="0.25">
      <c r="A242" s="2" t="s">
        <v>385</v>
      </c>
      <c r="B242" s="2">
        <v>6.1</v>
      </c>
      <c r="E242" s="4" t="s">
        <v>1148</v>
      </c>
      <c r="F242">
        <v>6.1</v>
      </c>
    </row>
    <row r="243" spans="1:6" x14ac:dyDescent="0.25">
      <c r="A243" s="2" t="s">
        <v>352</v>
      </c>
      <c r="B243" s="2">
        <v>5.9</v>
      </c>
      <c r="E243" s="4" t="s">
        <v>3485</v>
      </c>
      <c r="F243">
        <v>6.6</v>
      </c>
    </row>
    <row r="244" spans="1:6" x14ac:dyDescent="0.25">
      <c r="A244" s="2" t="s">
        <v>978</v>
      </c>
      <c r="B244" s="2">
        <v>7.8</v>
      </c>
      <c r="E244" s="4" t="s">
        <v>1107</v>
      </c>
      <c r="F244">
        <v>7.7666666666666666</v>
      </c>
    </row>
    <row r="245" spans="1:6" x14ac:dyDescent="0.25">
      <c r="A245" s="2" t="s">
        <v>40</v>
      </c>
      <c r="B245" s="2">
        <v>5.8</v>
      </c>
      <c r="E245" s="4" t="s">
        <v>1660</v>
      </c>
      <c r="F245">
        <v>6.1</v>
      </c>
    </row>
    <row r="246" spans="1:6" x14ac:dyDescent="0.25">
      <c r="A246" s="2" t="s">
        <v>352</v>
      </c>
      <c r="B246" s="2">
        <v>6.3</v>
      </c>
      <c r="E246" s="4" t="s">
        <v>5187</v>
      </c>
      <c r="F246">
        <v>4</v>
      </c>
    </row>
    <row r="247" spans="1:6" x14ac:dyDescent="0.25">
      <c r="A247" s="2" t="s">
        <v>54</v>
      </c>
      <c r="B247" s="2">
        <v>4.3</v>
      </c>
      <c r="E247" s="4" t="s">
        <v>8980</v>
      </c>
      <c r="F247">
        <v>6</v>
      </c>
    </row>
    <row r="248" spans="1:6" x14ac:dyDescent="0.25">
      <c r="A248" s="2" t="s">
        <v>994</v>
      </c>
      <c r="B248" s="2">
        <v>6.4</v>
      </c>
      <c r="E248" s="4" t="s">
        <v>12476</v>
      </c>
      <c r="F248">
        <v>7.2</v>
      </c>
    </row>
    <row r="249" spans="1:6" x14ac:dyDescent="0.25">
      <c r="A249" s="2" t="s">
        <v>490</v>
      </c>
      <c r="B249" s="2">
        <v>6.1</v>
      </c>
      <c r="E249" s="4" t="s">
        <v>2019</v>
      </c>
      <c r="F249">
        <v>6</v>
      </c>
    </row>
    <row r="250" spans="1:6" x14ac:dyDescent="0.25">
      <c r="A250" s="2" t="s">
        <v>40</v>
      </c>
      <c r="B250" s="2">
        <v>6.5</v>
      </c>
      <c r="E250" s="4" t="s">
        <v>1046</v>
      </c>
      <c r="F250">
        <v>7.1</v>
      </c>
    </row>
    <row r="251" spans="1:6" x14ac:dyDescent="0.25">
      <c r="A251" s="2" t="s">
        <v>690</v>
      </c>
      <c r="B251" s="2">
        <v>7.1</v>
      </c>
      <c r="E251" s="4" t="s">
        <v>919</v>
      </c>
      <c r="F251">
        <v>6.0666666666666664</v>
      </c>
    </row>
    <row r="252" spans="1:6" x14ac:dyDescent="0.25">
      <c r="A252" s="2" t="s">
        <v>1007</v>
      </c>
      <c r="B252" s="2">
        <v>6.4</v>
      </c>
      <c r="E252" s="4" t="s">
        <v>2081</v>
      </c>
      <c r="F252">
        <v>5.9799999999999995</v>
      </c>
    </row>
    <row r="253" spans="1:6" x14ac:dyDescent="0.25">
      <c r="A253" s="2" t="s">
        <v>1010</v>
      </c>
      <c r="B253" s="2">
        <v>6.5</v>
      </c>
      <c r="E253" s="4" t="s">
        <v>2966</v>
      </c>
      <c r="F253">
        <v>5.8</v>
      </c>
    </row>
    <row r="254" spans="1:6" x14ac:dyDescent="0.25">
      <c r="A254" s="2" t="s">
        <v>783</v>
      </c>
      <c r="B254" s="2">
        <v>6.3</v>
      </c>
      <c r="E254" s="4" t="s">
        <v>628</v>
      </c>
      <c r="F254">
        <v>6.3681818181818182</v>
      </c>
    </row>
    <row r="255" spans="1:6" x14ac:dyDescent="0.25">
      <c r="A255" s="2" t="s">
        <v>1017</v>
      </c>
      <c r="B255" s="2">
        <v>7.5</v>
      </c>
      <c r="E255" s="4" t="s">
        <v>1248</v>
      </c>
      <c r="F255">
        <v>6.3857142857142861</v>
      </c>
    </row>
    <row r="256" spans="1:6" x14ac:dyDescent="0.25">
      <c r="A256" s="2" t="s">
        <v>538</v>
      </c>
      <c r="B256" s="2">
        <v>4.9000000000000004</v>
      </c>
      <c r="E256" s="4" t="s">
        <v>968</v>
      </c>
      <c r="F256">
        <v>6.82</v>
      </c>
    </row>
    <row r="257" spans="1:6" x14ac:dyDescent="0.25">
      <c r="A257" s="2" t="s">
        <v>1025</v>
      </c>
      <c r="B257" s="2">
        <v>5.8</v>
      </c>
      <c r="E257" s="4" t="s">
        <v>5974</v>
      </c>
      <c r="F257">
        <v>6.9</v>
      </c>
    </row>
    <row r="258" spans="1:6" x14ac:dyDescent="0.25">
      <c r="A258" s="2" t="s">
        <v>1031</v>
      </c>
      <c r="B258" s="2">
        <v>6.2</v>
      </c>
      <c r="E258" s="4" t="s">
        <v>1491</v>
      </c>
      <c r="F258">
        <v>4.4000000000000004</v>
      </c>
    </row>
    <row r="259" spans="1:6" x14ac:dyDescent="0.25">
      <c r="A259" s="2" t="s">
        <v>191</v>
      </c>
      <c r="B259" s="2">
        <v>5.5</v>
      </c>
      <c r="E259" s="4" t="s">
        <v>930</v>
      </c>
      <c r="F259">
        <v>6.1</v>
      </c>
    </row>
    <row r="260" spans="1:6" x14ac:dyDescent="0.25">
      <c r="A260" s="2" t="s">
        <v>1040</v>
      </c>
      <c r="B260" s="2">
        <v>5.4</v>
      </c>
      <c r="E260" s="4" t="s">
        <v>827</v>
      </c>
      <c r="F260">
        <v>6.1</v>
      </c>
    </row>
    <row r="261" spans="1:6" x14ac:dyDescent="0.25">
      <c r="A261" s="2" t="s">
        <v>1043</v>
      </c>
      <c r="B261" s="2">
        <v>5.8</v>
      </c>
      <c r="E261" s="4" t="s">
        <v>2195</v>
      </c>
      <c r="F261">
        <v>5.8999999999999995</v>
      </c>
    </row>
    <row r="262" spans="1:6" x14ac:dyDescent="0.25">
      <c r="A262" s="2" t="s">
        <v>1046</v>
      </c>
      <c r="B262" s="2">
        <v>7.1</v>
      </c>
      <c r="E262" s="4" t="s">
        <v>1191</v>
      </c>
      <c r="F262">
        <v>5.7</v>
      </c>
    </row>
    <row r="263" spans="1:6" x14ac:dyDescent="0.25">
      <c r="A263" s="2" t="s">
        <v>191</v>
      </c>
      <c r="B263" s="2">
        <v>5.4</v>
      </c>
      <c r="E263" s="4" t="s">
        <v>13376</v>
      </c>
      <c r="F263">
        <v>6.6</v>
      </c>
    </row>
    <row r="264" spans="1:6" x14ac:dyDescent="0.25">
      <c r="A264" s="2" t="s">
        <v>1054</v>
      </c>
      <c r="B264" s="2">
        <v>3.7</v>
      </c>
      <c r="E264" s="4" t="s">
        <v>2582</v>
      </c>
      <c r="F264">
        <v>6.8</v>
      </c>
    </row>
    <row r="265" spans="1:6" x14ac:dyDescent="0.25">
      <c r="A265" s="2" t="s">
        <v>447</v>
      </c>
      <c r="B265" s="2">
        <v>6.7</v>
      </c>
      <c r="E265" s="4" t="s">
        <v>2705</v>
      </c>
      <c r="F265">
        <v>6.1</v>
      </c>
    </row>
    <row r="266" spans="1:6" x14ac:dyDescent="0.25">
      <c r="A266" s="2" t="s">
        <v>40</v>
      </c>
      <c r="B266" s="2">
        <v>7.2</v>
      </c>
      <c r="E266" s="4" t="s">
        <v>5336</v>
      </c>
      <c r="F266">
        <v>5.9399999999999995</v>
      </c>
    </row>
    <row r="267" spans="1:6" x14ac:dyDescent="0.25">
      <c r="A267" s="2" t="s">
        <v>385</v>
      </c>
      <c r="B267" s="2">
        <v>8.8000000000000007</v>
      </c>
      <c r="E267" s="4" t="s">
        <v>5546</v>
      </c>
      <c r="F267">
        <v>4.3</v>
      </c>
    </row>
    <row r="268" spans="1:6" x14ac:dyDescent="0.25">
      <c r="A268" s="2" t="s">
        <v>1068</v>
      </c>
      <c r="B268" s="2">
        <v>5.8</v>
      </c>
      <c r="E268" s="4" t="s">
        <v>2405</v>
      </c>
      <c r="F268">
        <v>5.0999999999999996</v>
      </c>
    </row>
    <row r="269" spans="1:6" x14ac:dyDescent="0.25">
      <c r="A269" s="2" t="s">
        <v>1072</v>
      </c>
      <c r="B269" s="2">
        <v>6.8</v>
      </c>
      <c r="E269" s="4" t="s">
        <v>903</v>
      </c>
      <c r="F269">
        <v>5.5</v>
      </c>
    </row>
    <row r="270" spans="1:6" x14ac:dyDescent="0.25">
      <c r="A270" s="2" t="s">
        <v>538</v>
      </c>
      <c r="B270" s="2">
        <v>3.8</v>
      </c>
      <c r="E270" s="4" t="s">
        <v>3784</v>
      </c>
      <c r="F270">
        <v>6.3</v>
      </c>
    </row>
    <row r="271" spans="1:6" x14ac:dyDescent="0.25">
      <c r="A271" s="2" t="s">
        <v>1078</v>
      </c>
      <c r="B271" s="2">
        <v>7.1</v>
      </c>
      <c r="E271" s="4" t="s">
        <v>3537</v>
      </c>
      <c r="F271">
        <v>5.2200000000000006</v>
      </c>
    </row>
    <row r="272" spans="1:6" x14ac:dyDescent="0.25">
      <c r="A272" s="2" t="s">
        <v>741</v>
      </c>
      <c r="B272" s="2">
        <v>7.2</v>
      </c>
      <c r="E272" s="4" t="s">
        <v>4138</v>
      </c>
      <c r="F272">
        <v>6.8</v>
      </c>
    </row>
    <row r="273" spans="1:6" x14ac:dyDescent="0.25">
      <c r="A273" s="2" t="s">
        <v>538</v>
      </c>
      <c r="B273" s="2">
        <v>5.9</v>
      </c>
      <c r="E273" s="4" t="s">
        <v>12353</v>
      </c>
      <c r="F273">
        <v>3.8</v>
      </c>
    </row>
    <row r="274" spans="1:6" x14ac:dyDescent="0.25">
      <c r="A274" s="2" t="s">
        <v>1088</v>
      </c>
      <c r="B274" s="2">
        <v>7.1</v>
      </c>
      <c r="E274" s="4" t="s">
        <v>5376</v>
      </c>
      <c r="F274">
        <v>5.8</v>
      </c>
    </row>
    <row r="275" spans="1:6" x14ac:dyDescent="0.25">
      <c r="A275" s="2" t="s">
        <v>455</v>
      </c>
      <c r="B275" s="2">
        <v>8.1</v>
      </c>
      <c r="E275" s="4" t="s">
        <v>7046</v>
      </c>
      <c r="F275">
        <v>5.9</v>
      </c>
    </row>
    <row r="276" spans="1:6" x14ac:dyDescent="0.25">
      <c r="A276" s="2" t="s">
        <v>1095</v>
      </c>
      <c r="B276" s="2">
        <v>6.9</v>
      </c>
      <c r="E276" s="4" t="s">
        <v>2619</v>
      </c>
      <c r="F276">
        <v>5.5888888888888877</v>
      </c>
    </row>
    <row r="277" spans="1:6" x14ac:dyDescent="0.25">
      <c r="A277" s="2" t="s">
        <v>1099</v>
      </c>
      <c r="B277" s="2">
        <v>4.4000000000000004</v>
      </c>
      <c r="E277" s="4" t="s">
        <v>1439</v>
      </c>
      <c r="F277">
        <v>5.7600000000000007</v>
      </c>
    </row>
    <row r="278" spans="1:6" x14ac:dyDescent="0.25">
      <c r="A278" s="2" t="s">
        <v>233</v>
      </c>
      <c r="B278" s="2">
        <v>6.5</v>
      </c>
      <c r="E278" s="4" t="s">
        <v>3048</v>
      </c>
      <c r="F278">
        <v>5.9444444444444446</v>
      </c>
    </row>
    <row r="279" spans="1:6" x14ac:dyDescent="0.25">
      <c r="A279" s="2" t="s">
        <v>1107</v>
      </c>
      <c r="B279" s="2">
        <v>8.5</v>
      </c>
      <c r="E279" s="4" t="s">
        <v>1078</v>
      </c>
      <c r="F279">
        <v>6.7166666666666677</v>
      </c>
    </row>
    <row r="280" spans="1:6" x14ac:dyDescent="0.25">
      <c r="A280" s="2" t="s">
        <v>1078</v>
      </c>
      <c r="B280" s="2">
        <v>7.7</v>
      </c>
      <c r="E280" s="4" t="s">
        <v>775</v>
      </c>
      <c r="F280">
        <v>6.35</v>
      </c>
    </row>
    <row r="281" spans="1:6" x14ac:dyDescent="0.25">
      <c r="A281" s="2" t="s">
        <v>77</v>
      </c>
      <c r="B281" s="2">
        <v>7.4</v>
      </c>
      <c r="E281" s="4" t="s">
        <v>13184</v>
      </c>
      <c r="F281">
        <v>4</v>
      </c>
    </row>
    <row r="282" spans="1:6" x14ac:dyDescent="0.25">
      <c r="A282" s="2" t="s">
        <v>40</v>
      </c>
      <c r="B282" s="2">
        <v>8</v>
      </c>
      <c r="E282" s="4" t="s">
        <v>1186</v>
      </c>
      <c r="F282">
        <v>6.5333333333333341</v>
      </c>
    </row>
    <row r="283" spans="1:6" x14ac:dyDescent="0.25">
      <c r="A283" s="2" t="s">
        <v>161</v>
      </c>
      <c r="B283" s="2">
        <v>5.7</v>
      </c>
      <c r="E283" s="4" t="s">
        <v>447</v>
      </c>
      <c r="F283">
        <v>6.2956521739130435</v>
      </c>
    </row>
    <row r="284" spans="1:6" x14ac:dyDescent="0.25">
      <c r="A284" s="2" t="s">
        <v>447</v>
      </c>
      <c r="B284" s="2">
        <v>8.5</v>
      </c>
      <c r="E284" s="4" t="s">
        <v>2208</v>
      </c>
      <c r="F284">
        <v>4.75</v>
      </c>
    </row>
    <row r="285" spans="1:6" x14ac:dyDescent="0.25">
      <c r="A285" s="2" t="s">
        <v>1123</v>
      </c>
      <c r="B285" s="2">
        <v>7</v>
      </c>
      <c r="E285" s="4" t="s">
        <v>1806</v>
      </c>
      <c r="F285">
        <v>6.1</v>
      </c>
    </row>
    <row r="286" spans="1:6" x14ac:dyDescent="0.25">
      <c r="A286" s="2" t="s">
        <v>1126</v>
      </c>
      <c r="B286" s="2">
        <v>7.8</v>
      </c>
      <c r="E286" s="4" t="s">
        <v>1203</v>
      </c>
      <c r="F286">
        <v>7.2</v>
      </c>
    </row>
    <row r="287" spans="1:6" x14ac:dyDescent="0.25">
      <c r="A287" s="2" t="s">
        <v>1131</v>
      </c>
      <c r="B287" s="2">
        <v>7.2</v>
      </c>
      <c r="E287" s="4" t="s">
        <v>9976</v>
      </c>
      <c r="F287">
        <v>2.1</v>
      </c>
    </row>
    <row r="288" spans="1:6" x14ac:dyDescent="0.25">
      <c r="A288" s="2" t="s">
        <v>233</v>
      </c>
      <c r="B288" s="2">
        <v>6.4</v>
      </c>
      <c r="E288" s="4" t="s">
        <v>47</v>
      </c>
      <c r="F288">
        <v>5.9241379310344842</v>
      </c>
    </row>
    <row r="289" spans="1:6" x14ac:dyDescent="0.25">
      <c r="A289" s="2" t="s">
        <v>1099</v>
      </c>
      <c r="B289" s="2">
        <v>5.5</v>
      </c>
      <c r="E289" s="4" t="s">
        <v>4803</v>
      </c>
      <c r="F289">
        <v>6.4</v>
      </c>
    </row>
    <row r="290" spans="1:6" x14ac:dyDescent="0.25">
      <c r="A290" s="2" t="s">
        <v>1144</v>
      </c>
      <c r="B290" s="2">
        <v>6.7</v>
      </c>
      <c r="E290" s="4" t="s">
        <v>2451</v>
      </c>
      <c r="F290">
        <v>6.6</v>
      </c>
    </row>
    <row r="291" spans="1:6" x14ac:dyDescent="0.25">
      <c r="A291" s="2" t="s">
        <v>1148</v>
      </c>
      <c r="B291" s="2">
        <v>6.1</v>
      </c>
      <c r="E291" s="4" t="s">
        <v>4612</v>
      </c>
      <c r="F291">
        <v>6</v>
      </c>
    </row>
    <row r="292" spans="1:6" x14ac:dyDescent="0.25">
      <c r="A292" s="2" t="s">
        <v>1153</v>
      </c>
      <c r="B292" s="2">
        <v>8.5</v>
      </c>
      <c r="E292" s="4" t="s">
        <v>648</v>
      </c>
      <c r="F292">
        <v>6.1000000000000005</v>
      </c>
    </row>
    <row r="293" spans="1:6" x14ac:dyDescent="0.25">
      <c r="A293" s="2" t="s">
        <v>1157</v>
      </c>
      <c r="B293" s="2">
        <v>6.9</v>
      </c>
      <c r="E293" s="4" t="s">
        <v>8913</v>
      </c>
      <c r="F293">
        <v>4.8</v>
      </c>
    </row>
    <row r="294" spans="1:6" x14ac:dyDescent="0.25">
      <c r="A294" s="2" t="s">
        <v>191</v>
      </c>
      <c r="B294" s="2">
        <v>7.3</v>
      </c>
      <c r="E294" s="4" t="s">
        <v>2504</v>
      </c>
      <c r="F294">
        <v>7</v>
      </c>
    </row>
    <row r="295" spans="1:6" x14ac:dyDescent="0.25">
      <c r="A295" s="2" t="s">
        <v>40</v>
      </c>
      <c r="B295" s="2">
        <v>6.7</v>
      </c>
      <c r="E295" s="4" t="s">
        <v>2074</v>
      </c>
      <c r="F295">
        <v>5.15</v>
      </c>
    </row>
    <row r="296" spans="1:6" x14ac:dyDescent="0.25">
      <c r="A296" s="2" t="s">
        <v>1169</v>
      </c>
      <c r="B296" s="2">
        <v>6.9</v>
      </c>
      <c r="E296" s="4" t="s">
        <v>8147</v>
      </c>
      <c r="F296">
        <v>6.8</v>
      </c>
    </row>
    <row r="297" spans="1:6" x14ac:dyDescent="0.25">
      <c r="A297" s="2" t="s">
        <v>106</v>
      </c>
      <c r="B297" s="2">
        <v>5.0999999999999996</v>
      </c>
      <c r="E297" s="4" t="s">
        <v>4101</v>
      </c>
      <c r="F297">
        <v>7.8</v>
      </c>
    </row>
    <row r="298" spans="1:6" x14ac:dyDescent="0.25">
      <c r="A298" s="2" t="s">
        <v>379</v>
      </c>
      <c r="B298" s="2">
        <v>6.8</v>
      </c>
      <c r="E298" s="4" t="s">
        <v>588</v>
      </c>
      <c r="F298">
        <v>6.95</v>
      </c>
    </row>
    <row r="299" spans="1:6" x14ac:dyDescent="0.25">
      <c r="A299" s="2" t="s">
        <v>142</v>
      </c>
      <c r="B299" s="2">
        <v>5.8</v>
      </c>
      <c r="E299" s="4" t="s">
        <v>375</v>
      </c>
      <c r="F299">
        <v>8.3000000000000007</v>
      </c>
    </row>
    <row r="300" spans="1:6" x14ac:dyDescent="0.25">
      <c r="A300" s="2" t="s">
        <v>434</v>
      </c>
      <c r="B300" s="2">
        <v>6.7</v>
      </c>
      <c r="E300" s="4" t="s">
        <v>4071</v>
      </c>
      <c r="F300">
        <v>6.2</v>
      </c>
    </row>
    <row r="301" spans="1:6" x14ac:dyDescent="0.25">
      <c r="A301" s="2" t="s">
        <v>1186</v>
      </c>
      <c r="B301" s="2">
        <v>6</v>
      </c>
      <c r="E301" s="4" t="s">
        <v>2711</v>
      </c>
      <c r="F301">
        <v>6.7</v>
      </c>
    </row>
    <row r="302" spans="1:6" x14ac:dyDescent="0.25">
      <c r="A302" s="2" t="s">
        <v>1191</v>
      </c>
      <c r="B302" s="2">
        <v>5.7</v>
      </c>
      <c r="E302" s="4" t="s">
        <v>1654</v>
      </c>
      <c r="F302">
        <v>7.2</v>
      </c>
    </row>
    <row r="303" spans="1:6" x14ac:dyDescent="0.25">
      <c r="A303" s="2" t="s">
        <v>1194</v>
      </c>
      <c r="B303" s="2">
        <v>8</v>
      </c>
      <c r="E303" s="4" t="s">
        <v>5280</v>
      </c>
      <c r="F303">
        <v>6.25</v>
      </c>
    </row>
    <row r="304" spans="1:6" x14ac:dyDescent="0.25">
      <c r="A304" s="2" t="s">
        <v>1197</v>
      </c>
      <c r="B304" s="2">
        <v>8.1999999999999993</v>
      </c>
      <c r="E304" s="4" t="s">
        <v>326</v>
      </c>
      <c r="F304">
        <v>6.416666666666667</v>
      </c>
    </row>
    <row r="305" spans="1:6" x14ac:dyDescent="0.25">
      <c r="A305" s="2" t="s">
        <v>34</v>
      </c>
      <c r="B305" s="2">
        <v>5.4</v>
      </c>
      <c r="E305" s="4" t="s">
        <v>191</v>
      </c>
      <c r="F305">
        <v>6.4379310344827596</v>
      </c>
    </row>
    <row r="306" spans="1:6" x14ac:dyDescent="0.25">
      <c r="A306" s="2" t="s">
        <v>1203</v>
      </c>
      <c r="B306" s="2">
        <v>7.2</v>
      </c>
      <c r="E306" s="4" t="s">
        <v>1413</v>
      </c>
      <c r="F306">
        <v>4.7</v>
      </c>
    </row>
    <row r="307" spans="1:6" x14ac:dyDescent="0.25">
      <c r="A307" s="2" t="s">
        <v>1209</v>
      </c>
      <c r="B307" s="2">
        <v>7.5</v>
      </c>
      <c r="E307" s="4" t="s">
        <v>566</v>
      </c>
      <c r="F307">
        <v>6.833333333333333</v>
      </c>
    </row>
    <row r="308" spans="1:6" x14ac:dyDescent="0.25">
      <c r="A308" s="2" t="s">
        <v>1211</v>
      </c>
      <c r="B308" s="2">
        <v>7</v>
      </c>
      <c r="E308" s="4" t="s">
        <v>66</v>
      </c>
      <c r="F308">
        <v>7.9</v>
      </c>
    </row>
    <row r="309" spans="1:6" x14ac:dyDescent="0.25">
      <c r="A309" s="2" t="s">
        <v>1216</v>
      </c>
      <c r="B309" s="2">
        <v>3.3</v>
      </c>
      <c r="E309" s="4" t="s">
        <v>2099</v>
      </c>
      <c r="F309">
        <v>7.25</v>
      </c>
    </row>
    <row r="310" spans="1:6" x14ac:dyDescent="0.25">
      <c r="A310" s="2" t="s">
        <v>93</v>
      </c>
      <c r="B310" s="2">
        <v>6</v>
      </c>
      <c r="E310" s="4" t="s">
        <v>788</v>
      </c>
      <c r="F310">
        <v>6.45</v>
      </c>
    </row>
    <row r="311" spans="1:6" x14ac:dyDescent="0.25">
      <c r="A311" s="2" t="s">
        <v>289</v>
      </c>
      <c r="B311" s="2">
        <v>7.1</v>
      </c>
      <c r="E311" s="4" t="s">
        <v>1717</v>
      </c>
      <c r="F311">
        <v>6.3</v>
      </c>
    </row>
    <row r="312" spans="1:6" x14ac:dyDescent="0.25">
      <c r="A312" s="2" t="s">
        <v>1225</v>
      </c>
      <c r="B312" s="2">
        <v>5.4</v>
      </c>
      <c r="E312" s="4" t="s">
        <v>849</v>
      </c>
      <c r="F312">
        <v>6.8999999999999995</v>
      </c>
    </row>
    <row r="313" spans="1:6" x14ac:dyDescent="0.25">
      <c r="A313" s="2" t="s">
        <v>40</v>
      </c>
      <c r="B313" s="2">
        <v>6.1</v>
      </c>
      <c r="E313" s="4" t="s">
        <v>1299</v>
      </c>
      <c r="F313">
        <v>6.1000000000000005</v>
      </c>
    </row>
    <row r="314" spans="1:6" x14ac:dyDescent="0.25">
      <c r="A314" s="2" t="s">
        <v>1231</v>
      </c>
      <c r="B314" s="2">
        <v>5.3</v>
      </c>
      <c r="E314" s="4" t="s">
        <v>429</v>
      </c>
      <c r="F314">
        <v>6.1857142857142851</v>
      </c>
    </row>
    <row r="315" spans="1:6" x14ac:dyDescent="0.25">
      <c r="A315" s="2" t="s">
        <v>356</v>
      </c>
      <c r="B315" s="2">
        <v>2.2000000000000002</v>
      </c>
      <c r="E315" s="4" t="s">
        <v>214</v>
      </c>
      <c r="F315">
        <v>6.666666666666667</v>
      </c>
    </row>
    <row r="316" spans="1:6" x14ac:dyDescent="0.25">
      <c r="A316" s="2" t="s">
        <v>1239</v>
      </c>
      <c r="B316" s="2">
        <v>7</v>
      </c>
      <c r="E316" s="4" t="s">
        <v>4562</v>
      </c>
      <c r="F316">
        <v>5.6</v>
      </c>
    </row>
    <row r="317" spans="1:6" x14ac:dyDescent="0.25">
      <c r="A317" s="2" t="s">
        <v>1244</v>
      </c>
      <c r="B317" s="2">
        <v>3.8</v>
      </c>
      <c r="E317" s="4" t="s">
        <v>768</v>
      </c>
      <c r="F317">
        <v>7.2</v>
      </c>
    </row>
    <row r="318" spans="1:6" x14ac:dyDescent="0.25">
      <c r="A318" s="2" t="s">
        <v>1248</v>
      </c>
      <c r="B318" s="2">
        <v>6.9</v>
      </c>
      <c r="E318" s="4" t="s">
        <v>5236</v>
      </c>
      <c r="F318">
        <v>7.5</v>
      </c>
    </row>
    <row r="319" spans="1:6" x14ac:dyDescent="0.25">
      <c r="A319" s="2" t="s">
        <v>326</v>
      </c>
      <c r="B319" s="2">
        <v>7.2</v>
      </c>
      <c r="E319" s="4" t="s">
        <v>4188</v>
      </c>
      <c r="F319">
        <v>6.8</v>
      </c>
    </row>
    <row r="320" spans="1:6" x14ac:dyDescent="0.25">
      <c r="A320" s="2" t="s">
        <v>1258</v>
      </c>
      <c r="B320" s="2">
        <v>7.3</v>
      </c>
      <c r="E320" s="4" t="s">
        <v>4157</v>
      </c>
      <c r="F320">
        <v>4.4000000000000004</v>
      </c>
    </row>
    <row r="321" spans="1:6" x14ac:dyDescent="0.25">
      <c r="A321" s="2" t="s">
        <v>1262</v>
      </c>
      <c r="B321" s="2">
        <v>6.3</v>
      </c>
      <c r="E321" s="4" t="s">
        <v>1892</v>
      </c>
      <c r="F321">
        <v>7.8</v>
      </c>
    </row>
    <row r="322" spans="1:6" x14ac:dyDescent="0.25">
      <c r="A322" s="2" t="s">
        <v>1265</v>
      </c>
      <c r="B322" s="2">
        <v>7.5</v>
      </c>
      <c r="E322" s="4" t="s">
        <v>3036</v>
      </c>
      <c r="F322">
        <v>7.1</v>
      </c>
    </row>
    <row r="323" spans="1:6" x14ac:dyDescent="0.25">
      <c r="A323" s="2" t="s">
        <v>1269</v>
      </c>
      <c r="B323" s="2">
        <v>7.6</v>
      </c>
      <c r="E323" s="4" t="s">
        <v>2861</v>
      </c>
      <c r="F323">
        <v>6.6</v>
      </c>
    </row>
    <row r="324" spans="1:6" x14ac:dyDescent="0.25">
      <c r="A324" s="2" t="s">
        <v>1275</v>
      </c>
      <c r="B324" s="2">
        <v>6.8</v>
      </c>
      <c r="E324" s="4" t="s">
        <v>1876</v>
      </c>
      <c r="F324">
        <v>8.5</v>
      </c>
    </row>
    <row r="325" spans="1:6" x14ac:dyDescent="0.25">
      <c r="A325" s="2" t="s">
        <v>1279</v>
      </c>
      <c r="B325" s="2">
        <v>5.2</v>
      </c>
      <c r="E325" s="4" t="s">
        <v>1818</v>
      </c>
      <c r="F325">
        <v>5.94</v>
      </c>
    </row>
    <row r="326" spans="1:6" x14ac:dyDescent="0.25">
      <c r="A326" s="2" t="s">
        <v>1283</v>
      </c>
      <c r="B326" s="2">
        <v>7.7</v>
      </c>
      <c r="E326" s="4" t="s">
        <v>434</v>
      </c>
      <c r="F326">
        <v>7.1499999999999986</v>
      </c>
    </row>
    <row r="327" spans="1:6" x14ac:dyDescent="0.25">
      <c r="A327" s="2" t="s">
        <v>1094</v>
      </c>
      <c r="B327" s="2">
        <v>6.2</v>
      </c>
      <c r="E327" s="4" t="s">
        <v>2221</v>
      </c>
      <c r="F327">
        <v>5.6</v>
      </c>
    </row>
    <row r="328" spans="1:6" x14ac:dyDescent="0.25">
      <c r="A328" s="2" t="s">
        <v>54</v>
      </c>
      <c r="B328" s="2">
        <v>7.7</v>
      </c>
      <c r="E328" s="4" t="s">
        <v>1389</v>
      </c>
      <c r="F328">
        <v>7.5</v>
      </c>
    </row>
    <row r="329" spans="1:6" x14ac:dyDescent="0.25">
      <c r="A329" s="2" t="s">
        <v>936</v>
      </c>
      <c r="B329" s="2">
        <v>4.3</v>
      </c>
      <c r="E329" s="4" t="s">
        <v>6341</v>
      </c>
      <c r="F329">
        <v>5.4</v>
      </c>
    </row>
    <row r="330" spans="1:6" x14ac:dyDescent="0.25">
      <c r="A330" s="2" t="s">
        <v>1299</v>
      </c>
      <c r="B330" s="2">
        <v>6.9</v>
      </c>
      <c r="E330" s="4" t="s">
        <v>289</v>
      </c>
      <c r="F330">
        <v>7.75</v>
      </c>
    </row>
    <row r="331" spans="1:6" x14ac:dyDescent="0.25">
      <c r="A331" s="2" t="s">
        <v>326</v>
      </c>
      <c r="B331" s="2">
        <v>6.6</v>
      </c>
      <c r="E331" s="4" t="s">
        <v>6222</v>
      </c>
      <c r="F331">
        <v>6.7</v>
      </c>
    </row>
    <row r="332" spans="1:6" x14ac:dyDescent="0.25">
      <c r="A332" s="2" t="s">
        <v>1306</v>
      </c>
      <c r="B332" s="2">
        <v>7</v>
      </c>
      <c r="E332" s="4" t="s">
        <v>822</v>
      </c>
      <c r="F332">
        <v>6.5</v>
      </c>
    </row>
    <row r="333" spans="1:6" x14ac:dyDescent="0.25">
      <c r="A333" s="2" t="s">
        <v>1309</v>
      </c>
      <c r="B333" s="2">
        <v>6.7</v>
      </c>
      <c r="E333" s="4" t="s">
        <v>1744</v>
      </c>
      <c r="F333">
        <v>7</v>
      </c>
    </row>
    <row r="334" spans="1:6" x14ac:dyDescent="0.25">
      <c r="A334" s="2" t="s">
        <v>326</v>
      </c>
      <c r="B334" s="2">
        <v>8.1999999999999993</v>
      </c>
      <c r="E334" s="4" t="s">
        <v>5228</v>
      </c>
      <c r="F334">
        <v>6.25</v>
      </c>
    </row>
    <row r="335" spans="1:6" x14ac:dyDescent="0.25">
      <c r="A335" s="2" t="s">
        <v>385</v>
      </c>
      <c r="B335" s="2">
        <v>8.9</v>
      </c>
      <c r="E335" s="4" t="s">
        <v>8971</v>
      </c>
      <c r="F335">
        <v>6.7</v>
      </c>
    </row>
    <row r="336" spans="1:6" x14ac:dyDescent="0.25">
      <c r="A336" s="2" t="s">
        <v>385</v>
      </c>
      <c r="B336" s="2">
        <v>8.6999999999999993</v>
      </c>
      <c r="E336" s="4" t="s">
        <v>5303</v>
      </c>
      <c r="F336">
        <v>6.5</v>
      </c>
    </row>
    <row r="337" spans="1:6" x14ac:dyDescent="0.25">
      <c r="A337" s="2" t="s">
        <v>34</v>
      </c>
      <c r="B337" s="2">
        <v>5.5</v>
      </c>
      <c r="E337" s="4" t="s">
        <v>5346</v>
      </c>
      <c r="F337">
        <v>6.9</v>
      </c>
    </row>
    <row r="338" spans="1:6" x14ac:dyDescent="0.25">
      <c r="A338" s="2" t="s">
        <v>1262</v>
      </c>
      <c r="B338" s="2">
        <v>5.7</v>
      </c>
      <c r="E338" s="4" t="s">
        <v>2437</v>
      </c>
      <c r="F338">
        <v>6.6</v>
      </c>
    </row>
    <row r="339" spans="1:6" x14ac:dyDescent="0.25">
      <c r="A339" s="2" t="s">
        <v>1323</v>
      </c>
      <c r="B339" s="2">
        <v>6.3</v>
      </c>
      <c r="E339" s="4" t="s">
        <v>12593</v>
      </c>
      <c r="F339">
        <v>7.6</v>
      </c>
    </row>
    <row r="340" spans="1:6" x14ac:dyDescent="0.25">
      <c r="A340" s="2" t="s">
        <v>161</v>
      </c>
      <c r="B340" s="2">
        <v>5.9</v>
      </c>
      <c r="E340" s="4" t="s">
        <v>6508</v>
      </c>
      <c r="F340">
        <v>7.2666666666666657</v>
      </c>
    </row>
    <row r="341" spans="1:6" x14ac:dyDescent="0.25">
      <c r="A341" s="2" t="s">
        <v>919</v>
      </c>
      <c r="B341" s="2">
        <v>7.6</v>
      </c>
      <c r="E341" s="4" t="s">
        <v>9560</v>
      </c>
      <c r="F341">
        <v>7.5</v>
      </c>
    </row>
    <row r="342" spans="1:6" x14ac:dyDescent="0.25">
      <c r="A342" s="2" t="s">
        <v>142</v>
      </c>
      <c r="B342" s="2">
        <v>6.6</v>
      </c>
      <c r="E342" s="4" t="s">
        <v>2421</v>
      </c>
      <c r="F342">
        <v>7.1</v>
      </c>
    </row>
    <row r="343" spans="1:6" x14ac:dyDescent="0.25">
      <c r="A343" s="2" t="s">
        <v>47</v>
      </c>
      <c r="B343" s="2">
        <v>5.3</v>
      </c>
      <c r="E343" s="4" t="s">
        <v>2177</v>
      </c>
      <c r="F343">
        <v>7.2750000000000004</v>
      </c>
    </row>
    <row r="344" spans="1:6" x14ac:dyDescent="0.25">
      <c r="A344" s="2" t="s">
        <v>1341</v>
      </c>
      <c r="B344" s="2">
        <v>6</v>
      </c>
      <c r="E344" s="4" t="s">
        <v>13040</v>
      </c>
      <c r="F344">
        <v>5.7</v>
      </c>
    </row>
    <row r="345" spans="1:6" x14ac:dyDescent="0.25">
      <c r="A345" s="2" t="s">
        <v>1344</v>
      </c>
      <c r="B345" s="2">
        <v>8</v>
      </c>
      <c r="E345" s="4" t="s">
        <v>10800</v>
      </c>
      <c r="F345">
        <v>4.7</v>
      </c>
    </row>
    <row r="346" spans="1:6" x14ac:dyDescent="0.25">
      <c r="A346" s="2" t="s">
        <v>1068</v>
      </c>
      <c r="B346" s="2">
        <v>5.6</v>
      </c>
      <c r="E346" s="4" t="s">
        <v>4636</v>
      </c>
      <c r="F346">
        <v>7.3666666666666671</v>
      </c>
    </row>
    <row r="347" spans="1:6" x14ac:dyDescent="0.25">
      <c r="A347" s="2" t="s">
        <v>142</v>
      </c>
      <c r="B347" s="2">
        <v>5.9</v>
      </c>
      <c r="E347" s="4" t="s">
        <v>8746</v>
      </c>
      <c r="F347">
        <v>7.3</v>
      </c>
    </row>
    <row r="348" spans="1:6" x14ac:dyDescent="0.25">
      <c r="A348" s="2" t="s">
        <v>1353</v>
      </c>
      <c r="B348" s="2">
        <v>7.3</v>
      </c>
      <c r="E348" s="4" t="s">
        <v>2645</v>
      </c>
      <c r="F348">
        <v>5.8999999999999986</v>
      </c>
    </row>
    <row r="349" spans="1:6" x14ac:dyDescent="0.25">
      <c r="A349" s="2" t="s">
        <v>191</v>
      </c>
      <c r="B349" s="2">
        <v>7.9</v>
      </c>
      <c r="E349" s="4" t="s">
        <v>5755</v>
      </c>
      <c r="F349">
        <v>4.8</v>
      </c>
    </row>
    <row r="350" spans="1:6" x14ac:dyDescent="0.25">
      <c r="A350" s="2" t="s">
        <v>47</v>
      </c>
      <c r="B350" s="2">
        <v>6.8</v>
      </c>
      <c r="E350" s="4" t="s">
        <v>4846</v>
      </c>
      <c r="F350">
        <v>8.1</v>
      </c>
    </row>
    <row r="351" spans="1:6" x14ac:dyDescent="0.25">
      <c r="A351" s="2" t="s">
        <v>293</v>
      </c>
      <c r="B351" s="2">
        <v>6.6</v>
      </c>
      <c r="E351" s="4" t="s">
        <v>3347</v>
      </c>
      <c r="F351">
        <v>5.9</v>
      </c>
    </row>
    <row r="352" spans="1:6" x14ac:dyDescent="0.25">
      <c r="A352" s="2" t="s">
        <v>1364</v>
      </c>
      <c r="B352" s="2">
        <v>6.6</v>
      </c>
      <c r="E352" s="4" t="s">
        <v>2989</v>
      </c>
      <c r="F352">
        <v>6.4</v>
      </c>
    </row>
    <row r="353" spans="1:6" x14ac:dyDescent="0.25">
      <c r="A353" s="2" t="s">
        <v>1368</v>
      </c>
      <c r="B353" s="2">
        <v>7</v>
      </c>
      <c r="E353" s="4" t="s">
        <v>1721</v>
      </c>
      <c r="F353">
        <v>5.6</v>
      </c>
    </row>
    <row r="354" spans="1:6" x14ac:dyDescent="0.25">
      <c r="A354" s="2" t="s">
        <v>548</v>
      </c>
      <c r="B354" s="2">
        <v>7</v>
      </c>
      <c r="E354" s="4" t="s">
        <v>5517</v>
      </c>
      <c r="F354">
        <v>7.8</v>
      </c>
    </row>
    <row r="355" spans="1:6" x14ac:dyDescent="0.25">
      <c r="A355" s="2" t="s">
        <v>1378</v>
      </c>
      <c r="B355" s="2">
        <v>7.3</v>
      </c>
      <c r="E355" s="4" t="s">
        <v>3895</v>
      </c>
      <c r="F355">
        <v>6.1</v>
      </c>
    </row>
    <row r="356" spans="1:6" x14ac:dyDescent="0.25">
      <c r="A356" s="2" t="s">
        <v>1382</v>
      </c>
      <c r="B356" s="2">
        <v>5.5</v>
      </c>
      <c r="E356" s="4" t="s">
        <v>3317</v>
      </c>
      <c r="F356">
        <v>7</v>
      </c>
    </row>
    <row r="357" spans="1:6" x14ac:dyDescent="0.25">
      <c r="A357" s="2" t="s">
        <v>1385</v>
      </c>
      <c r="B357" s="2">
        <v>8.5</v>
      </c>
      <c r="E357" s="4" t="s">
        <v>9715</v>
      </c>
      <c r="F357">
        <v>6.2</v>
      </c>
    </row>
    <row r="358" spans="1:6" x14ac:dyDescent="0.25">
      <c r="A358" s="2" t="s">
        <v>1389</v>
      </c>
      <c r="B358" s="2">
        <v>7.5</v>
      </c>
      <c r="E358" s="4" t="s">
        <v>1587</v>
      </c>
      <c r="F358">
        <v>4.9999999999999991</v>
      </c>
    </row>
    <row r="359" spans="1:6" x14ac:dyDescent="0.25">
      <c r="A359" s="2" t="s">
        <v>1392</v>
      </c>
      <c r="B359" s="2">
        <v>7</v>
      </c>
      <c r="E359" s="4" t="s">
        <v>6308</v>
      </c>
      <c r="F359">
        <v>7.1</v>
      </c>
    </row>
    <row r="360" spans="1:6" x14ac:dyDescent="0.25">
      <c r="A360" s="2" t="s">
        <v>1396</v>
      </c>
      <c r="B360" s="2">
        <v>7.8</v>
      </c>
      <c r="E360" s="4" t="s">
        <v>6292</v>
      </c>
      <c r="F360">
        <v>3.7</v>
      </c>
    </row>
    <row r="361" spans="1:6" x14ac:dyDescent="0.25">
      <c r="A361" s="2" t="s">
        <v>40</v>
      </c>
      <c r="B361" s="2">
        <v>7.6</v>
      </c>
      <c r="E361" s="4" t="s">
        <v>4979</v>
      </c>
      <c r="F361">
        <v>5.2</v>
      </c>
    </row>
    <row r="362" spans="1:6" x14ac:dyDescent="0.25">
      <c r="A362" s="2" t="s">
        <v>858</v>
      </c>
      <c r="B362" s="2">
        <v>7.6</v>
      </c>
      <c r="E362" s="4" t="s">
        <v>6501</v>
      </c>
      <c r="F362">
        <v>7.2</v>
      </c>
    </row>
    <row r="363" spans="1:6" x14ac:dyDescent="0.25">
      <c r="A363" s="2" t="s">
        <v>1405</v>
      </c>
      <c r="B363" s="2">
        <v>6.1</v>
      </c>
      <c r="E363" s="4" t="s">
        <v>3142</v>
      </c>
      <c r="F363">
        <v>6</v>
      </c>
    </row>
    <row r="364" spans="1:6" x14ac:dyDescent="0.25">
      <c r="A364" s="2" t="s">
        <v>1408</v>
      </c>
      <c r="B364" s="2">
        <v>6.8</v>
      </c>
      <c r="E364" s="4" t="s">
        <v>1378</v>
      </c>
      <c r="F364">
        <v>7.3</v>
      </c>
    </row>
    <row r="365" spans="1:6" x14ac:dyDescent="0.25">
      <c r="A365" s="2" t="s">
        <v>1413</v>
      </c>
      <c r="B365" s="2">
        <v>5</v>
      </c>
      <c r="E365" s="4" t="s">
        <v>2696</v>
      </c>
      <c r="F365">
        <v>7.9</v>
      </c>
    </row>
    <row r="366" spans="1:6" x14ac:dyDescent="0.25">
      <c r="A366" s="2" t="s">
        <v>1417</v>
      </c>
      <c r="B366" s="2">
        <v>7.1</v>
      </c>
      <c r="E366" s="4" t="s">
        <v>6685</v>
      </c>
      <c r="F366">
        <v>7.4749999999999996</v>
      </c>
    </row>
    <row r="367" spans="1:6" x14ac:dyDescent="0.25">
      <c r="A367" s="2" t="s">
        <v>1392</v>
      </c>
      <c r="B367" s="2">
        <v>5.5</v>
      </c>
      <c r="E367" s="4" t="s">
        <v>8711</v>
      </c>
      <c r="F367">
        <v>6.7</v>
      </c>
    </row>
    <row r="368" spans="1:6" x14ac:dyDescent="0.25">
      <c r="A368" s="2" t="s">
        <v>1424</v>
      </c>
      <c r="B368" s="2">
        <v>5.6</v>
      </c>
      <c r="E368" s="4" t="s">
        <v>4172</v>
      </c>
      <c r="F368">
        <v>6.9</v>
      </c>
    </row>
    <row r="369" spans="1:6" x14ac:dyDescent="0.25">
      <c r="A369" s="2" t="s">
        <v>455</v>
      </c>
      <c r="B369" s="2">
        <v>7.1</v>
      </c>
      <c r="E369" s="4" t="s">
        <v>1530</v>
      </c>
      <c r="F369">
        <v>5.5749999999999993</v>
      </c>
    </row>
    <row r="370" spans="1:6" x14ac:dyDescent="0.25">
      <c r="A370" s="2" t="s">
        <v>1430</v>
      </c>
      <c r="B370" s="2">
        <v>4.9000000000000004</v>
      </c>
      <c r="E370" s="4" t="s">
        <v>538</v>
      </c>
      <c r="F370">
        <v>5.7833333333333323</v>
      </c>
    </row>
    <row r="371" spans="1:6" x14ac:dyDescent="0.25">
      <c r="A371" s="2" t="s">
        <v>1435</v>
      </c>
      <c r="B371" s="2">
        <v>7.4</v>
      </c>
      <c r="E371" s="4" t="s">
        <v>2790</v>
      </c>
      <c r="F371">
        <v>6.4</v>
      </c>
    </row>
    <row r="372" spans="1:6" x14ac:dyDescent="0.25">
      <c r="A372" s="2" t="s">
        <v>1439</v>
      </c>
      <c r="B372" s="2">
        <v>5.7</v>
      </c>
      <c r="E372" s="4" t="s">
        <v>5594</v>
      </c>
      <c r="F372">
        <v>4.9000000000000004</v>
      </c>
    </row>
    <row r="373" spans="1:6" x14ac:dyDescent="0.25">
      <c r="A373" s="2" t="s">
        <v>1444</v>
      </c>
      <c r="B373" s="2">
        <v>6.4</v>
      </c>
      <c r="E373" s="4" t="s">
        <v>5998</v>
      </c>
      <c r="F373">
        <v>6.2</v>
      </c>
    </row>
    <row r="374" spans="1:6" x14ac:dyDescent="0.25">
      <c r="A374" s="2" t="s">
        <v>142</v>
      </c>
      <c r="B374" s="2">
        <v>5.9</v>
      </c>
      <c r="E374" s="4" t="s">
        <v>7166</v>
      </c>
      <c r="F374">
        <v>5.8</v>
      </c>
    </row>
    <row r="375" spans="1:6" x14ac:dyDescent="0.25">
      <c r="A375" s="2" t="s">
        <v>34</v>
      </c>
      <c r="B375" s="2">
        <v>5.5</v>
      </c>
      <c r="E375" s="4" t="s">
        <v>3189</v>
      </c>
      <c r="F375">
        <v>4.7</v>
      </c>
    </row>
    <row r="376" spans="1:6" x14ac:dyDescent="0.25">
      <c r="A376" s="2" t="s">
        <v>1453</v>
      </c>
      <c r="B376" s="2">
        <v>6.9</v>
      </c>
      <c r="E376" s="4" t="s">
        <v>3625</v>
      </c>
      <c r="F376">
        <v>4.7</v>
      </c>
    </row>
    <row r="377" spans="1:6" x14ac:dyDescent="0.25">
      <c r="A377" s="2" t="s">
        <v>1095</v>
      </c>
      <c r="B377" s="2">
        <v>6.2</v>
      </c>
      <c r="E377" s="4" t="s">
        <v>7451</v>
      </c>
      <c r="F377">
        <v>5.3</v>
      </c>
    </row>
    <row r="378" spans="1:6" x14ac:dyDescent="0.25">
      <c r="A378" s="2" t="s">
        <v>233</v>
      </c>
      <c r="B378" s="2">
        <v>7</v>
      </c>
      <c r="E378" s="4" t="s">
        <v>3533</v>
      </c>
      <c r="F378">
        <v>7.4</v>
      </c>
    </row>
    <row r="379" spans="1:6" x14ac:dyDescent="0.25">
      <c r="A379" s="2" t="s">
        <v>783</v>
      </c>
      <c r="B379" s="2">
        <v>5.6</v>
      </c>
      <c r="E379" s="4" t="s">
        <v>1353</v>
      </c>
      <c r="F379">
        <v>7.3</v>
      </c>
    </row>
    <row r="380" spans="1:6" x14ac:dyDescent="0.25">
      <c r="A380" s="2" t="s">
        <v>849</v>
      </c>
      <c r="B380" s="2">
        <v>7</v>
      </c>
      <c r="E380" s="4" t="s">
        <v>5800</v>
      </c>
      <c r="F380">
        <v>5.166666666666667</v>
      </c>
    </row>
    <row r="381" spans="1:6" x14ac:dyDescent="0.25">
      <c r="A381" s="2" t="s">
        <v>1469</v>
      </c>
      <c r="B381" s="2">
        <v>6.8</v>
      </c>
      <c r="E381" s="4" t="s">
        <v>2743</v>
      </c>
      <c r="F381">
        <v>4.9000000000000004</v>
      </c>
    </row>
    <row r="382" spans="1:6" x14ac:dyDescent="0.25">
      <c r="A382" s="2" t="s">
        <v>919</v>
      </c>
      <c r="B382" s="2">
        <v>5.4</v>
      </c>
      <c r="E382" s="4" t="s">
        <v>4427</v>
      </c>
      <c r="F382">
        <v>6.2</v>
      </c>
    </row>
    <row r="383" spans="1:6" x14ac:dyDescent="0.25">
      <c r="A383" s="2" t="s">
        <v>321</v>
      </c>
      <c r="B383" s="2">
        <v>6.1</v>
      </c>
      <c r="E383" s="4" t="s">
        <v>4759</v>
      </c>
      <c r="F383">
        <v>6</v>
      </c>
    </row>
    <row r="384" spans="1:6" x14ac:dyDescent="0.25">
      <c r="A384" s="2" t="s">
        <v>1417</v>
      </c>
      <c r="B384" s="2">
        <v>6.7</v>
      </c>
      <c r="E384" s="4" t="s">
        <v>3337</v>
      </c>
      <c r="F384">
        <v>6.2333333333333334</v>
      </c>
    </row>
    <row r="385" spans="1:6" x14ac:dyDescent="0.25">
      <c r="A385" s="2" t="s">
        <v>54</v>
      </c>
      <c r="B385" s="2">
        <v>4.3</v>
      </c>
      <c r="E385" s="4" t="s">
        <v>6372</v>
      </c>
      <c r="F385">
        <v>6.2</v>
      </c>
    </row>
    <row r="386" spans="1:6" x14ac:dyDescent="0.25">
      <c r="A386" s="2" t="s">
        <v>123</v>
      </c>
      <c r="B386" s="2">
        <v>6.9</v>
      </c>
      <c r="E386" s="4" t="s">
        <v>8157</v>
      </c>
      <c r="F386">
        <v>6.45</v>
      </c>
    </row>
    <row r="387" spans="1:6" x14ac:dyDescent="0.25">
      <c r="A387" s="2" t="s">
        <v>1072</v>
      </c>
      <c r="B387" s="2">
        <v>8</v>
      </c>
      <c r="E387" s="4" t="s">
        <v>12426</v>
      </c>
      <c r="F387">
        <v>6.8</v>
      </c>
    </row>
    <row r="388" spans="1:6" x14ac:dyDescent="0.25">
      <c r="A388" s="2" t="s">
        <v>1491</v>
      </c>
      <c r="B388" s="2">
        <v>4.4000000000000004</v>
      </c>
      <c r="E388" s="4" t="s">
        <v>4301</v>
      </c>
      <c r="F388">
        <v>4.8</v>
      </c>
    </row>
    <row r="389" spans="1:6" x14ac:dyDescent="0.25">
      <c r="A389" s="2" t="s">
        <v>1497</v>
      </c>
      <c r="B389" s="2">
        <v>7.3</v>
      </c>
      <c r="E389" s="4" t="s">
        <v>12190</v>
      </c>
      <c r="F389">
        <v>6.6</v>
      </c>
    </row>
    <row r="390" spans="1:6" x14ac:dyDescent="0.25">
      <c r="A390" s="2" t="s">
        <v>490</v>
      </c>
      <c r="B390" s="2">
        <v>6.3</v>
      </c>
      <c r="E390" s="4" t="s">
        <v>6028</v>
      </c>
      <c r="F390">
        <v>7.7</v>
      </c>
    </row>
    <row r="391" spans="1:6" x14ac:dyDescent="0.25">
      <c r="A391" s="2" t="s">
        <v>233</v>
      </c>
      <c r="B391" s="2">
        <v>6.7</v>
      </c>
      <c r="E391" s="4" t="s">
        <v>8575</v>
      </c>
      <c r="F391">
        <v>6.9</v>
      </c>
    </row>
    <row r="392" spans="1:6" x14ac:dyDescent="0.25">
      <c r="A392" s="2" t="s">
        <v>1503</v>
      </c>
      <c r="B392" s="2">
        <v>7.7</v>
      </c>
      <c r="E392" s="4" t="s">
        <v>10838</v>
      </c>
      <c r="F392">
        <v>7.1</v>
      </c>
    </row>
    <row r="393" spans="1:6" x14ac:dyDescent="0.25">
      <c r="A393" s="2" t="s">
        <v>1506</v>
      </c>
      <c r="B393" s="2">
        <v>6.5</v>
      </c>
      <c r="E393" s="4" t="s">
        <v>1606</v>
      </c>
      <c r="F393">
        <v>5.4</v>
      </c>
    </row>
    <row r="394" spans="1:6" x14ac:dyDescent="0.25">
      <c r="A394" s="2" t="s">
        <v>775</v>
      </c>
      <c r="B394" s="2">
        <v>7.8</v>
      </c>
      <c r="E394" s="4" t="s">
        <v>6831</v>
      </c>
      <c r="F394">
        <v>6.7</v>
      </c>
    </row>
    <row r="395" spans="1:6" x14ac:dyDescent="0.25">
      <c r="A395" s="2" t="s">
        <v>490</v>
      </c>
      <c r="B395" s="2">
        <v>6.4</v>
      </c>
      <c r="E395" s="4" t="s">
        <v>8006</v>
      </c>
      <c r="F395">
        <v>5.6</v>
      </c>
    </row>
    <row r="396" spans="1:6" x14ac:dyDescent="0.25">
      <c r="A396" s="2" t="s">
        <v>1007</v>
      </c>
      <c r="B396" s="2">
        <v>7.8</v>
      </c>
      <c r="E396" s="4" t="s">
        <v>1225</v>
      </c>
      <c r="F396">
        <v>6.8363636363636351</v>
      </c>
    </row>
    <row r="397" spans="1:6" x14ac:dyDescent="0.25">
      <c r="A397" s="2" t="s">
        <v>60</v>
      </c>
      <c r="B397" s="2">
        <v>5.8</v>
      </c>
      <c r="E397" s="4" t="s">
        <v>3858</v>
      </c>
      <c r="F397">
        <v>7.4</v>
      </c>
    </row>
    <row r="398" spans="1:6" x14ac:dyDescent="0.25">
      <c r="A398" s="2" t="s">
        <v>541</v>
      </c>
      <c r="B398" s="2">
        <v>7.1</v>
      </c>
      <c r="E398" s="4" t="s">
        <v>12357</v>
      </c>
      <c r="F398">
        <v>6.2</v>
      </c>
    </row>
    <row r="399" spans="1:6" x14ac:dyDescent="0.25">
      <c r="A399" s="2" t="s">
        <v>1522</v>
      </c>
      <c r="B399" s="2">
        <v>7.1</v>
      </c>
      <c r="E399" s="4" t="s">
        <v>10514</v>
      </c>
      <c r="F399">
        <v>6</v>
      </c>
    </row>
    <row r="400" spans="1:6" x14ac:dyDescent="0.25">
      <c r="A400" s="2" t="s">
        <v>802</v>
      </c>
      <c r="B400" s="2">
        <v>6.8</v>
      </c>
      <c r="E400" s="4" t="s">
        <v>11264</v>
      </c>
      <c r="F400">
        <v>6.2</v>
      </c>
    </row>
    <row r="401" spans="1:6" x14ac:dyDescent="0.25">
      <c r="A401" s="2" t="s">
        <v>1530</v>
      </c>
      <c r="B401" s="2">
        <v>4.8</v>
      </c>
      <c r="E401" s="4" t="s">
        <v>8390</v>
      </c>
      <c r="F401">
        <v>7.2</v>
      </c>
    </row>
    <row r="402" spans="1:6" x14ac:dyDescent="0.25">
      <c r="A402" s="2" t="s">
        <v>1144</v>
      </c>
      <c r="B402" s="2">
        <v>6.2</v>
      </c>
      <c r="E402" s="4" t="s">
        <v>7651</v>
      </c>
      <c r="F402">
        <v>7.5</v>
      </c>
    </row>
    <row r="403" spans="1:6" x14ac:dyDescent="0.25">
      <c r="A403" s="2" t="s">
        <v>1099</v>
      </c>
      <c r="B403" s="2">
        <v>6.9</v>
      </c>
      <c r="E403" s="4" t="s">
        <v>7195</v>
      </c>
      <c r="F403">
        <v>3</v>
      </c>
    </row>
    <row r="404" spans="1:6" x14ac:dyDescent="0.25">
      <c r="A404" s="2" t="s">
        <v>754</v>
      </c>
      <c r="B404" s="2">
        <v>7.3</v>
      </c>
      <c r="E404" s="4" t="s">
        <v>9896</v>
      </c>
      <c r="F404">
        <v>7</v>
      </c>
    </row>
    <row r="405" spans="1:6" x14ac:dyDescent="0.25">
      <c r="A405" s="2" t="s">
        <v>936</v>
      </c>
      <c r="B405" s="2">
        <v>6.6</v>
      </c>
      <c r="E405" s="4" t="s">
        <v>3430</v>
      </c>
      <c r="F405">
        <v>7.8</v>
      </c>
    </row>
    <row r="406" spans="1:6" x14ac:dyDescent="0.25">
      <c r="A406" s="2" t="s">
        <v>1007</v>
      </c>
      <c r="B406" s="2">
        <v>6.9</v>
      </c>
      <c r="E406" s="4" t="s">
        <v>6478</v>
      </c>
      <c r="F406">
        <v>7.1</v>
      </c>
    </row>
    <row r="407" spans="1:6" x14ac:dyDescent="0.25">
      <c r="A407" s="2" t="s">
        <v>326</v>
      </c>
      <c r="B407" s="2">
        <v>6.2</v>
      </c>
      <c r="E407" s="4" t="s">
        <v>8278</v>
      </c>
      <c r="F407">
        <v>5.7</v>
      </c>
    </row>
    <row r="408" spans="1:6" x14ac:dyDescent="0.25">
      <c r="A408" s="2" t="s">
        <v>913</v>
      </c>
      <c r="B408" s="2">
        <v>6.7</v>
      </c>
      <c r="E408" s="4" t="s">
        <v>13760</v>
      </c>
      <c r="F408">
        <v>7</v>
      </c>
    </row>
    <row r="409" spans="1:6" x14ac:dyDescent="0.25">
      <c r="A409" s="2" t="s">
        <v>1283</v>
      </c>
      <c r="B409" s="2">
        <v>7.6</v>
      </c>
      <c r="E409" s="4" t="s">
        <v>11660</v>
      </c>
      <c r="F409">
        <v>8.1</v>
      </c>
    </row>
    <row r="410" spans="1:6" x14ac:dyDescent="0.25">
      <c r="A410" s="2" t="s">
        <v>728</v>
      </c>
      <c r="B410" s="2">
        <v>6.7</v>
      </c>
      <c r="E410" s="4" t="s">
        <v>9837</v>
      </c>
      <c r="F410">
        <v>6.5</v>
      </c>
    </row>
    <row r="411" spans="1:6" x14ac:dyDescent="0.25">
      <c r="A411" s="2" t="s">
        <v>1559</v>
      </c>
      <c r="B411" s="2">
        <v>6.2</v>
      </c>
      <c r="E411" s="4" t="s">
        <v>4273</v>
      </c>
      <c r="F411">
        <v>6.8538461538461544</v>
      </c>
    </row>
    <row r="412" spans="1:6" x14ac:dyDescent="0.25">
      <c r="A412" s="2" t="s">
        <v>152</v>
      </c>
      <c r="B412" s="2">
        <v>7.3</v>
      </c>
      <c r="E412" s="4" t="s">
        <v>2085</v>
      </c>
      <c r="F412">
        <v>6.9749999999999996</v>
      </c>
    </row>
    <row r="413" spans="1:6" x14ac:dyDescent="0.25">
      <c r="A413" s="2" t="s">
        <v>233</v>
      </c>
      <c r="B413" s="2">
        <v>6</v>
      </c>
      <c r="E413" s="4" t="s">
        <v>379</v>
      </c>
      <c r="F413">
        <v>7.4</v>
      </c>
    </row>
    <row r="414" spans="1:6" x14ac:dyDescent="0.25">
      <c r="A414" s="2" t="s">
        <v>191</v>
      </c>
      <c r="B414" s="2">
        <v>7.1</v>
      </c>
      <c r="E414" s="4" t="s">
        <v>10113</v>
      </c>
      <c r="F414">
        <v>7.2</v>
      </c>
    </row>
    <row r="415" spans="1:6" x14ac:dyDescent="0.25">
      <c r="A415" s="2" t="s">
        <v>473</v>
      </c>
      <c r="B415" s="2">
        <v>7.1</v>
      </c>
      <c r="E415" s="4" t="s">
        <v>337</v>
      </c>
      <c r="F415">
        <v>7.5</v>
      </c>
    </row>
    <row r="416" spans="1:6" x14ac:dyDescent="0.25">
      <c r="A416" s="2" t="s">
        <v>628</v>
      </c>
      <c r="B416" s="2">
        <v>5.5</v>
      </c>
      <c r="E416" s="4" t="s">
        <v>10140</v>
      </c>
      <c r="F416">
        <v>7.3</v>
      </c>
    </row>
    <row r="417" spans="1:6" x14ac:dyDescent="0.25">
      <c r="A417" s="2" t="s">
        <v>1582</v>
      </c>
      <c r="B417" s="2">
        <v>7.8</v>
      </c>
      <c r="E417" s="4" t="s">
        <v>897</v>
      </c>
      <c r="F417">
        <v>7.1000000000000005</v>
      </c>
    </row>
    <row r="418" spans="1:6" x14ac:dyDescent="0.25">
      <c r="A418" s="2" t="s">
        <v>1587</v>
      </c>
      <c r="B418" s="2">
        <v>5.6</v>
      </c>
      <c r="E418" s="4" t="s">
        <v>746</v>
      </c>
      <c r="F418">
        <v>5.125</v>
      </c>
    </row>
    <row r="419" spans="1:6" x14ac:dyDescent="0.25">
      <c r="A419" s="2" t="s">
        <v>1591</v>
      </c>
      <c r="B419" s="2">
        <v>7.5</v>
      </c>
      <c r="E419" s="4" t="s">
        <v>13575</v>
      </c>
      <c r="F419">
        <v>4</v>
      </c>
    </row>
    <row r="420" spans="1:6" x14ac:dyDescent="0.25">
      <c r="A420" s="2" t="s">
        <v>161</v>
      </c>
      <c r="B420" s="2">
        <v>5.4</v>
      </c>
      <c r="E420" s="4" t="s">
        <v>1405</v>
      </c>
      <c r="F420">
        <v>6.9285714285714288</v>
      </c>
    </row>
    <row r="421" spans="1:6" x14ac:dyDescent="0.25">
      <c r="A421" s="2" t="s">
        <v>1601</v>
      </c>
      <c r="B421" s="2">
        <v>4.3</v>
      </c>
      <c r="E421" s="4" t="s">
        <v>2262</v>
      </c>
      <c r="F421">
        <v>7.2</v>
      </c>
    </row>
    <row r="422" spans="1:6" x14ac:dyDescent="0.25">
      <c r="A422" s="2" t="s">
        <v>1606</v>
      </c>
      <c r="B422" s="2">
        <v>4.9000000000000004</v>
      </c>
      <c r="E422" s="4" t="s">
        <v>5391</v>
      </c>
      <c r="F422">
        <v>6.1</v>
      </c>
    </row>
    <row r="423" spans="1:6" x14ac:dyDescent="0.25">
      <c r="A423" s="2" t="s">
        <v>447</v>
      </c>
      <c r="B423" s="2">
        <v>7.1</v>
      </c>
      <c r="E423" s="4" t="s">
        <v>1703</v>
      </c>
      <c r="F423">
        <v>7.2</v>
      </c>
    </row>
    <row r="424" spans="1:6" x14ac:dyDescent="0.25">
      <c r="A424" s="2" t="s">
        <v>1616</v>
      </c>
      <c r="B424" s="2">
        <v>6.4</v>
      </c>
      <c r="E424" s="4" t="s">
        <v>10636</v>
      </c>
      <c r="F424">
        <v>8.3000000000000007</v>
      </c>
    </row>
    <row r="425" spans="1:6" x14ac:dyDescent="0.25">
      <c r="A425" s="2" t="s">
        <v>601</v>
      </c>
      <c r="B425" s="2">
        <v>6.9</v>
      </c>
      <c r="E425" s="4" t="s">
        <v>8438</v>
      </c>
      <c r="F425">
        <v>8.1</v>
      </c>
    </row>
    <row r="426" spans="1:6" x14ac:dyDescent="0.25">
      <c r="A426" s="2" t="s">
        <v>1624</v>
      </c>
      <c r="B426" s="2">
        <v>4.3</v>
      </c>
      <c r="E426" s="4" t="s">
        <v>6512</v>
      </c>
      <c r="F426">
        <v>5</v>
      </c>
    </row>
    <row r="427" spans="1:6" x14ac:dyDescent="0.25">
      <c r="A427" s="2" t="s">
        <v>161</v>
      </c>
      <c r="B427" s="2">
        <v>6.1</v>
      </c>
      <c r="E427" s="4" t="s">
        <v>2940</v>
      </c>
      <c r="F427">
        <v>6.8</v>
      </c>
    </row>
    <row r="428" spans="1:6" x14ac:dyDescent="0.25">
      <c r="A428" s="2" t="s">
        <v>1630</v>
      </c>
      <c r="B428" s="2">
        <v>7</v>
      </c>
      <c r="E428" s="4" t="s">
        <v>4027</v>
      </c>
      <c r="F428">
        <v>6.5500000000000007</v>
      </c>
    </row>
    <row r="429" spans="1:6" x14ac:dyDescent="0.25">
      <c r="A429" s="2" t="s">
        <v>1634</v>
      </c>
      <c r="B429" s="2">
        <v>7.7</v>
      </c>
      <c r="E429" s="4" t="s">
        <v>1503</v>
      </c>
      <c r="F429">
        <v>6.3375000000000004</v>
      </c>
    </row>
    <row r="430" spans="1:6" x14ac:dyDescent="0.25">
      <c r="A430" s="2" t="s">
        <v>1078</v>
      </c>
      <c r="B430" s="2">
        <v>5.9</v>
      </c>
      <c r="E430" s="4" t="s">
        <v>816</v>
      </c>
      <c r="F430">
        <v>6.6</v>
      </c>
    </row>
    <row r="431" spans="1:6" x14ac:dyDescent="0.25">
      <c r="A431" s="2" t="s">
        <v>1639</v>
      </c>
      <c r="B431" s="2">
        <v>6.7</v>
      </c>
      <c r="E431" s="4" t="s">
        <v>11628</v>
      </c>
      <c r="F431">
        <v>7.1</v>
      </c>
    </row>
    <row r="432" spans="1:6" x14ac:dyDescent="0.25">
      <c r="A432" s="2" t="s">
        <v>40</v>
      </c>
      <c r="B432" s="2">
        <v>6.5</v>
      </c>
      <c r="E432" s="4" t="s">
        <v>455</v>
      </c>
      <c r="F432">
        <v>7.5249999999999995</v>
      </c>
    </row>
    <row r="433" spans="1:6" x14ac:dyDescent="0.25">
      <c r="A433" s="2" t="s">
        <v>40</v>
      </c>
      <c r="B433" s="2">
        <v>7.1</v>
      </c>
      <c r="E433" s="4" t="s">
        <v>978</v>
      </c>
      <c r="F433">
        <v>7.35</v>
      </c>
    </row>
    <row r="434" spans="1:6" x14ac:dyDescent="0.25">
      <c r="A434" s="2" t="s">
        <v>978</v>
      </c>
      <c r="B434" s="2">
        <v>7.3</v>
      </c>
      <c r="E434" s="4" t="s">
        <v>1194</v>
      </c>
      <c r="F434">
        <v>7.3285714285714292</v>
      </c>
    </row>
    <row r="435" spans="1:6" x14ac:dyDescent="0.25">
      <c r="A435" s="2" t="s">
        <v>1094</v>
      </c>
      <c r="B435" s="2">
        <v>6.5</v>
      </c>
      <c r="E435" s="4" t="s">
        <v>8233</v>
      </c>
      <c r="F435">
        <v>8.4</v>
      </c>
    </row>
    <row r="436" spans="1:6" x14ac:dyDescent="0.25">
      <c r="A436" s="2" t="s">
        <v>878</v>
      </c>
      <c r="B436" s="2">
        <v>7</v>
      </c>
      <c r="E436" s="4" t="s">
        <v>761</v>
      </c>
      <c r="F436">
        <v>8.1</v>
      </c>
    </row>
    <row r="437" spans="1:6" x14ac:dyDescent="0.25">
      <c r="A437" s="2" t="s">
        <v>326</v>
      </c>
      <c r="B437" s="2">
        <v>6.8</v>
      </c>
      <c r="E437" s="4" t="s">
        <v>2116</v>
      </c>
      <c r="F437">
        <v>8.25</v>
      </c>
    </row>
    <row r="438" spans="1:6" x14ac:dyDescent="0.25">
      <c r="A438" s="2" t="s">
        <v>1654</v>
      </c>
      <c r="B438" s="2">
        <v>7.2</v>
      </c>
      <c r="E438" s="4" t="s">
        <v>3698</v>
      </c>
      <c r="F438">
        <v>7</v>
      </c>
    </row>
    <row r="439" spans="1:6" x14ac:dyDescent="0.25">
      <c r="A439" s="2" t="s">
        <v>356</v>
      </c>
      <c r="B439" s="2">
        <v>6.4</v>
      </c>
      <c r="E439" s="4" t="s">
        <v>5561</v>
      </c>
      <c r="F439">
        <v>5.24</v>
      </c>
    </row>
    <row r="440" spans="1:6" x14ac:dyDescent="0.25">
      <c r="A440" s="2" t="s">
        <v>1660</v>
      </c>
      <c r="B440" s="2">
        <v>6.1</v>
      </c>
      <c r="E440" s="4" t="s">
        <v>142</v>
      </c>
      <c r="F440">
        <v>6.26</v>
      </c>
    </row>
    <row r="441" spans="1:6" x14ac:dyDescent="0.25">
      <c r="A441" s="2" t="s">
        <v>293</v>
      </c>
      <c r="B441" s="2">
        <v>6.7</v>
      </c>
      <c r="E441" s="4" t="s">
        <v>5453</v>
      </c>
      <c r="F441">
        <v>6.7</v>
      </c>
    </row>
    <row r="442" spans="1:6" x14ac:dyDescent="0.25">
      <c r="A442" s="2" t="s">
        <v>1665</v>
      </c>
      <c r="B442" s="2">
        <v>6.4</v>
      </c>
      <c r="E442" s="4" t="s">
        <v>6003</v>
      </c>
      <c r="F442">
        <v>5.2</v>
      </c>
    </row>
    <row r="443" spans="1:6" x14ac:dyDescent="0.25">
      <c r="A443" s="2" t="s">
        <v>1413</v>
      </c>
      <c r="B443" s="2">
        <v>4.4000000000000004</v>
      </c>
      <c r="E443" s="4" t="s">
        <v>5806</v>
      </c>
      <c r="F443">
        <v>6.7</v>
      </c>
    </row>
    <row r="444" spans="1:6" x14ac:dyDescent="0.25">
      <c r="A444" s="2" t="s">
        <v>1094</v>
      </c>
      <c r="B444" s="2">
        <v>5.4</v>
      </c>
      <c r="E444" s="4" t="s">
        <v>77</v>
      </c>
      <c r="F444">
        <v>7.5600000000000005</v>
      </c>
    </row>
    <row r="445" spans="1:6" x14ac:dyDescent="0.25">
      <c r="A445" s="2" t="s">
        <v>1068</v>
      </c>
      <c r="B445" s="2">
        <v>6.5</v>
      </c>
      <c r="E445" s="4" t="s">
        <v>2174</v>
      </c>
      <c r="F445">
        <v>7.9</v>
      </c>
    </row>
    <row r="446" spans="1:6" x14ac:dyDescent="0.25">
      <c r="A446" s="2" t="s">
        <v>936</v>
      </c>
      <c r="B446" s="2">
        <v>6.7</v>
      </c>
      <c r="E446" s="4" t="s">
        <v>4291</v>
      </c>
      <c r="F446">
        <v>6.5</v>
      </c>
    </row>
    <row r="447" spans="1:6" x14ac:dyDescent="0.25">
      <c r="A447" s="2" t="s">
        <v>581</v>
      </c>
      <c r="B447" s="2">
        <v>8.1</v>
      </c>
      <c r="E447" s="4" t="s">
        <v>13035</v>
      </c>
      <c r="F447">
        <v>6.1</v>
      </c>
    </row>
    <row r="448" spans="1:6" x14ac:dyDescent="0.25">
      <c r="A448" s="2" t="s">
        <v>936</v>
      </c>
      <c r="B448" s="2">
        <v>5.6</v>
      </c>
      <c r="E448" s="4" t="s">
        <v>7981</v>
      </c>
      <c r="F448">
        <v>5.8</v>
      </c>
    </row>
    <row r="449" spans="1:6" x14ac:dyDescent="0.25">
      <c r="A449" s="2" t="s">
        <v>429</v>
      </c>
      <c r="B449" s="2">
        <v>6.3</v>
      </c>
      <c r="E449" s="4" t="s">
        <v>11330</v>
      </c>
      <c r="F449">
        <v>7.4</v>
      </c>
    </row>
    <row r="450" spans="1:6" x14ac:dyDescent="0.25">
      <c r="A450" s="2" t="s">
        <v>926</v>
      </c>
      <c r="B450" s="2">
        <v>7.3</v>
      </c>
      <c r="E450" s="4" t="s">
        <v>123</v>
      </c>
      <c r="F450">
        <v>6.655555555555555</v>
      </c>
    </row>
    <row r="451" spans="1:6" x14ac:dyDescent="0.25">
      <c r="A451" s="2" t="s">
        <v>1686</v>
      </c>
      <c r="B451" s="2">
        <v>6.1</v>
      </c>
      <c r="E451" s="4" t="s">
        <v>7514</v>
      </c>
      <c r="F451">
        <v>4</v>
      </c>
    </row>
    <row r="452" spans="1:6" x14ac:dyDescent="0.25">
      <c r="A452" s="2" t="s">
        <v>1385</v>
      </c>
      <c r="B452" s="2">
        <v>7.7</v>
      </c>
      <c r="E452" s="4" t="s">
        <v>5162</v>
      </c>
      <c r="F452">
        <v>6.8</v>
      </c>
    </row>
    <row r="453" spans="1:6" x14ac:dyDescent="0.25">
      <c r="A453" s="2" t="s">
        <v>1099</v>
      </c>
      <c r="B453" s="2">
        <v>6.4</v>
      </c>
      <c r="E453" s="4" t="s">
        <v>5598</v>
      </c>
      <c r="F453">
        <v>6.1</v>
      </c>
    </row>
    <row r="454" spans="1:6" x14ac:dyDescent="0.25">
      <c r="A454" s="2" t="s">
        <v>233</v>
      </c>
      <c r="B454" s="2">
        <v>6.8</v>
      </c>
      <c r="E454" s="4" t="s">
        <v>9460</v>
      </c>
      <c r="F454">
        <v>5.7</v>
      </c>
    </row>
    <row r="455" spans="1:6" x14ac:dyDescent="0.25">
      <c r="A455" s="2" t="s">
        <v>775</v>
      </c>
      <c r="B455" s="2">
        <v>6.6</v>
      </c>
      <c r="E455" s="4" t="s">
        <v>10178</v>
      </c>
      <c r="F455">
        <v>4.95</v>
      </c>
    </row>
    <row r="456" spans="1:6" x14ac:dyDescent="0.25">
      <c r="A456" s="2" t="s">
        <v>1703</v>
      </c>
      <c r="B456" s="2">
        <v>7.2</v>
      </c>
      <c r="E456" s="4" t="s">
        <v>3226</v>
      </c>
      <c r="F456">
        <v>6.6</v>
      </c>
    </row>
    <row r="457" spans="1:6" x14ac:dyDescent="0.25">
      <c r="A457" s="2" t="s">
        <v>490</v>
      </c>
      <c r="B457" s="2">
        <v>6.9</v>
      </c>
      <c r="E457" s="4" t="s">
        <v>13594</v>
      </c>
      <c r="F457">
        <v>6.7</v>
      </c>
    </row>
    <row r="458" spans="1:6" x14ac:dyDescent="0.25">
      <c r="A458" s="2" t="s">
        <v>1709</v>
      </c>
      <c r="B458" s="2">
        <v>5.2</v>
      </c>
      <c r="E458" s="4" t="s">
        <v>5125</v>
      </c>
      <c r="F458">
        <v>5.4399999999999995</v>
      </c>
    </row>
    <row r="459" spans="1:6" x14ac:dyDescent="0.25">
      <c r="A459" s="2" t="s">
        <v>1713</v>
      </c>
      <c r="B459" s="2">
        <v>4.9000000000000004</v>
      </c>
      <c r="E459" s="4" t="s">
        <v>913</v>
      </c>
      <c r="F459">
        <v>7.1000000000000005</v>
      </c>
    </row>
    <row r="460" spans="1:6" x14ac:dyDescent="0.25">
      <c r="A460" s="2" t="s">
        <v>1717</v>
      </c>
      <c r="B460" s="2">
        <v>6.3</v>
      </c>
      <c r="E460" s="4" t="s">
        <v>7815</v>
      </c>
      <c r="F460">
        <v>5.85</v>
      </c>
    </row>
    <row r="461" spans="1:6" x14ac:dyDescent="0.25">
      <c r="A461" s="2" t="s">
        <v>1721</v>
      </c>
      <c r="B461" s="2">
        <v>5.6</v>
      </c>
      <c r="E461" s="4" t="s">
        <v>480</v>
      </c>
      <c r="F461">
        <v>6.6</v>
      </c>
    </row>
    <row r="462" spans="1:6" x14ac:dyDescent="0.25">
      <c r="A462" s="2" t="s">
        <v>1726</v>
      </c>
      <c r="B462" s="2">
        <v>5.5</v>
      </c>
      <c r="E462" s="4" t="s">
        <v>783</v>
      </c>
      <c r="F462">
        <v>6.8714285714285719</v>
      </c>
    </row>
    <row r="463" spans="1:6" x14ac:dyDescent="0.25">
      <c r="A463" s="2" t="s">
        <v>1730</v>
      </c>
      <c r="B463" s="2">
        <v>6.7</v>
      </c>
      <c r="E463" s="4" t="s">
        <v>10816</v>
      </c>
      <c r="F463">
        <v>6.8</v>
      </c>
    </row>
    <row r="464" spans="1:6" x14ac:dyDescent="0.25">
      <c r="A464" s="2" t="s">
        <v>968</v>
      </c>
      <c r="B464" s="2">
        <v>7.6</v>
      </c>
      <c r="E464" s="4" t="s">
        <v>6767</v>
      </c>
      <c r="F464">
        <v>4.25</v>
      </c>
    </row>
    <row r="465" spans="1:6" x14ac:dyDescent="0.25">
      <c r="A465" s="2" t="s">
        <v>1736</v>
      </c>
      <c r="B465" s="2">
        <v>5.7</v>
      </c>
      <c r="E465" s="4" t="s">
        <v>11693</v>
      </c>
      <c r="F465">
        <v>8</v>
      </c>
    </row>
    <row r="466" spans="1:6" x14ac:dyDescent="0.25">
      <c r="A466" s="2" t="s">
        <v>326</v>
      </c>
      <c r="B466" s="2">
        <v>4.5999999999999996</v>
      </c>
      <c r="E466" s="4" t="s">
        <v>9457</v>
      </c>
      <c r="F466">
        <v>8</v>
      </c>
    </row>
    <row r="467" spans="1:6" x14ac:dyDescent="0.25">
      <c r="A467" s="2" t="s">
        <v>1744</v>
      </c>
      <c r="B467" s="2">
        <v>7</v>
      </c>
      <c r="E467" s="4" t="s">
        <v>10381</v>
      </c>
      <c r="F467">
        <v>4.2</v>
      </c>
    </row>
    <row r="468" spans="1:6" x14ac:dyDescent="0.25">
      <c r="A468" s="2" t="s">
        <v>1748</v>
      </c>
      <c r="B468" s="2">
        <v>5.2</v>
      </c>
      <c r="E468" s="4" t="s">
        <v>8123</v>
      </c>
      <c r="F468">
        <v>7.9</v>
      </c>
    </row>
    <row r="469" spans="1:6" x14ac:dyDescent="0.25">
      <c r="A469" s="2" t="s">
        <v>1752</v>
      </c>
      <c r="B469" s="2">
        <v>5.0999999999999996</v>
      </c>
      <c r="E469" s="4" t="s">
        <v>11634</v>
      </c>
      <c r="F469">
        <v>7.8</v>
      </c>
    </row>
    <row r="470" spans="1:6" x14ac:dyDescent="0.25">
      <c r="A470" s="2" t="s">
        <v>1435</v>
      </c>
      <c r="B470" s="2">
        <v>6.6</v>
      </c>
      <c r="E470" s="4" t="s">
        <v>6352</v>
      </c>
      <c r="F470">
        <v>6.3</v>
      </c>
    </row>
    <row r="471" spans="1:6" x14ac:dyDescent="0.25">
      <c r="A471" s="2" t="s">
        <v>152</v>
      </c>
      <c r="B471" s="2">
        <v>7</v>
      </c>
      <c r="E471" s="4" t="s">
        <v>13478</v>
      </c>
      <c r="F471">
        <v>7</v>
      </c>
    </row>
    <row r="472" spans="1:6" x14ac:dyDescent="0.25">
      <c r="A472" s="2" t="s">
        <v>541</v>
      </c>
      <c r="B472" s="2">
        <v>6.7</v>
      </c>
      <c r="E472" s="4" t="s">
        <v>9297</v>
      </c>
      <c r="F472">
        <v>7.3</v>
      </c>
    </row>
    <row r="473" spans="1:6" x14ac:dyDescent="0.25">
      <c r="A473" s="2" t="s">
        <v>1767</v>
      </c>
      <c r="B473" s="2">
        <v>7.3</v>
      </c>
      <c r="E473" s="4" t="s">
        <v>1904</v>
      </c>
      <c r="F473">
        <v>6.1714285714285717</v>
      </c>
    </row>
    <row r="474" spans="1:6" x14ac:dyDescent="0.25">
      <c r="A474" s="2" t="s">
        <v>54</v>
      </c>
      <c r="B474" s="2">
        <v>5.9</v>
      </c>
      <c r="E474" s="4" t="s">
        <v>541</v>
      </c>
      <c r="F474">
        <v>6.5</v>
      </c>
    </row>
    <row r="475" spans="1:6" x14ac:dyDescent="0.25">
      <c r="A475" s="2" t="s">
        <v>1775</v>
      </c>
      <c r="B475" s="2">
        <v>5.6</v>
      </c>
      <c r="E475" s="4" t="s">
        <v>2138</v>
      </c>
      <c r="F475">
        <v>4.8499999999999996</v>
      </c>
    </row>
    <row r="476" spans="1:6" x14ac:dyDescent="0.25">
      <c r="A476" s="2" t="s">
        <v>233</v>
      </c>
      <c r="B476" s="2">
        <v>6.5</v>
      </c>
      <c r="E476" s="4" t="s">
        <v>4822</v>
      </c>
      <c r="F476">
        <v>6.35</v>
      </c>
    </row>
    <row r="477" spans="1:6" x14ac:dyDescent="0.25">
      <c r="A477" s="2" t="s">
        <v>98</v>
      </c>
      <c r="B477" s="2">
        <v>5.9</v>
      </c>
      <c r="E477" s="4" t="s">
        <v>1522</v>
      </c>
      <c r="F477">
        <v>7.1</v>
      </c>
    </row>
    <row r="478" spans="1:6" x14ac:dyDescent="0.25">
      <c r="A478" s="2" t="s">
        <v>473</v>
      </c>
      <c r="B478" s="2">
        <v>7</v>
      </c>
      <c r="E478" s="4" t="s">
        <v>1988</v>
      </c>
      <c r="F478">
        <v>6.6</v>
      </c>
    </row>
    <row r="479" spans="1:6" x14ac:dyDescent="0.25">
      <c r="A479" s="2" t="s">
        <v>1789</v>
      </c>
      <c r="B479" s="2">
        <v>5.3</v>
      </c>
      <c r="E479" s="4" t="s">
        <v>1881</v>
      </c>
      <c r="F479">
        <v>6.5</v>
      </c>
    </row>
    <row r="480" spans="1:6" x14ac:dyDescent="0.25">
      <c r="A480" s="2" t="s">
        <v>1793</v>
      </c>
      <c r="B480" s="2">
        <v>5.9</v>
      </c>
      <c r="E480" s="4" t="s">
        <v>4209</v>
      </c>
      <c r="F480">
        <v>7</v>
      </c>
    </row>
    <row r="481" spans="1:6" x14ac:dyDescent="0.25">
      <c r="A481" s="2" t="s">
        <v>1244</v>
      </c>
      <c r="B481" s="2">
        <v>6.3</v>
      </c>
      <c r="E481" s="4" t="s">
        <v>1506</v>
      </c>
      <c r="F481">
        <v>6.5</v>
      </c>
    </row>
    <row r="482" spans="1:6" x14ac:dyDescent="0.25">
      <c r="A482" s="2" t="s">
        <v>1798</v>
      </c>
      <c r="B482" s="2">
        <v>6.4</v>
      </c>
      <c r="E482" s="4" t="s">
        <v>1040</v>
      </c>
      <c r="F482">
        <v>5.4</v>
      </c>
    </row>
    <row r="483" spans="1:6" x14ac:dyDescent="0.25">
      <c r="A483" s="2" t="s">
        <v>490</v>
      </c>
      <c r="B483" s="2">
        <v>6.9</v>
      </c>
      <c r="E483" s="4" t="s">
        <v>749</v>
      </c>
      <c r="F483">
        <v>5.9</v>
      </c>
    </row>
    <row r="484" spans="1:6" x14ac:dyDescent="0.25">
      <c r="A484" s="2" t="s">
        <v>1806</v>
      </c>
      <c r="B484" s="2">
        <v>6.3</v>
      </c>
      <c r="E484" s="4" t="s">
        <v>4972</v>
      </c>
      <c r="F484">
        <v>7</v>
      </c>
    </row>
    <row r="485" spans="1:6" x14ac:dyDescent="0.25">
      <c r="A485" s="2" t="s">
        <v>1810</v>
      </c>
      <c r="B485" s="2">
        <v>7.3</v>
      </c>
      <c r="E485" s="4" t="s">
        <v>11756</v>
      </c>
      <c r="F485">
        <v>5.3</v>
      </c>
    </row>
    <row r="486" spans="1:6" x14ac:dyDescent="0.25">
      <c r="A486" s="2" t="s">
        <v>490</v>
      </c>
      <c r="B486" s="2">
        <v>5.8</v>
      </c>
      <c r="E486" s="4" t="s">
        <v>1368</v>
      </c>
      <c r="F486">
        <v>7.25</v>
      </c>
    </row>
    <row r="487" spans="1:6" x14ac:dyDescent="0.25">
      <c r="A487" s="2" t="s">
        <v>1818</v>
      </c>
      <c r="B487" s="2">
        <v>5.2</v>
      </c>
      <c r="E487" s="4" t="s">
        <v>1275</v>
      </c>
      <c r="F487">
        <v>6.8</v>
      </c>
    </row>
    <row r="488" spans="1:6" x14ac:dyDescent="0.25">
      <c r="A488" s="2" t="s">
        <v>54</v>
      </c>
      <c r="B488" s="2">
        <v>2.4</v>
      </c>
      <c r="E488" s="4" t="s">
        <v>2028</v>
      </c>
      <c r="F488">
        <v>4.7</v>
      </c>
    </row>
    <row r="489" spans="1:6" x14ac:dyDescent="0.25">
      <c r="A489" s="2" t="s">
        <v>788</v>
      </c>
      <c r="B489" s="2">
        <v>5.7</v>
      </c>
      <c r="E489" s="4" t="s">
        <v>6233</v>
      </c>
      <c r="F489">
        <v>7.8</v>
      </c>
    </row>
    <row r="490" spans="1:6" x14ac:dyDescent="0.25">
      <c r="A490" s="2" t="s">
        <v>1831</v>
      </c>
      <c r="B490" s="2">
        <v>5.8</v>
      </c>
      <c r="E490" s="4" t="s">
        <v>13359</v>
      </c>
      <c r="F490">
        <v>6.9</v>
      </c>
    </row>
    <row r="491" spans="1:6" x14ac:dyDescent="0.25">
      <c r="A491" s="2" t="s">
        <v>54</v>
      </c>
      <c r="B491" s="2">
        <v>5.6</v>
      </c>
      <c r="E491" s="4" t="s">
        <v>12776</v>
      </c>
      <c r="F491">
        <v>7.4</v>
      </c>
    </row>
    <row r="492" spans="1:6" x14ac:dyDescent="0.25">
      <c r="A492" s="2" t="s">
        <v>394</v>
      </c>
      <c r="B492" s="2">
        <v>6</v>
      </c>
      <c r="E492" s="4" t="s">
        <v>304</v>
      </c>
      <c r="F492">
        <v>6.8</v>
      </c>
    </row>
    <row r="493" spans="1:6" x14ac:dyDescent="0.25">
      <c r="A493" s="2" t="s">
        <v>1587</v>
      </c>
      <c r="B493" s="2">
        <v>5.8</v>
      </c>
      <c r="E493" s="4" t="s">
        <v>4992</v>
      </c>
      <c r="F493">
        <v>7.4</v>
      </c>
    </row>
    <row r="494" spans="1:6" x14ac:dyDescent="0.25">
      <c r="A494" s="2" t="s">
        <v>34</v>
      </c>
      <c r="B494" s="2">
        <v>6</v>
      </c>
      <c r="E494" s="4" t="s">
        <v>1157</v>
      </c>
      <c r="F494">
        <v>6.9</v>
      </c>
    </row>
    <row r="495" spans="1:6" x14ac:dyDescent="0.25">
      <c r="A495" s="2" t="s">
        <v>1806</v>
      </c>
      <c r="B495" s="2">
        <v>5.7</v>
      </c>
      <c r="E495" s="4" t="s">
        <v>6660</v>
      </c>
      <c r="F495">
        <v>7.1</v>
      </c>
    </row>
    <row r="496" spans="1:6" x14ac:dyDescent="0.25">
      <c r="A496" s="2" t="s">
        <v>434</v>
      </c>
      <c r="B496" s="2">
        <v>6</v>
      </c>
      <c r="E496" s="4" t="s">
        <v>1869</v>
      </c>
      <c r="F496">
        <v>5.5500000000000007</v>
      </c>
    </row>
    <row r="497" spans="1:6" x14ac:dyDescent="0.25">
      <c r="A497" s="2" t="s">
        <v>1856</v>
      </c>
      <c r="B497" s="2">
        <v>7.8</v>
      </c>
      <c r="E497" s="4" t="s">
        <v>2568</v>
      </c>
      <c r="F497">
        <v>7.7</v>
      </c>
    </row>
    <row r="498" spans="1:6" x14ac:dyDescent="0.25">
      <c r="A498" s="2" t="s">
        <v>238</v>
      </c>
      <c r="B498" s="2">
        <v>4.2</v>
      </c>
      <c r="E498" s="4" t="s">
        <v>1767</v>
      </c>
      <c r="F498">
        <v>7.55</v>
      </c>
    </row>
    <row r="499" spans="1:6" x14ac:dyDescent="0.25">
      <c r="A499" s="2" t="s">
        <v>1863</v>
      </c>
      <c r="B499" s="2">
        <v>5.6</v>
      </c>
      <c r="E499" s="4" t="s">
        <v>3693</v>
      </c>
      <c r="F499">
        <v>7.6</v>
      </c>
    </row>
    <row r="500" spans="1:6" x14ac:dyDescent="0.25">
      <c r="A500" s="2" t="s">
        <v>1869</v>
      </c>
      <c r="B500" s="2">
        <v>4.4000000000000004</v>
      </c>
      <c r="E500" s="4" t="s">
        <v>1088</v>
      </c>
      <c r="F500">
        <v>7.1</v>
      </c>
    </row>
    <row r="501" spans="1:6" x14ac:dyDescent="0.25">
      <c r="A501" s="2" t="s">
        <v>1017</v>
      </c>
      <c r="B501" s="2">
        <v>8.1999999999999993</v>
      </c>
      <c r="E501" s="4" t="s">
        <v>6517</v>
      </c>
      <c r="F501">
        <v>6.4</v>
      </c>
    </row>
    <row r="502" spans="1:6" x14ac:dyDescent="0.25">
      <c r="A502" s="2" t="s">
        <v>1876</v>
      </c>
      <c r="B502" s="2">
        <v>8.5</v>
      </c>
      <c r="E502" s="4" t="s">
        <v>7746</v>
      </c>
      <c r="F502">
        <v>5.7</v>
      </c>
    </row>
    <row r="503" spans="1:6" x14ac:dyDescent="0.25">
      <c r="A503" s="2" t="s">
        <v>117</v>
      </c>
      <c r="B503" s="2">
        <v>5.8</v>
      </c>
      <c r="E503" s="4" t="s">
        <v>1197</v>
      </c>
      <c r="F503">
        <v>7.166666666666667</v>
      </c>
    </row>
    <row r="504" spans="1:6" x14ac:dyDescent="0.25">
      <c r="A504" s="2" t="s">
        <v>1881</v>
      </c>
      <c r="B504" s="2">
        <v>6.5</v>
      </c>
      <c r="E504" s="4" t="s">
        <v>8060</v>
      </c>
      <c r="F504">
        <v>6.6</v>
      </c>
    </row>
    <row r="505" spans="1:6" x14ac:dyDescent="0.25">
      <c r="A505" s="2" t="s">
        <v>1385</v>
      </c>
      <c r="B505" s="2">
        <v>7.2</v>
      </c>
      <c r="E505" s="4" t="s">
        <v>5254</v>
      </c>
      <c r="F505">
        <v>7.1</v>
      </c>
    </row>
    <row r="506" spans="1:6" x14ac:dyDescent="0.25">
      <c r="A506" s="2" t="s">
        <v>98</v>
      </c>
      <c r="B506" s="2">
        <v>6.7</v>
      </c>
      <c r="E506" s="4" t="s">
        <v>11050</v>
      </c>
      <c r="F506">
        <v>5.4</v>
      </c>
    </row>
    <row r="507" spans="1:6" x14ac:dyDescent="0.25">
      <c r="A507" s="2" t="s">
        <v>1094</v>
      </c>
      <c r="B507" s="2">
        <v>3.4</v>
      </c>
      <c r="E507" s="4" t="s">
        <v>2613</v>
      </c>
      <c r="F507">
        <v>7.1599999999999993</v>
      </c>
    </row>
    <row r="508" spans="1:6" x14ac:dyDescent="0.25">
      <c r="A508" s="2" t="s">
        <v>233</v>
      </c>
      <c r="B508" s="2">
        <v>5.9</v>
      </c>
      <c r="E508" s="4" t="s">
        <v>8985</v>
      </c>
      <c r="F508">
        <v>7.5</v>
      </c>
    </row>
    <row r="509" spans="1:6" x14ac:dyDescent="0.25">
      <c r="A509" s="2" t="s">
        <v>1892</v>
      </c>
      <c r="B509" s="2">
        <v>7.8</v>
      </c>
      <c r="E509" s="4" t="s">
        <v>6070</v>
      </c>
      <c r="F509">
        <v>5.0999999999999996</v>
      </c>
    </row>
    <row r="510" spans="1:6" x14ac:dyDescent="0.25">
      <c r="A510" s="2" t="s">
        <v>1896</v>
      </c>
      <c r="B510" s="2">
        <v>5.9</v>
      </c>
      <c r="E510" s="4" t="s">
        <v>1960</v>
      </c>
      <c r="F510">
        <v>7.3666666666666663</v>
      </c>
    </row>
    <row r="511" spans="1:6" x14ac:dyDescent="0.25">
      <c r="A511" s="2" t="s">
        <v>191</v>
      </c>
      <c r="B511" s="2">
        <v>4.0999999999999996</v>
      </c>
      <c r="E511" s="4" t="s">
        <v>4452</v>
      </c>
      <c r="F511">
        <v>7.5</v>
      </c>
    </row>
    <row r="512" spans="1:6" x14ac:dyDescent="0.25">
      <c r="A512" s="2" t="s">
        <v>1904</v>
      </c>
      <c r="B512" s="2">
        <v>6.8</v>
      </c>
      <c r="E512" s="4" t="s">
        <v>6654</v>
      </c>
      <c r="F512">
        <v>7.4</v>
      </c>
    </row>
    <row r="513" spans="1:6" x14ac:dyDescent="0.25">
      <c r="A513" s="2" t="s">
        <v>26</v>
      </c>
      <c r="B513" s="2">
        <v>5.8</v>
      </c>
      <c r="E513" s="4" t="s">
        <v>11745</v>
      </c>
      <c r="F513">
        <v>7.4</v>
      </c>
    </row>
    <row r="514" spans="1:6" x14ac:dyDescent="0.25">
      <c r="A514" s="2" t="s">
        <v>1368</v>
      </c>
      <c r="B514" s="2">
        <v>7.5</v>
      </c>
      <c r="E514" s="4" t="s">
        <v>5283</v>
      </c>
      <c r="F514">
        <v>7.1</v>
      </c>
    </row>
    <row r="515" spans="1:6" x14ac:dyDescent="0.25">
      <c r="A515" s="2" t="s">
        <v>54</v>
      </c>
      <c r="B515" s="2">
        <v>6.9</v>
      </c>
      <c r="E515" s="4" t="s">
        <v>3116</v>
      </c>
      <c r="F515">
        <v>6.95</v>
      </c>
    </row>
    <row r="516" spans="1:6" x14ac:dyDescent="0.25">
      <c r="A516" s="2" t="s">
        <v>54</v>
      </c>
      <c r="B516" s="2">
        <v>6.5</v>
      </c>
      <c r="E516" s="4" t="s">
        <v>5775</v>
      </c>
      <c r="F516">
        <v>7.5</v>
      </c>
    </row>
    <row r="517" spans="1:6" x14ac:dyDescent="0.25">
      <c r="A517" s="2" t="s">
        <v>326</v>
      </c>
      <c r="B517" s="2">
        <v>6.9</v>
      </c>
      <c r="E517" s="4" t="s">
        <v>7915</v>
      </c>
      <c r="F517">
        <v>7.3</v>
      </c>
    </row>
    <row r="518" spans="1:6" x14ac:dyDescent="0.25">
      <c r="A518" s="2" t="s">
        <v>1726</v>
      </c>
      <c r="B518" s="2">
        <v>7.9</v>
      </c>
      <c r="E518" s="4" t="s">
        <v>6695</v>
      </c>
      <c r="F518">
        <v>4.5</v>
      </c>
    </row>
    <row r="519" spans="1:6" x14ac:dyDescent="0.25">
      <c r="A519" s="2" t="s">
        <v>54</v>
      </c>
      <c r="B519" s="2">
        <v>7.4</v>
      </c>
      <c r="E519" s="4" t="s">
        <v>10822</v>
      </c>
      <c r="F519">
        <v>7</v>
      </c>
    </row>
    <row r="520" spans="1:6" x14ac:dyDescent="0.25">
      <c r="A520" s="2" t="s">
        <v>1925</v>
      </c>
      <c r="B520" s="2">
        <v>6.7</v>
      </c>
      <c r="E520" s="4" t="s">
        <v>4376</v>
      </c>
      <c r="F520">
        <v>5.3</v>
      </c>
    </row>
    <row r="521" spans="1:6" x14ac:dyDescent="0.25">
      <c r="A521" s="2" t="s">
        <v>40</v>
      </c>
      <c r="B521" s="2">
        <v>7.4</v>
      </c>
      <c r="E521" s="4" t="s">
        <v>12572</v>
      </c>
      <c r="F521">
        <v>8.1999999999999993</v>
      </c>
    </row>
    <row r="522" spans="1:6" x14ac:dyDescent="0.25">
      <c r="A522" s="2" t="s">
        <v>700</v>
      </c>
      <c r="B522" s="2">
        <v>6.9</v>
      </c>
      <c r="E522" s="4" t="s">
        <v>11900</v>
      </c>
      <c r="F522">
        <v>7.8</v>
      </c>
    </row>
    <row r="523" spans="1:6" x14ac:dyDescent="0.25">
      <c r="A523" s="2" t="s">
        <v>1099</v>
      </c>
      <c r="B523" s="2">
        <v>6.8</v>
      </c>
      <c r="E523" s="4" t="s">
        <v>1126</v>
      </c>
      <c r="F523">
        <v>7.3999999999999995</v>
      </c>
    </row>
    <row r="524" spans="1:6" x14ac:dyDescent="0.25">
      <c r="A524" s="2" t="s">
        <v>1937</v>
      </c>
      <c r="B524" s="2">
        <v>6.7</v>
      </c>
      <c r="E524" s="4" t="s">
        <v>6364</v>
      </c>
      <c r="F524">
        <v>8.0500000000000007</v>
      </c>
    </row>
    <row r="525" spans="1:6" x14ac:dyDescent="0.25">
      <c r="A525" s="2" t="s">
        <v>1942</v>
      </c>
      <c r="B525" s="2">
        <v>5.0999999999999996</v>
      </c>
      <c r="E525" s="4" t="s">
        <v>5274</v>
      </c>
      <c r="F525">
        <v>7.9</v>
      </c>
    </row>
    <row r="526" spans="1:6" x14ac:dyDescent="0.25">
      <c r="A526" s="2" t="s">
        <v>1946</v>
      </c>
      <c r="B526" s="2">
        <v>4.0999999999999996</v>
      </c>
      <c r="E526" s="4" t="s">
        <v>1123</v>
      </c>
      <c r="F526">
        <v>7</v>
      </c>
    </row>
    <row r="527" spans="1:6" x14ac:dyDescent="0.25">
      <c r="A527" s="2" t="s">
        <v>1444</v>
      </c>
      <c r="B527" s="2">
        <v>7.3</v>
      </c>
      <c r="E527" s="4" t="s">
        <v>5836</v>
      </c>
      <c r="F527">
        <v>7</v>
      </c>
    </row>
    <row r="528" spans="1:6" x14ac:dyDescent="0.25">
      <c r="A528" s="2" t="s">
        <v>1094</v>
      </c>
      <c r="B528" s="2">
        <v>6</v>
      </c>
      <c r="E528" s="4" t="s">
        <v>5201</v>
      </c>
      <c r="F528">
        <v>7.5</v>
      </c>
    </row>
    <row r="529" spans="1:6" x14ac:dyDescent="0.25">
      <c r="A529" s="2" t="s">
        <v>1639</v>
      </c>
      <c r="B529" s="2">
        <v>7.3</v>
      </c>
      <c r="E529" s="4" t="s">
        <v>4034</v>
      </c>
      <c r="F529">
        <v>5</v>
      </c>
    </row>
    <row r="530" spans="1:6" x14ac:dyDescent="0.25">
      <c r="A530" s="2" t="s">
        <v>1954</v>
      </c>
      <c r="B530" s="2">
        <v>5.4</v>
      </c>
      <c r="E530" s="4" t="s">
        <v>10300</v>
      </c>
      <c r="F530">
        <v>7</v>
      </c>
    </row>
    <row r="531" spans="1:6" x14ac:dyDescent="0.25">
      <c r="A531" s="2" t="s">
        <v>490</v>
      </c>
      <c r="B531" s="2">
        <v>5.9</v>
      </c>
      <c r="E531" s="4" t="s">
        <v>8699</v>
      </c>
      <c r="F531">
        <v>7.3</v>
      </c>
    </row>
    <row r="532" spans="1:6" x14ac:dyDescent="0.25">
      <c r="A532" s="2" t="s">
        <v>1960</v>
      </c>
      <c r="B532" s="2">
        <v>7.1</v>
      </c>
      <c r="E532" s="4" t="s">
        <v>10287</v>
      </c>
      <c r="F532">
        <v>7.4</v>
      </c>
    </row>
    <row r="533" spans="1:6" x14ac:dyDescent="0.25">
      <c r="A533" s="2" t="s">
        <v>326</v>
      </c>
      <c r="B533" s="2">
        <v>6</v>
      </c>
      <c r="E533" s="4" t="s">
        <v>3492</v>
      </c>
      <c r="F533">
        <v>6.8400000000000007</v>
      </c>
    </row>
    <row r="534" spans="1:6" x14ac:dyDescent="0.25">
      <c r="A534" s="2" t="s">
        <v>1965</v>
      </c>
      <c r="B534" s="2">
        <v>6.5</v>
      </c>
      <c r="E534" s="4" t="s">
        <v>7878</v>
      </c>
      <c r="F534">
        <v>7.3</v>
      </c>
    </row>
    <row r="535" spans="1:6" x14ac:dyDescent="0.25">
      <c r="A535" s="2" t="s">
        <v>1972</v>
      </c>
      <c r="B535" s="2">
        <v>5.7</v>
      </c>
      <c r="E535" s="4" t="s">
        <v>9775</v>
      </c>
      <c r="F535">
        <v>8.1</v>
      </c>
    </row>
    <row r="536" spans="1:6" x14ac:dyDescent="0.25">
      <c r="A536" s="2" t="s">
        <v>1810</v>
      </c>
      <c r="B536" s="2">
        <v>7.6</v>
      </c>
      <c r="E536" s="4" t="s">
        <v>13277</v>
      </c>
      <c r="F536">
        <v>7.3000000000000007</v>
      </c>
    </row>
    <row r="537" spans="1:6" x14ac:dyDescent="0.25">
      <c r="A537" s="2" t="s">
        <v>1248</v>
      </c>
      <c r="B537" s="2">
        <v>6.6</v>
      </c>
      <c r="E537" s="4" t="s">
        <v>13029</v>
      </c>
      <c r="F537">
        <v>7</v>
      </c>
    </row>
    <row r="538" spans="1:6" x14ac:dyDescent="0.25">
      <c r="A538" s="2" t="s">
        <v>1979</v>
      </c>
      <c r="B538" s="2">
        <v>5.4</v>
      </c>
      <c r="E538" s="4" t="s">
        <v>11717</v>
      </c>
      <c r="F538">
        <v>6.8</v>
      </c>
    </row>
    <row r="539" spans="1:6" x14ac:dyDescent="0.25">
      <c r="A539" s="2" t="s">
        <v>1068</v>
      </c>
      <c r="B539" s="2">
        <v>7.3</v>
      </c>
      <c r="E539" s="4" t="s">
        <v>12481</v>
      </c>
      <c r="F539">
        <v>7.5250000000000004</v>
      </c>
    </row>
    <row r="540" spans="1:6" x14ac:dyDescent="0.25">
      <c r="A540" s="2" t="s">
        <v>936</v>
      </c>
      <c r="B540" s="2">
        <v>6.5</v>
      </c>
      <c r="E540" s="4" t="s">
        <v>13065</v>
      </c>
      <c r="F540">
        <v>7.6</v>
      </c>
    </row>
    <row r="541" spans="1:6" x14ac:dyDescent="0.25">
      <c r="A541" s="2" t="s">
        <v>1988</v>
      </c>
      <c r="B541" s="2">
        <v>6.6</v>
      </c>
      <c r="E541" s="4" t="s">
        <v>1017</v>
      </c>
      <c r="F541">
        <v>7.1457142857142859</v>
      </c>
    </row>
    <row r="542" spans="1:6" x14ac:dyDescent="0.25">
      <c r="A542" s="2" t="s">
        <v>1992</v>
      </c>
      <c r="B542" s="2">
        <v>6.6</v>
      </c>
      <c r="E542" s="4" t="s">
        <v>5651</v>
      </c>
      <c r="F542">
        <v>7.8</v>
      </c>
    </row>
    <row r="543" spans="1:6" x14ac:dyDescent="0.25">
      <c r="A543" s="2" t="s">
        <v>1997</v>
      </c>
      <c r="B543" s="2">
        <v>5.9</v>
      </c>
      <c r="E543" s="4" t="s">
        <v>4443</v>
      </c>
      <c r="F543">
        <v>7.2</v>
      </c>
    </row>
    <row r="544" spans="1:6" x14ac:dyDescent="0.25">
      <c r="A544" s="2" t="s">
        <v>2002</v>
      </c>
      <c r="B544" s="2">
        <v>6.7</v>
      </c>
      <c r="E544" s="4" t="s">
        <v>9206</v>
      </c>
      <c r="F544">
        <v>8</v>
      </c>
    </row>
    <row r="545" spans="1:6" x14ac:dyDescent="0.25">
      <c r="A545" s="2" t="s">
        <v>2006</v>
      </c>
      <c r="B545" s="2">
        <v>6.1</v>
      </c>
      <c r="E545" s="4" t="s">
        <v>6935</v>
      </c>
      <c r="F545">
        <v>7.1</v>
      </c>
    </row>
    <row r="546" spans="1:6" x14ac:dyDescent="0.25">
      <c r="A546" s="2" t="s">
        <v>754</v>
      </c>
      <c r="B546" s="2">
        <v>6.6</v>
      </c>
      <c r="E546" s="4" t="s">
        <v>7732</v>
      </c>
      <c r="F546">
        <v>6</v>
      </c>
    </row>
    <row r="547" spans="1:6" x14ac:dyDescent="0.25">
      <c r="A547" s="2" t="s">
        <v>2013</v>
      </c>
      <c r="B547" s="2">
        <v>6.6</v>
      </c>
      <c r="E547" s="4" t="s">
        <v>3642</v>
      </c>
      <c r="F547">
        <v>7.184615384615384</v>
      </c>
    </row>
    <row r="548" spans="1:6" x14ac:dyDescent="0.25">
      <c r="A548" s="2" t="s">
        <v>293</v>
      </c>
      <c r="B548" s="2">
        <v>5.3</v>
      </c>
      <c r="E548" s="4" t="s">
        <v>6906</v>
      </c>
      <c r="F548">
        <v>8.3000000000000007</v>
      </c>
    </row>
    <row r="549" spans="1:6" x14ac:dyDescent="0.25">
      <c r="A549" s="2" t="s">
        <v>2019</v>
      </c>
      <c r="B549" s="2">
        <v>6</v>
      </c>
      <c r="E549" s="4" t="s">
        <v>2933</v>
      </c>
      <c r="F549">
        <v>6.3</v>
      </c>
    </row>
    <row r="550" spans="1:6" x14ac:dyDescent="0.25">
      <c r="A550" s="2" t="s">
        <v>2023</v>
      </c>
      <c r="B550" s="2">
        <v>6</v>
      </c>
      <c r="E550" s="4" t="s">
        <v>3741</v>
      </c>
      <c r="F550">
        <v>7.0090909090909097</v>
      </c>
    </row>
    <row r="551" spans="1:6" x14ac:dyDescent="0.25">
      <c r="A551" s="2" t="s">
        <v>2028</v>
      </c>
      <c r="B551" s="2">
        <v>4.7</v>
      </c>
      <c r="E551" s="4" t="s">
        <v>2648</v>
      </c>
      <c r="F551">
        <v>7.45</v>
      </c>
    </row>
    <row r="552" spans="1:6" x14ac:dyDescent="0.25">
      <c r="A552" s="2" t="s">
        <v>490</v>
      </c>
      <c r="B552" s="2">
        <v>6.1</v>
      </c>
      <c r="E552" s="4" t="s">
        <v>3678</v>
      </c>
      <c r="F552">
        <v>7.7</v>
      </c>
    </row>
    <row r="553" spans="1:6" x14ac:dyDescent="0.25">
      <c r="A553" s="2" t="s">
        <v>1435</v>
      </c>
      <c r="B553" s="2">
        <v>7.2</v>
      </c>
      <c r="E553" s="4" t="s">
        <v>7620</v>
      </c>
      <c r="F553">
        <v>6.7</v>
      </c>
    </row>
    <row r="554" spans="1:6" x14ac:dyDescent="0.25">
      <c r="A554" s="2" t="s">
        <v>831</v>
      </c>
      <c r="B554" s="2">
        <v>6.4</v>
      </c>
      <c r="E554" s="4" t="s">
        <v>2065</v>
      </c>
      <c r="F554">
        <v>7.7333333333333343</v>
      </c>
    </row>
    <row r="555" spans="1:6" x14ac:dyDescent="0.25">
      <c r="A555" s="2" t="s">
        <v>827</v>
      </c>
      <c r="B555" s="2">
        <v>6.1</v>
      </c>
      <c r="E555" s="4" t="s">
        <v>2692</v>
      </c>
      <c r="F555">
        <v>6.9923076923076923</v>
      </c>
    </row>
    <row r="556" spans="1:6" x14ac:dyDescent="0.25">
      <c r="A556" s="2" t="s">
        <v>1444</v>
      </c>
      <c r="B556" s="2">
        <v>5.9</v>
      </c>
      <c r="E556" s="4" t="s">
        <v>3965</v>
      </c>
      <c r="F556">
        <v>6.9799999999999995</v>
      </c>
    </row>
    <row r="557" spans="1:6" x14ac:dyDescent="0.25">
      <c r="A557" s="2" t="s">
        <v>1435</v>
      </c>
      <c r="B557" s="2">
        <v>6</v>
      </c>
      <c r="E557" s="4" t="s">
        <v>5243</v>
      </c>
      <c r="F557">
        <v>7.35</v>
      </c>
    </row>
    <row r="558" spans="1:6" x14ac:dyDescent="0.25">
      <c r="A558" s="2" t="s">
        <v>2044</v>
      </c>
      <c r="B558" s="2">
        <v>6.3</v>
      </c>
      <c r="E558" s="4" t="s">
        <v>3864</v>
      </c>
      <c r="F558">
        <v>7.0411764705882343</v>
      </c>
    </row>
    <row r="559" spans="1:6" x14ac:dyDescent="0.25">
      <c r="A559" s="2" t="s">
        <v>2047</v>
      </c>
      <c r="B559" s="2">
        <v>5.6</v>
      </c>
      <c r="E559" s="4" t="s">
        <v>4215</v>
      </c>
      <c r="F559">
        <v>6.2666666666666666</v>
      </c>
    </row>
    <row r="560" spans="1:6" x14ac:dyDescent="0.25">
      <c r="A560" s="2" t="s">
        <v>1639</v>
      </c>
      <c r="B560" s="2">
        <v>6.4</v>
      </c>
      <c r="E560" s="4" t="s">
        <v>7033</v>
      </c>
      <c r="F560">
        <v>7.1999999999999993</v>
      </c>
    </row>
    <row r="561" spans="1:6" x14ac:dyDescent="0.25">
      <c r="A561" s="2" t="s">
        <v>628</v>
      </c>
      <c r="B561" s="2">
        <v>7.1</v>
      </c>
      <c r="E561" s="4" t="s">
        <v>10446</v>
      </c>
      <c r="F561">
        <v>7.4</v>
      </c>
    </row>
    <row r="562" spans="1:6" x14ac:dyDescent="0.25">
      <c r="A562" s="2" t="s">
        <v>2056</v>
      </c>
      <c r="B562" s="2">
        <v>6.6</v>
      </c>
      <c r="E562" s="4" t="s">
        <v>1072</v>
      </c>
      <c r="F562">
        <v>7.3076923076923066</v>
      </c>
    </row>
    <row r="563" spans="1:6" x14ac:dyDescent="0.25">
      <c r="A563" s="2" t="s">
        <v>356</v>
      </c>
      <c r="B563" s="2">
        <v>4.5999999999999996</v>
      </c>
      <c r="E563" s="4" t="s">
        <v>2332</v>
      </c>
      <c r="F563">
        <v>7.2</v>
      </c>
    </row>
    <row r="564" spans="1:6" x14ac:dyDescent="0.25">
      <c r="A564" s="2" t="s">
        <v>2065</v>
      </c>
      <c r="B564" s="2">
        <v>8.4</v>
      </c>
      <c r="E564" s="4" t="s">
        <v>2272</v>
      </c>
      <c r="F564">
        <v>7.0714285714285712</v>
      </c>
    </row>
    <row r="565" spans="1:6" x14ac:dyDescent="0.25">
      <c r="A565" s="2" t="s">
        <v>968</v>
      </c>
      <c r="B565" s="2">
        <v>7.1</v>
      </c>
      <c r="E565" s="4" t="s">
        <v>5867</v>
      </c>
      <c r="F565">
        <v>7.6</v>
      </c>
    </row>
    <row r="566" spans="1:6" x14ac:dyDescent="0.25">
      <c r="A566" s="2" t="s">
        <v>2074</v>
      </c>
      <c r="B566" s="2">
        <v>7.4</v>
      </c>
      <c r="E566" s="4" t="s">
        <v>4393</v>
      </c>
      <c r="F566">
        <v>7.4</v>
      </c>
    </row>
    <row r="567" spans="1:6" x14ac:dyDescent="0.25">
      <c r="A567" s="2" t="s">
        <v>152</v>
      </c>
      <c r="B567" s="2">
        <v>6.9</v>
      </c>
      <c r="E567" s="4" t="s">
        <v>1094</v>
      </c>
      <c r="F567">
        <v>5.7949999999999982</v>
      </c>
    </row>
    <row r="568" spans="1:6" x14ac:dyDescent="0.25">
      <c r="A568" s="2" t="s">
        <v>2081</v>
      </c>
      <c r="B568" s="2">
        <v>4.5</v>
      </c>
      <c r="E568" s="4" t="s">
        <v>684</v>
      </c>
      <c r="F568">
        <v>6.0549019607843126</v>
      </c>
    </row>
    <row r="569" spans="1:6" x14ac:dyDescent="0.25">
      <c r="A569" s="2" t="s">
        <v>2085</v>
      </c>
      <c r="B569" s="2">
        <v>7.1</v>
      </c>
      <c r="E569" s="4" t="s">
        <v>5474</v>
      </c>
      <c r="F569">
        <v>6.5954545454545448</v>
      </c>
    </row>
    <row r="570" spans="1:6" x14ac:dyDescent="0.25">
      <c r="A570" s="2" t="s">
        <v>2089</v>
      </c>
      <c r="B570" s="2">
        <v>6.5</v>
      </c>
      <c r="E570" s="4" t="s">
        <v>13440</v>
      </c>
      <c r="F570">
        <v>6.4</v>
      </c>
    </row>
    <row r="571" spans="1:6" x14ac:dyDescent="0.25">
      <c r="A571" s="2" t="s">
        <v>356</v>
      </c>
      <c r="B571" s="2">
        <v>5.3</v>
      </c>
      <c r="E571" s="4" t="s">
        <v>13831</v>
      </c>
      <c r="F571">
        <v>6.8</v>
      </c>
    </row>
    <row r="572" spans="1:6" x14ac:dyDescent="0.25">
      <c r="A572" s="2" t="s">
        <v>1726</v>
      </c>
      <c r="B572" s="2">
        <v>6.7</v>
      </c>
      <c r="E572" s="4" t="s">
        <v>7151</v>
      </c>
      <c r="F572">
        <v>6</v>
      </c>
    </row>
    <row r="573" spans="1:6" x14ac:dyDescent="0.25">
      <c r="A573" s="2" t="s">
        <v>2099</v>
      </c>
      <c r="B573" s="2">
        <v>7.2</v>
      </c>
      <c r="E573" s="4" t="s">
        <v>8966</v>
      </c>
      <c r="F573">
        <v>7.6</v>
      </c>
    </row>
    <row r="574" spans="1:6" x14ac:dyDescent="0.25">
      <c r="A574" s="2" t="s">
        <v>214</v>
      </c>
      <c r="B574" s="2">
        <v>7.2</v>
      </c>
      <c r="E574" s="4" t="s">
        <v>6631</v>
      </c>
      <c r="F574">
        <v>7.2</v>
      </c>
    </row>
    <row r="575" spans="1:6" x14ac:dyDescent="0.25">
      <c r="A575" s="2" t="s">
        <v>1099</v>
      </c>
      <c r="B575" s="2">
        <v>5.5</v>
      </c>
      <c r="E575" s="4" t="s">
        <v>10295</v>
      </c>
      <c r="F575">
        <v>7</v>
      </c>
    </row>
    <row r="576" spans="1:6" x14ac:dyDescent="0.25">
      <c r="A576" s="2" t="s">
        <v>40</v>
      </c>
      <c r="B576" s="2">
        <v>5.8</v>
      </c>
      <c r="E576" s="4" t="s">
        <v>1992</v>
      </c>
      <c r="F576">
        <v>6.8249999999999993</v>
      </c>
    </row>
    <row r="577" spans="1:6" x14ac:dyDescent="0.25">
      <c r="A577" s="2" t="s">
        <v>191</v>
      </c>
      <c r="B577" s="2">
        <v>6</v>
      </c>
      <c r="E577" s="4" t="s">
        <v>9232</v>
      </c>
      <c r="F577">
        <v>5.8</v>
      </c>
    </row>
    <row r="578" spans="1:6" x14ac:dyDescent="0.25">
      <c r="A578" s="2" t="s">
        <v>1007</v>
      </c>
      <c r="B578" s="2">
        <v>6.6</v>
      </c>
      <c r="E578" s="4" t="s">
        <v>11437</v>
      </c>
      <c r="F578">
        <v>7.1</v>
      </c>
    </row>
    <row r="579" spans="1:6" x14ac:dyDescent="0.25">
      <c r="A579" s="2" t="s">
        <v>2116</v>
      </c>
      <c r="B579" s="2">
        <v>8.3000000000000007</v>
      </c>
      <c r="E579" s="4" t="s">
        <v>3280</v>
      </c>
      <c r="F579">
        <v>6.1624999999999996</v>
      </c>
    </row>
    <row r="580" spans="1:6" x14ac:dyDescent="0.25">
      <c r="A580" s="2" t="s">
        <v>538</v>
      </c>
      <c r="B580" s="2">
        <v>6.7</v>
      </c>
      <c r="E580" s="4" t="s">
        <v>7695</v>
      </c>
      <c r="F580">
        <v>6.9</v>
      </c>
    </row>
    <row r="581" spans="1:6" x14ac:dyDescent="0.25">
      <c r="A581" s="2" t="s">
        <v>93</v>
      </c>
      <c r="B581" s="2">
        <v>6</v>
      </c>
      <c r="E581" s="4" t="s">
        <v>8218</v>
      </c>
      <c r="F581">
        <v>5.65</v>
      </c>
    </row>
    <row r="582" spans="1:6" x14ac:dyDescent="0.25">
      <c r="A582" s="2" t="s">
        <v>47</v>
      </c>
      <c r="B582" s="2">
        <v>7.1</v>
      </c>
      <c r="E582" s="4" t="s">
        <v>6447</v>
      </c>
      <c r="F582">
        <v>5.9</v>
      </c>
    </row>
    <row r="583" spans="1:6" x14ac:dyDescent="0.25">
      <c r="A583" s="2" t="s">
        <v>2124</v>
      </c>
      <c r="B583" s="2">
        <v>6</v>
      </c>
      <c r="E583" s="4" t="s">
        <v>4113</v>
      </c>
      <c r="F583">
        <v>4.8</v>
      </c>
    </row>
    <row r="584" spans="1:6" x14ac:dyDescent="0.25">
      <c r="A584" s="2" t="s">
        <v>2129</v>
      </c>
      <c r="B584" s="2">
        <v>6.9</v>
      </c>
      <c r="E584" s="4" t="s">
        <v>7954</v>
      </c>
      <c r="F584">
        <v>2.5</v>
      </c>
    </row>
    <row r="585" spans="1:6" x14ac:dyDescent="0.25">
      <c r="A585" s="2" t="s">
        <v>2132</v>
      </c>
      <c r="B585" s="2">
        <v>5.6</v>
      </c>
      <c r="E585" s="4" t="s">
        <v>14036</v>
      </c>
      <c r="F585">
        <v>6.1</v>
      </c>
    </row>
    <row r="586" spans="1:6" x14ac:dyDescent="0.25">
      <c r="A586" s="2" t="s">
        <v>1439</v>
      </c>
      <c r="B586" s="2">
        <v>5.6</v>
      </c>
      <c r="E586" s="4" t="s">
        <v>10376</v>
      </c>
      <c r="F586">
        <v>6.2</v>
      </c>
    </row>
    <row r="587" spans="1:6" x14ac:dyDescent="0.25">
      <c r="A587" s="2" t="s">
        <v>2138</v>
      </c>
      <c r="B587" s="2">
        <v>4.5</v>
      </c>
      <c r="E587" s="4" t="s">
        <v>1972</v>
      </c>
      <c r="F587">
        <v>5.7333333333333334</v>
      </c>
    </row>
    <row r="588" spans="1:6" x14ac:dyDescent="0.25">
      <c r="A588" s="2" t="s">
        <v>690</v>
      </c>
      <c r="B588" s="2">
        <v>7.1</v>
      </c>
      <c r="E588" s="4" t="s">
        <v>4861</v>
      </c>
      <c r="F588">
        <v>7.2</v>
      </c>
    </row>
    <row r="589" spans="1:6" x14ac:dyDescent="0.25">
      <c r="A589" s="2" t="s">
        <v>47</v>
      </c>
      <c r="B589" s="2">
        <v>6.5</v>
      </c>
      <c r="E589" s="4" t="s">
        <v>9340</v>
      </c>
      <c r="F589">
        <v>5.6</v>
      </c>
    </row>
    <row r="590" spans="1:6" x14ac:dyDescent="0.25">
      <c r="A590" s="2" t="s">
        <v>161</v>
      </c>
      <c r="B590" s="2">
        <v>6.4</v>
      </c>
      <c r="E590" s="4" t="s">
        <v>9302</v>
      </c>
      <c r="F590">
        <v>7.1</v>
      </c>
    </row>
    <row r="591" spans="1:6" x14ac:dyDescent="0.25">
      <c r="A591" s="2" t="s">
        <v>447</v>
      </c>
      <c r="B591" s="2">
        <v>5.8</v>
      </c>
      <c r="E591" s="4" t="s">
        <v>7303</v>
      </c>
      <c r="F591">
        <v>6.8199999999999985</v>
      </c>
    </row>
    <row r="592" spans="1:6" x14ac:dyDescent="0.25">
      <c r="A592" s="2" t="s">
        <v>897</v>
      </c>
      <c r="B592" s="2">
        <v>8</v>
      </c>
      <c r="E592" s="4" t="s">
        <v>5555</v>
      </c>
      <c r="F592">
        <v>6.8</v>
      </c>
    </row>
    <row r="593" spans="1:6" x14ac:dyDescent="0.25">
      <c r="A593" s="2" t="s">
        <v>2153</v>
      </c>
      <c r="B593" s="2">
        <v>6.2</v>
      </c>
      <c r="E593" s="4" t="s">
        <v>2672</v>
      </c>
      <c r="F593">
        <v>5.7727272727272734</v>
      </c>
    </row>
    <row r="594" spans="1:6" x14ac:dyDescent="0.25">
      <c r="A594" s="2" t="s">
        <v>2157</v>
      </c>
      <c r="B594" s="2">
        <v>7.2</v>
      </c>
      <c r="E594" s="4" t="s">
        <v>2654</v>
      </c>
      <c r="F594">
        <v>6.333333333333333</v>
      </c>
    </row>
    <row r="595" spans="1:6" x14ac:dyDescent="0.25">
      <c r="A595" s="2" t="s">
        <v>2157</v>
      </c>
      <c r="B595" s="2">
        <v>6.1</v>
      </c>
      <c r="E595" s="4" t="s">
        <v>12072</v>
      </c>
      <c r="F595">
        <v>6.9</v>
      </c>
    </row>
    <row r="596" spans="1:6" x14ac:dyDescent="0.25">
      <c r="A596" s="2" t="s">
        <v>978</v>
      </c>
      <c r="B596" s="2">
        <v>7.6</v>
      </c>
      <c r="E596" s="4" t="s">
        <v>1665</v>
      </c>
      <c r="F596">
        <v>6.4</v>
      </c>
    </row>
    <row r="597" spans="1:6" x14ac:dyDescent="0.25">
      <c r="A597" s="2" t="s">
        <v>2164</v>
      </c>
      <c r="B597" s="2">
        <v>6.3</v>
      </c>
      <c r="E597" s="4" t="s">
        <v>3657</v>
      </c>
      <c r="F597">
        <v>6.3071428571428578</v>
      </c>
    </row>
    <row r="598" spans="1:6" x14ac:dyDescent="0.25">
      <c r="A598" s="2" t="s">
        <v>2169</v>
      </c>
      <c r="B598" s="2">
        <v>6.3</v>
      </c>
      <c r="E598" s="4" t="s">
        <v>10082</v>
      </c>
      <c r="F598">
        <v>6.6857142857142851</v>
      </c>
    </row>
    <row r="599" spans="1:6" x14ac:dyDescent="0.25">
      <c r="A599" s="2" t="s">
        <v>47</v>
      </c>
      <c r="B599" s="2">
        <v>6.3</v>
      </c>
      <c r="E599" s="4" t="s">
        <v>13881</v>
      </c>
      <c r="F599">
        <v>7.3</v>
      </c>
    </row>
    <row r="600" spans="1:6" x14ac:dyDescent="0.25">
      <c r="A600" s="2" t="s">
        <v>2174</v>
      </c>
      <c r="B600" s="2">
        <v>7.7</v>
      </c>
      <c r="E600" s="4" t="s">
        <v>10640</v>
      </c>
      <c r="F600">
        <v>5.4</v>
      </c>
    </row>
    <row r="601" spans="1:6" x14ac:dyDescent="0.25">
      <c r="A601" s="2" t="s">
        <v>2177</v>
      </c>
      <c r="B601" s="2">
        <v>7</v>
      </c>
      <c r="E601" s="4" t="s">
        <v>11088</v>
      </c>
      <c r="F601">
        <v>7.2</v>
      </c>
    </row>
    <row r="602" spans="1:6" x14ac:dyDescent="0.25">
      <c r="A602" s="2" t="s">
        <v>1639</v>
      </c>
      <c r="B602" s="2">
        <v>5.3</v>
      </c>
      <c r="E602" s="4" t="s">
        <v>11450</v>
      </c>
      <c r="F602">
        <v>7.7</v>
      </c>
    </row>
    <row r="603" spans="1:6" x14ac:dyDescent="0.25">
      <c r="A603" s="2" t="s">
        <v>728</v>
      </c>
      <c r="B603" s="2">
        <v>5.6</v>
      </c>
      <c r="E603" s="4" t="s">
        <v>1639</v>
      </c>
      <c r="F603">
        <v>6.5650537634408588</v>
      </c>
    </row>
    <row r="604" spans="1:6" x14ac:dyDescent="0.25">
      <c r="A604" s="2" t="s">
        <v>2187</v>
      </c>
      <c r="B604" s="2">
        <v>5.2</v>
      </c>
      <c r="E604" s="4" t="s">
        <v>2479</v>
      </c>
      <c r="F604">
        <v>6.7999999999999989</v>
      </c>
    </row>
    <row r="605" spans="1:6" x14ac:dyDescent="0.25">
      <c r="A605" s="2" t="s">
        <v>728</v>
      </c>
      <c r="B605" s="2">
        <v>5.4</v>
      </c>
      <c r="E605" s="4" t="s">
        <v>2986</v>
      </c>
      <c r="F605">
        <v>6.2</v>
      </c>
    </row>
    <row r="606" spans="1:6" x14ac:dyDescent="0.25">
      <c r="A606" s="2" t="s">
        <v>2195</v>
      </c>
      <c r="B606" s="2">
        <v>6.4</v>
      </c>
      <c r="E606" s="4" t="s">
        <v>8181</v>
      </c>
      <c r="F606">
        <v>7.7</v>
      </c>
    </row>
    <row r="607" spans="1:6" x14ac:dyDescent="0.25">
      <c r="A607" s="2" t="s">
        <v>2199</v>
      </c>
      <c r="B607" s="2">
        <v>5.9</v>
      </c>
      <c r="E607" s="4" t="s">
        <v>3897</v>
      </c>
      <c r="F607">
        <v>6.85</v>
      </c>
    </row>
    <row r="608" spans="1:6" x14ac:dyDescent="0.25">
      <c r="A608" s="2" t="s">
        <v>2157</v>
      </c>
      <c r="B608" s="2">
        <v>6.3</v>
      </c>
      <c r="E608" s="4" t="s">
        <v>7127</v>
      </c>
      <c r="F608">
        <v>5.0999999999999996</v>
      </c>
    </row>
    <row r="609" spans="1:6" x14ac:dyDescent="0.25">
      <c r="A609" s="2" t="s">
        <v>233</v>
      </c>
      <c r="B609" s="2">
        <v>6.5</v>
      </c>
      <c r="E609" s="4" t="s">
        <v>1937</v>
      </c>
      <c r="F609">
        <v>5.3</v>
      </c>
    </row>
    <row r="610" spans="1:6" x14ac:dyDescent="0.25">
      <c r="A610" s="2" t="s">
        <v>2208</v>
      </c>
      <c r="B610" s="2">
        <v>3</v>
      </c>
      <c r="E610" s="4" t="s">
        <v>4902</v>
      </c>
      <c r="F610">
        <v>5.3000000000000007</v>
      </c>
    </row>
    <row r="611" spans="1:6" x14ac:dyDescent="0.25">
      <c r="A611" s="2" t="s">
        <v>926</v>
      </c>
      <c r="B611" s="2">
        <v>3.6</v>
      </c>
      <c r="E611" s="4" t="s">
        <v>2359</v>
      </c>
      <c r="F611">
        <v>5.2</v>
      </c>
    </row>
    <row r="612" spans="1:6" x14ac:dyDescent="0.25">
      <c r="A612" s="2" t="s">
        <v>321</v>
      </c>
      <c r="B612" s="2">
        <v>5.8</v>
      </c>
      <c r="E612" s="4" t="s">
        <v>5427</v>
      </c>
      <c r="F612">
        <v>6.3500000000000005</v>
      </c>
    </row>
    <row r="613" spans="1:6" x14ac:dyDescent="0.25">
      <c r="A613" s="2" t="s">
        <v>2219</v>
      </c>
      <c r="B613" s="2">
        <v>6.2</v>
      </c>
      <c r="E613" s="4" t="s">
        <v>4497</v>
      </c>
      <c r="F613">
        <v>6.3600000000000012</v>
      </c>
    </row>
    <row r="614" spans="1:6" x14ac:dyDescent="0.25">
      <c r="A614" s="2" t="s">
        <v>2221</v>
      </c>
      <c r="B614" s="2">
        <v>5.6</v>
      </c>
      <c r="E614" s="4" t="s">
        <v>4761</v>
      </c>
      <c r="F614">
        <v>7.125</v>
      </c>
    </row>
    <row r="615" spans="1:6" x14ac:dyDescent="0.25">
      <c r="A615" s="2" t="s">
        <v>754</v>
      </c>
      <c r="B615" s="2">
        <v>5.4</v>
      </c>
      <c r="E615" s="4" t="s">
        <v>10915</v>
      </c>
      <c r="F615">
        <v>7</v>
      </c>
    </row>
    <row r="616" spans="1:6" x14ac:dyDescent="0.25">
      <c r="A616" s="2" t="s">
        <v>1043</v>
      </c>
      <c r="B616" s="2">
        <v>6.1</v>
      </c>
      <c r="E616" s="4" t="s">
        <v>7728</v>
      </c>
      <c r="F616">
        <v>5.9</v>
      </c>
    </row>
    <row r="617" spans="1:6" x14ac:dyDescent="0.25">
      <c r="A617" s="2" t="s">
        <v>1444</v>
      </c>
      <c r="B617" s="2">
        <v>4.2</v>
      </c>
      <c r="E617" s="4" t="s">
        <v>1616</v>
      </c>
      <c r="F617">
        <v>6.418181818181818</v>
      </c>
    </row>
    <row r="618" spans="1:6" x14ac:dyDescent="0.25">
      <c r="A618" s="2" t="s">
        <v>2238</v>
      </c>
      <c r="B618" s="2">
        <v>6.7</v>
      </c>
      <c r="E618" s="4" t="s">
        <v>13609</v>
      </c>
      <c r="F618">
        <v>6.5</v>
      </c>
    </row>
    <row r="619" spans="1:6" x14ac:dyDescent="0.25">
      <c r="A619" s="2" t="s">
        <v>34</v>
      </c>
      <c r="B619" s="2">
        <v>4.2</v>
      </c>
      <c r="E619" s="4" t="s">
        <v>10040</v>
      </c>
      <c r="F619">
        <v>8.4</v>
      </c>
    </row>
    <row r="620" spans="1:6" x14ac:dyDescent="0.25">
      <c r="A620" s="2" t="s">
        <v>628</v>
      </c>
      <c r="B620" s="2">
        <v>6.4</v>
      </c>
      <c r="E620" s="4" t="s">
        <v>11172</v>
      </c>
      <c r="F620">
        <v>5.4</v>
      </c>
    </row>
    <row r="621" spans="1:6" x14ac:dyDescent="0.25">
      <c r="A621" s="2" t="s">
        <v>746</v>
      </c>
      <c r="B621" s="2">
        <v>4.9000000000000004</v>
      </c>
      <c r="E621" s="4" t="s">
        <v>8923</v>
      </c>
      <c r="F621">
        <v>5.7</v>
      </c>
    </row>
    <row r="622" spans="1:6" x14ac:dyDescent="0.25">
      <c r="A622" s="2" t="s">
        <v>1385</v>
      </c>
      <c r="B622" s="2">
        <v>6.8</v>
      </c>
      <c r="E622" s="4" t="s">
        <v>8275</v>
      </c>
      <c r="F622">
        <v>6.9</v>
      </c>
    </row>
    <row r="623" spans="1:6" x14ac:dyDescent="0.25">
      <c r="A623" s="2" t="s">
        <v>1904</v>
      </c>
      <c r="B623" s="2">
        <v>7.7</v>
      </c>
      <c r="E623" s="4" t="s">
        <v>3386</v>
      </c>
      <c r="F623">
        <v>6.7444444444444445</v>
      </c>
    </row>
    <row r="624" spans="1:6" x14ac:dyDescent="0.25">
      <c r="A624" s="2" t="s">
        <v>2255</v>
      </c>
      <c r="B624" s="2">
        <v>5.6</v>
      </c>
      <c r="E624" s="4" t="s">
        <v>1582</v>
      </c>
      <c r="F624">
        <v>7.8</v>
      </c>
    </row>
    <row r="625" spans="1:6" x14ac:dyDescent="0.25">
      <c r="A625" s="2" t="s">
        <v>1094</v>
      </c>
      <c r="B625" s="2">
        <v>6.4</v>
      </c>
      <c r="E625" s="4" t="s">
        <v>6627</v>
      </c>
      <c r="F625">
        <v>7</v>
      </c>
    </row>
    <row r="626" spans="1:6" x14ac:dyDescent="0.25">
      <c r="A626" s="2" t="s">
        <v>2262</v>
      </c>
      <c r="B626" s="2">
        <v>7.2</v>
      </c>
      <c r="E626" s="4" t="s">
        <v>3552</v>
      </c>
      <c r="F626">
        <v>6.4222222222222216</v>
      </c>
    </row>
    <row r="627" spans="1:6" x14ac:dyDescent="0.25">
      <c r="A627" s="2" t="s">
        <v>660</v>
      </c>
      <c r="B627" s="2">
        <v>6</v>
      </c>
      <c r="E627" s="4" t="s">
        <v>6595</v>
      </c>
      <c r="F627">
        <v>7.1</v>
      </c>
    </row>
    <row r="628" spans="1:6" x14ac:dyDescent="0.25">
      <c r="A628" s="2" t="s">
        <v>1099</v>
      </c>
      <c r="B628" s="2">
        <v>5.9</v>
      </c>
      <c r="E628" s="4" t="s">
        <v>9697</v>
      </c>
      <c r="F628">
        <v>6.05</v>
      </c>
    </row>
    <row r="629" spans="1:6" x14ac:dyDescent="0.25">
      <c r="A629" s="2" t="s">
        <v>2272</v>
      </c>
      <c r="B629" s="2">
        <v>7.9</v>
      </c>
      <c r="E629" s="4" t="s">
        <v>2199</v>
      </c>
      <c r="F629">
        <v>5.9799999999999995</v>
      </c>
    </row>
    <row r="630" spans="1:6" x14ac:dyDescent="0.25">
      <c r="A630" s="2" t="s">
        <v>2275</v>
      </c>
      <c r="B630" s="2">
        <v>6.8</v>
      </c>
      <c r="E630" s="4" t="s">
        <v>6182</v>
      </c>
      <c r="F630">
        <v>6.2</v>
      </c>
    </row>
    <row r="631" spans="1:6" x14ac:dyDescent="0.25">
      <c r="A631" s="2" t="s">
        <v>628</v>
      </c>
      <c r="B631" s="2">
        <v>7.1</v>
      </c>
      <c r="E631" s="4" t="s">
        <v>6408</v>
      </c>
      <c r="F631">
        <v>6.7</v>
      </c>
    </row>
    <row r="632" spans="1:6" x14ac:dyDescent="0.25">
      <c r="A632" s="2" t="s">
        <v>1094</v>
      </c>
      <c r="B632" s="2">
        <v>5.9</v>
      </c>
      <c r="E632" s="4" t="s">
        <v>11575</v>
      </c>
      <c r="F632">
        <v>6.7</v>
      </c>
    </row>
    <row r="633" spans="1:6" x14ac:dyDescent="0.25">
      <c r="A633" s="2" t="s">
        <v>2195</v>
      </c>
      <c r="B633" s="2">
        <v>5.9</v>
      </c>
      <c r="E633" s="4" t="s">
        <v>6691</v>
      </c>
      <c r="F633">
        <v>6.9</v>
      </c>
    </row>
    <row r="634" spans="1:6" x14ac:dyDescent="0.25">
      <c r="A634" s="2" t="s">
        <v>1054</v>
      </c>
      <c r="B634" s="2">
        <v>6.2</v>
      </c>
      <c r="E634" s="4" t="s">
        <v>936</v>
      </c>
      <c r="F634">
        <v>6.5081521739130448</v>
      </c>
    </row>
    <row r="635" spans="1:6" x14ac:dyDescent="0.25">
      <c r="A635" s="2" t="s">
        <v>1435</v>
      </c>
      <c r="B635" s="2">
        <v>7</v>
      </c>
      <c r="E635" s="4" t="s">
        <v>4529</v>
      </c>
      <c r="F635">
        <v>6.35</v>
      </c>
    </row>
    <row r="636" spans="1:6" x14ac:dyDescent="0.25">
      <c r="A636" s="2" t="s">
        <v>2293</v>
      </c>
      <c r="B636" s="2">
        <v>5.4</v>
      </c>
      <c r="E636" s="4" t="s">
        <v>2805</v>
      </c>
      <c r="F636">
        <v>6.2142857142857144</v>
      </c>
    </row>
    <row r="637" spans="1:6" x14ac:dyDescent="0.25">
      <c r="A637" s="2" t="s">
        <v>968</v>
      </c>
      <c r="B637" s="2">
        <v>8.6</v>
      </c>
      <c r="E637" s="4" t="s">
        <v>5788</v>
      </c>
      <c r="F637">
        <v>6.75</v>
      </c>
    </row>
    <row r="638" spans="1:6" x14ac:dyDescent="0.25">
      <c r="A638" s="2" t="s">
        <v>321</v>
      </c>
      <c r="B638" s="2">
        <v>6.5</v>
      </c>
      <c r="E638" s="4" t="s">
        <v>10417</v>
      </c>
      <c r="F638">
        <v>7.4</v>
      </c>
    </row>
    <row r="639" spans="1:6" x14ac:dyDescent="0.25">
      <c r="A639" s="2" t="s">
        <v>2300</v>
      </c>
      <c r="B639" s="2">
        <v>6.4</v>
      </c>
      <c r="E639" s="4" t="s">
        <v>10864</v>
      </c>
      <c r="F639">
        <v>7.3</v>
      </c>
    </row>
    <row r="640" spans="1:6" x14ac:dyDescent="0.25">
      <c r="A640" s="2" t="s">
        <v>326</v>
      </c>
      <c r="B640" s="2">
        <v>7.6</v>
      </c>
      <c r="E640" s="4" t="s">
        <v>1469</v>
      </c>
      <c r="F640">
        <v>7.2666666666666657</v>
      </c>
    </row>
    <row r="641" spans="1:6" x14ac:dyDescent="0.25">
      <c r="A641" s="2" t="s">
        <v>2023</v>
      </c>
      <c r="B641" s="2">
        <v>5.5</v>
      </c>
      <c r="E641" s="4" t="s">
        <v>3839</v>
      </c>
      <c r="F641">
        <v>6.6333333333333337</v>
      </c>
    </row>
    <row r="642" spans="1:6" x14ac:dyDescent="0.25">
      <c r="A642" s="2" t="s">
        <v>2065</v>
      </c>
      <c r="B642" s="2">
        <v>7.4</v>
      </c>
      <c r="E642" s="4" t="s">
        <v>3438</v>
      </c>
      <c r="F642">
        <v>6.25</v>
      </c>
    </row>
    <row r="643" spans="1:6" x14ac:dyDescent="0.25">
      <c r="A643" s="2" t="s">
        <v>447</v>
      </c>
      <c r="B643" s="2">
        <v>8.6999999999999993</v>
      </c>
      <c r="E643" s="4" t="s">
        <v>6937</v>
      </c>
      <c r="F643">
        <v>7.0333333333333341</v>
      </c>
    </row>
    <row r="644" spans="1:6" x14ac:dyDescent="0.25">
      <c r="A644" s="2" t="s">
        <v>1405</v>
      </c>
      <c r="B644" s="2">
        <v>7.6</v>
      </c>
      <c r="E644" s="4" t="s">
        <v>1954</v>
      </c>
      <c r="F644">
        <v>5.6166666666666671</v>
      </c>
    </row>
    <row r="645" spans="1:6" x14ac:dyDescent="0.25">
      <c r="A645" s="2" t="s">
        <v>447</v>
      </c>
      <c r="B645" s="2">
        <v>7.5</v>
      </c>
      <c r="E645" s="4" t="s">
        <v>356</v>
      </c>
      <c r="F645">
        <v>5.427777777777778</v>
      </c>
    </row>
    <row r="646" spans="1:6" x14ac:dyDescent="0.25">
      <c r="A646" s="2" t="s">
        <v>356</v>
      </c>
      <c r="B646" s="2">
        <v>5.5</v>
      </c>
      <c r="E646" s="4" t="s">
        <v>1430</v>
      </c>
      <c r="F646">
        <v>4.9000000000000004</v>
      </c>
    </row>
    <row r="647" spans="1:6" x14ac:dyDescent="0.25">
      <c r="A647" s="2" t="s">
        <v>1831</v>
      </c>
      <c r="B647" s="2">
        <v>7.6</v>
      </c>
      <c r="E647" s="4" t="s">
        <v>5487</v>
      </c>
      <c r="F647">
        <v>6.1</v>
      </c>
    </row>
    <row r="648" spans="1:6" x14ac:dyDescent="0.25">
      <c r="A648" s="2" t="s">
        <v>936</v>
      </c>
      <c r="B648" s="2">
        <v>6.5</v>
      </c>
      <c r="E648" s="4" t="s">
        <v>9781</v>
      </c>
      <c r="F648">
        <v>7.8</v>
      </c>
    </row>
    <row r="649" spans="1:6" x14ac:dyDescent="0.25">
      <c r="A649" s="2" t="s">
        <v>1094</v>
      </c>
      <c r="B649" s="2">
        <v>6.9</v>
      </c>
      <c r="E649" s="4" t="s">
        <v>1686</v>
      </c>
      <c r="F649">
        <v>5.78</v>
      </c>
    </row>
    <row r="650" spans="1:6" x14ac:dyDescent="0.25">
      <c r="A650" s="2" t="s">
        <v>2326</v>
      </c>
      <c r="B650" s="2">
        <v>6.7</v>
      </c>
      <c r="E650" s="4" t="s">
        <v>6732</v>
      </c>
      <c r="F650">
        <v>6</v>
      </c>
    </row>
    <row r="651" spans="1:6" x14ac:dyDescent="0.25">
      <c r="A651" s="2" t="s">
        <v>1639</v>
      </c>
      <c r="B651" s="2">
        <v>6.6</v>
      </c>
      <c r="E651" s="4" t="s">
        <v>4961</v>
      </c>
      <c r="F651">
        <v>5.0999999999999996</v>
      </c>
    </row>
    <row r="652" spans="1:6" x14ac:dyDescent="0.25">
      <c r="A652" s="2" t="s">
        <v>2332</v>
      </c>
      <c r="B652" s="2">
        <v>7.2</v>
      </c>
      <c r="E652" s="4" t="s">
        <v>5743</v>
      </c>
      <c r="F652">
        <v>3.3</v>
      </c>
    </row>
    <row r="653" spans="1:6" x14ac:dyDescent="0.25">
      <c r="A653" s="2" t="s">
        <v>40</v>
      </c>
      <c r="B653" s="2">
        <v>6.4</v>
      </c>
      <c r="E653" s="4" t="s">
        <v>6530</v>
      </c>
      <c r="F653">
        <v>4</v>
      </c>
    </row>
    <row r="654" spans="1:6" x14ac:dyDescent="0.25">
      <c r="A654" s="2" t="s">
        <v>40</v>
      </c>
      <c r="B654" s="2">
        <v>6.4</v>
      </c>
      <c r="E654" s="4" t="s">
        <v>7495</v>
      </c>
      <c r="F654">
        <v>4.5999999999999996</v>
      </c>
    </row>
    <row r="655" spans="1:6" x14ac:dyDescent="0.25">
      <c r="A655" s="2" t="s">
        <v>233</v>
      </c>
      <c r="B655" s="2">
        <v>6</v>
      </c>
      <c r="E655" s="4" t="s">
        <v>3064</v>
      </c>
      <c r="F655">
        <v>6.3</v>
      </c>
    </row>
    <row r="656" spans="1:6" x14ac:dyDescent="0.25">
      <c r="A656" s="2" t="s">
        <v>356</v>
      </c>
      <c r="B656" s="2">
        <v>6.1</v>
      </c>
      <c r="E656" s="4" t="s">
        <v>11446</v>
      </c>
      <c r="F656">
        <v>7.1</v>
      </c>
    </row>
    <row r="657" spans="1:6" x14ac:dyDescent="0.25">
      <c r="A657" s="2" t="s">
        <v>1810</v>
      </c>
      <c r="B657" s="2">
        <v>6</v>
      </c>
      <c r="E657" s="4" t="s">
        <v>1748</v>
      </c>
      <c r="F657">
        <v>5.5166666666666666</v>
      </c>
    </row>
    <row r="658" spans="1:6" x14ac:dyDescent="0.25">
      <c r="A658" s="2" t="s">
        <v>2164</v>
      </c>
      <c r="B658" s="2">
        <v>6.4</v>
      </c>
      <c r="E658" s="4" t="s">
        <v>2796</v>
      </c>
      <c r="F658">
        <v>3.6</v>
      </c>
    </row>
    <row r="659" spans="1:6" x14ac:dyDescent="0.25">
      <c r="A659" s="2" t="s">
        <v>1099</v>
      </c>
      <c r="B659" s="2">
        <v>6.4</v>
      </c>
      <c r="E659" s="4" t="s">
        <v>3571</v>
      </c>
      <c r="F659">
        <v>5.6</v>
      </c>
    </row>
    <row r="660" spans="1:6" x14ac:dyDescent="0.25">
      <c r="A660" s="2" t="s">
        <v>1258</v>
      </c>
      <c r="B660" s="2">
        <v>7.3</v>
      </c>
      <c r="E660" s="4" t="s">
        <v>1709</v>
      </c>
      <c r="F660">
        <v>4.625</v>
      </c>
    </row>
    <row r="661" spans="1:6" x14ac:dyDescent="0.25">
      <c r="A661" s="2" t="s">
        <v>2359</v>
      </c>
      <c r="B661" s="2">
        <v>5.2</v>
      </c>
      <c r="E661" s="4" t="s">
        <v>4764</v>
      </c>
      <c r="F661">
        <v>5.95</v>
      </c>
    </row>
    <row r="662" spans="1:6" x14ac:dyDescent="0.25">
      <c r="A662" s="2" t="s">
        <v>1992</v>
      </c>
      <c r="B662" s="2">
        <v>6.6</v>
      </c>
      <c r="E662" s="4" t="s">
        <v>1789</v>
      </c>
      <c r="F662">
        <v>5.9499999999999993</v>
      </c>
    </row>
    <row r="663" spans="1:6" x14ac:dyDescent="0.25">
      <c r="A663" s="2" t="s">
        <v>942</v>
      </c>
      <c r="B663" s="2">
        <v>6.3</v>
      </c>
      <c r="E663" s="4" t="s">
        <v>601</v>
      </c>
      <c r="F663">
        <v>6.5272727272727282</v>
      </c>
    </row>
    <row r="664" spans="1:6" x14ac:dyDescent="0.25">
      <c r="A664" s="2" t="s">
        <v>2371</v>
      </c>
      <c r="B664" s="2">
        <v>5.9</v>
      </c>
      <c r="E664" s="4" t="s">
        <v>13272</v>
      </c>
      <c r="F664">
        <v>4.7</v>
      </c>
    </row>
    <row r="665" spans="1:6" x14ac:dyDescent="0.25">
      <c r="A665" s="2" t="s">
        <v>968</v>
      </c>
      <c r="B665" s="2">
        <v>6.4</v>
      </c>
      <c r="E665" s="4" t="s">
        <v>9638</v>
      </c>
      <c r="F665">
        <v>4.8</v>
      </c>
    </row>
    <row r="666" spans="1:6" x14ac:dyDescent="0.25">
      <c r="A666" s="2" t="s">
        <v>1639</v>
      </c>
      <c r="B666" s="2">
        <v>6.7</v>
      </c>
      <c r="E666" s="4" t="s">
        <v>5732</v>
      </c>
      <c r="F666">
        <v>4.9000000000000004</v>
      </c>
    </row>
    <row r="667" spans="1:6" x14ac:dyDescent="0.25">
      <c r="A667" s="2" t="s">
        <v>1439</v>
      </c>
      <c r="B667" s="2">
        <v>5.4</v>
      </c>
      <c r="E667" s="4" t="s">
        <v>4852</v>
      </c>
      <c r="F667">
        <v>5.7874999999999988</v>
      </c>
    </row>
    <row r="668" spans="1:6" x14ac:dyDescent="0.25">
      <c r="A668" s="2" t="s">
        <v>1806</v>
      </c>
      <c r="B668" s="2">
        <v>6.4</v>
      </c>
      <c r="E668" s="4" t="s">
        <v>11840</v>
      </c>
      <c r="F668">
        <v>5.7</v>
      </c>
    </row>
    <row r="669" spans="1:6" x14ac:dyDescent="0.25">
      <c r="A669" s="2" t="s">
        <v>754</v>
      </c>
      <c r="B669" s="2">
        <v>6.7</v>
      </c>
      <c r="E669" s="4" t="s">
        <v>12531</v>
      </c>
      <c r="F669">
        <v>7.2</v>
      </c>
    </row>
    <row r="670" spans="1:6" x14ac:dyDescent="0.25">
      <c r="A670" s="2" t="s">
        <v>628</v>
      </c>
      <c r="B670" s="2">
        <v>6.2</v>
      </c>
      <c r="E670" s="4" t="s">
        <v>2300</v>
      </c>
      <c r="F670">
        <v>6.3538461538461535</v>
      </c>
    </row>
    <row r="671" spans="1:6" x14ac:dyDescent="0.25">
      <c r="A671" s="2" t="s">
        <v>117</v>
      </c>
      <c r="B671" s="2">
        <v>6.1</v>
      </c>
      <c r="E671" s="4" t="s">
        <v>4147</v>
      </c>
      <c r="F671">
        <v>5.9333333333333336</v>
      </c>
    </row>
    <row r="672" spans="1:6" x14ac:dyDescent="0.25">
      <c r="A672" s="2" t="s">
        <v>2164</v>
      </c>
      <c r="B672" s="2">
        <v>8.8000000000000007</v>
      </c>
      <c r="E672" s="4" t="s">
        <v>12773</v>
      </c>
      <c r="F672">
        <v>6.4</v>
      </c>
    </row>
    <row r="673" spans="1:6" x14ac:dyDescent="0.25">
      <c r="A673" s="2" t="s">
        <v>2396</v>
      </c>
      <c r="B673" s="2">
        <v>7.1</v>
      </c>
      <c r="E673" s="4" t="s">
        <v>6211</v>
      </c>
      <c r="F673">
        <v>7.3</v>
      </c>
    </row>
    <row r="674" spans="1:6" x14ac:dyDescent="0.25">
      <c r="A674" s="2" t="s">
        <v>1068</v>
      </c>
      <c r="B674" s="2">
        <v>5.7</v>
      </c>
      <c r="E674" s="4" t="s">
        <v>4577</v>
      </c>
      <c r="F674">
        <v>5.4111111111111114</v>
      </c>
    </row>
    <row r="675" spans="1:6" x14ac:dyDescent="0.25">
      <c r="A675" s="2" t="s">
        <v>684</v>
      </c>
      <c r="B675" s="2">
        <v>5</v>
      </c>
      <c r="E675" s="4" t="s">
        <v>12381</v>
      </c>
      <c r="F675">
        <v>6.6</v>
      </c>
    </row>
    <row r="676" spans="1:6" x14ac:dyDescent="0.25">
      <c r="A676" s="2" t="s">
        <v>2405</v>
      </c>
      <c r="B676" s="2">
        <v>5.0999999999999996</v>
      </c>
      <c r="E676" s="4" t="s">
        <v>5029</v>
      </c>
      <c r="F676">
        <v>6.9</v>
      </c>
    </row>
    <row r="677" spans="1:6" x14ac:dyDescent="0.25">
      <c r="A677" s="2" t="s">
        <v>1265</v>
      </c>
      <c r="B677" s="2">
        <v>6.9</v>
      </c>
      <c r="E677" s="4" t="s">
        <v>10725</v>
      </c>
      <c r="F677">
        <v>6.55</v>
      </c>
    </row>
    <row r="678" spans="1:6" x14ac:dyDescent="0.25">
      <c r="A678" s="2" t="s">
        <v>1925</v>
      </c>
      <c r="B678" s="2">
        <v>4.8</v>
      </c>
      <c r="E678" s="4" t="s">
        <v>13653</v>
      </c>
      <c r="F678">
        <v>6.8</v>
      </c>
    </row>
    <row r="679" spans="1:6" x14ac:dyDescent="0.25">
      <c r="A679" s="2" t="s">
        <v>233</v>
      </c>
      <c r="B679" s="2">
        <v>6.5</v>
      </c>
      <c r="E679" s="4" t="s">
        <v>4919</v>
      </c>
      <c r="F679">
        <v>6</v>
      </c>
    </row>
    <row r="680" spans="1:6" x14ac:dyDescent="0.25">
      <c r="A680" s="2" t="s">
        <v>2416</v>
      </c>
      <c r="B680" s="2">
        <v>5.0999999999999996</v>
      </c>
      <c r="E680" s="4" t="s">
        <v>7386</v>
      </c>
      <c r="F680">
        <v>6.3374999999999995</v>
      </c>
    </row>
    <row r="681" spans="1:6" x14ac:dyDescent="0.25">
      <c r="A681" s="2" t="s">
        <v>2421</v>
      </c>
      <c r="B681" s="2">
        <v>7.1</v>
      </c>
      <c r="E681" s="4" t="s">
        <v>10060</v>
      </c>
      <c r="F681">
        <v>6.3</v>
      </c>
    </row>
    <row r="682" spans="1:6" x14ac:dyDescent="0.25">
      <c r="A682" s="2" t="s">
        <v>2425</v>
      </c>
      <c r="B682" s="2">
        <v>7.5</v>
      </c>
      <c r="E682" s="4" t="s">
        <v>7486</v>
      </c>
      <c r="F682">
        <v>6.083333333333333</v>
      </c>
    </row>
    <row r="683" spans="1:6" x14ac:dyDescent="0.25">
      <c r="A683" s="2" t="s">
        <v>1144</v>
      </c>
      <c r="B683" s="2">
        <v>6.2</v>
      </c>
      <c r="E683" s="4" t="s">
        <v>3915</v>
      </c>
      <c r="F683">
        <v>6.0235294117647058</v>
      </c>
    </row>
    <row r="684" spans="1:6" x14ac:dyDescent="0.25">
      <c r="A684" s="2" t="s">
        <v>831</v>
      </c>
      <c r="B684" s="2">
        <v>6.3</v>
      </c>
      <c r="E684" s="4" t="s">
        <v>3987</v>
      </c>
      <c r="F684">
        <v>6.2222222222222214</v>
      </c>
    </row>
    <row r="685" spans="1:6" x14ac:dyDescent="0.25">
      <c r="A685" s="2" t="s">
        <v>783</v>
      </c>
      <c r="B685" s="2">
        <v>8.1</v>
      </c>
      <c r="E685" s="4" t="s">
        <v>10283</v>
      </c>
      <c r="F685">
        <v>6.2</v>
      </c>
    </row>
    <row r="686" spans="1:6" x14ac:dyDescent="0.25">
      <c r="A686" s="2" t="s">
        <v>2437</v>
      </c>
      <c r="B686" s="2">
        <v>6.6</v>
      </c>
      <c r="E686" s="4" t="s">
        <v>3634</v>
      </c>
      <c r="F686">
        <v>6.68</v>
      </c>
    </row>
    <row r="687" spans="1:6" x14ac:dyDescent="0.25">
      <c r="A687" s="2" t="s">
        <v>321</v>
      </c>
      <c r="B687" s="2">
        <v>6.9</v>
      </c>
      <c r="E687" s="4" t="s">
        <v>6608</v>
      </c>
      <c r="F687">
        <v>6.0428571428571436</v>
      </c>
    </row>
    <row r="688" spans="1:6" x14ac:dyDescent="0.25">
      <c r="A688" s="2" t="s">
        <v>135</v>
      </c>
      <c r="B688" s="2">
        <v>6.1</v>
      </c>
      <c r="E688" s="4" t="s">
        <v>6166</v>
      </c>
      <c r="F688">
        <v>5.95</v>
      </c>
    </row>
    <row r="689" spans="1:6" x14ac:dyDescent="0.25">
      <c r="A689" s="2" t="s">
        <v>684</v>
      </c>
      <c r="B689" s="2">
        <v>4.3</v>
      </c>
      <c r="E689" s="4" t="s">
        <v>7838</v>
      </c>
      <c r="F689">
        <v>6.3000000000000007</v>
      </c>
    </row>
    <row r="690" spans="1:6" x14ac:dyDescent="0.25">
      <c r="A690" s="2" t="s">
        <v>2451</v>
      </c>
      <c r="B690" s="2">
        <v>6.6</v>
      </c>
      <c r="E690" s="4" t="s">
        <v>7209</v>
      </c>
      <c r="F690">
        <v>5.5</v>
      </c>
    </row>
    <row r="691" spans="1:6" x14ac:dyDescent="0.25">
      <c r="A691" s="2" t="s">
        <v>936</v>
      </c>
      <c r="B691" s="2">
        <v>6.8</v>
      </c>
      <c r="E691" s="4" t="s">
        <v>13192</v>
      </c>
      <c r="F691">
        <v>8.3000000000000007</v>
      </c>
    </row>
    <row r="692" spans="1:6" x14ac:dyDescent="0.25">
      <c r="A692" s="2" t="s">
        <v>2459</v>
      </c>
      <c r="B692" s="2">
        <v>3.8</v>
      </c>
      <c r="E692" s="4" t="s">
        <v>1099</v>
      </c>
      <c r="F692">
        <v>5.8816993464052274</v>
      </c>
    </row>
    <row r="693" spans="1:6" x14ac:dyDescent="0.25">
      <c r="A693" s="2" t="s">
        <v>293</v>
      </c>
      <c r="B693" s="2">
        <v>5.9</v>
      </c>
      <c r="E693" s="4" t="s">
        <v>1601</v>
      </c>
      <c r="F693">
        <v>5.24</v>
      </c>
    </row>
    <row r="694" spans="1:6" x14ac:dyDescent="0.25">
      <c r="A694" s="2" t="s">
        <v>2464</v>
      </c>
      <c r="B694" s="2">
        <v>7.9</v>
      </c>
      <c r="E694" s="4" t="s">
        <v>4105</v>
      </c>
      <c r="F694">
        <v>5.9</v>
      </c>
    </row>
    <row r="695" spans="1:6" x14ac:dyDescent="0.25">
      <c r="A695" s="2" t="s">
        <v>2468</v>
      </c>
      <c r="B695" s="2">
        <v>6.3</v>
      </c>
      <c r="E695" s="4" t="s">
        <v>2459</v>
      </c>
      <c r="F695">
        <v>5.871428571428571</v>
      </c>
    </row>
    <row r="696" spans="1:6" x14ac:dyDescent="0.25">
      <c r="A696" s="2" t="s">
        <v>191</v>
      </c>
      <c r="B696" s="2">
        <v>5.5</v>
      </c>
      <c r="E696" s="4" t="s">
        <v>8697</v>
      </c>
      <c r="F696">
        <v>5.3</v>
      </c>
    </row>
    <row r="697" spans="1:6" x14ac:dyDescent="0.25">
      <c r="A697" s="2" t="s">
        <v>1031</v>
      </c>
      <c r="B697" s="2">
        <v>7.7</v>
      </c>
      <c r="E697" s="4" t="s">
        <v>3371</v>
      </c>
      <c r="F697">
        <v>5.1222222222222218</v>
      </c>
    </row>
    <row r="698" spans="1:6" x14ac:dyDescent="0.25">
      <c r="A698" s="2" t="s">
        <v>1099</v>
      </c>
      <c r="B698" s="2">
        <v>6.3</v>
      </c>
      <c r="E698" s="4" t="s">
        <v>1279</v>
      </c>
      <c r="F698">
        <v>5.2</v>
      </c>
    </row>
    <row r="699" spans="1:6" x14ac:dyDescent="0.25">
      <c r="A699" s="2" t="s">
        <v>2479</v>
      </c>
      <c r="B699" s="2">
        <v>7.1</v>
      </c>
      <c r="E699" s="4" t="s">
        <v>13535</v>
      </c>
      <c r="F699">
        <v>6.9</v>
      </c>
    </row>
    <row r="700" spans="1:6" x14ac:dyDescent="0.25">
      <c r="A700" s="2" t="s">
        <v>2483</v>
      </c>
      <c r="B700" s="2">
        <v>8.5</v>
      </c>
      <c r="E700" s="4" t="s">
        <v>2468</v>
      </c>
      <c r="F700">
        <v>6.1562500000000009</v>
      </c>
    </row>
    <row r="701" spans="1:6" x14ac:dyDescent="0.25">
      <c r="A701" s="2" t="s">
        <v>1068</v>
      </c>
      <c r="B701" s="2">
        <v>5.9</v>
      </c>
      <c r="E701" s="4" t="s">
        <v>11075</v>
      </c>
      <c r="F701">
        <v>6.8</v>
      </c>
    </row>
    <row r="702" spans="1:6" x14ac:dyDescent="0.25">
      <c r="A702" s="2" t="s">
        <v>429</v>
      </c>
      <c r="B702" s="2">
        <v>5.8</v>
      </c>
      <c r="E702" s="4" t="s">
        <v>3788</v>
      </c>
      <c r="F702">
        <v>6.15</v>
      </c>
    </row>
    <row r="703" spans="1:6" x14ac:dyDescent="0.25">
      <c r="A703" s="2" t="s">
        <v>1396</v>
      </c>
      <c r="B703" s="2">
        <v>8.1</v>
      </c>
      <c r="E703" s="4" t="s">
        <v>2809</v>
      </c>
      <c r="F703">
        <v>6.0750000000000002</v>
      </c>
    </row>
    <row r="704" spans="1:6" x14ac:dyDescent="0.25">
      <c r="A704" s="2" t="s">
        <v>775</v>
      </c>
      <c r="B704" s="2">
        <v>7.9</v>
      </c>
      <c r="E704" s="4" t="s">
        <v>11670</v>
      </c>
      <c r="F704">
        <v>8</v>
      </c>
    </row>
    <row r="705" spans="1:6" x14ac:dyDescent="0.25">
      <c r="A705" s="2" t="s">
        <v>40</v>
      </c>
      <c r="B705" s="2">
        <v>7.2</v>
      </c>
      <c r="E705" s="4" t="s">
        <v>11036</v>
      </c>
      <c r="F705">
        <v>8</v>
      </c>
    </row>
    <row r="706" spans="1:6" x14ac:dyDescent="0.25">
      <c r="A706" s="2" t="s">
        <v>1258</v>
      </c>
      <c r="B706" s="2">
        <v>6.3</v>
      </c>
      <c r="E706" s="4" t="s">
        <v>6547</v>
      </c>
      <c r="F706">
        <v>7.4</v>
      </c>
    </row>
    <row r="707" spans="1:6" x14ac:dyDescent="0.25">
      <c r="A707" s="2" t="s">
        <v>1469</v>
      </c>
      <c r="B707" s="2">
        <v>8.1</v>
      </c>
      <c r="E707" s="4" t="s">
        <v>10327</v>
      </c>
      <c r="F707">
        <v>7.6</v>
      </c>
    </row>
    <row r="708" spans="1:6" x14ac:dyDescent="0.25">
      <c r="A708" s="2" t="s">
        <v>2504</v>
      </c>
      <c r="B708" s="2">
        <v>7</v>
      </c>
      <c r="E708" s="4" t="s">
        <v>1265</v>
      </c>
      <c r="F708">
        <v>7.3385964912280697</v>
      </c>
    </row>
    <row r="709" spans="1:6" x14ac:dyDescent="0.25">
      <c r="A709" s="2" t="s">
        <v>1954</v>
      </c>
      <c r="B709" s="2">
        <v>5.5</v>
      </c>
      <c r="E709" s="4" t="s">
        <v>2425</v>
      </c>
      <c r="F709">
        <v>7.5</v>
      </c>
    </row>
    <row r="710" spans="1:6" x14ac:dyDescent="0.25">
      <c r="A710" s="2" t="s">
        <v>2255</v>
      </c>
      <c r="B710" s="2">
        <v>6.7</v>
      </c>
      <c r="E710" s="4" t="s">
        <v>2483</v>
      </c>
      <c r="F710">
        <v>8.5</v>
      </c>
    </row>
    <row r="711" spans="1:6" x14ac:dyDescent="0.25">
      <c r="A711" s="2" t="s">
        <v>1624</v>
      </c>
      <c r="B711" s="2">
        <v>5.2</v>
      </c>
      <c r="E711" s="4" t="s">
        <v>10656</v>
      </c>
      <c r="F711">
        <v>7</v>
      </c>
    </row>
    <row r="712" spans="1:6" x14ac:dyDescent="0.25">
      <c r="A712" s="2" t="s">
        <v>233</v>
      </c>
      <c r="B712" s="2">
        <v>7</v>
      </c>
      <c r="E712" s="4" t="s">
        <v>11952</v>
      </c>
      <c r="F712">
        <v>7.2</v>
      </c>
    </row>
    <row r="713" spans="1:6" x14ac:dyDescent="0.25">
      <c r="A713" s="2" t="s">
        <v>1099</v>
      </c>
      <c r="B713" s="2">
        <v>6.1</v>
      </c>
      <c r="E713" s="4" t="s">
        <v>11828</v>
      </c>
      <c r="F713">
        <v>7.7</v>
      </c>
    </row>
    <row r="714" spans="1:6" x14ac:dyDescent="0.25">
      <c r="A714" s="2" t="s">
        <v>326</v>
      </c>
      <c r="B714" s="2">
        <v>6.6</v>
      </c>
      <c r="E714" s="4" t="s">
        <v>5852</v>
      </c>
      <c r="F714">
        <v>7</v>
      </c>
    </row>
    <row r="715" spans="1:6" x14ac:dyDescent="0.25">
      <c r="A715" s="2" t="s">
        <v>1094</v>
      </c>
      <c r="B715" s="2">
        <v>5.5</v>
      </c>
      <c r="E715" s="4" t="s">
        <v>1634</v>
      </c>
      <c r="F715">
        <v>7.7</v>
      </c>
    </row>
    <row r="716" spans="1:6" x14ac:dyDescent="0.25">
      <c r="A716" s="2" t="s">
        <v>2081</v>
      </c>
      <c r="B716" s="2">
        <v>5.9</v>
      </c>
      <c r="E716" s="4" t="s">
        <v>11136</v>
      </c>
      <c r="F716">
        <v>6</v>
      </c>
    </row>
    <row r="717" spans="1:6" x14ac:dyDescent="0.25">
      <c r="A717" s="2" t="s">
        <v>1530</v>
      </c>
      <c r="B717" s="2">
        <v>5.4</v>
      </c>
      <c r="E717" s="4" t="s">
        <v>13921</v>
      </c>
      <c r="F717">
        <v>3.4</v>
      </c>
    </row>
    <row r="718" spans="1:6" x14ac:dyDescent="0.25">
      <c r="A718" s="2" t="s">
        <v>1806</v>
      </c>
      <c r="B718" s="2">
        <v>6.4</v>
      </c>
      <c r="E718" s="4" t="s">
        <v>1526</v>
      </c>
      <c r="F718">
        <v>5.5</v>
      </c>
    </row>
    <row r="719" spans="1:6" x14ac:dyDescent="0.25">
      <c r="A719" s="2" t="s">
        <v>152</v>
      </c>
      <c r="B719" s="2">
        <v>5.7</v>
      </c>
      <c r="E719" s="4" t="s">
        <v>4043</v>
      </c>
      <c r="F719">
        <v>6.26</v>
      </c>
    </row>
    <row r="720" spans="1:6" x14ac:dyDescent="0.25">
      <c r="A720" s="2" t="s">
        <v>1616</v>
      </c>
      <c r="B720" s="2">
        <v>6.7</v>
      </c>
      <c r="E720" s="4" t="s">
        <v>3427</v>
      </c>
      <c r="F720">
        <v>6.95</v>
      </c>
    </row>
    <row r="721" spans="1:6" x14ac:dyDescent="0.25">
      <c r="A721" s="2" t="s">
        <v>293</v>
      </c>
      <c r="B721" s="2">
        <v>7.1</v>
      </c>
      <c r="E721" s="4" t="s">
        <v>7904</v>
      </c>
      <c r="F721">
        <v>6</v>
      </c>
    </row>
    <row r="722" spans="1:6" x14ac:dyDescent="0.25">
      <c r="A722" s="2" t="s">
        <v>2396</v>
      </c>
      <c r="B722" s="2">
        <v>6.8</v>
      </c>
      <c r="E722" s="4" t="s">
        <v>8143</v>
      </c>
      <c r="F722">
        <v>6.5</v>
      </c>
    </row>
    <row r="723" spans="1:6" x14ac:dyDescent="0.25">
      <c r="A723" s="2" t="s">
        <v>2541</v>
      </c>
      <c r="B723" s="2">
        <v>6.5</v>
      </c>
      <c r="E723" s="4" t="s">
        <v>6853</v>
      </c>
      <c r="F723">
        <v>6.3</v>
      </c>
    </row>
    <row r="724" spans="1:6" x14ac:dyDescent="0.25">
      <c r="A724" s="2" t="s">
        <v>1385</v>
      </c>
      <c r="B724" s="2">
        <v>7.6</v>
      </c>
      <c r="E724" s="4" t="s">
        <v>8095</v>
      </c>
      <c r="F724">
        <v>8</v>
      </c>
    </row>
    <row r="725" spans="1:6" x14ac:dyDescent="0.25">
      <c r="A725" s="2" t="s">
        <v>1262</v>
      </c>
      <c r="B725" s="2">
        <v>5.5</v>
      </c>
      <c r="E725" s="4" t="s">
        <v>7585</v>
      </c>
      <c r="F725">
        <v>6.2</v>
      </c>
    </row>
    <row r="726" spans="1:6" x14ac:dyDescent="0.25">
      <c r="A726" s="2" t="s">
        <v>628</v>
      </c>
      <c r="B726" s="2">
        <v>6.5</v>
      </c>
      <c r="E726" s="4" t="s">
        <v>9788</v>
      </c>
      <c r="F726">
        <v>7.6</v>
      </c>
    </row>
    <row r="727" spans="1:6" x14ac:dyDescent="0.25">
      <c r="A727" s="2" t="s">
        <v>802</v>
      </c>
      <c r="B727" s="2">
        <v>7</v>
      </c>
      <c r="E727" s="4" t="s">
        <v>1968</v>
      </c>
      <c r="F727">
        <v>7</v>
      </c>
    </row>
    <row r="728" spans="1:6" x14ac:dyDescent="0.25">
      <c r="A728" s="2" t="s">
        <v>1806</v>
      </c>
      <c r="B728" s="2">
        <v>5.8</v>
      </c>
      <c r="E728" s="4" t="s">
        <v>5934</v>
      </c>
      <c r="F728">
        <v>7.8</v>
      </c>
    </row>
    <row r="729" spans="1:6" x14ac:dyDescent="0.25">
      <c r="A729" s="2" t="s">
        <v>2555</v>
      </c>
      <c r="B729" s="2">
        <v>7.3</v>
      </c>
      <c r="E729" s="4" t="s">
        <v>6724</v>
      </c>
      <c r="F729">
        <v>6.3</v>
      </c>
    </row>
    <row r="730" spans="1:6" x14ac:dyDescent="0.25">
      <c r="A730" s="2" t="s">
        <v>2560</v>
      </c>
      <c r="B730" s="2">
        <v>6.6</v>
      </c>
      <c r="E730" s="4" t="s">
        <v>4855</v>
      </c>
      <c r="F730">
        <v>7.3</v>
      </c>
    </row>
    <row r="731" spans="1:6" x14ac:dyDescent="0.25">
      <c r="A731" s="2" t="s">
        <v>909</v>
      </c>
      <c r="B731" s="2">
        <v>4.4000000000000004</v>
      </c>
      <c r="E731" s="4" t="s">
        <v>1396</v>
      </c>
      <c r="F731">
        <v>6.8865384615384624</v>
      </c>
    </row>
    <row r="732" spans="1:6" x14ac:dyDescent="0.25">
      <c r="A732" s="2" t="s">
        <v>2568</v>
      </c>
      <c r="B732" s="2">
        <v>7.7</v>
      </c>
      <c r="E732" s="4" t="s">
        <v>2464</v>
      </c>
      <c r="F732">
        <v>7.9</v>
      </c>
    </row>
    <row r="733" spans="1:6" x14ac:dyDescent="0.25">
      <c r="A733" s="2" t="s">
        <v>1896</v>
      </c>
      <c r="B733" s="2">
        <v>5</v>
      </c>
      <c r="E733" s="4" t="s">
        <v>3005</v>
      </c>
      <c r="F733">
        <v>7.1538461538461551</v>
      </c>
    </row>
    <row r="734" spans="1:6" x14ac:dyDescent="0.25">
      <c r="A734" s="2" t="s">
        <v>321</v>
      </c>
      <c r="B734" s="2">
        <v>7.7</v>
      </c>
      <c r="E734" s="4" t="s">
        <v>3258</v>
      </c>
      <c r="F734">
        <v>6.9375</v>
      </c>
    </row>
    <row r="735" spans="1:6" x14ac:dyDescent="0.25">
      <c r="A735" s="2" t="s">
        <v>356</v>
      </c>
      <c r="B735" s="2">
        <v>4.4000000000000004</v>
      </c>
      <c r="E735" s="4" t="s">
        <v>5047</v>
      </c>
      <c r="F735">
        <v>6.35</v>
      </c>
    </row>
    <row r="736" spans="1:6" x14ac:dyDescent="0.25">
      <c r="A736" s="2" t="s">
        <v>684</v>
      </c>
      <c r="B736" s="2">
        <v>6.1</v>
      </c>
      <c r="E736" s="4" t="s">
        <v>1385</v>
      </c>
      <c r="F736">
        <v>6.7422680412371134</v>
      </c>
    </row>
    <row r="737" spans="1:6" x14ac:dyDescent="0.25">
      <c r="A737" s="2" t="s">
        <v>1954</v>
      </c>
      <c r="B737" s="2">
        <v>5.4</v>
      </c>
      <c r="E737" s="4" t="s">
        <v>6482</v>
      </c>
      <c r="F737">
        <v>7.1</v>
      </c>
    </row>
    <row r="738" spans="1:6" x14ac:dyDescent="0.25">
      <c r="A738" s="2" t="s">
        <v>2582</v>
      </c>
      <c r="B738" s="2">
        <v>6.8</v>
      </c>
      <c r="E738" s="4" t="s">
        <v>6514</v>
      </c>
      <c r="F738">
        <v>7.3</v>
      </c>
    </row>
    <row r="739" spans="1:6" x14ac:dyDescent="0.25">
      <c r="A739" s="2" t="s">
        <v>2164</v>
      </c>
      <c r="B739" s="2">
        <v>6.5</v>
      </c>
      <c r="E739" s="4" t="s">
        <v>12273</v>
      </c>
      <c r="F739">
        <v>7.1</v>
      </c>
    </row>
    <row r="740" spans="1:6" x14ac:dyDescent="0.25">
      <c r="A740" s="2" t="s">
        <v>191</v>
      </c>
      <c r="B740" s="2">
        <v>7</v>
      </c>
      <c r="E740" s="4" t="s">
        <v>9529</v>
      </c>
      <c r="F740">
        <v>6.9</v>
      </c>
    </row>
    <row r="741" spans="1:6" x14ac:dyDescent="0.25">
      <c r="A741" s="2" t="s">
        <v>2124</v>
      </c>
      <c r="B741" s="2">
        <v>6.3</v>
      </c>
      <c r="E741" s="4" t="s">
        <v>10307</v>
      </c>
      <c r="F741">
        <v>7.1</v>
      </c>
    </row>
    <row r="742" spans="1:6" x14ac:dyDescent="0.25">
      <c r="A742" s="2" t="s">
        <v>1078</v>
      </c>
      <c r="B742" s="2">
        <v>6.3</v>
      </c>
      <c r="E742" s="4" t="s">
        <v>3011</v>
      </c>
      <c r="F742">
        <v>5.9</v>
      </c>
    </row>
    <row r="743" spans="1:6" x14ac:dyDescent="0.25">
      <c r="A743" s="2" t="s">
        <v>152</v>
      </c>
      <c r="B743" s="2">
        <v>6.1</v>
      </c>
      <c r="E743" s="4" t="s">
        <v>4126</v>
      </c>
      <c r="F743">
        <v>5.9333333333333336</v>
      </c>
    </row>
    <row r="744" spans="1:6" x14ac:dyDescent="0.25">
      <c r="A744" s="2" t="s">
        <v>191</v>
      </c>
      <c r="B744" s="2">
        <v>6.1</v>
      </c>
      <c r="E744" s="4" t="s">
        <v>1444</v>
      </c>
      <c r="F744">
        <v>5.9999999999999991</v>
      </c>
    </row>
    <row r="745" spans="1:6" x14ac:dyDescent="0.25">
      <c r="A745" s="2" t="s">
        <v>1244</v>
      </c>
      <c r="B745" s="2">
        <v>5.3</v>
      </c>
      <c r="E745" s="4" t="s">
        <v>3453</v>
      </c>
      <c r="F745">
        <v>6.55</v>
      </c>
    </row>
    <row r="746" spans="1:6" x14ac:dyDescent="0.25">
      <c r="A746" s="2" t="s">
        <v>47</v>
      </c>
      <c r="B746" s="2">
        <v>5.4</v>
      </c>
      <c r="E746" s="4" t="s">
        <v>1007</v>
      </c>
      <c r="F746">
        <v>6.7222222222222223</v>
      </c>
    </row>
    <row r="747" spans="1:6" x14ac:dyDescent="0.25">
      <c r="A747" s="2" t="s">
        <v>628</v>
      </c>
      <c r="B747" s="2">
        <v>6.2</v>
      </c>
      <c r="E747" s="4" t="s">
        <v>10358</v>
      </c>
      <c r="F747">
        <v>6.2</v>
      </c>
    </row>
    <row r="748" spans="1:6" x14ac:dyDescent="0.25">
      <c r="A748" s="2" t="s">
        <v>2613</v>
      </c>
      <c r="B748" s="2">
        <v>6.6</v>
      </c>
      <c r="E748" s="4" t="s">
        <v>51</v>
      </c>
      <c r="F748">
        <v>7.1422222222222214</v>
      </c>
    </row>
    <row r="749" spans="1:6" x14ac:dyDescent="0.25">
      <c r="A749" s="2" t="s">
        <v>321</v>
      </c>
      <c r="B749" s="2">
        <v>5.9</v>
      </c>
      <c r="E749" s="4" t="s">
        <v>1856</v>
      </c>
      <c r="F749">
        <v>7.9</v>
      </c>
    </row>
    <row r="750" spans="1:6" x14ac:dyDescent="0.25">
      <c r="A750" s="2" t="s">
        <v>2619</v>
      </c>
      <c r="B750" s="2">
        <v>6.3</v>
      </c>
      <c r="E750" s="4" t="s">
        <v>11888</v>
      </c>
      <c r="F750">
        <v>8.1</v>
      </c>
    </row>
    <row r="751" spans="1:6" x14ac:dyDescent="0.25">
      <c r="A751" s="2" t="s">
        <v>754</v>
      </c>
      <c r="B751" s="2">
        <v>7.2</v>
      </c>
      <c r="E751" s="4" t="s">
        <v>12904</v>
      </c>
      <c r="F751">
        <v>8.3000000000000007</v>
      </c>
    </row>
    <row r="752" spans="1:6" x14ac:dyDescent="0.25">
      <c r="A752" s="2" t="s">
        <v>191</v>
      </c>
      <c r="B752" s="2">
        <v>6.8</v>
      </c>
      <c r="E752" s="4" t="s">
        <v>9769</v>
      </c>
      <c r="F752">
        <v>7.5</v>
      </c>
    </row>
    <row r="753" spans="1:6" x14ac:dyDescent="0.25">
      <c r="A753" s="2" t="s">
        <v>1616</v>
      </c>
      <c r="B753" s="2">
        <v>6.1</v>
      </c>
      <c r="E753" s="4" t="s">
        <v>13052</v>
      </c>
      <c r="F753">
        <v>7.5</v>
      </c>
    </row>
    <row r="754" spans="1:6" x14ac:dyDescent="0.25">
      <c r="A754" s="2" t="s">
        <v>700</v>
      </c>
      <c r="B754" s="2">
        <v>7.8</v>
      </c>
      <c r="E754" s="4" t="s">
        <v>11711</v>
      </c>
      <c r="F754">
        <v>7.65</v>
      </c>
    </row>
    <row r="755" spans="1:6" x14ac:dyDescent="0.25">
      <c r="A755" s="2" t="s">
        <v>1144</v>
      </c>
      <c r="B755" s="2">
        <v>5</v>
      </c>
      <c r="E755" s="4" t="s">
        <v>12968</v>
      </c>
      <c r="F755">
        <v>7.8</v>
      </c>
    </row>
    <row r="756" spans="1:6" x14ac:dyDescent="0.25">
      <c r="A756" s="2" t="s">
        <v>184</v>
      </c>
      <c r="B756" s="2">
        <v>6.2</v>
      </c>
      <c r="E756" s="4" t="s">
        <v>11372</v>
      </c>
      <c r="F756">
        <v>7.9</v>
      </c>
    </row>
    <row r="757" spans="1:6" x14ac:dyDescent="0.25">
      <c r="A757" s="2" t="s">
        <v>321</v>
      </c>
      <c r="B757" s="2">
        <v>6.7</v>
      </c>
      <c r="E757" s="4" t="s">
        <v>2555</v>
      </c>
      <c r="F757">
        <v>6.3900000000000006</v>
      </c>
    </row>
    <row r="758" spans="1:6" x14ac:dyDescent="0.25">
      <c r="A758" s="2" t="s">
        <v>2645</v>
      </c>
      <c r="B758" s="2">
        <v>4.9000000000000004</v>
      </c>
      <c r="E758" s="4" t="s">
        <v>12743</v>
      </c>
      <c r="F758">
        <v>7.1</v>
      </c>
    </row>
    <row r="759" spans="1:6" x14ac:dyDescent="0.25">
      <c r="A759" s="2" t="s">
        <v>2648</v>
      </c>
      <c r="B759" s="2">
        <v>7.4</v>
      </c>
      <c r="E759" s="4" t="s">
        <v>9519</v>
      </c>
      <c r="F759">
        <v>7.74</v>
      </c>
    </row>
    <row r="760" spans="1:6" x14ac:dyDescent="0.25">
      <c r="A760" s="2" t="s">
        <v>1396</v>
      </c>
      <c r="B760" s="2">
        <v>7.1</v>
      </c>
      <c r="E760" s="4" t="s">
        <v>11703</v>
      </c>
      <c r="F760">
        <v>7.8666666666666671</v>
      </c>
    </row>
    <row r="761" spans="1:6" x14ac:dyDescent="0.25">
      <c r="A761" s="2" t="s">
        <v>2654</v>
      </c>
      <c r="B761" s="2">
        <v>6.2</v>
      </c>
      <c r="E761" s="4" t="s">
        <v>2164</v>
      </c>
      <c r="F761">
        <v>6.9099567099567105</v>
      </c>
    </row>
    <row r="762" spans="1:6" x14ac:dyDescent="0.25">
      <c r="A762" s="2" t="s">
        <v>1709</v>
      </c>
      <c r="B762" s="2">
        <v>4.9000000000000004</v>
      </c>
      <c r="E762" s="4" t="s">
        <v>4336</v>
      </c>
      <c r="F762">
        <v>6.9562499999999998</v>
      </c>
    </row>
    <row r="763" spans="1:6" x14ac:dyDescent="0.25">
      <c r="A763" s="2" t="s">
        <v>233</v>
      </c>
      <c r="B763" s="2">
        <v>6.1</v>
      </c>
      <c r="E763" s="4" t="s">
        <v>3587</v>
      </c>
      <c r="F763">
        <v>6.3999999999999995</v>
      </c>
    </row>
    <row r="764" spans="1:6" x14ac:dyDescent="0.25">
      <c r="A764" s="2" t="s">
        <v>429</v>
      </c>
      <c r="B764" s="2">
        <v>6.1</v>
      </c>
      <c r="E764" s="4" t="s">
        <v>1306</v>
      </c>
      <c r="F764">
        <v>7.3249999999999993</v>
      </c>
    </row>
    <row r="765" spans="1:6" x14ac:dyDescent="0.25">
      <c r="A765" s="2" t="s">
        <v>161</v>
      </c>
      <c r="B765" s="2">
        <v>6.4</v>
      </c>
      <c r="E765" s="4" t="s">
        <v>10768</v>
      </c>
      <c r="F765">
        <v>7.6</v>
      </c>
    </row>
    <row r="766" spans="1:6" x14ac:dyDescent="0.25">
      <c r="A766" s="2" t="s">
        <v>2672</v>
      </c>
      <c r="B766" s="2">
        <v>6.3</v>
      </c>
      <c r="E766" s="4" t="s">
        <v>7761</v>
      </c>
      <c r="F766">
        <v>5.2333333333333334</v>
      </c>
    </row>
    <row r="767" spans="1:6" x14ac:dyDescent="0.25">
      <c r="A767" s="2" t="s">
        <v>2396</v>
      </c>
      <c r="B767" s="2">
        <v>6.8</v>
      </c>
      <c r="E767" s="4" t="s">
        <v>7096</v>
      </c>
      <c r="F767">
        <v>4.4000000000000004</v>
      </c>
    </row>
    <row r="768" spans="1:6" x14ac:dyDescent="0.25">
      <c r="A768" s="2" t="s">
        <v>1396</v>
      </c>
      <c r="B768" s="2">
        <v>6.6</v>
      </c>
      <c r="E768" s="4" t="s">
        <v>6312</v>
      </c>
      <c r="F768">
        <v>5.8</v>
      </c>
    </row>
    <row r="769" spans="1:6" x14ac:dyDescent="0.25">
      <c r="A769" s="2" t="s">
        <v>2681</v>
      </c>
      <c r="B769" s="2">
        <v>5.7</v>
      </c>
      <c r="E769" s="4" t="s">
        <v>8580</v>
      </c>
      <c r="F769">
        <v>7.5</v>
      </c>
    </row>
    <row r="770" spans="1:6" x14ac:dyDescent="0.25">
      <c r="A770" s="2" t="s">
        <v>684</v>
      </c>
      <c r="B770" s="2">
        <v>5.9</v>
      </c>
      <c r="E770" s="4" t="s">
        <v>7114</v>
      </c>
      <c r="F770">
        <v>7.6333333333333329</v>
      </c>
    </row>
    <row r="771" spans="1:6" x14ac:dyDescent="0.25">
      <c r="A771" s="2" t="s">
        <v>754</v>
      </c>
      <c r="B771" s="2">
        <v>6</v>
      </c>
      <c r="E771" s="4" t="s">
        <v>7438</v>
      </c>
      <c r="F771">
        <v>7.1</v>
      </c>
    </row>
    <row r="772" spans="1:6" x14ac:dyDescent="0.25">
      <c r="A772" s="2" t="s">
        <v>321</v>
      </c>
      <c r="B772" s="2">
        <v>6.1</v>
      </c>
      <c r="E772" s="4" t="s">
        <v>4795</v>
      </c>
      <c r="F772">
        <v>6.9</v>
      </c>
    </row>
    <row r="773" spans="1:6" x14ac:dyDescent="0.25">
      <c r="A773" s="2" t="s">
        <v>2692</v>
      </c>
      <c r="B773" s="2">
        <v>6.7</v>
      </c>
      <c r="E773" s="4" t="s">
        <v>11191</v>
      </c>
      <c r="F773">
        <v>7.2</v>
      </c>
    </row>
    <row r="774" spans="1:6" x14ac:dyDescent="0.25">
      <c r="A774" s="2" t="s">
        <v>2694</v>
      </c>
      <c r="B774" s="2">
        <v>6.7</v>
      </c>
      <c r="E774" s="4" t="s">
        <v>3284</v>
      </c>
      <c r="F774">
        <v>7.0125000000000002</v>
      </c>
    </row>
    <row r="775" spans="1:6" x14ac:dyDescent="0.25">
      <c r="A775" s="2" t="s">
        <v>2696</v>
      </c>
      <c r="B775" s="2">
        <v>7.9</v>
      </c>
      <c r="E775" s="4" t="s">
        <v>3131</v>
      </c>
      <c r="F775">
        <v>6.15</v>
      </c>
    </row>
    <row r="776" spans="1:6" x14ac:dyDescent="0.25">
      <c r="A776" s="2" t="s">
        <v>541</v>
      </c>
      <c r="B776" s="2">
        <v>5</v>
      </c>
      <c r="E776" s="4" t="s">
        <v>3664</v>
      </c>
      <c r="F776">
        <v>7.2</v>
      </c>
    </row>
    <row r="777" spans="1:6" x14ac:dyDescent="0.25">
      <c r="A777" s="2" t="s">
        <v>2124</v>
      </c>
      <c r="B777" s="2">
        <v>4.3</v>
      </c>
      <c r="E777" s="4" t="s">
        <v>1364</v>
      </c>
      <c r="F777">
        <v>5.3999999999999995</v>
      </c>
    </row>
    <row r="778" spans="1:6" x14ac:dyDescent="0.25">
      <c r="A778" s="2" t="s">
        <v>2705</v>
      </c>
      <c r="B778" s="2">
        <v>5.7</v>
      </c>
      <c r="E778" s="4" t="s">
        <v>7662</v>
      </c>
      <c r="F778">
        <v>5.5</v>
      </c>
    </row>
    <row r="779" spans="1:6" x14ac:dyDescent="0.25">
      <c r="A779" s="2" t="s">
        <v>2711</v>
      </c>
      <c r="B779" s="2">
        <v>6.7</v>
      </c>
      <c r="E779" s="4" t="s">
        <v>610</v>
      </c>
      <c r="F779">
        <v>5.839999999999999</v>
      </c>
    </row>
    <row r="780" spans="1:6" x14ac:dyDescent="0.25">
      <c r="A780" s="2" t="s">
        <v>2714</v>
      </c>
      <c r="B780" s="2">
        <v>6.7</v>
      </c>
      <c r="E780" s="4" t="s">
        <v>8402</v>
      </c>
      <c r="F780">
        <v>6.8</v>
      </c>
    </row>
    <row r="781" spans="1:6" x14ac:dyDescent="0.25">
      <c r="A781" s="2" t="s">
        <v>54</v>
      </c>
      <c r="B781" s="2">
        <v>8.1</v>
      </c>
      <c r="E781" s="4" t="s">
        <v>3608</v>
      </c>
      <c r="F781">
        <v>7.4</v>
      </c>
    </row>
    <row r="782" spans="1:6" x14ac:dyDescent="0.25">
      <c r="A782" s="2" t="s">
        <v>2717</v>
      </c>
      <c r="B782" s="2">
        <v>6.1</v>
      </c>
      <c r="E782" s="4" t="s">
        <v>2734</v>
      </c>
      <c r="F782">
        <v>6.2</v>
      </c>
    </row>
    <row r="783" spans="1:6" x14ac:dyDescent="0.25">
      <c r="A783" s="2" t="s">
        <v>1396</v>
      </c>
      <c r="B783" s="2">
        <v>5.6</v>
      </c>
      <c r="E783" s="4" t="s">
        <v>2717</v>
      </c>
      <c r="F783">
        <v>6.1</v>
      </c>
    </row>
    <row r="784" spans="1:6" x14ac:dyDescent="0.25">
      <c r="A784" s="2" t="s">
        <v>2722</v>
      </c>
      <c r="B784" s="2">
        <v>6.6</v>
      </c>
      <c r="E784" s="4" t="s">
        <v>2132</v>
      </c>
      <c r="F784">
        <v>5.6</v>
      </c>
    </row>
    <row r="785" spans="1:6" x14ac:dyDescent="0.25">
      <c r="A785" s="2" t="s">
        <v>628</v>
      </c>
      <c r="B785" s="2">
        <v>6.9</v>
      </c>
      <c r="E785" s="4" t="s">
        <v>473</v>
      </c>
      <c r="F785">
        <v>6.6571428571428566</v>
      </c>
    </row>
    <row r="786" spans="1:6" x14ac:dyDescent="0.25">
      <c r="A786" s="2" t="s">
        <v>2714</v>
      </c>
      <c r="B786" s="2">
        <v>4.8</v>
      </c>
      <c r="E786" s="4" t="s">
        <v>4203</v>
      </c>
      <c r="F786">
        <v>7.2666666666666666</v>
      </c>
    </row>
    <row r="787" spans="1:6" x14ac:dyDescent="0.25">
      <c r="A787" s="2" t="s">
        <v>2734</v>
      </c>
      <c r="B787" s="2">
        <v>6.2</v>
      </c>
      <c r="E787" s="4" t="s">
        <v>6111</v>
      </c>
      <c r="F787">
        <v>7</v>
      </c>
    </row>
    <row r="788" spans="1:6" x14ac:dyDescent="0.25">
      <c r="A788" s="2" t="s">
        <v>2740</v>
      </c>
      <c r="B788" s="2">
        <v>6</v>
      </c>
      <c r="E788" s="4" t="s">
        <v>11353</v>
      </c>
      <c r="F788">
        <v>7</v>
      </c>
    </row>
    <row r="789" spans="1:6" x14ac:dyDescent="0.25">
      <c r="A789" s="2" t="s">
        <v>2743</v>
      </c>
      <c r="B789" s="2">
        <v>4.9000000000000004</v>
      </c>
      <c r="E789" s="4" t="s">
        <v>12797</v>
      </c>
      <c r="F789">
        <v>5.6</v>
      </c>
    </row>
    <row r="790" spans="1:6" x14ac:dyDescent="0.25">
      <c r="A790" s="2" t="s">
        <v>2748</v>
      </c>
      <c r="B790" s="2">
        <v>5.6</v>
      </c>
      <c r="E790" s="4" t="s">
        <v>2694</v>
      </c>
      <c r="F790">
        <v>6.7</v>
      </c>
    </row>
    <row r="791" spans="1:6" x14ac:dyDescent="0.25">
      <c r="A791" s="2" t="s">
        <v>1639</v>
      </c>
      <c r="B791" s="2">
        <v>6.1</v>
      </c>
      <c r="E791" s="4" t="s">
        <v>1309</v>
      </c>
      <c r="F791">
        <v>6.3</v>
      </c>
    </row>
    <row r="792" spans="1:6" x14ac:dyDescent="0.25">
      <c r="A792" s="2" t="s">
        <v>142</v>
      </c>
      <c r="B792" s="2">
        <v>6.1</v>
      </c>
      <c r="E792" s="4" t="s">
        <v>7268</v>
      </c>
      <c r="F792">
        <v>8.1999999999999993</v>
      </c>
    </row>
    <row r="793" spans="1:6" x14ac:dyDescent="0.25">
      <c r="A793" s="2" t="s">
        <v>1925</v>
      </c>
      <c r="B793" s="2">
        <v>4.8</v>
      </c>
      <c r="E793" s="4" t="s">
        <v>12259</v>
      </c>
      <c r="F793">
        <v>8</v>
      </c>
    </row>
    <row r="794" spans="1:6" x14ac:dyDescent="0.25">
      <c r="A794" s="2" t="s">
        <v>2759</v>
      </c>
      <c r="B794" s="2">
        <v>5.5</v>
      </c>
      <c r="E794" s="4" t="s">
        <v>12252</v>
      </c>
      <c r="F794">
        <v>8.1999999999999993</v>
      </c>
    </row>
    <row r="795" spans="1:6" x14ac:dyDescent="0.25">
      <c r="A795" s="2" t="s">
        <v>1262</v>
      </c>
      <c r="B795" s="2">
        <v>3.8</v>
      </c>
      <c r="E795" s="4" t="s">
        <v>3971</v>
      </c>
      <c r="F795">
        <v>6.8888888888888884</v>
      </c>
    </row>
    <row r="796" spans="1:6" x14ac:dyDescent="0.25">
      <c r="A796" s="2" t="s">
        <v>816</v>
      </c>
      <c r="B796" s="2">
        <v>6.5</v>
      </c>
      <c r="E796" s="4" t="s">
        <v>3051</v>
      </c>
      <c r="F796">
        <v>5.9</v>
      </c>
    </row>
    <row r="797" spans="1:6" x14ac:dyDescent="0.25">
      <c r="A797" s="2" t="s">
        <v>34</v>
      </c>
      <c r="B797" s="2">
        <v>6</v>
      </c>
      <c r="E797" s="4" t="s">
        <v>6195</v>
      </c>
      <c r="F797">
        <v>7.8</v>
      </c>
    </row>
    <row r="798" spans="1:6" x14ac:dyDescent="0.25">
      <c r="A798" s="2" t="s">
        <v>968</v>
      </c>
      <c r="B798" s="2">
        <v>6.7</v>
      </c>
      <c r="E798" s="4" t="s">
        <v>2002</v>
      </c>
      <c r="F798">
        <v>6.7</v>
      </c>
    </row>
    <row r="799" spans="1:6" x14ac:dyDescent="0.25">
      <c r="A799" s="2" t="s">
        <v>2778</v>
      </c>
      <c r="B799" s="2">
        <v>8.1</v>
      </c>
      <c r="E799" s="4" t="s">
        <v>1269</v>
      </c>
      <c r="F799">
        <v>7.0400000000000009</v>
      </c>
    </row>
    <row r="800" spans="1:6" x14ac:dyDescent="0.25">
      <c r="A800" s="2" t="s">
        <v>1639</v>
      </c>
      <c r="B800" s="2">
        <v>4.9000000000000004</v>
      </c>
      <c r="E800" s="4" t="s">
        <v>8537</v>
      </c>
      <c r="F800">
        <v>5.8</v>
      </c>
    </row>
    <row r="801" spans="1:6" x14ac:dyDescent="0.25">
      <c r="A801" s="2" t="s">
        <v>2786</v>
      </c>
      <c r="B801" s="2">
        <v>7.3</v>
      </c>
      <c r="E801" s="4" t="s">
        <v>1497</v>
      </c>
      <c r="F801">
        <v>5.75</v>
      </c>
    </row>
    <row r="802" spans="1:6" x14ac:dyDescent="0.25">
      <c r="A802" s="2" t="s">
        <v>2790</v>
      </c>
      <c r="B802" s="2">
        <v>6.4</v>
      </c>
      <c r="E802" s="4" t="s">
        <v>1810</v>
      </c>
      <c r="F802">
        <v>7.3</v>
      </c>
    </row>
    <row r="803" spans="1:6" x14ac:dyDescent="0.25">
      <c r="A803" s="2" t="s">
        <v>2300</v>
      </c>
      <c r="B803" s="2">
        <v>6.7</v>
      </c>
      <c r="E803" s="4" t="s">
        <v>1417</v>
      </c>
      <c r="F803">
        <v>7.24</v>
      </c>
    </row>
    <row r="804" spans="1:6" x14ac:dyDescent="0.25">
      <c r="A804" s="2" t="s">
        <v>2796</v>
      </c>
      <c r="B804" s="2">
        <v>3.6</v>
      </c>
      <c r="E804" s="4" t="s">
        <v>1283</v>
      </c>
      <c r="F804">
        <v>7.0142857142857133</v>
      </c>
    </row>
    <row r="805" spans="1:6" x14ac:dyDescent="0.25">
      <c r="A805" s="2" t="s">
        <v>2801</v>
      </c>
      <c r="B805" s="2">
        <v>5.7</v>
      </c>
      <c r="E805" s="4" t="s">
        <v>1341</v>
      </c>
      <c r="F805">
        <v>6</v>
      </c>
    </row>
    <row r="806" spans="1:6" x14ac:dyDescent="0.25">
      <c r="A806" s="2" t="s">
        <v>2805</v>
      </c>
      <c r="B806" s="2">
        <v>6</v>
      </c>
      <c r="E806" s="4" t="s">
        <v>6792</v>
      </c>
      <c r="F806">
        <v>7.12</v>
      </c>
    </row>
    <row r="807" spans="1:6" x14ac:dyDescent="0.25">
      <c r="A807" s="2" t="s">
        <v>2809</v>
      </c>
      <c r="B807" s="2">
        <v>4.9000000000000004</v>
      </c>
      <c r="E807" s="4" t="s">
        <v>10601</v>
      </c>
      <c r="F807">
        <v>7.2666666666666666</v>
      </c>
    </row>
    <row r="808" spans="1:6" x14ac:dyDescent="0.25">
      <c r="A808" s="2" t="s">
        <v>936</v>
      </c>
      <c r="B808" s="2">
        <v>4.7</v>
      </c>
      <c r="E808" s="4" t="s">
        <v>1798</v>
      </c>
      <c r="F808">
        <v>6.4</v>
      </c>
    </row>
    <row r="809" spans="1:6" x14ac:dyDescent="0.25">
      <c r="A809" s="2" t="s">
        <v>1094</v>
      </c>
      <c r="B809" s="2">
        <v>6.3</v>
      </c>
      <c r="E809" s="4" t="s">
        <v>10079</v>
      </c>
      <c r="F809">
        <v>6.65</v>
      </c>
    </row>
    <row r="810" spans="1:6" x14ac:dyDescent="0.25">
      <c r="A810" s="2" t="s">
        <v>2187</v>
      </c>
      <c r="B810" s="2">
        <v>5.9</v>
      </c>
      <c r="E810" s="4" t="s">
        <v>3752</v>
      </c>
      <c r="F810">
        <v>5.254999999999999</v>
      </c>
    </row>
    <row r="811" spans="1:6" x14ac:dyDescent="0.25">
      <c r="A811" s="2" t="s">
        <v>741</v>
      </c>
      <c r="B811" s="2">
        <v>5.9</v>
      </c>
      <c r="E811" s="4" t="s">
        <v>11221</v>
      </c>
      <c r="F811">
        <v>6.2</v>
      </c>
    </row>
    <row r="812" spans="1:6" x14ac:dyDescent="0.25">
      <c r="A812" s="2" t="s">
        <v>1258</v>
      </c>
      <c r="B812" s="2">
        <v>7.5</v>
      </c>
      <c r="E812" s="4" t="s">
        <v>2153</v>
      </c>
      <c r="F812">
        <v>6</v>
      </c>
    </row>
    <row r="813" spans="1:6" x14ac:dyDescent="0.25">
      <c r="A813" s="2" t="s">
        <v>1094</v>
      </c>
      <c r="B813" s="2">
        <v>5.6</v>
      </c>
      <c r="E813" s="4" t="s">
        <v>535</v>
      </c>
      <c r="F813">
        <v>6.625</v>
      </c>
    </row>
    <row r="814" spans="1:6" x14ac:dyDescent="0.25">
      <c r="A814" s="2" t="s">
        <v>34</v>
      </c>
      <c r="B814" s="2">
        <v>6.4</v>
      </c>
      <c r="E814" s="4" t="s">
        <v>2023</v>
      </c>
      <c r="F814">
        <v>5.9727272727272727</v>
      </c>
    </row>
    <row r="815" spans="1:6" x14ac:dyDescent="0.25">
      <c r="A815" s="2" t="s">
        <v>2831</v>
      </c>
      <c r="B815" s="2">
        <v>6.3</v>
      </c>
      <c r="E815" s="4" t="s">
        <v>2748</v>
      </c>
      <c r="F815">
        <v>5.5636363636363635</v>
      </c>
    </row>
    <row r="816" spans="1:6" x14ac:dyDescent="0.25">
      <c r="A816" s="2" t="s">
        <v>903</v>
      </c>
      <c r="B816" s="2">
        <v>4.3</v>
      </c>
      <c r="E816" s="4" t="s">
        <v>3791</v>
      </c>
      <c r="F816">
        <v>6.5461538461538469</v>
      </c>
    </row>
    <row r="817" spans="1:6" x14ac:dyDescent="0.25">
      <c r="A817" s="2" t="s">
        <v>2840</v>
      </c>
      <c r="B817" s="2">
        <v>5.9</v>
      </c>
      <c r="E817" s="4" t="s">
        <v>1965</v>
      </c>
      <c r="F817">
        <v>6.5</v>
      </c>
    </row>
    <row r="818" spans="1:6" x14ac:dyDescent="0.25">
      <c r="A818" s="2" t="s">
        <v>2846</v>
      </c>
      <c r="B818" s="2">
        <v>5.5</v>
      </c>
      <c r="E818" s="4" t="s">
        <v>2996</v>
      </c>
      <c r="F818">
        <v>6.4333333333333336</v>
      </c>
    </row>
    <row r="819" spans="1:6" x14ac:dyDescent="0.25">
      <c r="A819" s="2" t="s">
        <v>2850</v>
      </c>
      <c r="B819" s="2">
        <v>6.2</v>
      </c>
      <c r="E819" s="4" t="s">
        <v>8725</v>
      </c>
      <c r="F819">
        <v>7.7</v>
      </c>
    </row>
    <row r="820" spans="1:6" x14ac:dyDescent="0.25">
      <c r="A820" s="2" t="s">
        <v>1639</v>
      </c>
      <c r="B820" s="2">
        <v>8.8000000000000007</v>
      </c>
      <c r="E820" s="4" t="s">
        <v>13682</v>
      </c>
      <c r="F820">
        <v>5.4</v>
      </c>
    </row>
    <row r="821" spans="1:6" x14ac:dyDescent="0.25">
      <c r="A821" s="2" t="s">
        <v>2138</v>
      </c>
      <c r="B821" s="2">
        <v>5.2</v>
      </c>
      <c r="E821" s="4" t="s">
        <v>5873</v>
      </c>
      <c r="F821">
        <v>4.9000000000000004</v>
      </c>
    </row>
    <row r="822" spans="1:6" x14ac:dyDescent="0.25">
      <c r="A822" s="2" t="s">
        <v>1094</v>
      </c>
      <c r="B822" s="2">
        <v>7</v>
      </c>
      <c r="E822" s="4" t="s">
        <v>4725</v>
      </c>
      <c r="F822">
        <v>6.1263157894736837</v>
      </c>
    </row>
    <row r="823" spans="1:6" x14ac:dyDescent="0.25">
      <c r="A823" s="2" t="s">
        <v>2861</v>
      </c>
      <c r="B823" s="2">
        <v>6.6</v>
      </c>
      <c r="E823" s="4" t="s">
        <v>2840</v>
      </c>
      <c r="F823">
        <v>5.9</v>
      </c>
    </row>
    <row r="824" spans="1:6" x14ac:dyDescent="0.25">
      <c r="A824" s="2" t="s">
        <v>2865</v>
      </c>
      <c r="B824" s="2">
        <v>7.3</v>
      </c>
      <c r="E824" s="4" t="s">
        <v>10500</v>
      </c>
      <c r="F824">
        <v>5</v>
      </c>
    </row>
    <row r="825" spans="1:6" x14ac:dyDescent="0.25">
      <c r="A825" s="2" t="s">
        <v>1601</v>
      </c>
      <c r="B825" s="2">
        <v>5.6</v>
      </c>
      <c r="E825" s="4" t="s">
        <v>1831</v>
      </c>
      <c r="F825">
        <v>6.7111111111111112</v>
      </c>
    </row>
    <row r="826" spans="1:6" x14ac:dyDescent="0.25">
      <c r="A826" s="2" t="s">
        <v>1099</v>
      </c>
      <c r="B826" s="2">
        <v>6.6</v>
      </c>
      <c r="E826" s="4" t="s">
        <v>2969</v>
      </c>
      <c r="F826">
        <v>7.4</v>
      </c>
    </row>
    <row r="827" spans="1:6" x14ac:dyDescent="0.25">
      <c r="A827" s="2" t="s">
        <v>2870</v>
      </c>
      <c r="B827" s="2">
        <v>5.4</v>
      </c>
      <c r="E827" s="4" t="s">
        <v>12717</v>
      </c>
      <c r="F827">
        <v>5.4</v>
      </c>
    </row>
    <row r="828" spans="1:6" x14ac:dyDescent="0.25">
      <c r="A828" s="2" t="s">
        <v>1099</v>
      </c>
      <c r="B828" s="2">
        <v>6.3</v>
      </c>
      <c r="E828" s="4" t="s">
        <v>4848</v>
      </c>
      <c r="F828">
        <v>7.25</v>
      </c>
    </row>
    <row r="829" spans="1:6" x14ac:dyDescent="0.25">
      <c r="A829" s="2" t="s">
        <v>2272</v>
      </c>
      <c r="B829" s="2">
        <v>7.9</v>
      </c>
      <c r="E829" s="4" t="s">
        <v>2416</v>
      </c>
      <c r="F829">
        <v>6.375</v>
      </c>
    </row>
    <row r="830" spans="1:6" x14ac:dyDescent="0.25">
      <c r="A830" s="2" t="s">
        <v>2654</v>
      </c>
      <c r="B830" s="2">
        <v>6.3</v>
      </c>
      <c r="E830" s="4" t="s">
        <v>1323</v>
      </c>
      <c r="F830">
        <v>6.3</v>
      </c>
    </row>
    <row r="831" spans="1:6" x14ac:dyDescent="0.25">
      <c r="A831" s="2" t="s">
        <v>356</v>
      </c>
      <c r="B831" s="2">
        <v>6</v>
      </c>
      <c r="E831" s="4" t="s">
        <v>2089</v>
      </c>
      <c r="F831">
        <v>6.7250000000000005</v>
      </c>
    </row>
    <row r="832" spans="1:6" x14ac:dyDescent="0.25">
      <c r="A832" s="2" t="s">
        <v>233</v>
      </c>
      <c r="B832" s="2">
        <v>7.2</v>
      </c>
      <c r="E832" s="4" t="s">
        <v>6576</v>
      </c>
      <c r="F832">
        <v>7.1</v>
      </c>
    </row>
    <row r="833" spans="1:6" x14ac:dyDescent="0.25">
      <c r="A833" s="2" t="s">
        <v>936</v>
      </c>
      <c r="B833" s="2">
        <v>5.0999999999999996</v>
      </c>
      <c r="E833" s="4" t="s">
        <v>3000</v>
      </c>
      <c r="F833">
        <v>7.75</v>
      </c>
    </row>
    <row r="834" spans="1:6" x14ac:dyDescent="0.25">
      <c r="A834" s="2" t="s">
        <v>1248</v>
      </c>
      <c r="B834" s="2">
        <v>7.3</v>
      </c>
      <c r="E834" s="4" t="s">
        <v>3421</v>
      </c>
      <c r="F834">
        <v>6.6599999999999993</v>
      </c>
    </row>
    <row r="835" spans="1:6" x14ac:dyDescent="0.25">
      <c r="A835" s="2" t="s">
        <v>1017</v>
      </c>
      <c r="B835" s="2">
        <v>8</v>
      </c>
      <c r="E835" s="4" t="s">
        <v>1435</v>
      </c>
      <c r="F835">
        <v>6.8538461538461544</v>
      </c>
    </row>
    <row r="836" spans="1:6" x14ac:dyDescent="0.25">
      <c r="A836" s="2" t="s">
        <v>1258</v>
      </c>
      <c r="B836" s="2">
        <v>6.2</v>
      </c>
      <c r="E836" s="4" t="s">
        <v>1258</v>
      </c>
      <c r="F836">
        <v>6.7472222222222236</v>
      </c>
    </row>
    <row r="837" spans="1:6" x14ac:dyDescent="0.25">
      <c r="A837" s="2" t="s">
        <v>2560</v>
      </c>
      <c r="B837" s="2">
        <v>6</v>
      </c>
      <c r="E837" s="4" t="s">
        <v>9678</v>
      </c>
      <c r="F837">
        <v>8.1999999999999993</v>
      </c>
    </row>
    <row r="838" spans="1:6" x14ac:dyDescent="0.25">
      <c r="A838" s="2" t="s">
        <v>473</v>
      </c>
      <c r="B838" s="2">
        <v>6.7</v>
      </c>
      <c r="E838" s="4" t="s">
        <v>152</v>
      </c>
      <c r="F838">
        <v>6.9577181208053709</v>
      </c>
    </row>
    <row r="839" spans="1:6" x14ac:dyDescent="0.25">
      <c r="A839" s="2" t="s">
        <v>878</v>
      </c>
      <c r="B839" s="2">
        <v>8.1</v>
      </c>
      <c r="E839" s="4" t="s">
        <v>3380</v>
      </c>
      <c r="F839">
        <v>7.2222222222222223</v>
      </c>
    </row>
    <row r="840" spans="1:6" x14ac:dyDescent="0.25">
      <c r="A840" s="2" t="s">
        <v>1094</v>
      </c>
      <c r="B840" s="2">
        <v>6.4</v>
      </c>
      <c r="E840" s="4" t="s">
        <v>9439</v>
      </c>
      <c r="F840">
        <v>6.1</v>
      </c>
    </row>
    <row r="841" spans="1:6" x14ac:dyDescent="0.25">
      <c r="A841" s="2" t="s">
        <v>321</v>
      </c>
      <c r="B841" s="2">
        <v>8</v>
      </c>
      <c r="E841" s="4" t="s">
        <v>3055</v>
      </c>
      <c r="F841">
        <v>6.55</v>
      </c>
    </row>
    <row r="842" spans="1:6" x14ac:dyDescent="0.25">
      <c r="A842" s="2" t="s">
        <v>293</v>
      </c>
      <c r="B842" s="2">
        <v>6.3</v>
      </c>
      <c r="E842" s="4" t="s">
        <v>5322</v>
      </c>
      <c r="F842">
        <v>6.7</v>
      </c>
    </row>
    <row r="843" spans="1:6" x14ac:dyDescent="0.25">
      <c r="A843" s="2" t="s">
        <v>601</v>
      </c>
      <c r="B843" s="2">
        <v>6.4</v>
      </c>
      <c r="E843" s="4" t="s">
        <v>3443</v>
      </c>
      <c r="F843">
        <v>7.207692307692307</v>
      </c>
    </row>
    <row r="844" spans="1:6" x14ac:dyDescent="0.25">
      <c r="A844" s="2" t="s">
        <v>2914</v>
      </c>
      <c r="B844" s="2">
        <v>6.6</v>
      </c>
      <c r="E844" s="4" t="s">
        <v>4659</v>
      </c>
      <c r="F844">
        <v>7.15</v>
      </c>
    </row>
    <row r="845" spans="1:6" x14ac:dyDescent="0.25">
      <c r="A845" s="2" t="s">
        <v>40</v>
      </c>
      <c r="B845" s="2">
        <v>6.4</v>
      </c>
      <c r="E845" s="4" t="s">
        <v>2541</v>
      </c>
      <c r="F845">
        <v>6.6624999999999996</v>
      </c>
    </row>
    <row r="846" spans="1:6" x14ac:dyDescent="0.25">
      <c r="A846" s="2" t="s">
        <v>356</v>
      </c>
      <c r="B846" s="2">
        <v>6</v>
      </c>
      <c r="E846" s="4" t="s">
        <v>1209</v>
      </c>
      <c r="F846">
        <v>7.2000000000000011</v>
      </c>
    </row>
    <row r="847" spans="1:6" x14ac:dyDescent="0.25">
      <c r="A847" s="2" t="s">
        <v>34</v>
      </c>
      <c r="B847" s="2">
        <v>6.6</v>
      </c>
      <c r="E847" s="4" t="s">
        <v>1726</v>
      </c>
      <c r="F847">
        <v>6.3533333333333344</v>
      </c>
    </row>
    <row r="848" spans="1:6" x14ac:dyDescent="0.25">
      <c r="A848" s="2" t="s">
        <v>326</v>
      </c>
      <c r="B848" s="2">
        <v>5.9</v>
      </c>
      <c r="E848" s="4" t="s">
        <v>2396</v>
      </c>
      <c r="F848">
        <v>7.0599999999999987</v>
      </c>
    </row>
    <row r="849" spans="1:6" x14ac:dyDescent="0.25">
      <c r="A849" s="2" t="s">
        <v>2619</v>
      </c>
      <c r="B849" s="2">
        <v>6.4</v>
      </c>
      <c r="E849" s="4" t="s">
        <v>2560</v>
      </c>
      <c r="F849">
        <v>6.4015873015872993</v>
      </c>
    </row>
    <row r="850" spans="1:6" x14ac:dyDescent="0.25">
      <c r="A850" s="2" t="s">
        <v>2933</v>
      </c>
      <c r="B850" s="2">
        <v>6.3</v>
      </c>
      <c r="E850" s="4" t="s">
        <v>4602</v>
      </c>
      <c r="F850">
        <v>6.7333333333333334</v>
      </c>
    </row>
    <row r="851" spans="1:6" x14ac:dyDescent="0.25">
      <c r="A851" s="2" t="s">
        <v>2124</v>
      </c>
      <c r="B851" s="2">
        <v>7.3</v>
      </c>
      <c r="E851" s="4" t="s">
        <v>2157</v>
      </c>
      <c r="F851">
        <v>7.240909090909093</v>
      </c>
    </row>
    <row r="852" spans="1:6" x14ac:dyDescent="0.25">
      <c r="A852" s="2" t="s">
        <v>2940</v>
      </c>
      <c r="B852" s="2">
        <v>6.8</v>
      </c>
      <c r="E852" s="4" t="s">
        <v>9411</v>
      </c>
      <c r="F852">
        <v>7.3</v>
      </c>
    </row>
    <row r="853" spans="1:6" x14ac:dyDescent="0.25">
      <c r="A853" s="2" t="s">
        <v>541</v>
      </c>
      <c r="B853" s="2">
        <v>7.2</v>
      </c>
      <c r="E853" s="4" t="s">
        <v>1153</v>
      </c>
      <c r="F853">
        <v>7.15</v>
      </c>
    </row>
    <row r="854" spans="1:6" x14ac:dyDescent="0.25">
      <c r="A854" s="2" t="s">
        <v>1244</v>
      </c>
      <c r="B854" s="2">
        <v>5.7</v>
      </c>
      <c r="E854" s="4" t="s">
        <v>10406</v>
      </c>
      <c r="F854">
        <v>5.86</v>
      </c>
    </row>
    <row r="855" spans="1:6" x14ac:dyDescent="0.25">
      <c r="A855" s="2" t="s">
        <v>321</v>
      </c>
      <c r="B855" s="2">
        <v>6</v>
      </c>
      <c r="E855" s="4" t="s">
        <v>6848</v>
      </c>
      <c r="F855">
        <v>5.7</v>
      </c>
    </row>
    <row r="856" spans="1:6" x14ac:dyDescent="0.25">
      <c r="A856" s="2" t="s">
        <v>2560</v>
      </c>
      <c r="B856" s="2">
        <v>6.5</v>
      </c>
      <c r="E856" s="4" t="s">
        <v>11142</v>
      </c>
      <c r="F856">
        <v>7.8</v>
      </c>
    </row>
    <row r="857" spans="1:6" x14ac:dyDescent="0.25">
      <c r="A857" s="2" t="s">
        <v>1094</v>
      </c>
      <c r="B857" s="2">
        <v>5.8</v>
      </c>
      <c r="E857" s="4" t="s">
        <v>7611</v>
      </c>
      <c r="F857">
        <v>5.9</v>
      </c>
    </row>
    <row r="858" spans="1:6" x14ac:dyDescent="0.25">
      <c r="A858" s="2" t="s">
        <v>2468</v>
      </c>
      <c r="B858" s="2">
        <v>5.8</v>
      </c>
      <c r="E858" s="4" t="s">
        <v>8362</v>
      </c>
      <c r="F858">
        <v>2.8</v>
      </c>
    </row>
    <row r="859" spans="1:6" x14ac:dyDescent="0.25">
      <c r="A859" s="2" t="s">
        <v>326</v>
      </c>
      <c r="B859" s="2">
        <v>6.7</v>
      </c>
      <c r="E859" s="4" t="s">
        <v>8521</v>
      </c>
      <c r="F859">
        <v>5.65</v>
      </c>
    </row>
    <row r="860" spans="1:6" x14ac:dyDescent="0.25">
      <c r="A860" s="2" t="s">
        <v>1396</v>
      </c>
      <c r="B860" s="2">
        <v>7.8</v>
      </c>
      <c r="E860" s="4" t="s">
        <v>842</v>
      </c>
      <c r="F860">
        <v>6.8</v>
      </c>
    </row>
    <row r="861" spans="1:6" x14ac:dyDescent="0.25">
      <c r="A861" s="2" t="s">
        <v>919</v>
      </c>
      <c r="B861" s="2">
        <v>5.6</v>
      </c>
      <c r="E861" s="4" t="s">
        <v>4475</v>
      </c>
      <c r="F861">
        <v>6.3222222222222229</v>
      </c>
    </row>
    <row r="862" spans="1:6" x14ac:dyDescent="0.25">
      <c r="A862" s="2" t="s">
        <v>2966</v>
      </c>
      <c r="B862" s="2">
        <v>5.8</v>
      </c>
      <c r="E862" s="4" t="s">
        <v>5639</v>
      </c>
      <c r="F862">
        <v>7.0999999999999988</v>
      </c>
    </row>
    <row r="863" spans="1:6" x14ac:dyDescent="0.25">
      <c r="A863" s="2" t="s">
        <v>2969</v>
      </c>
      <c r="B863" s="2">
        <v>7.4</v>
      </c>
      <c r="E863" s="4" t="s">
        <v>2740</v>
      </c>
      <c r="F863">
        <v>6</v>
      </c>
    </row>
    <row r="864" spans="1:6" x14ac:dyDescent="0.25">
      <c r="A864" s="2" t="s">
        <v>2065</v>
      </c>
      <c r="B864" s="2">
        <v>6.9</v>
      </c>
      <c r="E864" s="4" t="s">
        <v>1713</v>
      </c>
      <c r="F864">
        <v>6.3999999999999995</v>
      </c>
    </row>
    <row r="865" spans="1:6" x14ac:dyDescent="0.25">
      <c r="A865" s="2" t="s">
        <v>447</v>
      </c>
      <c r="B865" s="2">
        <v>5.5</v>
      </c>
      <c r="E865" s="4" t="s">
        <v>3862</v>
      </c>
      <c r="F865">
        <v>7.5</v>
      </c>
    </row>
    <row r="866" spans="1:6" x14ac:dyDescent="0.25">
      <c r="A866" s="2" t="s">
        <v>1283</v>
      </c>
      <c r="B866" s="2">
        <v>6.3</v>
      </c>
      <c r="E866" s="4" t="s">
        <v>9797</v>
      </c>
      <c r="F866">
        <v>5.0999999999999996</v>
      </c>
    </row>
    <row r="867" spans="1:6" x14ac:dyDescent="0.25">
      <c r="A867" s="2" t="s">
        <v>47</v>
      </c>
      <c r="B867" s="2">
        <v>4.7</v>
      </c>
      <c r="E867" s="4" t="s">
        <v>8613</v>
      </c>
      <c r="F867">
        <v>6.95</v>
      </c>
    </row>
    <row r="868" spans="1:6" x14ac:dyDescent="0.25">
      <c r="A868" s="2" t="s">
        <v>2986</v>
      </c>
      <c r="B868" s="2">
        <v>5.6</v>
      </c>
      <c r="E868" s="4" t="s">
        <v>5784</v>
      </c>
      <c r="F868">
        <v>6.0200000000000005</v>
      </c>
    </row>
    <row r="869" spans="1:6" x14ac:dyDescent="0.25">
      <c r="A869" s="2" t="s">
        <v>2989</v>
      </c>
      <c r="B869" s="2">
        <v>6.4</v>
      </c>
      <c r="E869" s="4" t="s">
        <v>2129</v>
      </c>
      <c r="F869">
        <v>6.9</v>
      </c>
    </row>
    <row r="870" spans="1:6" x14ac:dyDescent="0.25">
      <c r="A870" s="2" t="s">
        <v>1946</v>
      </c>
      <c r="B870" s="2">
        <v>4.2</v>
      </c>
      <c r="E870" s="4" t="s">
        <v>8349</v>
      </c>
      <c r="F870">
        <v>6.9</v>
      </c>
    </row>
    <row r="871" spans="1:6" x14ac:dyDescent="0.25">
      <c r="A871" s="2" t="s">
        <v>2996</v>
      </c>
      <c r="B871" s="2">
        <v>6.4</v>
      </c>
      <c r="E871" s="4" t="s">
        <v>6321</v>
      </c>
      <c r="F871">
        <v>7.5666666666666673</v>
      </c>
    </row>
    <row r="872" spans="1:6" x14ac:dyDescent="0.25">
      <c r="A872" s="2" t="s">
        <v>3000</v>
      </c>
      <c r="B872" s="2">
        <v>7.7</v>
      </c>
      <c r="E872" s="4" t="s">
        <v>10590</v>
      </c>
      <c r="F872">
        <v>6.5</v>
      </c>
    </row>
    <row r="873" spans="1:6" x14ac:dyDescent="0.25">
      <c r="A873" s="2" t="s">
        <v>3005</v>
      </c>
      <c r="B873" s="2">
        <v>7.7</v>
      </c>
      <c r="E873" s="4" t="s">
        <v>12063</v>
      </c>
      <c r="F873">
        <v>7.6</v>
      </c>
    </row>
    <row r="874" spans="1:6" x14ac:dyDescent="0.25">
      <c r="A874" s="2" t="s">
        <v>3011</v>
      </c>
      <c r="B874" s="2">
        <v>5.3</v>
      </c>
      <c r="E874" s="4" t="s">
        <v>13169</v>
      </c>
      <c r="F874">
        <v>7.5</v>
      </c>
    </row>
    <row r="875" spans="1:6" x14ac:dyDescent="0.25">
      <c r="A875" s="2" t="s">
        <v>1439</v>
      </c>
      <c r="B875" s="2">
        <v>6.7</v>
      </c>
      <c r="E875" s="4" t="s">
        <v>3905</v>
      </c>
      <c r="F875">
        <v>5.5571428571428569</v>
      </c>
    </row>
    <row r="876" spans="1:6" x14ac:dyDescent="0.25">
      <c r="A876" s="2" t="s">
        <v>152</v>
      </c>
      <c r="B876" s="2">
        <v>7.7</v>
      </c>
      <c r="E876" s="4" t="s">
        <v>13187</v>
      </c>
      <c r="F876">
        <v>7.4</v>
      </c>
    </row>
    <row r="877" spans="1:6" x14ac:dyDescent="0.25">
      <c r="A877" s="2" t="s">
        <v>47</v>
      </c>
      <c r="B877" s="2">
        <v>5.7</v>
      </c>
      <c r="E877" s="4" t="s">
        <v>9187</v>
      </c>
      <c r="F877">
        <v>6.7</v>
      </c>
    </row>
    <row r="878" spans="1:6" x14ac:dyDescent="0.25">
      <c r="A878" s="2" t="s">
        <v>1265</v>
      </c>
      <c r="B878" s="2">
        <v>7.6</v>
      </c>
      <c r="E878" s="4" t="s">
        <v>3159</v>
      </c>
      <c r="F878">
        <v>5.7551724137931046</v>
      </c>
    </row>
    <row r="879" spans="1:6" x14ac:dyDescent="0.25">
      <c r="A879" s="2" t="s">
        <v>936</v>
      </c>
      <c r="B879" s="2">
        <v>6.4</v>
      </c>
      <c r="E879" s="4" t="s">
        <v>4276</v>
      </c>
      <c r="F879">
        <v>6.3999999999999995</v>
      </c>
    </row>
    <row r="880" spans="1:6" x14ac:dyDescent="0.25">
      <c r="A880" s="2" t="s">
        <v>1099</v>
      </c>
      <c r="B880" s="2">
        <v>5.6</v>
      </c>
      <c r="E880" s="4" t="s">
        <v>2681</v>
      </c>
      <c r="F880">
        <v>5.9833333333333334</v>
      </c>
    </row>
    <row r="881" spans="1:6" x14ac:dyDescent="0.25">
      <c r="A881" s="2" t="s">
        <v>399</v>
      </c>
      <c r="B881" s="2">
        <v>6.8</v>
      </c>
      <c r="E881" s="4" t="s">
        <v>1942</v>
      </c>
      <c r="F881">
        <v>5.8571428571428559</v>
      </c>
    </row>
    <row r="882" spans="1:6" x14ac:dyDescent="0.25">
      <c r="A882" s="2" t="s">
        <v>2672</v>
      </c>
      <c r="B882" s="2">
        <v>2.4</v>
      </c>
      <c r="E882" s="4" t="s">
        <v>11771</v>
      </c>
      <c r="F882">
        <v>5.9</v>
      </c>
    </row>
    <row r="883" spans="1:6" x14ac:dyDescent="0.25">
      <c r="A883" s="2" t="s">
        <v>2560</v>
      </c>
      <c r="B883" s="2">
        <v>6.2</v>
      </c>
      <c r="E883" s="4" t="s">
        <v>12249</v>
      </c>
      <c r="F883">
        <v>5.2</v>
      </c>
    </row>
    <row r="884" spans="1:6" x14ac:dyDescent="0.25">
      <c r="A884" s="2" t="s">
        <v>233</v>
      </c>
      <c r="B884" s="2">
        <v>5.9</v>
      </c>
      <c r="E884" s="4" t="s">
        <v>6042</v>
      </c>
      <c r="F884">
        <v>5.5222222222222221</v>
      </c>
    </row>
    <row r="885" spans="1:6" x14ac:dyDescent="0.25">
      <c r="A885" s="2" t="s">
        <v>3036</v>
      </c>
      <c r="B885" s="2">
        <v>7.1</v>
      </c>
      <c r="E885" s="4" t="s">
        <v>12862</v>
      </c>
      <c r="F885">
        <v>6.2</v>
      </c>
    </row>
    <row r="886" spans="1:6" x14ac:dyDescent="0.25">
      <c r="A886" s="2" t="s">
        <v>1831</v>
      </c>
      <c r="B886" s="2">
        <v>7.6</v>
      </c>
      <c r="E886" s="4" t="s">
        <v>2714</v>
      </c>
      <c r="F886">
        <v>5.4529411764705884</v>
      </c>
    </row>
    <row r="887" spans="1:6" x14ac:dyDescent="0.25">
      <c r="A887" s="2" t="s">
        <v>1444</v>
      </c>
      <c r="B887" s="2">
        <v>5.5</v>
      </c>
      <c r="E887" s="4" t="s">
        <v>3406</v>
      </c>
      <c r="F887">
        <v>5.6517857142857135</v>
      </c>
    </row>
    <row r="888" spans="1:6" x14ac:dyDescent="0.25">
      <c r="A888" s="2" t="s">
        <v>1126</v>
      </c>
      <c r="B888" s="2">
        <v>7</v>
      </c>
      <c r="E888" s="4" t="s">
        <v>7050</v>
      </c>
      <c r="F888">
        <v>7.2</v>
      </c>
    </row>
    <row r="889" spans="1:6" x14ac:dyDescent="0.25">
      <c r="A889" s="2" t="s">
        <v>1283</v>
      </c>
      <c r="B889" s="2">
        <v>7.1</v>
      </c>
      <c r="E889" s="4" t="s">
        <v>9990</v>
      </c>
      <c r="F889">
        <v>3.4</v>
      </c>
    </row>
    <row r="890" spans="1:6" x14ac:dyDescent="0.25">
      <c r="A890" s="2" t="s">
        <v>1385</v>
      </c>
      <c r="B890" s="2">
        <v>7.4</v>
      </c>
      <c r="E890" s="4" t="s">
        <v>9764</v>
      </c>
      <c r="F890">
        <v>6.8666666666666671</v>
      </c>
    </row>
    <row r="891" spans="1:6" x14ac:dyDescent="0.25">
      <c r="A891" s="2" t="s">
        <v>3048</v>
      </c>
      <c r="B891" s="2">
        <v>7.6</v>
      </c>
      <c r="E891" s="4" t="s">
        <v>8330</v>
      </c>
      <c r="F891">
        <v>6.8</v>
      </c>
    </row>
    <row r="892" spans="1:6" x14ac:dyDescent="0.25">
      <c r="A892" s="2" t="s">
        <v>3051</v>
      </c>
      <c r="B892" s="2">
        <v>5.9</v>
      </c>
      <c r="E892" s="4" t="s">
        <v>9713</v>
      </c>
      <c r="F892">
        <v>5.1999999999999993</v>
      </c>
    </row>
    <row r="893" spans="1:6" x14ac:dyDescent="0.25">
      <c r="A893" s="2" t="s">
        <v>3055</v>
      </c>
      <c r="B893" s="2">
        <v>5.9</v>
      </c>
      <c r="E893" s="4" t="s">
        <v>3120</v>
      </c>
      <c r="F893">
        <v>6.7285714285714286</v>
      </c>
    </row>
    <row r="894" spans="1:6" x14ac:dyDescent="0.25">
      <c r="A894" s="2" t="s">
        <v>1126</v>
      </c>
      <c r="B894" s="2">
        <v>8</v>
      </c>
      <c r="E894" s="4" t="s">
        <v>581</v>
      </c>
      <c r="F894">
        <v>6.5590909090909086</v>
      </c>
    </row>
    <row r="895" spans="1:6" x14ac:dyDescent="0.25">
      <c r="A895" s="2" t="s">
        <v>1810</v>
      </c>
      <c r="B895" s="2">
        <v>7.4</v>
      </c>
      <c r="E895" s="4" t="s">
        <v>10002</v>
      </c>
      <c r="F895">
        <v>7.6</v>
      </c>
    </row>
    <row r="896" spans="1:6" x14ac:dyDescent="0.25">
      <c r="A896" s="2" t="s">
        <v>936</v>
      </c>
      <c r="B896" s="2">
        <v>5.8</v>
      </c>
      <c r="E896" s="4" t="s">
        <v>11335</v>
      </c>
      <c r="F896">
        <v>6.4</v>
      </c>
    </row>
    <row r="897" spans="1:6" x14ac:dyDescent="0.25">
      <c r="A897" s="2" t="s">
        <v>3064</v>
      </c>
      <c r="B897" s="2">
        <v>6.3</v>
      </c>
      <c r="E897" s="4" t="s">
        <v>3106</v>
      </c>
      <c r="F897">
        <v>7.1</v>
      </c>
    </row>
    <row r="898" spans="1:6" x14ac:dyDescent="0.25">
      <c r="A898" s="2" t="s">
        <v>1099</v>
      </c>
      <c r="B898" s="2">
        <v>5.7</v>
      </c>
      <c r="E898" s="4" t="s">
        <v>6749</v>
      </c>
      <c r="F898">
        <v>5.2</v>
      </c>
    </row>
    <row r="899" spans="1:6" x14ac:dyDescent="0.25">
      <c r="A899" s="2" t="s">
        <v>1068</v>
      </c>
      <c r="B899" s="2">
        <v>5.0999999999999996</v>
      </c>
      <c r="E899" s="4" t="s">
        <v>7217</v>
      </c>
      <c r="F899">
        <v>4.7666666666666666</v>
      </c>
    </row>
    <row r="900" spans="1:6" x14ac:dyDescent="0.25">
      <c r="A900" s="2" t="s">
        <v>2157</v>
      </c>
      <c r="B900" s="2">
        <v>7.6</v>
      </c>
      <c r="E900" s="4" t="s">
        <v>1896</v>
      </c>
      <c r="F900">
        <v>6.37</v>
      </c>
    </row>
    <row r="901" spans="1:6" x14ac:dyDescent="0.25">
      <c r="A901" s="2" t="s">
        <v>1789</v>
      </c>
      <c r="B901" s="2">
        <v>6.4</v>
      </c>
      <c r="E901" s="4" t="s">
        <v>6151</v>
      </c>
      <c r="F901">
        <v>5.3499999999999988</v>
      </c>
    </row>
    <row r="902" spans="1:6" x14ac:dyDescent="0.25">
      <c r="A902" s="2" t="s">
        <v>2613</v>
      </c>
      <c r="B902" s="2">
        <v>7.4</v>
      </c>
      <c r="E902" s="4" t="s">
        <v>9959</v>
      </c>
      <c r="F902">
        <v>7.9</v>
      </c>
    </row>
    <row r="903" spans="1:6" x14ac:dyDescent="0.25">
      <c r="A903" s="2" t="s">
        <v>1126</v>
      </c>
      <c r="B903" s="2">
        <v>8.1999999999999993</v>
      </c>
      <c r="E903" s="4" t="s">
        <v>12900</v>
      </c>
      <c r="F903">
        <v>8.1</v>
      </c>
    </row>
    <row r="904" spans="1:6" x14ac:dyDescent="0.25">
      <c r="A904" s="2" t="s">
        <v>47</v>
      </c>
      <c r="B904" s="2">
        <v>6.5</v>
      </c>
      <c r="E904" s="4" t="s">
        <v>8666</v>
      </c>
      <c r="F904">
        <v>6.583333333333333</v>
      </c>
    </row>
    <row r="905" spans="1:6" x14ac:dyDescent="0.25">
      <c r="A905" s="2" t="s">
        <v>838</v>
      </c>
      <c r="B905" s="2">
        <v>5.5</v>
      </c>
      <c r="E905" s="4" t="s">
        <v>14123</v>
      </c>
      <c r="F905">
        <v>6.4204039991838329</v>
      </c>
    </row>
    <row r="906" spans="1:6" x14ac:dyDescent="0.25">
      <c r="A906" s="2" t="s">
        <v>1094</v>
      </c>
      <c r="B906" s="2">
        <v>6.5</v>
      </c>
    </row>
    <row r="907" spans="1:6" x14ac:dyDescent="0.25">
      <c r="A907" s="2" t="s">
        <v>1904</v>
      </c>
      <c r="B907" s="2">
        <v>5.6</v>
      </c>
    </row>
    <row r="908" spans="1:6" x14ac:dyDescent="0.25">
      <c r="A908" s="2" t="s">
        <v>1954</v>
      </c>
      <c r="B908" s="2">
        <v>4.9000000000000004</v>
      </c>
    </row>
    <row r="909" spans="1:6" x14ac:dyDescent="0.25">
      <c r="A909" s="2" t="s">
        <v>746</v>
      </c>
      <c r="B909" s="2">
        <v>4.5999999999999996</v>
      </c>
      <c r="E909" s="7" t="s">
        <v>14125</v>
      </c>
      <c r="F909">
        <f>MEDIAN(Table2[imdb_score])</f>
        <v>6.5</v>
      </c>
    </row>
    <row r="910" spans="1:6" x14ac:dyDescent="0.25">
      <c r="A910" s="2" t="s">
        <v>191</v>
      </c>
      <c r="B910" s="2">
        <v>7.9</v>
      </c>
      <c r="E910" s="7" t="s">
        <v>14126</v>
      </c>
      <c r="F910">
        <f>_xlfn.MODE.SNGL(Table2[imdb_score])</f>
        <v>6.7</v>
      </c>
    </row>
    <row r="911" spans="1:6" x14ac:dyDescent="0.25">
      <c r="A911" s="2" t="s">
        <v>3106</v>
      </c>
      <c r="B911" s="2">
        <v>7.1</v>
      </c>
      <c r="E911" s="7" t="s">
        <v>14127</v>
      </c>
      <c r="F911">
        <f>_xlfn.STDEV.P(Table2[imdb_score])</f>
        <v>1.11113519619168</v>
      </c>
    </row>
    <row r="912" spans="1:6" x14ac:dyDescent="0.25">
      <c r="A912" s="2" t="s">
        <v>147</v>
      </c>
      <c r="B912" s="2">
        <v>6.9</v>
      </c>
      <c r="E912" s="7" t="s">
        <v>14128</v>
      </c>
      <c r="F912">
        <f>_xlfn.VAR.P(Table2[imdb_score])</f>
        <v>1.2346214242159232</v>
      </c>
    </row>
    <row r="913" spans="1:2" x14ac:dyDescent="0.25">
      <c r="A913" s="2" t="s">
        <v>2805</v>
      </c>
      <c r="B913" s="2">
        <v>7.3</v>
      </c>
    </row>
    <row r="914" spans="1:2" x14ac:dyDescent="0.25">
      <c r="A914" s="2" t="s">
        <v>1789</v>
      </c>
      <c r="B914" s="2">
        <v>7</v>
      </c>
    </row>
    <row r="915" spans="1:2" x14ac:dyDescent="0.25">
      <c r="A915" s="2" t="s">
        <v>936</v>
      </c>
      <c r="B915" s="2">
        <v>7.7</v>
      </c>
    </row>
    <row r="916" spans="1:2" x14ac:dyDescent="0.25">
      <c r="A916" s="2" t="s">
        <v>3116</v>
      </c>
      <c r="B916" s="2">
        <v>6.7</v>
      </c>
    </row>
    <row r="917" spans="1:2" x14ac:dyDescent="0.25">
      <c r="A917" s="2" t="s">
        <v>1094</v>
      </c>
      <c r="B917" s="2">
        <v>6.3</v>
      </c>
    </row>
    <row r="918" spans="1:2" x14ac:dyDescent="0.25">
      <c r="A918" s="2" t="s">
        <v>1099</v>
      </c>
      <c r="B918" s="2">
        <v>5.8</v>
      </c>
    </row>
    <row r="919" spans="1:2" x14ac:dyDescent="0.25">
      <c r="A919" s="2" t="s">
        <v>3120</v>
      </c>
      <c r="B919" s="2">
        <v>7.1</v>
      </c>
    </row>
    <row r="920" spans="1:2" x14ac:dyDescent="0.25">
      <c r="A920" s="2" t="s">
        <v>1017</v>
      </c>
      <c r="B920" s="2">
        <v>7.3</v>
      </c>
    </row>
    <row r="921" spans="1:2" x14ac:dyDescent="0.25">
      <c r="A921" s="2" t="s">
        <v>1099</v>
      </c>
      <c r="B921" s="2">
        <v>6.4</v>
      </c>
    </row>
    <row r="922" spans="1:2" x14ac:dyDescent="0.25">
      <c r="A922" s="2" t="s">
        <v>1144</v>
      </c>
      <c r="B922" s="2">
        <v>7.1</v>
      </c>
    </row>
    <row r="923" spans="1:2" x14ac:dyDescent="0.25">
      <c r="A923" s="2" t="s">
        <v>3131</v>
      </c>
      <c r="B923" s="2">
        <v>7.6</v>
      </c>
    </row>
    <row r="924" spans="1:2" x14ac:dyDescent="0.25">
      <c r="A924" s="2" t="s">
        <v>1099</v>
      </c>
      <c r="B924" s="2">
        <v>6.8</v>
      </c>
    </row>
    <row r="925" spans="1:2" x14ac:dyDescent="0.25">
      <c r="A925" s="2" t="s">
        <v>1144</v>
      </c>
      <c r="B925" s="2">
        <v>6.6</v>
      </c>
    </row>
    <row r="926" spans="1:2" x14ac:dyDescent="0.25">
      <c r="A926" s="2" t="s">
        <v>1639</v>
      </c>
      <c r="B926" s="2">
        <v>6.7</v>
      </c>
    </row>
    <row r="927" spans="1:2" x14ac:dyDescent="0.25">
      <c r="A927" s="2" t="s">
        <v>1954</v>
      </c>
      <c r="B927" s="2">
        <v>6.1</v>
      </c>
    </row>
    <row r="928" spans="1:2" x14ac:dyDescent="0.25">
      <c r="A928" s="2" t="s">
        <v>3142</v>
      </c>
      <c r="B928" s="2">
        <v>6</v>
      </c>
    </row>
    <row r="929" spans="1:2" x14ac:dyDescent="0.25">
      <c r="A929" s="2" t="s">
        <v>1396</v>
      </c>
      <c r="B929" s="2">
        <v>7.6</v>
      </c>
    </row>
    <row r="930" spans="1:2" x14ac:dyDescent="0.25">
      <c r="A930" s="2" t="s">
        <v>321</v>
      </c>
      <c r="B930" s="2">
        <v>7.1</v>
      </c>
    </row>
    <row r="931" spans="1:2" x14ac:dyDescent="0.25">
      <c r="A931" s="2" t="s">
        <v>944</v>
      </c>
      <c r="B931" s="2">
        <v>5</v>
      </c>
    </row>
    <row r="932" spans="1:2" x14ac:dyDescent="0.25">
      <c r="A932" s="2" t="s">
        <v>2479</v>
      </c>
      <c r="B932" s="2">
        <v>7.1</v>
      </c>
    </row>
    <row r="933" spans="1:2" x14ac:dyDescent="0.25">
      <c r="A933" s="2" t="s">
        <v>1435</v>
      </c>
      <c r="B933" s="2">
        <v>6.2</v>
      </c>
    </row>
    <row r="934" spans="1:2" x14ac:dyDescent="0.25">
      <c r="A934" s="2" t="s">
        <v>1099</v>
      </c>
      <c r="B934" s="2">
        <v>5.6</v>
      </c>
    </row>
    <row r="935" spans="1:2" x14ac:dyDescent="0.25">
      <c r="A935" s="2" t="s">
        <v>3159</v>
      </c>
      <c r="B935" s="2">
        <v>5.4</v>
      </c>
    </row>
    <row r="936" spans="1:2" x14ac:dyDescent="0.25">
      <c r="A936" s="2" t="s">
        <v>936</v>
      </c>
      <c r="B936" s="2">
        <v>7.4</v>
      </c>
    </row>
    <row r="937" spans="1:2" x14ac:dyDescent="0.25">
      <c r="A937" s="2" t="s">
        <v>541</v>
      </c>
      <c r="B937" s="2">
        <v>5</v>
      </c>
    </row>
    <row r="938" spans="1:2" x14ac:dyDescent="0.25">
      <c r="A938" s="2" t="s">
        <v>1954</v>
      </c>
      <c r="B938" s="2">
        <v>5.2</v>
      </c>
    </row>
    <row r="939" spans="1:2" x14ac:dyDescent="0.25">
      <c r="A939" s="2" t="s">
        <v>1072</v>
      </c>
      <c r="B939" s="2">
        <v>7.6</v>
      </c>
    </row>
    <row r="940" spans="1:2" x14ac:dyDescent="0.25">
      <c r="A940" s="2" t="s">
        <v>628</v>
      </c>
      <c r="B940" s="2">
        <v>6.6</v>
      </c>
    </row>
    <row r="941" spans="1:2" x14ac:dyDescent="0.25">
      <c r="A941" s="2" t="s">
        <v>775</v>
      </c>
      <c r="B941" s="2">
        <v>7</v>
      </c>
    </row>
    <row r="942" spans="1:2" x14ac:dyDescent="0.25">
      <c r="A942" s="2" t="s">
        <v>3177</v>
      </c>
      <c r="B942" s="2">
        <v>5.7</v>
      </c>
    </row>
    <row r="943" spans="1:2" x14ac:dyDescent="0.25">
      <c r="A943" s="2" t="s">
        <v>628</v>
      </c>
      <c r="B943" s="2">
        <v>8.1999999999999993</v>
      </c>
    </row>
    <row r="944" spans="1:2" x14ac:dyDescent="0.25">
      <c r="A944" s="2" t="s">
        <v>1068</v>
      </c>
      <c r="B944" s="2">
        <v>6.2</v>
      </c>
    </row>
    <row r="945" spans="1:2" x14ac:dyDescent="0.25">
      <c r="A945" s="2" t="s">
        <v>326</v>
      </c>
      <c r="B945" s="2">
        <v>6.6</v>
      </c>
    </row>
    <row r="946" spans="1:2" x14ac:dyDescent="0.25">
      <c r="A946" s="2" t="s">
        <v>3189</v>
      </c>
      <c r="B946" s="2">
        <v>4.7</v>
      </c>
    </row>
    <row r="947" spans="1:2" x14ac:dyDescent="0.25">
      <c r="A947" s="2" t="s">
        <v>1396</v>
      </c>
      <c r="B947" s="2">
        <v>6.3</v>
      </c>
    </row>
    <row r="948" spans="1:2" x14ac:dyDescent="0.25">
      <c r="A948" s="2" t="s">
        <v>2195</v>
      </c>
      <c r="B948" s="2">
        <v>6.1</v>
      </c>
    </row>
    <row r="949" spans="1:2" x14ac:dyDescent="0.25">
      <c r="A949" s="2" t="s">
        <v>2560</v>
      </c>
      <c r="B949" s="2">
        <v>6.7</v>
      </c>
    </row>
    <row r="950" spans="1:2" x14ac:dyDescent="0.25">
      <c r="A950" s="2" t="s">
        <v>161</v>
      </c>
      <c r="B950" s="2">
        <v>6.1</v>
      </c>
    </row>
    <row r="951" spans="1:2" x14ac:dyDescent="0.25">
      <c r="A951" s="2" t="s">
        <v>2560</v>
      </c>
      <c r="B951" s="2">
        <v>7</v>
      </c>
    </row>
    <row r="952" spans="1:2" x14ac:dyDescent="0.25">
      <c r="A952" s="2" t="s">
        <v>1248</v>
      </c>
      <c r="B952" s="2">
        <v>7.4</v>
      </c>
    </row>
    <row r="953" spans="1:2" x14ac:dyDescent="0.25">
      <c r="A953" s="2" t="s">
        <v>2099</v>
      </c>
      <c r="B953" s="2">
        <v>7.3</v>
      </c>
    </row>
    <row r="954" spans="1:2" x14ac:dyDescent="0.25">
      <c r="A954" s="2" t="s">
        <v>1007</v>
      </c>
      <c r="B954" s="2">
        <v>5.8</v>
      </c>
    </row>
    <row r="955" spans="1:2" x14ac:dyDescent="0.25">
      <c r="A955" s="2" t="s">
        <v>321</v>
      </c>
      <c r="B955" s="2">
        <v>6.7</v>
      </c>
    </row>
    <row r="956" spans="1:2" x14ac:dyDescent="0.25">
      <c r="A956" s="2" t="s">
        <v>968</v>
      </c>
      <c r="B956" s="2">
        <v>5.8</v>
      </c>
    </row>
    <row r="957" spans="1:2" x14ac:dyDescent="0.25">
      <c r="A957" s="2" t="s">
        <v>1258</v>
      </c>
      <c r="B957" s="2">
        <v>7.8</v>
      </c>
    </row>
    <row r="958" spans="1:2" x14ac:dyDescent="0.25">
      <c r="A958" s="2" t="s">
        <v>3226</v>
      </c>
      <c r="B958" s="2">
        <v>6.6</v>
      </c>
    </row>
    <row r="959" spans="1:2" x14ac:dyDescent="0.25">
      <c r="A959" s="2" t="s">
        <v>2468</v>
      </c>
      <c r="B959" s="2">
        <v>6.5</v>
      </c>
    </row>
    <row r="960" spans="1:2" x14ac:dyDescent="0.25">
      <c r="A960" s="2" t="s">
        <v>1094</v>
      </c>
      <c r="B960" s="2">
        <v>6.7</v>
      </c>
    </row>
    <row r="961" spans="1:2" x14ac:dyDescent="0.25">
      <c r="A961" s="2" t="s">
        <v>754</v>
      </c>
      <c r="B961" s="2">
        <v>7.3</v>
      </c>
    </row>
    <row r="962" spans="1:2" x14ac:dyDescent="0.25">
      <c r="A962" s="2" t="s">
        <v>47</v>
      </c>
      <c r="B962" s="2">
        <v>5.8</v>
      </c>
    </row>
    <row r="963" spans="1:2" x14ac:dyDescent="0.25">
      <c r="A963" s="2" t="s">
        <v>293</v>
      </c>
      <c r="B963" s="2">
        <v>5.5</v>
      </c>
    </row>
    <row r="964" spans="1:2" x14ac:dyDescent="0.25">
      <c r="A964" s="2" t="s">
        <v>601</v>
      </c>
      <c r="B964" s="2">
        <v>6.3</v>
      </c>
    </row>
    <row r="965" spans="1:2" x14ac:dyDescent="0.25">
      <c r="A965" s="2" t="s">
        <v>1265</v>
      </c>
      <c r="B965" s="2">
        <v>7.4</v>
      </c>
    </row>
    <row r="966" spans="1:2" x14ac:dyDescent="0.25">
      <c r="A966" s="2" t="s">
        <v>47</v>
      </c>
      <c r="B966" s="2">
        <v>5.9</v>
      </c>
    </row>
    <row r="967" spans="1:2" x14ac:dyDescent="0.25">
      <c r="A967" s="2" t="s">
        <v>1439</v>
      </c>
      <c r="B967" s="2">
        <v>6.2</v>
      </c>
    </row>
    <row r="968" spans="1:2" x14ac:dyDescent="0.25">
      <c r="A968" s="2" t="s">
        <v>936</v>
      </c>
      <c r="B968" s="2">
        <v>5.9</v>
      </c>
    </row>
    <row r="969" spans="1:2" x14ac:dyDescent="0.25">
      <c r="A969" s="2" t="s">
        <v>3258</v>
      </c>
      <c r="B969" s="2">
        <v>6.5</v>
      </c>
    </row>
    <row r="970" spans="1:2" x14ac:dyDescent="0.25">
      <c r="A970" s="2" t="s">
        <v>40</v>
      </c>
      <c r="B970" s="2">
        <v>4.4000000000000004</v>
      </c>
    </row>
    <row r="971" spans="1:2" x14ac:dyDescent="0.25">
      <c r="A971" s="2" t="s">
        <v>106</v>
      </c>
      <c r="B971" s="2">
        <v>3.5</v>
      </c>
    </row>
    <row r="972" spans="1:2" x14ac:dyDescent="0.25">
      <c r="A972" s="2" t="s">
        <v>1194</v>
      </c>
      <c r="B972" s="2">
        <v>6.6</v>
      </c>
    </row>
    <row r="973" spans="1:2" x14ac:dyDescent="0.25">
      <c r="A973" s="2" t="s">
        <v>936</v>
      </c>
      <c r="B973" s="2">
        <v>6</v>
      </c>
    </row>
    <row r="974" spans="1:2" x14ac:dyDescent="0.25">
      <c r="A974" s="2" t="s">
        <v>233</v>
      </c>
      <c r="B974" s="2">
        <v>6.4</v>
      </c>
    </row>
    <row r="975" spans="1:2" x14ac:dyDescent="0.25">
      <c r="A975" s="2" t="s">
        <v>3055</v>
      </c>
      <c r="B975" s="2">
        <v>6.5</v>
      </c>
    </row>
    <row r="976" spans="1:2" x14ac:dyDescent="0.25">
      <c r="A976" s="2" t="s">
        <v>3280</v>
      </c>
      <c r="B976" s="2">
        <v>4.3</v>
      </c>
    </row>
    <row r="977" spans="1:2" x14ac:dyDescent="0.25">
      <c r="A977" s="2" t="s">
        <v>1954</v>
      </c>
      <c r="B977" s="2">
        <v>4.2</v>
      </c>
    </row>
    <row r="978" spans="1:2" x14ac:dyDescent="0.25">
      <c r="A978" s="2" t="s">
        <v>3284</v>
      </c>
      <c r="B978" s="2">
        <v>6.5</v>
      </c>
    </row>
    <row r="979" spans="1:2" x14ac:dyDescent="0.25">
      <c r="A979" s="2" t="s">
        <v>1444</v>
      </c>
      <c r="B979" s="2">
        <v>6.1</v>
      </c>
    </row>
    <row r="980" spans="1:2" x14ac:dyDescent="0.25">
      <c r="A980" s="2" t="s">
        <v>233</v>
      </c>
      <c r="B980" s="2">
        <v>6.3</v>
      </c>
    </row>
    <row r="981" spans="1:2" x14ac:dyDescent="0.25">
      <c r="A981" s="2" t="s">
        <v>1385</v>
      </c>
      <c r="B981" s="2">
        <v>6.2</v>
      </c>
    </row>
    <row r="982" spans="1:2" x14ac:dyDescent="0.25">
      <c r="A982" s="2" t="s">
        <v>936</v>
      </c>
      <c r="B982" s="2">
        <v>5.9</v>
      </c>
    </row>
    <row r="983" spans="1:2" x14ac:dyDescent="0.25">
      <c r="A983" s="2" t="s">
        <v>1095</v>
      </c>
      <c r="B983" s="2">
        <v>5.9</v>
      </c>
    </row>
    <row r="984" spans="1:2" x14ac:dyDescent="0.25">
      <c r="A984" s="2" t="s">
        <v>754</v>
      </c>
      <c r="B984" s="2">
        <v>6.5</v>
      </c>
    </row>
    <row r="985" spans="1:2" x14ac:dyDescent="0.25">
      <c r="A985" s="2" t="s">
        <v>754</v>
      </c>
      <c r="B985" s="2">
        <v>6.4</v>
      </c>
    </row>
    <row r="986" spans="1:2" x14ac:dyDescent="0.25">
      <c r="A986" s="2" t="s">
        <v>754</v>
      </c>
      <c r="B986" s="2">
        <v>6.5</v>
      </c>
    </row>
    <row r="987" spans="1:2" x14ac:dyDescent="0.25">
      <c r="A987" s="2" t="s">
        <v>161</v>
      </c>
      <c r="B987" s="2">
        <v>5.7</v>
      </c>
    </row>
    <row r="988" spans="1:2" x14ac:dyDescent="0.25">
      <c r="A988" s="2" t="s">
        <v>423</v>
      </c>
      <c r="B988" s="2">
        <v>8</v>
      </c>
    </row>
    <row r="989" spans="1:2" x14ac:dyDescent="0.25">
      <c r="A989" s="2" t="s">
        <v>3317</v>
      </c>
      <c r="B989" s="2">
        <v>7.3</v>
      </c>
    </row>
    <row r="990" spans="1:2" x14ac:dyDescent="0.25">
      <c r="A990" s="2" t="s">
        <v>3320</v>
      </c>
      <c r="B990" s="2">
        <v>6.7</v>
      </c>
    </row>
    <row r="991" spans="1:2" x14ac:dyDescent="0.25">
      <c r="A991" s="2" t="s">
        <v>1385</v>
      </c>
      <c r="B991" s="2">
        <v>7.5</v>
      </c>
    </row>
    <row r="992" spans="1:2" x14ac:dyDescent="0.25">
      <c r="A992" s="2" t="s">
        <v>1392</v>
      </c>
      <c r="B992" s="2">
        <v>5.4</v>
      </c>
    </row>
    <row r="993" spans="1:2" x14ac:dyDescent="0.25">
      <c r="A993" s="2" t="s">
        <v>321</v>
      </c>
      <c r="B993" s="2">
        <v>6.6</v>
      </c>
    </row>
    <row r="994" spans="1:2" x14ac:dyDescent="0.25">
      <c r="A994" s="2" t="s">
        <v>1444</v>
      </c>
      <c r="B994" s="2">
        <v>7.7</v>
      </c>
    </row>
    <row r="995" spans="1:2" x14ac:dyDescent="0.25">
      <c r="A995" s="2" t="s">
        <v>2124</v>
      </c>
      <c r="B995" s="2">
        <v>5.8</v>
      </c>
    </row>
    <row r="996" spans="1:2" x14ac:dyDescent="0.25">
      <c r="A996" s="2" t="s">
        <v>2177</v>
      </c>
      <c r="B996" s="2">
        <v>6.4</v>
      </c>
    </row>
    <row r="997" spans="1:2" x14ac:dyDescent="0.25">
      <c r="A997" s="2" t="s">
        <v>3337</v>
      </c>
      <c r="B997" s="2">
        <v>5.6</v>
      </c>
    </row>
    <row r="998" spans="1:2" x14ac:dyDescent="0.25">
      <c r="A998" s="2" t="s">
        <v>1258</v>
      </c>
      <c r="B998" s="2">
        <v>6</v>
      </c>
    </row>
    <row r="999" spans="1:2" x14ac:dyDescent="0.25">
      <c r="A999" s="2" t="s">
        <v>1385</v>
      </c>
      <c r="B999" s="2">
        <v>6.2</v>
      </c>
    </row>
    <row r="1000" spans="1:2" x14ac:dyDescent="0.25">
      <c r="A1000" s="2" t="s">
        <v>3347</v>
      </c>
      <c r="B1000" s="2">
        <v>5.9</v>
      </c>
    </row>
    <row r="1001" spans="1:2" x14ac:dyDescent="0.25">
      <c r="A1001" s="2" t="s">
        <v>152</v>
      </c>
      <c r="B1001" s="2">
        <v>5.0999999999999996</v>
      </c>
    </row>
    <row r="1002" spans="1:2" x14ac:dyDescent="0.25">
      <c r="A1002" s="2" t="s">
        <v>2272</v>
      </c>
      <c r="B1002" s="2">
        <v>6.8</v>
      </c>
    </row>
    <row r="1003" spans="1:2" x14ac:dyDescent="0.25">
      <c r="A1003" s="2" t="s">
        <v>3354</v>
      </c>
      <c r="B1003" s="2">
        <v>6</v>
      </c>
    </row>
    <row r="1004" spans="1:2" x14ac:dyDescent="0.25">
      <c r="A1004" s="2" t="s">
        <v>1385</v>
      </c>
      <c r="B1004" s="2">
        <v>5.0999999999999996</v>
      </c>
    </row>
    <row r="1005" spans="1:2" x14ac:dyDescent="0.25">
      <c r="A1005" s="2" t="s">
        <v>1806</v>
      </c>
      <c r="B1005" s="2">
        <v>5.8</v>
      </c>
    </row>
    <row r="1006" spans="1:2" x14ac:dyDescent="0.25">
      <c r="A1006" s="2" t="s">
        <v>473</v>
      </c>
      <c r="B1006" s="2">
        <v>6.2</v>
      </c>
    </row>
    <row r="1007" spans="1:2" x14ac:dyDescent="0.25">
      <c r="A1007" s="2" t="s">
        <v>3280</v>
      </c>
      <c r="B1007" s="2">
        <v>6.4</v>
      </c>
    </row>
    <row r="1008" spans="1:2" x14ac:dyDescent="0.25">
      <c r="A1008" s="2" t="s">
        <v>1094</v>
      </c>
      <c r="B1008" s="2">
        <v>4.8</v>
      </c>
    </row>
    <row r="1009" spans="1:2" x14ac:dyDescent="0.25">
      <c r="A1009" s="2" t="s">
        <v>684</v>
      </c>
      <c r="B1009" s="2">
        <v>4.9000000000000004</v>
      </c>
    </row>
    <row r="1010" spans="1:2" x14ac:dyDescent="0.25">
      <c r="A1010" s="2" t="s">
        <v>3371</v>
      </c>
      <c r="B1010" s="2">
        <v>5.6</v>
      </c>
    </row>
    <row r="1011" spans="1:2" x14ac:dyDescent="0.25">
      <c r="A1011" s="2" t="s">
        <v>903</v>
      </c>
      <c r="B1011" s="2">
        <v>5.5</v>
      </c>
    </row>
    <row r="1012" spans="1:2" x14ac:dyDescent="0.25">
      <c r="A1012" s="2" t="s">
        <v>754</v>
      </c>
      <c r="B1012" s="2">
        <v>3.7</v>
      </c>
    </row>
    <row r="1013" spans="1:2" x14ac:dyDescent="0.25">
      <c r="A1013" s="2" t="s">
        <v>1806</v>
      </c>
      <c r="B1013" s="2">
        <v>5.9</v>
      </c>
    </row>
    <row r="1014" spans="1:2" x14ac:dyDescent="0.25">
      <c r="A1014" s="2" t="s">
        <v>3382</v>
      </c>
      <c r="B1014" s="2">
        <v>6.3</v>
      </c>
    </row>
    <row r="1015" spans="1:2" x14ac:dyDescent="0.25">
      <c r="A1015" s="2" t="s">
        <v>3386</v>
      </c>
      <c r="B1015" s="2">
        <v>7.4</v>
      </c>
    </row>
    <row r="1016" spans="1:2" x14ac:dyDescent="0.25">
      <c r="A1016" s="2" t="s">
        <v>1385</v>
      </c>
      <c r="B1016" s="2">
        <v>7.6</v>
      </c>
    </row>
    <row r="1017" spans="1:2" x14ac:dyDescent="0.25">
      <c r="A1017" s="2" t="s">
        <v>34</v>
      </c>
      <c r="B1017" s="2">
        <v>8.3000000000000007</v>
      </c>
    </row>
    <row r="1018" spans="1:2" x14ac:dyDescent="0.25">
      <c r="A1018" s="2" t="s">
        <v>152</v>
      </c>
      <c r="B1018" s="2">
        <v>6.6</v>
      </c>
    </row>
    <row r="1019" spans="1:2" x14ac:dyDescent="0.25">
      <c r="A1019" s="2" t="s">
        <v>3397</v>
      </c>
      <c r="B1019" s="2">
        <v>6.9</v>
      </c>
    </row>
    <row r="1020" spans="1:2" x14ac:dyDescent="0.25">
      <c r="A1020" s="2" t="s">
        <v>1396</v>
      </c>
      <c r="B1020" s="2">
        <v>6.7</v>
      </c>
    </row>
    <row r="1021" spans="1:2" x14ac:dyDescent="0.25">
      <c r="A1021" s="2" t="s">
        <v>1385</v>
      </c>
      <c r="B1021" s="2">
        <v>6.8</v>
      </c>
    </row>
    <row r="1022" spans="1:2" x14ac:dyDescent="0.25">
      <c r="A1022" s="2" t="s">
        <v>3406</v>
      </c>
      <c r="B1022" s="2">
        <v>4.5999999999999996</v>
      </c>
    </row>
    <row r="1023" spans="1:2" x14ac:dyDescent="0.25">
      <c r="A1023" s="2" t="s">
        <v>3410</v>
      </c>
      <c r="B1023" s="2">
        <v>7.1</v>
      </c>
    </row>
    <row r="1024" spans="1:2" x14ac:dyDescent="0.25">
      <c r="A1024" s="2" t="s">
        <v>1385</v>
      </c>
      <c r="B1024" s="2">
        <v>6.4</v>
      </c>
    </row>
    <row r="1025" spans="1:2" x14ac:dyDescent="0.25">
      <c r="A1025" s="2" t="s">
        <v>2645</v>
      </c>
      <c r="B1025" s="2">
        <v>6.4</v>
      </c>
    </row>
    <row r="1026" spans="1:2" x14ac:dyDescent="0.25">
      <c r="A1026" s="2" t="s">
        <v>3421</v>
      </c>
      <c r="B1026" s="2">
        <v>7.4</v>
      </c>
    </row>
    <row r="1027" spans="1:2" x14ac:dyDescent="0.25">
      <c r="A1027" s="2" t="s">
        <v>2300</v>
      </c>
      <c r="B1027" s="2">
        <v>6.4</v>
      </c>
    </row>
    <row r="1028" spans="1:2" x14ac:dyDescent="0.25">
      <c r="A1028" s="2" t="s">
        <v>2300</v>
      </c>
      <c r="B1028" s="2">
        <v>6</v>
      </c>
    </row>
    <row r="1029" spans="1:2" x14ac:dyDescent="0.25">
      <c r="A1029" s="2" t="s">
        <v>3427</v>
      </c>
      <c r="B1029" s="2">
        <v>6.5</v>
      </c>
    </row>
    <row r="1030" spans="1:2" x14ac:dyDescent="0.25">
      <c r="A1030" s="2" t="s">
        <v>3430</v>
      </c>
      <c r="B1030" s="2">
        <v>7.8</v>
      </c>
    </row>
    <row r="1031" spans="1:2" x14ac:dyDescent="0.25">
      <c r="A1031" s="2" t="s">
        <v>47</v>
      </c>
      <c r="B1031" s="2">
        <v>6</v>
      </c>
    </row>
    <row r="1032" spans="1:2" x14ac:dyDescent="0.25">
      <c r="A1032" s="2" t="s">
        <v>3258</v>
      </c>
      <c r="B1032" s="2">
        <v>7</v>
      </c>
    </row>
    <row r="1033" spans="1:2" x14ac:dyDescent="0.25">
      <c r="A1033" s="2" t="s">
        <v>3438</v>
      </c>
      <c r="B1033" s="2">
        <v>6</v>
      </c>
    </row>
    <row r="1034" spans="1:2" x14ac:dyDescent="0.25">
      <c r="A1034" s="2" t="s">
        <v>3443</v>
      </c>
      <c r="B1034" s="2">
        <v>7.8</v>
      </c>
    </row>
    <row r="1035" spans="1:2" x14ac:dyDescent="0.25">
      <c r="A1035" s="2" t="s">
        <v>3449</v>
      </c>
      <c r="B1035" s="2">
        <v>6.1</v>
      </c>
    </row>
    <row r="1036" spans="1:2" x14ac:dyDescent="0.25">
      <c r="A1036" s="2" t="s">
        <v>3453</v>
      </c>
      <c r="B1036" s="2">
        <v>6.8</v>
      </c>
    </row>
    <row r="1037" spans="1:2" x14ac:dyDescent="0.25">
      <c r="A1037" s="2" t="s">
        <v>2613</v>
      </c>
      <c r="B1037" s="2">
        <v>6.4</v>
      </c>
    </row>
    <row r="1038" spans="1:2" x14ac:dyDescent="0.25">
      <c r="A1038" s="2" t="s">
        <v>694</v>
      </c>
      <c r="B1038" s="2">
        <v>7.7</v>
      </c>
    </row>
    <row r="1039" spans="1:2" x14ac:dyDescent="0.25">
      <c r="A1039" s="2" t="s">
        <v>3421</v>
      </c>
      <c r="B1039" s="2">
        <v>8.1</v>
      </c>
    </row>
    <row r="1040" spans="1:2" x14ac:dyDescent="0.25">
      <c r="A1040" s="2" t="s">
        <v>191</v>
      </c>
      <c r="B1040" s="2">
        <v>4.5</v>
      </c>
    </row>
    <row r="1041" spans="1:2" x14ac:dyDescent="0.25">
      <c r="A1041" s="2" t="s">
        <v>2153</v>
      </c>
      <c r="B1041" s="2">
        <v>5.8</v>
      </c>
    </row>
    <row r="1042" spans="1:2" x14ac:dyDescent="0.25">
      <c r="A1042" s="2" t="s">
        <v>1099</v>
      </c>
      <c r="B1042" s="2">
        <v>6.3</v>
      </c>
    </row>
    <row r="1043" spans="1:2" x14ac:dyDescent="0.25">
      <c r="A1043" s="2" t="s">
        <v>1099</v>
      </c>
      <c r="B1043" s="2">
        <v>5.7</v>
      </c>
    </row>
    <row r="1044" spans="1:2" x14ac:dyDescent="0.25">
      <c r="A1044" s="2" t="s">
        <v>1258</v>
      </c>
      <c r="B1044" s="2">
        <v>7.2</v>
      </c>
    </row>
    <row r="1045" spans="1:2" x14ac:dyDescent="0.25">
      <c r="A1045" s="2" t="s">
        <v>3479</v>
      </c>
      <c r="B1045" s="2">
        <v>7.6</v>
      </c>
    </row>
    <row r="1046" spans="1:2" x14ac:dyDescent="0.25">
      <c r="A1046" s="2" t="s">
        <v>3482</v>
      </c>
      <c r="B1046" s="2">
        <v>4.7</v>
      </c>
    </row>
    <row r="1047" spans="1:2" x14ac:dyDescent="0.25">
      <c r="A1047" s="2" t="s">
        <v>3485</v>
      </c>
      <c r="B1047" s="2">
        <v>6.6</v>
      </c>
    </row>
    <row r="1048" spans="1:2" x14ac:dyDescent="0.25">
      <c r="A1048" s="2" t="s">
        <v>2300</v>
      </c>
      <c r="B1048" s="2">
        <v>6.8</v>
      </c>
    </row>
    <row r="1049" spans="1:2" x14ac:dyDescent="0.25">
      <c r="A1049" s="2" t="s">
        <v>3492</v>
      </c>
      <c r="B1049" s="2">
        <v>7.3</v>
      </c>
    </row>
    <row r="1050" spans="1:2" x14ac:dyDescent="0.25">
      <c r="A1050" s="2" t="s">
        <v>1283</v>
      </c>
      <c r="B1050" s="2">
        <v>2.7</v>
      </c>
    </row>
    <row r="1051" spans="1:2" x14ac:dyDescent="0.25">
      <c r="A1051" s="2" t="s">
        <v>356</v>
      </c>
      <c r="B1051" s="2">
        <v>4.8</v>
      </c>
    </row>
    <row r="1052" spans="1:2" x14ac:dyDescent="0.25">
      <c r="A1052" s="2" t="s">
        <v>233</v>
      </c>
      <c r="B1052" s="2">
        <v>6.3</v>
      </c>
    </row>
    <row r="1053" spans="1:2" x14ac:dyDescent="0.25">
      <c r="A1053" s="2" t="s">
        <v>1094</v>
      </c>
      <c r="B1053" s="2">
        <v>5.5</v>
      </c>
    </row>
    <row r="1054" spans="1:2" x14ac:dyDescent="0.25">
      <c r="A1054" s="2" t="s">
        <v>3508</v>
      </c>
      <c r="B1054" s="2">
        <v>6.2</v>
      </c>
    </row>
    <row r="1055" spans="1:2" x14ac:dyDescent="0.25">
      <c r="A1055" s="2" t="s">
        <v>3512</v>
      </c>
      <c r="B1055" s="2">
        <v>5.8</v>
      </c>
    </row>
    <row r="1056" spans="1:2" x14ac:dyDescent="0.25">
      <c r="A1056" s="2" t="s">
        <v>1748</v>
      </c>
      <c r="B1056" s="2">
        <v>5.7</v>
      </c>
    </row>
    <row r="1057" spans="1:2" x14ac:dyDescent="0.25">
      <c r="A1057" s="2" t="s">
        <v>1396</v>
      </c>
      <c r="B1057" s="2">
        <v>6.5</v>
      </c>
    </row>
    <row r="1058" spans="1:2" x14ac:dyDescent="0.25">
      <c r="A1058" s="2" t="s">
        <v>1396</v>
      </c>
      <c r="B1058" s="2">
        <v>6.7</v>
      </c>
    </row>
    <row r="1059" spans="1:2" x14ac:dyDescent="0.25">
      <c r="A1059" s="2" t="s">
        <v>3317</v>
      </c>
      <c r="B1059" s="2">
        <v>7.4</v>
      </c>
    </row>
    <row r="1060" spans="1:2" x14ac:dyDescent="0.25">
      <c r="A1060" s="2" t="s">
        <v>47</v>
      </c>
      <c r="B1060" s="2">
        <v>6.9</v>
      </c>
    </row>
    <row r="1061" spans="1:2" x14ac:dyDescent="0.25">
      <c r="A1061" s="2" t="s">
        <v>1099</v>
      </c>
      <c r="B1061" s="2">
        <v>5.5</v>
      </c>
    </row>
    <row r="1062" spans="1:2" x14ac:dyDescent="0.25">
      <c r="A1062" s="2" t="s">
        <v>1396</v>
      </c>
      <c r="B1062" s="2">
        <v>8.1</v>
      </c>
    </row>
    <row r="1063" spans="1:2" x14ac:dyDescent="0.25">
      <c r="A1063" s="2" t="s">
        <v>1385</v>
      </c>
      <c r="B1063" s="2">
        <v>7.7</v>
      </c>
    </row>
    <row r="1064" spans="1:2" x14ac:dyDescent="0.25">
      <c r="A1064" s="2" t="s">
        <v>1225</v>
      </c>
      <c r="B1064" s="2">
        <v>7.3</v>
      </c>
    </row>
    <row r="1065" spans="1:2" x14ac:dyDescent="0.25">
      <c r="A1065" s="2" t="s">
        <v>1094</v>
      </c>
      <c r="B1065" s="2">
        <v>5.2</v>
      </c>
    </row>
    <row r="1066" spans="1:2" x14ac:dyDescent="0.25">
      <c r="A1066" s="2" t="s">
        <v>3533</v>
      </c>
      <c r="B1066" s="2">
        <v>7.1</v>
      </c>
    </row>
    <row r="1067" spans="1:2" x14ac:dyDescent="0.25">
      <c r="A1067" s="2" t="s">
        <v>3537</v>
      </c>
      <c r="B1067" s="2">
        <v>7.1</v>
      </c>
    </row>
    <row r="1068" spans="1:2" x14ac:dyDescent="0.25">
      <c r="A1068" s="2" t="s">
        <v>2396</v>
      </c>
      <c r="B1068" s="2">
        <v>7.2</v>
      </c>
    </row>
    <row r="1069" spans="1:2" x14ac:dyDescent="0.25">
      <c r="A1069" s="2" t="s">
        <v>2560</v>
      </c>
      <c r="B1069" s="2">
        <v>6.5</v>
      </c>
    </row>
    <row r="1070" spans="1:2" x14ac:dyDescent="0.25">
      <c r="A1070" s="2" t="s">
        <v>3548</v>
      </c>
      <c r="B1070" s="2">
        <v>4.5999999999999996</v>
      </c>
    </row>
    <row r="1071" spans="1:2" x14ac:dyDescent="0.25">
      <c r="A1071" s="2" t="s">
        <v>3552</v>
      </c>
      <c r="B1071" s="2">
        <v>5.6</v>
      </c>
    </row>
    <row r="1072" spans="1:2" x14ac:dyDescent="0.25">
      <c r="A1072" s="2" t="s">
        <v>936</v>
      </c>
      <c r="B1072" s="2">
        <v>7.7</v>
      </c>
    </row>
    <row r="1073" spans="1:2" x14ac:dyDescent="0.25">
      <c r="A1073" s="2" t="s">
        <v>191</v>
      </c>
      <c r="B1073" s="2">
        <v>7.2</v>
      </c>
    </row>
    <row r="1074" spans="1:2" x14ac:dyDescent="0.25">
      <c r="A1074" s="2" t="s">
        <v>1942</v>
      </c>
      <c r="B1074" s="2">
        <v>6.8</v>
      </c>
    </row>
    <row r="1075" spans="1:2" x14ac:dyDescent="0.25">
      <c r="A1075" s="2" t="s">
        <v>3562</v>
      </c>
      <c r="B1075" s="2">
        <v>5.4</v>
      </c>
    </row>
    <row r="1076" spans="1:2" x14ac:dyDescent="0.25">
      <c r="A1076" s="2" t="s">
        <v>2805</v>
      </c>
      <c r="B1076" s="2">
        <v>6.3</v>
      </c>
    </row>
    <row r="1077" spans="1:2" x14ac:dyDescent="0.25">
      <c r="A1077" s="2" t="s">
        <v>1954</v>
      </c>
      <c r="B1077" s="2">
        <v>7.2</v>
      </c>
    </row>
    <row r="1078" spans="1:2" x14ac:dyDescent="0.25">
      <c r="A1078" s="2" t="s">
        <v>3571</v>
      </c>
      <c r="B1078" s="2">
        <v>5.6</v>
      </c>
    </row>
    <row r="1079" spans="1:2" x14ac:dyDescent="0.25">
      <c r="A1079" s="2" t="s">
        <v>1225</v>
      </c>
      <c r="B1079" s="2">
        <v>6.8</v>
      </c>
    </row>
    <row r="1080" spans="1:2" x14ac:dyDescent="0.25">
      <c r="A1080" s="2" t="s">
        <v>1686</v>
      </c>
      <c r="B1080" s="2">
        <v>4.3</v>
      </c>
    </row>
    <row r="1081" spans="1:2" x14ac:dyDescent="0.25">
      <c r="A1081" s="2" t="s">
        <v>1439</v>
      </c>
      <c r="B1081" s="2">
        <v>6.3</v>
      </c>
    </row>
    <row r="1082" spans="1:2" x14ac:dyDescent="0.25">
      <c r="A1082" s="2" t="s">
        <v>1099</v>
      </c>
      <c r="B1082" s="2">
        <v>6.5</v>
      </c>
    </row>
    <row r="1083" spans="1:2" x14ac:dyDescent="0.25">
      <c r="A1083" s="2" t="s">
        <v>3317</v>
      </c>
      <c r="B1083" s="2">
        <v>6.4</v>
      </c>
    </row>
    <row r="1084" spans="1:2" x14ac:dyDescent="0.25">
      <c r="A1084" s="2" t="s">
        <v>2124</v>
      </c>
      <c r="B1084" s="2">
        <v>6.3</v>
      </c>
    </row>
    <row r="1085" spans="1:2" x14ac:dyDescent="0.25">
      <c r="A1085" s="2" t="s">
        <v>3587</v>
      </c>
      <c r="B1085" s="2">
        <v>5.9</v>
      </c>
    </row>
    <row r="1086" spans="1:2" x14ac:dyDescent="0.25">
      <c r="A1086" s="2" t="s">
        <v>1385</v>
      </c>
      <c r="B1086" s="2">
        <v>6.5</v>
      </c>
    </row>
    <row r="1087" spans="1:2" x14ac:dyDescent="0.25">
      <c r="A1087" s="2" t="s">
        <v>233</v>
      </c>
      <c r="B1087" s="2">
        <v>6.5</v>
      </c>
    </row>
    <row r="1088" spans="1:2" x14ac:dyDescent="0.25">
      <c r="A1088" s="2" t="s">
        <v>1068</v>
      </c>
      <c r="B1088" s="2">
        <v>6.1</v>
      </c>
    </row>
    <row r="1089" spans="1:2" x14ac:dyDescent="0.25">
      <c r="A1089" s="2" t="s">
        <v>191</v>
      </c>
      <c r="B1089" s="2">
        <v>5.9</v>
      </c>
    </row>
    <row r="1090" spans="1:2" x14ac:dyDescent="0.25">
      <c r="A1090" s="2" t="s">
        <v>54</v>
      </c>
      <c r="B1090" s="2">
        <v>6.6</v>
      </c>
    </row>
    <row r="1091" spans="1:2" x14ac:dyDescent="0.25">
      <c r="A1091" s="2" t="s">
        <v>3608</v>
      </c>
      <c r="B1091" s="2">
        <v>7.4</v>
      </c>
    </row>
    <row r="1092" spans="1:2" x14ac:dyDescent="0.25">
      <c r="A1092" s="2" t="s">
        <v>152</v>
      </c>
      <c r="B1092" s="2">
        <v>7.3</v>
      </c>
    </row>
    <row r="1093" spans="1:2" x14ac:dyDescent="0.25">
      <c r="A1093" s="2" t="s">
        <v>321</v>
      </c>
      <c r="B1093" s="2">
        <v>6.6</v>
      </c>
    </row>
    <row r="1094" spans="1:2" x14ac:dyDescent="0.25">
      <c r="A1094" s="2" t="s">
        <v>161</v>
      </c>
      <c r="B1094" s="2">
        <v>5.6</v>
      </c>
    </row>
    <row r="1095" spans="1:2" x14ac:dyDescent="0.25">
      <c r="A1095" s="2" t="s">
        <v>2255</v>
      </c>
      <c r="B1095" s="2">
        <v>5.3</v>
      </c>
    </row>
    <row r="1096" spans="1:2" x14ac:dyDescent="0.25">
      <c r="A1096" s="2" t="s">
        <v>1601</v>
      </c>
      <c r="B1096" s="2">
        <v>6</v>
      </c>
    </row>
    <row r="1097" spans="1:2" x14ac:dyDescent="0.25">
      <c r="A1097" s="2" t="s">
        <v>3625</v>
      </c>
      <c r="B1097" s="2">
        <v>5.4</v>
      </c>
    </row>
    <row r="1098" spans="1:2" x14ac:dyDescent="0.25">
      <c r="A1098" s="2" t="s">
        <v>1396</v>
      </c>
      <c r="B1098" s="2">
        <v>6.8</v>
      </c>
    </row>
    <row r="1099" spans="1:2" x14ac:dyDescent="0.25">
      <c r="A1099" s="2" t="s">
        <v>3634</v>
      </c>
      <c r="B1099" s="2">
        <v>6.4</v>
      </c>
    </row>
    <row r="1100" spans="1:2" x14ac:dyDescent="0.25">
      <c r="A1100" s="2" t="s">
        <v>447</v>
      </c>
      <c r="B1100" s="2">
        <v>7.1</v>
      </c>
    </row>
    <row r="1101" spans="1:2" x14ac:dyDescent="0.25">
      <c r="A1101" s="2" t="s">
        <v>1559</v>
      </c>
      <c r="B1101" s="2">
        <v>4.9000000000000004</v>
      </c>
    </row>
    <row r="1102" spans="1:2" x14ac:dyDescent="0.25">
      <c r="A1102" s="2" t="s">
        <v>2541</v>
      </c>
      <c r="B1102" s="2">
        <v>5.8</v>
      </c>
    </row>
    <row r="1103" spans="1:2" x14ac:dyDescent="0.25">
      <c r="A1103" s="2" t="s">
        <v>3642</v>
      </c>
      <c r="B1103" s="2">
        <v>7.1</v>
      </c>
    </row>
    <row r="1104" spans="1:2" x14ac:dyDescent="0.25">
      <c r="A1104" s="2" t="s">
        <v>581</v>
      </c>
      <c r="B1104" s="2">
        <v>7.2</v>
      </c>
    </row>
    <row r="1105" spans="1:2" x14ac:dyDescent="0.25">
      <c r="A1105" s="2" t="s">
        <v>2187</v>
      </c>
      <c r="B1105" s="2">
        <v>6</v>
      </c>
    </row>
    <row r="1106" spans="1:2" x14ac:dyDescent="0.25">
      <c r="A1106" s="2" t="s">
        <v>3647</v>
      </c>
      <c r="B1106" s="2">
        <v>6</v>
      </c>
    </row>
    <row r="1107" spans="1:2" x14ac:dyDescent="0.25">
      <c r="A1107" s="2" t="s">
        <v>152</v>
      </c>
      <c r="B1107" s="2">
        <v>7</v>
      </c>
    </row>
    <row r="1108" spans="1:2" x14ac:dyDescent="0.25">
      <c r="A1108" s="2" t="s">
        <v>233</v>
      </c>
      <c r="B1108" s="2">
        <v>5.4</v>
      </c>
    </row>
    <row r="1109" spans="1:2" x14ac:dyDescent="0.25">
      <c r="A1109" s="2" t="s">
        <v>3657</v>
      </c>
      <c r="B1109" s="2">
        <v>6.5</v>
      </c>
    </row>
    <row r="1110" spans="1:2" x14ac:dyDescent="0.25">
      <c r="A1110" s="2" t="s">
        <v>152</v>
      </c>
      <c r="B1110" s="2">
        <v>6.4</v>
      </c>
    </row>
    <row r="1111" spans="1:2" x14ac:dyDescent="0.25">
      <c r="A1111" s="2" t="s">
        <v>47</v>
      </c>
      <c r="B1111" s="2">
        <v>4.9000000000000004</v>
      </c>
    </row>
    <row r="1112" spans="1:2" x14ac:dyDescent="0.25">
      <c r="A1112" s="2" t="s">
        <v>909</v>
      </c>
      <c r="B1112" s="2">
        <v>6.3</v>
      </c>
    </row>
    <row r="1113" spans="1:2" x14ac:dyDescent="0.25">
      <c r="A1113" s="2" t="s">
        <v>3675</v>
      </c>
      <c r="B1113" s="2">
        <v>1.7</v>
      </c>
    </row>
    <row r="1114" spans="1:2" x14ac:dyDescent="0.25">
      <c r="A1114" s="2" t="s">
        <v>3678</v>
      </c>
      <c r="B1114" s="2">
        <v>7.7</v>
      </c>
    </row>
    <row r="1115" spans="1:2" x14ac:dyDescent="0.25">
      <c r="A1115" s="2" t="s">
        <v>3682</v>
      </c>
      <c r="B1115" s="2">
        <v>7.8</v>
      </c>
    </row>
    <row r="1116" spans="1:2" x14ac:dyDescent="0.25">
      <c r="A1116" s="2" t="s">
        <v>942</v>
      </c>
      <c r="B1116" s="2">
        <v>5.5</v>
      </c>
    </row>
    <row r="1117" spans="1:2" x14ac:dyDescent="0.25">
      <c r="A1117" s="2" t="s">
        <v>1385</v>
      </c>
      <c r="B1117" s="2">
        <v>7.5</v>
      </c>
    </row>
    <row r="1118" spans="1:2" x14ac:dyDescent="0.25">
      <c r="A1118" s="2" t="s">
        <v>2801</v>
      </c>
      <c r="B1118" s="2">
        <v>6.4</v>
      </c>
    </row>
    <row r="1119" spans="1:2" x14ac:dyDescent="0.25">
      <c r="A1119" s="2" t="s">
        <v>2560</v>
      </c>
      <c r="B1119" s="2">
        <v>5.6</v>
      </c>
    </row>
    <row r="1120" spans="1:2" x14ac:dyDescent="0.25">
      <c r="A1120" s="2" t="s">
        <v>3693</v>
      </c>
      <c r="B1120" s="2">
        <v>7.5</v>
      </c>
    </row>
    <row r="1121" spans="1:2" x14ac:dyDescent="0.25">
      <c r="A1121" s="2" t="s">
        <v>3698</v>
      </c>
      <c r="B1121" s="2">
        <v>6.8</v>
      </c>
    </row>
    <row r="1122" spans="1:2" x14ac:dyDescent="0.25">
      <c r="A1122" s="2" t="s">
        <v>184</v>
      </c>
      <c r="B1122" s="2">
        <v>6.8</v>
      </c>
    </row>
    <row r="1123" spans="1:2" x14ac:dyDescent="0.25">
      <c r="A1123" s="2" t="s">
        <v>2023</v>
      </c>
      <c r="B1123" s="2">
        <v>6</v>
      </c>
    </row>
    <row r="1124" spans="1:2" x14ac:dyDescent="0.25">
      <c r="A1124" s="2" t="s">
        <v>2164</v>
      </c>
      <c r="B1124" s="2">
        <v>7.3</v>
      </c>
    </row>
    <row r="1125" spans="1:2" x14ac:dyDescent="0.25">
      <c r="A1125" s="2" t="s">
        <v>1639</v>
      </c>
      <c r="B1125" s="2">
        <v>6</v>
      </c>
    </row>
    <row r="1126" spans="1:2" x14ac:dyDescent="0.25">
      <c r="A1126" s="2" t="s">
        <v>321</v>
      </c>
      <c r="B1126" s="2">
        <v>7</v>
      </c>
    </row>
    <row r="1127" spans="1:2" x14ac:dyDescent="0.25">
      <c r="A1127" s="2" t="s">
        <v>1099</v>
      </c>
      <c r="B1127" s="2">
        <v>5.0999999999999996</v>
      </c>
    </row>
    <row r="1128" spans="1:2" x14ac:dyDescent="0.25">
      <c r="A1128" s="2" t="s">
        <v>1258</v>
      </c>
      <c r="B1128" s="2">
        <v>6.8</v>
      </c>
    </row>
    <row r="1129" spans="1:2" x14ac:dyDescent="0.25">
      <c r="A1129" s="2" t="s">
        <v>473</v>
      </c>
      <c r="B1129" s="2">
        <v>6.5</v>
      </c>
    </row>
    <row r="1130" spans="1:2" x14ac:dyDescent="0.25">
      <c r="A1130" s="2" t="s">
        <v>233</v>
      </c>
      <c r="B1130" s="2">
        <v>6.6</v>
      </c>
    </row>
    <row r="1131" spans="1:2" x14ac:dyDescent="0.25">
      <c r="A1131" s="2" t="s">
        <v>1144</v>
      </c>
      <c r="B1131" s="2">
        <v>7.2</v>
      </c>
    </row>
    <row r="1132" spans="1:2" x14ac:dyDescent="0.25">
      <c r="A1132" s="2" t="s">
        <v>936</v>
      </c>
      <c r="B1132" s="2">
        <v>7</v>
      </c>
    </row>
    <row r="1133" spans="1:2" x14ac:dyDescent="0.25">
      <c r="A1133" s="2" t="s">
        <v>588</v>
      </c>
      <c r="B1133" s="2">
        <v>7</v>
      </c>
    </row>
    <row r="1134" spans="1:2" x14ac:dyDescent="0.25">
      <c r="A1134" s="2" t="s">
        <v>1099</v>
      </c>
      <c r="B1134" s="2">
        <v>5.9</v>
      </c>
    </row>
    <row r="1135" spans="1:2" x14ac:dyDescent="0.25">
      <c r="A1135" s="2" t="s">
        <v>936</v>
      </c>
      <c r="B1135" s="2">
        <v>5.4</v>
      </c>
    </row>
    <row r="1136" spans="1:2" x14ac:dyDescent="0.25">
      <c r="A1136" s="2" t="s">
        <v>1144</v>
      </c>
      <c r="B1136" s="2">
        <v>6.6</v>
      </c>
    </row>
    <row r="1137" spans="1:2" x14ac:dyDescent="0.25">
      <c r="A1137" s="2" t="s">
        <v>3741</v>
      </c>
      <c r="B1137" s="2">
        <v>7</v>
      </c>
    </row>
    <row r="1138" spans="1:2" x14ac:dyDescent="0.25">
      <c r="A1138" s="2" t="s">
        <v>2056</v>
      </c>
      <c r="B1138" s="2">
        <v>6.5</v>
      </c>
    </row>
    <row r="1139" spans="1:2" x14ac:dyDescent="0.25">
      <c r="A1139" s="2" t="s">
        <v>1396</v>
      </c>
      <c r="B1139" s="2">
        <v>6.3</v>
      </c>
    </row>
    <row r="1140" spans="1:2" x14ac:dyDescent="0.25">
      <c r="A1140" s="2" t="s">
        <v>936</v>
      </c>
      <c r="B1140" s="2">
        <v>6.5</v>
      </c>
    </row>
    <row r="1141" spans="1:2" x14ac:dyDescent="0.25">
      <c r="A1141" s="2" t="s">
        <v>3752</v>
      </c>
      <c r="B1141" s="2">
        <v>6.5</v>
      </c>
    </row>
    <row r="1142" spans="1:2" x14ac:dyDescent="0.25">
      <c r="A1142" s="2" t="s">
        <v>1094</v>
      </c>
      <c r="B1142" s="2">
        <v>5.8</v>
      </c>
    </row>
    <row r="1143" spans="1:2" x14ac:dyDescent="0.25">
      <c r="A1143" s="2" t="s">
        <v>40</v>
      </c>
      <c r="B1143" s="2">
        <v>6.6</v>
      </c>
    </row>
    <row r="1144" spans="1:2" x14ac:dyDescent="0.25">
      <c r="A1144" s="2" t="s">
        <v>1713</v>
      </c>
      <c r="B1144" s="2">
        <v>5.4</v>
      </c>
    </row>
    <row r="1145" spans="1:2" x14ac:dyDescent="0.25">
      <c r="A1145" s="2" t="s">
        <v>321</v>
      </c>
      <c r="B1145" s="2">
        <v>6.1</v>
      </c>
    </row>
    <row r="1146" spans="1:2" x14ac:dyDescent="0.25">
      <c r="A1146" s="2" t="s">
        <v>3625</v>
      </c>
      <c r="B1146" s="2">
        <v>4</v>
      </c>
    </row>
    <row r="1147" spans="1:2" x14ac:dyDescent="0.25">
      <c r="A1147" s="2" t="s">
        <v>1385</v>
      </c>
      <c r="B1147" s="2">
        <v>7.6</v>
      </c>
    </row>
    <row r="1148" spans="1:2" x14ac:dyDescent="0.25">
      <c r="A1148" s="2" t="s">
        <v>870</v>
      </c>
      <c r="B1148" s="2">
        <v>7.9</v>
      </c>
    </row>
    <row r="1149" spans="1:2" x14ac:dyDescent="0.25">
      <c r="A1149" s="2" t="s">
        <v>1010</v>
      </c>
      <c r="B1149" s="2">
        <v>5.3</v>
      </c>
    </row>
    <row r="1150" spans="1:2" x14ac:dyDescent="0.25">
      <c r="A1150" s="2" t="s">
        <v>1094</v>
      </c>
      <c r="B1150" s="2">
        <v>6.6</v>
      </c>
    </row>
    <row r="1151" spans="1:2" x14ac:dyDescent="0.25">
      <c r="A1151" s="2" t="s">
        <v>3784</v>
      </c>
      <c r="B1151" s="2">
        <v>6.3</v>
      </c>
    </row>
    <row r="1152" spans="1:2" x14ac:dyDescent="0.25">
      <c r="A1152" s="2" t="s">
        <v>1144</v>
      </c>
      <c r="B1152" s="2">
        <v>7.2</v>
      </c>
    </row>
    <row r="1153" spans="1:2" x14ac:dyDescent="0.25">
      <c r="A1153" s="2" t="s">
        <v>3791</v>
      </c>
      <c r="B1153" s="2">
        <v>7</v>
      </c>
    </row>
    <row r="1154" spans="1:2" x14ac:dyDescent="0.25">
      <c r="A1154" s="2" t="s">
        <v>326</v>
      </c>
      <c r="B1154" s="2">
        <v>4.9000000000000004</v>
      </c>
    </row>
    <row r="1155" spans="1:2" x14ac:dyDescent="0.25">
      <c r="A1155" s="2" t="s">
        <v>60</v>
      </c>
      <c r="B1155" s="2">
        <v>6.9</v>
      </c>
    </row>
    <row r="1156" spans="1:2" x14ac:dyDescent="0.25">
      <c r="A1156" s="2" t="s">
        <v>838</v>
      </c>
      <c r="B1156" s="2">
        <v>5.2</v>
      </c>
    </row>
    <row r="1157" spans="1:2" x14ac:dyDescent="0.25">
      <c r="A1157" s="2" t="s">
        <v>1258</v>
      </c>
      <c r="B1157" s="2">
        <v>8.1</v>
      </c>
    </row>
    <row r="1158" spans="1:2" x14ac:dyDescent="0.25">
      <c r="A1158" s="2" t="s">
        <v>233</v>
      </c>
      <c r="B1158" s="2">
        <v>6.6</v>
      </c>
    </row>
    <row r="1159" spans="1:2" x14ac:dyDescent="0.25">
      <c r="A1159" s="2" t="s">
        <v>1094</v>
      </c>
      <c r="B1159" s="2">
        <v>6.2</v>
      </c>
    </row>
    <row r="1160" spans="1:2" x14ac:dyDescent="0.25">
      <c r="A1160" s="2" t="s">
        <v>3814</v>
      </c>
      <c r="B1160" s="2">
        <v>7.2</v>
      </c>
    </row>
    <row r="1161" spans="1:2" x14ac:dyDescent="0.25">
      <c r="A1161" s="2" t="s">
        <v>1265</v>
      </c>
      <c r="B1161" s="2">
        <v>7.3</v>
      </c>
    </row>
    <row r="1162" spans="1:2" x14ac:dyDescent="0.25">
      <c r="A1162" s="2" t="s">
        <v>936</v>
      </c>
      <c r="B1162" s="2">
        <v>6.7</v>
      </c>
    </row>
    <row r="1163" spans="1:2" x14ac:dyDescent="0.25">
      <c r="A1163" s="2" t="s">
        <v>1444</v>
      </c>
      <c r="B1163" s="2">
        <v>6.4</v>
      </c>
    </row>
    <row r="1164" spans="1:2" x14ac:dyDescent="0.25">
      <c r="A1164" s="2" t="s">
        <v>1225</v>
      </c>
      <c r="B1164" s="2">
        <v>7.8</v>
      </c>
    </row>
    <row r="1165" spans="1:2" x14ac:dyDescent="0.25">
      <c r="A1165" s="2" t="s">
        <v>1806</v>
      </c>
      <c r="B1165" s="2">
        <v>6.4</v>
      </c>
    </row>
    <row r="1166" spans="1:2" x14ac:dyDescent="0.25">
      <c r="A1166" s="2" t="s">
        <v>152</v>
      </c>
      <c r="B1166" s="2">
        <v>4.0999999999999996</v>
      </c>
    </row>
    <row r="1167" spans="1:2" x14ac:dyDescent="0.25">
      <c r="A1167" s="2" t="s">
        <v>1946</v>
      </c>
      <c r="B1167" s="2">
        <v>4.0999999999999996</v>
      </c>
    </row>
    <row r="1168" spans="1:2" x14ac:dyDescent="0.25">
      <c r="A1168" s="2" t="s">
        <v>1385</v>
      </c>
      <c r="B1168" s="2">
        <v>7.4</v>
      </c>
    </row>
    <row r="1169" spans="1:2" x14ac:dyDescent="0.25">
      <c r="A1169" s="2" t="s">
        <v>1954</v>
      </c>
      <c r="B1169" s="2">
        <v>5.8</v>
      </c>
    </row>
    <row r="1170" spans="1:2" x14ac:dyDescent="0.25">
      <c r="A1170" s="2" t="s">
        <v>3834</v>
      </c>
      <c r="B1170" s="2">
        <v>7.6</v>
      </c>
    </row>
    <row r="1171" spans="1:2" x14ac:dyDescent="0.25">
      <c r="A1171" s="2" t="s">
        <v>3839</v>
      </c>
      <c r="B1171" s="2">
        <v>7.2</v>
      </c>
    </row>
    <row r="1172" spans="1:2" x14ac:dyDescent="0.25">
      <c r="A1172" s="2" t="s">
        <v>1942</v>
      </c>
      <c r="B1172" s="2">
        <v>7.8</v>
      </c>
    </row>
    <row r="1173" spans="1:2" x14ac:dyDescent="0.25">
      <c r="A1173" s="2" t="s">
        <v>1017</v>
      </c>
      <c r="B1173" s="2">
        <v>7.7</v>
      </c>
    </row>
    <row r="1174" spans="1:2" x14ac:dyDescent="0.25">
      <c r="A1174" s="2" t="s">
        <v>936</v>
      </c>
      <c r="B1174" s="2">
        <v>6.4</v>
      </c>
    </row>
    <row r="1175" spans="1:2" x14ac:dyDescent="0.25">
      <c r="A1175" s="2" t="s">
        <v>1094</v>
      </c>
      <c r="B1175" s="2">
        <v>5.0999999999999996</v>
      </c>
    </row>
    <row r="1176" spans="1:2" x14ac:dyDescent="0.25">
      <c r="A1176" s="2" t="s">
        <v>3159</v>
      </c>
      <c r="B1176" s="2">
        <v>5.5</v>
      </c>
    </row>
    <row r="1177" spans="1:2" x14ac:dyDescent="0.25">
      <c r="A1177" s="2" t="s">
        <v>3858</v>
      </c>
      <c r="B1177" s="2">
        <v>7.4</v>
      </c>
    </row>
    <row r="1178" spans="1:2" x14ac:dyDescent="0.25">
      <c r="A1178" s="2" t="s">
        <v>684</v>
      </c>
      <c r="B1178" s="2">
        <v>6</v>
      </c>
    </row>
    <row r="1179" spans="1:2" x14ac:dyDescent="0.25">
      <c r="A1179" s="2" t="s">
        <v>3862</v>
      </c>
      <c r="B1179" s="2">
        <v>7.5</v>
      </c>
    </row>
    <row r="1180" spans="1:2" x14ac:dyDescent="0.25">
      <c r="A1180" s="2" t="s">
        <v>3864</v>
      </c>
      <c r="B1180" s="2">
        <v>7</v>
      </c>
    </row>
    <row r="1181" spans="1:2" x14ac:dyDescent="0.25">
      <c r="A1181" s="2" t="s">
        <v>1072</v>
      </c>
      <c r="B1181" s="2">
        <v>7.5</v>
      </c>
    </row>
    <row r="1182" spans="1:2" x14ac:dyDescent="0.25">
      <c r="A1182" s="2" t="s">
        <v>1385</v>
      </c>
      <c r="B1182" s="2">
        <v>7.3</v>
      </c>
    </row>
    <row r="1183" spans="1:2" x14ac:dyDescent="0.25">
      <c r="A1183" s="2" t="s">
        <v>1094</v>
      </c>
      <c r="B1183" s="2">
        <v>5.7</v>
      </c>
    </row>
    <row r="1184" spans="1:2" x14ac:dyDescent="0.25">
      <c r="A1184" s="2" t="s">
        <v>2085</v>
      </c>
      <c r="B1184" s="2">
        <v>7.3</v>
      </c>
    </row>
    <row r="1185" spans="1:2" x14ac:dyDescent="0.25">
      <c r="A1185" s="2" t="s">
        <v>1639</v>
      </c>
      <c r="B1185" s="2">
        <v>7.2</v>
      </c>
    </row>
    <row r="1186" spans="1:2" x14ac:dyDescent="0.25">
      <c r="A1186" s="2" t="s">
        <v>1392</v>
      </c>
      <c r="B1186" s="2">
        <v>5.9</v>
      </c>
    </row>
    <row r="1187" spans="1:2" x14ac:dyDescent="0.25">
      <c r="A1187" s="2" t="s">
        <v>3875</v>
      </c>
      <c r="B1187" s="2">
        <v>7.8</v>
      </c>
    </row>
    <row r="1188" spans="1:2" x14ac:dyDescent="0.25">
      <c r="A1188" s="2" t="s">
        <v>2692</v>
      </c>
      <c r="B1188" s="2">
        <v>7.7</v>
      </c>
    </row>
    <row r="1189" spans="1:2" x14ac:dyDescent="0.25">
      <c r="A1189" s="2" t="s">
        <v>1007</v>
      </c>
      <c r="B1189" s="2">
        <v>8.1</v>
      </c>
    </row>
    <row r="1190" spans="1:2" x14ac:dyDescent="0.25">
      <c r="A1190" s="2" t="s">
        <v>1396</v>
      </c>
      <c r="B1190" s="2">
        <v>6.6</v>
      </c>
    </row>
    <row r="1191" spans="1:2" x14ac:dyDescent="0.25">
      <c r="A1191" s="2" t="s">
        <v>1099</v>
      </c>
      <c r="B1191" s="2">
        <v>7.1</v>
      </c>
    </row>
    <row r="1192" spans="1:2" x14ac:dyDescent="0.25">
      <c r="A1192" s="2" t="s">
        <v>1616</v>
      </c>
      <c r="B1192" s="2">
        <v>5.9</v>
      </c>
    </row>
    <row r="1193" spans="1:2" x14ac:dyDescent="0.25">
      <c r="A1193" s="2" t="s">
        <v>1810</v>
      </c>
      <c r="B1193" s="2">
        <v>8</v>
      </c>
    </row>
    <row r="1194" spans="1:2" x14ac:dyDescent="0.25">
      <c r="A1194" s="2" t="s">
        <v>684</v>
      </c>
      <c r="B1194" s="2">
        <v>4.5999999999999996</v>
      </c>
    </row>
    <row r="1195" spans="1:2" x14ac:dyDescent="0.25">
      <c r="A1195" s="2" t="s">
        <v>3895</v>
      </c>
      <c r="B1195" s="2">
        <v>6.1</v>
      </c>
    </row>
    <row r="1196" spans="1:2" x14ac:dyDescent="0.25">
      <c r="A1196" s="2" t="s">
        <v>2332</v>
      </c>
      <c r="B1196" s="2">
        <v>7.2</v>
      </c>
    </row>
    <row r="1197" spans="1:2" x14ac:dyDescent="0.25">
      <c r="A1197" s="2" t="s">
        <v>3897</v>
      </c>
      <c r="B1197" s="2">
        <v>6.4</v>
      </c>
    </row>
    <row r="1198" spans="1:2" x14ac:dyDescent="0.25">
      <c r="A1198" s="2" t="s">
        <v>1099</v>
      </c>
      <c r="B1198" s="2">
        <v>6</v>
      </c>
    </row>
    <row r="1199" spans="1:2" x14ac:dyDescent="0.25">
      <c r="A1199" s="2" t="s">
        <v>3905</v>
      </c>
      <c r="B1199" s="2">
        <v>5.2</v>
      </c>
    </row>
    <row r="1200" spans="1:2" x14ac:dyDescent="0.25">
      <c r="A1200" s="2" t="s">
        <v>1810</v>
      </c>
      <c r="B1200" s="2">
        <v>7.6</v>
      </c>
    </row>
    <row r="1201" spans="1:2" x14ac:dyDescent="0.25">
      <c r="A1201" s="2" t="s">
        <v>1248</v>
      </c>
      <c r="B1201" s="2">
        <v>6.4</v>
      </c>
    </row>
    <row r="1202" spans="1:2" x14ac:dyDescent="0.25">
      <c r="A1202" s="2" t="s">
        <v>3915</v>
      </c>
      <c r="B1202" s="2">
        <v>6.4</v>
      </c>
    </row>
    <row r="1203" spans="1:2" x14ac:dyDescent="0.25">
      <c r="A1203" s="2" t="s">
        <v>936</v>
      </c>
      <c r="B1203" s="2">
        <v>6.1</v>
      </c>
    </row>
    <row r="1204" spans="1:2" x14ac:dyDescent="0.25">
      <c r="A1204" s="2" t="s">
        <v>1946</v>
      </c>
      <c r="B1204" s="2">
        <v>6.1</v>
      </c>
    </row>
    <row r="1205" spans="1:2" x14ac:dyDescent="0.25">
      <c r="A1205" s="2" t="s">
        <v>3537</v>
      </c>
      <c r="B1205" s="2">
        <v>5.2</v>
      </c>
    </row>
    <row r="1206" spans="1:2" x14ac:dyDescent="0.25">
      <c r="A1206" s="2" t="s">
        <v>3925</v>
      </c>
      <c r="B1206" s="2">
        <v>7.7</v>
      </c>
    </row>
    <row r="1207" spans="1:2" x14ac:dyDescent="0.25">
      <c r="A1207" s="2" t="s">
        <v>1385</v>
      </c>
      <c r="B1207" s="2">
        <v>7.3</v>
      </c>
    </row>
    <row r="1208" spans="1:2" x14ac:dyDescent="0.25">
      <c r="A1208" s="2" t="s">
        <v>775</v>
      </c>
      <c r="B1208" s="2">
        <v>6.9</v>
      </c>
    </row>
    <row r="1209" spans="1:2" x14ac:dyDescent="0.25">
      <c r="A1209" s="2" t="s">
        <v>1435</v>
      </c>
      <c r="B1209" s="2">
        <v>8.5</v>
      </c>
    </row>
    <row r="1210" spans="1:2" x14ac:dyDescent="0.25">
      <c r="A1210" s="2" t="s">
        <v>684</v>
      </c>
      <c r="B1210" s="2">
        <v>6.3</v>
      </c>
    </row>
    <row r="1211" spans="1:2" x14ac:dyDescent="0.25">
      <c r="A1211" s="2" t="s">
        <v>429</v>
      </c>
      <c r="B1211" s="2">
        <v>5.9</v>
      </c>
    </row>
    <row r="1212" spans="1:2" x14ac:dyDescent="0.25">
      <c r="A1212" s="2" t="s">
        <v>490</v>
      </c>
      <c r="B1212" s="2">
        <v>7.8</v>
      </c>
    </row>
    <row r="1213" spans="1:2" x14ac:dyDescent="0.25">
      <c r="A1213" s="2" t="s">
        <v>40</v>
      </c>
      <c r="B1213" s="2">
        <v>6.7</v>
      </c>
    </row>
    <row r="1214" spans="1:2" x14ac:dyDescent="0.25">
      <c r="A1214" s="2" t="s">
        <v>161</v>
      </c>
      <c r="B1214" s="2">
        <v>6.4</v>
      </c>
    </row>
    <row r="1215" spans="1:2" x14ac:dyDescent="0.25">
      <c r="A1215" s="2" t="s">
        <v>2672</v>
      </c>
      <c r="B1215" s="2">
        <v>5.9</v>
      </c>
    </row>
    <row r="1216" spans="1:2" x14ac:dyDescent="0.25">
      <c r="A1216" s="2" t="s">
        <v>581</v>
      </c>
      <c r="B1216" s="2">
        <v>6.6</v>
      </c>
    </row>
    <row r="1217" spans="1:2" x14ac:dyDescent="0.25">
      <c r="A1217" s="2" t="s">
        <v>473</v>
      </c>
      <c r="B1217" s="2">
        <v>6.8</v>
      </c>
    </row>
    <row r="1218" spans="1:2" x14ac:dyDescent="0.25">
      <c r="A1218" s="2" t="s">
        <v>1942</v>
      </c>
      <c r="B1218" s="2">
        <v>6.5</v>
      </c>
    </row>
    <row r="1219" spans="1:2" x14ac:dyDescent="0.25">
      <c r="A1219" s="2" t="s">
        <v>2986</v>
      </c>
      <c r="B1219" s="2">
        <v>6.6</v>
      </c>
    </row>
    <row r="1220" spans="1:2" x14ac:dyDescent="0.25">
      <c r="A1220" s="2" t="s">
        <v>1099</v>
      </c>
      <c r="B1220" s="2">
        <v>5.8</v>
      </c>
    </row>
    <row r="1221" spans="1:2" x14ac:dyDescent="0.25">
      <c r="A1221" s="2" t="s">
        <v>3965</v>
      </c>
      <c r="B1221" s="2">
        <v>6.9</v>
      </c>
    </row>
    <row r="1222" spans="1:2" x14ac:dyDescent="0.25">
      <c r="A1222" s="2" t="s">
        <v>1385</v>
      </c>
      <c r="B1222" s="2">
        <v>7.1</v>
      </c>
    </row>
    <row r="1223" spans="1:2" x14ac:dyDescent="0.25">
      <c r="A1223" s="2" t="s">
        <v>1942</v>
      </c>
      <c r="B1223" s="2">
        <v>5.8</v>
      </c>
    </row>
    <row r="1224" spans="1:2" x14ac:dyDescent="0.25">
      <c r="A1224" s="2" t="s">
        <v>3971</v>
      </c>
      <c r="B1224" s="2">
        <v>7.2</v>
      </c>
    </row>
    <row r="1225" spans="1:2" x14ac:dyDescent="0.25">
      <c r="A1225" s="2" t="s">
        <v>1503</v>
      </c>
      <c r="B1225" s="2">
        <v>6</v>
      </c>
    </row>
    <row r="1226" spans="1:2" x14ac:dyDescent="0.25">
      <c r="A1226" s="2" t="s">
        <v>1439</v>
      </c>
      <c r="B1226" s="2">
        <v>4.7</v>
      </c>
    </row>
    <row r="1227" spans="1:2" x14ac:dyDescent="0.25">
      <c r="A1227" s="2" t="s">
        <v>1954</v>
      </c>
      <c r="B1227" s="2">
        <v>5.2</v>
      </c>
    </row>
    <row r="1228" spans="1:2" x14ac:dyDescent="0.25">
      <c r="A1228" s="2" t="s">
        <v>152</v>
      </c>
      <c r="B1228" s="2">
        <v>5.5</v>
      </c>
    </row>
    <row r="1229" spans="1:2" x14ac:dyDescent="0.25">
      <c r="A1229" s="2" t="s">
        <v>3987</v>
      </c>
      <c r="B1229" s="2">
        <v>6.5</v>
      </c>
    </row>
    <row r="1230" spans="1:2" x14ac:dyDescent="0.25">
      <c r="A1230" s="2" t="s">
        <v>1225</v>
      </c>
      <c r="B1230" s="2">
        <v>7</v>
      </c>
    </row>
    <row r="1231" spans="1:2" x14ac:dyDescent="0.25">
      <c r="A1231" s="2" t="s">
        <v>1639</v>
      </c>
      <c r="B1231" s="2">
        <v>5.8</v>
      </c>
    </row>
    <row r="1232" spans="1:2" x14ac:dyDescent="0.25">
      <c r="A1232" s="2" t="s">
        <v>3159</v>
      </c>
      <c r="B1232" s="2">
        <v>6.2</v>
      </c>
    </row>
    <row r="1233" spans="1:2" x14ac:dyDescent="0.25">
      <c r="A1233" s="2" t="s">
        <v>581</v>
      </c>
      <c r="B1233" s="2">
        <v>6.5</v>
      </c>
    </row>
    <row r="1234" spans="1:2" x14ac:dyDescent="0.25">
      <c r="A1234" s="2" t="s">
        <v>3965</v>
      </c>
      <c r="B1234" s="2">
        <v>7.2</v>
      </c>
    </row>
    <row r="1235" spans="1:2" x14ac:dyDescent="0.25">
      <c r="A1235" s="2" t="s">
        <v>1094</v>
      </c>
      <c r="B1235" s="2">
        <v>5.0999999999999996</v>
      </c>
    </row>
    <row r="1236" spans="1:2" x14ac:dyDescent="0.25">
      <c r="A1236" s="2" t="s">
        <v>1639</v>
      </c>
      <c r="B1236" s="2">
        <v>4.7</v>
      </c>
    </row>
    <row r="1237" spans="1:2" x14ac:dyDescent="0.25">
      <c r="A1237" s="2" t="s">
        <v>3905</v>
      </c>
      <c r="B1237" s="2">
        <v>5.9</v>
      </c>
    </row>
    <row r="1238" spans="1:2" x14ac:dyDescent="0.25">
      <c r="A1238" s="2" t="s">
        <v>2672</v>
      </c>
      <c r="B1238" s="2">
        <v>5.8</v>
      </c>
    </row>
    <row r="1239" spans="1:2" x14ac:dyDescent="0.25">
      <c r="A1239" s="2" t="s">
        <v>2164</v>
      </c>
      <c r="B1239" s="2">
        <v>7.2</v>
      </c>
    </row>
    <row r="1240" spans="1:2" x14ac:dyDescent="0.25">
      <c r="A1240" s="2" t="s">
        <v>2805</v>
      </c>
      <c r="B1240" s="2">
        <v>6.2</v>
      </c>
    </row>
    <row r="1241" spans="1:2" x14ac:dyDescent="0.25">
      <c r="A1241" s="2" t="s">
        <v>1639</v>
      </c>
      <c r="B1241" s="2">
        <v>5.7</v>
      </c>
    </row>
    <row r="1242" spans="1:2" x14ac:dyDescent="0.25">
      <c r="A1242" s="2" t="s">
        <v>2809</v>
      </c>
      <c r="B1242" s="2">
        <v>6.1</v>
      </c>
    </row>
    <row r="1243" spans="1:2" x14ac:dyDescent="0.25">
      <c r="A1243" s="2" t="s">
        <v>4023</v>
      </c>
      <c r="B1243" s="2">
        <v>6</v>
      </c>
    </row>
    <row r="1244" spans="1:2" x14ac:dyDescent="0.25">
      <c r="A1244" s="2" t="s">
        <v>4027</v>
      </c>
      <c r="B1244" s="2">
        <v>6.9</v>
      </c>
    </row>
    <row r="1245" spans="1:2" x14ac:dyDescent="0.25">
      <c r="A1245" s="2" t="s">
        <v>936</v>
      </c>
      <c r="B1245" s="2">
        <v>6.5</v>
      </c>
    </row>
    <row r="1246" spans="1:2" x14ac:dyDescent="0.25">
      <c r="A1246" s="2" t="s">
        <v>4034</v>
      </c>
      <c r="B1246" s="2">
        <v>5</v>
      </c>
    </row>
    <row r="1247" spans="1:2" x14ac:dyDescent="0.25">
      <c r="A1247" s="2" t="s">
        <v>2124</v>
      </c>
      <c r="B1247" s="2">
        <v>5.7</v>
      </c>
    </row>
    <row r="1248" spans="1:2" x14ac:dyDescent="0.25">
      <c r="A1248" s="2" t="s">
        <v>1831</v>
      </c>
      <c r="B1248" s="2">
        <v>7</v>
      </c>
    </row>
    <row r="1249" spans="1:2" x14ac:dyDescent="0.25">
      <c r="A1249" s="2" t="s">
        <v>4043</v>
      </c>
      <c r="B1249" s="2">
        <v>5.0999999999999996</v>
      </c>
    </row>
    <row r="1250" spans="1:2" x14ac:dyDescent="0.25">
      <c r="A1250" s="2" t="s">
        <v>1094</v>
      </c>
      <c r="B1250" s="2">
        <v>5.3</v>
      </c>
    </row>
    <row r="1251" spans="1:2" x14ac:dyDescent="0.25">
      <c r="A1251" s="2" t="s">
        <v>2714</v>
      </c>
      <c r="B1251" s="2">
        <v>4.4000000000000004</v>
      </c>
    </row>
    <row r="1252" spans="1:2" x14ac:dyDescent="0.25">
      <c r="A1252" s="2" t="s">
        <v>60</v>
      </c>
      <c r="B1252" s="2">
        <v>4.7</v>
      </c>
    </row>
    <row r="1253" spans="1:2" x14ac:dyDescent="0.25">
      <c r="A1253" s="2" t="s">
        <v>3741</v>
      </c>
      <c r="B1253" s="2">
        <v>6.7</v>
      </c>
    </row>
    <row r="1254" spans="1:2" x14ac:dyDescent="0.25">
      <c r="A1254" s="2" t="s">
        <v>152</v>
      </c>
      <c r="B1254" s="2">
        <v>6.7</v>
      </c>
    </row>
    <row r="1255" spans="1:2" x14ac:dyDescent="0.25">
      <c r="A1255" s="2" t="s">
        <v>3406</v>
      </c>
      <c r="B1255" s="2">
        <v>5.7</v>
      </c>
    </row>
    <row r="1256" spans="1:2" x14ac:dyDescent="0.25">
      <c r="A1256" s="2" t="s">
        <v>3258</v>
      </c>
      <c r="B1256" s="2">
        <v>7.4</v>
      </c>
    </row>
    <row r="1257" spans="1:2" x14ac:dyDescent="0.25">
      <c r="A1257" s="2" t="s">
        <v>1639</v>
      </c>
      <c r="B1257" s="2">
        <v>6.1</v>
      </c>
    </row>
    <row r="1258" spans="1:2" x14ac:dyDescent="0.25">
      <c r="A1258" s="2" t="s">
        <v>321</v>
      </c>
      <c r="B1258" s="2">
        <v>6.4</v>
      </c>
    </row>
    <row r="1259" spans="1:2" x14ac:dyDescent="0.25">
      <c r="A1259" s="2" t="s">
        <v>4071</v>
      </c>
      <c r="B1259" s="2">
        <v>6.2</v>
      </c>
    </row>
    <row r="1260" spans="1:2" x14ac:dyDescent="0.25">
      <c r="A1260" s="2" t="s">
        <v>1396</v>
      </c>
      <c r="B1260" s="2">
        <v>6.2</v>
      </c>
    </row>
    <row r="1261" spans="1:2" x14ac:dyDescent="0.25">
      <c r="A1261" s="2" t="s">
        <v>152</v>
      </c>
      <c r="B1261" s="2">
        <v>5.9</v>
      </c>
    </row>
    <row r="1262" spans="1:2" x14ac:dyDescent="0.25">
      <c r="A1262" s="2" t="s">
        <v>1144</v>
      </c>
      <c r="B1262" s="2">
        <v>4</v>
      </c>
    </row>
    <row r="1263" spans="1:2" x14ac:dyDescent="0.25">
      <c r="A1263" s="2" t="s">
        <v>2560</v>
      </c>
      <c r="B1263" s="2">
        <v>6.2</v>
      </c>
    </row>
    <row r="1264" spans="1:2" x14ac:dyDescent="0.25">
      <c r="A1264" s="2" t="s">
        <v>2164</v>
      </c>
      <c r="B1264" s="2">
        <v>4.5999999999999996</v>
      </c>
    </row>
    <row r="1265" spans="1:2" x14ac:dyDescent="0.25">
      <c r="A1265" s="2" t="s">
        <v>3741</v>
      </c>
      <c r="B1265" s="2">
        <v>6.4</v>
      </c>
    </row>
    <row r="1266" spans="1:2" x14ac:dyDescent="0.25">
      <c r="A1266" s="2" t="s">
        <v>233</v>
      </c>
      <c r="B1266" s="2">
        <v>5.9</v>
      </c>
    </row>
    <row r="1267" spans="1:2" x14ac:dyDescent="0.25">
      <c r="A1267" s="2" t="s">
        <v>321</v>
      </c>
      <c r="B1267" s="2">
        <v>5.0999999999999996</v>
      </c>
    </row>
    <row r="1268" spans="1:2" x14ac:dyDescent="0.25">
      <c r="A1268" s="2" t="s">
        <v>2560</v>
      </c>
      <c r="B1268" s="2">
        <v>7.6</v>
      </c>
    </row>
    <row r="1269" spans="1:2" x14ac:dyDescent="0.25">
      <c r="A1269" s="2" t="s">
        <v>4097</v>
      </c>
      <c r="B1269" s="2">
        <v>4.2</v>
      </c>
    </row>
    <row r="1270" spans="1:2" x14ac:dyDescent="0.25">
      <c r="A1270" s="2" t="s">
        <v>4101</v>
      </c>
      <c r="B1270" s="2">
        <v>7.8</v>
      </c>
    </row>
    <row r="1271" spans="1:2" x14ac:dyDescent="0.25">
      <c r="A1271" s="2" t="s">
        <v>1099</v>
      </c>
      <c r="B1271" s="2">
        <v>5.8</v>
      </c>
    </row>
    <row r="1272" spans="1:2" x14ac:dyDescent="0.25">
      <c r="A1272" s="2" t="s">
        <v>4105</v>
      </c>
      <c r="B1272" s="2">
        <v>5.9</v>
      </c>
    </row>
    <row r="1273" spans="1:2" x14ac:dyDescent="0.25">
      <c r="A1273" s="2" t="s">
        <v>1099</v>
      </c>
      <c r="B1273" s="2">
        <v>8.4</v>
      </c>
    </row>
    <row r="1274" spans="1:2" x14ac:dyDescent="0.25">
      <c r="A1274" s="2" t="s">
        <v>4113</v>
      </c>
      <c r="B1274" s="2">
        <v>4.8</v>
      </c>
    </row>
    <row r="1275" spans="1:2" x14ac:dyDescent="0.25">
      <c r="A1275" s="2" t="s">
        <v>936</v>
      </c>
      <c r="B1275" s="2">
        <v>6.2</v>
      </c>
    </row>
    <row r="1276" spans="1:2" x14ac:dyDescent="0.25">
      <c r="A1276" s="2" t="s">
        <v>3864</v>
      </c>
      <c r="B1276" s="2">
        <v>6.5</v>
      </c>
    </row>
    <row r="1277" spans="1:2" x14ac:dyDescent="0.25">
      <c r="A1277" s="2" t="s">
        <v>2164</v>
      </c>
      <c r="B1277" s="2">
        <v>6.3</v>
      </c>
    </row>
    <row r="1278" spans="1:2" x14ac:dyDescent="0.25">
      <c r="A1278" s="2" t="s">
        <v>4126</v>
      </c>
      <c r="B1278" s="2">
        <v>3.3</v>
      </c>
    </row>
    <row r="1279" spans="1:2" x14ac:dyDescent="0.25">
      <c r="A1279" s="2" t="s">
        <v>1262</v>
      </c>
      <c r="B1279" s="2">
        <v>5.9</v>
      </c>
    </row>
    <row r="1280" spans="1:2" x14ac:dyDescent="0.25">
      <c r="A1280" s="2" t="s">
        <v>2023</v>
      </c>
      <c r="B1280" s="2">
        <v>6</v>
      </c>
    </row>
    <row r="1281" spans="1:2" x14ac:dyDescent="0.25">
      <c r="A1281" s="2" t="s">
        <v>1094</v>
      </c>
      <c r="B1281" s="2">
        <v>5.8</v>
      </c>
    </row>
    <row r="1282" spans="1:2" x14ac:dyDescent="0.25">
      <c r="A1282" s="2" t="s">
        <v>3386</v>
      </c>
      <c r="B1282" s="2">
        <v>6.5</v>
      </c>
    </row>
    <row r="1283" spans="1:2" x14ac:dyDescent="0.25">
      <c r="A1283" s="2" t="s">
        <v>490</v>
      </c>
      <c r="B1283" s="2">
        <v>4.7</v>
      </c>
    </row>
    <row r="1284" spans="1:2" x14ac:dyDescent="0.25">
      <c r="A1284" s="2" t="s">
        <v>447</v>
      </c>
      <c r="B1284" s="2">
        <v>4.0999999999999996</v>
      </c>
    </row>
    <row r="1285" spans="1:2" x14ac:dyDescent="0.25">
      <c r="A1285" s="2" t="s">
        <v>4138</v>
      </c>
      <c r="B1285" s="2">
        <v>6.8</v>
      </c>
    </row>
    <row r="1286" spans="1:2" x14ac:dyDescent="0.25">
      <c r="A1286" s="2" t="s">
        <v>1435</v>
      </c>
      <c r="B1286" s="2">
        <v>6.2</v>
      </c>
    </row>
    <row r="1287" spans="1:2" x14ac:dyDescent="0.25">
      <c r="A1287" s="2" t="s">
        <v>40</v>
      </c>
      <c r="B1287" s="2">
        <v>4.5</v>
      </c>
    </row>
    <row r="1288" spans="1:2" x14ac:dyDescent="0.25">
      <c r="A1288" s="2" t="s">
        <v>4147</v>
      </c>
      <c r="B1288" s="2">
        <v>5.8</v>
      </c>
    </row>
    <row r="1289" spans="1:2" x14ac:dyDescent="0.25">
      <c r="A1289" s="2" t="s">
        <v>783</v>
      </c>
      <c r="B1289" s="2">
        <v>7.3</v>
      </c>
    </row>
    <row r="1290" spans="1:2" x14ac:dyDescent="0.25">
      <c r="A1290" s="2" t="s">
        <v>1639</v>
      </c>
      <c r="B1290" s="2">
        <v>5.9</v>
      </c>
    </row>
    <row r="1291" spans="1:2" x14ac:dyDescent="0.25">
      <c r="A1291" s="2" t="s">
        <v>4157</v>
      </c>
      <c r="B1291" s="2">
        <v>4.4000000000000004</v>
      </c>
    </row>
    <row r="1292" spans="1:2" x14ac:dyDescent="0.25">
      <c r="A1292" s="2" t="s">
        <v>754</v>
      </c>
      <c r="B1292" s="2">
        <v>5.8</v>
      </c>
    </row>
    <row r="1293" spans="1:2" x14ac:dyDescent="0.25">
      <c r="A1293" s="2" t="s">
        <v>4163</v>
      </c>
      <c r="B1293" s="2">
        <v>5.0999999999999996</v>
      </c>
    </row>
    <row r="1294" spans="1:2" x14ac:dyDescent="0.25">
      <c r="A1294" s="2" t="s">
        <v>1258</v>
      </c>
      <c r="B1294" s="2">
        <v>6.9</v>
      </c>
    </row>
    <row r="1295" spans="1:2" x14ac:dyDescent="0.25">
      <c r="A1295" s="2" t="s">
        <v>3280</v>
      </c>
      <c r="B1295" s="2">
        <v>6.2</v>
      </c>
    </row>
    <row r="1296" spans="1:2" x14ac:dyDescent="0.25">
      <c r="A1296" s="2" t="s">
        <v>4172</v>
      </c>
      <c r="B1296" s="2">
        <v>6.9</v>
      </c>
    </row>
    <row r="1297" spans="1:2" x14ac:dyDescent="0.25">
      <c r="A1297" s="2" t="s">
        <v>1789</v>
      </c>
      <c r="B1297" s="2">
        <v>7.3</v>
      </c>
    </row>
    <row r="1298" spans="1:2" x14ac:dyDescent="0.25">
      <c r="A1298" s="2" t="s">
        <v>514</v>
      </c>
      <c r="B1298" s="2">
        <v>7.1</v>
      </c>
    </row>
    <row r="1299" spans="1:2" x14ac:dyDescent="0.25">
      <c r="A1299" s="2" t="s">
        <v>1283</v>
      </c>
      <c r="B1299" s="2">
        <v>6</v>
      </c>
    </row>
    <row r="1300" spans="1:2" x14ac:dyDescent="0.25">
      <c r="A1300" s="2" t="s">
        <v>919</v>
      </c>
      <c r="B1300" s="2">
        <v>7</v>
      </c>
    </row>
    <row r="1301" spans="1:2" x14ac:dyDescent="0.25">
      <c r="A1301" s="2" t="s">
        <v>4188</v>
      </c>
      <c r="B1301" s="2">
        <v>6.8</v>
      </c>
    </row>
    <row r="1302" spans="1:2" x14ac:dyDescent="0.25">
      <c r="A1302" s="2" t="s">
        <v>1094</v>
      </c>
      <c r="B1302" s="2">
        <v>5.7</v>
      </c>
    </row>
    <row r="1303" spans="1:2" x14ac:dyDescent="0.25">
      <c r="A1303" s="2" t="s">
        <v>4193</v>
      </c>
      <c r="B1303" s="2">
        <v>7.6</v>
      </c>
    </row>
    <row r="1304" spans="1:2" x14ac:dyDescent="0.25">
      <c r="A1304" s="2" t="s">
        <v>4197</v>
      </c>
      <c r="B1304" s="2">
        <v>8.4</v>
      </c>
    </row>
    <row r="1305" spans="1:2" x14ac:dyDescent="0.25">
      <c r="A1305" s="2" t="s">
        <v>4203</v>
      </c>
      <c r="B1305" s="2">
        <v>7.1</v>
      </c>
    </row>
    <row r="1306" spans="1:2" x14ac:dyDescent="0.25">
      <c r="A1306" s="2" t="s">
        <v>1099</v>
      </c>
      <c r="B1306" s="2">
        <v>5.6</v>
      </c>
    </row>
    <row r="1307" spans="1:2" x14ac:dyDescent="0.25">
      <c r="A1307" s="2" t="s">
        <v>233</v>
      </c>
      <c r="B1307" s="2">
        <v>6.7</v>
      </c>
    </row>
    <row r="1308" spans="1:2" x14ac:dyDescent="0.25">
      <c r="A1308" s="2" t="s">
        <v>4209</v>
      </c>
      <c r="B1308" s="2">
        <v>7</v>
      </c>
    </row>
    <row r="1309" spans="1:2" x14ac:dyDescent="0.25">
      <c r="A1309" s="2" t="s">
        <v>161</v>
      </c>
      <c r="B1309" s="2">
        <v>8</v>
      </c>
    </row>
    <row r="1310" spans="1:2" x14ac:dyDescent="0.25">
      <c r="A1310" s="2" t="s">
        <v>4215</v>
      </c>
      <c r="B1310" s="2">
        <v>5.3</v>
      </c>
    </row>
    <row r="1311" spans="1:2" x14ac:dyDescent="0.25">
      <c r="A1311" s="2" t="s">
        <v>1244</v>
      </c>
      <c r="B1311" s="2">
        <v>4.9000000000000004</v>
      </c>
    </row>
    <row r="1312" spans="1:2" x14ac:dyDescent="0.25">
      <c r="A1312" s="2" t="s">
        <v>2468</v>
      </c>
      <c r="B1312" s="2">
        <v>6.4</v>
      </c>
    </row>
    <row r="1313" spans="1:2" x14ac:dyDescent="0.25">
      <c r="A1313" s="2" t="s">
        <v>741</v>
      </c>
      <c r="B1313" s="2">
        <v>7.4</v>
      </c>
    </row>
    <row r="1314" spans="1:2" x14ac:dyDescent="0.25">
      <c r="A1314" s="2" t="s">
        <v>1099</v>
      </c>
      <c r="B1314" s="2">
        <v>6.1</v>
      </c>
    </row>
    <row r="1315" spans="1:2" x14ac:dyDescent="0.25">
      <c r="A1315" s="2" t="s">
        <v>1099</v>
      </c>
      <c r="B1315" s="2">
        <v>6.5</v>
      </c>
    </row>
    <row r="1316" spans="1:2" x14ac:dyDescent="0.25">
      <c r="A1316" s="2" t="s">
        <v>1094</v>
      </c>
      <c r="B1316" s="2">
        <v>5.7</v>
      </c>
    </row>
    <row r="1317" spans="1:2" x14ac:dyDescent="0.25">
      <c r="A1317" s="2" t="s">
        <v>1946</v>
      </c>
      <c r="B1317" s="2">
        <v>5.0999999999999996</v>
      </c>
    </row>
    <row r="1318" spans="1:2" x14ac:dyDescent="0.25">
      <c r="A1318" s="2" t="s">
        <v>1043</v>
      </c>
      <c r="B1318" s="2">
        <v>6.6</v>
      </c>
    </row>
    <row r="1319" spans="1:2" x14ac:dyDescent="0.25">
      <c r="A1319" s="2" t="s">
        <v>4237</v>
      </c>
      <c r="B1319" s="2">
        <v>6.5</v>
      </c>
    </row>
    <row r="1320" spans="1:2" x14ac:dyDescent="0.25">
      <c r="A1320" s="2" t="s">
        <v>152</v>
      </c>
      <c r="B1320" s="2">
        <v>6.9</v>
      </c>
    </row>
    <row r="1321" spans="1:2" x14ac:dyDescent="0.25">
      <c r="A1321" s="2" t="s">
        <v>434</v>
      </c>
      <c r="B1321" s="2">
        <v>6.4</v>
      </c>
    </row>
    <row r="1322" spans="1:2" x14ac:dyDescent="0.25">
      <c r="A1322" s="2" t="s">
        <v>1072</v>
      </c>
      <c r="B1322" s="2">
        <v>7.6</v>
      </c>
    </row>
    <row r="1323" spans="1:2" x14ac:dyDescent="0.25">
      <c r="A1323" s="2" t="s">
        <v>1385</v>
      </c>
      <c r="B1323" s="2">
        <v>5.6</v>
      </c>
    </row>
    <row r="1324" spans="1:2" x14ac:dyDescent="0.25">
      <c r="A1324" s="2" t="s">
        <v>2672</v>
      </c>
      <c r="B1324" s="2">
        <v>6.2</v>
      </c>
    </row>
    <row r="1325" spans="1:2" x14ac:dyDescent="0.25">
      <c r="A1325" s="2" t="s">
        <v>1144</v>
      </c>
      <c r="B1325" s="2">
        <v>4.4000000000000004</v>
      </c>
    </row>
    <row r="1326" spans="1:2" x14ac:dyDescent="0.25">
      <c r="A1326" s="2" t="s">
        <v>152</v>
      </c>
      <c r="B1326" s="2">
        <v>5.6</v>
      </c>
    </row>
    <row r="1327" spans="1:2" x14ac:dyDescent="0.25">
      <c r="A1327" s="2" t="s">
        <v>1639</v>
      </c>
      <c r="B1327" s="2">
        <v>5.5</v>
      </c>
    </row>
    <row r="1328" spans="1:2" x14ac:dyDescent="0.25">
      <c r="A1328" s="2" t="s">
        <v>581</v>
      </c>
      <c r="B1328" s="2">
        <v>6.7</v>
      </c>
    </row>
    <row r="1329" spans="1:2" x14ac:dyDescent="0.25">
      <c r="A1329" s="2" t="s">
        <v>1396</v>
      </c>
      <c r="B1329" s="2">
        <v>6.1</v>
      </c>
    </row>
    <row r="1330" spans="1:2" x14ac:dyDescent="0.25">
      <c r="A1330" s="2" t="s">
        <v>3791</v>
      </c>
      <c r="B1330" s="2">
        <v>6.2</v>
      </c>
    </row>
    <row r="1331" spans="1:2" x14ac:dyDescent="0.25">
      <c r="A1331" s="2" t="s">
        <v>2164</v>
      </c>
      <c r="B1331" s="2">
        <v>7.3</v>
      </c>
    </row>
    <row r="1332" spans="1:2" x14ac:dyDescent="0.25">
      <c r="A1332" s="2" t="s">
        <v>4273</v>
      </c>
      <c r="B1332" s="2">
        <v>6.6</v>
      </c>
    </row>
    <row r="1333" spans="1:2" x14ac:dyDescent="0.25">
      <c r="A1333" s="2" t="s">
        <v>4276</v>
      </c>
      <c r="B1333" s="2">
        <v>8.1999999999999993</v>
      </c>
    </row>
    <row r="1334" spans="1:2" x14ac:dyDescent="0.25">
      <c r="A1334" s="2" t="s">
        <v>1806</v>
      </c>
      <c r="B1334" s="2">
        <v>6.4</v>
      </c>
    </row>
    <row r="1335" spans="1:2" x14ac:dyDescent="0.25">
      <c r="A1335" s="2" t="s">
        <v>1444</v>
      </c>
      <c r="B1335" s="2">
        <v>6.4</v>
      </c>
    </row>
    <row r="1336" spans="1:2" x14ac:dyDescent="0.25">
      <c r="A1336" s="2" t="s">
        <v>4288</v>
      </c>
      <c r="B1336" s="2">
        <v>5.2</v>
      </c>
    </row>
    <row r="1337" spans="1:2" x14ac:dyDescent="0.25">
      <c r="A1337" s="2" t="s">
        <v>4291</v>
      </c>
      <c r="B1337" s="2">
        <v>6.5</v>
      </c>
    </row>
    <row r="1338" spans="1:2" x14ac:dyDescent="0.25">
      <c r="A1338" s="2" t="s">
        <v>2164</v>
      </c>
      <c r="B1338" s="2">
        <v>7.1</v>
      </c>
    </row>
    <row r="1339" spans="1:2" x14ac:dyDescent="0.25">
      <c r="A1339" s="2" t="s">
        <v>4301</v>
      </c>
      <c r="B1339" s="2">
        <v>4.8</v>
      </c>
    </row>
    <row r="1340" spans="1:2" x14ac:dyDescent="0.25">
      <c r="A1340" s="2" t="s">
        <v>1072</v>
      </c>
      <c r="B1340" s="2">
        <v>7.3</v>
      </c>
    </row>
    <row r="1341" spans="1:2" x14ac:dyDescent="0.25">
      <c r="A1341" s="2" t="s">
        <v>161</v>
      </c>
      <c r="B1341" s="2">
        <v>5.2</v>
      </c>
    </row>
    <row r="1342" spans="1:2" x14ac:dyDescent="0.25">
      <c r="A1342" s="2" t="s">
        <v>2396</v>
      </c>
      <c r="B1342" s="2">
        <v>7.7</v>
      </c>
    </row>
    <row r="1343" spans="1:2" x14ac:dyDescent="0.25">
      <c r="A1343" s="2" t="s">
        <v>1385</v>
      </c>
      <c r="B1343" s="2">
        <v>7.6</v>
      </c>
    </row>
    <row r="1344" spans="1:2" x14ac:dyDescent="0.25">
      <c r="A1344" s="2" t="s">
        <v>936</v>
      </c>
      <c r="B1344" s="2">
        <v>5.7</v>
      </c>
    </row>
    <row r="1345" spans="1:2" x14ac:dyDescent="0.25">
      <c r="A1345" s="2" t="s">
        <v>1639</v>
      </c>
      <c r="B1345" s="2">
        <v>7</v>
      </c>
    </row>
    <row r="1346" spans="1:2" x14ac:dyDescent="0.25">
      <c r="A1346" s="2" t="s">
        <v>538</v>
      </c>
      <c r="B1346" s="2">
        <v>6</v>
      </c>
    </row>
    <row r="1347" spans="1:2" x14ac:dyDescent="0.25">
      <c r="A1347" s="2" t="s">
        <v>4323</v>
      </c>
      <c r="B1347" s="2">
        <v>8.1</v>
      </c>
    </row>
    <row r="1348" spans="1:2" x14ac:dyDescent="0.25">
      <c r="A1348" s="2" t="s">
        <v>2164</v>
      </c>
      <c r="B1348" s="2">
        <v>8</v>
      </c>
    </row>
    <row r="1349" spans="1:2" x14ac:dyDescent="0.25">
      <c r="A1349" s="2" t="s">
        <v>1144</v>
      </c>
      <c r="B1349" s="2">
        <v>5.6</v>
      </c>
    </row>
    <row r="1350" spans="1:2" x14ac:dyDescent="0.25">
      <c r="A1350" s="2" t="s">
        <v>1099</v>
      </c>
      <c r="B1350" s="2">
        <v>6.1</v>
      </c>
    </row>
    <row r="1351" spans="1:2" x14ac:dyDescent="0.25">
      <c r="A1351" s="2" t="s">
        <v>4336</v>
      </c>
      <c r="B1351" s="2">
        <v>6.9</v>
      </c>
    </row>
    <row r="1352" spans="1:2" x14ac:dyDescent="0.25">
      <c r="A1352" s="2" t="s">
        <v>473</v>
      </c>
      <c r="B1352" s="2">
        <v>5.2</v>
      </c>
    </row>
    <row r="1353" spans="1:2" x14ac:dyDescent="0.25">
      <c r="A1353" s="2" t="s">
        <v>1385</v>
      </c>
      <c r="B1353" s="2">
        <v>7</v>
      </c>
    </row>
    <row r="1354" spans="1:2" x14ac:dyDescent="0.25">
      <c r="A1354" s="2" t="s">
        <v>293</v>
      </c>
      <c r="B1354" s="2">
        <v>6.3</v>
      </c>
    </row>
    <row r="1355" spans="1:2" x14ac:dyDescent="0.25">
      <c r="A1355" s="2" t="s">
        <v>684</v>
      </c>
      <c r="B1355" s="2">
        <v>7</v>
      </c>
    </row>
    <row r="1356" spans="1:2" x14ac:dyDescent="0.25">
      <c r="A1356" s="2" t="s">
        <v>54</v>
      </c>
      <c r="B1356" s="2">
        <v>5.3</v>
      </c>
    </row>
    <row r="1357" spans="1:2" x14ac:dyDescent="0.25">
      <c r="A1357" s="2" t="s">
        <v>754</v>
      </c>
      <c r="B1357" s="2">
        <v>6.9</v>
      </c>
    </row>
    <row r="1358" spans="1:2" x14ac:dyDescent="0.25">
      <c r="A1358" s="2" t="s">
        <v>40</v>
      </c>
      <c r="B1358" s="2">
        <v>6.2</v>
      </c>
    </row>
    <row r="1359" spans="1:2" x14ac:dyDescent="0.25">
      <c r="A1359" s="2" t="s">
        <v>3371</v>
      </c>
      <c r="B1359" s="2">
        <v>6.4</v>
      </c>
    </row>
    <row r="1360" spans="1:2" x14ac:dyDescent="0.25">
      <c r="A1360" s="2" t="s">
        <v>4336</v>
      </c>
      <c r="B1360" s="2">
        <v>6.4</v>
      </c>
    </row>
    <row r="1361" spans="1:2" x14ac:dyDescent="0.25">
      <c r="A1361" s="2" t="s">
        <v>4363</v>
      </c>
      <c r="B1361" s="2">
        <v>5.7</v>
      </c>
    </row>
    <row r="1362" spans="1:2" x14ac:dyDescent="0.25">
      <c r="A1362" s="2" t="s">
        <v>321</v>
      </c>
      <c r="B1362" s="2">
        <v>6.1</v>
      </c>
    </row>
    <row r="1363" spans="1:2" x14ac:dyDescent="0.25">
      <c r="A1363" s="2" t="s">
        <v>936</v>
      </c>
      <c r="B1363" s="2">
        <v>5.4</v>
      </c>
    </row>
    <row r="1364" spans="1:2" x14ac:dyDescent="0.25">
      <c r="A1364" s="2" t="s">
        <v>3971</v>
      </c>
      <c r="B1364" s="2">
        <v>6.7</v>
      </c>
    </row>
    <row r="1365" spans="1:2" x14ac:dyDescent="0.25">
      <c r="A1365" s="2" t="s">
        <v>2089</v>
      </c>
      <c r="B1365" s="2">
        <v>6.8</v>
      </c>
    </row>
    <row r="1366" spans="1:2" x14ac:dyDescent="0.25">
      <c r="A1366" s="2" t="s">
        <v>3752</v>
      </c>
      <c r="B1366" s="2">
        <v>6</v>
      </c>
    </row>
    <row r="1367" spans="1:2" x14ac:dyDescent="0.25">
      <c r="A1367" s="2" t="s">
        <v>1726</v>
      </c>
      <c r="B1367" s="2">
        <v>7.8</v>
      </c>
    </row>
    <row r="1368" spans="1:2" x14ac:dyDescent="0.25">
      <c r="A1368" s="2" t="s">
        <v>4376</v>
      </c>
      <c r="B1368" s="2">
        <v>5.3</v>
      </c>
    </row>
    <row r="1369" spans="1:2" x14ac:dyDescent="0.25">
      <c r="A1369" s="2" t="s">
        <v>429</v>
      </c>
      <c r="B1369" s="2">
        <v>4.5</v>
      </c>
    </row>
    <row r="1370" spans="1:2" x14ac:dyDescent="0.25">
      <c r="A1370" s="2" t="s">
        <v>1094</v>
      </c>
      <c r="B1370" s="2">
        <v>5.4</v>
      </c>
    </row>
    <row r="1371" spans="1:2" x14ac:dyDescent="0.25">
      <c r="A1371" s="2" t="s">
        <v>1094</v>
      </c>
      <c r="B1371" s="2">
        <v>7.8</v>
      </c>
    </row>
    <row r="1372" spans="1:2" x14ac:dyDescent="0.25">
      <c r="A1372" s="2" t="s">
        <v>4386</v>
      </c>
      <c r="B1372" s="2">
        <v>7.2</v>
      </c>
    </row>
    <row r="1373" spans="1:2" x14ac:dyDescent="0.25">
      <c r="A1373" s="2" t="s">
        <v>909</v>
      </c>
      <c r="B1373" s="2">
        <v>6.6</v>
      </c>
    </row>
    <row r="1374" spans="1:2" x14ac:dyDescent="0.25">
      <c r="A1374" s="2" t="s">
        <v>93</v>
      </c>
      <c r="B1374" s="2">
        <v>7.6</v>
      </c>
    </row>
    <row r="1375" spans="1:2" x14ac:dyDescent="0.25">
      <c r="A1375" s="2" t="s">
        <v>4393</v>
      </c>
      <c r="B1375" s="2">
        <v>5.9</v>
      </c>
    </row>
    <row r="1376" spans="1:2" x14ac:dyDescent="0.25">
      <c r="A1376" s="2" t="s">
        <v>233</v>
      </c>
      <c r="B1376" s="2">
        <v>6.7</v>
      </c>
    </row>
    <row r="1377" spans="1:2" x14ac:dyDescent="0.25">
      <c r="A1377" s="2" t="s">
        <v>1072</v>
      </c>
      <c r="B1377" s="2">
        <v>7.7</v>
      </c>
    </row>
    <row r="1378" spans="1:2" x14ac:dyDescent="0.25">
      <c r="A1378" s="2" t="s">
        <v>1946</v>
      </c>
      <c r="B1378" s="2">
        <v>5.4</v>
      </c>
    </row>
    <row r="1379" spans="1:2" x14ac:dyDescent="0.25">
      <c r="A1379" s="2" t="s">
        <v>684</v>
      </c>
      <c r="B1379" s="2">
        <v>6.9</v>
      </c>
    </row>
    <row r="1380" spans="1:2" x14ac:dyDescent="0.25">
      <c r="A1380" s="2" t="s">
        <v>3698</v>
      </c>
      <c r="B1380" s="2">
        <v>7.7</v>
      </c>
    </row>
    <row r="1381" spans="1:2" x14ac:dyDescent="0.25">
      <c r="A1381" s="2" t="s">
        <v>936</v>
      </c>
      <c r="B1381" s="2">
        <v>6.8</v>
      </c>
    </row>
    <row r="1382" spans="1:2" x14ac:dyDescent="0.25">
      <c r="A1382" s="2" t="s">
        <v>913</v>
      </c>
      <c r="B1382" s="2">
        <v>6.4</v>
      </c>
    </row>
    <row r="1383" spans="1:2" x14ac:dyDescent="0.25">
      <c r="A1383" s="2" t="s">
        <v>684</v>
      </c>
      <c r="B1383" s="2">
        <v>5.7</v>
      </c>
    </row>
    <row r="1384" spans="1:2" x14ac:dyDescent="0.25">
      <c r="A1384" s="2" t="s">
        <v>1007</v>
      </c>
      <c r="B1384" s="2">
        <v>7.3</v>
      </c>
    </row>
    <row r="1385" spans="1:2" x14ac:dyDescent="0.25">
      <c r="A1385" s="2" t="s">
        <v>1385</v>
      </c>
      <c r="B1385" s="2">
        <v>6.8</v>
      </c>
    </row>
    <row r="1386" spans="1:2" x14ac:dyDescent="0.25">
      <c r="A1386" s="2" t="s">
        <v>1099</v>
      </c>
      <c r="B1386" s="2">
        <v>6.3</v>
      </c>
    </row>
    <row r="1387" spans="1:2" x14ac:dyDescent="0.25">
      <c r="A1387" s="2" t="s">
        <v>1099</v>
      </c>
      <c r="B1387" s="2">
        <v>5.9</v>
      </c>
    </row>
    <row r="1388" spans="1:2" x14ac:dyDescent="0.25">
      <c r="A1388" s="2" t="s">
        <v>3443</v>
      </c>
      <c r="B1388" s="2">
        <v>7.4</v>
      </c>
    </row>
    <row r="1389" spans="1:2" x14ac:dyDescent="0.25">
      <c r="A1389" s="2" t="s">
        <v>1396</v>
      </c>
      <c r="B1389" s="2">
        <v>8.3000000000000007</v>
      </c>
    </row>
    <row r="1390" spans="1:2" x14ac:dyDescent="0.25">
      <c r="A1390" s="2" t="s">
        <v>4427</v>
      </c>
      <c r="B1390" s="2">
        <v>6.2</v>
      </c>
    </row>
    <row r="1391" spans="1:2" x14ac:dyDescent="0.25">
      <c r="A1391" s="2" t="s">
        <v>1094</v>
      </c>
      <c r="B1391" s="2">
        <v>6.3</v>
      </c>
    </row>
    <row r="1392" spans="1:2" x14ac:dyDescent="0.25">
      <c r="A1392" s="2" t="s">
        <v>1439</v>
      </c>
      <c r="B1392" s="2">
        <v>5.8</v>
      </c>
    </row>
    <row r="1393" spans="1:2" x14ac:dyDescent="0.25">
      <c r="A1393" s="2" t="s">
        <v>3905</v>
      </c>
      <c r="B1393" s="2">
        <v>7.5</v>
      </c>
    </row>
    <row r="1394" spans="1:2" x14ac:dyDescent="0.25">
      <c r="A1394" s="2" t="s">
        <v>2714</v>
      </c>
      <c r="B1394" s="2">
        <v>6.3</v>
      </c>
    </row>
    <row r="1395" spans="1:2" x14ac:dyDescent="0.25">
      <c r="A1395" s="2" t="s">
        <v>93</v>
      </c>
      <c r="B1395" s="2">
        <v>6.4</v>
      </c>
    </row>
    <row r="1396" spans="1:2" x14ac:dyDescent="0.25">
      <c r="A1396" s="2" t="s">
        <v>4443</v>
      </c>
      <c r="B1396" s="2">
        <v>7.2</v>
      </c>
    </row>
    <row r="1397" spans="1:2" x14ac:dyDescent="0.25">
      <c r="A1397" s="2" t="s">
        <v>593</v>
      </c>
      <c r="B1397" s="2">
        <v>6.3</v>
      </c>
    </row>
    <row r="1398" spans="1:2" x14ac:dyDescent="0.25">
      <c r="A1398" s="2" t="s">
        <v>1072</v>
      </c>
      <c r="B1398" s="2">
        <v>6.9</v>
      </c>
    </row>
    <row r="1399" spans="1:2" x14ac:dyDescent="0.25">
      <c r="A1399" s="2" t="s">
        <v>1099</v>
      </c>
      <c r="B1399" s="2">
        <v>6.6</v>
      </c>
    </row>
    <row r="1400" spans="1:2" x14ac:dyDescent="0.25">
      <c r="A1400" s="2" t="s">
        <v>1094</v>
      </c>
      <c r="B1400" s="2">
        <v>6</v>
      </c>
    </row>
    <row r="1401" spans="1:2" x14ac:dyDescent="0.25">
      <c r="A1401" s="2" t="s">
        <v>4452</v>
      </c>
      <c r="B1401" s="2">
        <v>7.5</v>
      </c>
    </row>
    <row r="1402" spans="1:2" x14ac:dyDescent="0.25">
      <c r="A1402" s="2" t="s">
        <v>3741</v>
      </c>
      <c r="B1402" s="2">
        <v>7.7</v>
      </c>
    </row>
    <row r="1403" spans="1:2" x14ac:dyDescent="0.25">
      <c r="A1403" s="2" t="s">
        <v>1094</v>
      </c>
      <c r="B1403" s="2">
        <v>6.2</v>
      </c>
    </row>
    <row r="1404" spans="1:2" x14ac:dyDescent="0.25">
      <c r="A1404" s="2" t="s">
        <v>1954</v>
      </c>
      <c r="B1404" s="2">
        <v>5.4</v>
      </c>
    </row>
    <row r="1405" spans="1:2" x14ac:dyDescent="0.25">
      <c r="A1405" s="2" t="s">
        <v>184</v>
      </c>
      <c r="B1405" s="2">
        <v>6.6</v>
      </c>
    </row>
    <row r="1406" spans="1:2" x14ac:dyDescent="0.25">
      <c r="A1406" s="2" t="s">
        <v>1099</v>
      </c>
      <c r="B1406" s="2">
        <v>5.3</v>
      </c>
    </row>
    <row r="1407" spans="1:2" x14ac:dyDescent="0.25">
      <c r="A1407" s="2" t="s">
        <v>2459</v>
      </c>
      <c r="B1407" s="2">
        <v>5.6</v>
      </c>
    </row>
    <row r="1408" spans="1:2" x14ac:dyDescent="0.25">
      <c r="A1408" s="2" t="s">
        <v>1099</v>
      </c>
      <c r="B1408" s="2">
        <v>5.9</v>
      </c>
    </row>
    <row r="1409" spans="1:2" x14ac:dyDescent="0.25">
      <c r="A1409" s="2" t="s">
        <v>1126</v>
      </c>
      <c r="B1409" s="2">
        <v>7.8</v>
      </c>
    </row>
    <row r="1410" spans="1:2" x14ac:dyDescent="0.25">
      <c r="A1410" s="2" t="s">
        <v>2619</v>
      </c>
      <c r="B1410" s="2">
        <v>6.7</v>
      </c>
    </row>
    <row r="1411" spans="1:2" x14ac:dyDescent="0.25">
      <c r="A1411" s="2" t="s">
        <v>4475</v>
      </c>
      <c r="B1411" s="2">
        <v>7.4</v>
      </c>
    </row>
    <row r="1412" spans="1:2" x14ac:dyDescent="0.25">
      <c r="A1412" s="2" t="s">
        <v>3657</v>
      </c>
      <c r="B1412" s="2">
        <v>6.2</v>
      </c>
    </row>
    <row r="1413" spans="1:2" x14ac:dyDescent="0.25">
      <c r="A1413" s="2" t="s">
        <v>754</v>
      </c>
      <c r="B1413" s="2">
        <v>5.4</v>
      </c>
    </row>
    <row r="1414" spans="1:2" x14ac:dyDescent="0.25">
      <c r="A1414" s="2" t="s">
        <v>1806</v>
      </c>
      <c r="B1414" s="2">
        <v>6.7</v>
      </c>
    </row>
    <row r="1415" spans="1:2" x14ac:dyDescent="0.25">
      <c r="A1415" s="2" t="s">
        <v>1099</v>
      </c>
      <c r="B1415" s="2">
        <v>5.3</v>
      </c>
    </row>
    <row r="1416" spans="1:2" x14ac:dyDescent="0.25">
      <c r="A1416" s="2" t="s">
        <v>936</v>
      </c>
      <c r="B1416" s="2">
        <v>5.9</v>
      </c>
    </row>
    <row r="1417" spans="1:2" x14ac:dyDescent="0.25">
      <c r="A1417" s="2" t="s">
        <v>3337</v>
      </c>
      <c r="B1417" s="2">
        <v>4.8</v>
      </c>
    </row>
    <row r="1418" spans="1:2" x14ac:dyDescent="0.25">
      <c r="A1418" s="2" t="s">
        <v>4497</v>
      </c>
      <c r="B1418" s="2">
        <v>7.3</v>
      </c>
    </row>
    <row r="1419" spans="1:2" x14ac:dyDescent="0.25">
      <c r="A1419" s="2" t="s">
        <v>728</v>
      </c>
      <c r="B1419" s="2">
        <v>3.8</v>
      </c>
    </row>
    <row r="1420" spans="1:2" x14ac:dyDescent="0.25">
      <c r="A1420" s="2" t="s">
        <v>4393</v>
      </c>
      <c r="B1420" s="2">
        <v>8.5</v>
      </c>
    </row>
    <row r="1421" spans="1:2" x14ac:dyDescent="0.25">
      <c r="A1421" s="2" t="s">
        <v>1942</v>
      </c>
      <c r="B1421" s="2">
        <v>6.8</v>
      </c>
    </row>
    <row r="1422" spans="1:2" x14ac:dyDescent="0.25">
      <c r="A1422" s="2" t="s">
        <v>3587</v>
      </c>
      <c r="B1422" s="2">
        <v>6.8</v>
      </c>
    </row>
    <row r="1423" spans="1:2" x14ac:dyDescent="0.25">
      <c r="A1423" s="2" t="s">
        <v>3905</v>
      </c>
      <c r="B1423" s="2">
        <v>5.3</v>
      </c>
    </row>
    <row r="1424" spans="1:2" x14ac:dyDescent="0.25">
      <c r="A1424" s="2" t="s">
        <v>152</v>
      </c>
      <c r="B1424" s="2">
        <v>7.3</v>
      </c>
    </row>
    <row r="1425" spans="1:2" x14ac:dyDescent="0.25">
      <c r="A1425" s="2" t="s">
        <v>1126</v>
      </c>
      <c r="B1425" s="2">
        <v>6.6</v>
      </c>
    </row>
    <row r="1426" spans="1:2" x14ac:dyDescent="0.25">
      <c r="A1426" s="2" t="s">
        <v>3159</v>
      </c>
      <c r="B1426" s="2">
        <v>6.2</v>
      </c>
    </row>
    <row r="1427" spans="1:2" x14ac:dyDescent="0.25">
      <c r="A1427" s="2" t="s">
        <v>3131</v>
      </c>
      <c r="B1427" s="2">
        <v>5.2</v>
      </c>
    </row>
    <row r="1428" spans="1:2" x14ac:dyDescent="0.25">
      <c r="A1428" s="2" t="s">
        <v>2619</v>
      </c>
      <c r="B1428" s="2">
        <v>6.2</v>
      </c>
    </row>
    <row r="1429" spans="1:2" x14ac:dyDescent="0.25">
      <c r="A1429" s="2" t="s">
        <v>1385</v>
      </c>
      <c r="B1429" s="2">
        <v>6.2</v>
      </c>
    </row>
    <row r="1430" spans="1:2" x14ac:dyDescent="0.25">
      <c r="A1430" s="2" t="s">
        <v>4529</v>
      </c>
      <c r="B1430" s="2">
        <v>6.6</v>
      </c>
    </row>
    <row r="1431" spans="1:2" x14ac:dyDescent="0.25">
      <c r="A1431" s="2" t="s">
        <v>54</v>
      </c>
      <c r="B1431" s="2">
        <v>6.4</v>
      </c>
    </row>
    <row r="1432" spans="1:2" x14ac:dyDescent="0.25">
      <c r="A1432" s="2" t="s">
        <v>936</v>
      </c>
      <c r="B1432" s="2">
        <v>6.2</v>
      </c>
    </row>
    <row r="1433" spans="1:2" x14ac:dyDescent="0.25">
      <c r="A1433" s="2" t="s">
        <v>802</v>
      </c>
      <c r="B1433" s="2">
        <v>5.0999999999999996</v>
      </c>
    </row>
    <row r="1434" spans="1:2" x14ac:dyDescent="0.25">
      <c r="A1434" s="2" t="s">
        <v>1396</v>
      </c>
      <c r="B1434" s="2">
        <v>6.6</v>
      </c>
    </row>
    <row r="1435" spans="1:2" x14ac:dyDescent="0.25">
      <c r="A1435" s="2" t="s">
        <v>233</v>
      </c>
      <c r="B1435" s="2">
        <v>6.1</v>
      </c>
    </row>
    <row r="1436" spans="1:2" x14ac:dyDescent="0.25">
      <c r="A1436" s="2" t="s">
        <v>356</v>
      </c>
      <c r="B1436" s="2">
        <v>6.1</v>
      </c>
    </row>
    <row r="1437" spans="1:2" x14ac:dyDescent="0.25">
      <c r="A1437" s="2" t="s">
        <v>1126</v>
      </c>
      <c r="B1437" s="2">
        <v>6.6</v>
      </c>
    </row>
    <row r="1438" spans="1:2" x14ac:dyDescent="0.25">
      <c r="A1438" s="2" t="s">
        <v>1435</v>
      </c>
      <c r="B1438" s="2">
        <v>5.9</v>
      </c>
    </row>
    <row r="1439" spans="1:2" x14ac:dyDescent="0.25">
      <c r="A1439" s="2" t="s">
        <v>1686</v>
      </c>
      <c r="B1439" s="2">
        <v>6.3</v>
      </c>
    </row>
    <row r="1440" spans="1:2" x14ac:dyDescent="0.25">
      <c r="A1440" s="2" t="s">
        <v>1072</v>
      </c>
      <c r="B1440" s="2">
        <v>7.1</v>
      </c>
    </row>
    <row r="1441" spans="1:2" x14ac:dyDescent="0.25">
      <c r="A1441" s="2" t="s">
        <v>775</v>
      </c>
      <c r="B1441" s="2">
        <v>5</v>
      </c>
    </row>
    <row r="1442" spans="1:2" x14ac:dyDescent="0.25">
      <c r="A1442" s="2" t="s">
        <v>4562</v>
      </c>
      <c r="B1442" s="2">
        <v>5.6</v>
      </c>
    </row>
    <row r="1443" spans="1:2" x14ac:dyDescent="0.25">
      <c r="A1443" s="2" t="s">
        <v>1639</v>
      </c>
      <c r="B1443" s="2">
        <v>7.4</v>
      </c>
    </row>
    <row r="1444" spans="1:2" x14ac:dyDescent="0.25">
      <c r="A1444" s="2" t="s">
        <v>4568</v>
      </c>
      <c r="B1444" s="2">
        <v>4.5</v>
      </c>
    </row>
    <row r="1445" spans="1:2" x14ac:dyDescent="0.25">
      <c r="A1445" s="2" t="s">
        <v>1385</v>
      </c>
      <c r="B1445" s="2">
        <v>6.2</v>
      </c>
    </row>
    <row r="1446" spans="1:2" x14ac:dyDescent="0.25">
      <c r="A1446" s="2" t="s">
        <v>4577</v>
      </c>
      <c r="B1446" s="2">
        <v>5</v>
      </c>
    </row>
    <row r="1447" spans="1:2" x14ac:dyDescent="0.25">
      <c r="A1447" s="2" t="s">
        <v>233</v>
      </c>
      <c r="B1447" s="2">
        <v>6.5</v>
      </c>
    </row>
    <row r="1448" spans="1:2" x14ac:dyDescent="0.25">
      <c r="A1448" s="2" t="s">
        <v>1144</v>
      </c>
      <c r="B1448" s="2">
        <v>5.0999999999999996</v>
      </c>
    </row>
    <row r="1449" spans="1:2" x14ac:dyDescent="0.25">
      <c r="A1449" s="2" t="s">
        <v>816</v>
      </c>
      <c r="B1449" s="2">
        <v>6.5</v>
      </c>
    </row>
    <row r="1450" spans="1:2" x14ac:dyDescent="0.25">
      <c r="A1450" s="2" t="s">
        <v>1054</v>
      </c>
      <c r="B1450" s="2">
        <v>6.2</v>
      </c>
    </row>
    <row r="1451" spans="1:2" x14ac:dyDescent="0.25">
      <c r="A1451" s="2" t="s">
        <v>2459</v>
      </c>
      <c r="B1451" s="2">
        <v>6.3</v>
      </c>
    </row>
    <row r="1452" spans="1:2" x14ac:dyDescent="0.25">
      <c r="A1452" s="2" t="s">
        <v>1954</v>
      </c>
      <c r="B1452" s="2">
        <v>3.8</v>
      </c>
    </row>
    <row r="1453" spans="1:2" x14ac:dyDescent="0.25">
      <c r="A1453" s="2" t="s">
        <v>2619</v>
      </c>
      <c r="B1453" s="2">
        <v>5.2</v>
      </c>
    </row>
    <row r="1454" spans="1:2" x14ac:dyDescent="0.25">
      <c r="A1454" s="2" t="s">
        <v>34</v>
      </c>
      <c r="B1454" s="2">
        <v>6</v>
      </c>
    </row>
    <row r="1455" spans="1:2" x14ac:dyDescent="0.25">
      <c r="A1455" s="2" t="s">
        <v>4602</v>
      </c>
      <c r="B1455" s="2">
        <v>6.2</v>
      </c>
    </row>
    <row r="1456" spans="1:2" x14ac:dyDescent="0.25">
      <c r="A1456" s="2" t="s">
        <v>1248</v>
      </c>
      <c r="B1456" s="2">
        <v>5.7</v>
      </c>
    </row>
    <row r="1457" spans="1:2" x14ac:dyDescent="0.25">
      <c r="A1457" s="2" t="s">
        <v>3915</v>
      </c>
      <c r="B1457" s="2">
        <v>6.7</v>
      </c>
    </row>
    <row r="1458" spans="1:2" x14ac:dyDescent="0.25">
      <c r="A1458" s="2" t="s">
        <v>2164</v>
      </c>
      <c r="B1458" s="2">
        <v>6.8</v>
      </c>
    </row>
    <row r="1459" spans="1:2" x14ac:dyDescent="0.25">
      <c r="A1459" s="2" t="s">
        <v>4612</v>
      </c>
      <c r="B1459" s="2">
        <v>6</v>
      </c>
    </row>
    <row r="1460" spans="1:2" x14ac:dyDescent="0.25">
      <c r="A1460" s="2" t="s">
        <v>3741</v>
      </c>
      <c r="B1460" s="2">
        <v>7.3</v>
      </c>
    </row>
    <row r="1461" spans="1:2" x14ac:dyDescent="0.25">
      <c r="A1461" s="2" t="s">
        <v>802</v>
      </c>
      <c r="B1461" s="2">
        <v>5.5</v>
      </c>
    </row>
    <row r="1462" spans="1:2" x14ac:dyDescent="0.25">
      <c r="A1462" s="2" t="s">
        <v>3284</v>
      </c>
      <c r="B1462" s="2">
        <v>6.7</v>
      </c>
    </row>
    <row r="1463" spans="1:2" x14ac:dyDescent="0.25">
      <c r="A1463" s="2" t="s">
        <v>1131</v>
      </c>
      <c r="B1463" s="2">
        <v>4.8</v>
      </c>
    </row>
    <row r="1464" spans="1:2" x14ac:dyDescent="0.25">
      <c r="A1464" s="2" t="s">
        <v>321</v>
      </c>
      <c r="B1464" s="2">
        <v>5.7</v>
      </c>
    </row>
    <row r="1465" spans="1:2" x14ac:dyDescent="0.25">
      <c r="A1465" s="2" t="s">
        <v>775</v>
      </c>
      <c r="B1465" s="2">
        <v>5.0999999999999996</v>
      </c>
    </row>
    <row r="1466" spans="1:2" x14ac:dyDescent="0.25">
      <c r="A1466" s="2" t="s">
        <v>321</v>
      </c>
      <c r="B1466" s="2">
        <v>6</v>
      </c>
    </row>
    <row r="1467" spans="1:2" x14ac:dyDescent="0.25">
      <c r="A1467" s="2" t="s">
        <v>4633</v>
      </c>
      <c r="B1467" s="2">
        <v>4.2</v>
      </c>
    </row>
    <row r="1468" spans="1:2" x14ac:dyDescent="0.25">
      <c r="A1468" s="2" t="s">
        <v>4636</v>
      </c>
      <c r="B1468" s="2">
        <v>7.4</v>
      </c>
    </row>
    <row r="1469" spans="1:2" x14ac:dyDescent="0.25">
      <c r="A1469" s="2" t="s">
        <v>34</v>
      </c>
      <c r="B1469" s="2">
        <v>4.5999999999999996</v>
      </c>
    </row>
    <row r="1470" spans="1:2" x14ac:dyDescent="0.25">
      <c r="A1470" s="2" t="s">
        <v>936</v>
      </c>
      <c r="B1470" s="2">
        <v>6.9</v>
      </c>
    </row>
    <row r="1471" spans="1:2" x14ac:dyDescent="0.25">
      <c r="A1471" s="2" t="s">
        <v>2164</v>
      </c>
      <c r="B1471" s="2">
        <v>6.9</v>
      </c>
    </row>
    <row r="1472" spans="1:2" x14ac:dyDescent="0.25">
      <c r="A1472" s="2" t="s">
        <v>1265</v>
      </c>
      <c r="B1472" s="2">
        <v>8</v>
      </c>
    </row>
    <row r="1473" spans="1:2" x14ac:dyDescent="0.25">
      <c r="A1473" s="2" t="s">
        <v>919</v>
      </c>
      <c r="B1473" s="2">
        <v>6.4</v>
      </c>
    </row>
    <row r="1474" spans="1:2" x14ac:dyDescent="0.25">
      <c r="A1474" s="2" t="s">
        <v>1396</v>
      </c>
      <c r="B1474" s="2">
        <v>6.3</v>
      </c>
    </row>
    <row r="1475" spans="1:2" x14ac:dyDescent="0.25">
      <c r="A1475" s="2" t="s">
        <v>2065</v>
      </c>
      <c r="B1475" s="2">
        <v>8.4</v>
      </c>
    </row>
    <row r="1476" spans="1:2" x14ac:dyDescent="0.25">
      <c r="A1476" s="2" t="s">
        <v>816</v>
      </c>
      <c r="B1476" s="2">
        <v>7.1</v>
      </c>
    </row>
    <row r="1477" spans="1:2" x14ac:dyDescent="0.25">
      <c r="A1477" s="2" t="s">
        <v>4659</v>
      </c>
      <c r="B1477" s="2">
        <v>6.8</v>
      </c>
    </row>
    <row r="1478" spans="1:2" x14ac:dyDescent="0.25">
      <c r="A1478" s="2" t="s">
        <v>2164</v>
      </c>
      <c r="B1478" s="2">
        <v>7.5</v>
      </c>
    </row>
    <row r="1479" spans="1:2" x14ac:dyDescent="0.25">
      <c r="A1479" s="2" t="s">
        <v>399</v>
      </c>
      <c r="B1479" s="2">
        <v>4.5</v>
      </c>
    </row>
    <row r="1480" spans="1:2" x14ac:dyDescent="0.25">
      <c r="A1480" s="2" t="s">
        <v>4668</v>
      </c>
      <c r="B1480" s="2">
        <v>5.7</v>
      </c>
    </row>
    <row r="1481" spans="1:2" x14ac:dyDescent="0.25">
      <c r="A1481" s="2" t="s">
        <v>1078</v>
      </c>
      <c r="B1481" s="2">
        <v>6.8</v>
      </c>
    </row>
    <row r="1482" spans="1:2" x14ac:dyDescent="0.25">
      <c r="A1482" s="2" t="s">
        <v>1094</v>
      </c>
      <c r="B1482" s="2">
        <v>5.4</v>
      </c>
    </row>
    <row r="1483" spans="1:2" x14ac:dyDescent="0.25">
      <c r="A1483" s="2" t="s">
        <v>152</v>
      </c>
      <c r="B1483" s="2">
        <v>7.2</v>
      </c>
    </row>
    <row r="1484" spans="1:2" x14ac:dyDescent="0.25">
      <c r="A1484" s="2" t="s">
        <v>1209</v>
      </c>
      <c r="B1484" s="2">
        <v>7.3</v>
      </c>
    </row>
    <row r="1485" spans="1:2" x14ac:dyDescent="0.25">
      <c r="A1485" s="2" t="s">
        <v>4684</v>
      </c>
      <c r="B1485" s="2">
        <v>5.2</v>
      </c>
    </row>
    <row r="1486" spans="1:2" x14ac:dyDescent="0.25">
      <c r="A1486" s="2" t="s">
        <v>321</v>
      </c>
      <c r="B1486" s="2">
        <v>5.5</v>
      </c>
    </row>
    <row r="1487" spans="1:2" x14ac:dyDescent="0.25">
      <c r="A1487" s="2" t="s">
        <v>434</v>
      </c>
      <c r="B1487" s="2">
        <v>7.7</v>
      </c>
    </row>
    <row r="1488" spans="1:2" x14ac:dyDescent="0.25">
      <c r="A1488" s="2" t="s">
        <v>152</v>
      </c>
      <c r="B1488" s="2">
        <v>7.1</v>
      </c>
    </row>
    <row r="1489" spans="1:2" x14ac:dyDescent="0.25">
      <c r="A1489" s="2" t="s">
        <v>1726</v>
      </c>
      <c r="B1489" s="2">
        <v>5.3</v>
      </c>
    </row>
    <row r="1490" spans="1:2" x14ac:dyDescent="0.25">
      <c r="A1490" s="2" t="s">
        <v>1503</v>
      </c>
      <c r="B1490" s="2">
        <v>5.6</v>
      </c>
    </row>
    <row r="1491" spans="1:2" x14ac:dyDescent="0.25">
      <c r="A1491" s="2" t="s">
        <v>2459</v>
      </c>
      <c r="B1491" s="2">
        <v>5.7</v>
      </c>
    </row>
    <row r="1492" spans="1:2" x14ac:dyDescent="0.25">
      <c r="A1492" s="2" t="s">
        <v>3642</v>
      </c>
      <c r="B1492" s="2">
        <v>7.1</v>
      </c>
    </row>
    <row r="1493" spans="1:2" x14ac:dyDescent="0.25">
      <c r="A1493" s="2" t="s">
        <v>3741</v>
      </c>
      <c r="B1493" s="2">
        <v>7.5</v>
      </c>
    </row>
    <row r="1494" spans="1:2" x14ac:dyDescent="0.25">
      <c r="A1494" s="2" t="s">
        <v>2560</v>
      </c>
      <c r="B1494" s="2">
        <v>7.6</v>
      </c>
    </row>
    <row r="1495" spans="1:2" x14ac:dyDescent="0.25">
      <c r="A1495" s="2" t="s">
        <v>2255</v>
      </c>
      <c r="B1495" s="2">
        <v>5.5</v>
      </c>
    </row>
    <row r="1496" spans="1:2" x14ac:dyDescent="0.25">
      <c r="A1496" s="2" t="s">
        <v>1144</v>
      </c>
      <c r="B1496" s="2">
        <v>5.0999999999999996</v>
      </c>
    </row>
    <row r="1497" spans="1:2" x14ac:dyDescent="0.25">
      <c r="A1497" s="2" t="s">
        <v>191</v>
      </c>
      <c r="B1497" s="2">
        <v>6.3</v>
      </c>
    </row>
    <row r="1498" spans="1:2" x14ac:dyDescent="0.25">
      <c r="A1498" s="2" t="s">
        <v>238</v>
      </c>
      <c r="B1498" s="2">
        <v>4.9000000000000004</v>
      </c>
    </row>
    <row r="1499" spans="1:2" x14ac:dyDescent="0.25">
      <c r="A1499" s="2" t="s">
        <v>4725</v>
      </c>
      <c r="B1499" s="2">
        <v>6.5</v>
      </c>
    </row>
    <row r="1500" spans="1:2" x14ac:dyDescent="0.25">
      <c r="A1500" s="2" t="s">
        <v>4728</v>
      </c>
      <c r="B1500" s="2">
        <v>5.6</v>
      </c>
    </row>
    <row r="1501" spans="1:2" x14ac:dyDescent="0.25">
      <c r="A1501" s="2" t="s">
        <v>3011</v>
      </c>
      <c r="B1501" s="2">
        <v>5.3</v>
      </c>
    </row>
    <row r="1502" spans="1:2" x14ac:dyDescent="0.25">
      <c r="A1502" s="2" t="s">
        <v>321</v>
      </c>
      <c r="B1502" s="2">
        <v>6.5</v>
      </c>
    </row>
    <row r="1503" spans="1:2" x14ac:dyDescent="0.25">
      <c r="A1503" s="2" t="s">
        <v>3055</v>
      </c>
      <c r="B1503" s="2">
        <v>6.8</v>
      </c>
    </row>
    <row r="1504" spans="1:2" x14ac:dyDescent="0.25">
      <c r="A1504" s="2" t="s">
        <v>233</v>
      </c>
      <c r="B1504" s="2">
        <v>6.5</v>
      </c>
    </row>
    <row r="1505" spans="1:2" x14ac:dyDescent="0.25">
      <c r="A1505" s="2" t="s">
        <v>936</v>
      </c>
      <c r="B1505" s="2">
        <v>6</v>
      </c>
    </row>
    <row r="1506" spans="1:2" x14ac:dyDescent="0.25">
      <c r="A1506" s="2" t="s">
        <v>26</v>
      </c>
      <c r="B1506" s="2">
        <v>8.4</v>
      </c>
    </row>
    <row r="1507" spans="1:2" x14ac:dyDescent="0.25">
      <c r="A1507" s="2" t="s">
        <v>1806</v>
      </c>
      <c r="B1507" s="2">
        <v>6</v>
      </c>
    </row>
    <row r="1508" spans="1:2" x14ac:dyDescent="0.25">
      <c r="A1508" s="2" t="s">
        <v>152</v>
      </c>
      <c r="B1508" s="2">
        <v>7.6</v>
      </c>
    </row>
    <row r="1509" spans="1:2" x14ac:dyDescent="0.25">
      <c r="A1509" s="2" t="s">
        <v>1094</v>
      </c>
      <c r="B1509" s="2">
        <v>5.6</v>
      </c>
    </row>
    <row r="1510" spans="1:2" x14ac:dyDescent="0.25">
      <c r="A1510" s="2" t="s">
        <v>1686</v>
      </c>
      <c r="B1510" s="2">
        <v>6.9</v>
      </c>
    </row>
    <row r="1511" spans="1:2" x14ac:dyDescent="0.25">
      <c r="A1511" s="2" t="s">
        <v>4203</v>
      </c>
      <c r="B1511" s="2">
        <v>6.4</v>
      </c>
    </row>
    <row r="1512" spans="1:2" x14ac:dyDescent="0.25">
      <c r="A1512" s="2" t="s">
        <v>4759</v>
      </c>
      <c r="B1512" s="2">
        <v>5.0999999999999996</v>
      </c>
    </row>
    <row r="1513" spans="1:2" x14ac:dyDescent="0.25">
      <c r="A1513" s="2" t="s">
        <v>4761</v>
      </c>
      <c r="B1513" s="2">
        <v>7</v>
      </c>
    </row>
    <row r="1514" spans="1:2" x14ac:dyDescent="0.25">
      <c r="A1514" s="2" t="s">
        <v>4764</v>
      </c>
      <c r="B1514" s="2">
        <v>5.7</v>
      </c>
    </row>
    <row r="1515" spans="1:2" x14ac:dyDescent="0.25">
      <c r="A1515" s="2" t="s">
        <v>1099</v>
      </c>
      <c r="B1515" s="2">
        <v>6.8</v>
      </c>
    </row>
    <row r="1516" spans="1:2" x14ac:dyDescent="0.25">
      <c r="A1516" s="2" t="s">
        <v>1789</v>
      </c>
      <c r="B1516" s="2">
        <v>6.7</v>
      </c>
    </row>
    <row r="1517" spans="1:2" x14ac:dyDescent="0.25">
      <c r="A1517" s="2" t="s">
        <v>3905</v>
      </c>
      <c r="B1517" s="2">
        <v>6.2</v>
      </c>
    </row>
    <row r="1518" spans="1:2" x14ac:dyDescent="0.25">
      <c r="A1518" s="2" t="s">
        <v>1017</v>
      </c>
      <c r="B1518" s="2">
        <v>7.2</v>
      </c>
    </row>
    <row r="1519" spans="1:2" x14ac:dyDescent="0.25">
      <c r="A1519" s="2" t="s">
        <v>233</v>
      </c>
      <c r="B1519" s="2">
        <v>6.2</v>
      </c>
    </row>
    <row r="1520" spans="1:2" x14ac:dyDescent="0.25">
      <c r="A1520" s="2" t="s">
        <v>1094</v>
      </c>
      <c r="B1520" s="2">
        <v>5.6</v>
      </c>
    </row>
    <row r="1521" spans="1:2" x14ac:dyDescent="0.25">
      <c r="A1521" s="2" t="s">
        <v>1144</v>
      </c>
      <c r="B1521" s="2">
        <v>4.4000000000000004</v>
      </c>
    </row>
    <row r="1522" spans="1:2" x14ac:dyDescent="0.25">
      <c r="A1522" s="2" t="s">
        <v>3120</v>
      </c>
      <c r="B1522" s="2">
        <v>7.5</v>
      </c>
    </row>
    <row r="1523" spans="1:2" x14ac:dyDescent="0.25">
      <c r="A1523" s="2" t="s">
        <v>4636</v>
      </c>
      <c r="B1523" s="2">
        <v>7.1</v>
      </c>
    </row>
    <row r="1524" spans="1:2" x14ac:dyDescent="0.25">
      <c r="A1524" s="2" t="s">
        <v>581</v>
      </c>
      <c r="B1524" s="2">
        <v>6.4</v>
      </c>
    </row>
    <row r="1525" spans="1:2" x14ac:dyDescent="0.25">
      <c r="A1525" s="2" t="s">
        <v>4789</v>
      </c>
      <c r="B1525" s="2">
        <v>7.1</v>
      </c>
    </row>
    <row r="1526" spans="1:2" x14ac:dyDescent="0.25">
      <c r="A1526" s="2" t="s">
        <v>4793</v>
      </c>
      <c r="B1526" s="2">
        <v>5.9</v>
      </c>
    </row>
    <row r="1527" spans="1:2" x14ac:dyDescent="0.25">
      <c r="A1527" s="2" t="s">
        <v>4795</v>
      </c>
      <c r="B1527" s="2">
        <v>6.9</v>
      </c>
    </row>
    <row r="1528" spans="1:2" x14ac:dyDescent="0.25">
      <c r="A1528" s="2" t="s">
        <v>1385</v>
      </c>
      <c r="B1528" s="2">
        <v>7.5</v>
      </c>
    </row>
    <row r="1529" spans="1:2" x14ac:dyDescent="0.25">
      <c r="A1529" s="2" t="s">
        <v>233</v>
      </c>
      <c r="B1529" s="2">
        <v>6.3</v>
      </c>
    </row>
    <row r="1530" spans="1:2" x14ac:dyDescent="0.25">
      <c r="A1530" s="2" t="s">
        <v>4803</v>
      </c>
      <c r="B1530" s="2">
        <v>6.4</v>
      </c>
    </row>
    <row r="1531" spans="1:2" x14ac:dyDescent="0.25">
      <c r="A1531" s="2" t="s">
        <v>1099</v>
      </c>
      <c r="B1531" s="2">
        <v>5.9</v>
      </c>
    </row>
    <row r="1532" spans="1:2" x14ac:dyDescent="0.25">
      <c r="A1532" s="2" t="s">
        <v>2560</v>
      </c>
      <c r="B1532" s="2">
        <v>6.8</v>
      </c>
    </row>
    <row r="1533" spans="1:2" x14ac:dyDescent="0.25">
      <c r="A1533" s="2" t="s">
        <v>926</v>
      </c>
      <c r="B1533" s="2">
        <v>6.3</v>
      </c>
    </row>
    <row r="1534" spans="1:2" x14ac:dyDescent="0.25">
      <c r="A1534" s="2" t="s">
        <v>4816</v>
      </c>
      <c r="B1534" s="2">
        <v>3.6</v>
      </c>
    </row>
    <row r="1535" spans="1:2" x14ac:dyDescent="0.25">
      <c r="A1535" s="2" t="s">
        <v>356</v>
      </c>
      <c r="B1535" s="2">
        <v>5.3</v>
      </c>
    </row>
    <row r="1536" spans="1:2" x14ac:dyDescent="0.25">
      <c r="A1536" s="2" t="s">
        <v>1094</v>
      </c>
      <c r="B1536" s="2">
        <v>5.9</v>
      </c>
    </row>
    <row r="1537" spans="1:2" x14ac:dyDescent="0.25">
      <c r="A1537" s="2" t="s">
        <v>4822</v>
      </c>
      <c r="B1537" s="2">
        <v>6.9</v>
      </c>
    </row>
    <row r="1538" spans="1:2" x14ac:dyDescent="0.25">
      <c r="A1538" s="2" t="s">
        <v>2164</v>
      </c>
      <c r="B1538" s="2">
        <v>6.9</v>
      </c>
    </row>
    <row r="1539" spans="1:2" x14ac:dyDescent="0.25">
      <c r="A1539" s="2" t="s">
        <v>1258</v>
      </c>
      <c r="B1539" s="2">
        <v>6.1</v>
      </c>
    </row>
    <row r="1540" spans="1:2" x14ac:dyDescent="0.25">
      <c r="A1540" s="2" t="s">
        <v>4830</v>
      </c>
      <c r="B1540" s="2">
        <v>5.7</v>
      </c>
    </row>
    <row r="1541" spans="1:2" x14ac:dyDescent="0.25">
      <c r="A1541" s="2" t="s">
        <v>2157</v>
      </c>
      <c r="B1541" s="2">
        <v>8.5</v>
      </c>
    </row>
    <row r="1542" spans="1:2" x14ac:dyDescent="0.25">
      <c r="A1542" s="2" t="s">
        <v>1099</v>
      </c>
      <c r="B1542" s="2">
        <v>6.3</v>
      </c>
    </row>
    <row r="1543" spans="1:2" x14ac:dyDescent="0.25">
      <c r="A1543" s="2" t="s">
        <v>3791</v>
      </c>
      <c r="B1543" s="2">
        <v>7.3</v>
      </c>
    </row>
    <row r="1544" spans="1:2" x14ac:dyDescent="0.25">
      <c r="A1544" s="2" t="s">
        <v>4839</v>
      </c>
      <c r="B1544" s="2">
        <v>6.3</v>
      </c>
    </row>
    <row r="1545" spans="1:2" x14ac:dyDescent="0.25">
      <c r="A1545" s="2" t="s">
        <v>3864</v>
      </c>
      <c r="B1545" s="2">
        <v>7.2</v>
      </c>
    </row>
    <row r="1546" spans="1:2" x14ac:dyDescent="0.25">
      <c r="A1546" s="2" t="s">
        <v>2560</v>
      </c>
      <c r="B1546" s="2">
        <v>7.3</v>
      </c>
    </row>
    <row r="1547" spans="1:2" x14ac:dyDescent="0.25">
      <c r="A1547" s="2" t="s">
        <v>161</v>
      </c>
      <c r="B1547" s="2">
        <v>6.3</v>
      </c>
    </row>
    <row r="1548" spans="1:2" x14ac:dyDescent="0.25">
      <c r="A1548" s="2" t="s">
        <v>4846</v>
      </c>
      <c r="B1548" s="2">
        <v>8.1</v>
      </c>
    </row>
    <row r="1549" spans="1:2" x14ac:dyDescent="0.25">
      <c r="A1549" s="2" t="s">
        <v>4848</v>
      </c>
      <c r="B1549" s="2">
        <v>6.9</v>
      </c>
    </row>
    <row r="1550" spans="1:2" x14ac:dyDescent="0.25">
      <c r="A1550" s="2" t="s">
        <v>4852</v>
      </c>
      <c r="B1550" s="2">
        <v>6.3</v>
      </c>
    </row>
    <row r="1551" spans="1:2" x14ac:dyDescent="0.25">
      <c r="A1551" s="2" t="s">
        <v>4855</v>
      </c>
      <c r="B1551" s="2">
        <v>7.3</v>
      </c>
    </row>
    <row r="1552" spans="1:2" x14ac:dyDescent="0.25">
      <c r="A1552" s="2" t="s">
        <v>660</v>
      </c>
      <c r="B1552" s="2">
        <v>5.5</v>
      </c>
    </row>
    <row r="1553" spans="1:2" x14ac:dyDescent="0.25">
      <c r="A1553" s="2" t="s">
        <v>2645</v>
      </c>
      <c r="B1553" s="2">
        <v>6.1</v>
      </c>
    </row>
    <row r="1554" spans="1:2" x14ac:dyDescent="0.25">
      <c r="A1554" s="2" t="s">
        <v>3657</v>
      </c>
      <c r="B1554" s="2">
        <v>6.9</v>
      </c>
    </row>
    <row r="1555" spans="1:2" x14ac:dyDescent="0.25">
      <c r="A1555" s="2" t="s">
        <v>4861</v>
      </c>
      <c r="B1555" s="2">
        <v>7.2</v>
      </c>
    </row>
    <row r="1556" spans="1:2" x14ac:dyDescent="0.25">
      <c r="A1556" s="2" t="s">
        <v>1639</v>
      </c>
      <c r="B1556" s="2">
        <v>6.4</v>
      </c>
    </row>
    <row r="1557" spans="1:2" x14ac:dyDescent="0.25">
      <c r="A1557" s="2" t="s">
        <v>1094</v>
      </c>
      <c r="B1557" s="2">
        <v>6.4</v>
      </c>
    </row>
    <row r="1558" spans="1:2" x14ac:dyDescent="0.25">
      <c r="A1558" s="2" t="s">
        <v>191</v>
      </c>
      <c r="B1558" s="2">
        <v>8.3000000000000007</v>
      </c>
    </row>
    <row r="1559" spans="1:2" x14ac:dyDescent="0.25">
      <c r="A1559" s="2" t="s">
        <v>2124</v>
      </c>
      <c r="B1559" s="2">
        <v>7.2</v>
      </c>
    </row>
    <row r="1560" spans="1:2" x14ac:dyDescent="0.25">
      <c r="A1560" s="2" t="s">
        <v>152</v>
      </c>
      <c r="B1560" s="2">
        <v>6.8</v>
      </c>
    </row>
    <row r="1561" spans="1:2" x14ac:dyDescent="0.25">
      <c r="A1561" s="2" t="s">
        <v>2164</v>
      </c>
      <c r="B1561" s="2">
        <v>6.5</v>
      </c>
    </row>
    <row r="1562" spans="1:2" x14ac:dyDescent="0.25">
      <c r="A1562" s="2" t="s">
        <v>1072</v>
      </c>
      <c r="B1562" s="2">
        <v>7.8</v>
      </c>
    </row>
    <row r="1563" spans="1:2" x14ac:dyDescent="0.25">
      <c r="A1563" s="2" t="s">
        <v>40</v>
      </c>
      <c r="B1563" s="2">
        <v>7.6</v>
      </c>
    </row>
    <row r="1564" spans="1:2" x14ac:dyDescent="0.25">
      <c r="A1564" s="2" t="s">
        <v>1017</v>
      </c>
      <c r="B1564" s="2">
        <v>7.2</v>
      </c>
    </row>
    <row r="1565" spans="1:2" x14ac:dyDescent="0.25">
      <c r="A1565" s="2" t="s">
        <v>2468</v>
      </c>
      <c r="B1565" s="2">
        <v>6.7</v>
      </c>
    </row>
    <row r="1566" spans="1:2" x14ac:dyDescent="0.25">
      <c r="A1566" s="2" t="s">
        <v>1789</v>
      </c>
      <c r="B1566" s="2">
        <v>6.8</v>
      </c>
    </row>
    <row r="1567" spans="1:2" x14ac:dyDescent="0.25">
      <c r="A1567" s="2" t="s">
        <v>2645</v>
      </c>
      <c r="B1567" s="2">
        <v>6.3</v>
      </c>
    </row>
    <row r="1568" spans="1:2" x14ac:dyDescent="0.25">
      <c r="A1568" s="2" t="s">
        <v>1748</v>
      </c>
      <c r="B1568" s="2">
        <v>6.2</v>
      </c>
    </row>
    <row r="1569" spans="1:2" x14ac:dyDescent="0.25">
      <c r="A1569" s="2" t="s">
        <v>1094</v>
      </c>
      <c r="B1569" s="2">
        <v>6.2</v>
      </c>
    </row>
    <row r="1570" spans="1:2" x14ac:dyDescent="0.25">
      <c r="A1570" s="2" t="s">
        <v>1396</v>
      </c>
      <c r="B1570" s="2">
        <v>8.6</v>
      </c>
    </row>
    <row r="1571" spans="1:2" x14ac:dyDescent="0.25">
      <c r="A1571" s="2" t="s">
        <v>1806</v>
      </c>
      <c r="B1571" s="2">
        <v>8</v>
      </c>
    </row>
    <row r="1572" spans="1:2" x14ac:dyDescent="0.25">
      <c r="A1572" s="2" t="s">
        <v>191</v>
      </c>
      <c r="B1572" s="2">
        <v>7</v>
      </c>
    </row>
    <row r="1573" spans="1:2" x14ac:dyDescent="0.25">
      <c r="A1573" s="2" t="s">
        <v>1396</v>
      </c>
      <c r="B1573" s="2">
        <v>8</v>
      </c>
    </row>
    <row r="1574" spans="1:2" x14ac:dyDescent="0.25">
      <c r="A1574" s="2" t="s">
        <v>2396</v>
      </c>
      <c r="B1574" s="2">
        <v>8.1</v>
      </c>
    </row>
    <row r="1575" spans="1:2" x14ac:dyDescent="0.25">
      <c r="A1575" s="2" t="s">
        <v>684</v>
      </c>
      <c r="B1575" s="2">
        <v>6.7</v>
      </c>
    </row>
    <row r="1576" spans="1:2" x14ac:dyDescent="0.25">
      <c r="A1576" s="2" t="s">
        <v>152</v>
      </c>
      <c r="B1576" s="2">
        <v>7.9</v>
      </c>
    </row>
    <row r="1577" spans="1:2" x14ac:dyDescent="0.25">
      <c r="A1577" s="2" t="s">
        <v>1099</v>
      </c>
      <c r="B1577" s="2">
        <v>6.1</v>
      </c>
    </row>
    <row r="1578" spans="1:2" x14ac:dyDescent="0.25">
      <c r="A1578" s="2" t="s">
        <v>4902</v>
      </c>
      <c r="B1578" s="2">
        <v>4.2</v>
      </c>
    </row>
    <row r="1579" spans="1:2" x14ac:dyDescent="0.25">
      <c r="A1579" s="2" t="s">
        <v>1299</v>
      </c>
      <c r="B1579" s="2">
        <v>6.1</v>
      </c>
    </row>
    <row r="1580" spans="1:2" x14ac:dyDescent="0.25">
      <c r="A1580" s="2" t="s">
        <v>152</v>
      </c>
      <c r="B1580" s="2">
        <v>6.6</v>
      </c>
    </row>
    <row r="1581" spans="1:2" x14ac:dyDescent="0.25">
      <c r="A1581" s="2" t="s">
        <v>4659</v>
      </c>
      <c r="B1581" s="2">
        <v>7.5</v>
      </c>
    </row>
    <row r="1582" spans="1:2" x14ac:dyDescent="0.25">
      <c r="A1582" s="2" t="s">
        <v>152</v>
      </c>
      <c r="B1582" s="2">
        <v>7.4</v>
      </c>
    </row>
    <row r="1583" spans="1:2" x14ac:dyDescent="0.25">
      <c r="A1583" s="2" t="s">
        <v>1639</v>
      </c>
      <c r="B1583" s="2">
        <v>7.2</v>
      </c>
    </row>
    <row r="1584" spans="1:2" x14ac:dyDescent="0.25">
      <c r="A1584" s="2" t="s">
        <v>4919</v>
      </c>
      <c r="B1584" s="2">
        <v>6.9</v>
      </c>
    </row>
    <row r="1585" spans="1:2" x14ac:dyDescent="0.25">
      <c r="A1585" s="2" t="s">
        <v>3397</v>
      </c>
      <c r="B1585" s="2">
        <v>7.4</v>
      </c>
    </row>
    <row r="1586" spans="1:2" x14ac:dyDescent="0.25">
      <c r="A1586" s="2" t="s">
        <v>1789</v>
      </c>
      <c r="B1586" s="2">
        <v>5.4</v>
      </c>
    </row>
    <row r="1587" spans="1:2" x14ac:dyDescent="0.25">
      <c r="A1587" s="2" t="s">
        <v>2479</v>
      </c>
      <c r="B1587" s="2">
        <v>6.8</v>
      </c>
    </row>
    <row r="1588" spans="1:2" x14ac:dyDescent="0.25">
      <c r="A1588" s="2" t="s">
        <v>936</v>
      </c>
      <c r="B1588" s="2">
        <v>6.3</v>
      </c>
    </row>
    <row r="1589" spans="1:2" x14ac:dyDescent="0.25">
      <c r="A1589" s="2" t="s">
        <v>936</v>
      </c>
      <c r="B1589" s="2">
        <v>7.2</v>
      </c>
    </row>
    <row r="1590" spans="1:2" x14ac:dyDescent="0.25">
      <c r="A1590" s="2" t="s">
        <v>754</v>
      </c>
      <c r="B1590" s="2">
        <v>6.9</v>
      </c>
    </row>
    <row r="1591" spans="1:2" x14ac:dyDescent="0.25">
      <c r="A1591" s="2" t="s">
        <v>1099</v>
      </c>
      <c r="B1591" s="2">
        <v>6</v>
      </c>
    </row>
    <row r="1592" spans="1:2" x14ac:dyDescent="0.25">
      <c r="A1592" s="2" t="s">
        <v>152</v>
      </c>
      <c r="B1592" s="2">
        <v>5.9</v>
      </c>
    </row>
    <row r="1593" spans="1:2" x14ac:dyDescent="0.25">
      <c r="A1593" s="2" t="s">
        <v>1099</v>
      </c>
      <c r="B1593" s="2">
        <v>5.4</v>
      </c>
    </row>
    <row r="1594" spans="1:2" x14ac:dyDescent="0.25">
      <c r="A1594" s="2" t="s">
        <v>1606</v>
      </c>
      <c r="B1594" s="2">
        <v>5.9</v>
      </c>
    </row>
    <row r="1595" spans="1:2" x14ac:dyDescent="0.25">
      <c r="A1595" s="2" t="s">
        <v>2300</v>
      </c>
      <c r="B1595" s="2">
        <v>6.1</v>
      </c>
    </row>
    <row r="1596" spans="1:2" x14ac:dyDescent="0.25">
      <c r="A1596" s="2" t="s">
        <v>2300</v>
      </c>
      <c r="B1596" s="2">
        <v>7.7</v>
      </c>
    </row>
    <row r="1597" spans="1:2" x14ac:dyDescent="0.25">
      <c r="A1597" s="2" t="s">
        <v>326</v>
      </c>
      <c r="B1597" s="2">
        <v>5.8</v>
      </c>
    </row>
    <row r="1598" spans="1:2" x14ac:dyDescent="0.25">
      <c r="A1598" s="2" t="s">
        <v>1126</v>
      </c>
      <c r="B1598" s="2">
        <v>7.6</v>
      </c>
    </row>
    <row r="1599" spans="1:2" x14ac:dyDescent="0.25">
      <c r="A1599" s="2" t="s">
        <v>152</v>
      </c>
      <c r="B1599" s="2">
        <v>6.1</v>
      </c>
    </row>
    <row r="1600" spans="1:2" x14ac:dyDescent="0.25">
      <c r="A1600" s="2" t="s">
        <v>161</v>
      </c>
      <c r="B1600" s="2">
        <v>5.4</v>
      </c>
    </row>
    <row r="1601" spans="1:2" x14ac:dyDescent="0.25">
      <c r="A1601" s="2" t="s">
        <v>4961</v>
      </c>
      <c r="B1601" s="2">
        <v>5.0999999999999996</v>
      </c>
    </row>
    <row r="1602" spans="1:2" x14ac:dyDescent="0.25">
      <c r="A1602" s="2" t="s">
        <v>684</v>
      </c>
      <c r="B1602" s="2">
        <v>6.4</v>
      </c>
    </row>
    <row r="1603" spans="1:2" x14ac:dyDescent="0.25">
      <c r="A1603" s="2" t="s">
        <v>40</v>
      </c>
      <c r="B1603" s="2">
        <v>6.3</v>
      </c>
    </row>
    <row r="1604" spans="1:2" x14ac:dyDescent="0.25">
      <c r="A1604" s="2" t="s">
        <v>4972</v>
      </c>
      <c r="B1604" s="2">
        <v>7.5</v>
      </c>
    </row>
    <row r="1605" spans="1:2" x14ac:dyDescent="0.25">
      <c r="A1605" s="2" t="s">
        <v>152</v>
      </c>
      <c r="B1605" s="2">
        <v>7.1</v>
      </c>
    </row>
    <row r="1606" spans="1:2" x14ac:dyDescent="0.25">
      <c r="A1606" s="2" t="s">
        <v>4979</v>
      </c>
      <c r="B1606" s="2">
        <v>5.2</v>
      </c>
    </row>
    <row r="1607" spans="1:2" x14ac:dyDescent="0.25">
      <c r="A1607" s="2" t="s">
        <v>3000</v>
      </c>
      <c r="B1607" s="2">
        <v>7.8</v>
      </c>
    </row>
    <row r="1608" spans="1:2" x14ac:dyDescent="0.25">
      <c r="A1608" s="2" t="s">
        <v>936</v>
      </c>
      <c r="B1608" s="2">
        <v>6.5</v>
      </c>
    </row>
    <row r="1609" spans="1:2" x14ac:dyDescent="0.25">
      <c r="A1609" s="2" t="s">
        <v>233</v>
      </c>
      <c r="B1609" s="2">
        <v>6.6</v>
      </c>
    </row>
    <row r="1610" spans="1:2" x14ac:dyDescent="0.25">
      <c r="A1610" s="2" t="s">
        <v>1094</v>
      </c>
      <c r="B1610" s="2">
        <v>5.0999999999999996</v>
      </c>
    </row>
    <row r="1611" spans="1:2" x14ac:dyDescent="0.25">
      <c r="A1611" s="2" t="s">
        <v>4992</v>
      </c>
      <c r="B1611" s="2">
        <v>7.4</v>
      </c>
    </row>
    <row r="1612" spans="1:2" x14ac:dyDescent="0.25">
      <c r="A1612" s="2" t="s">
        <v>1072</v>
      </c>
      <c r="B1612" s="2">
        <v>7.2</v>
      </c>
    </row>
    <row r="1613" spans="1:2" x14ac:dyDescent="0.25">
      <c r="A1613" s="2" t="s">
        <v>754</v>
      </c>
      <c r="B1613" s="2">
        <v>7.6</v>
      </c>
    </row>
    <row r="1614" spans="1:2" x14ac:dyDescent="0.25">
      <c r="A1614" s="2" t="s">
        <v>2396</v>
      </c>
      <c r="B1614" s="2">
        <v>7.5</v>
      </c>
    </row>
    <row r="1615" spans="1:2" x14ac:dyDescent="0.25">
      <c r="A1615" s="2" t="s">
        <v>3406</v>
      </c>
      <c r="B1615" s="2">
        <v>6.6</v>
      </c>
    </row>
    <row r="1616" spans="1:2" x14ac:dyDescent="0.25">
      <c r="A1616" s="2" t="s">
        <v>473</v>
      </c>
      <c r="B1616" s="2">
        <v>7.2</v>
      </c>
    </row>
    <row r="1617" spans="1:2" x14ac:dyDescent="0.25">
      <c r="A1617" s="2" t="s">
        <v>2479</v>
      </c>
      <c r="B1617" s="2">
        <v>7.6</v>
      </c>
    </row>
    <row r="1618" spans="1:2" x14ac:dyDescent="0.25">
      <c r="A1618" s="2" t="s">
        <v>4725</v>
      </c>
      <c r="B1618" s="2">
        <v>6.2</v>
      </c>
    </row>
    <row r="1619" spans="1:2" x14ac:dyDescent="0.25">
      <c r="A1619" s="2" t="s">
        <v>3055</v>
      </c>
      <c r="B1619" s="2">
        <v>5.6</v>
      </c>
    </row>
    <row r="1620" spans="1:2" x14ac:dyDescent="0.25">
      <c r="A1620" s="2" t="s">
        <v>1616</v>
      </c>
      <c r="B1620" s="2">
        <v>7.6</v>
      </c>
    </row>
    <row r="1621" spans="1:2" x14ac:dyDescent="0.25">
      <c r="A1621" s="2" t="s">
        <v>3905</v>
      </c>
      <c r="B1621" s="2">
        <v>6.6</v>
      </c>
    </row>
    <row r="1622" spans="1:2" x14ac:dyDescent="0.25">
      <c r="A1622" s="2" t="s">
        <v>1713</v>
      </c>
      <c r="B1622" s="2">
        <v>7</v>
      </c>
    </row>
    <row r="1623" spans="1:2" x14ac:dyDescent="0.25">
      <c r="A1623" s="2" t="s">
        <v>1094</v>
      </c>
      <c r="B1623" s="2">
        <v>2.7</v>
      </c>
    </row>
    <row r="1624" spans="1:2" x14ac:dyDescent="0.25">
      <c r="A1624" s="2" t="s">
        <v>293</v>
      </c>
      <c r="B1624" s="2">
        <v>7.6</v>
      </c>
    </row>
    <row r="1625" spans="1:2" x14ac:dyDescent="0.25">
      <c r="A1625" s="2" t="s">
        <v>926</v>
      </c>
      <c r="B1625" s="2">
        <v>6.6</v>
      </c>
    </row>
    <row r="1626" spans="1:2" x14ac:dyDescent="0.25">
      <c r="A1626" s="2" t="s">
        <v>5029</v>
      </c>
      <c r="B1626" s="2">
        <v>6.9</v>
      </c>
    </row>
    <row r="1627" spans="1:2" x14ac:dyDescent="0.25">
      <c r="A1627" s="2" t="s">
        <v>628</v>
      </c>
      <c r="B1627" s="2">
        <v>6.8</v>
      </c>
    </row>
    <row r="1628" spans="1:2" x14ac:dyDescent="0.25">
      <c r="A1628" s="2" t="s">
        <v>184</v>
      </c>
      <c r="B1628" s="2">
        <v>3.7</v>
      </c>
    </row>
    <row r="1629" spans="1:2" x14ac:dyDescent="0.25">
      <c r="A1629" s="2" t="s">
        <v>936</v>
      </c>
      <c r="B1629" s="2">
        <v>6.1</v>
      </c>
    </row>
    <row r="1630" spans="1:2" x14ac:dyDescent="0.25">
      <c r="A1630" s="2" t="s">
        <v>3131</v>
      </c>
      <c r="B1630" s="2">
        <v>5.9</v>
      </c>
    </row>
    <row r="1631" spans="1:2" x14ac:dyDescent="0.25">
      <c r="A1631" s="2" t="s">
        <v>3791</v>
      </c>
      <c r="B1631" s="2">
        <v>6.7</v>
      </c>
    </row>
    <row r="1632" spans="1:2" x14ac:dyDescent="0.25">
      <c r="A1632" s="2" t="s">
        <v>5047</v>
      </c>
      <c r="B1632" s="2">
        <v>6.9</v>
      </c>
    </row>
    <row r="1633" spans="1:2" x14ac:dyDescent="0.25">
      <c r="A1633" s="2" t="s">
        <v>684</v>
      </c>
      <c r="B1633" s="2">
        <v>5.5</v>
      </c>
    </row>
    <row r="1634" spans="1:2" x14ac:dyDescent="0.25">
      <c r="A1634" s="2" t="s">
        <v>5052</v>
      </c>
      <c r="B1634" s="2">
        <v>7.1</v>
      </c>
    </row>
    <row r="1635" spans="1:2" x14ac:dyDescent="0.25">
      <c r="A1635" s="2" t="s">
        <v>1385</v>
      </c>
      <c r="B1635" s="2">
        <v>7.1</v>
      </c>
    </row>
    <row r="1636" spans="1:2" x14ac:dyDescent="0.25">
      <c r="A1636" s="2" t="s">
        <v>1748</v>
      </c>
      <c r="B1636" s="2">
        <v>5.9</v>
      </c>
    </row>
    <row r="1637" spans="1:2" x14ac:dyDescent="0.25">
      <c r="A1637" s="2" t="s">
        <v>849</v>
      </c>
      <c r="B1637" s="2">
        <v>7.3</v>
      </c>
    </row>
    <row r="1638" spans="1:2" x14ac:dyDescent="0.25">
      <c r="A1638" s="2" t="s">
        <v>1094</v>
      </c>
      <c r="B1638" s="2">
        <v>3.4</v>
      </c>
    </row>
    <row r="1639" spans="1:2" x14ac:dyDescent="0.25">
      <c r="A1639" s="2" t="s">
        <v>936</v>
      </c>
      <c r="B1639" s="2">
        <v>6.8</v>
      </c>
    </row>
    <row r="1640" spans="1:2" x14ac:dyDescent="0.25">
      <c r="A1640" s="2" t="s">
        <v>2692</v>
      </c>
      <c r="B1640" s="2">
        <v>6.9</v>
      </c>
    </row>
    <row r="1641" spans="1:2" x14ac:dyDescent="0.25">
      <c r="A1641" s="2" t="s">
        <v>2164</v>
      </c>
      <c r="B1641" s="2">
        <v>7</v>
      </c>
    </row>
    <row r="1642" spans="1:2" x14ac:dyDescent="0.25">
      <c r="A1642" s="2" t="s">
        <v>926</v>
      </c>
      <c r="B1642" s="2">
        <v>5.5</v>
      </c>
    </row>
    <row r="1643" spans="1:2" x14ac:dyDescent="0.25">
      <c r="A1643" s="2" t="s">
        <v>1601</v>
      </c>
      <c r="B1643" s="2">
        <v>5.0999999999999996</v>
      </c>
    </row>
    <row r="1644" spans="1:2" x14ac:dyDescent="0.25">
      <c r="A1644" s="2" t="s">
        <v>1942</v>
      </c>
      <c r="B1644" s="2">
        <v>6.2</v>
      </c>
    </row>
    <row r="1645" spans="1:2" x14ac:dyDescent="0.25">
      <c r="A1645" s="2" t="s">
        <v>1194</v>
      </c>
      <c r="B1645" s="2">
        <v>5.9</v>
      </c>
    </row>
    <row r="1646" spans="1:2" x14ac:dyDescent="0.25">
      <c r="A1646" s="2" t="s">
        <v>936</v>
      </c>
      <c r="B1646" s="2">
        <v>5.2</v>
      </c>
    </row>
    <row r="1647" spans="1:2" x14ac:dyDescent="0.25">
      <c r="A1647" s="2" t="s">
        <v>1099</v>
      </c>
      <c r="B1647" s="2">
        <v>6.2</v>
      </c>
    </row>
    <row r="1648" spans="1:2" x14ac:dyDescent="0.25">
      <c r="A1648" s="2" t="s">
        <v>2805</v>
      </c>
      <c r="B1648" s="2">
        <v>5.5</v>
      </c>
    </row>
    <row r="1649" spans="1:2" x14ac:dyDescent="0.25">
      <c r="A1649" s="2" t="s">
        <v>3258</v>
      </c>
      <c r="B1649" s="2">
        <v>7.4</v>
      </c>
    </row>
    <row r="1650" spans="1:2" x14ac:dyDescent="0.25">
      <c r="A1650" s="2" t="s">
        <v>1439</v>
      </c>
      <c r="B1650" s="2">
        <v>4.4000000000000004</v>
      </c>
    </row>
    <row r="1651" spans="1:2" x14ac:dyDescent="0.25">
      <c r="A1651" s="2" t="s">
        <v>321</v>
      </c>
      <c r="B1651" s="2">
        <v>6.3</v>
      </c>
    </row>
    <row r="1652" spans="1:2" x14ac:dyDescent="0.25">
      <c r="A1652" s="2" t="s">
        <v>233</v>
      </c>
      <c r="B1652" s="2">
        <v>6.1</v>
      </c>
    </row>
    <row r="1653" spans="1:2" x14ac:dyDescent="0.25">
      <c r="A1653" s="2" t="s">
        <v>5103</v>
      </c>
      <c r="B1653" s="2">
        <v>5.3</v>
      </c>
    </row>
    <row r="1654" spans="1:2" x14ac:dyDescent="0.25">
      <c r="A1654" s="2" t="s">
        <v>5107</v>
      </c>
      <c r="B1654" s="2">
        <v>5.4</v>
      </c>
    </row>
    <row r="1655" spans="1:2" x14ac:dyDescent="0.25">
      <c r="A1655" s="2" t="s">
        <v>936</v>
      </c>
      <c r="B1655" s="2">
        <v>6.7</v>
      </c>
    </row>
    <row r="1656" spans="1:2" x14ac:dyDescent="0.25">
      <c r="A1656" s="2" t="s">
        <v>1396</v>
      </c>
      <c r="B1656" s="2">
        <v>5.9</v>
      </c>
    </row>
    <row r="1657" spans="1:2" x14ac:dyDescent="0.25">
      <c r="A1657" s="2" t="s">
        <v>2164</v>
      </c>
      <c r="B1657" s="2">
        <v>7.3</v>
      </c>
    </row>
    <row r="1658" spans="1:2" x14ac:dyDescent="0.25">
      <c r="A1658" s="2" t="s">
        <v>3657</v>
      </c>
      <c r="B1658" s="2">
        <v>5.5</v>
      </c>
    </row>
    <row r="1659" spans="1:2" x14ac:dyDescent="0.25">
      <c r="A1659" s="2" t="s">
        <v>535</v>
      </c>
      <c r="B1659" s="2">
        <v>5.8</v>
      </c>
    </row>
    <row r="1660" spans="1:2" x14ac:dyDescent="0.25">
      <c r="A1660" s="2" t="s">
        <v>2778</v>
      </c>
      <c r="B1660" s="2">
        <v>4.5999999999999996</v>
      </c>
    </row>
    <row r="1661" spans="1:2" x14ac:dyDescent="0.25">
      <c r="A1661" s="2" t="s">
        <v>1385</v>
      </c>
      <c r="B1661" s="2">
        <v>6.7</v>
      </c>
    </row>
    <row r="1662" spans="1:2" x14ac:dyDescent="0.25">
      <c r="A1662" s="2" t="s">
        <v>5125</v>
      </c>
      <c r="B1662" s="2">
        <v>5.0999999999999996</v>
      </c>
    </row>
    <row r="1663" spans="1:2" x14ac:dyDescent="0.25">
      <c r="A1663" s="2" t="s">
        <v>1099</v>
      </c>
      <c r="B1663" s="2">
        <v>5.6</v>
      </c>
    </row>
    <row r="1664" spans="1:2" x14ac:dyDescent="0.25">
      <c r="A1664" s="2" t="s">
        <v>2089</v>
      </c>
      <c r="B1664" s="2">
        <v>7</v>
      </c>
    </row>
    <row r="1665" spans="1:2" x14ac:dyDescent="0.25">
      <c r="A1665" s="2" t="s">
        <v>4577</v>
      </c>
      <c r="B1665" s="2">
        <v>6.4</v>
      </c>
    </row>
    <row r="1666" spans="1:2" x14ac:dyDescent="0.25">
      <c r="A1666" s="2" t="s">
        <v>3741</v>
      </c>
      <c r="B1666" s="2">
        <v>6.7</v>
      </c>
    </row>
    <row r="1667" spans="1:2" x14ac:dyDescent="0.25">
      <c r="A1667" s="2" t="s">
        <v>54</v>
      </c>
      <c r="B1667" s="2">
        <v>4.0999999999999996</v>
      </c>
    </row>
    <row r="1668" spans="1:2" x14ac:dyDescent="0.25">
      <c r="A1668" s="2" t="s">
        <v>1309</v>
      </c>
      <c r="B1668" s="2">
        <v>5.5</v>
      </c>
    </row>
    <row r="1669" spans="1:2" x14ac:dyDescent="0.25">
      <c r="A1669" s="2" t="s">
        <v>184</v>
      </c>
      <c r="B1669" s="2">
        <v>2.7</v>
      </c>
    </row>
    <row r="1670" spans="1:2" x14ac:dyDescent="0.25">
      <c r="A1670" s="2" t="s">
        <v>233</v>
      </c>
      <c r="B1670" s="2">
        <v>6.4</v>
      </c>
    </row>
    <row r="1671" spans="1:2" x14ac:dyDescent="0.25">
      <c r="A1671" s="2" t="s">
        <v>2023</v>
      </c>
      <c r="B1671" s="2">
        <v>4.8</v>
      </c>
    </row>
    <row r="1672" spans="1:2" x14ac:dyDescent="0.25">
      <c r="A1672" s="2" t="s">
        <v>1099</v>
      </c>
      <c r="B1672" s="2">
        <v>6.1</v>
      </c>
    </row>
    <row r="1673" spans="1:2" x14ac:dyDescent="0.25">
      <c r="A1673" s="2" t="s">
        <v>1904</v>
      </c>
      <c r="B1673" s="2">
        <v>4.8</v>
      </c>
    </row>
    <row r="1674" spans="1:2" x14ac:dyDescent="0.25">
      <c r="A1674" s="2" t="s">
        <v>2164</v>
      </c>
      <c r="B1674" s="2">
        <v>7</v>
      </c>
    </row>
    <row r="1675" spans="1:2" x14ac:dyDescent="0.25">
      <c r="A1675" s="2" t="s">
        <v>5162</v>
      </c>
      <c r="B1675" s="2">
        <v>6.8</v>
      </c>
    </row>
    <row r="1676" spans="1:2" x14ac:dyDescent="0.25">
      <c r="A1676" s="2" t="s">
        <v>1639</v>
      </c>
      <c r="B1676" s="2">
        <v>7.3</v>
      </c>
    </row>
    <row r="1677" spans="1:2" x14ac:dyDescent="0.25">
      <c r="A1677" s="2" t="s">
        <v>1007</v>
      </c>
      <c r="B1677" s="2">
        <v>5.6</v>
      </c>
    </row>
    <row r="1678" spans="1:2" x14ac:dyDescent="0.25">
      <c r="A1678" s="2" t="s">
        <v>321</v>
      </c>
      <c r="B1678" s="2">
        <v>6.1</v>
      </c>
    </row>
    <row r="1679" spans="1:2" x14ac:dyDescent="0.25">
      <c r="A1679" s="2" t="s">
        <v>1283</v>
      </c>
      <c r="B1679" s="2">
        <v>7.9</v>
      </c>
    </row>
    <row r="1680" spans="1:2" x14ac:dyDescent="0.25">
      <c r="A1680" s="2" t="s">
        <v>1265</v>
      </c>
      <c r="B1680" s="2">
        <v>8.4</v>
      </c>
    </row>
    <row r="1681" spans="1:2" x14ac:dyDescent="0.25">
      <c r="A1681" s="2" t="s">
        <v>321</v>
      </c>
      <c r="B1681" s="2">
        <v>6.5</v>
      </c>
    </row>
    <row r="1682" spans="1:2" x14ac:dyDescent="0.25">
      <c r="A1682" s="2" t="s">
        <v>152</v>
      </c>
      <c r="B1682" s="2">
        <v>7.1</v>
      </c>
    </row>
    <row r="1683" spans="1:2" x14ac:dyDescent="0.25">
      <c r="A1683" s="2" t="s">
        <v>3562</v>
      </c>
      <c r="B1683" s="2">
        <v>6.6</v>
      </c>
    </row>
    <row r="1684" spans="1:2" x14ac:dyDescent="0.25">
      <c r="A1684" s="2" t="s">
        <v>5187</v>
      </c>
      <c r="B1684" s="2">
        <v>4</v>
      </c>
    </row>
    <row r="1685" spans="1:2" x14ac:dyDescent="0.25">
      <c r="A1685" s="2" t="s">
        <v>3864</v>
      </c>
      <c r="B1685" s="2">
        <v>7</v>
      </c>
    </row>
    <row r="1686" spans="1:2" x14ac:dyDescent="0.25">
      <c r="A1686" s="2" t="s">
        <v>4193</v>
      </c>
      <c r="B1686" s="2">
        <v>5.6</v>
      </c>
    </row>
    <row r="1687" spans="1:2" x14ac:dyDescent="0.25">
      <c r="A1687" s="2" t="s">
        <v>93</v>
      </c>
      <c r="B1687" s="2">
        <v>4.8</v>
      </c>
    </row>
    <row r="1688" spans="1:2" x14ac:dyDescent="0.25">
      <c r="A1688" s="2" t="s">
        <v>5201</v>
      </c>
      <c r="B1688" s="2">
        <v>7.5</v>
      </c>
    </row>
    <row r="1689" spans="1:2" x14ac:dyDescent="0.25">
      <c r="A1689" s="2" t="s">
        <v>741</v>
      </c>
      <c r="B1689" s="2">
        <v>6</v>
      </c>
    </row>
    <row r="1690" spans="1:2" x14ac:dyDescent="0.25">
      <c r="A1690" s="2" t="s">
        <v>1954</v>
      </c>
      <c r="B1690" s="2">
        <v>7.2</v>
      </c>
    </row>
    <row r="1691" spans="1:2" x14ac:dyDescent="0.25">
      <c r="A1691" s="2" t="s">
        <v>321</v>
      </c>
      <c r="B1691" s="2">
        <v>5.6</v>
      </c>
    </row>
    <row r="1692" spans="1:2" x14ac:dyDescent="0.25">
      <c r="A1692" s="2" t="s">
        <v>5212</v>
      </c>
      <c r="B1692" s="2">
        <v>6.8</v>
      </c>
    </row>
    <row r="1693" spans="1:2" x14ac:dyDescent="0.25">
      <c r="A1693" s="2" t="s">
        <v>1904</v>
      </c>
      <c r="B1693" s="2">
        <v>4.9000000000000004</v>
      </c>
    </row>
    <row r="1694" spans="1:2" x14ac:dyDescent="0.25">
      <c r="A1694" s="2" t="s">
        <v>3642</v>
      </c>
      <c r="B1694" s="2">
        <v>7.1</v>
      </c>
    </row>
    <row r="1695" spans="1:2" x14ac:dyDescent="0.25">
      <c r="A1695" s="2" t="s">
        <v>1497</v>
      </c>
      <c r="B1695" s="2">
        <v>2</v>
      </c>
    </row>
    <row r="1696" spans="1:2" x14ac:dyDescent="0.25">
      <c r="A1696" s="2" t="s">
        <v>3864</v>
      </c>
      <c r="B1696" s="2">
        <v>5.7</v>
      </c>
    </row>
    <row r="1697" spans="1:2" x14ac:dyDescent="0.25">
      <c r="A1697" s="2" t="s">
        <v>5228</v>
      </c>
      <c r="B1697" s="2">
        <v>4.0999999999999996</v>
      </c>
    </row>
    <row r="1698" spans="1:2" x14ac:dyDescent="0.25">
      <c r="A1698" s="2" t="s">
        <v>1396</v>
      </c>
      <c r="B1698" s="2">
        <v>6.7</v>
      </c>
    </row>
    <row r="1699" spans="1:2" x14ac:dyDescent="0.25">
      <c r="A1699" s="2" t="s">
        <v>5236</v>
      </c>
      <c r="B1699" s="2">
        <v>7.5</v>
      </c>
    </row>
    <row r="1700" spans="1:2" x14ac:dyDescent="0.25">
      <c r="A1700" s="2" t="s">
        <v>3915</v>
      </c>
      <c r="B1700" s="2">
        <v>6.5</v>
      </c>
    </row>
    <row r="1701" spans="1:2" x14ac:dyDescent="0.25">
      <c r="A1701" s="2" t="s">
        <v>5243</v>
      </c>
      <c r="B1701" s="2">
        <v>7.9</v>
      </c>
    </row>
    <row r="1702" spans="1:2" x14ac:dyDescent="0.25">
      <c r="A1702" s="2" t="s">
        <v>936</v>
      </c>
      <c r="B1702" s="2">
        <v>6.4</v>
      </c>
    </row>
    <row r="1703" spans="1:2" x14ac:dyDescent="0.25">
      <c r="A1703" s="2" t="s">
        <v>538</v>
      </c>
      <c r="B1703" s="2">
        <v>5.8</v>
      </c>
    </row>
    <row r="1704" spans="1:2" x14ac:dyDescent="0.25">
      <c r="A1704" s="2" t="s">
        <v>2164</v>
      </c>
      <c r="B1704" s="2">
        <v>7.7</v>
      </c>
    </row>
    <row r="1705" spans="1:2" x14ac:dyDescent="0.25">
      <c r="A1705" s="2" t="s">
        <v>5254</v>
      </c>
      <c r="B1705" s="2">
        <v>7.1</v>
      </c>
    </row>
    <row r="1706" spans="1:2" x14ac:dyDescent="0.25">
      <c r="A1706" s="2" t="s">
        <v>1099</v>
      </c>
      <c r="B1706" s="2">
        <v>5.3</v>
      </c>
    </row>
    <row r="1707" spans="1:2" x14ac:dyDescent="0.25">
      <c r="A1707" s="2" t="s">
        <v>1094</v>
      </c>
      <c r="B1707" s="2">
        <v>5.3</v>
      </c>
    </row>
    <row r="1708" spans="1:2" x14ac:dyDescent="0.25">
      <c r="A1708" s="2" t="s">
        <v>3642</v>
      </c>
      <c r="B1708" s="2">
        <v>7.5</v>
      </c>
    </row>
    <row r="1709" spans="1:2" x14ac:dyDescent="0.25">
      <c r="A1709" s="2" t="s">
        <v>1639</v>
      </c>
      <c r="B1709" s="2">
        <v>6.9</v>
      </c>
    </row>
    <row r="1710" spans="1:2" x14ac:dyDescent="0.25">
      <c r="A1710" s="2" t="s">
        <v>4852</v>
      </c>
      <c r="B1710" s="2">
        <v>4.9000000000000004</v>
      </c>
    </row>
    <row r="1711" spans="1:2" x14ac:dyDescent="0.25">
      <c r="A1711" s="2" t="s">
        <v>1435</v>
      </c>
      <c r="B1711" s="2">
        <v>7.1</v>
      </c>
    </row>
    <row r="1712" spans="1:2" x14ac:dyDescent="0.25">
      <c r="A1712" s="2" t="s">
        <v>66</v>
      </c>
      <c r="B1712" s="2">
        <v>8</v>
      </c>
    </row>
    <row r="1713" spans="1:2" x14ac:dyDescent="0.25">
      <c r="A1713" s="2" t="s">
        <v>5274</v>
      </c>
      <c r="B1713" s="2">
        <v>7.9</v>
      </c>
    </row>
    <row r="1714" spans="1:2" x14ac:dyDescent="0.25">
      <c r="A1714" s="2" t="s">
        <v>93</v>
      </c>
      <c r="B1714" s="2">
        <v>7.6</v>
      </c>
    </row>
    <row r="1715" spans="1:2" x14ac:dyDescent="0.25">
      <c r="A1715" s="2" t="s">
        <v>5280</v>
      </c>
      <c r="B1715" s="2">
        <v>5.9</v>
      </c>
    </row>
    <row r="1716" spans="1:2" x14ac:dyDescent="0.25">
      <c r="A1716" s="2" t="s">
        <v>1385</v>
      </c>
      <c r="B1716" s="2">
        <v>6.3</v>
      </c>
    </row>
    <row r="1717" spans="1:2" x14ac:dyDescent="0.25">
      <c r="A1717" s="2" t="s">
        <v>5283</v>
      </c>
      <c r="B1717" s="2">
        <v>7.1</v>
      </c>
    </row>
    <row r="1718" spans="1:2" x14ac:dyDescent="0.25">
      <c r="A1718" s="2" t="s">
        <v>233</v>
      </c>
      <c r="B1718" s="2">
        <v>6.4</v>
      </c>
    </row>
    <row r="1719" spans="1:2" x14ac:dyDescent="0.25">
      <c r="A1719" s="2" t="s">
        <v>47</v>
      </c>
      <c r="B1719" s="2">
        <v>8.1999999999999993</v>
      </c>
    </row>
    <row r="1720" spans="1:2" x14ac:dyDescent="0.25">
      <c r="A1720" s="2" t="s">
        <v>1094</v>
      </c>
      <c r="B1720" s="2">
        <v>6.9</v>
      </c>
    </row>
    <row r="1721" spans="1:2" x14ac:dyDescent="0.25">
      <c r="A1721" s="2" t="s">
        <v>1960</v>
      </c>
      <c r="B1721" s="2">
        <v>7.8</v>
      </c>
    </row>
    <row r="1722" spans="1:2" x14ac:dyDescent="0.25">
      <c r="A1722" s="2" t="s">
        <v>3386</v>
      </c>
      <c r="B1722" s="2">
        <v>6.7</v>
      </c>
    </row>
    <row r="1723" spans="1:2" x14ac:dyDescent="0.25">
      <c r="A1723" s="2" t="s">
        <v>2648</v>
      </c>
      <c r="B1723" s="2">
        <v>7.5</v>
      </c>
    </row>
    <row r="1724" spans="1:2" x14ac:dyDescent="0.25">
      <c r="A1724" s="2" t="s">
        <v>3048</v>
      </c>
      <c r="B1724" s="2">
        <v>7.4</v>
      </c>
    </row>
    <row r="1725" spans="1:2" x14ac:dyDescent="0.25">
      <c r="A1725" s="2" t="s">
        <v>1099</v>
      </c>
      <c r="B1725" s="2">
        <v>5.2</v>
      </c>
    </row>
    <row r="1726" spans="1:2" x14ac:dyDescent="0.25">
      <c r="A1726" s="2" t="s">
        <v>5303</v>
      </c>
      <c r="B1726" s="2">
        <v>6.5</v>
      </c>
    </row>
    <row r="1727" spans="1:2" x14ac:dyDescent="0.25">
      <c r="A1727" s="2" t="s">
        <v>1639</v>
      </c>
      <c r="B1727" s="2">
        <v>7.6</v>
      </c>
    </row>
    <row r="1728" spans="1:2" x14ac:dyDescent="0.25">
      <c r="A1728" s="2" t="s">
        <v>581</v>
      </c>
      <c r="B1728" s="2">
        <v>7.3</v>
      </c>
    </row>
    <row r="1729" spans="1:2" x14ac:dyDescent="0.25">
      <c r="A1729" s="2" t="s">
        <v>1099</v>
      </c>
      <c r="B1729" s="2">
        <v>6.6</v>
      </c>
    </row>
    <row r="1730" spans="1:2" x14ac:dyDescent="0.25">
      <c r="A1730" s="2" t="s">
        <v>40</v>
      </c>
      <c r="B1730" s="2">
        <v>6.8</v>
      </c>
    </row>
    <row r="1731" spans="1:2" x14ac:dyDescent="0.25">
      <c r="A1731" s="2" t="s">
        <v>1099</v>
      </c>
      <c r="B1731" s="2">
        <v>6.9</v>
      </c>
    </row>
    <row r="1732" spans="1:2" x14ac:dyDescent="0.25">
      <c r="A1732" s="2" t="s">
        <v>926</v>
      </c>
      <c r="B1732" s="2">
        <v>5.8</v>
      </c>
    </row>
    <row r="1733" spans="1:2" x14ac:dyDescent="0.25">
      <c r="A1733" s="2" t="s">
        <v>1094</v>
      </c>
      <c r="B1733" s="2">
        <v>6.6</v>
      </c>
    </row>
    <row r="1734" spans="1:2" x14ac:dyDescent="0.25">
      <c r="A1734" s="2" t="s">
        <v>5322</v>
      </c>
      <c r="B1734" s="2">
        <v>6.7</v>
      </c>
    </row>
    <row r="1735" spans="1:2" x14ac:dyDescent="0.25">
      <c r="A1735" s="2" t="s">
        <v>356</v>
      </c>
      <c r="B1735" s="2">
        <v>6.7</v>
      </c>
    </row>
    <row r="1736" spans="1:2" x14ac:dyDescent="0.25">
      <c r="A1736" s="2" t="s">
        <v>936</v>
      </c>
      <c r="B1736" s="2">
        <v>6.3</v>
      </c>
    </row>
    <row r="1737" spans="1:2" x14ac:dyDescent="0.25">
      <c r="A1737" s="2" t="s">
        <v>1392</v>
      </c>
      <c r="B1737" s="2">
        <v>7.7</v>
      </c>
    </row>
    <row r="1738" spans="1:2" x14ac:dyDescent="0.25">
      <c r="A1738" s="2" t="s">
        <v>1144</v>
      </c>
      <c r="B1738" s="2">
        <v>6.1</v>
      </c>
    </row>
    <row r="1739" spans="1:2" x14ac:dyDescent="0.25">
      <c r="A1739" s="2" t="s">
        <v>5336</v>
      </c>
      <c r="B1739" s="2">
        <v>4.9000000000000004</v>
      </c>
    </row>
    <row r="1740" spans="1:2" x14ac:dyDescent="0.25">
      <c r="A1740" s="2" t="s">
        <v>1954</v>
      </c>
      <c r="B1740" s="2">
        <v>6.2</v>
      </c>
    </row>
    <row r="1741" spans="1:2" x14ac:dyDescent="0.25">
      <c r="A1741" s="2" t="s">
        <v>152</v>
      </c>
      <c r="B1741" s="2">
        <v>7.8</v>
      </c>
    </row>
    <row r="1742" spans="1:2" x14ac:dyDescent="0.25">
      <c r="A1742" s="2" t="s">
        <v>1896</v>
      </c>
      <c r="B1742" s="2">
        <v>8.1999999999999993</v>
      </c>
    </row>
    <row r="1743" spans="1:2" x14ac:dyDescent="0.25">
      <c r="A1743" s="2" t="s">
        <v>5346</v>
      </c>
      <c r="B1743" s="2">
        <v>6.9</v>
      </c>
    </row>
    <row r="1744" spans="1:2" x14ac:dyDescent="0.25">
      <c r="A1744" s="2" t="s">
        <v>628</v>
      </c>
      <c r="B1744" s="2">
        <v>6.2</v>
      </c>
    </row>
    <row r="1745" spans="1:2" x14ac:dyDescent="0.25">
      <c r="A1745" s="2" t="s">
        <v>1385</v>
      </c>
      <c r="B1745" s="2">
        <v>6.9</v>
      </c>
    </row>
    <row r="1746" spans="1:2" x14ac:dyDescent="0.25">
      <c r="A1746" s="2" t="s">
        <v>2748</v>
      </c>
      <c r="B1746" s="2">
        <v>4.8</v>
      </c>
    </row>
    <row r="1747" spans="1:2" x14ac:dyDescent="0.25">
      <c r="A1747" s="2" t="s">
        <v>51</v>
      </c>
      <c r="B1747" s="2">
        <v>8</v>
      </c>
    </row>
    <row r="1748" spans="1:2" x14ac:dyDescent="0.25">
      <c r="A1748" s="2" t="s">
        <v>2300</v>
      </c>
      <c r="B1748" s="2">
        <v>5.3</v>
      </c>
    </row>
    <row r="1749" spans="1:2" x14ac:dyDescent="0.25">
      <c r="A1749" s="2" t="s">
        <v>3839</v>
      </c>
      <c r="B1749" s="2">
        <v>6.7</v>
      </c>
    </row>
    <row r="1750" spans="1:2" x14ac:dyDescent="0.25">
      <c r="A1750" s="2" t="s">
        <v>5366</v>
      </c>
      <c r="B1750" s="2">
        <v>5.4</v>
      </c>
    </row>
    <row r="1751" spans="1:2" x14ac:dyDescent="0.25">
      <c r="A1751" s="2" t="s">
        <v>356</v>
      </c>
      <c r="B1751" s="2">
        <v>5.4</v>
      </c>
    </row>
    <row r="1752" spans="1:2" x14ac:dyDescent="0.25">
      <c r="A1752" s="2" t="s">
        <v>2619</v>
      </c>
      <c r="B1752" s="2">
        <v>4.9000000000000004</v>
      </c>
    </row>
    <row r="1753" spans="1:2" x14ac:dyDescent="0.25">
      <c r="A1753" s="2" t="s">
        <v>1639</v>
      </c>
      <c r="B1753" s="2">
        <v>6.1</v>
      </c>
    </row>
    <row r="1754" spans="1:2" x14ac:dyDescent="0.25">
      <c r="A1754" s="2" t="s">
        <v>5376</v>
      </c>
      <c r="B1754" s="2">
        <v>5.8</v>
      </c>
    </row>
    <row r="1755" spans="1:2" x14ac:dyDescent="0.25">
      <c r="A1755" s="2" t="s">
        <v>2065</v>
      </c>
      <c r="B1755" s="2">
        <v>7</v>
      </c>
    </row>
    <row r="1756" spans="1:2" x14ac:dyDescent="0.25">
      <c r="A1756" s="2" t="s">
        <v>936</v>
      </c>
      <c r="B1756" s="2">
        <v>6.5</v>
      </c>
    </row>
    <row r="1757" spans="1:2" x14ac:dyDescent="0.25">
      <c r="A1757" s="2" t="s">
        <v>1144</v>
      </c>
      <c r="B1757" s="2">
        <v>6.6</v>
      </c>
    </row>
    <row r="1758" spans="1:2" x14ac:dyDescent="0.25">
      <c r="A1758" s="2" t="s">
        <v>5391</v>
      </c>
      <c r="B1758" s="2">
        <v>6.1</v>
      </c>
    </row>
    <row r="1759" spans="1:2" x14ac:dyDescent="0.25">
      <c r="A1759" s="2" t="s">
        <v>321</v>
      </c>
      <c r="B1759" s="2">
        <v>5.7</v>
      </c>
    </row>
    <row r="1760" spans="1:2" x14ac:dyDescent="0.25">
      <c r="A1760" s="2" t="s">
        <v>40</v>
      </c>
      <c r="B1760" s="2">
        <v>6.6</v>
      </c>
    </row>
    <row r="1761" spans="1:2" x14ac:dyDescent="0.25">
      <c r="A1761" s="2" t="s">
        <v>1099</v>
      </c>
      <c r="B1761" s="2">
        <v>7</v>
      </c>
    </row>
    <row r="1762" spans="1:2" x14ac:dyDescent="0.25">
      <c r="A1762" s="2" t="s">
        <v>2164</v>
      </c>
      <c r="B1762" s="2">
        <v>7.4</v>
      </c>
    </row>
    <row r="1763" spans="1:2" x14ac:dyDescent="0.25">
      <c r="A1763" s="2" t="s">
        <v>936</v>
      </c>
      <c r="B1763" s="2">
        <v>5.3</v>
      </c>
    </row>
    <row r="1764" spans="1:2" x14ac:dyDescent="0.25">
      <c r="A1764" s="2" t="s">
        <v>1405</v>
      </c>
      <c r="B1764" s="2">
        <v>7.4</v>
      </c>
    </row>
    <row r="1765" spans="1:2" x14ac:dyDescent="0.25">
      <c r="A1765" s="2" t="s">
        <v>3258</v>
      </c>
      <c r="B1765" s="2">
        <v>7.4</v>
      </c>
    </row>
    <row r="1766" spans="1:2" x14ac:dyDescent="0.25">
      <c r="A1766" s="2" t="s">
        <v>2560</v>
      </c>
      <c r="B1766" s="2">
        <v>6.8</v>
      </c>
    </row>
    <row r="1767" spans="1:2" x14ac:dyDescent="0.25">
      <c r="A1767" s="2" t="s">
        <v>161</v>
      </c>
      <c r="B1767" s="2">
        <v>7.2</v>
      </c>
    </row>
    <row r="1768" spans="1:2" x14ac:dyDescent="0.25">
      <c r="A1768" s="2" t="s">
        <v>2164</v>
      </c>
      <c r="B1768" s="2">
        <v>6</v>
      </c>
    </row>
    <row r="1769" spans="1:2" x14ac:dyDescent="0.25">
      <c r="A1769" s="2" t="s">
        <v>379</v>
      </c>
      <c r="B1769" s="2">
        <v>7.8</v>
      </c>
    </row>
    <row r="1770" spans="1:2" x14ac:dyDescent="0.25">
      <c r="A1770" s="2" t="s">
        <v>1396</v>
      </c>
      <c r="B1770" s="2">
        <v>6.6</v>
      </c>
    </row>
    <row r="1771" spans="1:2" x14ac:dyDescent="0.25">
      <c r="A1771" s="2" t="s">
        <v>5423</v>
      </c>
      <c r="B1771" s="2">
        <v>7.9</v>
      </c>
    </row>
    <row r="1772" spans="1:2" x14ac:dyDescent="0.25">
      <c r="A1772" s="2" t="s">
        <v>5427</v>
      </c>
      <c r="B1772" s="2">
        <v>6.2</v>
      </c>
    </row>
    <row r="1773" spans="1:2" x14ac:dyDescent="0.25">
      <c r="A1773" s="2" t="s">
        <v>3915</v>
      </c>
      <c r="B1773" s="2">
        <v>5.7</v>
      </c>
    </row>
    <row r="1774" spans="1:2" x14ac:dyDescent="0.25">
      <c r="A1774" s="2" t="s">
        <v>936</v>
      </c>
      <c r="B1774" s="2">
        <v>7.1</v>
      </c>
    </row>
    <row r="1775" spans="1:2" x14ac:dyDescent="0.25">
      <c r="A1775" s="2" t="s">
        <v>5107</v>
      </c>
      <c r="B1775" s="2">
        <v>5.6</v>
      </c>
    </row>
    <row r="1776" spans="1:2" x14ac:dyDescent="0.25">
      <c r="A1776" s="2" t="s">
        <v>1396</v>
      </c>
      <c r="B1776" s="2">
        <v>7.8</v>
      </c>
    </row>
    <row r="1777" spans="1:2" x14ac:dyDescent="0.25">
      <c r="A1777" s="2" t="s">
        <v>1405</v>
      </c>
      <c r="B1777" s="2">
        <v>7.9</v>
      </c>
    </row>
    <row r="1778" spans="1:2" x14ac:dyDescent="0.25">
      <c r="A1778" s="2" t="s">
        <v>1810</v>
      </c>
      <c r="B1778" s="2">
        <v>6.9</v>
      </c>
    </row>
    <row r="1779" spans="1:2" x14ac:dyDescent="0.25">
      <c r="A1779" s="2" t="s">
        <v>379</v>
      </c>
      <c r="B1779" s="2">
        <v>7.4</v>
      </c>
    </row>
    <row r="1780" spans="1:2" x14ac:dyDescent="0.25">
      <c r="A1780" s="2" t="s">
        <v>5446</v>
      </c>
      <c r="B1780" s="2">
        <v>7.7</v>
      </c>
    </row>
    <row r="1781" spans="1:2" x14ac:dyDescent="0.25">
      <c r="A1781" s="2" t="s">
        <v>3741</v>
      </c>
      <c r="B1781" s="2">
        <v>6.9</v>
      </c>
    </row>
    <row r="1782" spans="1:2" x14ac:dyDescent="0.25">
      <c r="A1782" s="2" t="s">
        <v>5453</v>
      </c>
      <c r="B1782" s="2">
        <v>6.7</v>
      </c>
    </row>
    <row r="1783" spans="1:2" x14ac:dyDescent="0.25">
      <c r="A1783" s="2" t="s">
        <v>5459</v>
      </c>
      <c r="B1783" s="2">
        <v>6</v>
      </c>
    </row>
    <row r="1784" spans="1:2" x14ac:dyDescent="0.25">
      <c r="A1784" s="2" t="s">
        <v>1942</v>
      </c>
      <c r="B1784" s="2">
        <v>6.2</v>
      </c>
    </row>
    <row r="1785" spans="1:2" x14ac:dyDescent="0.25">
      <c r="A1785" s="2" t="s">
        <v>1396</v>
      </c>
      <c r="B1785" s="2">
        <v>5.9</v>
      </c>
    </row>
    <row r="1786" spans="1:2" x14ac:dyDescent="0.25">
      <c r="A1786" s="2" t="s">
        <v>2479</v>
      </c>
      <c r="B1786" s="2">
        <v>6.8</v>
      </c>
    </row>
    <row r="1787" spans="1:2" x14ac:dyDescent="0.25">
      <c r="A1787" s="2" t="s">
        <v>1946</v>
      </c>
      <c r="B1787" s="2">
        <v>3.6</v>
      </c>
    </row>
    <row r="1788" spans="1:2" x14ac:dyDescent="0.25">
      <c r="A1788" s="2" t="s">
        <v>1385</v>
      </c>
      <c r="B1788" s="2">
        <v>6.7</v>
      </c>
    </row>
    <row r="1789" spans="1:2" x14ac:dyDescent="0.25">
      <c r="A1789" s="2" t="s">
        <v>293</v>
      </c>
      <c r="B1789" s="2">
        <v>6.3</v>
      </c>
    </row>
    <row r="1790" spans="1:2" x14ac:dyDescent="0.25">
      <c r="A1790" s="2" t="s">
        <v>5474</v>
      </c>
      <c r="B1790" s="2">
        <v>6.4</v>
      </c>
    </row>
    <row r="1791" spans="1:2" x14ac:dyDescent="0.25">
      <c r="A1791" s="2" t="s">
        <v>3011</v>
      </c>
      <c r="B1791" s="2">
        <v>6.4</v>
      </c>
    </row>
    <row r="1792" spans="1:2" x14ac:dyDescent="0.25">
      <c r="A1792" s="2" t="s">
        <v>1639</v>
      </c>
      <c r="B1792" s="2">
        <v>5.7</v>
      </c>
    </row>
    <row r="1793" spans="1:2" x14ac:dyDescent="0.25">
      <c r="A1793" s="2" t="s">
        <v>2560</v>
      </c>
      <c r="B1793" s="2">
        <v>6.2</v>
      </c>
    </row>
    <row r="1794" spans="1:2" x14ac:dyDescent="0.25">
      <c r="A1794" s="2" t="s">
        <v>1831</v>
      </c>
      <c r="B1794" s="2">
        <v>6.6</v>
      </c>
    </row>
    <row r="1795" spans="1:2" x14ac:dyDescent="0.25">
      <c r="A1795" s="2" t="s">
        <v>1144</v>
      </c>
      <c r="B1795" s="2">
        <v>5.2</v>
      </c>
    </row>
    <row r="1796" spans="1:2" x14ac:dyDescent="0.25">
      <c r="A1796" s="2" t="s">
        <v>5487</v>
      </c>
      <c r="B1796" s="2">
        <v>6.1</v>
      </c>
    </row>
    <row r="1797" spans="1:2" x14ac:dyDescent="0.25">
      <c r="A1797" s="2" t="s">
        <v>1099</v>
      </c>
      <c r="B1797" s="2">
        <v>7.1</v>
      </c>
    </row>
    <row r="1798" spans="1:2" x14ac:dyDescent="0.25">
      <c r="A1798" s="2" t="s">
        <v>936</v>
      </c>
      <c r="B1798" s="2">
        <v>7.2</v>
      </c>
    </row>
    <row r="1799" spans="1:2" x14ac:dyDescent="0.25">
      <c r="A1799" s="2" t="s">
        <v>1396</v>
      </c>
      <c r="B1799" s="2">
        <v>6.5</v>
      </c>
    </row>
    <row r="1800" spans="1:2" x14ac:dyDescent="0.25">
      <c r="A1800" s="2" t="s">
        <v>1144</v>
      </c>
      <c r="B1800" s="2">
        <v>6</v>
      </c>
    </row>
    <row r="1801" spans="1:2" x14ac:dyDescent="0.25">
      <c r="A1801" s="2" t="s">
        <v>1144</v>
      </c>
      <c r="B1801" s="2">
        <v>7</v>
      </c>
    </row>
    <row r="1802" spans="1:2" x14ac:dyDescent="0.25">
      <c r="A1802" s="2" t="s">
        <v>936</v>
      </c>
      <c r="B1802" s="2">
        <v>7</v>
      </c>
    </row>
    <row r="1803" spans="1:2" x14ac:dyDescent="0.25">
      <c r="A1803" s="2" t="s">
        <v>2541</v>
      </c>
      <c r="B1803" s="2">
        <v>7.5</v>
      </c>
    </row>
    <row r="1804" spans="1:2" x14ac:dyDescent="0.25">
      <c r="A1804" s="2" t="s">
        <v>2023</v>
      </c>
      <c r="B1804" s="2">
        <v>6.6</v>
      </c>
    </row>
    <row r="1805" spans="1:2" x14ac:dyDescent="0.25">
      <c r="A1805" s="2" t="s">
        <v>1283</v>
      </c>
      <c r="B1805" s="2">
        <v>7.4</v>
      </c>
    </row>
    <row r="1806" spans="1:2" x14ac:dyDescent="0.25">
      <c r="A1806" s="2" t="s">
        <v>581</v>
      </c>
      <c r="B1806" s="2">
        <v>6.5</v>
      </c>
    </row>
    <row r="1807" spans="1:2" x14ac:dyDescent="0.25">
      <c r="A1807" s="2" t="s">
        <v>3406</v>
      </c>
      <c r="B1807" s="2">
        <v>6.2</v>
      </c>
    </row>
    <row r="1808" spans="1:2" x14ac:dyDescent="0.25">
      <c r="A1808" s="2" t="s">
        <v>5517</v>
      </c>
      <c r="B1808" s="2">
        <v>7.8</v>
      </c>
    </row>
    <row r="1809" spans="1:2" x14ac:dyDescent="0.25">
      <c r="A1809" s="2" t="s">
        <v>2195</v>
      </c>
      <c r="B1809" s="2">
        <v>5.2</v>
      </c>
    </row>
    <row r="1810" spans="1:2" x14ac:dyDescent="0.25">
      <c r="A1810" s="2" t="s">
        <v>5474</v>
      </c>
      <c r="B1810" s="2">
        <v>6.5</v>
      </c>
    </row>
    <row r="1811" spans="1:2" x14ac:dyDescent="0.25">
      <c r="A1811" s="2" t="s">
        <v>936</v>
      </c>
      <c r="B1811" s="2">
        <v>6.5</v>
      </c>
    </row>
    <row r="1812" spans="1:2" x14ac:dyDescent="0.25">
      <c r="A1812" s="2" t="s">
        <v>5525</v>
      </c>
      <c r="B1812" s="2">
        <v>5.2</v>
      </c>
    </row>
    <row r="1813" spans="1:2" x14ac:dyDescent="0.25">
      <c r="A1813" s="2" t="s">
        <v>5529</v>
      </c>
      <c r="B1813" s="2">
        <v>7.2</v>
      </c>
    </row>
    <row r="1814" spans="1:2" x14ac:dyDescent="0.25">
      <c r="A1814" s="2" t="s">
        <v>2560</v>
      </c>
      <c r="B1814" s="2">
        <v>7.1</v>
      </c>
    </row>
    <row r="1815" spans="1:2" x14ac:dyDescent="0.25">
      <c r="A1815" s="2" t="s">
        <v>5534</v>
      </c>
      <c r="B1815" s="2">
        <v>4.5</v>
      </c>
    </row>
    <row r="1816" spans="1:2" x14ac:dyDescent="0.25">
      <c r="A1816" s="2" t="s">
        <v>1099</v>
      </c>
      <c r="B1816" s="2">
        <v>5.7</v>
      </c>
    </row>
    <row r="1817" spans="1:2" x14ac:dyDescent="0.25">
      <c r="A1817" s="2" t="s">
        <v>2089</v>
      </c>
      <c r="B1817" s="2">
        <v>6</v>
      </c>
    </row>
    <row r="1818" spans="1:2" x14ac:dyDescent="0.25">
      <c r="A1818" s="2" t="s">
        <v>1444</v>
      </c>
      <c r="B1818" s="2">
        <v>6.4</v>
      </c>
    </row>
    <row r="1819" spans="1:2" x14ac:dyDescent="0.25">
      <c r="A1819" s="2" t="s">
        <v>1099</v>
      </c>
      <c r="B1819" s="2">
        <v>5.2</v>
      </c>
    </row>
    <row r="1820" spans="1:2" x14ac:dyDescent="0.25">
      <c r="A1820" s="2" t="s">
        <v>5546</v>
      </c>
      <c r="B1820" s="2">
        <v>4.3</v>
      </c>
    </row>
    <row r="1821" spans="1:2" x14ac:dyDescent="0.25">
      <c r="A1821" s="2" t="s">
        <v>1385</v>
      </c>
      <c r="B1821" s="2">
        <v>6.1</v>
      </c>
    </row>
    <row r="1822" spans="1:2" x14ac:dyDescent="0.25">
      <c r="A1822" s="2" t="s">
        <v>4475</v>
      </c>
      <c r="B1822" s="2">
        <v>6.3</v>
      </c>
    </row>
    <row r="1823" spans="1:2" x14ac:dyDescent="0.25">
      <c r="A1823" s="2" t="s">
        <v>5555</v>
      </c>
      <c r="B1823" s="2">
        <v>6.8</v>
      </c>
    </row>
    <row r="1824" spans="1:2" x14ac:dyDescent="0.25">
      <c r="A1824" s="2" t="s">
        <v>1099</v>
      </c>
      <c r="B1824" s="2">
        <v>4</v>
      </c>
    </row>
    <row r="1825" spans="1:2" x14ac:dyDescent="0.25">
      <c r="A1825" s="2" t="s">
        <v>5561</v>
      </c>
      <c r="B1825" s="2">
        <v>5.2</v>
      </c>
    </row>
    <row r="1826" spans="1:2" x14ac:dyDescent="0.25">
      <c r="A1826" s="2" t="s">
        <v>1078</v>
      </c>
      <c r="B1826" s="2">
        <v>6.5</v>
      </c>
    </row>
    <row r="1827" spans="1:2" x14ac:dyDescent="0.25">
      <c r="A1827" s="2" t="s">
        <v>2089</v>
      </c>
      <c r="B1827" s="2">
        <v>7.5</v>
      </c>
    </row>
    <row r="1828" spans="1:2" x14ac:dyDescent="0.25">
      <c r="A1828" s="2" t="s">
        <v>2164</v>
      </c>
      <c r="B1828" s="2">
        <v>7.1</v>
      </c>
    </row>
    <row r="1829" spans="1:2" x14ac:dyDescent="0.25">
      <c r="A1829" s="2" t="s">
        <v>5427</v>
      </c>
      <c r="B1829" s="2">
        <v>6.9</v>
      </c>
    </row>
    <row r="1830" spans="1:2" x14ac:dyDescent="0.25">
      <c r="A1830" s="2" t="s">
        <v>2164</v>
      </c>
      <c r="B1830" s="2">
        <v>8</v>
      </c>
    </row>
    <row r="1831" spans="1:2" x14ac:dyDescent="0.25">
      <c r="A1831" s="2" t="s">
        <v>2164</v>
      </c>
      <c r="B1831" s="2">
        <v>8.1999999999999993</v>
      </c>
    </row>
    <row r="1832" spans="1:2" x14ac:dyDescent="0.25">
      <c r="A1832" s="2" t="s">
        <v>3642</v>
      </c>
      <c r="B1832" s="2">
        <v>6.4</v>
      </c>
    </row>
    <row r="1833" spans="1:2" x14ac:dyDescent="0.25">
      <c r="A1833" s="2" t="s">
        <v>47</v>
      </c>
      <c r="B1833" s="2">
        <v>7.9</v>
      </c>
    </row>
    <row r="1834" spans="1:2" x14ac:dyDescent="0.25">
      <c r="A1834" s="2" t="s">
        <v>152</v>
      </c>
      <c r="B1834" s="2">
        <v>6.7</v>
      </c>
    </row>
    <row r="1835" spans="1:2" x14ac:dyDescent="0.25">
      <c r="A1835" s="2" t="s">
        <v>5585</v>
      </c>
      <c r="B1835" s="2">
        <v>6.1</v>
      </c>
    </row>
    <row r="1836" spans="1:2" x14ac:dyDescent="0.25">
      <c r="A1836" s="2" t="s">
        <v>3642</v>
      </c>
      <c r="B1836" s="2">
        <v>8.9</v>
      </c>
    </row>
    <row r="1837" spans="1:2" x14ac:dyDescent="0.25">
      <c r="A1837" s="2" t="s">
        <v>2164</v>
      </c>
      <c r="B1837" s="2">
        <v>8.1</v>
      </c>
    </row>
    <row r="1838" spans="1:2" x14ac:dyDescent="0.25">
      <c r="A1838" s="2" t="s">
        <v>2272</v>
      </c>
      <c r="B1838" s="2">
        <v>6.2</v>
      </c>
    </row>
    <row r="1839" spans="1:2" x14ac:dyDescent="0.25">
      <c r="A1839" s="2" t="s">
        <v>5594</v>
      </c>
      <c r="B1839" s="2">
        <v>4.9000000000000004</v>
      </c>
    </row>
    <row r="1840" spans="1:2" x14ac:dyDescent="0.25">
      <c r="A1840" s="2" t="s">
        <v>5598</v>
      </c>
      <c r="B1840" s="2">
        <v>5.4</v>
      </c>
    </row>
    <row r="1841" spans="1:2" x14ac:dyDescent="0.25">
      <c r="A1841" s="2" t="s">
        <v>3048</v>
      </c>
      <c r="B1841" s="2">
        <v>5.8</v>
      </c>
    </row>
    <row r="1842" spans="1:2" x14ac:dyDescent="0.25">
      <c r="A1842" s="2" t="s">
        <v>2164</v>
      </c>
      <c r="B1842" s="2">
        <v>4.7</v>
      </c>
    </row>
    <row r="1843" spans="1:2" x14ac:dyDescent="0.25">
      <c r="A1843" s="2" t="s">
        <v>331</v>
      </c>
      <c r="B1843" s="2">
        <v>6</v>
      </c>
    </row>
    <row r="1844" spans="1:2" x14ac:dyDescent="0.25">
      <c r="A1844" s="2" t="s">
        <v>2187</v>
      </c>
      <c r="B1844" s="2">
        <v>7</v>
      </c>
    </row>
    <row r="1845" spans="1:2" x14ac:dyDescent="0.25">
      <c r="A1845" s="2" t="s">
        <v>1946</v>
      </c>
      <c r="B1845" s="2">
        <v>6</v>
      </c>
    </row>
    <row r="1846" spans="1:2" x14ac:dyDescent="0.25">
      <c r="A1846" s="2" t="s">
        <v>1385</v>
      </c>
      <c r="B1846" s="2">
        <v>7.9</v>
      </c>
    </row>
    <row r="1847" spans="1:2" x14ac:dyDescent="0.25">
      <c r="A1847" s="2" t="s">
        <v>1385</v>
      </c>
      <c r="B1847" s="2">
        <v>8.1</v>
      </c>
    </row>
    <row r="1848" spans="1:2" x14ac:dyDescent="0.25">
      <c r="A1848" s="2" t="s">
        <v>3508</v>
      </c>
      <c r="B1848" s="2">
        <v>6.2</v>
      </c>
    </row>
    <row r="1849" spans="1:2" x14ac:dyDescent="0.25">
      <c r="A1849" s="2" t="s">
        <v>936</v>
      </c>
      <c r="B1849" s="2">
        <v>6.7</v>
      </c>
    </row>
    <row r="1850" spans="1:2" x14ac:dyDescent="0.25">
      <c r="A1850" s="2" t="s">
        <v>152</v>
      </c>
      <c r="B1850" s="2">
        <v>7.3</v>
      </c>
    </row>
    <row r="1851" spans="1:2" x14ac:dyDescent="0.25">
      <c r="A1851" s="2" t="s">
        <v>1094</v>
      </c>
      <c r="B1851" s="2">
        <v>4.5999999999999996</v>
      </c>
    </row>
    <row r="1852" spans="1:2" x14ac:dyDescent="0.25">
      <c r="A1852" s="2" t="s">
        <v>1954</v>
      </c>
      <c r="B1852" s="2">
        <v>6.1</v>
      </c>
    </row>
    <row r="1853" spans="1:2" x14ac:dyDescent="0.25">
      <c r="A1853" s="2" t="s">
        <v>1099</v>
      </c>
      <c r="B1853" s="2">
        <v>6.2</v>
      </c>
    </row>
    <row r="1854" spans="1:2" x14ac:dyDescent="0.25">
      <c r="A1854" s="2" t="s">
        <v>5635</v>
      </c>
      <c r="B1854" s="2">
        <v>7.8</v>
      </c>
    </row>
    <row r="1855" spans="1:2" x14ac:dyDescent="0.25">
      <c r="A1855" s="2" t="s">
        <v>233</v>
      </c>
      <c r="B1855" s="2">
        <v>6.1</v>
      </c>
    </row>
    <row r="1856" spans="1:2" x14ac:dyDescent="0.25">
      <c r="A1856" s="2" t="s">
        <v>5639</v>
      </c>
      <c r="B1856" s="2">
        <v>7.6</v>
      </c>
    </row>
    <row r="1857" spans="1:2" x14ac:dyDescent="0.25">
      <c r="A1857" s="2" t="s">
        <v>3905</v>
      </c>
      <c r="B1857" s="2">
        <v>5.8</v>
      </c>
    </row>
    <row r="1858" spans="1:2" x14ac:dyDescent="0.25">
      <c r="A1858" s="2" t="s">
        <v>152</v>
      </c>
      <c r="B1858" s="2">
        <v>6.5</v>
      </c>
    </row>
    <row r="1859" spans="1:2" x14ac:dyDescent="0.25">
      <c r="A1859" s="2" t="s">
        <v>379</v>
      </c>
      <c r="B1859" s="2">
        <v>7.2</v>
      </c>
    </row>
    <row r="1860" spans="1:2" x14ac:dyDescent="0.25">
      <c r="A1860" s="2" t="s">
        <v>5651</v>
      </c>
      <c r="B1860" s="2">
        <v>7.8</v>
      </c>
    </row>
    <row r="1861" spans="1:2" x14ac:dyDescent="0.25">
      <c r="A1861" s="2" t="s">
        <v>1639</v>
      </c>
      <c r="B1861" s="2">
        <v>4.7</v>
      </c>
    </row>
    <row r="1862" spans="1:2" x14ac:dyDescent="0.25">
      <c r="A1862" s="2" t="s">
        <v>490</v>
      </c>
      <c r="B1862" s="2">
        <v>6.8</v>
      </c>
    </row>
    <row r="1863" spans="1:2" x14ac:dyDescent="0.25">
      <c r="A1863" s="2" t="s">
        <v>3752</v>
      </c>
      <c r="B1863" s="2">
        <v>5.9</v>
      </c>
    </row>
    <row r="1864" spans="1:2" x14ac:dyDescent="0.25">
      <c r="A1864" s="2" t="s">
        <v>1094</v>
      </c>
      <c r="B1864" s="2">
        <v>7.2</v>
      </c>
    </row>
    <row r="1865" spans="1:2" x14ac:dyDescent="0.25">
      <c r="A1865" s="2" t="s">
        <v>1126</v>
      </c>
      <c r="B1865" s="2">
        <v>8.6999999999999993</v>
      </c>
    </row>
    <row r="1866" spans="1:2" x14ac:dyDescent="0.25">
      <c r="A1866" s="2" t="s">
        <v>5663</v>
      </c>
      <c r="B1866" s="2">
        <v>5</v>
      </c>
    </row>
    <row r="1867" spans="1:2" x14ac:dyDescent="0.25">
      <c r="A1867" s="2" t="s">
        <v>356</v>
      </c>
      <c r="B1867" s="2">
        <v>6.6</v>
      </c>
    </row>
    <row r="1868" spans="1:2" x14ac:dyDescent="0.25">
      <c r="A1868" s="2" t="s">
        <v>1265</v>
      </c>
      <c r="B1868" s="2">
        <v>8.3000000000000007</v>
      </c>
    </row>
    <row r="1869" spans="1:2" x14ac:dyDescent="0.25">
      <c r="A1869" s="2" t="s">
        <v>909</v>
      </c>
      <c r="B1869" s="2">
        <v>6.7</v>
      </c>
    </row>
    <row r="1870" spans="1:2" x14ac:dyDescent="0.25">
      <c r="A1870" s="2" t="s">
        <v>3642</v>
      </c>
      <c r="B1870" s="2">
        <v>7.8</v>
      </c>
    </row>
    <row r="1871" spans="1:2" x14ac:dyDescent="0.25">
      <c r="A1871" s="2" t="s">
        <v>321</v>
      </c>
      <c r="B1871" s="2">
        <v>6.5</v>
      </c>
    </row>
    <row r="1872" spans="1:2" x14ac:dyDescent="0.25">
      <c r="A1872" s="2" t="s">
        <v>293</v>
      </c>
      <c r="B1872" s="2">
        <v>6.1</v>
      </c>
    </row>
    <row r="1873" spans="1:2" x14ac:dyDescent="0.25">
      <c r="A1873" s="2" t="s">
        <v>2164</v>
      </c>
      <c r="B1873" s="2">
        <v>8.1</v>
      </c>
    </row>
    <row r="1874" spans="1:2" x14ac:dyDescent="0.25">
      <c r="A1874" s="2" t="s">
        <v>191</v>
      </c>
      <c r="B1874" s="2">
        <v>5.2</v>
      </c>
    </row>
    <row r="1875" spans="1:2" x14ac:dyDescent="0.25">
      <c r="A1875" s="2" t="s">
        <v>566</v>
      </c>
      <c r="B1875" s="2">
        <v>5.6</v>
      </c>
    </row>
    <row r="1876" spans="1:2" x14ac:dyDescent="0.25">
      <c r="A1876" s="2" t="s">
        <v>1392</v>
      </c>
      <c r="B1876" s="2">
        <v>5.8</v>
      </c>
    </row>
    <row r="1877" spans="1:2" x14ac:dyDescent="0.25">
      <c r="A1877" s="2" t="s">
        <v>5427</v>
      </c>
      <c r="B1877" s="2">
        <v>6.6</v>
      </c>
    </row>
    <row r="1878" spans="1:2" x14ac:dyDescent="0.25">
      <c r="A1878" s="2" t="s">
        <v>321</v>
      </c>
      <c r="B1878" s="2">
        <v>6.6</v>
      </c>
    </row>
    <row r="1879" spans="1:2" x14ac:dyDescent="0.25">
      <c r="A1879" s="2" t="s">
        <v>1099</v>
      </c>
      <c r="B1879" s="2">
        <v>5.5</v>
      </c>
    </row>
    <row r="1880" spans="1:2" x14ac:dyDescent="0.25">
      <c r="A1880" s="2" t="s">
        <v>1094</v>
      </c>
      <c r="B1880" s="2">
        <v>5.5</v>
      </c>
    </row>
    <row r="1881" spans="1:2" x14ac:dyDescent="0.25">
      <c r="A1881" s="2" t="s">
        <v>1072</v>
      </c>
      <c r="B1881" s="2">
        <v>7</v>
      </c>
    </row>
    <row r="1882" spans="1:2" x14ac:dyDescent="0.25">
      <c r="A1882" s="2" t="s">
        <v>3380</v>
      </c>
      <c r="B1882" s="2">
        <v>6.5</v>
      </c>
    </row>
    <row r="1883" spans="1:2" x14ac:dyDescent="0.25">
      <c r="A1883" s="2" t="s">
        <v>5427</v>
      </c>
      <c r="B1883" s="2">
        <v>5.8</v>
      </c>
    </row>
    <row r="1884" spans="1:2" x14ac:dyDescent="0.25">
      <c r="A1884" s="2" t="s">
        <v>3905</v>
      </c>
      <c r="B1884" s="2">
        <v>5.6</v>
      </c>
    </row>
    <row r="1885" spans="1:2" x14ac:dyDescent="0.25">
      <c r="A1885" s="2" t="s">
        <v>1099</v>
      </c>
      <c r="B1885" s="2">
        <v>5.6</v>
      </c>
    </row>
    <row r="1886" spans="1:2" x14ac:dyDescent="0.25">
      <c r="A1886" s="2" t="s">
        <v>321</v>
      </c>
      <c r="B1886" s="2">
        <v>5.8</v>
      </c>
    </row>
    <row r="1887" spans="1:2" x14ac:dyDescent="0.25">
      <c r="A1887" s="2" t="s">
        <v>152</v>
      </c>
      <c r="B1887" s="2">
        <v>7.6</v>
      </c>
    </row>
    <row r="1888" spans="1:2" x14ac:dyDescent="0.25">
      <c r="A1888" s="2" t="s">
        <v>1099</v>
      </c>
      <c r="B1888" s="2">
        <v>6.4</v>
      </c>
    </row>
    <row r="1889" spans="1:2" x14ac:dyDescent="0.25">
      <c r="A1889" s="2" t="s">
        <v>1954</v>
      </c>
      <c r="B1889" s="2">
        <v>6.3</v>
      </c>
    </row>
    <row r="1890" spans="1:2" x14ac:dyDescent="0.25">
      <c r="A1890" s="2" t="s">
        <v>3548</v>
      </c>
      <c r="B1890" s="2">
        <v>4.5999999999999996</v>
      </c>
    </row>
    <row r="1891" spans="1:2" x14ac:dyDescent="0.25">
      <c r="A1891" s="2" t="s">
        <v>1385</v>
      </c>
      <c r="B1891" s="2">
        <v>6.5</v>
      </c>
    </row>
    <row r="1892" spans="1:2" x14ac:dyDescent="0.25">
      <c r="A1892" s="2" t="s">
        <v>3791</v>
      </c>
      <c r="B1892" s="2">
        <v>7.5</v>
      </c>
    </row>
    <row r="1893" spans="1:2" x14ac:dyDescent="0.25">
      <c r="A1893" s="2" t="s">
        <v>3642</v>
      </c>
      <c r="B1893" s="2">
        <v>7.5</v>
      </c>
    </row>
    <row r="1894" spans="1:2" x14ac:dyDescent="0.25">
      <c r="A1894" s="2" t="s">
        <v>5732</v>
      </c>
      <c r="B1894" s="2">
        <v>5.3</v>
      </c>
    </row>
    <row r="1895" spans="1:2" x14ac:dyDescent="0.25">
      <c r="A1895" s="2" t="s">
        <v>690</v>
      </c>
      <c r="B1895" s="2">
        <v>7.5</v>
      </c>
    </row>
    <row r="1896" spans="1:2" x14ac:dyDescent="0.25">
      <c r="A1896" s="2" t="s">
        <v>5743</v>
      </c>
      <c r="B1896" s="2">
        <v>3.3</v>
      </c>
    </row>
    <row r="1897" spans="1:2" x14ac:dyDescent="0.25">
      <c r="A1897" s="2" t="s">
        <v>1094</v>
      </c>
      <c r="B1897" s="2">
        <v>5.7</v>
      </c>
    </row>
    <row r="1898" spans="1:2" x14ac:dyDescent="0.25">
      <c r="A1898" s="2" t="s">
        <v>5752</v>
      </c>
      <c r="B1898" s="2">
        <v>3.5</v>
      </c>
    </row>
    <row r="1899" spans="1:2" x14ac:dyDescent="0.25">
      <c r="A1899" s="2" t="s">
        <v>1265</v>
      </c>
      <c r="B1899" s="2">
        <v>9.3000000000000007</v>
      </c>
    </row>
    <row r="1900" spans="1:2" x14ac:dyDescent="0.25">
      <c r="A1900" s="2" t="s">
        <v>5755</v>
      </c>
      <c r="B1900" s="2">
        <v>4.8</v>
      </c>
    </row>
    <row r="1901" spans="1:2" x14ac:dyDescent="0.25">
      <c r="A1901" s="2" t="s">
        <v>2468</v>
      </c>
      <c r="B1901" s="2">
        <v>6.9</v>
      </c>
    </row>
    <row r="1902" spans="1:2" x14ac:dyDescent="0.25">
      <c r="A1902" s="2" t="s">
        <v>1385</v>
      </c>
      <c r="B1902" s="2">
        <v>6</v>
      </c>
    </row>
    <row r="1903" spans="1:2" x14ac:dyDescent="0.25">
      <c r="A1903" s="2" t="s">
        <v>2164</v>
      </c>
      <c r="B1903" s="2">
        <v>7.3</v>
      </c>
    </row>
    <row r="1904" spans="1:2" x14ac:dyDescent="0.25">
      <c r="A1904" s="2" t="s">
        <v>4497</v>
      </c>
      <c r="B1904" s="2">
        <v>6</v>
      </c>
    </row>
    <row r="1905" spans="1:2" x14ac:dyDescent="0.25">
      <c r="A1905" s="2" t="s">
        <v>936</v>
      </c>
      <c r="B1905" s="2">
        <v>6.6</v>
      </c>
    </row>
    <row r="1906" spans="1:2" x14ac:dyDescent="0.25">
      <c r="A1906" s="2" t="s">
        <v>5775</v>
      </c>
      <c r="B1906" s="2">
        <v>7.5</v>
      </c>
    </row>
    <row r="1907" spans="1:2" x14ac:dyDescent="0.25">
      <c r="A1907" s="2" t="s">
        <v>2396</v>
      </c>
      <c r="B1907" s="2">
        <v>6.9</v>
      </c>
    </row>
    <row r="1908" spans="1:2" x14ac:dyDescent="0.25">
      <c r="A1908" s="2" t="s">
        <v>936</v>
      </c>
      <c r="B1908" s="2">
        <v>6.8</v>
      </c>
    </row>
    <row r="1909" spans="1:2" x14ac:dyDescent="0.25">
      <c r="A1909" s="2" t="s">
        <v>754</v>
      </c>
      <c r="B1909" s="2">
        <v>6.4</v>
      </c>
    </row>
    <row r="1910" spans="1:2" x14ac:dyDescent="0.25">
      <c r="A1910" s="2" t="s">
        <v>5784</v>
      </c>
      <c r="B1910" s="2">
        <v>5.6</v>
      </c>
    </row>
    <row r="1911" spans="1:2" x14ac:dyDescent="0.25">
      <c r="A1911" s="2" t="s">
        <v>233</v>
      </c>
      <c r="B1911" s="2">
        <v>6.3</v>
      </c>
    </row>
    <row r="1912" spans="1:2" x14ac:dyDescent="0.25">
      <c r="A1912" s="2" t="s">
        <v>5788</v>
      </c>
      <c r="B1912" s="2">
        <v>7.3</v>
      </c>
    </row>
    <row r="1913" spans="1:2" x14ac:dyDescent="0.25">
      <c r="A1913" s="2" t="s">
        <v>1094</v>
      </c>
      <c r="B1913" s="2">
        <v>6.6</v>
      </c>
    </row>
    <row r="1914" spans="1:2" x14ac:dyDescent="0.25">
      <c r="A1914" s="2" t="s">
        <v>233</v>
      </c>
      <c r="B1914" s="2">
        <v>4.5999999999999996</v>
      </c>
    </row>
    <row r="1915" spans="1:2" x14ac:dyDescent="0.25">
      <c r="A1915" s="2" t="s">
        <v>5800</v>
      </c>
      <c r="B1915" s="2">
        <v>5.0999999999999996</v>
      </c>
    </row>
    <row r="1916" spans="1:2" x14ac:dyDescent="0.25">
      <c r="A1916" s="2" t="s">
        <v>2164</v>
      </c>
      <c r="B1916" s="2">
        <v>5.6</v>
      </c>
    </row>
    <row r="1917" spans="1:2" x14ac:dyDescent="0.25">
      <c r="A1917" s="2" t="s">
        <v>5806</v>
      </c>
      <c r="B1917" s="2">
        <v>5.3</v>
      </c>
    </row>
    <row r="1918" spans="1:2" x14ac:dyDescent="0.25">
      <c r="A1918" s="2" t="s">
        <v>1497</v>
      </c>
      <c r="B1918" s="2">
        <v>7.5</v>
      </c>
    </row>
    <row r="1919" spans="1:2" x14ac:dyDescent="0.25">
      <c r="A1919" s="2" t="s">
        <v>2132</v>
      </c>
      <c r="B1919" s="2">
        <v>5.6</v>
      </c>
    </row>
    <row r="1920" spans="1:2" x14ac:dyDescent="0.25">
      <c r="A1920" s="2" t="s">
        <v>3905</v>
      </c>
      <c r="B1920" s="2">
        <v>5.9</v>
      </c>
    </row>
    <row r="1921" spans="1:2" x14ac:dyDescent="0.25">
      <c r="A1921" s="2" t="s">
        <v>936</v>
      </c>
      <c r="B1921" s="2">
        <v>4.7</v>
      </c>
    </row>
    <row r="1922" spans="1:2" x14ac:dyDescent="0.25">
      <c r="A1922" s="2" t="s">
        <v>1942</v>
      </c>
      <c r="B1922" s="2">
        <v>4.8</v>
      </c>
    </row>
    <row r="1923" spans="1:2" x14ac:dyDescent="0.25">
      <c r="A1923" s="2" t="s">
        <v>936</v>
      </c>
      <c r="B1923" s="2">
        <v>6.8</v>
      </c>
    </row>
    <row r="1924" spans="1:2" x14ac:dyDescent="0.25">
      <c r="A1924" s="2" t="s">
        <v>1730</v>
      </c>
      <c r="B1924" s="2">
        <v>5.4</v>
      </c>
    </row>
    <row r="1925" spans="1:2" x14ac:dyDescent="0.25">
      <c r="A1925" s="2" t="s">
        <v>684</v>
      </c>
      <c r="B1925" s="2">
        <v>5.0999999999999996</v>
      </c>
    </row>
    <row r="1926" spans="1:2" x14ac:dyDescent="0.25">
      <c r="A1926" s="2" t="s">
        <v>5836</v>
      </c>
      <c r="B1926" s="2">
        <v>7</v>
      </c>
    </row>
    <row r="1927" spans="1:2" x14ac:dyDescent="0.25">
      <c r="A1927" s="2" t="s">
        <v>1094</v>
      </c>
      <c r="B1927" s="2">
        <v>6.7</v>
      </c>
    </row>
    <row r="1928" spans="1:2" x14ac:dyDescent="0.25">
      <c r="A1928" s="2" t="s">
        <v>3406</v>
      </c>
      <c r="B1928" s="2">
        <v>4</v>
      </c>
    </row>
    <row r="1929" spans="1:2" x14ac:dyDescent="0.25">
      <c r="A1929" s="2" t="s">
        <v>2164</v>
      </c>
      <c r="B1929" s="2">
        <v>7.3</v>
      </c>
    </row>
    <row r="1930" spans="1:2" x14ac:dyDescent="0.25">
      <c r="A1930" s="2" t="s">
        <v>2396</v>
      </c>
      <c r="B1930" s="2">
        <v>6.8</v>
      </c>
    </row>
    <row r="1931" spans="1:2" x14ac:dyDescent="0.25">
      <c r="A1931" s="2" t="s">
        <v>1439</v>
      </c>
      <c r="B1931" s="2">
        <v>6.1</v>
      </c>
    </row>
    <row r="1932" spans="1:2" x14ac:dyDescent="0.25">
      <c r="A1932" s="2" t="s">
        <v>5852</v>
      </c>
      <c r="B1932" s="2">
        <v>7</v>
      </c>
    </row>
    <row r="1933" spans="1:2" x14ac:dyDescent="0.25">
      <c r="A1933" s="2" t="s">
        <v>1072</v>
      </c>
      <c r="B1933" s="2">
        <v>7.1</v>
      </c>
    </row>
    <row r="1934" spans="1:2" x14ac:dyDescent="0.25">
      <c r="A1934" s="2" t="s">
        <v>3642</v>
      </c>
      <c r="B1934" s="2">
        <v>6.9</v>
      </c>
    </row>
    <row r="1935" spans="1:2" x14ac:dyDescent="0.25">
      <c r="A1935" s="2" t="s">
        <v>1559</v>
      </c>
      <c r="B1935" s="2">
        <v>7.3</v>
      </c>
    </row>
    <row r="1936" spans="1:2" x14ac:dyDescent="0.25">
      <c r="A1936" s="2" t="s">
        <v>1099</v>
      </c>
      <c r="B1936" s="2">
        <v>6.3</v>
      </c>
    </row>
    <row r="1937" spans="1:2" x14ac:dyDescent="0.25">
      <c r="A1937" s="2" t="s">
        <v>2396</v>
      </c>
      <c r="B1937" s="2">
        <v>8.1999999999999993</v>
      </c>
    </row>
    <row r="1938" spans="1:2" x14ac:dyDescent="0.25">
      <c r="A1938" s="2" t="s">
        <v>5867</v>
      </c>
      <c r="B1938" s="2">
        <v>7.1</v>
      </c>
    </row>
    <row r="1939" spans="1:2" x14ac:dyDescent="0.25">
      <c r="A1939" s="2" t="s">
        <v>1283</v>
      </c>
      <c r="B1939" s="2">
        <v>7.7</v>
      </c>
    </row>
    <row r="1940" spans="1:2" x14ac:dyDescent="0.25">
      <c r="A1940" s="2" t="s">
        <v>2157</v>
      </c>
      <c r="B1940" s="2">
        <v>6.5</v>
      </c>
    </row>
    <row r="1941" spans="1:2" x14ac:dyDescent="0.25">
      <c r="A1941" s="2" t="s">
        <v>5873</v>
      </c>
      <c r="B1941" s="2">
        <v>4.9000000000000004</v>
      </c>
    </row>
    <row r="1942" spans="1:2" x14ac:dyDescent="0.25">
      <c r="A1942" s="2" t="s">
        <v>1258</v>
      </c>
      <c r="B1942" s="2">
        <v>6.4</v>
      </c>
    </row>
    <row r="1943" spans="1:2" x14ac:dyDescent="0.25">
      <c r="A1943" s="2" t="s">
        <v>3406</v>
      </c>
      <c r="B1943" s="2">
        <v>5.9</v>
      </c>
    </row>
    <row r="1944" spans="1:2" x14ac:dyDescent="0.25">
      <c r="A1944" s="2" t="s">
        <v>936</v>
      </c>
      <c r="B1944" s="2">
        <v>6.2</v>
      </c>
    </row>
    <row r="1945" spans="1:2" x14ac:dyDescent="0.25">
      <c r="A1945" s="2" t="s">
        <v>628</v>
      </c>
      <c r="B1945" s="2">
        <v>5.8</v>
      </c>
    </row>
    <row r="1946" spans="1:2" x14ac:dyDescent="0.25">
      <c r="A1946" s="2" t="s">
        <v>1639</v>
      </c>
      <c r="B1946" s="2">
        <v>6.7</v>
      </c>
    </row>
    <row r="1947" spans="1:2" x14ac:dyDescent="0.25">
      <c r="A1947" s="2" t="s">
        <v>321</v>
      </c>
      <c r="B1947" s="2">
        <v>5.9</v>
      </c>
    </row>
    <row r="1948" spans="1:2" x14ac:dyDescent="0.25">
      <c r="A1948" s="2" t="s">
        <v>4273</v>
      </c>
      <c r="B1948" s="2">
        <v>7.3</v>
      </c>
    </row>
    <row r="1949" spans="1:2" x14ac:dyDescent="0.25">
      <c r="A1949" s="2" t="s">
        <v>123</v>
      </c>
      <c r="B1949" s="2">
        <v>4.8</v>
      </c>
    </row>
    <row r="1950" spans="1:2" x14ac:dyDescent="0.25">
      <c r="A1950" s="2" t="s">
        <v>2255</v>
      </c>
      <c r="B1950" s="2">
        <v>4.0999999999999996</v>
      </c>
    </row>
    <row r="1951" spans="1:2" x14ac:dyDescent="0.25">
      <c r="A1951" s="2" t="s">
        <v>1099</v>
      </c>
      <c r="B1951" s="2">
        <v>4.9000000000000004</v>
      </c>
    </row>
    <row r="1952" spans="1:2" x14ac:dyDescent="0.25">
      <c r="A1952" s="2" t="s">
        <v>1072</v>
      </c>
      <c r="B1952" s="2">
        <v>7.9</v>
      </c>
    </row>
    <row r="1953" spans="1:2" x14ac:dyDescent="0.25">
      <c r="A1953" s="2" t="s">
        <v>4728</v>
      </c>
      <c r="B1953" s="2">
        <v>5.6</v>
      </c>
    </row>
    <row r="1954" spans="1:2" x14ac:dyDescent="0.25">
      <c r="A1954" s="2" t="s">
        <v>1244</v>
      </c>
      <c r="B1954" s="2">
        <v>5.2</v>
      </c>
    </row>
    <row r="1955" spans="1:2" x14ac:dyDescent="0.25">
      <c r="A1955" s="2" t="s">
        <v>684</v>
      </c>
      <c r="B1955" s="2">
        <v>4.0999999999999996</v>
      </c>
    </row>
    <row r="1956" spans="1:2" x14ac:dyDescent="0.25">
      <c r="A1956" s="2" t="s">
        <v>1435</v>
      </c>
      <c r="B1956" s="2">
        <v>6.6</v>
      </c>
    </row>
    <row r="1957" spans="1:2" x14ac:dyDescent="0.25">
      <c r="A1957" s="2" t="s">
        <v>5917</v>
      </c>
      <c r="B1957" s="2">
        <v>2.9</v>
      </c>
    </row>
    <row r="1958" spans="1:2" x14ac:dyDescent="0.25">
      <c r="A1958" s="2" t="s">
        <v>1639</v>
      </c>
      <c r="B1958" s="2">
        <v>7.2</v>
      </c>
    </row>
    <row r="1959" spans="1:2" x14ac:dyDescent="0.25">
      <c r="A1959" s="2" t="s">
        <v>1396</v>
      </c>
      <c r="B1959" s="2">
        <v>6.5</v>
      </c>
    </row>
    <row r="1960" spans="1:2" x14ac:dyDescent="0.25">
      <c r="A1960" s="2" t="s">
        <v>842</v>
      </c>
      <c r="B1960" s="2">
        <v>6.8</v>
      </c>
    </row>
    <row r="1961" spans="1:2" x14ac:dyDescent="0.25">
      <c r="A1961" s="2" t="s">
        <v>1072</v>
      </c>
      <c r="B1961" s="2">
        <v>7.2</v>
      </c>
    </row>
    <row r="1962" spans="1:2" x14ac:dyDescent="0.25">
      <c r="A1962" s="2" t="s">
        <v>2164</v>
      </c>
      <c r="B1962" s="2">
        <v>6.8</v>
      </c>
    </row>
    <row r="1963" spans="1:2" x14ac:dyDescent="0.25">
      <c r="A1963" s="2" t="s">
        <v>5934</v>
      </c>
      <c r="B1963" s="2">
        <v>7.8</v>
      </c>
    </row>
    <row r="1964" spans="1:2" x14ac:dyDescent="0.25">
      <c r="A1964" s="2" t="s">
        <v>1265</v>
      </c>
      <c r="B1964" s="2">
        <v>6.7</v>
      </c>
    </row>
    <row r="1965" spans="1:2" x14ac:dyDescent="0.25">
      <c r="A1965" s="2" t="s">
        <v>1818</v>
      </c>
      <c r="B1965" s="2">
        <v>6.1</v>
      </c>
    </row>
    <row r="1966" spans="1:2" x14ac:dyDescent="0.25">
      <c r="A1966" s="2" t="s">
        <v>1639</v>
      </c>
      <c r="B1966" s="2">
        <v>7.1</v>
      </c>
    </row>
    <row r="1967" spans="1:2" x14ac:dyDescent="0.25">
      <c r="A1967" s="2" t="s">
        <v>2805</v>
      </c>
      <c r="B1967" s="2">
        <v>5.7</v>
      </c>
    </row>
    <row r="1968" spans="1:2" x14ac:dyDescent="0.25">
      <c r="A1968" s="2" t="s">
        <v>2074</v>
      </c>
      <c r="B1968" s="2">
        <v>2.9</v>
      </c>
    </row>
    <row r="1969" spans="1:2" x14ac:dyDescent="0.25">
      <c r="A1969" s="2" t="s">
        <v>326</v>
      </c>
      <c r="B1969" s="2">
        <v>5.2</v>
      </c>
    </row>
    <row r="1970" spans="1:2" x14ac:dyDescent="0.25">
      <c r="A1970" s="2" t="s">
        <v>1385</v>
      </c>
      <c r="B1970" s="2">
        <v>5.3</v>
      </c>
    </row>
    <row r="1971" spans="1:2" x14ac:dyDescent="0.25">
      <c r="A1971" s="2" t="s">
        <v>5958</v>
      </c>
      <c r="B1971" s="2">
        <v>6.2</v>
      </c>
    </row>
    <row r="1972" spans="1:2" x14ac:dyDescent="0.25">
      <c r="A1972" s="2" t="s">
        <v>690</v>
      </c>
      <c r="B1972" s="2">
        <v>7.3</v>
      </c>
    </row>
    <row r="1973" spans="1:2" x14ac:dyDescent="0.25">
      <c r="A1973" s="2" t="s">
        <v>532</v>
      </c>
      <c r="B1973" s="2">
        <v>6.5</v>
      </c>
    </row>
    <row r="1974" spans="1:2" x14ac:dyDescent="0.25">
      <c r="A1974" s="2" t="s">
        <v>152</v>
      </c>
      <c r="B1974" s="2">
        <v>7.7</v>
      </c>
    </row>
    <row r="1975" spans="1:2" x14ac:dyDescent="0.25">
      <c r="A1975" s="2" t="s">
        <v>4273</v>
      </c>
      <c r="B1975" s="2">
        <v>6.1</v>
      </c>
    </row>
    <row r="1976" spans="1:2" x14ac:dyDescent="0.25">
      <c r="A1976" s="2" t="s">
        <v>1225</v>
      </c>
      <c r="B1976" s="2">
        <v>7.3</v>
      </c>
    </row>
    <row r="1977" spans="1:2" x14ac:dyDescent="0.25">
      <c r="A1977" s="2" t="s">
        <v>2396</v>
      </c>
      <c r="B1977" s="2">
        <v>7.2</v>
      </c>
    </row>
    <row r="1978" spans="1:2" x14ac:dyDescent="0.25">
      <c r="A1978" s="2" t="s">
        <v>1231</v>
      </c>
      <c r="B1978" s="2">
        <v>5.3</v>
      </c>
    </row>
    <row r="1979" spans="1:2" x14ac:dyDescent="0.25">
      <c r="A1979" s="2" t="s">
        <v>3159</v>
      </c>
      <c r="B1979" s="2">
        <v>6.1</v>
      </c>
    </row>
    <row r="1980" spans="1:2" x14ac:dyDescent="0.25">
      <c r="A1980" s="2" t="s">
        <v>5974</v>
      </c>
      <c r="B1980" s="2">
        <v>5.8</v>
      </c>
    </row>
    <row r="1981" spans="1:2" x14ac:dyDescent="0.25">
      <c r="A1981" s="2" t="s">
        <v>1099</v>
      </c>
      <c r="B1981" s="2">
        <v>5.7</v>
      </c>
    </row>
    <row r="1982" spans="1:2" x14ac:dyDescent="0.25">
      <c r="A1982" s="2" t="s">
        <v>684</v>
      </c>
      <c r="B1982" s="2">
        <v>6.7</v>
      </c>
    </row>
    <row r="1983" spans="1:2" x14ac:dyDescent="0.25">
      <c r="A1983" s="2" t="s">
        <v>4725</v>
      </c>
      <c r="B1983" s="2">
        <v>6.5</v>
      </c>
    </row>
    <row r="1984" spans="1:2" x14ac:dyDescent="0.25">
      <c r="A1984" s="2" t="s">
        <v>1094</v>
      </c>
      <c r="B1984" s="2">
        <v>7.2</v>
      </c>
    </row>
    <row r="1985" spans="1:2" x14ac:dyDescent="0.25">
      <c r="A1985" s="2" t="s">
        <v>4761</v>
      </c>
      <c r="B1985" s="2">
        <v>7.6</v>
      </c>
    </row>
    <row r="1986" spans="1:2" x14ac:dyDescent="0.25">
      <c r="A1986" s="2" t="s">
        <v>3159</v>
      </c>
      <c r="B1986" s="2">
        <v>4.5999999999999996</v>
      </c>
    </row>
    <row r="1987" spans="1:2" x14ac:dyDescent="0.25">
      <c r="A1987" s="2" t="s">
        <v>936</v>
      </c>
      <c r="B1987" s="2">
        <v>6.9</v>
      </c>
    </row>
    <row r="1988" spans="1:2" x14ac:dyDescent="0.25">
      <c r="A1988" s="2" t="s">
        <v>1099</v>
      </c>
      <c r="B1988" s="2">
        <v>6.6</v>
      </c>
    </row>
    <row r="1989" spans="1:2" x14ac:dyDescent="0.25">
      <c r="A1989" s="2" t="s">
        <v>5474</v>
      </c>
      <c r="B1989" s="2">
        <v>6.3</v>
      </c>
    </row>
    <row r="1990" spans="1:2" x14ac:dyDescent="0.25">
      <c r="A1990" s="2" t="s">
        <v>3788</v>
      </c>
      <c r="B1990" s="2">
        <v>6.2</v>
      </c>
    </row>
    <row r="1991" spans="1:2" x14ac:dyDescent="0.25">
      <c r="A1991" s="2" t="s">
        <v>293</v>
      </c>
      <c r="B1991" s="2">
        <v>5.3</v>
      </c>
    </row>
    <row r="1992" spans="1:2" x14ac:dyDescent="0.25">
      <c r="A1992" s="2" t="s">
        <v>1017</v>
      </c>
      <c r="B1992" s="2">
        <v>7.3</v>
      </c>
    </row>
    <row r="1993" spans="1:2" x14ac:dyDescent="0.25">
      <c r="A1993" s="2" t="s">
        <v>1099</v>
      </c>
      <c r="B1993" s="2">
        <v>5.6</v>
      </c>
    </row>
    <row r="1994" spans="1:2" x14ac:dyDescent="0.25">
      <c r="A1994" s="2" t="s">
        <v>5998</v>
      </c>
      <c r="B1994" s="2">
        <v>6.2</v>
      </c>
    </row>
    <row r="1995" spans="1:2" x14ac:dyDescent="0.25">
      <c r="A1995" s="2" t="s">
        <v>6003</v>
      </c>
      <c r="B1995" s="2">
        <v>5.2</v>
      </c>
    </row>
    <row r="1996" spans="1:2" x14ac:dyDescent="0.25">
      <c r="A1996" s="2" t="s">
        <v>2468</v>
      </c>
      <c r="B1996" s="2">
        <v>5.3</v>
      </c>
    </row>
    <row r="1997" spans="1:2" x14ac:dyDescent="0.25">
      <c r="A1997" s="2" t="s">
        <v>3839</v>
      </c>
      <c r="B1997" s="2">
        <v>5.4</v>
      </c>
    </row>
    <row r="1998" spans="1:2" x14ac:dyDescent="0.25">
      <c r="A1998" s="2" t="s">
        <v>1099</v>
      </c>
      <c r="B1998" s="2">
        <v>4.9000000000000004</v>
      </c>
    </row>
    <row r="1999" spans="1:2" x14ac:dyDescent="0.25">
      <c r="A1999" s="2" t="s">
        <v>4577</v>
      </c>
      <c r="B1999" s="2">
        <v>5.5</v>
      </c>
    </row>
    <row r="2000" spans="1:2" x14ac:dyDescent="0.25">
      <c r="A2000" s="2" t="s">
        <v>3965</v>
      </c>
      <c r="B2000" s="2">
        <v>6.7</v>
      </c>
    </row>
    <row r="2001" spans="1:2" x14ac:dyDescent="0.25">
      <c r="A2001" s="2" t="s">
        <v>1954</v>
      </c>
      <c r="B2001" s="2">
        <v>3.9</v>
      </c>
    </row>
    <row r="2002" spans="1:2" x14ac:dyDescent="0.25">
      <c r="A2002" s="2" t="s">
        <v>6020</v>
      </c>
      <c r="B2002" s="2">
        <v>7.2</v>
      </c>
    </row>
    <row r="2003" spans="1:2" x14ac:dyDescent="0.25">
      <c r="A2003" s="2" t="s">
        <v>152</v>
      </c>
      <c r="B2003" s="2">
        <v>5.0999999999999996</v>
      </c>
    </row>
    <row r="2004" spans="1:2" x14ac:dyDescent="0.25">
      <c r="A2004" s="2" t="s">
        <v>321</v>
      </c>
      <c r="B2004" s="2">
        <v>6.5</v>
      </c>
    </row>
    <row r="2005" spans="1:2" x14ac:dyDescent="0.25">
      <c r="A2005" s="2" t="s">
        <v>434</v>
      </c>
      <c r="B2005" s="2">
        <v>8.1999999999999993</v>
      </c>
    </row>
    <row r="2006" spans="1:2" x14ac:dyDescent="0.25">
      <c r="A2006" s="2" t="s">
        <v>6028</v>
      </c>
      <c r="B2006" s="2">
        <v>7.7</v>
      </c>
    </row>
    <row r="2007" spans="1:2" x14ac:dyDescent="0.25">
      <c r="A2007" s="2" t="s">
        <v>147</v>
      </c>
      <c r="B2007" s="2">
        <v>7.2</v>
      </c>
    </row>
    <row r="2008" spans="1:2" x14ac:dyDescent="0.25">
      <c r="A2008" s="2" t="s">
        <v>2468</v>
      </c>
      <c r="B2008" s="2">
        <v>6.1</v>
      </c>
    </row>
    <row r="2009" spans="1:2" x14ac:dyDescent="0.25">
      <c r="A2009" s="2" t="s">
        <v>26</v>
      </c>
      <c r="B2009" s="2">
        <v>8.8000000000000007</v>
      </c>
    </row>
    <row r="2010" spans="1:2" x14ac:dyDescent="0.25">
      <c r="A2010" s="2" t="s">
        <v>2255</v>
      </c>
      <c r="B2010" s="2">
        <v>6.8</v>
      </c>
    </row>
    <row r="2011" spans="1:2" x14ac:dyDescent="0.25">
      <c r="A2011" s="2" t="s">
        <v>684</v>
      </c>
      <c r="B2011" s="2">
        <v>6.8</v>
      </c>
    </row>
    <row r="2012" spans="1:2" x14ac:dyDescent="0.25">
      <c r="A2012" s="2" t="s">
        <v>3406</v>
      </c>
      <c r="B2012" s="2">
        <v>6.7</v>
      </c>
    </row>
    <row r="2013" spans="1:2" x14ac:dyDescent="0.25">
      <c r="A2013" s="2" t="s">
        <v>2164</v>
      </c>
      <c r="B2013" s="2">
        <v>7.1</v>
      </c>
    </row>
    <row r="2014" spans="1:2" x14ac:dyDescent="0.25">
      <c r="A2014" s="2" t="s">
        <v>6042</v>
      </c>
      <c r="B2014" s="2">
        <v>7.1</v>
      </c>
    </row>
    <row r="2015" spans="1:2" x14ac:dyDescent="0.25">
      <c r="A2015" s="2" t="s">
        <v>1099</v>
      </c>
      <c r="B2015" s="2">
        <v>6.1</v>
      </c>
    </row>
    <row r="2016" spans="1:2" x14ac:dyDescent="0.25">
      <c r="A2016" s="2" t="s">
        <v>3380</v>
      </c>
      <c r="B2016" s="2">
        <v>8</v>
      </c>
    </row>
    <row r="2017" spans="1:2" x14ac:dyDescent="0.25">
      <c r="A2017" s="2" t="s">
        <v>5775</v>
      </c>
      <c r="B2017" s="2">
        <v>7.5</v>
      </c>
    </row>
    <row r="2018" spans="1:2" x14ac:dyDescent="0.25">
      <c r="A2018" s="2" t="s">
        <v>581</v>
      </c>
      <c r="B2018" s="2">
        <v>6.6</v>
      </c>
    </row>
    <row r="2019" spans="1:2" x14ac:dyDescent="0.25">
      <c r="A2019" s="2" t="s">
        <v>142</v>
      </c>
      <c r="B2019" s="2">
        <v>5.4</v>
      </c>
    </row>
    <row r="2020" spans="1:2" x14ac:dyDescent="0.25">
      <c r="A2020" s="2" t="s">
        <v>1639</v>
      </c>
      <c r="B2020" s="2">
        <v>6.1</v>
      </c>
    </row>
    <row r="2021" spans="1:2" x14ac:dyDescent="0.25">
      <c r="A2021" s="2" t="s">
        <v>1099</v>
      </c>
      <c r="B2021" s="2">
        <v>6.1</v>
      </c>
    </row>
    <row r="2022" spans="1:2" x14ac:dyDescent="0.25">
      <c r="A2022" s="2" t="s">
        <v>684</v>
      </c>
      <c r="B2022" s="2">
        <v>5.6</v>
      </c>
    </row>
    <row r="2023" spans="1:2" x14ac:dyDescent="0.25">
      <c r="A2023" s="2" t="s">
        <v>47</v>
      </c>
      <c r="B2023" s="2">
        <v>5.8</v>
      </c>
    </row>
    <row r="2024" spans="1:2" x14ac:dyDescent="0.25">
      <c r="A2024" s="2" t="s">
        <v>5125</v>
      </c>
      <c r="B2024" s="2">
        <v>2.8</v>
      </c>
    </row>
    <row r="2025" spans="1:2" x14ac:dyDescent="0.25">
      <c r="A2025" s="2" t="s">
        <v>2164</v>
      </c>
      <c r="B2025" s="2">
        <v>6.7</v>
      </c>
    </row>
    <row r="2026" spans="1:2" x14ac:dyDescent="0.25">
      <c r="A2026" s="2" t="s">
        <v>6070</v>
      </c>
      <c r="B2026" s="2">
        <v>5.0999999999999996</v>
      </c>
    </row>
    <row r="2027" spans="1:2" x14ac:dyDescent="0.25">
      <c r="A2027" s="2" t="s">
        <v>152</v>
      </c>
      <c r="B2027" s="2">
        <v>7.2</v>
      </c>
    </row>
    <row r="2028" spans="1:2" x14ac:dyDescent="0.25">
      <c r="A2028" s="2" t="s">
        <v>6076</v>
      </c>
      <c r="B2028" s="2">
        <v>6</v>
      </c>
    </row>
    <row r="2029" spans="1:2" x14ac:dyDescent="0.25">
      <c r="A2029" s="2" t="s">
        <v>1396</v>
      </c>
      <c r="B2029" s="2">
        <v>7.2</v>
      </c>
    </row>
    <row r="2030" spans="1:2" x14ac:dyDescent="0.25">
      <c r="A2030" s="2" t="s">
        <v>1017</v>
      </c>
      <c r="B2030" s="2">
        <v>6.7</v>
      </c>
    </row>
    <row r="2031" spans="1:2" x14ac:dyDescent="0.25">
      <c r="A2031" s="2" t="s">
        <v>1153</v>
      </c>
      <c r="B2031" s="2">
        <v>6.3</v>
      </c>
    </row>
    <row r="2032" spans="1:2" x14ac:dyDescent="0.25">
      <c r="A2032" s="2" t="s">
        <v>936</v>
      </c>
      <c r="B2032" s="2">
        <v>6.2</v>
      </c>
    </row>
    <row r="2033" spans="1:2" x14ac:dyDescent="0.25">
      <c r="A2033" s="2" t="s">
        <v>2164</v>
      </c>
      <c r="B2033" s="2">
        <v>6.2</v>
      </c>
    </row>
    <row r="2034" spans="1:2" x14ac:dyDescent="0.25">
      <c r="A2034" s="2" t="s">
        <v>6096</v>
      </c>
      <c r="B2034" s="2">
        <v>6.9</v>
      </c>
    </row>
    <row r="2035" spans="1:2" x14ac:dyDescent="0.25">
      <c r="A2035" s="2" t="s">
        <v>4475</v>
      </c>
      <c r="B2035" s="2">
        <v>6.8</v>
      </c>
    </row>
    <row r="2036" spans="1:2" x14ac:dyDescent="0.25">
      <c r="A2036" s="2" t="s">
        <v>1225</v>
      </c>
      <c r="B2036" s="2">
        <v>7.1</v>
      </c>
    </row>
    <row r="2037" spans="1:2" x14ac:dyDescent="0.25">
      <c r="A2037" s="2" t="s">
        <v>2157</v>
      </c>
      <c r="B2037" s="2">
        <v>7.1</v>
      </c>
    </row>
    <row r="2038" spans="1:2" x14ac:dyDescent="0.25">
      <c r="A2038" s="2" t="s">
        <v>6111</v>
      </c>
      <c r="B2038" s="2">
        <v>7</v>
      </c>
    </row>
    <row r="2039" spans="1:2" x14ac:dyDescent="0.25">
      <c r="A2039" s="2" t="s">
        <v>1099</v>
      </c>
      <c r="B2039" s="2">
        <v>7.1</v>
      </c>
    </row>
    <row r="2040" spans="1:2" x14ac:dyDescent="0.25">
      <c r="A2040" s="2" t="s">
        <v>2986</v>
      </c>
      <c r="B2040" s="2">
        <v>6.4</v>
      </c>
    </row>
    <row r="2041" spans="1:2" x14ac:dyDescent="0.25">
      <c r="A2041" s="2" t="s">
        <v>4795</v>
      </c>
      <c r="B2041" s="2">
        <v>7</v>
      </c>
    </row>
    <row r="2042" spans="1:2" x14ac:dyDescent="0.25">
      <c r="A2042" s="2" t="s">
        <v>4764</v>
      </c>
      <c r="B2042" s="2">
        <v>6.2</v>
      </c>
    </row>
    <row r="2043" spans="1:2" x14ac:dyDescent="0.25">
      <c r="A2043" s="2" t="s">
        <v>152</v>
      </c>
      <c r="B2043" s="2">
        <v>7.5</v>
      </c>
    </row>
    <row r="2044" spans="1:2" x14ac:dyDescent="0.25">
      <c r="A2044" s="2" t="s">
        <v>3371</v>
      </c>
      <c r="B2044" s="2">
        <v>4.8</v>
      </c>
    </row>
    <row r="2045" spans="1:2" x14ac:dyDescent="0.25">
      <c r="A2045" s="2" t="s">
        <v>3642</v>
      </c>
      <c r="B2045" s="2">
        <v>8.1</v>
      </c>
    </row>
    <row r="2046" spans="1:2" x14ac:dyDescent="0.25">
      <c r="A2046" s="2" t="s">
        <v>1639</v>
      </c>
      <c r="B2046" s="2">
        <v>7.3</v>
      </c>
    </row>
    <row r="2047" spans="1:2" x14ac:dyDescent="0.25">
      <c r="A2047" s="2" t="s">
        <v>754</v>
      </c>
      <c r="B2047" s="2">
        <v>5.8</v>
      </c>
    </row>
    <row r="2048" spans="1:2" x14ac:dyDescent="0.25">
      <c r="A2048" s="2" t="s">
        <v>2164</v>
      </c>
      <c r="B2048" s="2">
        <v>7.6</v>
      </c>
    </row>
    <row r="2049" spans="1:2" x14ac:dyDescent="0.25">
      <c r="A2049" s="2" t="s">
        <v>3642</v>
      </c>
      <c r="B2049" s="2">
        <v>5.6</v>
      </c>
    </row>
    <row r="2050" spans="1:2" x14ac:dyDescent="0.25">
      <c r="A2050" s="2" t="s">
        <v>903</v>
      </c>
      <c r="B2050" s="2">
        <v>7</v>
      </c>
    </row>
    <row r="2051" spans="1:2" x14ac:dyDescent="0.25">
      <c r="A2051" s="2" t="s">
        <v>2560</v>
      </c>
      <c r="B2051" s="2">
        <v>6.6</v>
      </c>
    </row>
    <row r="2052" spans="1:2" x14ac:dyDescent="0.25">
      <c r="A2052" s="2" t="s">
        <v>3280</v>
      </c>
      <c r="B2052" s="2">
        <v>6.5</v>
      </c>
    </row>
    <row r="2053" spans="1:2" x14ac:dyDescent="0.25">
      <c r="A2053" s="2" t="s">
        <v>3864</v>
      </c>
      <c r="B2053" s="2">
        <v>7.4</v>
      </c>
    </row>
    <row r="2054" spans="1:2" x14ac:dyDescent="0.25">
      <c r="A2054" s="2" t="s">
        <v>1094</v>
      </c>
      <c r="B2054" s="2">
        <v>4.5999999999999996</v>
      </c>
    </row>
    <row r="2055" spans="1:2" x14ac:dyDescent="0.25">
      <c r="A2055" s="2" t="s">
        <v>1639</v>
      </c>
      <c r="B2055" s="2">
        <v>6.4</v>
      </c>
    </row>
    <row r="2056" spans="1:2" x14ac:dyDescent="0.25">
      <c r="A2056" s="2" t="s">
        <v>2023</v>
      </c>
      <c r="B2056" s="2">
        <v>6</v>
      </c>
    </row>
    <row r="2057" spans="1:2" x14ac:dyDescent="0.25">
      <c r="A2057" s="2" t="s">
        <v>6151</v>
      </c>
      <c r="B2057" s="2">
        <v>6.4</v>
      </c>
    </row>
    <row r="2058" spans="1:2" x14ac:dyDescent="0.25">
      <c r="A2058" s="2" t="s">
        <v>2672</v>
      </c>
      <c r="B2058" s="2">
        <v>5.9</v>
      </c>
    </row>
    <row r="2059" spans="1:2" x14ac:dyDescent="0.25">
      <c r="A2059" s="2" t="s">
        <v>1954</v>
      </c>
      <c r="B2059" s="2">
        <v>6.4</v>
      </c>
    </row>
    <row r="2060" spans="1:2" x14ac:dyDescent="0.25">
      <c r="A2060" s="2" t="s">
        <v>3258</v>
      </c>
      <c r="B2060" s="2">
        <v>6.6</v>
      </c>
    </row>
    <row r="2061" spans="1:2" x14ac:dyDescent="0.25">
      <c r="A2061" s="2" t="s">
        <v>1094</v>
      </c>
      <c r="B2061" s="2">
        <v>6.9</v>
      </c>
    </row>
    <row r="2062" spans="1:2" x14ac:dyDescent="0.25">
      <c r="A2062" s="2" t="s">
        <v>1095</v>
      </c>
      <c r="B2062" s="2">
        <v>6.9</v>
      </c>
    </row>
    <row r="2063" spans="1:2" x14ac:dyDescent="0.25">
      <c r="A2063" s="2" t="s">
        <v>1396</v>
      </c>
      <c r="B2063" s="2">
        <v>5.8</v>
      </c>
    </row>
    <row r="2064" spans="1:2" x14ac:dyDescent="0.25">
      <c r="A2064" s="2" t="s">
        <v>6166</v>
      </c>
      <c r="B2064" s="2">
        <v>6.4</v>
      </c>
    </row>
    <row r="2065" spans="1:2" x14ac:dyDescent="0.25">
      <c r="A2065" s="2" t="s">
        <v>3915</v>
      </c>
      <c r="B2065" s="2">
        <v>5.3</v>
      </c>
    </row>
    <row r="2066" spans="1:2" x14ac:dyDescent="0.25">
      <c r="A2066" s="2" t="s">
        <v>321</v>
      </c>
      <c r="B2066" s="2">
        <v>6.5</v>
      </c>
    </row>
    <row r="2067" spans="1:2" x14ac:dyDescent="0.25">
      <c r="A2067" s="2" t="s">
        <v>538</v>
      </c>
      <c r="B2067" s="2">
        <v>5.7</v>
      </c>
    </row>
    <row r="2068" spans="1:2" x14ac:dyDescent="0.25">
      <c r="A2068" s="2" t="s">
        <v>1094</v>
      </c>
      <c r="B2068" s="2">
        <v>6.7</v>
      </c>
    </row>
    <row r="2069" spans="1:2" x14ac:dyDescent="0.25">
      <c r="A2069" s="2" t="s">
        <v>926</v>
      </c>
      <c r="B2069" s="2">
        <v>3.9</v>
      </c>
    </row>
    <row r="2070" spans="1:2" x14ac:dyDescent="0.25">
      <c r="A2070" s="2" t="s">
        <v>184</v>
      </c>
      <c r="B2070" s="2">
        <v>4.0999999999999996</v>
      </c>
    </row>
    <row r="2071" spans="1:2" x14ac:dyDescent="0.25">
      <c r="A2071" s="2" t="s">
        <v>6182</v>
      </c>
      <c r="B2071" s="2">
        <v>6.2</v>
      </c>
    </row>
    <row r="2072" spans="1:2" x14ac:dyDescent="0.25">
      <c r="A2072" s="2" t="s">
        <v>1748</v>
      </c>
      <c r="B2072" s="2">
        <v>3.8</v>
      </c>
    </row>
    <row r="2073" spans="1:2" x14ac:dyDescent="0.25">
      <c r="A2073" s="2" t="s">
        <v>233</v>
      </c>
      <c r="B2073" s="2">
        <v>5.0999999999999996</v>
      </c>
    </row>
    <row r="2074" spans="1:2" x14ac:dyDescent="0.25">
      <c r="A2074" s="2" t="s">
        <v>152</v>
      </c>
      <c r="B2074" s="2">
        <v>6.4</v>
      </c>
    </row>
    <row r="2075" spans="1:2" x14ac:dyDescent="0.25">
      <c r="A2075" s="2" t="s">
        <v>4602</v>
      </c>
      <c r="B2075" s="2">
        <v>7.8</v>
      </c>
    </row>
    <row r="2076" spans="1:2" x14ac:dyDescent="0.25">
      <c r="A2076" s="2" t="s">
        <v>6195</v>
      </c>
      <c r="B2076" s="2">
        <v>7.8</v>
      </c>
    </row>
    <row r="2077" spans="1:2" x14ac:dyDescent="0.25">
      <c r="A2077" s="2" t="s">
        <v>942</v>
      </c>
      <c r="B2077" s="2">
        <v>6.1</v>
      </c>
    </row>
    <row r="2078" spans="1:2" x14ac:dyDescent="0.25">
      <c r="A2078" s="2" t="s">
        <v>3657</v>
      </c>
      <c r="B2078" s="2">
        <v>5.8</v>
      </c>
    </row>
    <row r="2079" spans="1:2" x14ac:dyDescent="0.25">
      <c r="A2079" s="2" t="s">
        <v>1258</v>
      </c>
      <c r="B2079" s="2">
        <v>6.3</v>
      </c>
    </row>
    <row r="2080" spans="1:2" x14ac:dyDescent="0.25">
      <c r="A2080" s="2" t="s">
        <v>1194</v>
      </c>
      <c r="B2080" s="2">
        <v>7.7</v>
      </c>
    </row>
    <row r="2081" spans="1:2" x14ac:dyDescent="0.25">
      <c r="A2081" s="2" t="s">
        <v>2560</v>
      </c>
      <c r="B2081" s="2">
        <v>5.4</v>
      </c>
    </row>
    <row r="2082" spans="1:2" x14ac:dyDescent="0.25">
      <c r="A2082" s="2" t="s">
        <v>6211</v>
      </c>
      <c r="B2082" s="2">
        <v>7.3</v>
      </c>
    </row>
    <row r="2083" spans="1:2" x14ac:dyDescent="0.25">
      <c r="A2083" s="2" t="s">
        <v>1385</v>
      </c>
      <c r="B2083" s="2">
        <v>6.8</v>
      </c>
    </row>
    <row r="2084" spans="1:2" x14ac:dyDescent="0.25">
      <c r="A2084" s="2" t="s">
        <v>1396</v>
      </c>
      <c r="B2084" s="2">
        <v>7.3</v>
      </c>
    </row>
    <row r="2085" spans="1:2" x14ac:dyDescent="0.25">
      <c r="A2085" s="2" t="s">
        <v>2645</v>
      </c>
      <c r="B2085" s="2">
        <v>6.5</v>
      </c>
    </row>
    <row r="2086" spans="1:2" x14ac:dyDescent="0.25">
      <c r="A2086" s="2" t="s">
        <v>1385</v>
      </c>
      <c r="B2086" s="2">
        <v>7.2</v>
      </c>
    </row>
    <row r="2087" spans="1:2" x14ac:dyDescent="0.25">
      <c r="A2087" s="2" t="s">
        <v>6222</v>
      </c>
      <c r="B2087" s="2">
        <v>6.7</v>
      </c>
    </row>
    <row r="2088" spans="1:2" x14ac:dyDescent="0.25">
      <c r="A2088" s="2" t="s">
        <v>1099</v>
      </c>
      <c r="B2088" s="2">
        <v>6.3</v>
      </c>
    </row>
    <row r="2089" spans="1:2" x14ac:dyDescent="0.25">
      <c r="A2089" s="2" t="s">
        <v>40</v>
      </c>
      <c r="B2089" s="2">
        <v>5.9</v>
      </c>
    </row>
    <row r="2090" spans="1:2" x14ac:dyDescent="0.25">
      <c r="A2090" s="2" t="s">
        <v>6233</v>
      </c>
      <c r="B2090" s="2">
        <v>7.8</v>
      </c>
    </row>
    <row r="2091" spans="1:2" x14ac:dyDescent="0.25">
      <c r="A2091" s="2" t="s">
        <v>1094</v>
      </c>
      <c r="B2091" s="2">
        <v>7.4</v>
      </c>
    </row>
    <row r="2092" spans="1:2" x14ac:dyDescent="0.25">
      <c r="A2092" s="2" t="s">
        <v>117</v>
      </c>
      <c r="B2092" s="2">
        <v>4.8</v>
      </c>
    </row>
    <row r="2093" spans="1:2" x14ac:dyDescent="0.25">
      <c r="A2093" s="2" t="s">
        <v>2396</v>
      </c>
      <c r="B2093" s="2">
        <v>6.3</v>
      </c>
    </row>
    <row r="2094" spans="1:2" x14ac:dyDescent="0.25">
      <c r="A2094" s="2" t="s">
        <v>936</v>
      </c>
      <c r="B2094" s="2">
        <v>7.8</v>
      </c>
    </row>
    <row r="2095" spans="1:2" x14ac:dyDescent="0.25">
      <c r="A2095" s="2" t="s">
        <v>1126</v>
      </c>
      <c r="B2095" s="2">
        <v>7.5</v>
      </c>
    </row>
    <row r="2096" spans="1:2" x14ac:dyDescent="0.25">
      <c r="A2096" s="2" t="s">
        <v>2164</v>
      </c>
      <c r="B2096" s="2">
        <v>6</v>
      </c>
    </row>
    <row r="2097" spans="1:2" x14ac:dyDescent="0.25">
      <c r="A2097" s="2" t="s">
        <v>233</v>
      </c>
      <c r="B2097" s="2">
        <v>6.8</v>
      </c>
    </row>
    <row r="2098" spans="1:2" x14ac:dyDescent="0.25">
      <c r="A2098" s="2" t="s">
        <v>2081</v>
      </c>
      <c r="B2098" s="2">
        <v>6.6</v>
      </c>
    </row>
    <row r="2099" spans="1:2" x14ac:dyDescent="0.25">
      <c r="A2099" s="2" t="s">
        <v>2714</v>
      </c>
      <c r="B2099" s="2">
        <v>4.5999999999999996</v>
      </c>
    </row>
    <row r="2100" spans="1:2" x14ac:dyDescent="0.25">
      <c r="A2100" s="2" t="s">
        <v>936</v>
      </c>
      <c r="B2100" s="2">
        <v>7.1</v>
      </c>
    </row>
    <row r="2101" spans="1:2" x14ac:dyDescent="0.25">
      <c r="A2101" s="2" t="s">
        <v>1639</v>
      </c>
      <c r="B2101" s="2">
        <v>6.1</v>
      </c>
    </row>
    <row r="2102" spans="1:2" x14ac:dyDescent="0.25">
      <c r="A2102" s="2" t="s">
        <v>152</v>
      </c>
      <c r="B2102" s="2">
        <v>6.7</v>
      </c>
    </row>
    <row r="2103" spans="1:2" x14ac:dyDescent="0.25">
      <c r="A2103" s="2" t="s">
        <v>1258</v>
      </c>
      <c r="B2103" s="2">
        <v>7.1</v>
      </c>
    </row>
    <row r="2104" spans="1:2" x14ac:dyDescent="0.25">
      <c r="A2104" s="2" t="s">
        <v>936</v>
      </c>
      <c r="B2104" s="2">
        <v>5.8</v>
      </c>
    </row>
    <row r="2105" spans="1:2" x14ac:dyDescent="0.25">
      <c r="A2105" s="2" t="s">
        <v>2164</v>
      </c>
      <c r="B2105" s="2">
        <v>6.7</v>
      </c>
    </row>
    <row r="2106" spans="1:2" x14ac:dyDescent="0.25">
      <c r="A2106" s="2" t="s">
        <v>3634</v>
      </c>
      <c r="B2106" s="2">
        <v>5.8</v>
      </c>
    </row>
    <row r="2107" spans="1:2" x14ac:dyDescent="0.25">
      <c r="A2107" s="2" t="s">
        <v>2714</v>
      </c>
      <c r="B2107" s="2">
        <v>6.8</v>
      </c>
    </row>
    <row r="2108" spans="1:2" x14ac:dyDescent="0.25">
      <c r="A2108" s="2" t="s">
        <v>93</v>
      </c>
      <c r="B2108" s="2">
        <v>8.5</v>
      </c>
    </row>
    <row r="2109" spans="1:2" x14ac:dyDescent="0.25">
      <c r="A2109" s="2" t="s">
        <v>1530</v>
      </c>
      <c r="B2109" s="2">
        <v>6.6</v>
      </c>
    </row>
    <row r="2110" spans="1:2" x14ac:dyDescent="0.25">
      <c r="A2110" s="2" t="s">
        <v>1209</v>
      </c>
      <c r="B2110" s="2">
        <v>7.7</v>
      </c>
    </row>
    <row r="2111" spans="1:2" x14ac:dyDescent="0.25">
      <c r="A2111" s="2" t="s">
        <v>2023</v>
      </c>
      <c r="B2111" s="2">
        <v>4.7</v>
      </c>
    </row>
    <row r="2112" spans="1:2" x14ac:dyDescent="0.25">
      <c r="A2112" s="2" t="s">
        <v>293</v>
      </c>
      <c r="B2112" s="2">
        <v>6.4</v>
      </c>
    </row>
    <row r="2113" spans="1:2" x14ac:dyDescent="0.25">
      <c r="A2113" s="2" t="s">
        <v>1094</v>
      </c>
      <c r="B2113" s="2">
        <v>5.5</v>
      </c>
    </row>
    <row r="2114" spans="1:2" x14ac:dyDescent="0.25">
      <c r="A2114" s="2" t="s">
        <v>4043</v>
      </c>
      <c r="B2114" s="2">
        <v>8.6</v>
      </c>
    </row>
    <row r="2115" spans="1:2" x14ac:dyDescent="0.25">
      <c r="A2115" s="2" t="s">
        <v>3915</v>
      </c>
      <c r="B2115" s="2">
        <v>7</v>
      </c>
    </row>
    <row r="2116" spans="1:2" x14ac:dyDescent="0.25">
      <c r="A2116" s="2" t="s">
        <v>6284</v>
      </c>
      <c r="B2116" s="2">
        <v>7.1</v>
      </c>
    </row>
    <row r="2117" spans="1:2" x14ac:dyDescent="0.25">
      <c r="A2117" s="2" t="s">
        <v>5125</v>
      </c>
      <c r="B2117" s="2">
        <v>5.7</v>
      </c>
    </row>
    <row r="2118" spans="1:2" x14ac:dyDescent="0.25">
      <c r="A2118" s="2" t="s">
        <v>6292</v>
      </c>
      <c r="B2118" s="2">
        <v>3.7</v>
      </c>
    </row>
    <row r="2119" spans="1:2" x14ac:dyDescent="0.25">
      <c r="A2119" s="2" t="s">
        <v>1942</v>
      </c>
      <c r="B2119" s="2">
        <v>7.5</v>
      </c>
    </row>
    <row r="2120" spans="1:2" x14ac:dyDescent="0.25">
      <c r="A2120" s="2" t="s">
        <v>5800</v>
      </c>
      <c r="B2120" s="2">
        <v>4.5999999999999996</v>
      </c>
    </row>
    <row r="2121" spans="1:2" x14ac:dyDescent="0.25">
      <c r="A2121" s="2" t="s">
        <v>1094</v>
      </c>
      <c r="B2121" s="2">
        <v>4.9000000000000004</v>
      </c>
    </row>
    <row r="2122" spans="1:2" x14ac:dyDescent="0.25">
      <c r="A2122" s="2" t="s">
        <v>1258</v>
      </c>
      <c r="B2122" s="2">
        <v>6.9</v>
      </c>
    </row>
    <row r="2123" spans="1:2" x14ac:dyDescent="0.25">
      <c r="A2123" s="2" t="s">
        <v>3915</v>
      </c>
      <c r="B2123" s="2">
        <v>7.1</v>
      </c>
    </row>
    <row r="2124" spans="1:2" x14ac:dyDescent="0.25">
      <c r="A2124" s="2" t="s">
        <v>184</v>
      </c>
      <c r="B2124" s="2">
        <v>5.8</v>
      </c>
    </row>
    <row r="2125" spans="1:2" x14ac:dyDescent="0.25">
      <c r="A2125" s="2" t="s">
        <v>2089</v>
      </c>
      <c r="B2125" s="2">
        <v>7</v>
      </c>
    </row>
    <row r="2126" spans="1:2" x14ac:dyDescent="0.25">
      <c r="A2126" s="2" t="s">
        <v>684</v>
      </c>
      <c r="B2126" s="2">
        <v>5.4</v>
      </c>
    </row>
    <row r="2127" spans="1:2" x14ac:dyDescent="0.25">
      <c r="A2127" s="2" t="s">
        <v>1639</v>
      </c>
      <c r="B2127" s="2">
        <v>7.3</v>
      </c>
    </row>
    <row r="2128" spans="1:2" x14ac:dyDescent="0.25">
      <c r="A2128" s="2" t="s">
        <v>6308</v>
      </c>
      <c r="B2128" s="2">
        <v>7.1</v>
      </c>
    </row>
    <row r="2129" spans="1:2" x14ac:dyDescent="0.25">
      <c r="A2129" s="2" t="s">
        <v>6312</v>
      </c>
      <c r="B2129" s="2">
        <v>5.8</v>
      </c>
    </row>
    <row r="2130" spans="1:2" x14ac:dyDescent="0.25">
      <c r="A2130" s="2" t="s">
        <v>3642</v>
      </c>
      <c r="B2130" s="2">
        <v>8.1</v>
      </c>
    </row>
    <row r="2131" spans="1:2" x14ac:dyDescent="0.25">
      <c r="A2131" s="2" t="s">
        <v>3552</v>
      </c>
      <c r="B2131" s="2">
        <v>5.7</v>
      </c>
    </row>
    <row r="2132" spans="1:2" x14ac:dyDescent="0.25">
      <c r="A2132" s="2" t="s">
        <v>936</v>
      </c>
      <c r="B2132" s="2">
        <v>4.4000000000000004</v>
      </c>
    </row>
    <row r="2133" spans="1:2" x14ac:dyDescent="0.25">
      <c r="A2133" s="2" t="s">
        <v>6321</v>
      </c>
      <c r="B2133" s="2">
        <v>7.9</v>
      </c>
    </row>
    <row r="2134" spans="1:2" x14ac:dyDescent="0.25">
      <c r="A2134" s="2" t="s">
        <v>152</v>
      </c>
      <c r="B2134" s="2">
        <v>7.6</v>
      </c>
    </row>
    <row r="2135" spans="1:2" x14ac:dyDescent="0.25">
      <c r="A2135" s="2" t="s">
        <v>5474</v>
      </c>
      <c r="B2135" s="2">
        <v>4.8</v>
      </c>
    </row>
    <row r="2136" spans="1:2" x14ac:dyDescent="0.25">
      <c r="A2136" s="2" t="s">
        <v>321</v>
      </c>
      <c r="B2136" s="2">
        <v>7.8</v>
      </c>
    </row>
    <row r="2137" spans="1:2" x14ac:dyDescent="0.25">
      <c r="A2137" s="2" t="s">
        <v>1094</v>
      </c>
      <c r="B2137" s="2">
        <v>6.7</v>
      </c>
    </row>
    <row r="2138" spans="1:2" x14ac:dyDescent="0.25">
      <c r="A2138" s="2" t="s">
        <v>1099</v>
      </c>
      <c r="B2138" s="2">
        <v>2.7</v>
      </c>
    </row>
    <row r="2139" spans="1:2" x14ac:dyDescent="0.25">
      <c r="A2139" s="2" t="s">
        <v>434</v>
      </c>
      <c r="B2139" s="2">
        <v>5.8</v>
      </c>
    </row>
    <row r="2140" spans="1:2" x14ac:dyDescent="0.25">
      <c r="A2140" s="2" t="s">
        <v>3642</v>
      </c>
      <c r="B2140" s="2">
        <v>7.5</v>
      </c>
    </row>
    <row r="2141" spans="1:2" x14ac:dyDescent="0.25">
      <c r="A2141" s="2" t="s">
        <v>6341</v>
      </c>
      <c r="B2141" s="2">
        <v>5.4</v>
      </c>
    </row>
    <row r="2142" spans="1:2" x14ac:dyDescent="0.25">
      <c r="A2142" s="2" t="s">
        <v>3752</v>
      </c>
      <c r="B2142" s="2">
        <v>4.0999999999999996</v>
      </c>
    </row>
    <row r="2143" spans="1:2" x14ac:dyDescent="0.25">
      <c r="A2143" s="2" t="s">
        <v>1258</v>
      </c>
      <c r="B2143" s="2">
        <v>5.9</v>
      </c>
    </row>
    <row r="2144" spans="1:2" x14ac:dyDescent="0.25">
      <c r="A2144" s="2" t="s">
        <v>6352</v>
      </c>
      <c r="B2144" s="2">
        <v>6.3</v>
      </c>
    </row>
    <row r="2145" spans="1:2" x14ac:dyDescent="0.25">
      <c r="A2145" s="2" t="s">
        <v>1942</v>
      </c>
      <c r="B2145" s="2">
        <v>7</v>
      </c>
    </row>
    <row r="2146" spans="1:2" x14ac:dyDescent="0.25">
      <c r="A2146" s="2" t="s">
        <v>5561</v>
      </c>
      <c r="B2146" s="2">
        <v>6.8</v>
      </c>
    </row>
    <row r="2147" spans="1:2" x14ac:dyDescent="0.25">
      <c r="A2147" s="2" t="s">
        <v>2645</v>
      </c>
      <c r="B2147" s="2">
        <v>2.2999999999999998</v>
      </c>
    </row>
    <row r="2148" spans="1:2" x14ac:dyDescent="0.25">
      <c r="A2148" s="2" t="s">
        <v>123</v>
      </c>
      <c r="B2148" s="2">
        <v>6.9</v>
      </c>
    </row>
    <row r="2149" spans="1:2" x14ac:dyDescent="0.25">
      <c r="A2149" s="2" t="s">
        <v>6364</v>
      </c>
      <c r="B2149" s="2">
        <v>8.1</v>
      </c>
    </row>
    <row r="2150" spans="1:2" x14ac:dyDescent="0.25">
      <c r="A2150" s="2" t="s">
        <v>1385</v>
      </c>
      <c r="B2150" s="2">
        <v>6.1</v>
      </c>
    </row>
    <row r="2151" spans="1:2" x14ac:dyDescent="0.25">
      <c r="A2151" s="2" t="s">
        <v>3406</v>
      </c>
      <c r="B2151" s="2">
        <v>5</v>
      </c>
    </row>
    <row r="2152" spans="1:2" x14ac:dyDescent="0.25">
      <c r="A2152" s="2" t="s">
        <v>936</v>
      </c>
      <c r="B2152" s="2">
        <v>5.5</v>
      </c>
    </row>
    <row r="2153" spans="1:2" x14ac:dyDescent="0.25">
      <c r="A2153" s="2" t="s">
        <v>6372</v>
      </c>
      <c r="B2153" s="2">
        <v>6.2</v>
      </c>
    </row>
    <row r="2154" spans="1:2" x14ac:dyDescent="0.25">
      <c r="A2154" s="2" t="s">
        <v>5788</v>
      </c>
      <c r="B2154" s="2">
        <v>6.2</v>
      </c>
    </row>
    <row r="2155" spans="1:2" x14ac:dyDescent="0.25">
      <c r="A2155" s="2" t="s">
        <v>447</v>
      </c>
      <c r="B2155" s="2">
        <v>5.9</v>
      </c>
    </row>
    <row r="2156" spans="1:2" x14ac:dyDescent="0.25">
      <c r="A2156" s="2" t="s">
        <v>1385</v>
      </c>
      <c r="B2156" s="2">
        <v>6.3</v>
      </c>
    </row>
    <row r="2157" spans="1:2" x14ac:dyDescent="0.25">
      <c r="A2157" s="2" t="s">
        <v>2692</v>
      </c>
      <c r="B2157" s="2">
        <v>6.7</v>
      </c>
    </row>
    <row r="2158" spans="1:2" x14ac:dyDescent="0.25">
      <c r="A2158" s="2" t="s">
        <v>1094</v>
      </c>
      <c r="B2158" s="2">
        <v>3.5</v>
      </c>
    </row>
    <row r="2159" spans="1:2" x14ac:dyDescent="0.25">
      <c r="A2159" s="2" t="s">
        <v>2164</v>
      </c>
      <c r="B2159" s="2">
        <v>7.5</v>
      </c>
    </row>
    <row r="2160" spans="1:2" x14ac:dyDescent="0.25">
      <c r="A2160" s="2" t="s">
        <v>1639</v>
      </c>
      <c r="B2160" s="2">
        <v>6.6</v>
      </c>
    </row>
    <row r="2161" spans="1:2" x14ac:dyDescent="0.25">
      <c r="A2161" s="2" t="s">
        <v>4848</v>
      </c>
      <c r="B2161" s="2">
        <v>7.5</v>
      </c>
    </row>
    <row r="2162" spans="1:2" x14ac:dyDescent="0.25">
      <c r="A2162" s="2" t="s">
        <v>1392</v>
      </c>
      <c r="B2162" s="2">
        <v>7.2</v>
      </c>
    </row>
    <row r="2163" spans="1:2" x14ac:dyDescent="0.25">
      <c r="A2163" s="2" t="s">
        <v>3406</v>
      </c>
      <c r="B2163" s="2">
        <v>4.8</v>
      </c>
    </row>
    <row r="2164" spans="1:2" x14ac:dyDescent="0.25">
      <c r="A2164" s="2" t="s">
        <v>1396</v>
      </c>
      <c r="B2164" s="2">
        <v>6.6</v>
      </c>
    </row>
    <row r="2165" spans="1:2" x14ac:dyDescent="0.25">
      <c r="A2165" s="2" t="s">
        <v>1094</v>
      </c>
      <c r="B2165" s="2">
        <v>3.5</v>
      </c>
    </row>
    <row r="2166" spans="1:2" x14ac:dyDescent="0.25">
      <c r="A2166" s="2" t="s">
        <v>6408</v>
      </c>
      <c r="B2166" s="2">
        <v>6.7</v>
      </c>
    </row>
    <row r="2167" spans="1:2" x14ac:dyDescent="0.25">
      <c r="A2167" s="2" t="s">
        <v>3642</v>
      </c>
      <c r="B2167" s="2">
        <v>7.6</v>
      </c>
    </row>
    <row r="2168" spans="1:2" x14ac:dyDescent="0.25">
      <c r="A2168" s="2" t="s">
        <v>6413</v>
      </c>
      <c r="B2168" s="2">
        <v>6.3</v>
      </c>
    </row>
    <row r="2169" spans="1:2" x14ac:dyDescent="0.25">
      <c r="A2169" s="2" t="s">
        <v>3905</v>
      </c>
      <c r="B2169" s="2">
        <v>5.5</v>
      </c>
    </row>
    <row r="2170" spans="1:2" x14ac:dyDescent="0.25">
      <c r="A2170" s="2" t="s">
        <v>2645</v>
      </c>
      <c r="B2170" s="2">
        <v>6.3</v>
      </c>
    </row>
    <row r="2171" spans="1:2" x14ac:dyDescent="0.25">
      <c r="A2171" s="2" t="s">
        <v>1396</v>
      </c>
      <c r="B2171" s="2">
        <v>6.5</v>
      </c>
    </row>
    <row r="2172" spans="1:2" x14ac:dyDescent="0.25">
      <c r="A2172" s="2" t="s">
        <v>1007</v>
      </c>
      <c r="B2172" s="2">
        <v>5.6</v>
      </c>
    </row>
    <row r="2173" spans="1:2" x14ac:dyDescent="0.25">
      <c r="A2173" s="2" t="s">
        <v>2560</v>
      </c>
      <c r="B2173" s="2">
        <v>6.9</v>
      </c>
    </row>
    <row r="2174" spans="1:2" x14ac:dyDescent="0.25">
      <c r="A2174" s="2" t="s">
        <v>3552</v>
      </c>
      <c r="B2174" s="2">
        <v>7.6</v>
      </c>
    </row>
    <row r="2175" spans="1:2" x14ac:dyDescent="0.25">
      <c r="A2175" s="2" t="s">
        <v>3159</v>
      </c>
      <c r="B2175" s="2">
        <v>3.9</v>
      </c>
    </row>
    <row r="2176" spans="1:2" x14ac:dyDescent="0.25">
      <c r="A2176" s="2" t="s">
        <v>1385</v>
      </c>
      <c r="B2176" s="2">
        <v>6.1</v>
      </c>
    </row>
    <row r="2177" spans="1:2" x14ac:dyDescent="0.25">
      <c r="A2177" s="2" t="s">
        <v>3258</v>
      </c>
      <c r="B2177" s="2">
        <v>7.3</v>
      </c>
    </row>
    <row r="2178" spans="1:2" x14ac:dyDescent="0.25">
      <c r="A2178" s="2" t="s">
        <v>4203</v>
      </c>
      <c r="B2178" s="2">
        <v>8.3000000000000007</v>
      </c>
    </row>
    <row r="2179" spans="1:2" x14ac:dyDescent="0.25">
      <c r="A2179" s="2" t="s">
        <v>1748</v>
      </c>
      <c r="B2179" s="2">
        <v>5.8</v>
      </c>
    </row>
    <row r="2180" spans="1:2" x14ac:dyDescent="0.25">
      <c r="A2180" s="2" t="s">
        <v>321</v>
      </c>
      <c r="B2180" s="2">
        <v>6.8</v>
      </c>
    </row>
    <row r="2181" spans="1:2" x14ac:dyDescent="0.25">
      <c r="A2181" s="2" t="s">
        <v>1244</v>
      </c>
      <c r="B2181" s="2">
        <v>7</v>
      </c>
    </row>
    <row r="2182" spans="1:2" x14ac:dyDescent="0.25">
      <c r="A2182" s="2" t="s">
        <v>6447</v>
      </c>
      <c r="B2182" s="2">
        <v>5.9</v>
      </c>
    </row>
    <row r="2183" spans="1:2" x14ac:dyDescent="0.25">
      <c r="A2183" s="2" t="s">
        <v>1439</v>
      </c>
      <c r="B2183" s="2">
        <v>6.5</v>
      </c>
    </row>
    <row r="2184" spans="1:2" x14ac:dyDescent="0.25">
      <c r="A2184" s="2" t="s">
        <v>1099</v>
      </c>
      <c r="B2184" s="2">
        <v>6.4</v>
      </c>
    </row>
    <row r="2185" spans="1:2" x14ac:dyDescent="0.25">
      <c r="A2185" s="2" t="s">
        <v>5800</v>
      </c>
      <c r="B2185" s="2">
        <v>5.8</v>
      </c>
    </row>
    <row r="2186" spans="1:2" x14ac:dyDescent="0.25">
      <c r="A2186" s="2" t="s">
        <v>3406</v>
      </c>
      <c r="B2186" s="2">
        <v>5.0999999999999996</v>
      </c>
    </row>
    <row r="2187" spans="1:2" x14ac:dyDescent="0.25">
      <c r="A2187" s="2" t="s">
        <v>6464</v>
      </c>
      <c r="B2187" s="2">
        <v>6.8</v>
      </c>
    </row>
    <row r="2188" spans="1:2" x14ac:dyDescent="0.25">
      <c r="A2188" s="2" t="s">
        <v>1299</v>
      </c>
      <c r="B2188" s="2">
        <v>5.3</v>
      </c>
    </row>
    <row r="2189" spans="1:2" x14ac:dyDescent="0.25">
      <c r="A2189" s="2" t="s">
        <v>5336</v>
      </c>
      <c r="B2189" s="2">
        <v>5.3</v>
      </c>
    </row>
    <row r="2190" spans="1:2" x14ac:dyDescent="0.25">
      <c r="A2190" s="2" t="s">
        <v>3839</v>
      </c>
      <c r="B2190" s="2">
        <v>6.4</v>
      </c>
    </row>
    <row r="2191" spans="1:2" x14ac:dyDescent="0.25">
      <c r="A2191" s="2" t="s">
        <v>356</v>
      </c>
      <c r="B2191" s="2">
        <v>4.9000000000000004</v>
      </c>
    </row>
    <row r="2192" spans="1:2" x14ac:dyDescent="0.25">
      <c r="A2192" s="2" t="s">
        <v>5474</v>
      </c>
      <c r="B2192" s="2">
        <v>6.8</v>
      </c>
    </row>
    <row r="2193" spans="1:2" x14ac:dyDescent="0.25">
      <c r="A2193" s="2" t="s">
        <v>6478</v>
      </c>
      <c r="B2193" s="2">
        <v>7.1</v>
      </c>
    </row>
    <row r="2194" spans="1:2" x14ac:dyDescent="0.25">
      <c r="A2194" s="2" t="s">
        <v>6482</v>
      </c>
      <c r="B2194" s="2">
        <v>6.8</v>
      </c>
    </row>
    <row r="2195" spans="1:2" x14ac:dyDescent="0.25">
      <c r="A2195" s="2" t="s">
        <v>3048</v>
      </c>
      <c r="B2195" s="2">
        <v>6.1</v>
      </c>
    </row>
    <row r="2196" spans="1:2" x14ac:dyDescent="0.25">
      <c r="A2196" s="2" t="s">
        <v>1942</v>
      </c>
      <c r="B2196" s="2">
        <v>8.5</v>
      </c>
    </row>
    <row r="2197" spans="1:2" x14ac:dyDescent="0.25">
      <c r="A2197" s="2" t="s">
        <v>1099</v>
      </c>
      <c r="B2197" s="2">
        <v>5.9</v>
      </c>
    </row>
    <row r="2198" spans="1:2" x14ac:dyDescent="0.25">
      <c r="A2198" s="2" t="s">
        <v>152</v>
      </c>
      <c r="B2198" s="2">
        <v>6.3</v>
      </c>
    </row>
    <row r="2199" spans="1:2" x14ac:dyDescent="0.25">
      <c r="A2199" s="2" t="s">
        <v>1639</v>
      </c>
      <c r="B2199" s="2">
        <v>5.9</v>
      </c>
    </row>
    <row r="2200" spans="1:2" x14ac:dyDescent="0.25">
      <c r="A2200" s="2" t="s">
        <v>1094</v>
      </c>
      <c r="B2200" s="2">
        <v>5.4</v>
      </c>
    </row>
    <row r="2201" spans="1:2" x14ac:dyDescent="0.25">
      <c r="A2201" s="2" t="s">
        <v>6501</v>
      </c>
      <c r="B2201" s="2">
        <v>7</v>
      </c>
    </row>
    <row r="2202" spans="1:2" x14ac:dyDescent="0.25">
      <c r="A2202" s="2" t="s">
        <v>2479</v>
      </c>
      <c r="B2202" s="2">
        <v>6.9</v>
      </c>
    </row>
    <row r="2203" spans="1:2" x14ac:dyDescent="0.25">
      <c r="A2203" s="2" t="s">
        <v>2164</v>
      </c>
      <c r="B2203" s="2">
        <v>7.5</v>
      </c>
    </row>
    <row r="2204" spans="1:2" x14ac:dyDescent="0.25">
      <c r="A2204" s="2" t="s">
        <v>6508</v>
      </c>
      <c r="B2204" s="2">
        <v>8.1999999999999993</v>
      </c>
    </row>
    <row r="2205" spans="1:2" x14ac:dyDescent="0.25">
      <c r="A2205" s="2" t="s">
        <v>1094</v>
      </c>
      <c r="B2205" s="2">
        <v>5.9</v>
      </c>
    </row>
    <row r="2206" spans="1:2" x14ac:dyDescent="0.25">
      <c r="A2206" s="2" t="s">
        <v>6512</v>
      </c>
      <c r="B2206" s="2">
        <v>5</v>
      </c>
    </row>
    <row r="2207" spans="1:2" x14ac:dyDescent="0.25">
      <c r="A2207" s="2" t="s">
        <v>6514</v>
      </c>
      <c r="B2207" s="2">
        <v>7.3</v>
      </c>
    </row>
    <row r="2208" spans="1:2" x14ac:dyDescent="0.25">
      <c r="A2208" s="2" t="s">
        <v>6517</v>
      </c>
      <c r="B2208" s="2">
        <v>6.4</v>
      </c>
    </row>
    <row r="2209" spans="1:2" x14ac:dyDescent="0.25">
      <c r="A2209" s="2" t="s">
        <v>936</v>
      </c>
      <c r="B2209" s="2">
        <v>6.6</v>
      </c>
    </row>
    <row r="2210" spans="1:2" x14ac:dyDescent="0.25">
      <c r="A2210" s="2" t="s">
        <v>6523</v>
      </c>
      <c r="B2210" s="2">
        <v>7.8</v>
      </c>
    </row>
    <row r="2211" spans="1:2" x14ac:dyDescent="0.25">
      <c r="A2211" s="2" t="s">
        <v>6530</v>
      </c>
      <c r="B2211" s="2">
        <v>4</v>
      </c>
    </row>
    <row r="2212" spans="1:2" x14ac:dyDescent="0.25">
      <c r="A2212" s="2" t="s">
        <v>2164</v>
      </c>
      <c r="B2212" s="2">
        <v>7.6</v>
      </c>
    </row>
    <row r="2213" spans="1:2" x14ac:dyDescent="0.25">
      <c r="A2213" s="2" t="s">
        <v>2164</v>
      </c>
      <c r="B2213" s="2">
        <v>7.7</v>
      </c>
    </row>
    <row r="2214" spans="1:2" x14ac:dyDescent="0.25">
      <c r="A2214" s="2" t="s">
        <v>321</v>
      </c>
      <c r="B2214" s="2">
        <v>5.8</v>
      </c>
    </row>
    <row r="2215" spans="1:2" x14ac:dyDescent="0.25">
      <c r="A2215" s="2" t="s">
        <v>473</v>
      </c>
      <c r="B2215" s="2">
        <v>5.2</v>
      </c>
    </row>
    <row r="2216" spans="1:2" x14ac:dyDescent="0.25">
      <c r="A2216" s="2" t="s">
        <v>1099</v>
      </c>
      <c r="B2216" s="2">
        <v>5.6</v>
      </c>
    </row>
    <row r="2217" spans="1:2" x14ac:dyDescent="0.25">
      <c r="A2217" s="2" t="s">
        <v>1099</v>
      </c>
      <c r="B2217" s="2">
        <v>5.3</v>
      </c>
    </row>
    <row r="2218" spans="1:2" x14ac:dyDescent="0.25">
      <c r="A2218" s="2" t="s">
        <v>6547</v>
      </c>
      <c r="B2218" s="2">
        <v>7.4</v>
      </c>
    </row>
    <row r="2219" spans="1:2" x14ac:dyDescent="0.25">
      <c r="A2219" s="2" t="s">
        <v>3642</v>
      </c>
      <c r="B2219" s="2">
        <v>6.6</v>
      </c>
    </row>
    <row r="2220" spans="1:2" x14ac:dyDescent="0.25">
      <c r="A2220" s="2" t="s">
        <v>1396</v>
      </c>
      <c r="B2220" s="2">
        <v>6.2</v>
      </c>
    </row>
    <row r="2221" spans="1:2" x14ac:dyDescent="0.25">
      <c r="A2221" s="2" t="s">
        <v>1094</v>
      </c>
      <c r="B2221" s="2">
        <v>1.9</v>
      </c>
    </row>
    <row r="2222" spans="1:2" x14ac:dyDescent="0.25">
      <c r="A2222" s="2" t="s">
        <v>233</v>
      </c>
      <c r="B2222" s="2">
        <v>5.7</v>
      </c>
    </row>
    <row r="2223" spans="1:2" x14ac:dyDescent="0.25">
      <c r="A2223" s="2" t="s">
        <v>293</v>
      </c>
      <c r="B2223" s="2">
        <v>6.6</v>
      </c>
    </row>
    <row r="2224" spans="1:2" x14ac:dyDescent="0.25">
      <c r="A2224" s="2" t="s">
        <v>1099</v>
      </c>
      <c r="B2224" s="2">
        <v>6</v>
      </c>
    </row>
    <row r="2225" spans="1:2" x14ac:dyDescent="0.25">
      <c r="A2225" s="2" t="s">
        <v>161</v>
      </c>
      <c r="B2225" s="2">
        <v>6.1</v>
      </c>
    </row>
    <row r="2226" spans="1:2" x14ac:dyDescent="0.25">
      <c r="A2226" s="2" t="s">
        <v>1094</v>
      </c>
      <c r="B2226" s="2">
        <v>4.8</v>
      </c>
    </row>
    <row r="2227" spans="1:2" x14ac:dyDescent="0.25">
      <c r="A2227" s="2" t="s">
        <v>926</v>
      </c>
      <c r="B2227" s="2">
        <v>6.2</v>
      </c>
    </row>
    <row r="2228" spans="1:2" x14ac:dyDescent="0.25">
      <c r="A2228" s="2" t="s">
        <v>684</v>
      </c>
      <c r="B2228" s="2">
        <v>7.5</v>
      </c>
    </row>
    <row r="2229" spans="1:2" x14ac:dyDescent="0.25">
      <c r="A2229" s="2" t="s">
        <v>3642</v>
      </c>
      <c r="B2229" s="2">
        <v>6.3</v>
      </c>
    </row>
    <row r="2230" spans="1:2" x14ac:dyDescent="0.25">
      <c r="A2230" s="2" t="s">
        <v>6576</v>
      </c>
      <c r="B2230" s="2">
        <v>7.1</v>
      </c>
    </row>
    <row r="2231" spans="1:2" x14ac:dyDescent="0.25">
      <c r="A2231" s="2" t="s">
        <v>1639</v>
      </c>
      <c r="B2231" s="2">
        <v>6.6</v>
      </c>
    </row>
    <row r="2232" spans="1:2" x14ac:dyDescent="0.25">
      <c r="A2232" s="2" t="s">
        <v>6579</v>
      </c>
      <c r="B2232" s="2">
        <v>6.1</v>
      </c>
    </row>
    <row r="2233" spans="1:2" x14ac:dyDescent="0.25">
      <c r="A2233" s="2" t="s">
        <v>1616</v>
      </c>
      <c r="B2233" s="2">
        <v>6.7</v>
      </c>
    </row>
    <row r="2234" spans="1:2" x14ac:dyDescent="0.25">
      <c r="A2234" s="2" t="s">
        <v>233</v>
      </c>
      <c r="B2234" s="2">
        <v>5.6</v>
      </c>
    </row>
    <row r="2235" spans="1:2" x14ac:dyDescent="0.25">
      <c r="A2235" s="2" t="s">
        <v>3664</v>
      </c>
      <c r="B2235" s="2">
        <v>7.2</v>
      </c>
    </row>
    <row r="2236" spans="1:2" x14ac:dyDescent="0.25">
      <c r="A2236" s="2" t="s">
        <v>5366</v>
      </c>
      <c r="B2236" s="2">
        <v>4.3</v>
      </c>
    </row>
    <row r="2237" spans="1:2" x14ac:dyDescent="0.25">
      <c r="A2237" s="2" t="s">
        <v>1094</v>
      </c>
      <c r="B2237" s="2">
        <v>6.4</v>
      </c>
    </row>
    <row r="2238" spans="1:2" x14ac:dyDescent="0.25">
      <c r="A2238" s="2" t="s">
        <v>6595</v>
      </c>
      <c r="B2238" s="2">
        <v>7.1</v>
      </c>
    </row>
    <row r="2239" spans="1:2" x14ac:dyDescent="0.25">
      <c r="A2239" s="2" t="s">
        <v>321</v>
      </c>
      <c r="B2239" s="2">
        <v>6.3</v>
      </c>
    </row>
    <row r="2240" spans="1:2" x14ac:dyDescent="0.25">
      <c r="A2240" s="2" t="s">
        <v>1094</v>
      </c>
      <c r="B2240" s="2">
        <v>7.4</v>
      </c>
    </row>
    <row r="2241" spans="1:2" x14ac:dyDescent="0.25">
      <c r="A2241" s="2" t="s">
        <v>1099</v>
      </c>
      <c r="B2241" s="2">
        <v>6.1</v>
      </c>
    </row>
    <row r="2242" spans="1:2" x14ac:dyDescent="0.25">
      <c r="A2242" s="2" t="s">
        <v>1639</v>
      </c>
      <c r="B2242" s="2">
        <v>6.6</v>
      </c>
    </row>
    <row r="2243" spans="1:2" x14ac:dyDescent="0.25">
      <c r="A2243" s="2" t="s">
        <v>684</v>
      </c>
      <c r="B2243" s="2">
        <v>6</v>
      </c>
    </row>
    <row r="2244" spans="1:2" x14ac:dyDescent="0.25">
      <c r="A2244" s="2" t="s">
        <v>6608</v>
      </c>
      <c r="B2244" s="2">
        <v>6.8</v>
      </c>
    </row>
    <row r="2245" spans="1:2" x14ac:dyDescent="0.25">
      <c r="A2245" s="2" t="s">
        <v>1094</v>
      </c>
      <c r="B2245" s="2">
        <v>7.4</v>
      </c>
    </row>
    <row r="2246" spans="1:2" x14ac:dyDescent="0.25">
      <c r="A2246" s="2" t="s">
        <v>233</v>
      </c>
      <c r="B2246" s="2">
        <v>6.8</v>
      </c>
    </row>
    <row r="2247" spans="1:2" x14ac:dyDescent="0.25">
      <c r="A2247" s="2" t="s">
        <v>4273</v>
      </c>
      <c r="B2247" s="2">
        <v>7.2</v>
      </c>
    </row>
    <row r="2248" spans="1:2" x14ac:dyDescent="0.25">
      <c r="A2248" s="2" t="s">
        <v>1709</v>
      </c>
      <c r="B2248" s="2">
        <v>1.9</v>
      </c>
    </row>
    <row r="2249" spans="1:2" x14ac:dyDescent="0.25">
      <c r="A2249" s="2" t="s">
        <v>1144</v>
      </c>
      <c r="B2249" s="2">
        <v>5.5</v>
      </c>
    </row>
    <row r="2250" spans="1:2" x14ac:dyDescent="0.25">
      <c r="A2250" s="2" t="s">
        <v>1144</v>
      </c>
      <c r="B2250" s="2">
        <v>4.5</v>
      </c>
    </row>
    <row r="2251" spans="1:2" x14ac:dyDescent="0.25">
      <c r="A2251" s="2" t="s">
        <v>1972</v>
      </c>
      <c r="B2251" s="2">
        <v>6.3</v>
      </c>
    </row>
    <row r="2252" spans="1:2" x14ac:dyDescent="0.25">
      <c r="A2252" s="2" t="s">
        <v>6627</v>
      </c>
      <c r="B2252" s="2">
        <v>7</v>
      </c>
    </row>
    <row r="2253" spans="1:2" x14ac:dyDescent="0.25">
      <c r="A2253" s="2" t="s">
        <v>6631</v>
      </c>
      <c r="B2253" s="2">
        <v>6.7</v>
      </c>
    </row>
    <row r="2254" spans="1:2" x14ac:dyDescent="0.25">
      <c r="A2254" s="2" t="s">
        <v>191</v>
      </c>
      <c r="B2254" s="2">
        <v>2.8</v>
      </c>
    </row>
    <row r="2255" spans="1:2" x14ac:dyDescent="0.25">
      <c r="A2255" s="2" t="s">
        <v>3791</v>
      </c>
      <c r="B2255" s="2">
        <v>5</v>
      </c>
    </row>
    <row r="2256" spans="1:2" x14ac:dyDescent="0.25">
      <c r="A2256" s="2" t="s">
        <v>1789</v>
      </c>
      <c r="B2256" s="2">
        <v>4.3</v>
      </c>
    </row>
    <row r="2257" spans="1:2" x14ac:dyDescent="0.25">
      <c r="A2257" s="2" t="s">
        <v>293</v>
      </c>
      <c r="B2257" s="2">
        <v>5.6</v>
      </c>
    </row>
    <row r="2258" spans="1:2" x14ac:dyDescent="0.25">
      <c r="A2258" s="2" t="s">
        <v>2023</v>
      </c>
      <c r="B2258" s="2">
        <v>6.2</v>
      </c>
    </row>
    <row r="2259" spans="1:2" x14ac:dyDescent="0.25">
      <c r="A2259" s="2" t="s">
        <v>2645</v>
      </c>
      <c r="B2259" s="2">
        <v>5.3</v>
      </c>
    </row>
    <row r="2260" spans="1:2" x14ac:dyDescent="0.25">
      <c r="A2260" s="2" t="s">
        <v>6654</v>
      </c>
      <c r="B2260" s="2">
        <v>7.4</v>
      </c>
    </row>
    <row r="2261" spans="1:2" x14ac:dyDescent="0.25">
      <c r="A2261" s="2" t="s">
        <v>2157</v>
      </c>
      <c r="B2261" s="2">
        <v>7.4</v>
      </c>
    </row>
    <row r="2262" spans="1:2" x14ac:dyDescent="0.25">
      <c r="A2262" s="2" t="s">
        <v>2272</v>
      </c>
      <c r="B2262" s="2">
        <v>6.5</v>
      </c>
    </row>
    <row r="2263" spans="1:2" x14ac:dyDescent="0.25">
      <c r="A2263" s="2" t="s">
        <v>6660</v>
      </c>
      <c r="B2263" s="2">
        <v>7.1</v>
      </c>
    </row>
    <row r="2264" spans="1:2" x14ac:dyDescent="0.25">
      <c r="A2264" s="2" t="s">
        <v>1072</v>
      </c>
      <c r="B2264" s="2">
        <v>7.2</v>
      </c>
    </row>
    <row r="2265" spans="1:2" x14ac:dyDescent="0.25">
      <c r="A2265" s="2" t="s">
        <v>6042</v>
      </c>
      <c r="B2265" s="2">
        <v>2.2999999999999998</v>
      </c>
    </row>
    <row r="2266" spans="1:2" x14ac:dyDescent="0.25">
      <c r="A2266" s="2" t="s">
        <v>4902</v>
      </c>
      <c r="B2266" s="2">
        <v>6.4</v>
      </c>
    </row>
    <row r="2267" spans="1:2" x14ac:dyDescent="0.25">
      <c r="A2267" s="2" t="s">
        <v>2089</v>
      </c>
      <c r="B2267" s="2">
        <v>6.1</v>
      </c>
    </row>
    <row r="2268" spans="1:2" x14ac:dyDescent="0.25">
      <c r="A2268" s="2" t="s">
        <v>321</v>
      </c>
      <c r="B2268" s="2">
        <v>7</v>
      </c>
    </row>
    <row r="2269" spans="1:2" x14ac:dyDescent="0.25">
      <c r="A2269" s="2" t="s">
        <v>1269</v>
      </c>
      <c r="B2269" s="2">
        <v>6.5</v>
      </c>
    </row>
    <row r="2270" spans="1:2" x14ac:dyDescent="0.25">
      <c r="A2270" s="2" t="s">
        <v>1017</v>
      </c>
      <c r="B2270" s="2">
        <v>7</v>
      </c>
    </row>
    <row r="2271" spans="1:2" x14ac:dyDescent="0.25">
      <c r="A2271" s="2" t="s">
        <v>2692</v>
      </c>
      <c r="B2271" s="2">
        <v>7</v>
      </c>
    </row>
    <row r="2272" spans="1:2" x14ac:dyDescent="0.25">
      <c r="A2272" s="2" t="s">
        <v>47</v>
      </c>
      <c r="B2272" s="2">
        <v>4.9000000000000004</v>
      </c>
    </row>
    <row r="2273" spans="1:2" x14ac:dyDescent="0.25">
      <c r="A2273" s="2" t="s">
        <v>6685</v>
      </c>
      <c r="B2273" s="2">
        <v>6.9</v>
      </c>
    </row>
    <row r="2274" spans="1:2" x14ac:dyDescent="0.25">
      <c r="A2274" s="2" t="s">
        <v>936</v>
      </c>
      <c r="B2274" s="2">
        <v>7.5</v>
      </c>
    </row>
    <row r="2275" spans="1:2" x14ac:dyDescent="0.25">
      <c r="A2275" s="2" t="s">
        <v>5228</v>
      </c>
      <c r="B2275" s="2">
        <v>8.4</v>
      </c>
    </row>
    <row r="2276" spans="1:2" x14ac:dyDescent="0.25">
      <c r="A2276" s="2" t="s">
        <v>6691</v>
      </c>
      <c r="B2276" s="2">
        <v>6.9</v>
      </c>
    </row>
    <row r="2277" spans="1:2" x14ac:dyDescent="0.25">
      <c r="A2277" s="2" t="s">
        <v>6695</v>
      </c>
      <c r="B2277" s="2">
        <v>4.5</v>
      </c>
    </row>
    <row r="2278" spans="1:2" x14ac:dyDescent="0.25">
      <c r="A2278" s="2" t="s">
        <v>6482</v>
      </c>
      <c r="B2278" s="2">
        <v>7.4</v>
      </c>
    </row>
    <row r="2279" spans="1:2" x14ac:dyDescent="0.25">
      <c r="A2279" s="2" t="s">
        <v>1072</v>
      </c>
      <c r="B2279" s="2">
        <v>7</v>
      </c>
    </row>
    <row r="2280" spans="1:2" x14ac:dyDescent="0.25">
      <c r="A2280" s="2" t="s">
        <v>3915</v>
      </c>
      <c r="B2280" s="2">
        <v>2.8</v>
      </c>
    </row>
    <row r="2281" spans="1:2" x14ac:dyDescent="0.25">
      <c r="A2281" s="2" t="s">
        <v>919</v>
      </c>
      <c r="B2281" s="2">
        <v>7.5</v>
      </c>
    </row>
    <row r="2282" spans="1:2" x14ac:dyDescent="0.25">
      <c r="A2282" s="2" t="s">
        <v>2157</v>
      </c>
      <c r="B2282" s="2">
        <v>7.1</v>
      </c>
    </row>
    <row r="2283" spans="1:2" x14ac:dyDescent="0.25">
      <c r="A2283" s="2" t="s">
        <v>3258</v>
      </c>
      <c r="B2283" s="2">
        <v>6.4</v>
      </c>
    </row>
    <row r="2284" spans="1:2" x14ac:dyDescent="0.25">
      <c r="A2284" s="2" t="s">
        <v>5806</v>
      </c>
      <c r="B2284" s="2">
        <v>6.7</v>
      </c>
    </row>
    <row r="2285" spans="1:2" x14ac:dyDescent="0.25">
      <c r="A2285" s="2" t="s">
        <v>152</v>
      </c>
      <c r="B2285" s="2">
        <v>5.3</v>
      </c>
    </row>
    <row r="2286" spans="1:2" x14ac:dyDescent="0.25">
      <c r="A2286" s="2" t="s">
        <v>6717</v>
      </c>
      <c r="B2286" s="2">
        <v>6.9</v>
      </c>
    </row>
    <row r="2287" spans="1:2" x14ac:dyDescent="0.25">
      <c r="A2287" s="2" t="s">
        <v>1497</v>
      </c>
      <c r="B2287" s="2">
        <v>6.2</v>
      </c>
    </row>
    <row r="2288" spans="1:2" x14ac:dyDescent="0.25">
      <c r="A2288" s="2" t="s">
        <v>6724</v>
      </c>
      <c r="B2288" s="2">
        <v>6.3</v>
      </c>
    </row>
    <row r="2289" spans="1:2" x14ac:dyDescent="0.25">
      <c r="A2289" s="2" t="s">
        <v>1863</v>
      </c>
      <c r="B2289" s="2">
        <v>6.4</v>
      </c>
    </row>
    <row r="2290" spans="1:2" x14ac:dyDescent="0.25">
      <c r="A2290" s="2" t="s">
        <v>1709</v>
      </c>
      <c r="B2290" s="2">
        <v>6.5</v>
      </c>
    </row>
    <row r="2291" spans="1:2" x14ac:dyDescent="0.25">
      <c r="A2291" s="2" t="s">
        <v>6732</v>
      </c>
      <c r="B2291" s="2">
        <v>6</v>
      </c>
    </row>
    <row r="2292" spans="1:2" x14ac:dyDescent="0.25">
      <c r="A2292" s="2" t="s">
        <v>6737</v>
      </c>
      <c r="B2292" s="2">
        <v>5.0999999999999996</v>
      </c>
    </row>
    <row r="2293" spans="1:2" x14ac:dyDescent="0.25">
      <c r="A2293" s="2" t="s">
        <v>1968</v>
      </c>
      <c r="B2293" s="2">
        <v>5.5</v>
      </c>
    </row>
    <row r="2294" spans="1:2" x14ac:dyDescent="0.25">
      <c r="A2294" s="2" t="s">
        <v>1616</v>
      </c>
      <c r="B2294" s="2">
        <v>5.4</v>
      </c>
    </row>
    <row r="2295" spans="1:2" x14ac:dyDescent="0.25">
      <c r="A2295" s="2" t="s">
        <v>1396</v>
      </c>
      <c r="B2295" s="2">
        <v>5.7</v>
      </c>
    </row>
    <row r="2296" spans="1:2" x14ac:dyDescent="0.25">
      <c r="A2296" s="2" t="s">
        <v>6749</v>
      </c>
      <c r="B2296" s="2">
        <v>5.2</v>
      </c>
    </row>
    <row r="2297" spans="1:2" x14ac:dyDescent="0.25">
      <c r="A2297" s="2" t="s">
        <v>690</v>
      </c>
      <c r="B2297" s="2">
        <v>6.2</v>
      </c>
    </row>
    <row r="2298" spans="1:2" x14ac:dyDescent="0.25">
      <c r="A2298" s="2" t="s">
        <v>1385</v>
      </c>
      <c r="B2298" s="2">
        <v>6.7</v>
      </c>
    </row>
    <row r="2299" spans="1:2" x14ac:dyDescent="0.25">
      <c r="A2299" s="2" t="s">
        <v>326</v>
      </c>
      <c r="B2299" s="2">
        <v>5.8</v>
      </c>
    </row>
    <row r="2300" spans="1:2" x14ac:dyDescent="0.25">
      <c r="A2300" s="2" t="s">
        <v>3642</v>
      </c>
      <c r="B2300" s="2">
        <v>7</v>
      </c>
    </row>
    <row r="2301" spans="1:2" x14ac:dyDescent="0.25">
      <c r="A2301" s="2" t="s">
        <v>6767</v>
      </c>
      <c r="B2301" s="2">
        <v>4.8</v>
      </c>
    </row>
    <row r="2302" spans="1:2" x14ac:dyDescent="0.25">
      <c r="A2302" s="2" t="s">
        <v>4323</v>
      </c>
      <c r="B2302" s="2">
        <v>7.2</v>
      </c>
    </row>
    <row r="2303" spans="1:2" x14ac:dyDescent="0.25">
      <c r="A2303" s="2" t="s">
        <v>233</v>
      </c>
      <c r="B2303" s="2">
        <v>5.6</v>
      </c>
    </row>
    <row r="2304" spans="1:2" x14ac:dyDescent="0.25">
      <c r="A2304" s="2" t="s">
        <v>1396</v>
      </c>
      <c r="B2304" s="2">
        <v>6.4</v>
      </c>
    </row>
    <row r="2305" spans="1:2" x14ac:dyDescent="0.25">
      <c r="A2305" s="2" t="s">
        <v>152</v>
      </c>
      <c r="B2305" s="2">
        <v>7.5</v>
      </c>
    </row>
    <row r="2306" spans="1:2" x14ac:dyDescent="0.25">
      <c r="A2306" s="2" t="s">
        <v>5212</v>
      </c>
      <c r="B2306" s="2">
        <v>7.4</v>
      </c>
    </row>
    <row r="2307" spans="1:2" x14ac:dyDescent="0.25">
      <c r="A2307" s="2" t="s">
        <v>3698</v>
      </c>
      <c r="B2307" s="2">
        <v>8</v>
      </c>
    </row>
    <row r="2308" spans="1:2" x14ac:dyDescent="0.25">
      <c r="A2308" s="2" t="s">
        <v>1094</v>
      </c>
      <c r="B2308" s="2">
        <v>5.7</v>
      </c>
    </row>
    <row r="2309" spans="1:2" x14ac:dyDescent="0.25">
      <c r="A2309" s="2" t="s">
        <v>1396</v>
      </c>
      <c r="B2309" s="2">
        <v>6.8</v>
      </c>
    </row>
    <row r="2310" spans="1:2" x14ac:dyDescent="0.25">
      <c r="A2310" s="2" t="s">
        <v>1748</v>
      </c>
      <c r="B2310" s="2">
        <v>5.9</v>
      </c>
    </row>
    <row r="2311" spans="1:2" x14ac:dyDescent="0.25">
      <c r="A2311" s="2" t="s">
        <v>3159</v>
      </c>
      <c r="B2311" s="2">
        <v>7.2</v>
      </c>
    </row>
    <row r="2312" spans="1:2" x14ac:dyDescent="0.25">
      <c r="A2312" s="2" t="s">
        <v>3905</v>
      </c>
      <c r="B2312" s="2">
        <v>5.5</v>
      </c>
    </row>
    <row r="2313" spans="1:2" x14ac:dyDescent="0.25">
      <c r="A2313" s="2" t="s">
        <v>6792</v>
      </c>
      <c r="B2313" s="2">
        <v>8.4</v>
      </c>
    </row>
    <row r="2314" spans="1:2" x14ac:dyDescent="0.25">
      <c r="A2314" s="2" t="s">
        <v>1225</v>
      </c>
      <c r="B2314" s="2">
        <v>8.5</v>
      </c>
    </row>
    <row r="2315" spans="1:2" x14ac:dyDescent="0.25">
      <c r="A2315" s="2" t="s">
        <v>1942</v>
      </c>
      <c r="B2315" s="2">
        <v>5.6</v>
      </c>
    </row>
    <row r="2316" spans="1:2" x14ac:dyDescent="0.25">
      <c r="A2316" s="2" t="s">
        <v>1639</v>
      </c>
      <c r="B2316" s="2">
        <v>4.0999999999999996</v>
      </c>
    </row>
    <row r="2317" spans="1:2" x14ac:dyDescent="0.25">
      <c r="A2317" s="2" t="s">
        <v>532</v>
      </c>
      <c r="B2317" s="2">
        <v>5</v>
      </c>
    </row>
    <row r="2318" spans="1:2" x14ac:dyDescent="0.25">
      <c r="A2318" s="2" t="s">
        <v>936</v>
      </c>
      <c r="B2318" s="2">
        <v>6.1</v>
      </c>
    </row>
    <row r="2319" spans="1:2" x14ac:dyDescent="0.25">
      <c r="A2319" s="2" t="s">
        <v>1099</v>
      </c>
      <c r="B2319" s="2">
        <v>5.4</v>
      </c>
    </row>
    <row r="2320" spans="1:2" x14ac:dyDescent="0.25">
      <c r="A2320" s="2" t="s">
        <v>2272</v>
      </c>
      <c r="B2320" s="2">
        <v>7.1</v>
      </c>
    </row>
    <row r="2321" spans="1:2" x14ac:dyDescent="0.25">
      <c r="A2321" s="2" t="s">
        <v>1587</v>
      </c>
      <c r="B2321" s="2">
        <v>3.6</v>
      </c>
    </row>
    <row r="2322" spans="1:2" x14ac:dyDescent="0.25">
      <c r="A2322" s="2" t="s">
        <v>3406</v>
      </c>
      <c r="B2322" s="2">
        <v>6.5</v>
      </c>
    </row>
    <row r="2323" spans="1:2" x14ac:dyDescent="0.25">
      <c r="A2323" s="2" t="s">
        <v>434</v>
      </c>
      <c r="B2323" s="2">
        <v>8.6</v>
      </c>
    </row>
    <row r="2324" spans="1:2" x14ac:dyDescent="0.25">
      <c r="A2324" s="2" t="s">
        <v>233</v>
      </c>
      <c r="B2324" s="2">
        <v>6.2</v>
      </c>
    </row>
    <row r="2325" spans="1:2" x14ac:dyDescent="0.25">
      <c r="A2325" s="2" t="s">
        <v>1863</v>
      </c>
      <c r="B2325" s="2">
        <v>7</v>
      </c>
    </row>
    <row r="2326" spans="1:2" x14ac:dyDescent="0.25">
      <c r="A2326" s="2" t="s">
        <v>2157</v>
      </c>
      <c r="B2326" s="2">
        <v>7.6</v>
      </c>
    </row>
    <row r="2327" spans="1:2" x14ac:dyDescent="0.25">
      <c r="A2327" s="2" t="s">
        <v>6831</v>
      </c>
      <c r="B2327" s="2">
        <v>6.5</v>
      </c>
    </row>
    <row r="2328" spans="1:2" x14ac:dyDescent="0.25">
      <c r="A2328" s="2" t="s">
        <v>1099</v>
      </c>
      <c r="B2328" s="2">
        <v>6.4</v>
      </c>
    </row>
    <row r="2329" spans="1:2" x14ac:dyDescent="0.25">
      <c r="A2329" s="2" t="s">
        <v>1283</v>
      </c>
      <c r="B2329" s="2">
        <v>6.7</v>
      </c>
    </row>
    <row r="2330" spans="1:2" x14ac:dyDescent="0.25">
      <c r="A2330" s="2" t="s">
        <v>936</v>
      </c>
      <c r="B2330" s="2">
        <v>6.3</v>
      </c>
    </row>
    <row r="2331" spans="1:2" x14ac:dyDescent="0.25">
      <c r="A2331" s="2" t="s">
        <v>2164</v>
      </c>
      <c r="B2331" s="2">
        <v>6.4</v>
      </c>
    </row>
    <row r="2332" spans="1:2" x14ac:dyDescent="0.25">
      <c r="A2332" s="2" t="s">
        <v>6848</v>
      </c>
      <c r="B2332" s="2">
        <v>5.7</v>
      </c>
    </row>
    <row r="2333" spans="1:2" x14ac:dyDescent="0.25">
      <c r="A2333" s="2" t="s">
        <v>6853</v>
      </c>
      <c r="B2333" s="2">
        <v>6.3</v>
      </c>
    </row>
    <row r="2334" spans="1:2" x14ac:dyDescent="0.25">
      <c r="A2334" s="2" t="s">
        <v>2164</v>
      </c>
      <c r="B2334" s="2">
        <v>7.8</v>
      </c>
    </row>
    <row r="2335" spans="1:2" x14ac:dyDescent="0.25">
      <c r="A2335" s="2" t="s">
        <v>3752</v>
      </c>
      <c r="B2335" s="2">
        <v>6</v>
      </c>
    </row>
    <row r="2336" spans="1:2" x14ac:dyDescent="0.25">
      <c r="A2336" s="2" t="s">
        <v>1639</v>
      </c>
      <c r="B2336" s="2">
        <v>7.7</v>
      </c>
    </row>
    <row r="2337" spans="1:2" x14ac:dyDescent="0.25">
      <c r="A2337" s="2" t="s">
        <v>3905</v>
      </c>
      <c r="B2337" s="2">
        <v>6.2</v>
      </c>
    </row>
    <row r="2338" spans="1:2" x14ac:dyDescent="0.25">
      <c r="A2338" s="2" t="s">
        <v>878</v>
      </c>
      <c r="B2338" s="2">
        <v>5.7</v>
      </c>
    </row>
    <row r="2339" spans="1:2" x14ac:dyDescent="0.25">
      <c r="A2339" s="2" t="s">
        <v>3317</v>
      </c>
      <c r="B2339" s="2">
        <v>7.7</v>
      </c>
    </row>
    <row r="2340" spans="1:2" x14ac:dyDescent="0.25">
      <c r="A2340" s="2" t="s">
        <v>2300</v>
      </c>
      <c r="B2340" s="2">
        <v>6.4</v>
      </c>
    </row>
    <row r="2341" spans="1:2" x14ac:dyDescent="0.25">
      <c r="A2341" s="2" t="s">
        <v>1094</v>
      </c>
      <c r="B2341" s="2">
        <v>6.4</v>
      </c>
    </row>
    <row r="2342" spans="1:2" x14ac:dyDescent="0.25">
      <c r="A2342" s="2" t="s">
        <v>6523</v>
      </c>
      <c r="B2342" s="2">
        <v>6.9</v>
      </c>
    </row>
    <row r="2343" spans="1:2" x14ac:dyDescent="0.25">
      <c r="A2343" s="2" t="s">
        <v>3897</v>
      </c>
      <c r="B2343" s="2">
        <v>7.3</v>
      </c>
    </row>
    <row r="2344" spans="1:2" x14ac:dyDescent="0.25">
      <c r="A2344" s="2" t="s">
        <v>1094</v>
      </c>
      <c r="B2344" s="2">
        <v>7.3</v>
      </c>
    </row>
    <row r="2345" spans="1:2" x14ac:dyDescent="0.25">
      <c r="A2345" s="2" t="s">
        <v>1099</v>
      </c>
      <c r="B2345" s="2">
        <v>6.2</v>
      </c>
    </row>
    <row r="2346" spans="1:2" x14ac:dyDescent="0.25">
      <c r="A2346" s="2" t="s">
        <v>54</v>
      </c>
      <c r="B2346" s="2">
        <v>6.6</v>
      </c>
    </row>
    <row r="2347" spans="1:2" x14ac:dyDescent="0.25">
      <c r="A2347" s="2" t="s">
        <v>2748</v>
      </c>
      <c r="B2347" s="2">
        <v>6.7</v>
      </c>
    </row>
    <row r="2348" spans="1:2" x14ac:dyDescent="0.25">
      <c r="A2348" s="2" t="s">
        <v>1099</v>
      </c>
      <c r="B2348" s="2">
        <v>5.7</v>
      </c>
    </row>
    <row r="2349" spans="1:2" x14ac:dyDescent="0.25">
      <c r="A2349" s="2" t="s">
        <v>6890</v>
      </c>
      <c r="B2349" s="2">
        <v>3.1</v>
      </c>
    </row>
    <row r="2350" spans="1:2" x14ac:dyDescent="0.25">
      <c r="A2350" s="2" t="s">
        <v>936</v>
      </c>
      <c r="B2350" s="2">
        <v>6.3</v>
      </c>
    </row>
    <row r="2351" spans="1:2" x14ac:dyDescent="0.25">
      <c r="A2351" s="2" t="s">
        <v>1639</v>
      </c>
      <c r="B2351" s="2">
        <v>5.7</v>
      </c>
    </row>
    <row r="2352" spans="1:2" x14ac:dyDescent="0.25">
      <c r="A2352" s="2" t="s">
        <v>5474</v>
      </c>
      <c r="B2352" s="2">
        <v>7.1</v>
      </c>
    </row>
    <row r="2353" spans="1:2" x14ac:dyDescent="0.25">
      <c r="A2353" s="2" t="s">
        <v>684</v>
      </c>
      <c r="B2353" s="2">
        <v>7</v>
      </c>
    </row>
    <row r="2354" spans="1:2" x14ac:dyDescent="0.25">
      <c r="A2354" s="2" t="s">
        <v>1748</v>
      </c>
      <c r="B2354" s="2">
        <v>6.1</v>
      </c>
    </row>
    <row r="2355" spans="1:2" x14ac:dyDescent="0.25">
      <c r="A2355" s="2" t="s">
        <v>1954</v>
      </c>
      <c r="B2355" s="2">
        <v>6.6</v>
      </c>
    </row>
    <row r="2356" spans="1:2" x14ac:dyDescent="0.25">
      <c r="A2356" s="2" t="s">
        <v>2619</v>
      </c>
      <c r="B2356" s="2">
        <v>7.8</v>
      </c>
    </row>
    <row r="2357" spans="1:2" x14ac:dyDescent="0.25">
      <c r="A2357" s="2" t="s">
        <v>6906</v>
      </c>
      <c r="B2357" s="2">
        <v>8.3000000000000007</v>
      </c>
    </row>
    <row r="2358" spans="1:2" x14ac:dyDescent="0.25">
      <c r="A2358" s="2" t="s">
        <v>3159</v>
      </c>
      <c r="B2358" s="2">
        <v>3.9</v>
      </c>
    </row>
    <row r="2359" spans="1:2" x14ac:dyDescent="0.25">
      <c r="A2359" s="2" t="s">
        <v>1094</v>
      </c>
      <c r="B2359" s="2">
        <v>7</v>
      </c>
    </row>
    <row r="2360" spans="1:2" x14ac:dyDescent="0.25">
      <c r="A2360" s="2" t="s">
        <v>936</v>
      </c>
      <c r="B2360" s="2">
        <v>6.7</v>
      </c>
    </row>
    <row r="2361" spans="1:2" x14ac:dyDescent="0.25">
      <c r="A2361" s="2" t="s">
        <v>4848</v>
      </c>
      <c r="B2361" s="2">
        <v>7.3</v>
      </c>
    </row>
    <row r="2362" spans="1:2" x14ac:dyDescent="0.25">
      <c r="A2362" s="2" t="s">
        <v>1616</v>
      </c>
      <c r="B2362" s="2">
        <v>6.3</v>
      </c>
    </row>
    <row r="2363" spans="1:2" x14ac:dyDescent="0.25">
      <c r="A2363" s="2" t="s">
        <v>936</v>
      </c>
      <c r="B2363" s="2">
        <v>7.8</v>
      </c>
    </row>
    <row r="2364" spans="1:2" x14ac:dyDescent="0.25">
      <c r="A2364" s="2" t="s">
        <v>2164</v>
      </c>
      <c r="B2364" s="2">
        <v>7.3</v>
      </c>
    </row>
    <row r="2365" spans="1:2" x14ac:dyDescent="0.25">
      <c r="A2365" s="2" t="s">
        <v>1810</v>
      </c>
      <c r="B2365" s="2">
        <v>7.6</v>
      </c>
    </row>
    <row r="2366" spans="1:2" x14ac:dyDescent="0.25">
      <c r="A2366" s="2" t="s">
        <v>4725</v>
      </c>
      <c r="B2366" s="2">
        <v>5.3</v>
      </c>
    </row>
    <row r="2367" spans="1:2" x14ac:dyDescent="0.25">
      <c r="A2367" s="2" t="s">
        <v>1283</v>
      </c>
      <c r="B2367" s="2">
        <v>7.9</v>
      </c>
    </row>
    <row r="2368" spans="1:2" x14ac:dyDescent="0.25">
      <c r="A2368" s="2" t="s">
        <v>1392</v>
      </c>
      <c r="B2368" s="2">
        <v>5.3</v>
      </c>
    </row>
    <row r="2369" spans="1:2" x14ac:dyDescent="0.25">
      <c r="A2369" s="2" t="s">
        <v>4475</v>
      </c>
      <c r="B2369" s="2">
        <v>6.8</v>
      </c>
    </row>
    <row r="2370" spans="1:2" x14ac:dyDescent="0.25">
      <c r="A2370" s="2" t="s">
        <v>6935</v>
      </c>
      <c r="B2370" s="2">
        <v>7.1</v>
      </c>
    </row>
    <row r="2371" spans="1:2" x14ac:dyDescent="0.25">
      <c r="A2371" s="2" t="s">
        <v>6937</v>
      </c>
      <c r="B2371" s="2">
        <v>7.2</v>
      </c>
    </row>
    <row r="2372" spans="1:2" x14ac:dyDescent="0.25">
      <c r="A2372" s="2" t="s">
        <v>5474</v>
      </c>
      <c r="B2372" s="2">
        <v>5.8</v>
      </c>
    </row>
    <row r="2373" spans="1:2" x14ac:dyDescent="0.25">
      <c r="A2373" s="2" t="s">
        <v>34</v>
      </c>
      <c r="B2373" s="2">
        <v>5.8</v>
      </c>
    </row>
    <row r="2374" spans="1:2" x14ac:dyDescent="0.25">
      <c r="A2374" s="2" t="s">
        <v>1072</v>
      </c>
      <c r="B2374" s="2">
        <v>8.3000000000000007</v>
      </c>
    </row>
    <row r="2375" spans="1:2" x14ac:dyDescent="0.25">
      <c r="A2375" s="2" t="s">
        <v>152</v>
      </c>
      <c r="B2375" s="2">
        <v>5.6</v>
      </c>
    </row>
    <row r="2376" spans="1:2" x14ac:dyDescent="0.25">
      <c r="A2376" s="2" t="s">
        <v>5598</v>
      </c>
      <c r="B2376" s="2">
        <v>6.8</v>
      </c>
    </row>
    <row r="2377" spans="1:2" x14ac:dyDescent="0.25">
      <c r="A2377" s="2" t="s">
        <v>2199</v>
      </c>
      <c r="B2377" s="2">
        <v>5</v>
      </c>
    </row>
    <row r="2378" spans="1:2" x14ac:dyDescent="0.25">
      <c r="A2378" s="2" t="s">
        <v>4636</v>
      </c>
      <c r="B2378" s="2">
        <v>7.6</v>
      </c>
    </row>
    <row r="2379" spans="1:2" x14ac:dyDescent="0.25">
      <c r="A2379" s="2" t="s">
        <v>684</v>
      </c>
      <c r="B2379" s="2">
        <v>6.7</v>
      </c>
    </row>
    <row r="2380" spans="1:2" x14ac:dyDescent="0.25">
      <c r="A2380" s="2" t="s">
        <v>4725</v>
      </c>
      <c r="B2380" s="2">
        <v>6.7</v>
      </c>
    </row>
    <row r="2381" spans="1:2" x14ac:dyDescent="0.25">
      <c r="A2381" s="2" t="s">
        <v>1094</v>
      </c>
      <c r="B2381" s="2">
        <v>5.7</v>
      </c>
    </row>
    <row r="2382" spans="1:2" x14ac:dyDescent="0.25">
      <c r="A2382" s="2" t="s">
        <v>684</v>
      </c>
      <c r="B2382" s="2">
        <v>5.2</v>
      </c>
    </row>
    <row r="2383" spans="1:2" x14ac:dyDescent="0.25">
      <c r="A2383" s="2" t="s">
        <v>2164</v>
      </c>
      <c r="B2383" s="2">
        <v>7.5</v>
      </c>
    </row>
    <row r="2384" spans="1:2" x14ac:dyDescent="0.25">
      <c r="A2384" s="2" t="s">
        <v>1017</v>
      </c>
      <c r="B2384" s="2">
        <v>7.2</v>
      </c>
    </row>
    <row r="2385" spans="1:2" x14ac:dyDescent="0.25">
      <c r="A2385" s="2" t="s">
        <v>1099</v>
      </c>
      <c r="B2385" s="2">
        <v>5.3</v>
      </c>
    </row>
    <row r="2386" spans="1:2" x14ac:dyDescent="0.25">
      <c r="A2386" s="2" t="s">
        <v>936</v>
      </c>
      <c r="B2386" s="2">
        <v>6.5</v>
      </c>
    </row>
    <row r="2387" spans="1:2" x14ac:dyDescent="0.25">
      <c r="A2387" s="2" t="s">
        <v>98</v>
      </c>
      <c r="B2387" s="2">
        <v>5</v>
      </c>
    </row>
    <row r="2388" spans="1:2" x14ac:dyDescent="0.25">
      <c r="A2388" s="2" t="s">
        <v>2560</v>
      </c>
      <c r="B2388" s="2">
        <v>6.1</v>
      </c>
    </row>
    <row r="2389" spans="1:2" x14ac:dyDescent="0.25">
      <c r="A2389" s="2" t="s">
        <v>581</v>
      </c>
      <c r="B2389" s="2">
        <v>7.4</v>
      </c>
    </row>
    <row r="2390" spans="1:2" x14ac:dyDescent="0.25">
      <c r="A2390" s="2" t="s">
        <v>233</v>
      </c>
      <c r="B2390" s="2">
        <v>4.4000000000000004</v>
      </c>
    </row>
    <row r="2391" spans="1:2" x14ac:dyDescent="0.25">
      <c r="A2391" s="2" t="s">
        <v>2164</v>
      </c>
      <c r="B2391" s="2">
        <v>7.5</v>
      </c>
    </row>
    <row r="2392" spans="1:2" x14ac:dyDescent="0.25">
      <c r="A2392" s="2" t="s">
        <v>936</v>
      </c>
      <c r="B2392" s="2">
        <v>5.7</v>
      </c>
    </row>
    <row r="2393" spans="1:2" x14ac:dyDescent="0.25">
      <c r="A2393" s="2" t="s">
        <v>2645</v>
      </c>
      <c r="B2393" s="2">
        <v>5.5</v>
      </c>
    </row>
    <row r="2394" spans="1:2" x14ac:dyDescent="0.25">
      <c r="A2394" s="2" t="s">
        <v>936</v>
      </c>
      <c r="B2394" s="2">
        <v>7.1</v>
      </c>
    </row>
    <row r="2395" spans="1:2" x14ac:dyDescent="0.25">
      <c r="A2395" s="2" t="s">
        <v>152</v>
      </c>
      <c r="B2395" s="2">
        <v>5.9</v>
      </c>
    </row>
    <row r="2396" spans="1:2" x14ac:dyDescent="0.25">
      <c r="A2396" s="2" t="s">
        <v>34</v>
      </c>
      <c r="B2396" s="2">
        <v>6.7</v>
      </c>
    </row>
    <row r="2397" spans="1:2" x14ac:dyDescent="0.25">
      <c r="A2397" s="2" t="s">
        <v>3864</v>
      </c>
      <c r="B2397" s="2">
        <v>7</v>
      </c>
    </row>
    <row r="2398" spans="1:2" x14ac:dyDescent="0.25">
      <c r="A2398" s="2" t="s">
        <v>2613</v>
      </c>
      <c r="B2398" s="2">
        <v>7.9</v>
      </c>
    </row>
    <row r="2399" spans="1:2" x14ac:dyDescent="0.25">
      <c r="A2399" s="2" t="s">
        <v>2164</v>
      </c>
      <c r="B2399" s="2">
        <v>6.9</v>
      </c>
    </row>
    <row r="2400" spans="1:2" x14ac:dyDescent="0.25">
      <c r="A2400" s="2" t="s">
        <v>2177</v>
      </c>
      <c r="B2400" s="2">
        <v>7.3</v>
      </c>
    </row>
    <row r="2401" spans="1:2" x14ac:dyDescent="0.25">
      <c r="A2401" s="2" t="s">
        <v>233</v>
      </c>
      <c r="B2401" s="2">
        <v>7.3</v>
      </c>
    </row>
    <row r="2402" spans="1:2" x14ac:dyDescent="0.25">
      <c r="A2402" s="2" t="s">
        <v>447</v>
      </c>
      <c r="B2402" s="2">
        <v>3.5</v>
      </c>
    </row>
    <row r="2403" spans="1:2" x14ac:dyDescent="0.25">
      <c r="A2403" s="2" t="s">
        <v>2164</v>
      </c>
      <c r="B2403" s="2">
        <v>7.8</v>
      </c>
    </row>
    <row r="2404" spans="1:2" x14ac:dyDescent="0.25">
      <c r="A2404" s="2" t="s">
        <v>5243</v>
      </c>
      <c r="B2404" s="2">
        <v>7.4</v>
      </c>
    </row>
    <row r="2405" spans="1:2" x14ac:dyDescent="0.25">
      <c r="A2405" s="2" t="s">
        <v>978</v>
      </c>
      <c r="B2405" s="2">
        <v>6.7</v>
      </c>
    </row>
    <row r="2406" spans="1:2" x14ac:dyDescent="0.25">
      <c r="A2406" s="2" t="s">
        <v>1099</v>
      </c>
      <c r="B2406" s="2">
        <v>6.4</v>
      </c>
    </row>
    <row r="2407" spans="1:2" x14ac:dyDescent="0.25">
      <c r="A2407" s="2" t="s">
        <v>7033</v>
      </c>
      <c r="B2407" s="2">
        <v>7.1</v>
      </c>
    </row>
    <row r="2408" spans="1:2" x14ac:dyDescent="0.25">
      <c r="A2408" s="2" t="s">
        <v>4848</v>
      </c>
      <c r="B2408" s="2">
        <v>7.8</v>
      </c>
    </row>
    <row r="2409" spans="1:2" x14ac:dyDescent="0.25">
      <c r="A2409" s="2" t="s">
        <v>3905</v>
      </c>
      <c r="B2409" s="2">
        <v>4</v>
      </c>
    </row>
    <row r="2410" spans="1:2" x14ac:dyDescent="0.25">
      <c r="A2410" s="2" t="s">
        <v>7046</v>
      </c>
      <c r="B2410" s="2">
        <v>5.9</v>
      </c>
    </row>
    <row r="2411" spans="1:2" x14ac:dyDescent="0.25">
      <c r="A2411" s="2" t="s">
        <v>1396</v>
      </c>
      <c r="B2411" s="2">
        <v>7.2</v>
      </c>
    </row>
    <row r="2412" spans="1:2" x14ac:dyDescent="0.25">
      <c r="A2412" s="2" t="s">
        <v>7050</v>
      </c>
      <c r="B2412" s="2">
        <v>7.2</v>
      </c>
    </row>
    <row r="2413" spans="1:2" x14ac:dyDescent="0.25">
      <c r="A2413" s="2" t="s">
        <v>1385</v>
      </c>
      <c r="B2413" s="2">
        <v>5.0999999999999996</v>
      </c>
    </row>
    <row r="2414" spans="1:2" x14ac:dyDescent="0.25">
      <c r="A2414" s="2" t="s">
        <v>6151</v>
      </c>
      <c r="B2414" s="2">
        <v>5.5</v>
      </c>
    </row>
    <row r="2415" spans="1:2" x14ac:dyDescent="0.25">
      <c r="A2415" s="2" t="s">
        <v>7062</v>
      </c>
      <c r="B2415" s="2">
        <v>6.2</v>
      </c>
    </row>
    <row r="2416" spans="1:2" x14ac:dyDescent="0.25">
      <c r="A2416" s="2" t="s">
        <v>3905</v>
      </c>
      <c r="B2416" s="2">
        <v>7.2</v>
      </c>
    </row>
    <row r="2417" spans="1:2" x14ac:dyDescent="0.25">
      <c r="A2417" s="2" t="s">
        <v>321</v>
      </c>
      <c r="B2417" s="2">
        <v>5.2</v>
      </c>
    </row>
    <row r="2418" spans="1:2" x14ac:dyDescent="0.25">
      <c r="A2418" s="2" t="s">
        <v>7071</v>
      </c>
      <c r="B2418" s="2">
        <v>6.7</v>
      </c>
    </row>
    <row r="2419" spans="1:2" x14ac:dyDescent="0.25">
      <c r="A2419" s="2" t="s">
        <v>1153</v>
      </c>
      <c r="B2419" s="2">
        <v>6.3</v>
      </c>
    </row>
    <row r="2420" spans="1:2" x14ac:dyDescent="0.25">
      <c r="A2420" s="2" t="s">
        <v>34</v>
      </c>
      <c r="B2420" s="2">
        <v>5</v>
      </c>
    </row>
    <row r="2421" spans="1:2" x14ac:dyDescent="0.25">
      <c r="A2421" s="2" t="s">
        <v>3752</v>
      </c>
      <c r="B2421" s="2">
        <v>6.2</v>
      </c>
    </row>
    <row r="2422" spans="1:2" x14ac:dyDescent="0.25">
      <c r="A2422" s="2" t="s">
        <v>1094</v>
      </c>
      <c r="B2422" s="2">
        <v>7.6</v>
      </c>
    </row>
    <row r="2423" spans="1:2" x14ac:dyDescent="0.25">
      <c r="A2423" s="2" t="s">
        <v>5474</v>
      </c>
      <c r="B2423" s="2">
        <v>4.0999999999999996</v>
      </c>
    </row>
    <row r="2424" spans="1:2" x14ac:dyDescent="0.25">
      <c r="A2424" s="2" t="s">
        <v>3537</v>
      </c>
      <c r="B2424" s="2">
        <v>5.3</v>
      </c>
    </row>
    <row r="2425" spans="1:2" x14ac:dyDescent="0.25">
      <c r="A2425" s="2" t="s">
        <v>2996</v>
      </c>
      <c r="B2425" s="2">
        <v>6.2</v>
      </c>
    </row>
    <row r="2426" spans="1:2" x14ac:dyDescent="0.25">
      <c r="A2426" s="2" t="s">
        <v>7087</v>
      </c>
      <c r="B2426" s="2">
        <v>6.5</v>
      </c>
    </row>
    <row r="2427" spans="1:2" x14ac:dyDescent="0.25">
      <c r="A2427" s="2" t="s">
        <v>1283</v>
      </c>
      <c r="B2427" s="2">
        <v>8.1</v>
      </c>
    </row>
    <row r="2428" spans="1:2" x14ac:dyDescent="0.25">
      <c r="A2428" s="2" t="s">
        <v>321</v>
      </c>
      <c r="B2428" s="2">
        <v>6.3</v>
      </c>
    </row>
    <row r="2429" spans="1:2" x14ac:dyDescent="0.25">
      <c r="A2429" s="2" t="s">
        <v>7096</v>
      </c>
      <c r="B2429" s="2">
        <v>4.4000000000000004</v>
      </c>
    </row>
    <row r="2430" spans="1:2" x14ac:dyDescent="0.25">
      <c r="A2430" s="2" t="s">
        <v>47</v>
      </c>
      <c r="B2430" s="2">
        <v>4.5999999999999996</v>
      </c>
    </row>
    <row r="2431" spans="1:2" x14ac:dyDescent="0.25">
      <c r="A2431" s="2" t="s">
        <v>1385</v>
      </c>
      <c r="B2431" s="2">
        <v>6</v>
      </c>
    </row>
    <row r="2432" spans="1:2" x14ac:dyDescent="0.25">
      <c r="A2432" s="2" t="s">
        <v>5784</v>
      </c>
      <c r="B2432" s="2">
        <v>7.6</v>
      </c>
    </row>
    <row r="2433" spans="1:2" x14ac:dyDescent="0.25">
      <c r="A2433" s="2" t="s">
        <v>54</v>
      </c>
      <c r="B2433" s="2">
        <v>8.4</v>
      </c>
    </row>
    <row r="2434" spans="1:2" x14ac:dyDescent="0.25">
      <c r="A2434" s="2" t="s">
        <v>7114</v>
      </c>
      <c r="B2434" s="2">
        <v>7.9</v>
      </c>
    </row>
    <row r="2435" spans="1:2" x14ac:dyDescent="0.25">
      <c r="A2435" s="2" t="s">
        <v>1942</v>
      </c>
      <c r="B2435" s="2">
        <v>5.6</v>
      </c>
    </row>
    <row r="2436" spans="1:2" x14ac:dyDescent="0.25">
      <c r="A2436" s="2" t="s">
        <v>1094</v>
      </c>
      <c r="B2436" s="2">
        <v>6.5</v>
      </c>
    </row>
    <row r="2437" spans="1:2" x14ac:dyDescent="0.25">
      <c r="A2437" s="2" t="s">
        <v>6685</v>
      </c>
      <c r="B2437" s="2">
        <v>7.5</v>
      </c>
    </row>
    <row r="2438" spans="1:2" x14ac:dyDescent="0.25">
      <c r="A2438" s="2" t="s">
        <v>1094</v>
      </c>
      <c r="B2438" s="2">
        <v>6.3</v>
      </c>
    </row>
    <row r="2439" spans="1:2" x14ac:dyDescent="0.25">
      <c r="A2439" s="2" t="s">
        <v>3406</v>
      </c>
      <c r="B2439" s="2">
        <v>7.9</v>
      </c>
    </row>
    <row r="2440" spans="1:2" x14ac:dyDescent="0.25">
      <c r="A2440" s="2" t="s">
        <v>870</v>
      </c>
      <c r="B2440" s="2">
        <v>7.9</v>
      </c>
    </row>
    <row r="2441" spans="1:2" x14ac:dyDescent="0.25">
      <c r="A2441" s="2" t="s">
        <v>7127</v>
      </c>
      <c r="B2441" s="2">
        <v>5.0999999999999996</v>
      </c>
    </row>
    <row r="2442" spans="1:2" x14ac:dyDescent="0.25">
      <c r="A2442" s="2" t="s">
        <v>1639</v>
      </c>
      <c r="B2442" s="2">
        <v>6.7</v>
      </c>
    </row>
    <row r="2443" spans="1:2" x14ac:dyDescent="0.25">
      <c r="A2443" s="2" t="s">
        <v>321</v>
      </c>
      <c r="B2443" s="2">
        <v>6.7</v>
      </c>
    </row>
    <row r="2444" spans="1:2" x14ac:dyDescent="0.25">
      <c r="A2444" s="2" t="s">
        <v>3159</v>
      </c>
      <c r="B2444" s="2">
        <v>5.6</v>
      </c>
    </row>
    <row r="2445" spans="1:2" x14ac:dyDescent="0.25">
      <c r="A2445" s="2" t="s">
        <v>1099</v>
      </c>
      <c r="B2445" s="2">
        <v>5.6</v>
      </c>
    </row>
    <row r="2446" spans="1:2" x14ac:dyDescent="0.25">
      <c r="A2446" s="2" t="s">
        <v>54</v>
      </c>
      <c r="B2446" s="2">
        <v>6.8</v>
      </c>
    </row>
    <row r="2447" spans="1:2" x14ac:dyDescent="0.25">
      <c r="A2447" s="2" t="s">
        <v>3987</v>
      </c>
      <c r="B2447" s="2">
        <v>6.2</v>
      </c>
    </row>
    <row r="2448" spans="1:2" x14ac:dyDescent="0.25">
      <c r="A2448" s="2" t="s">
        <v>473</v>
      </c>
      <c r="B2448" s="2">
        <v>5.6</v>
      </c>
    </row>
    <row r="2449" spans="1:2" x14ac:dyDescent="0.25">
      <c r="A2449" s="2" t="s">
        <v>3905</v>
      </c>
      <c r="B2449" s="2">
        <v>6.4</v>
      </c>
    </row>
    <row r="2450" spans="1:2" x14ac:dyDescent="0.25">
      <c r="A2450" s="2" t="s">
        <v>1094</v>
      </c>
      <c r="B2450" s="2">
        <v>5.6</v>
      </c>
    </row>
    <row r="2451" spans="1:2" x14ac:dyDescent="0.25">
      <c r="A2451" s="2" t="s">
        <v>1072</v>
      </c>
      <c r="B2451" s="2">
        <v>7.4</v>
      </c>
    </row>
    <row r="2452" spans="1:2" x14ac:dyDescent="0.25">
      <c r="A2452" s="2" t="s">
        <v>1094</v>
      </c>
      <c r="B2452" s="2">
        <v>4.9000000000000004</v>
      </c>
    </row>
    <row r="2453" spans="1:2" x14ac:dyDescent="0.25">
      <c r="A2453" s="2" t="s">
        <v>7151</v>
      </c>
      <c r="B2453" s="2">
        <v>6</v>
      </c>
    </row>
    <row r="2454" spans="1:2" x14ac:dyDescent="0.25">
      <c r="A2454" s="2" t="s">
        <v>3987</v>
      </c>
      <c r="B2454" s="2">
        <v>7.2</v>
      </c>
    </row>
    <row r="2455" spans="1:2" x14ac:dyDescent="0.25">
      <c r="A2455" s="2" t="s">
        <v>2805</v>
      </c>
      <c r="B2455" s="2">
        <v>4.9000000000000004</v>
      </c>
    </row>
    <row r="2456" spans="1:2" x14ac:dyDescent="0.25">
      <c r="A2456" s="2" t="s">
        <v>1385</v>
      </c>
      <c r="B2456" s="2">
        <v>7.5</v>
      </c>
    </row>
    <row r="2457" spans="1:2" x14ac:dyDescent="0.25">
      <c r="A2457" s="2" t="s">
        <v>1942</v>
      </c>
      <c r="B2457" s="2">
        <v>4.8</v>
      </c>
    </row>
    <row r="2458" spans="1:2" x14ac:dyDescent="0.25">
      <c r="A2458" s="2" t="s">
        <v>1099</v>
      </c>
      <c r="B2458" s="2">
        <v>3.1</v>
      </c>
    </row>
    <row r="2459" spans="1:2" x14ac:dyDescent="0.25">
      <c r="A2459" s="2" t="s">
        <v>7166</v>
      </c>
      <c r="B2459" s="2">
        <v>5.8</v>
      </c>
    </row>
    <row r="2460" spans="1:2" x14ac:dyDescent="0.25">
      <c r="A2460" s="2" t="s">
        <v>1385</v>
      </c>
      <c r="B2460" s="2">
        <v>6.7</v>
      </c>
    </row>
    <row r="2461" spans="1:2" x14ac:dyDescent="0.25">
      <c r="A2461" s="2" t="s">
        <v>741</v>
      </c>
      <c r="B2461" s="2">
        <v>6.8</v>
      </c>
    </row>
    <row r="2462" spans="1:2" x14ac:dyDescent="0.25">
      <c r="A2462" s="2" t="s">
        <v>3905</v>
      </c>
      <c r="B2462" s="2">
        <v>6.5</v>
      </c>
    </row>
    <row r="2463" spans="1:2" x14ac:dyDescent="0.25">
      <c r="A2463" s="2" t="s">
        <v>1099</v>
      </c>
      <c r="B2463" s="2">
        <v>5.9</v>
      </c>
    </row>
    <row r="2464" spans="1:2" x14ac:dyDescent="0.25">
      <c r="A2464" s="2" t="s">
        <v>3915</v>
      </c>
      <c r="B2464" s="2">
        <v>5.5</v>
      </c>
    </row>
    <row r="2465" spans="1:2" x14ac:dyDescent="0.25">
      <c r="A2465" s="2" t="s">
        <v>4633</v>
      </c>
      <c r="B2465" s="2">
        <v>3.6</v>
      </c>
    </row>
    <row r="2466" spans="1:2" x14ac:dyDescent="0.25">
      <c r="A2466" s="2" t="s">
        <v>2164</v>
      </c>
      <c r="B2466" s="2">
        <v>3.3</v>
      </c>
    </row>
    <row r="2467" spans="1:2" x14ac:dyDescent="0.25">
      <c r="A2467" s="2" t="s">
        <v>321</v>
      </c>
      <c r="B2467" s="2">
        <v>7.4</v>
      </c>
    </row>
    <row r="2468" spans="1:2" x14ac:dyDescent="0.25">
      <c r="A2468" s="2" t="s">
        <v>4215</v>
      </c>
      <c r="B2468" s="2">
        <v>6.7</v>
      </c>
    </row>
    <row r="2469" spans="1:2" x14ac:dyDescent="0.25">
      <c r="A2469" s="2" t="s">
        <v>7195</v>
      </c>
      <c r="B2469" s="2">
        <v>3</v>
      </c>
    </row>
    <row r="2470" spans="1:2" x14ac:dyDescent="0.25">
      <c r="A2470" s="2" t="s">
        <v>2089</v>
      </c>
      <c r="B2470" s="2">
        <v>7.6</v>
      </c>
    </row>
    <row r="2471" spans="1:2" x14ac:dyDescent="0.25">
      <c r="A2471" s="2" t="s">
        <v>5125</v>
      </c>
      <c r="B2471" s="2">
        <v>6.4</v>
      </c>
    </row>
    <row r="2472" spans="1:2" x14ac:dyDescent="0.25">
      <c r="A2472" s="2" t="s">
        <v>3492</v>
      </c>
      <c r="B2472" s="2">
        <v>6.9</v>
      </c>
    </row>
    <row r="2473" spans="1:2" x14ac:dyDescent="0.25">
      <c r="A2473" s="2" t="s">
        <v>3258</v>
      </c>
      <c r="B2473" s="2">
        <v>6.6</v>
      </c>
    </row>
    <row r="2474" spans="1:2" x14ac:dyDescent="0.25">
      <c r="A2474" s="2" t="s">
        <v>7209</v>
      </c>
      <c r="B2474" s="2">
        <v>5.5</v>
      </c>
    </row>
    <row r="2475" spans="1:2" x14ac:dyDescent="0.25">
      <c r="A2475" s="2" t="s">
        <v>434</v>
      </c>
      <c r="B2475" s="2">
        <v>6.6</v>
      </c>
    </row>
    <row r="2476" spans="1:2" x14ac:dyDescent="0.25">
      <c r="A2476" s="2" t="s">
        <v>7217</v>
      </c>
      <c r="B2476" s="2">
        <v>5.2</v>
      </c>
    </row>
    <row r="2477" spans="1:2" x14ac:dyDescent="0.25">
      <c r="A2477" s="2" t="s">
        <v>3406</v>
      </c>
      <c r="B2477" s="2">
        <v>4.0999999999999996</v>
      </c>
    </row>
    <row r="2478" spans="1:2" x14ac:dyDescent="0.25">
      <c r="A2478" s="2" t="s">
        <v>5427</v>
      </c>
      <c r="B2478" s="2">
        <v>6.8</v>
      </c>
    </row>
    <row r="2479" spans="1:2" x14ac:dyDescent="0.25">
      <c r="A2479" s="2" t="s">
        <v>3864</v>
      </c>
      <c r="B2479" s="2">
        <v>6.5</v>
      </c>
    </row>
    <row r="2480" spans="1:2" x14ac:dyDescent="0.25">
      <c r="A2480" s="2" t="s">
        <v>2089</v>
      </c>
      <c r="B2480" s="2">
        <v>7.6</v>
      </c>
    </row>
    <row r="2481" spans="1:2" x14ac:dyDescent="0.25">
      <c r="A2481" s="2" t="s">
        <v>1265</v>
      </c>
      <c r="B2481" s="2">
        <v>7.4</v>
      </c>
    </row>
    <row r="2482" spans="1:2" x14ac:dyDescent="0.25">
      <c r="A2482" s="2" t="s">
        <v>152</v>
      </c>
      <c r="B2482" s="2">
        <v>7.7</v>
      </c>
    </row>
    <row r="2483" spans="1:2" x14ac:dyDescent="0.25">
      <c r="A2483" s="2" t="s">
        <v>3864</v>
      </c>
      <c r="B2483" s="2">
        <v>7.1</v>
      </c>
    </row>
    <row r="2484" spans="1:2" x14ac:dyDescent="0.25">
      <c r="A2484" s="2" t="s">
        <v>1099</v>
      </c>
      <c r="B2484" s="2">
        <v>6.3</v>
      </c>
    </row>
    <row r="2485" spans="1:2" x14ac:dyDescent="0.25">
      <c r="A2485" s="2" t="s">
        <v>2164</v>
      </c>
      <c r="B2485" s="2">
        <v>7.6</v>
      </c>
    </row>
    <row r="2486" spans="1:2" x14ac:dyDescent="0.25">
      <c r="A2486" s="2" t="s">
        <v>1639</v>
      </c>
      <c r="B2486" s="2">
        <v>8</v>
      </c>
    </row>
    <row r="2487" spans="1:2" x14ac:dyDescent="0.25">
      <c r="A2487" s="2" t="s">
        <v>1094</v>
      </c>
      <c r="B2487" s="2">
        <v>7.3</v>
      </c>
    </row>
    <row r="2488" spans="1:2" x14ac:dyDescent="0.25">
      <c r="A2488" s="2" t="s">
        <v>936</v>
      </c>
      <c r="B2488" s="2">
        <v>7.6</v>
      </c>
    </row>
    <row r="2489" spans="1:2" x14ac:dyDescent="0.25">
      <c r="A2489" s="2" t="s">
        <v>2164</v>
      </c>
      <c r="B2489" s="2">
        <v>7.8</v>
      </c>
    </row>
    <row r="2490" spans="1:2" x14ac:dyDescent="0.25">
      <c r="A2490" s="2" t="s">
        <v>1094</v>
      </c>
      <c r="B2490" s="2">
        <v>6.5</v>
      </c>
    </row>
    <row r="2491" spans="1:2" x14ac:dyDescent="0.25">
      <c r="A2491" s="2" t="s">
        <v>2805</v>
      </c>
      <c r="B2491" s="2">
        <v>6.4</v>
      </c>
    </row>
    <row r="2492" spans="1:2" x14ac:dyDescent="0.25">
      <c r="A2492" s="2" t="s">
        <v>936</v>
      </c>
      <c r="B2492" s="2">
        <v>8</v>
      </c>
    </row>
    <row r="2493" spans="1:2" x14ac:dyDescent="0.25">
      <c r="A2493" s="2" t="s">
        <v>1364</v>
      </c>
      <c r="B2493" s="2">
        <v>4.8</v>
      </c>
    </row>
    <row r="2494" spans="1:2" x14ac:dyDescent="0.25">
      <c r="A2494" s="2" t="s">
        <v>6685</v>
      </c>
      <c r="B2494" s="2">
        <v>7.8</v>
      </c>
    </row>
    <row r="2495" spans="1:2" x14ac:dyDescent="0.25">
      <c r="A2495" s="2" t="s">
        <v>3905</v>
      </c>
      <c r="B2495" s="2">
        <v>5.9</v>
      </c>
    </row>
    <row r="2496" spans="1:2" x14ac:dyDescent="0.25">
      <c r="A2496" s="2" t="s">
        <v>2164</v>
      </c>
      <c r="B2496" s="2">
        <v>5.4</v>
      </c>
    </row>
    <row r="2497" spans="1:2" x14ac:dyDescent="0.25">
      <c r="A2497" s="2" t="s">
        <v>1954</v>
      </c>
      <c r="B2497" s="2">
        <v>3.3</v>
      </c>
    </row>
    <row r="2498" spans="1:2" x14ac:dyDescent="0.25">
      <c r="A2498" s="2" t="s">
        <v>7268</v>
      </c>
      <c r="B2498" s="2">
        <v>8.1999999999999993</v>
      </c>
    </row>
    <row r="2499" spans="1:2" x14ac:dyDescent="0.25">
      <c r="A2499" s="2" t="s">
        <v>7272</v>
      </c>
      <c r="B2499" s="2">
        <v>5.4</v>
      </c>
    </row>
    <row r="2500" spans="1:2" x14ac:dyDescent="0.25">
      <c r="A2500" s="2" t="s">
        <v>3258</v>
      </c>
      <c r="B2500" s="2">
        <v>6.4</v>
      </c>
    </row>
    <row r="2501" spans="1:2" x14ac:dyDescent="0.25">
      <c r="A2501" s="2" t="s">
        <v>2748</v>
      </c>
      <c r="B2501" s="2">
        <v>4.8</v>
      </c>
    </row>
    <row r="2502" spans="1:2" x14ac:dyDescent="0.25">
      <c r="A2502" s="2" t="s">
        <v>3317</v>
      </c>
      <c r="B2502" s="2">
        <v>5.9</v>
      </c>
    </row>
    <row r="2503" spans="1:2" x14ac:dyDescent="0.25">
      <c r="A2503" s="2" t="s">
        <v>2850</v>
      </c>
      <c r="B2503" s="2">
        <v>5.5</v>
      </c>
    </row>
    <row r="2504" spans="1:2" x14ac:dyDescent="0.25">
      <c r="A2504" s="2" t="s">
        <v>7285</v>
      </c>
      <c r="B2504" s="2">
        <v>7.9</v>
      </c>
    </row>
    <row r="2505" spans="1:2" x14ac:dyDescent="0.25">
      <c r="A2505" s="2" t="s">
        <v>1639</v>
      </c>
      <c r="B2505" s="2">
        <v>4.9000000000000004</v>
      </c>
    </row>
    <row r="2506" spans="1:2" x14ac:dyDescent="0.25">
      <c r="A2506" s="2" t="s">
        <v>152</v>
      </c>
      <c r="B2506" s="2">
        <v>7.2</v>
      </c>
    </row>
    <row r="2507" spans="1:2" x14ac:dyDescent="0.25">
      <c r="A2507" s="2" t="s">
        <v>3875</v>
      </c>
      <c r="B2507" s="2">
        <v>6.6</v>
      </c>
    </row>
    <row r="2508" spans="1:2" x14ac:dyDescent="0.25">
      <c r="A2508" s="2" t="s">
        <v>1094</v>
      </c>
      <c r="B2508" s="2">
        <v>6.7</v>
      </c>
    </row>
    <row r="2509" spans="1:2" x14ac:dyDescent="0.25">
      <c r="A2509" s="2" t="s">
        <v>936</v>
      </c>
      <c r="B2509" s="2">
        <v>5.3</v>
      </c>
    </row>
    <row r="2510" spans="1:2" x14ac:dyDescent="0.25">
      <c r="A2510" s="2" t="s">
        <v>2164</v>
      </c>
      <c r="B2510" s="2">
        <v>7.2</v>
      </c>
    </row>
    <row r="2511" spans="1:2" x14ac:dyDescent="0.25">
      <c r="A2511" s="2" t="s">
        <v>601</v>
      </c>
      <c r="B2511" s="2">
        <v>5.0999999999999996</v>
      </c>
    </row>
    <row r="2512" spans="1:2" x14ac:dyDescent="0.25">
      <c r="A2512" s="2" t="s">
        <v>7303</v>
      </c>
      <c r="B2512" s="2">
        <v>5.6</v>
      </c>
    </row>
    <row r="2513" spans="1:2" x14ac:dyDescent="0.25">
      <c r="A2513" s="2" t="s">
        <v>1094</v>
      </c>
      <c r="B2513" s="2">
        <v>7.6</v>
      </c>
    </row>
    <row r="2514" spans="1:2" x14ac:dyDescent="0.25">
      <c r="A2514" s="2" t="s">
        <v>6890</v>
      </c>
      <c r="B2514" s="2">
        <v>3.1</v>
      </c>
    </row>
    <row r="2515" spans="1:2" x14ac:dyDescent="0.25">
      <c r="A2515" s="2" t="s">
        <v>152</v>
      </c>
      <c r="B2515" s="2">
        <v>7.2</v>
      </c>
    </row>
    <row r="2516" spans="1:2" x14ac:dyDescent="0.25">
      <c r="A2516" s="2" t="s">
        <v>936</v>
      </c>
      <c r="B2516" s="2">
        <v>5.7</v>
      </c>
    </row>
    <row r="2517" spans="1:2" x14ac:dyDescent="0.25">
      <c r="A2517" s="2" t="s">
        <v>1601</v>
      </c>
      <c r="B2517" s="2">
        <v>5.2</v>
      </c>
    </row>
    <row r="2518" spans="1:2" x14ac:dyDescent="0.25">
      <c r="A2518" s="2" t="s">
        <v>2164</v>
      </c>
      <c r="B2518" s="2">
        <v>7.7</v>
      </c>
    </row>
    <row r="2519" spans="1:2" x14ac:dyDescent="0.25">
      <c r="A2519" s="2" t="s">
        <v>3120</v>
      </c>
      <c r="B2519" s="2">
        <v>7</v>
      </c>
    </row>
    <row r="2520" spans="1:2" x14ac:dyDescent="0.25">
      <c r="A2520" s="2" t="s">
        <v>1094</v>
      </c>
      <c r="B2520" s="2">
        <v>3.6</v>
      </c>
    </row>
    <row r="2521" spans="1:2" x14ac:dyDescent="0.25">
      <c r="A2521" s="2" t="s">
        <v>919</v>
      </c>
      <c r="B2521" s="2">
        <v>4.9000000000000004</v>
      </c>
    </row>
    <row r="2522" spans="1:2" x14ac:dyDescent="0.25">
      <c r="A2522" s="2" t="s">
        <v>3386</v>
      </c>
      <c r="B2522" s="2">
        <v>6</v>
      </c>
    </row>
    <row r="2523" spans="1:2" x14ac:dyDescent="0.25">
      <c r="A2523" s="2" t="s">
        <v>1099</v>
      </c>
      <c r="B2523" s="2">
        <v>6.6</v>
      </c>
    </row>
    <row r="2524" spans="1:2" x14ac:dyDescent="0.25">
      <c r="A2524" s="2" t="s">
        <v>3915</v>
      </c>
      <c r="B2524" s="2">
        <v>6.8</v>
      </c>
    </row>
    <row r="2525" spans="1:2" x14ac:dyDescent="0.25">
      <c r="A2525" s="2" t="s">
        <v>34</v>
      </c>
      <c r="B2525" s="2">
        <v>7.2</v>
      </c>
    </row>
    <row r="2526" spans="1:2" x14ac:dyDescent="0.25">
      <c r="A2526" s="2" t="s">
        <v>2164</v>
      </c>
      <c r="B2526" s="2">
        <v>7.2</v>
      </c>
    </row>
    <row r="2527" spans="1:2" x14ac:dyDescent="0.25">
      <c r="A2527" s="2" t="s">
        <v>7339</v>
      </c>
      <c r="B2527" s="2">
        <v>2.8</v>
      </c>
    </row>
    <row r="2528" spans="1:2" x14ac:dyDescent="0.25">
      <c r="A2528" s="2" t="s">
        <v>152</v>
      </c>
      <c r="B2528" s="2">
        <v>6.6</v>
      </c>
    </row>
    <row r="2529" spans="1:2" x14ac:dyDescent="0.25">
      <c r="A2529" s="2" t="s">
        <v>1269</v>
      </c>
      <c r="B2529" s="2">
        <v>6.7</v>
      </c>
    </row>
    <row r="2530" spans="1:2" x14ac:dyDescent="0.25">
      <c r="A2530" s="2" t="s">
        <v>1396</v>
      </c>
      <c r="B2530" s="2">
        <v>7</v>
      </c>
    </row>
    <row r="2531" spans="1:2" x14ac:dyDescent="0.25">
      <c r="A2531" s="2" t="s">
        <v>1094</v>
      </c>
      <c r="B2531" s="2">
        <v>4.4000000000000004</v>
      </c>
    </row>
    <row r="2532" spans="1:2" x14ac:dyDescent="0.25">
      <c r="A2532" s="2" t="s">
        <v>1099</v>
      </c>
      <c r="B2532" s="2">
        <v>7.1</v>
      </c>
    </row>
    <row r="2533" spans="1:2" x14ac:dyDescent="0.25">
      <c r="A2533" s="2" t="s">
        <v>3443</v>
      </c>
      <c r="B2533" s="2">
        <v>6.2</v>
      </c>
    </row>
    <row r="2534" spans="1:2" x14ac:dyDescent="0.25">
      <c r="A2534" s="2" t="s">
        <v>3284</v>
      </c>
      <c r="B2534" s="2">
        <v>7.3</v>
      </c>
    </row>
    <row r="2535" spans="1:2" x14ac:dyDescent="0.25">
      <c r="A2535" s="2" t="s">
        <v>4919</v>
      </c>
      <c r="B2535" s="2">
        <v>5.0999999999999996</v>
      </c>
    </row>
    <row r="2536" spans="1:2" x14ac:dyDescent="0.25">
      <c r="A2536" s="2" t="s">
        <v>4336</v>
      </c>
      <c r="B2536" s="2">
        <v>8.1</v>
      </c>
    </row>
    <row r="2537" spans="1:2" x14ac:dyDescent="0.25">
      <c r="A2537" s="2" t="s">
        <v>1385</v>
      </c>
      <c r="B2537" s="2">
        <v>6.7</v>
      </c>
    </row>
    <row r="2538" spans="1:2" x14ac:dyDescent="0.25">
      <c r="A2538" s="2" t="s">
        <v>1153</v>
      </c>
      <c r="B2538" s="2">
        <v>6.6</v>
      </c>
    </row>
    <row r="2539" spans="1:2" x14ac:dyDescent="0.25">
      <c r="A2539" s="2" t="s">
        <v>2805</v>
      </c>
      <c r="B2539" s="2">
        <v>4.5</v>
      </c>
    </row>
    <row r="2540" spans="1:2" x14ac:dyDescent="0.25">
      <c r="A2540" s="2" t="s">
        <v>2157</v>
      </c>
      <c r="B2540" s="2">
        <v>6.6</v>
      </c>
    </row>
    <row r="2541" spans="1:2" x14ac:dyDescent="0.25">
      <c r="A2541" s="2" t="s">
        <v>2396</v>
      </c>
      <c r="B2541" s="2">
        <v>6.5</v>
      </c>
    </row>
    <row r="2542" spans="1:2" x14ac:dyDescent="0.25">
      <c r="A2542" s="2" t="s">
        <v>1258</v>
      </c>
      <c r="B2542" s="2">
        <v>5.9</v>
      </c>
    </row>
    <row r="2543" spans="1:2" x14ac:dyDescent="0.25">
      <c r="A2543" s="2" t="s">
        <v>2255</v>
      </c>
      <c r="B2543" s="2">
        <v>6.6</v>
      </c>
    </row>
    <row r="2544" spans="1:2" x14ac:dyDescent="0.25">
      <c r="A2544" s="2" t="s">
        <v>7386</v>
      </c>
      <c r="B2544" s="2">
        <v>6.5</v>
      </c>
    </row>
    <row r="2545" spans="1:2" x14ac:dyDescent="0.25">
      <c r="A2545" s="2" t="s">
        <v>1144</v>
      </c>
      <c r="B2545" s="2">
        <v>7.3</v>
      </c>
    </row>
    <row r="2546" spans="1:2" x14ac:dyDescent="0.25">
      <c r="A2546" s="2" t="s">
        <v>1954</v>
      </c>
      <c r="B2546" s="2">
        <v>7.5</v>
      </c>
    </row>
    <row r="2547" spans="1:2" x14ac:dyDescent="0.25">
      <c r="A2547" s="2" t="s">
        <v>2479</v>
      </c>
      <c r="B2547" s="2">
        <v>5.9</v>
      </c>
    </row>
    <row r="2548" spans="1:2" x14ac:dyDescent="0.25">
      <c r="A2548" s="2" t="s">
        <v>936</v>
      </c>
      <c r="B2548" s="2">
        <v>7.4</v>
      </c>
    </row>
    <row r="2549" spans="1:2" x14ac:dyDescent="0.25">
      <c r="A2549" s="2" t="s">
        <v>1107</v>
      </c>
      <c r="B2549" s="2">
        <v>6.9</v>
      </c>
    </row>
    <row r="2550" spans="1:2" x14ac:dyDescent="0.25">
      <c r="A2550" s="2" t="s">
        <v>1107</v>
      </c>
      <c r="B2550" s="2">
        <v>7.9</v>
      </c>
    </row>
    <row r="2551" spans="1:2" x14ac:dyDescent="0.25">
      <c r="A2551" s="2" t="s">
        <v>2164</v>
      </c>
      <c r="B2551" s="2">
        <v>8.4</v>
      </c>
    </row>
    <row r="2552" spans="1:2" x14ac:dyDescent="0.25">
      <c r="A2552" s="2" t="s">
        <v>3741</v>
      </c>
      <c r="B2552" s="2">
        <v>8</v>
      </c>
    </row>
    <row r="2553" spans="1:2" x14ac:dyDescent="0.25">
      <c r="A2553" s="2" t="s">
        <v>684</v>
      </c>
      <c r="B2553" s="2">
        <v>6</v>
      </c>
    </row>
    <row r="2554" spans="1:2" x14ac:dyDescent="0.25">
      <c r="A2554" s="2" t="s">
        <v>152</v>
      </c>
      <c r="B2554" s="2">
        <v>6.8</v>
      </c>
    </row>
    <row r="2555" spans="1:2" x14ac:dyDescent="0.25">
      <c r="A2555" s="2" t="s">
        <v>2164</v>
      </c>
      <c r="B2555" s="2">
        <v>7.8</v>
      </c>
    </row>
    <row r="2556" spans="1:2" x14ac:dyDescent="0.25">
      <c r="A2556" s="2" t="s">
        <v>7411</v>
      </c>
      <c r="B2556" s="2">
        <v>5.7</v>
      </c>
    </row>
    <row r="2557" spans="1:2" x14ac:dyDescent="0.25">
      <c r="A2557" s="2" t="s">
        <v>1405</v>
      </c>
      <c r="B2557" s="2">
        <v>6.1</v>
      </c>
    </row>
    <row r="2558" spans="1:2" x14ac:dyDescent="0.25">
      <c r="A2558" s="2" t="s">
        <v>5867</v>
      </c>
      <c r="B2558" s="2">
        <v>8.1</v>
      </c>
    </row>
    <row r="2559" spans="1:2" x14ac:dyDescent="0.25">
      <c r="A2559" s="2" t="s">
        <v>3788</v>
      </c>
      <c r="B2559" s="2">
        <v>6.1</v>
      </c>
    </row>
    <row r="2560" spans="1:2" x14ac:dyDescent="0.25">
      <c r="A2560" s="2" t="s">
        <v>3965</v>
      </c>
      <c r="B2560" s="2">
        <v>7.5</v>
      </c>
    </row>
    <row r="2561" spans="1:2" x14ac:dyDescent="0.25">
      <c r="A2561" s="2" t="s">
        <v>1954</v>
      </c>
      <c r="B2561" s="2">
        <v>6.2</v>
      </c>
    </row>
    <row r="2562" spans="1:2" x14ac:dyDescent="0.25">
      <c r="A2562" s="2" t="s">
        <v>4475</v>
      </c>
      <c r="B2562" s="2">
        <v>6.2</v>
      </c>
    </row>
    <row r="2563" spans="1:2" x14ac:dyDescent="0.25">
      <c r="A2563" s="2" t="s">
        <v>3406</v>
      </c>
      <c r="B2563" s="2">
        <v>7.9</v>
      </c>
    </row>
    <row r="2564" spans="1:2" x14ac:dyDescent="0.25">
      <c r="A2564" s="2" t="s">
        <v>2645</v>
      </c>
      <c r="B2564" s="2">
        <v>7.4</v>
      </c>
    </row>
    <row r="2565" spans="1:2" x14ac:dyDescent="0.25">
      <c r="A2565" s="2" t="s">
        <v>1094</v>
      </c>
      <c r="B2565" s="2">
        <v>6.6</v>
      </c>
    </row>
    <row r="2566" spans="1:2" x14ac:dyDescent="0.25">
      <c r="A2566" s="2" t="s">
        <v>1017</v>
      </c>
      <c r="B2566" s="2">
        <v>7.3</v>
      </c>
    </row>
    <row r="2567" spans="1:2" x14ac:dyDescent="0.25">
      <c r="A2567" s="2" t="s">
        <v>1789</v>
      </c>
      <c r="B2567" s="2">
        <v>7.5</v>
      </c>
    </row>
    <row r="2568" spans="1:2" x14ac:dyDescent="0.25">
      <c r="A2568" s="2" t="s">
        <v>1639</v>
      </c>
      <c r="B2568" s="2">
        <v>5.6</v>
      </c>
    </row>
    <row r="2569" spans="1:2" x14ac:dyDescent="0.25">
      <c r="A2569" s="2" t="s">
        <v>7438</v>
      </c>
      <c r="B2569" s="2">
        <v>7.3</v>
      </c>
    </row>
    <row r="2570" spans="1:2" x14ac:dyDescent="0.25">
      <c r="A2570" s="2" t="s">
        <v>610</v>
      </c>
      <c r="B2570" s="2">
        <v>6.4</v>
      </c>
    </row>
    <row r="2571" spans="1:2" x14ac:dyDescent="0.25">
      <c r="A2571" s="2" t="s">
        <v>3406</v>
      </c>
      <c r="B2571" s="2">
        <v>5</v>
      </c>
    </row>
    <row r="2572" spans="1:2" x14ac:dyDescent="0.25">
      <c r="A2572" s="2" t="s">
        <v>1530</v>
      </c>
      <c r="B2572" s="2">
        <v>5.4</v>
      </c>
    </row>
    <row r="2573" spans="1:2" x14ac:dyDescent="0.25">
      <c r="A2573" s="2" t="s">
        <v>2157</v>
      </c>
      <c r="B2573" s="2">
        <v>8.1999999999999993</v>
      </c>
    </row>
    <row r="2574" spans="1:2" x14ac:dyDescent="0.25">
      <c r="A2574" s="2" t="s">
        <v>1639</v>
      </c>
      <c r="B2574" s="2">
        <v>7.1</v>
      </c>
    </row>
    <row r="2575" spans="1:2" x14ac:dyDescent="0.25">
      <c r="A2575" s="2" t="s">
        <v>7451</v>
      </c>
      <c r="B2575" s="2">
        <v>5.3</v>
      </c>
    </row>
    <row r="2576" spans="1:2" x14ac:dyDescent="0.25">
      <c r="A2576" s="2" t="s">
        <v>628</v>
      </c>
      <c r="B2576" s="2">
        <v>6.5</v>
      </c>
    </row>
    <row r="2577" spans="1:2" x14ac:dyDescent="0.25">
      <c r="A2577" s="2" t="s">
        <v>601</v>
      </c>
      <c r="B2577" s="2">
        <v>6.2</v>
      </c>
    </row>
    <row r="2578" spans="1:2" x14ac:dyDescent="0.25">
      <c r="A2578" s="2" t="s">
        <v>4276</v>
      </c>
      <c r="B2578" s="2">
        <v>6.4</v>
      </c>
    </row>
    <row r="2579" spans="1:2" x14ac:dyDescent="0.25">
      <c r="A2579" s="2" t="s">
        <v>2692</v>
      </c>
      <c r="B2579" s="2">
        <v>7.2</v>
      </c>
    </row>
    <row r="2580" spans="1:2" x14ac:dyDescent="0.25">
      <c r="A2580" s="2" t="s">
        <v>1385</v>
      </c>
      <c r="B2580" s="2">
        <v>6.9</v>
      </c>
    </row>
    <row r="2581" spans="1:2" x14ac:dyDescent="0.25">
      <c r="A2581" s="2" t="s">
        <v>1094</v>
      </c>
      <c r="B2581" s="2">
        <v>5.7</v>
      </c>
    </row>
    <row r="2582" spans="1:2" x14ac:dyDescent="0.25">
      <c r="A2582" s="2" t="s">
        <v>1385</v>
      </c>
      <c r="B2582" s="2">
        <v>7.7</v>
      </c>
    </row>
    <row r="2583" spans="1:2" x14ac:dyDescent="0.25">
      <c r="A2583" s="2" t="s">
        <v>936</v>
      </c>
      <c r="B2583" s="2">
        <v>5.4</v>
      </c>
    </row>
    <row r="2584" spans="1:2" x14ac:dyDescent="0.25">
      <c r="A2584" s="2" t="s">
        <v>321</v>
      </c>
      <c r="B2584" s="2">
        <v>5.6</v>
      </c>
    </row>
    <row r="2585" spans="1:2" x14ac:dyDescent="0.25">
      <c r="A2585" s="2" t="s">
        <v>3864</v>
      </c>
      <c r="B2585" s="2">
        <v>7.7</v>
      </c>
    </row>
    <row r="2586" spans="1:2" x14ac:dyDescent="0.25">
      <c r="A2586" s="2" t="s">
        <v>684</v>
      </c>
      <c r="B2586" s="2">
        <v>5.0999999999999996</v>
      </c>
    </row>
    <row r="2587" spans="1:2" x14ac:dyDescent="0.25">
      <c r="A2587" s="2" t="s">
        <v>936</v>
      </c>
      <c r="B2587" s="2">
        <v>6.8</v>
      </c>
    </row>
    <row r="2588" spans="1:2" x14ac:dyDescent="0.25">
      <c r="A2588" s="2" t="s">
        <v>2177</v>
      </c>
      <c r="B2588" s="2">
        <v>8.4</v>
      </c>
    </row>
    <row r="2589" spans="1:2" x14ac:dyDescent="0.25">
      <c r="A2589" s="2" t="s">
        <v>3905</v>
      </c>
      <c r="B2589" s="2">
        <v>4.9000000000000004</v>
      </c>
    </row>
    <row r="2590" spans="1:2" x14ac:dyDescent="0.25">
      <c r="A2590" s="2" t="s">
        <v>6508</v>
      </c>
      <c r="B2590" s="2">
        <v>7.1</v>
      </c>
    </row>
    <row r="2591" spans="1:2" x14ac:dyDescent="0.25">
      <c r="A2591" s="2" t="s">
        <v>4126</v>
      </c>
      <c r="B2591" s="2">
        <v>6.6</v>
      </c>
    </row>
    <row r="2592" spans="1:2" x14ac:dyDescent="0.25">
      <c r="A2592" s="2" t="s">
        <v>1099</v>
      </c>
      <c r="B2592" s="2">
        <v>6.1</v>
      </c>
    </row>
    <row r="2593" spans="1:2" x14ac:dyDescent="0.25">
      <c r="A2593" s="2" t="s">
        <v>7486</v>
      </c>
      <c r="B2593" s="2">
        <v>4.0999999999999996</v>
      </c>
    </row>
    <row r="2594" spans="1:2" x14ac:dyDescent="0.25">
      <c r="A2594" s="2" t="s">
        <v>34</v>
      </c>
      <c r="B2594" s="2">
        <v>5.8</v>
      </c>
    </row>
    <row r="2595" spans="1:2" x14ac:dyDescent="0.25">
      <c r="A2595" s="2" t="s">
        <v>2174</v>
      </c>
      <c r="B2595" s="2">
        <v>8.1</v>
      </c>
    </row>
    <row r="2596" spans="1:2" x14ac:dyDescent="0.25">
      <c r="A2596" s="2" t="s">
        <v>1017</v>
      </c>
      <c r="B2596" s="2">
        <v>7.6</v>
      </c>
    </row>
    <row r="2597" spans="1:2" x14ac:dyDescent="0.25">
      <c r="A2597" s="2" t="s">
        <v>1265</v>
      </c>
      <c r="B2597" s="2">
        <v>7.8</v>
      </c>
    </row>
    <row r="2598" spans="1:2" x14ac:dyDescent="0.25">
      <c r="A2598" s="2" t="s">
        <v>7495</v>
      </c>
      <c r="B2598" s="2">
        <v>4.5999999999999996</v>
      </c>
    </row>
    <row r="2599" spans="1:2" x14ac:dyDescent="0.25">
      <c r="A2599" s="2" t="s">
        <v>936</v>
      </c>
      <c r="B2599" s="2">
        <v>6</v>
      </c>
    </row>
    <row r="2600" spans="1:2" x14ac:dyDescent="0.25">
      <c r="A2600" s="2" t="s">
        <v>535</v>
      </c>
      <c r="B2600" s="2">
        <v>7</v>
      </c>
    </row>
    <row r="2601" spans="1:2" x14ac:dyDescent="0.25">
      <c r="A2601" s="2" t="s">
        <v>4795</v>
      </c>
      <c r="B2601" s="2">
        <v>6.7</v>
      </c>
    </row>
    <row r="2602" spans="1:2" x14ac:dyDescent="0.25">
      <c r="A2602" s="2" t="s">
        <v>2479</v>
      </c>
      <c r="B2602" s="2">
        <v>6.4</v>
      </c>
    </row>
    <row r="2603" spans="1:2" x14ac:dyDescent="0.25">
      <c r="A2603" s="2" t="s">
        <v>3055</v>
      </c>
      <c r="B2603" s="2">
        <v>7.2</v>
      </c>
    </row>
    <row r="2604" spans="1:2" x14ac:dyDescent="0.25">
      <c r="A2604" s="2" t="s">
        <v>1010</v>
      </c>
      <c r="B2604" s="2">
        <v>7.4</v>
      </c>
    </row>
    <row r="2605" spans="1:2" x14ac:dyDescent="0.25">
      <c r="A2605" s="2" t="s">
        <v>1099</v>
      </c>
      <c r="B2605" s="2">
        <v>4.8</v>
      </c>
    </row>
    <row r="2606" spans="1:2" x14ac:dyDescent="0.25">
      <c r="A2606" s="2" t="s">
        <v>7514</v>
      </c>
      <c r="B2606" s="2">
        <v>4</v>
      </c>
    </row>
    <row r="2607" spans="1:2" x14ac:dyDescent="0.25">
      <c r="A2607" s="2" t="s">
        <v>610</v>
      </c>
      <c r="B2607" s="2">
        <v>6.2</v>
      </c>
    </row>
    <row r="2608" spans="1:2" x14ac:dyDescent="0.25">
      <c r="A2608" s="2" t="s">
        <v>5322</v>
      </c>
      <c r="B2608" s="2">
        <v>7.7</v>
      </c>
    </row>
    <row r="2609" spans="1:2" x14ac:dyDescent="0.25">
      <c r="A2609" s="2" t="s">
        <v>538</v>
      </c>
      <c r="B2609" s="2">
        <v>6.7</v>
      </c>
    </row>
    <row r="2610" spans="1:2" x14ac:dyDescent="0.25">
      <c r="A2610" s="2" t="s">
        <v>152</v>
      </c>
      <c r="B2610" s="2">
        <v>7.9</v>
      </c>
    </row>
    <row r="2611" spans="1:2" x14ac:dyDescent="0.25">
      <c r="A2611" s="2" t="s">
        <v>2164</v>
      </c>
      <c r="B2611" s="2">
        <v>7.9</v>
      </c>
    </row>
    <row r="2612" spans="1:2" x14ac:dyDescent="0.25">
      <c r="A2612" s="2" t="s">
        <v>3562</v>
      </c>
      <c r="B2612" s="2">
        <v>5.5</v>
      </c>
    </row>
    <row r="2613" spans="1:2" x14ac:dyDescent="0.25">
      <c r="A2613" s="2" t="s">
        <v>2085</v>
      </c>
      <c r="B2613" s="2">
        <v>6.2</v>
      </c>
    </row>
    <row r="2614" spans="1:2" x14ac:dyDescent="0.25">
      <c r="A2614" s="2" t="s">
        <v>3905</v>
      </c>
      <c r="B2614" s="2">
        <v>5.0999999999999996</v>
      </c>
    </row>
    <row r="2615" spans="1:2" x14ac:dyDescent="0.25">
      <c r="A2615" s="2" t="s">
        <v>1942</v>
      </c>
      <c r="B2615" s="2">
        <v>4.0999999999999996</v>
      </c>
    </row>
    <row r="2616" spans="1:2" x14ac:dyDescent="0.25">
      <c r="A2616" s="2" t="s">
        <v>1306</v>
      </c>
      <c r="B2616" s="2">
        <v>6.7</v>
      </c>
    </row>
    <row r="2617" spans="1:2" x14ac:dyDescent="0.25">
      <c r="A2617" s="2" t="s">
        <v>628</v>
      </c>
      <c r="B2617" s="2">
        <v>4.7</v>
      </c>
    </row>
    <row r="2618" spans="1:2" x14ac:dyDescent="0.25">
      <c r="A2618" s="2" t="s">
        <v>1392</v>
      </c>
      <c r="B2618" s="2">
        <v>6.4</v>
      </c>
    </row>
    <row r="2619" spans="1:2" x14ac:dyDescent="0.25">
      <c r="A2619" s="2" t="s">
        <v>3791</v>
      </c>
      <c r="B2619" s="2">
        <v>6.3</v>
      </c>
    </row>
    <row r="2620" spans="1:2" x14ac:dyDescent="0.25">
      <c r="A2620" s="2" t="s">
        <v>2681</v>
      </c>
      <c r="B2620" s="2">
        <v>5.5</v>
      </c>
    </row>
    <row r="2621" spans="1:2" x14ac:dyDescent="0.25">
      <c r="A2621" s="2" t="s">
        <v>1385</v>
      </c>
      <c r="B2621" s="2">
        <v>7.3</v>
      </c>
    </row>
    <row r="2622" spans="1:2" x14ac:dyDescent="0.25">
      <c r="A2622" s="2" t="s">
        <v>233</v>
      </c>
      <c r="B2622" s="2">
        <v>6.3</v>
      </c>
    </row>
    <row r="2623" spans="1:2" x14ac:dyDescent="0.25">
      <c r="A2623" s="2" t="s">
        <v>1258</v>
      </c>
      <c r="B2623" s="2">
        <v>4.9000000000000004</v>
      </c>
    </row>
    <row r="2624" spans="1:2" x14ac:dyDescent="0.25">
      <c r="A2624" s="2" t="s">
        <v>1417</v>
      </c>
      <c r="B2624" s="2">
        <v>7.6</v>
      </c>
    </row>
    <row r="2625" spans="1:2" x14ac:dyDescent="0.25">
      <c r="A2625" s="2" t="s">
        <v>1439</v>
      </c>
      <c r="B2625" s="2">
        <v>6</v>
      </c>
    </row>
    <row r="2626" spans="1:2" x14ac:dyDescent="0.25">
      <c r="A2626" s="2" t="s">
        <v>1007</v>
      </c>
      <c r="B2626" s="2">
        <v>6.2</v>
      </c>
    </row>
    <row r="2627" spans="1:2" x14ac:dyDescent="0.25">
      <c r="A2627" s="2" t="s">
        <v>1385</v>
      </c>
      <c r="B2627" s="2">
        <v>6.8</v>
      </c>
    </row>
    <row r="2628" spans="1:2" x14ac:dyDescent="0.25">
      <c r="A2628" s="2" t="s">
        <v>1094</v>
      </c>
      <c r="B2628" s="2">
        <v>4.5</v>
      </c>
    </row>
    <row r="2629" spans="1:2" x14ac:dyDescent="0.25">
      <c r="A2629" s="2" t="s">
        <v>326</v>
      </c>
      <c r="B2629" s="2">
        <v>5.7</v>
      </c>
    </row>
    <row r="2630" spans="1:2" x14ac:dyDescent="0.25">
      <c r="A2630" s="2" t="s">
        <v>2555</v>
      </c>
      <c r="B2630" s="2">
        <v>8.4</v>
      </c>
    </row>
    <row r="2631" spans="1:2" x14ac:dyDescent="0.25">
      <c r="A2631" s="2" t="s">
        <v>26</v>
      </c>
      <c r="B2631" s="2">
        <v>4.5999999999999996</v>
      </c>
    </row>
    <row r="2632" spans="1:2" x14ac:dyDescent="0.25">
      <c r="A2632" s="2" t="s">
        <v>7585</v>
      </c>
      <c r="B2632" s="2">
        <v>6.2</v>
      </c>
    </row>
    <row r="2633" spans="1:2" x14ac:dyDescent="0.25">
      <c r="A2633" s="2" t="s">
        <v>152</v>
      </c>
      <c r="B2633" s="2">
        <v>7</v>
      </c>
    </row>
    <row r="2634" spans="1:2" x14ac:dyDescent="0.25">
      <c r="A2634" s="2" t="s">
        <v>2396</v>
      </c>
      <c r="B2634" s="2">
        <v>6.9</v>
      </c>
    </row>
    <row r="2635" spans="1:2" x14ac:dyDescent="0.25">
      <c r="A2635" s="2" t="s">
        <v>1385</v>
      </c>
      <c r="B2635" s="2">
        <v>6.1</v>
      </c>
    </row>
    <row r="2636" spans="1:2" x14ac:dyDescent="0.25">
      <c r="A2636" s="2" t="s">
        <v>1007</v>
      </c>
      <c r="B2636" s="2">
        <v>6.7</v>
      </c>
    </row>
    <row r="2637" spans="1:2" x14ac:dyDescent="0.25">
      <c r="A2637" s="2" t="s">
        <v>1094</v>
      </c>
      <c r="B2637" s="2">
        <v>5.6</v>
      </c>
    </row>
    <row r="2638" spans="1:2" x14ac:dyDescent="0.25">
      <c r="A2638" s="2" t="s">
        <v>3965</v>
      </c>
      <c r="B2638" s="2">
        <v>6.6</v>
      </c>
    </row>
    <row r="2639" spans="1:2" x14ac:dyDescent="0.25">
      <c r="A2639" s="2" t="s">
        <v>936</v>
      </c>
      <c r="B2639" s="2">
        <v>6.4</v>
      </c>
    </row>
    <row r="2640" spans="1:2" x14ac:dyDescent="0.25">
      <c r="A2640" s="2" t="s">
        <v>5561</v>
      </c>
      <c r="B2640" s="2">
        <v>2.8</v>
      </c>
    </row>
    <row r="2641" spans="1:2" x14ac:dyDescent="0.25">
      <c r="A2641" s="2" t="s">
        <v>878</v>
      </c>
      <c r="B2641" s="2">
        <v>5.4</v>
      </c>
    </row>
    <row r="2642" spans="1:2" x14ac:dyDescent="0.25">
      <c r="A2642" s="2" t="s">
        <v>936</v>
      </c>
      <c r="B2642" s="2">
        <v>5</v>
      </c>
    </row>
    <row r="2643" spans="1:2" x14ac:dyDescent="0.25">
      <c r="A2643" s="2" t="s">
        <v>152</v>
      </c>
      <c r="B2643" s="2">
        <v>5.0999999999999996</v>
      </c>
    </row>
    <row r="2644" spans="1:2" x14ac:dyDescent="0.25">
      <c r="A2644" s="2" t="s">
        <v>1209</v>
      </c>
      <c r="B2644" s="2">
        <v>8</v>
      </c>
    </row>
    <row r="2645" spans="1:2" x14ac:dyDescent="0.25">
      <c r="A2645" s="2" t="s">
        <v>7611</v>
      </c>
      <c r="B2645" s="2">
        <v>5.9</v>
      </c>
    </row>
    <row r="2646" spans="1:2" x14ac:dyDescent="0.25">
      <c r="A2646" s="2" t="s">
        <v>684</v>
      </c>
      <c r="B2646" s="2">
        <v>8.1999999999999993</v>
      </c>
    </row>
    <row r="2647" spans="1:2" x14ac:dyDescent="0.25">
      <c r="A2647" s="2" t="s">
        <v>3791</v>
      </c>
      <c r="B2647" s="2">
        <v>7</v>
      </c>
    </row>
    <row r="2648" spans="1:2" x14ac:dyDescent="0.25">
      <c r="A2648" s="2" t="s">
        <v>3258</v>
      </c>
      <c r="B2648" s="2">
        <v>6.6</v>
      </c>
    </row>
    <row r="2649" spans="1:2" x14ac:dyDescent="0.25">
      <c r="A2649" s="2" t="s">
        <v>7620</v>
      </c>
      <c r="B2649" s="2">
        <v>6.7</v>
      </c>
    </row>
    <row r="2650" spans="1:2" x14ac:dyDescent="0.25">
      <c r="A2650" s="2" t="s">
        <v>936</v>
      </c>
      <c r="B2650" s="2">
        <v>5.5</v>
      </c>
    </row>
    <row r="2651" spans="1:2" x14ac:dyDescent="0.25">
      <c r="A2651" s="2" t="s">
        <v>1094</v>
      </c>
      <c r="B2651" s="2">
        <v>4.9000000000000004</v>
      </c>
    </row>
    <row r="2652" spans="1:2" x14ac:dyDescent="0.25">
      <c r="A2652" s="2" t="s">
        <v>936</v>
      </c>
      <c r="B2652" s="2">
        <v>6.9</v>
      </c>
    </row>
    <row r="2653" spans="1:2" x14ac:dyDescent="0.25">
      <c r="A2653" s="2" t="s">
        <v>6321</v>
      </c>
      <c r="B2653" s="2">
        <v>7.4</v>
      </c>
    </row>
    <row r="2654" spans="1:2" x14ac:dyDescent="0.25">
      <c r="A2654" s="2" t="s">
        <v>1530</v>
      </c>
      <c r="B2654" s="2">
        <v>5.6</v>
      </c>
    </row>
    <row r="2655" spans="1:2" x14ac:dyDescent="0.25">
      <c r="A2655" s="2" t="s">
        <v>5474</v>
      </c>
      <c r="B2655" s="2">
        <v>8</v>
      </c>
    </row>
    <row r="2656" spans="1:2" x14ac:dyDescent="0.25">
      <c r="A2656" s="2" t="s">
        <v>1099</v>
      </c>
      <c r="B2656" s="2">
        <v>5.3</v>
      </c>
    </row>
    <row r="2657" spans="1:2" x14ac:dyDescent="0.25">
      <c r="A2657" s="2" t="s">
        <v>3915</v>
      </c>
      <c r="B2657" s="2">
        <v>6.2</v>
      </c>
    </row>
    <row r="2658" spans="1:2" x14ac:dyDescent="0.25">
      <c r="A2658" s="2" t="s">
        <v>1099</v>
      </c>
      <c r="B2658" s="2">
        <v>5.3</v>
      </c>
    </row>
    <row r="2659" spans="1:2" x14ac:dyDescent="0.25">
      <c r="A2659" s="2" t="s">
        <v>2164</v>
      </c>
      <c r="B2659" s="2">
        <v>6.6</v>
      </c>
    </row>
    <row r="2660" spans="1:2" x14ac:dyDescent="0.25">
      <c r="A2660" s="2" t="s">
        <v>1099</v>
      </c>
      <c r="B2660" s="2">
        <v>7.2</v>
      </c>
    </row>
    <row r="2661" spans="1:2" x14ac:dyDescent="0.25">
      <c r="A2661" s="2" t="s">
        <v>1258</v>
      </c>
      <c r="B2661" s="2">
        <v>4.5999999999999996</v>
      </c>
    </row>
    <row r="2662" spans="1:2" x14ac:dyDescent="0.25">
      <c r="A2662" s="2" t="s">
        <v>7651</v>
      </c>
      <c r="B2662" s="2">
        <v>7.5</v>
      </c>
    </row>
    <row r="2663" spans="1:2" x14ac:dyDescent="0.25">
      <c r="A2663" s="2" t="s">
        <v>2157</v>
      </c>
      <c r="B2663" s="2">
        <v>6.5</v>
      </c>
    </row>
    <row r="2664" spans="1:2" x14ac:dyDescent="0.25">
      <c r="A2664" s="2" t="s">
        <v>7303</v>
      </c>
      <c r="B2664" s="2">
        <v>7.6</v>
      </c>
    </row>
    <row r="2665" spans="1:2" x14ac:dyDescent="0.25">
      <c r="A2665" s="2" t="s">
        <v>4852</v>
      </c>
      <c r="B2665" s="2">
        <v>6.2</v>
      </c>
    </row>
    <row r="2666" spans="1:2" x14ac:dyDescent="0.25">
      <c r="A2666" s="2" t="s">
        <v>1258</v>
      </c>
      <c r="B2666" s="2">
        <v>8</v>
      </c>
    </row>
    <row r="2667" spans="1:2" x14ac:dyDescent="0.25">
      <c r="A2667" s="2" t="s">
        <v>7662</v>
      </c>
      <c r="B2667" s="2">
        <v>5.5</v>
      </c>
    </row>
    <row r="2668" spans="1:2" x14ac:dyDescent="0.25">
      <c r="A2668" s="2" t="s">
        <v>936</v>
      </c>
      <c r="B2668" s="2">
        <v>6.3</v>
      </c>
    </row>
    <row r="2669" spans="1:2" x14ac:dyDescent="0.25">
      <c r="A2669" s="2" t="s">
        <v>3380</v>
      </c>
      <c r="B2669" s="2">
        <v>7.2</v>
      </c>
    </row>
    <row r="2670" spans="1:2" x14ac:dyDescent="0.25">
      <c r="A2670" s="2" t="s">
        <v>1396</v>
      </c>
      <c r="B2670" s="2">
        <v>6.7</v>
      </c>
    </row>
    <row r="2671" spans="1:2" x14ac:dyDescent="0.25">
      <c r="A2671" s="2" t="s">
        <v>897</v>
      </c>
      <c r="B2671" s="2">
        <v>5.3</v>
      </c>
    </row>
    <row r="2672" spans="1:2" x14ac:dyDescent="0.25">
      <c r="A2672" s="2" t="s">
        <v>5474</v>
      </c>
      <c r="B2672" s="2">
        <v>6.3</v>
      </c>
    </row>
    <row r="2673" spans="1:2" x14ac:dyDescent="0.25">
      <c r="A2673" s="2" t="s">
        <v>4043</v>
      </c>
      <c r="B2673" s="2">
        <v>6.5</v>
      </c>
    </row>
    <row r="2674" spans="1:2" x14ac:dyDescent="0.25">
      <c r="A2674" s="2" t="s">
        <v>1726</v>
      </c>
      <c r="B2674" s="2">
        <v>5.6</v>
      </c>
    </row>
    <row r="2675" spans="1:2" x14ac:dyDescent="0.25">
      <c r="A2675" s="2" t="s">
        <v>2560</v>
      </c>
      <c r="B2675" s="2">
        <v>7</v>
      </c>
    </row>
    <row r="2676" spans="1:2" x14ac:dyDescent="0.25">
      <c r="A2676" s="2" t="s">
        <v>1209</v>
      </c>
      <c r="B2676" s="2">
        <v>8.3000000000000007</v>
      </c>
    </row>
    <row r="2677" spans="1:2" x14ac:dyDescent="0.25">
      <c r="A2677" s="2" t="s">
        <v>233</v>
      </c>
      <c r="B2677" s="2">
        <v>7.2</v>
      </c>
    </row>
    <row r="2678" spans="1:2" x14ac:dyDescent="0.25">
      <c r="A2678" s="2" t="s">
        <v>1265</v>
      </c>
      <c r="B2678" s="2">
        <v>6.8</v>
      </c>
    </row>
    <row r="2679" spans="1:2" x14ac:dyDescent="0.25">
      <c r="A2679" s="2" t="s">
        <v>532</v>
      </c>
      <c r="B2679" s="2">
        <v>6.4</v>
      </c>
    </row>
    <row r="2680" spans="1:2" x14ac:dyDescent="0.25">
      <c r="A2680" s="2" t="s">
        <v>7695</v>
      </c>
      <c r="B2680" s="2">
        <v>6.9</v>
      </c>
    </row>
    <row r="2681" spans="1:2" x14ac:dyDescent="0.25">
      <c r="A2681" s="2" t="s">
        <v>1258</v>
      </c>
      <c r="B2681" s="2">
        <v>8</v>
      </c>
    </row>
    <row r="2682" spans="1:2" x14ac:dyDescent="0.25">
      <c r="A2682" s="2" t="s">
        <v>878</v>
      </c>
      <c r="B2682" s="2">
        <v>6.2</v>
      </c>
    </row>
    <row r="2683" spans="1:2" x14ac:dyDescent="0.25">
      <c r="A2683" s="2" t="s">
        <v>7710</v>
      </c>
      <c r="B2683" s="2">
        <v>6.4</v>
      </c>
    </row>
    <row r="2684" spans="1:2" x14ac:dyDescent="0.25">
      <c r="A2684" s="2" t="s">
        <v>628</v>
      </c>
      <c r="B2684" s="2">
        <v>5.6</v>
      </c>
    </row>
    <row r="2685" spans="1:2" x14ac:dyDescent="0.25">
      <c r="A2685" s="2" t="s">
        <v>5639</v>
      </c>
      <c r="B2685" s="2">
        <v>6.1</v>
      </c>
    </row>
    <row r="2686" spans="1:2" x14ac:dyDescent="0.25">
      <c r="A2686" s="2" t="s">
        <v>3642</v>
      </c>
      <c r="B2686" s="2">
        <v>6</v>
      </c>
    </row>
    <row r="2687" spans="1:2" x14ac:dyDescent="0.25">
      <c r="A2687" s="2" t="s">
        <v>1385</v>
      </c>
      <c r="B2687" s="2">
        <v>5.0999999999999996</v>
      </c>
    </row>
    <row r="2688" spans="1:2" x14ac:dyDescent="0.25">
      <c r="A2688" s="2" t="s">
        <v>7723</v>
      </c>
      <c r="B2688" s="2">
        <v>4.5</v>
      </c>
    </row>
    <row r="2689" spans="1:2" x14ac:dyDescent="0.25">
      <c r="A2689" s="2" t="s">
        <v>7728</v>
      </c>
      <c r="B2689" s="2">
        <v>5.9</v>
      </c>
    </row>
    <row r="2690" spans="1:2" x14ac:dyDescent="0.25">
      <c r="A2690" s="2" t="s">
        <v>7732</v>
      </c>
      <c r="B2690" s="2">
        <v>6</v>
      </c>
    </row>
    <row r="2691" spans="1:2" x14ac:dyDescent="0.25">
      <c r="A2691" s="2" t="s">
        <v>1818</v>
      </c>
      <c r="B2691" s="2">
        <v>5.8</v>
      </c>
    </row>
    <row r="2692" spans="1:2" x14ac:dyDescent="0.25">
      <c r="A2692" s="2" t="s">
        <v>1806</v>
      </c>
      <c r="B2692" s="2">
        <v>6.1</v>
      </c>
    </row>
    <row r="2693" spans="1:2" x14ac:dyDescent="0.25">
      <c r="A2693" s="2" t="s">
        <v>34</v>
      </c>
      <c r="B2693" s="2">
        <v>4.9000000000000004</v>
      </c>
    </row>
    <row r="2694" spans="1:2" x14ac:dyDescent="0.25">
      <c r="A2694" s="2" t="s">
        <v>7746</v>
      </c>
      <c r="B2694" s="2">
        <v>5.7</v>
      </c>
    </row>
    <row r="2695" spans="1:2" x14ac:dyDescent="0.25">
      <c r="A2695" s="2" t="s">
        <v>1017</v>
      </c>
      <c r="B2695" s="2">
        <v>6.6</v>
      </c>
    </row>
    <row r="2696" spans="1:2" x14ac:dyDescent="0.25">
      <c r="A2696" s="2" t="s">
        <v>2300</v>
      </c>
      <c r="B2696" s="2">
        <v>8.1</v>
      </c>
    </row>
    <row r="2697" spans="1:2" x14ac:dyDescent="0.25">
      <c r="A2697" s="2" t="s">
        <v>3386</v>
      </c>
      <c r="B2697" s="2">
        <v>5.7</v>
      </c>
    </row>
    <row r="2698" spans="1:2" x14ac:dyDescent="0.25">
      <c r="A2698" s="2" t="s">
        <v>152</v>
      </c>
      <c r="B2698" s="2">
        <v>6.8</v>
      </c>
    </row>
    <row r="2699" spans="1:2" x14ac:dyDescent="0.25">
      <c r="A2699" s="2" t="s">
        <v>2157</v>
      </c>
      <c r="B2699" s="2">
        <v>7.5</v>
      </c>
    </row>
    <row r="2700" spans="1:2" x14ac:dyDescent="0.25">
      <c r="A2700" s="2" t="s">
        <v>7761</v>
      </c>
      <c r="B2700" s="2">
        <v>6.2</v>
      </c>
    </row>
    <row r="2701" spans="1:2" x14ac:dyDescent="0.25">
      <c r="A2701" s="2" t="s">
        <v>1153</v>
      </c>
      <c r="B2701" s="2">
        <v>8.3000000000000007</v>
      </c>
    </row>
    <row r="2702" spans="1:2" x14ac:dyDescent="0.25">
      <c r="A2702" s="2" t="s">
        <v>2164</v>
      </c>
      <c r="B2702" s="2">
        <v>7.4</v>
      </c>
    </row>
    <row r="2703" spans="1:2" x14ac:dyDescent="0.25">
      <c r="A2703" s="2" t="s">
        <v>152</v>
      </c>
      <c r="B2703" s="2">
        <v>8</v>
      </c>
    </row>
    <row r="2704" spans="1:2" x14ac:dyDescent="0.25">
      <c r="A2704" s="2" t="s">
        <v>5322</v>
      </c>
      <c r="B2704" s="2">
        <v>6.9</v>
      </c>
    </row>
    <row r="2705" spans="1:2" x14ac:dyDescent="0.25">
      <c r="A2705" s="2" t="s">
        <v>1099</v>
      </c>
      <c r="B2705" s="2">
        <v>6.9</v>
      </c>
    </row>
    <row r="2706" spans="1:2" x14ac:dyDescent="0.25">
      <c r="A2706" s="2" t="s">
        <v>1068</v>
      </c>
      <c r="B2706" s="2">
        <v>5.5</v>
      </c>
    </row>
    <row r="2707" spans="1:2" x14ac:dyDescent="0.25">
      <c r="A2707" s="2" t="s">
        <v>754</v>
      </c>
      <c r="B2707" s="2">
        <v>5.7</v>
      </c>
    </row>
    <row r="2708" spans="1:2" x14ac:dyDescent="0.25">
      <c r="A2708" s="2" t="s">
        <v>4393</v>
      </c>
      <c r="B2708" s="2">
        <v>7.2</v>
      </c>
    </row>
    <row r="2709" spans="1:2" x14ac:dyDescent="0.25">
      <c r="A2709" s="2" t="s">
        <v>4759</v>
      </c>
      <c r="B2709" s="2">
        <v>6.9</v>
      </c>
    </row>
    <row r="2710" spans="1:2" x14ac:dyDescent="0.25">
      <c r="A2710" s="2" t="s">
        <v>3406</v>
      </c>
      <c r="B2710" s="2">
        <v>5.5</v>
      </c>
    </row>
    <row r="2711" spans="1:2" x14ac:dyDescent="0.25">
      <c r="A2711" s="2" t="s">
        <v>3406</v>
      </c>
      <c r="B2711" s="2">
        <v>5.9</v>
      </c>
    </row>
    <row r="2712" spans="1:2" x14ac:dyDescent="0.25">
      <c r="A2712" s="2" t="s">
        <v>694</v>
      </c>
      <c r="B2712" s="2">
        <v>7.7</v>
      </c>
    </row>
    <row r="2713" spans="1:2" x14ac:dyDescent="0.25">
      <c r="A2713" s="2" t="s">
        <v>4725</v>
      </c>
      <c r="B2713" s="2">
        <v>5.2</v>
      </c>
    </row>
    <row r="2714" spans="1:2" x14ac:dyDescent="0.25">
      <c r="A2714" s="2" t="s">
        <v>161</v>
      </c>
      <c r="B2714" s="2">
        <v>7.1</v>
      </c>
    </row>
    <row r="2715" spans="1:2" x14ac:dyDescent="0.25">
      <c r="A2715" s="2" t="s">
        <v>1942</v>
      </c>
      <c r="B2715" s="2">
        <v>5.5</v>
      </c>
    </row>
    <row r="2716" spans="1:2" x14ac:dyDescent="0.25">
      <c r="A2716" s="2" t="s">
        <v>152</v>
      </c>
      <c r="B2716" s="2">
        <v>7.7</v>
      </c>
    </row>
    <row r="2717" spans="1:2" x14ac:dyDescent="0.25">
      <c r="A2717" s="2" t="s">
        <v>936</v>
      </c>
      <c r="B2717" s="2">
        <v>5.4</v>
      </c>
    </row>
    <row r="2718" spans="1:2" x14ac:dyDescent="0.25">
      <c r="A2718" s="2" t="s">
        <v>4273</v>
      </c>
      <c r="B2718" s="2">
        <v>6.7</v>
      </c>
    </row>
    <row r="2719" spans="1:2" x14ac:dyDescent="0.25">
      <c r="A2719" s="2" t="s">
        <v>1099</v>
      </c>
      <c r="B2719" s="2">
        <v>5</v>
      </c>
    </row>
    <row r="2720" spans="1:2" x14ac:dyDescent="0.25">
      <c r="A2720" s="2" t="s">
        <v>3642</v>
      </c>
      <c r="B2720" s="2">
        <v>6.4</v>
      </c>
    </row>
    <row r="2721" spans="1:2" x14ac:dyDescent="0.25">
      <c r="A2721" s="2" t="s">
        <v>5280</v>
      </c>
      <c r="B2721" s="2">
        <v>6.6</v>
      </c>
    </row>
    <row r="2722" spans="1:2" x14ac:dyDescent="0.25">
      <c r="A2722" s="2" t="s">
        <v>152</v>
      </c>
      <c r="B2722" s="2">
        <v>5.9</v>
      </c>
    </row>
    <row r="2723" spans="1:2" x14ac:dyDescent="0.25">
      <c r="A2723" s="2" t="s">
        <v>293</v>
      </c>
      <c r="B2723" s="2">
        <v>5.7</v>
      </c>
    </row>
    <row r="2724" spans="1:2" x14ac:dyDescent="0.25">
      <c r="A2724" s="2" t="s">
        <v>5732</v>
      </c>
      <c r="B2724" s="2">
        <v>4.5</v>
      </c>
    </row>
    <row r="2725" spans="1:2" x14ac:dyDescent="0.25">
      <c r="A2725" s="2" t="s">
        <v>3905</v>
      </c>
      <c r="B2725" s="2">
        <v>3.7</v>
      </c>
    </row>
    <row r="2726" spans="1:2" x14ac:dyDescent="0.25">
      <c r="A2726" s="2" t="s">
        <v>1942</v>
      </c>
      <c r="B2726" s="2">
        <v>5</v>
      </c>
    </row>
    <row r="2727" spans="1:2" x14ac:dyDescent="0.25">
      <c r="A2727" s="2" t="s">
        <v>1099</v>
      </c>
      <c r="B2727" s="2">
        <v>4.5999999999999996</v>
      </c>
    </row>
    <row r="2728" spans="1:2" x14ac:dyDescent="0.25">
      <c r="A2728" s="2" t="s">
        <v>7815</v>
      </c>
      <c r="B2728" s="2">
        <v>6.5</v>
      </c>
    </row>
    <row r="2729" spans="1:2" x14ac:dyDescent="0.25">
      <c r="A2729" s="2" t="s">
        <v>1099</v>
      </c>
      <c r="B2729" s="2">
        <v>4.9000000000000004</v>
      </c>
    </row>
    <row r="2730" spans="1:2" x14ac:dyDescent="0.25">
      <c r="A2730" s="2" t="s">
        <v>1094</v>
      </c>
      <c r="B2730" s="2">
        <v>6</v>
      </c>
    </row>
    <row r="2731" spans="1:2" x14ac:dyDescent="0.25">
      <c r="A2731" s="2" t="s">
        <v>6937</v>
      </c>
      <c r="B2731" s="2">
        <v>6.9</v>
      </c>
    </row>
    <row r="2732" spans="1:2" x14ac:dyDescent="0.25">
      <c r="A2732" s="2" t="s">
        <v>4475</v>
      </c>
      <c r="B2732" s="2">
        <v>5.7</v>
      </c>
    </row>
    <row r="2733" spans="1:2" x14ac:dyDescent="0.25">
      <c r="A2733" s="2" t="s">
        <v>2996</v>
      </c>
      <c r="B2733" s="2">
        <v>6.7</v>
      </c>
    </row>
    <row r="2734" spans="1:2" x14ac:dyDescent="0.25">
      <c r="A2734" s="2" t="s">
        <v>1639</v>
      </c>
      <c r="B2734" s="2">
        <v>6.9</v>
      </c>
    </row>
    <row r="2735" spans="1:2" x14ac:dyDescent="0.25">
      <c r="A2735" s="2" t="s">
        <v>936</v>
      </c>
      <c r="B2735" s="2">
        <v>5.5</v>
      </c>
    </row>
    <row r="2736" spans="1:2" x14ac:dyDescent="0.25">
      <c r="A2736" s="2" t="s">
        <v>1439</v>
      </c>
      <c r="B2736" s="2">
        <v>4.4000000000000004</v>
      </c>
    </row>
    <row r="2737" spans="1:2" x14ac:dyDescent="0.25">
      <c r="A2737" s="2" t="s">
        <v>1530</v>
      </c>
      <c r="B2737" s="2">
        <v>5.4</v>
      </c>
    </row>
    <row r="2738" spans="1:2" x14ac:dyDescent="0.25">
      <c r="A2738" s="2" t="s">
        <v>3971</v>
      </c>
      <c r="B2738" s="2">
        <v>7</v>
      </c>
    </row>
    <row r="2739" spans="1:2" x14ac:dyDescent="0.25">
      <c r="A2739" s="2" t="s">
        <v>7838</v>
      </c>
      <c r="B2739" s="2">
        <v>5.4</v>
      </c>
    </row>
    <row r="2740" spans="1:2" x14ac:dyDescent="0.25">
      <c r="A2740" s="2" t="s">
        <v>2645</v>
      </c>
      <c r="B2740" s="2">
        <v>5.4</v>
      </c>
    </row>
    <row r="2741" spans="1:2" x14ac:dyDescent="0.25">
      <c r="A2741" s="2" t="s">
        <v>1017</v>
      </c>
      <c r="B2741" s="2">
        <v>8</v>
      </c>
    </row>
    <row r="2742" spans="1:2" x14ac:dyDescent="0.25">
      <c r="A2742" s="2" t="s">
        <v>152</v>
      </c>
      <c r="B2742" s="2">
        <v>7.6</v>
      </c>
    </row>
    <row r="2743" spans="1:2" x14ac:dyDescent="0.25">
      <c r="A2743" s="2" t="s">
        <v>1258</v>
      </c>
      <c r="B2743" s="2">
        <v>5.9</v>
      </c>
    </row>
    <row r="2744" spans="1:2" x14ac:dyDescent="0.25">
      <c r="A2744" s="2" t="s">
        <v>2164</v>
      </c>
      <c r="B2744" s="2">
        <v>6.6</v>
      </c>
    </row>
    <row r="2745" spans="1:2" x14ac:dyDescent="0.25">
      <c r="A2745" s="2" t="s">
        <v>3642</v>
      </c>
      <c r="B2745" s="2">
        <v>6.7</v>
      </c>
    </row>
    <row r="2746" spans="1:2" x14ac:dyDescent="0.25">
      <c r="A2746" s="2" t="s">
        <v>3752</v>
      </c>
      <c r="B2746" s="2">
        <v>3.9</v>
      </c>
    </row>
    <row r="2747" spans="1:2" x14ac:dyDescent="0.25">
      <c r="A2747" s="2" t="s">
        <v>3741</v>
      </c>
      <c r="B2747" s="2">
        <v>5.7</v>
      </c>
    </row>
    <row r="2748" spans="1:2" x14ac:dyDescent="0.25">
      <c r="A2748" s="2" t="s">
        <v>1099</v>
      </c>
      <c r="B2748" s="2">
        <v>6.7</v>
      </c>
    </row>
    <row r="2749" spans="1:2" x14ac:dyDescent="0.25">
      <c r="A2749" s="2" t="s">
        <v>870</v>
      </c>
      <c r="B2749" s="2">
        <v>6.5</v>
      </c>
    </row>
    <row r="2750" spans="1:2" x14ac:dyDescent="0.25">
      <c r="A2750" s="2" t="s">
        <v>3642</v>
      </c>
      <c r="B2750" s="2">
        <v>6.8</v>
      </c>
    </row>
    <row r="2751" spans="1:2" x14ac:dyDescent="0.25">
      <c r="A2751" s="2" t="s">
        <v>152</v>
      </c>
      <c r="B2751" s="2">
        <v>6.3</v>
      </c>
    </row>
    <row r="2752" spans="1:2" x14ac:dyDescent="0.25">
      <c r="A2752" s="2" t="s">
        <v>7878</v>
      </c>
      <c r="B2752" s="2">
        <v>7.3</v>
      </c>
    </row>
    <row r="2753" spans="1:2" x14ac:dyDescent="0.25">
      <c r="A2753" s="2" t="s">
        <v>878</v>
      </c>
      <c r="B2753" s="2">
        <v>6.9</v>
      </c>
    </row>
    <row r="2754" spans="1:2" x14ac:dyDescent="0.25">
      <c r="A2754" s="2" t="s">
        <v>6937</v>
      </c>
      <c r="B2754" s="2">
        <v>7</v>
      </c>
    </row>
    <row r="2755" spans="1:2" x14ac:dyDescent="0.25">
      <c r="A2755" s="2" t="s">
        <v>2164</v>
      </c>
      <c r="B2755" s="2">
        <v>6.5</v>
      </c>
    </row>
    <row r="2756" spans="1:2" x14ac:dyDescent="0.25">
      <c r="A2756" s="2" t="s">
        <v>4577</v>
      </c>
      <c r="B2756" s="2">
        <v>3.6</v>
      </c>
    </row>
    <row r="2757" spans="1:2" x14ac:dyDescent="0.25">
      <c r="A2757" s="2" t="s">
        <v>936</v>
      </c>
      <c r="B2757" s="2">
        <v>7.7</v>
      </c>
    </row>
    <row r="2758" spans="1:2" x14ac:dyDescent="0.25">
      <c r="A2758" s="2" t="s">
        <v>152</v>
      </c>
      <c r="B2758" s="2">
        <v>7.7</v>
      </c>
    </row>
    <row r="2759" spans="1:2" x14ac:dyDescent="0.25">
      <c r="A2759" s="2" t="s">
        <v>352</v>
      </c>
      <c r="B2759" s="2">
        <v>5.9</v>
      </c>
    </row>
    <row r="2760" spans="1:2" x14ac:dyDescent="0.25">
      <c r="A2760" s="2" t="s">
        <v>1099</v>
      </c>
      <c r="B2760" s="2">
        <v>6.8</v>
      </c>
    </row>
    <row r="2761" spans="1:2" x14ac:dyDescent="0.25">
      <c r="A2761" s="2" t="s">
        <v>152</v>
      </c>
      <c r="B2761" s="2">
        <v>7.4</v>
      </c>
    </row>
    <row r="2762" spans="1:2" x14ac:dyDescent="0.25">
      <c r="A2762" s="2" t="s">
        <v>3371</v>
      </c>
      <c r="B2762" s="2">
        <v>5.0999999999999996</v>
      </c>
    </row>
    <row r="2763" spans="1:2" x14ac:dyDescent="0.25">
      <c r="A2763" s="2" t="s">
        <v>1017</v>
      </c>
      <c r="B2763" s="2">
        <v>7.4</v>
      </c>
    </row>
    <row r="2764" spans="1:2" x14ac:dyDescent="0.25">
      <c r="A2764" s="2" t="s">
        <v>684</v>
      </c>
      <c r="B2764" s="2">
        <v>7.2</v>
      </c>
    </row>
    <row r="2765" spans="1:2" x14ac:dyDescent="0.25">
      <c r="A2765" s="2" t="s">
        <v>7904</v>
      </c>
      <c r="B2765" s="2">
        <v>6</v>
      </c>
    </row>
    <row r="2766" spans="1:2" x14ac:dyDescent="0.25">
      <c r="A2766" s="2" t="s">
        <v>2065</v>
      </c>
      <c r="B2766" s="2">
        <v>8.3000000000000007</v>
      </c>
    </row>
    <row r="2767" spans="1:2" x14ac:dyDescent="0.25">
      <c r="A2767" s="2" t="s">
        <v>3864</v>
      </c>
      <c r="B2767" s="2">
        <v>8.1</v>
      </c>
    </row>
    <row r="2768" spans="1:2" x14ac:dyDescent="0.25">
      <c r="A2768" s="2" t="s">
        <v>2023</v>
      </c>
      <c r="B2768" s="2">
        <v>6.3</v>
      </c>
    </row>
    <row r="2769" spans="1:2" x14ac:dyDescent="0.25">
      <c r="A2769" s="2" t="s">
        <v>7915</v>
      </c>
      <c r="B2769" s="2">
        <v>7.3</v>
      </c>
    </row>
    <row r="2770" spans="1:2" x14ac:dyDescent="0.25">
      <c r="A2770" s="2" t="s">
        <v>1094</v>
      </c>
      <c r="B2770" s="2">
        <v>3.6</v>
      </c>
    </row>
    <row r="2771" spans="1:2" x14ac:dyDescent="0.25">
      <c r="A2771" s="2" t="s">
        <v>2555</v>
      </c>
      <c r="B2771" s="2">
        <v>1.6</v>
      </c>
    </row>
    <row r="2772" spans="1:2" x14ac:dyDescent="0.25">
      <c r="A2772" s="2" t="s">
        <v>2560</v>
      </c>
      <c r="B2772" s="2">
        <v>8</v>
      </c>
    </row>
    <row r="2773" spans="1:2" x14ac:dyDescent="0.25">
      <c r="A2773" s="2" t="s">
        <v>926</v>
      </c>
      <c r="B2773" s="2">
        <v>6.2</v>
      </c>
    </row>
    <row r="2774" spans="1:2" x14ac:dyDescent="0.25">
      <c r="A2774" s="2" t="s">
        <v>1265</v>
      </c>
      <c r="B2774" s="2">
        <v>9</v>
      </c>
    </row>
    <row r="2775" spans="1:2" x14ac:dyDescent="0.25">
      <c r="A2775" s="2" t="s">
        <v>4725</v>
      </c>
      <c r="B2775" s="2">
        <v>6.1</v>
      </c>
    </row>
    <row r="2776" spans="1:2" x14ac:dyDescent="0.25">
      <c r="A2776" s="2" t="s">
        <v>5784</v>
      </c>
      <c r="B2776" s="2">
        <v>5.7</v>
      </c>
    </row>
    <row r="2777" spans="1:2" x14ac:dyDescent="0.25">
      <c r="A2777" s="2" t="s">
        <v>2164</v>
      </c>
      <c r="B2777" s="2">
        <v>6.8</v>
      </c>
    </row>
    <row r="2778" spans="1:2" x14ac:dyDescent="0.25">
      <c r="A2778" s="2" t="s">
        <v>6166</v>
      </c>
      <c r="B2778" s="2">
        <v>5.5</v>
      </c>
    </row>
    <row r="2779" spans="1:2" x14ac:dyDescent="0.25">
      <c r="A2779" s="2" t="s">
        <v>6076</v>
      </c>
      <c r="B2779" s="2">
        <v>6.8</v>
      </c>
    </row>
    <row r="2780" spans="1:2" x14ac:dyDescent="0.25">
      <c r="A2780" s="2" t="s">
        <v>1639</v>
      </c>
      <c r="B2780" s="2">
        <v>7.3</v>
      </c>
    </row>
    <row r="2781" spans="1:2" x14ac:dyDescent="0.25">
      <c r="A2781" s="2" t="s">
        <v>1099</v>
      </c>
      <c r="B2781" s="2">
        <v>6.1</v>
      </c>
    </row>
    <row r="2782" spans="1:2" x14ac:dyDescent="0.25">
      <c r="A2782" s="2" t="s">
        <v>936</v>
      </c>
      <c r="B2782" s="2">
        <v>7.2</v>
      </c>
    </row>
    <row r="2783" spans="1:2" x14ac:dyDescent="0.25">
      <c r="A2783" s="2" t="s">
        <v>1094</v>
      </c>
      <c r="B2783" s="2">
        <v>5.9</v>
      </c>
    </row>
    <row r="2784" spans="1:2" x14ac:dyDescent="0.25">
      <c r="A2784" s="2" t="s">
        <v>1144</v>
      </c>
      <c r="B2784" s="2">
        <v>6.1</v>
      </c>
    </row>
    <row r="2785" spans="1:2" x14ac:dyDescent="0.25">
      <c r="A2785" s="2" t="s">
        <v>2748</v>
      </c>
      <c r="B2785" s="2">
        <v>6.8</v>
      </c>
    </row>
    <row r="2786" spans="1:2" x14ac:dyDescent="0.25">
      <c r="A2786" s="2" t="s">
        <v>1896</v>
      </c>
      <c r="B2786" s="2">
        <v>7.7</v>
      </c>
    </row>
    <row r="2787" spans="1:2" x14ac:dyDescent="0.25">
      <c r="A2787" s="2" t="s">
        <v>1530</v>
      </c>
      <c r="B2787" s="2">
        <v>4.9000000000000004</v>
      </c>
    </row>
    <row r="2788" spans="1:2" x14ac:dyDescent="0.25">
      <c r="A2788" s="2" t="s">
        <v>936</v>
      </c>
      <c r="B2788" s="2">
        <v>6.1</v>
      </c>
    </row>
    <row r="2789" spans="1:2" x14ac:dyDescent="0.25">
      <c r="A2789" s="2" t="s">
        <v>7954</v>
      </c>
      <c r="B2789" s="2">
        <v>2.5</v>
      </c>
    </row>
    <row r="2790" spans="1:2" x14ac:dyDescent="0.25">
      <c r="A2790" s="2" t="s">
        <v>293</v>
      </c>
      <c r="B2790" s="2">
        <v>6.1</v>
      </c>
    </row>
    <row r="2791" spans="1:2" x14ac:dyDescent="0.25">
      <c r="A2791" s="2" t="s">
        <v>2479</v>
      </c>
      <c r="B2791" s="2">
        <v>5.9</v>
      </c>
    </row>
    <row r="2792" spans="1:2" x14ac:dyDescent="0.25">
      <c r="A2792" s="2" t="s">
        <v>4475</v>
      </c>
      <c r="B2792" s="2">
        <v>5.7</v>
      </c>
    </row>
    <row r="2793" spans="1:2" x14ac:dyDescent="0.25">
      <c r="A2793" s="2" t="s">
        <v>1007</v>
      </c>
      <c r="B2793" s="2">
        <v>5.6</v>
      </c>
    </row>
    <row r="2794" spans="1:2" x14ac:dyDescent="0.25">
      <c r="A2794" s="2" t="s">
        <v>3905</v>
      </c>
      <c r="B2794" s="2">
        <v>7.2</v>
      </c>
    </row>
    <row r="2795" spans="1:2" x14ac:dyDescent="0.25">
      <c r="A2795" s="2" t="s">
        <v>1435</v>
      </c>
      <c r="B2795" s="2">
        <v>7.7</v>
      </c>
    </row>
    <row r="2796" spans="1:2" x14ac:dyDescent="0.25">
      <c r="A2796" s="2" t="s">
        <v>4761</v>
      </c>
      <c r="B2796" s="2">
        <v>7.8</v>
      </c>
    </row>
    <row r="2797" spans="1:2" x14ac:dyDescent="0.25">
      <c r="A2797" s="2" t="s">
        <v>1099</v>
      </c>
      <c r="B2797" s="2">
        <v>6.1</v>
      </c>
    </row>
    <row r="2798" spans="1:2" x14ac:dyDescent="0.25">
      <c r="A2798" s="2" t="s">
        <v>7981</v>
      </c>
      <c r="B2798" s="2">
        <v>5.8</v>
      </c>
    </row>
    <row r="2799" spans="1:2" x14ac:dyDescent="0.25">
      <c r="A2799" s="2" t="s">
        <v>152</v>
      </c>
      <c r="B2799" s="2">
        <v>6.5</v>
      </c>
    </row>
    <row r="2800" spans="1:2" x14ac:dyDescent="0.25">
      <c r="A2800" s="2" t="s">
        <v>1283</v>
      </c>
      <c r="B2800" s="2">
        <v>7.9</v>
      </c>
    </row>
    <row r="2801" spans="1:2" x14ac:dyDescent="0.25">
      <c r="A2801" s="2" t="s">
        <v>455</v>
      </c>
      <c r="B2801" s="2">
        <v>6.3</v>
      </c>
    </row>
    <row r="2802" spans="1:2" x14ac:dyDescent="0.25">
      <c r="A2802" s="2" t="s">
        <v>1099</v>
      </c>
      <c r="B2802" s="2">
        <v>3.8</v>
      </c>
    </row>
    <row r="2803" spans="1:2" x14ac:dyDescent="0.25">
      <c r="A2803" s="2" t="s">
        <v>2164</v>
      </c>
      <c r="B2803" s="2">
        <v>8.3000000000000007</v>
      </c>
    </row>
    <row r="2804" spans="1:2" x14ac:dyDescent="0.25">
      <c r="A2804" s="2" t="s">
        <v>1094</v>
      </c>
      <c r="B2804" s="2">
        <v>6.4</v>
      </c>
    </row>
    <row r="2805" spans="1:2" x14ac:dyDescent="0.25">
      <c r="A2805" s="2" t="s">
        <v>3657</v>
      </c>
      <c r="B2805" s="2">
        <v>6.7</v>
      </c>
    </row>
    <row r="2806" spans="1:2" x14ac:dyDescent="0.25">
      <c r="A2806" s="2" t="s">
        <v>1094</v>
      </c>
      <c r="B2806" s="2">
        <v>6.1</v>
      </c>
    </row>
    <row r="2807" spans="1:2" x14ac:dyDescent="0.25">
      <c r="A2807" s="2" t="s">
        <v>2560</v>
      </c>
      <c r="B2807" s="2">
        <v>6</v>
      </c>
    </row>
    <row r="2808" spans="1:2" x14ac:dyDescent="0.25">
      <c r="A2808" s="2" t="s">
        <v>3791</v>
      </c>
      <c r="B2808" s="2">
        <v>5.8</v>
      </c>
    </row>
    <row r="2809" spans="1:2" x14ac:dyDescent="0.25">
      <c r="A2809" s="2" t="s">
        <v>8006</v>
      </c>
      <c r="B2809" s="2">
        <v>5.6</v>
      </c>
    </row>
    <row r="2810" spans="1:2" x14ac:dyDescent="0.25">
      <c r="A2810" s="2" t="s">
        <v>3657</v>
      </c>
      <c r="B2810" s="2">
        <v>6.1</v>
      </c>
    </row>
    <row r="2811" spans="1:2" x14ac:dyDescent="0.25">
      <c r="A2811" s="2" t="s">
        <v>1094</v>
      </c>
      <c r="B2811" s="2">
        <v>5.9</v>
      </c>
    </row>
    <row r="2812" spans="1:2" x14ac:dyDescent="0.25">
      <c r="A2812" s="2" t="s">
        <v>936</v>
      </c>
      <c r="B2812" s="2">
        <v>7.3</v>
      </c>
    </row>
    <row r="2813" spans="1:2" x14ac:dyDescent="0.25">
      <c r="A2813" s="2" t="s">
        <v>2396</v>
      </c>
      <c r="B2813" s="2">
        <v>6.8</v>
      </c>
    </row>
    <row r="2814" spans="1:2" x14ac:dyDescent="0.25">
      <c r="A2814" s="2" t="s">
        <v>936</v>
      </c>
      <c r="B2814" s="2">
        <v>5.7</v>
      </c>
    </row>
    <row r="2815" spans="1:2" x14ac:dyDescent="0.25">
      <c r="A2815" s="2" t="s">
        <v>152</v>
      </c>
      <c r="B2815" s="2">
        <v>7.3</v>
      </c>
    </row>
    <row r="2816" spans="1:2" x14ac:dyDescent="0.25">
      <c r="A2816" s="2" t="s">
        <v>2089</v>
      </c>
      <c r="B2816" s="2">
        <v>6.3</v>
      </c>
    </row>
    <row r="2817" spans="1:2" x14ac:dyDescent="0.25">
      <c r="A2817" s="2" t="s">
        <v>5474</v>
      </c>
      <c r="B2817" s="2">
        <v>5.9</v>
      </c>
    </row>
    <row r="2818" spans="1:2" x14ac:dyDescent="0.25">
      <c r="A2818" s="2" t="s">
        <v>2560</v>
      </c>
      <c r="B2818" s="2">
        <v>7.1</v>
      </c>
    </row>
    <row r="2819" spans="1:2" x14ac:dyDescent="0.25">
      <c r="A2819" s="2" t="s">
        <v>1197</v>
      </c>
      <c r="B2819" s="2">
        <v>7.1</v>
      </c>
    </row>
    <row r="2820" spans="1:2" x14ac:dyDescent="0.25">
      <c r="A2820" s="2" t="s">
        <v>152</v>
      </c>
      <c r="B2820" s="2">
        <v>8</v>
      </c>
    </row>
    <row r="2821" spans="1:2" x14ac:dyDescent="0.25">
      <c r="A2821" s="2" t="s">
        <v>878</v>
      </c>
      <c r="B2821" s="2">
        <v>5.0999999999999996</v>
      </c>
    </row>
    <row r="2822" spans="1:2" x14ac:dyDescent="0.25">
      <c r="A2822" s="2" t="s">
        <v>1126</v>
      </c>
      <c r="B2822" s="2">
        <v>7.1</v>
      </c>
    </row>
    <row r="2823" spans="1:2" x14ac:dyDescent="0.25">
      <c r="A2823" s="2" t="s">
        <v>2541</v>
      </c>
      <c r="B2823" s="2">
        <v>6.5</v>
      </c>
    </row>
    <row r="2824" spans="1:2" x14ac:dyDescent="0.25">
      <c r="A2824" s="2" t="s">
        <v>3406</v>
      </c>
      <c r="B2824" s="2">
        <v>4.5</v>
      </c>
    </row>
    <row r="2825" spans="1:2" x14ac:dyDescent="0.25">
      <c r="A2825" s="2" t="s">
        <v>4568</v>
      </c>
      <c r="B2825" s="2">
        <v>6.6</v>
      </c>
    </row>
    <row r="2826" spans="1:2" x14ac:dyDescent="0.25">
      <c r="A2826" s="2" t="s">
        <v>3443</v>
      </c>
      <c r="B2826" s="2">
        <v>4.3</v>
      </c>
    </row>
    <row r="2827" spans="1:2" x14ac:dyDescent="0.25">
      <c r="A2827" s="2" t="s">
        <v>1007</v>
      </c>
      <c r="B2827" s="2">
        <v>6.7</v>
      </c>
    </row>
    <row r="2828" spans="1:2" x14ac:dyDescent="0.25">
      <c r="A2828" s="2" t="s">
        <v>690</v>
      </c>
      <c r="B2828" s="2">
        <v>6.8</v>
      </c>
    </row>
    <row r="2829" spans="1:2" x14ac:dyDescent="0.25">
      <c r="A2829" s="2" t="s">
        <v>8056</v>
      </c>
      <c r="B2829" s="2">
        <v>5.4</v>
      </c>
    </row>
    <row r="2830" spans="1:2" x14ac:dyDescent="0.25">
      <c r="A2830" s="2" t="s">
        <v>8060</v>
      </c>
      <c r="B2830" s="2">
        <v>6.6</v>
      </c>
    </row>
    <row r="2831" spans="1:2" x14ac:dyDescent="0.25">
      <c r="A2831" s="2" t="s">
        <v>1405</v>
      </c>
      <c r="B2831" s="2">
        <v>7.4</v>
      </c>
    </row>
    <row r="2832" spans="1:2" x14ac:dyDescent="0.25">
      <c r="A2832" s="2" t="s">
        <v>1017</v>
      </c>
      <c r="B2832" s="2">
        <v>7.3</v>
      </c>
    </row>
    <row r="2833" spans="1:2" x14ac:dyDescent="0.25">
      <c r="A2833" s="2" t="s">
        <v>2164</v>
      </c>
      <c r="B2833" s="2">
        <v>6.9</v>
      </c>
    </row>
    <row r="2834" spans="1:2" x14ac:dyDescent="0.25">
      <c r="A2834" s="2" t="s">
        <v>3562</v>
      </c>
      <c r="B2834" s="2">
        <v>8</v>
      </c>
    </row>
    <row r="2835" spans="1:2" x14ac:dyDescent="0.25">
      <c r="A2835" s="2" t="s">
        <v>3380</v>
      </c>
      <c r="B2835" s="2">
        <v>6.4</v>
      </c>
    </row>
    <row r="2836" spans="1:2" x14ac:dyDescent="0.25">
      <c r="A2836" s="2" t="s">
        <v>1968</v>
      </c>
      <c r="B2836" s="2">
        <v>7.8</v>
      </c>
    </row>
    <row r="2837" spans="1:2" x14ac:dyDescent="0.25">
      <c r="A2837" s="2" t="s">
        <v>1385</v>
      </c>
      <c r="B2837" s="2">
        <v>6.1</v>
      </c>
    </row>
    <row r="2838" spans="1:2" x14ac:dyDescent="0.25">
      <c r="A2838" s="2" t="s">
        <v>5784</v>
      </c>
      <c r="B2838" s="2">
        <v>6.1</v>
      </c>
    </row>
    <row r="2839" spans="1:2" x14ac:dyDescent="0.25">
      <c r="A2839" s="2" t="s">
        <v>3159</v>
      </c>
      <c r="B2839" s="2">
        <v>5.0999999999999996</v>
      </c>
    </row>
    <row r="2840" spans="1:2" x14ac:dyDescent="0.25">
      <c r="A2840" s="2" t="s">
        <v>1503</v>
      </c>
      <c r="B2840" s="2">
        <v>7.8</v>
      </c>
    </row>
    <row r="2841" spans="1:2" x14ac:dyDescent="0.25">
      <c r="A2841" s="2" t="s">
        <v>936</v>
      </c>
      <c r="B2841" s="2">
        <v>7.4</v>
      </c>
    </row>
    <row r="2842" spans="1:2" x14ac:dyDescent="0.25">
      <c r="A2842" s="2" t="s">
        <v>2157</v>
      </c>
      <c r="B2842" s="2">
        <v>7.8</v>
      </c>
    </row>
    <row r="2843" spans="1:2" x14ac:dyDescent="0.25">
      <c r="A2843" s="2" t="s">
        <v>8095</v>
      </c>
      <c r="B2843" s="2">
        <v>8</v>
      </c>
    </row>
    <row r="2844" spans="1:2" x14ac:dyDescent="0.25">
      <c r="A2844" s="2" t="s">
        <v>152</v>
      </c>
      <c r="B2844" s="2">
        <v>6.7</v>
      </c>
    </row>
    <row r="2845" spans="1:2" x14ac:dyDescent="0.25">
      <c r="A2845" s="2" t="s">
        <v>1265</v>
      </c>
      <c r="B2845" s="2">
        <v>6.6</v>
      </c>
    </row>
    <row r="2846" spans="1:2" x14ac:dyDescent="0.25">
      <c r="A2846" s="2" t="s">
        <v>936</v>
      </c>
      <c r="B2846" s="2">
        <v>6.4</v>
      </c>
    </row>
    <row r="2847" spans="1:2" x14ac:dyDescent="0.25">
      <c r="A2847" s="2" t="s">
        <v>233</v>
      </c>
      <c r="B2847" s="2">
        <v>6.7</v>
      </c>
    </row>
    <row r="2848" spans="1:2" x14ac:dyDescent="0.25">
      <c r="A2848" s="2" t="s">
        <v>1197</v>
      </c>
      <c r="B2848" s="2">
        <v>6.2</v>
      </c>
    </row>
    <row r="2849" spans="1:2" x14ac:dyDescent="0.25">
      <c r="A2849" s="2" t="s">
        <v>1818</v>
      </c>
      <c r="B2849" s="2">
        <v>7.3</v>
      </c>
    </row>
    <row r="2850" spans="1:2" x14ac:dyDescent="0.25">
      <c r="A2850" s="2" t="s">
        <v>968</v>
      </c>
      <c r="B2850" s="2">
        <v>8.1</v>
      </c>
    </row>
    <row r="2851" spans="1:2" x14ac:dyDescent="0.25">
      <c r="A2851" s="2" t="s">
        <v>4497</v>
      </c>
      <c r="B2851" s="2">
        <v>7</v>
      </c>
    </row>
    <row r="2852" spans="1:2" x14ac:dyDescent="0.25">
      <c r="A2852" s="2" t="s">
        <v>3905</v>
      </c>
      <c r="B2852" s="2">
        <v>8</v>
      </c>
    </row>
    <row r="2853" spans="1:2" x14ac:dyDescent="0.25">
      <c r="A2853" s="2" t="s">
        <v>1194</v>
      </c>
      <c r="B2853" s="2">
        <v>8</v>
      </c>
    </row>
    <row r="2854" spans="1:2" x14ac:dyDescent="0.25">
      <c r="A2854" s="2" t="s">
        <v>1094</v>
      </c>
      <c r="B2854" s="2">
        <v>7</v>
      </c>
    </row>
    <row r="2855" spans="1:2" x14ac:dyDescent="0.25">
      <c r="A2855" s="2" t="s">
        <v>8123</v>
      </c>
      <c r="B2855" s="2">
        <v>7.9</v>
      </c>
    </row>
    <row r="2856" spans="1:2" x14ac:dyDescent="0.25">
      <c r="A2856" s="2" t="s">
        <v>8126</v>
      </c>
      <c r="B2856" s="2">
        <v>5.9</v>
      </c>
    </row>
    <row r="2857" spans="1:2" x14ac:dyDescent="0.25">
      <c r="A2857" s="2" t="s">
        <v>1099</v>
      </c>
      <c r="B2857" s="2">
        <v>6.6</v>
      </c>
    </row>
    <row r="2858" spans="1:2" x14ac:dyDescent="0.25">
      <c r="A2858" s="2" t="s">
        <v>1639</v>
      </c>
      <c r="B2858" s="2">
        <v>6.3</v>
      </c>
    </row>
    <row r="2859" spans="1:2" x14ac:dyDescent="0.25">
      <c r="A2859" s="2" t="s">
        <v>54</v>
      </c>
      <c r="B2859" s="2">
        <v>7.7</v>
      </c>
    </row>
    <row r="2860" spans="1:2" x14ac:dyDescent="0.25">
      <c r="A2860" s="2" t="s">
        <v>1094</v>
      </c>
      <c r="B2860" s="2">
        <v>6.9</v>
      </c>
    </row>
    <row r="2861" spans="1:2" x14ac:dyDescent="0.25">
      <c r="A2861" s="2" t="s">
        <v>1896</v>
      </c>
      <c r="B2861" s="2">
        <v>7.1</v>
      </c>
    </row>
    <row r="2862" spans="1:2" x14ac:dyDescent="0.25">
      <c r="A2862" s="2" t="s">
        <v>3258</v>
      </c>
      <c r="B2862" s="2">
        <v>7.4</v>
      </c>
    </row>
    <row r="2863" spans="1:2" x14ac:dyDescent="0.25">
      <c r="A2863" s="2" t="s">
        <v>8139</v>
      </c>
      <c r="B2863" s="2">
        <v>6.5</v>
      </c>
    </row>
    <row r="2864" spans="1:2" x14ac:dyDescent="0.25">
      <c r="A2864" s="2" t="s">
        <v>8143</v>
      </c>
      <c r="B2864" s="2">
        <v>6.5</v>
      </c>
    </row>
    <row r="2865" spans="1:2" x14ac:dyDescent="0.25">
      <c r="A2865" s="2" t="s">
        <v>8147</v>
      </c>
      <c r="B2865" s="2">
        <v>6.8</v>
      </c>
    </row>
    <row r="2866" spans="1:2" x14ac:dyDescent="0.25">
      <c r="A2866" s="2" t="s">
        <v>1007</v>
      </c>
      <c r="B2866" s="2">
        <v>7.5</v>
      </c>
    </row>
    <row r="2867" spans="1:2" x14ac:dyDescent="0.25">
      <c r="A2867" s="2" t="s">
        <v>2645</v>
      </c>
      <c r="B2867" s="2">
        <v>6.6</v>
      </c>
    </row>
    <row r="2868" spans="1:2" x14ac:dyDescent="0.25">
      <c r="A2868" s="2" t="s">
        <v>1726</v>
      </c>
      <c r="B2868" s="2">
        <v>7.1</v>
      </c>
    </row>
    <row r="2869" spans="1:2" x14ac:dyDescent="0.25">
      <c r="A2869" s="2" t="s">
        <v>1831</v>
      </c>
      <c r="B2869" s="2">
        <v>6.6</v>
      </c>
    </row>
    <row r="2870" spans="1:2" x14ac:dyDescent="0.25">
      <c r="A2870" s="2" t="s">
        <v>8157</v>
      </c>
      <c r="B2870" s="2">
        <v>7</v>
      </c>
    </row>
    <row r="2871" spans="1:2" x14ac:dyDescent="0.25">
      <c r="A2871" s="2" t="s">
        <v>1639</v>
      </c>
      <c r="B2871" s="2">
        <v>3.3</v>
      </c>
    </row>
    <row r="2872" spans="1:2" x14ac:dyDescent="0.25">
      <c r="A2872" s="2" t="s">
        <v>684</v>
      </c>
      <c r="B2872" s="2">
        <v>6.7</v>
      </c>
    </row>
    <row r="2873" spans="1:2" x14ac:dyDescent="0.25">
      <c r="A2873" s="2" t="s">
        <v>4393</v>
      </c>
      <c r="B2873" s="2">
        <v>8</v>
      </c>
    </row>
    <row r="2874" spans="1:2" x14ac:dyDescent="0.25">
      <c r="A2874" s="2" t="s">
        <v>2560</v>
      </c>
      <c r="B2874" s="2">
        <v>6.8</v>
      </c>
    </row>
    <row r="2875" spans="1:2" x14ac:dyDescent="0.25">
      <c r="A2875" s="2" t="s">
        <v>2714</v>
      </c>
      <c r="B2875" s="2">
        <v>6</v>
      </c>
    </row>
    <row r="2876" spans="1:2" x14ac:dyDescent="0.25">
      <c r="A2876" s="2" t="s">
        <v>3159</v>
      </c>
      <c r="B2876" s="2">
        <v>5.4</v>
      </c>
    </row>
    <row r="2877" spans="1:2" x14ac:dyDescent="0.25">
      <c r="A2877" s="2" t="s">
        <v>1094</v>
      </c>
      <c r="B2877" s="2">
        <v>4.3</v>
      </c>
    </row>
    <row r="2878" spans="1:2" x14ac:dyDescent="0.25">
      <c r="A2878" s="2" t="s">
        <v>1789</v>
      </c>
      <c r="B2878" s="2">
        <v>6.2</v>
      </c>
    </row>
    <row r="2879" spans="1:2" x14ac:dyDescent="0.25">
      <c r="A2879" s="2" t="s">
        <v>8181</v>
      </c>
      <c r="B2879" s="2">
        <v>7.7</v>
      </c>
    </row>
    <row r="2880" spans="1:2" x14ac:dyDescent="0.25">
      <c r="A2880" s="2" t="s">
        <v>40</v>
      </c>
      <c r="B2880" s="2">
        <v>8</v>
      </c>
    </row>
    <row r="2881" spans="1:2" x14ac:dyDescent="0.25">
      <c r="A2881" s="2" t="s">
        <v>3864</v>
      </c>
      <c r="B2881" s="2">
        <v>7.4</v>
      </c>
    </row>
    <row r="2882" spans="1:2" x14ac:dyDescent="0.25">
      <c r="A2882" s="2" t="s">
        <v>2555</v>
      </c>
      <c r="B2882" s="2">
        <v>5.9</v>
      </c>
    </row>
    <row r="2883" spans="1:2" x14ac:dyDescent="0.25">
      <c r="A2883" s="2" t="s">
        <v>152</v>
      </c>
      <c r="B2883" s="2">
        <v>7.8</v>
      </c>
    </row>
    <row r="2884" spans="1:2" x14ac:dyDescent="0.25">
      <c r="A2884" s="2" t="s">
        <v>1265</v>
      </c>
      <c r="B2884" s="2">
        <v>7.4</v>
      </c>
    </row>
    <row r="2885" spans="1:2" x14ac:dyDescent="0.25">
      <c r="A2885" s="2" t="s">
        <v>1099</v>
      </c>
      <c r="B2885" s="2">
        <v>6.5</v>
      </c>
    </row>
    <row r="2886" spans="1:2" x14ac:dyDescent="0.25">
      <c r="A2886" s="2" t="s">
        <v>6042</v>
      </c>
      <c r="B2886" s="2">
        <v>5.4</v>
      </c>
    </row>
    <row r="2887" spans="1:2" x14ac:dyDescent="0.25">
      <c r="A2887" s="2" t="s">
        <v>1942</v>
      </c>
      <c r="B2887" s="2">
        <v>7</v>
      </c>
    </row>
    <row r="2888" spans="1:2" x14ac:dyDescent="0.25">
      <c r="A2888" s="2" t="s">
        <v>1017</v>
      </c>
      <c r="B2888" s="2">
        <v>7.6</v>
      </c>
    </row>
    <row r="2889" spans="1:2" x14ac:dyDescent="0.25">
      <c r="A2889" s="2" t="s">
        <v>1639</v>
      </c>
      <c r="B2889" s="2">
        <v>6.9</v>
      </c>
    </row>
    <row r="2890" spans="1:2" x14ac:dyDescent="0.25">
      <c r="A2890" s="2" t="s">
        <v>2560</v>
      </c>
      <c r="B2890" s="2">
        <v>7</v>
      </c>
    </row>
    <row r="2891" spans="1:2" x14ac:dyDescent="0.25">
      <c r="A2891" s="2" t="s">
        <v>1686</v>
      </c>
      <c r="B2891" s="2">
        <v>5.3</v>
      </c>
    </row>
    <row r="2892" spans="1:2" x14ac:dyDescent="0.25">
      <c r="A2892" s="2" t="s">
        <v>2416</v>
      </c>
      <c r="B2892" s="2">
        <v>6.4</v>
      </c>
    </row>
    <row r="2893" spans="1:2" x14ac:dyDescent="0.25">
      <c r="A2893" s="2" t="s">
        <v>1094</v>
      </c>
      <c r="B2893" s="2">
        <v>4.5</v>
      </c>
    </row>
    <row r="2894" spans="1:2" x14ac:dyDescent="0.25">
      <c r="A2894" s="2" t="s">
        <v>3317</v>
      </c>
      <c r="B2894" s="2">
        <v>7.8</v>
      </c>
    </row>
    <row r="2895" spans="1:2" x14ac:dyDescent="0.25">
      <c r="A2895" s="2" t="s">
        <v>5336</v>
      </c>
      <c r="B2895" s="2">
        <v>6.7</v>
      </c>
    </row>
    <row r="2896" spans="1:2" x14ac:dyDescent="0.25">
      <c r="A2896" s="2" t="s">
        <v>8218</v>
      </c>
      <c r="B2896" s="2">
        <v>5.3</v>
      </c>
    </row>
    <row r="2897" spans="1:2" x14ac:dyDescent="0.25">
      <c r="A2897" s="2" t="s">
        <v>1639</v>
      </c>
      <c r="B2897" s="2">
        <v>6.3</v>
      </c>
    </row>
    <row r="2898" spans="1:2" x14ac:dyDescent="0.25">
      <c r="A2898" s="2" t="s">
        <v>233</v>
      </c>
      <c r="B2898" s="2">
        <v>7</v>
      </c>
    </row>
    <row r="2899" spans="1:2" x14ac:dyDescent="0.25">
      <c r="A2899" s="2" t="s">
        <v>1094</v>
      </c>
      <c r="B2899" s="2">
        <v>5.3</v>
      </c>
    </row>
    <row r="2900" spans="1:2" x14ac:dyDescent="0.25">
      <c r="A2900" s="2" t="s">
        <v>936</v>
      </c>
      <c r="B2900" s="2">
        <v>6.6</v>
      </c>
    </row>
    <row r="2901" spans="1:2" x14ac:dyDescent="0.25">
      <c r="A2901" s="2" t="s">
        <v>2459</v>
      </c>
      <c r="B2901" s="2">
        <v>5.8</v>
      </c>
    </row>
    <row r="2902" spans="1:2" x14ac:dyDescent="0.25">
      <c r="A2902" s="2" t="s">
        <v>152</v>
      </c>
      <c r="B2902" s="2">
        <v>6.7</v>
      </c>
    </row>
    <row r="2903" spans="1:2" x14ac:dyDescent="0.25">
      <c r="A2903" s="2" t="s">
        <v>3258</v>
      </c>
      <c r="B2903" s="2">
        <v>6.6</v>
      </c>
    </row>
    <row r="2904" spans="1:2" x14ac:dyDescent="0.25">
      <c r="A2904" s="2" t="s">
        <v>3864</v>
      </c>
      <c r="B2904" s="2">
        <v>7</v>
      </c>
    </row>
    <row r="2905" spans="1:2" x14ac:dyDescent="0.25">
      <c r="A2905" s="2" t="s">
        <v>8233</v>
      </c>
      <c r="B2905" s="2">
        <v>8.4</v>
      </c>
    </row>
    <row r="2906" spans="1:2" x14ac:dyDescent="0.25">
      <c r="A2906" s="2" t="s">
        <v>1341</v>
      </c>
      <c r="B2906" s="2">
        <v>6</v>
      </c>
    </row>
    <row r="2907" spans="1:2" x14ac:dyDescent="0.25">
      <c r="A2907" s="2" t="s">
        <v>1094</v>
      </c>
      <c r="B2907" s="2">
        <v>5.4</v>
      </c>
    </row>
    <row r="2908" spans="1:2" x14ac:dyDescent="0.25">
      <c r="A2908" s="2" t="s">
        <v>473</v>
      </c>
      <c r="B2908" s="2">
        <v>7.8</v>
      </c>
    </row>
    <row r="2909" spans="1:2" x14ac:dyDescent="0.25">
      <c r="A2909" s="2" t="s">
        <v>147</v>
      </c>
      <c r="B2909" s="2">
        <v>7.6</v>
      </c>
    </row>
    <row r="2910" spans="1:2" x14ac:dyDescent="0.25">
      <c r="A2910" s="2" t="s">
        <v>2560</v>
      </c>
      <c r="B2910" s="2">
        <v>6.6</v>
      </c>
    </row>
    <row r="2911" spans="1:2" x14ac:dyDescent="0.25">
      <c r="A2911" s="2" t="s">
        <v>1896</v>
      </c>
      <c r="B2911" s="2">
        <v>6.4</v>
      </c>
    </row>
    <row r="2912" spans="1:2" x14ac:dyDescent="0.25">
      <c r="A2912" s="2" t="s">
        <v>2692</v>
      </c>
      <c r="B2912" s="2">
        <v>7</v>
      </c>
    </row>
    <row r="2913" spans="1:2" x14ac:dyDescent="0.25">
      <c r="A2913" s="2" t="s">
        <v>684</v>
      </c>
      <c r="B2913" s="2">
        <v>5.7</v>
      </c>
    </row>
    <row r="2914" spans="1:2" x14ac:dyDescent="0.25">
      <c r="A2914" s="2" t="s">
        <v>926</v>
      </c>
      <c r="B2914" s="2">
        <v>5.9</v>
      </c>
    </row>
    <row r="2915" spans="1:2" x14ac:dyDescent="0.25">
      <c r="A2915" s="2" t="s">
        <v>1094</v>
      </c>
      <c r="B2915" s="2">
        <v>6.3</v>
      </c>
    </row>
    <row r="2916" spans="1:2" x14ac:dyDescent="0.25">
      <c r="A2916" s="2" t="s">
        <v>1639</v>
      </c>
      <c r="B2916" s="2">
        <v>6.3</v>
      </c>
    </row>
    <row r="2917" spans="1:2" x14ac:dyDescent="0.25">
      <c r="A2917" s="2" t="s">
        <v>1639</v>
      </c>
      <c r="B2917" s="2">
        <v>6.2</v>
      </c>
    </row>
    <row r="2918" spans="1:2" x14ac:dyDescent="0.25">
      <c r="A2918" s="2" t="s">
        <v>6608</v>
      </c>
      <c r="B2918" s="2">
        <v>2.1</v>
      </c>
    </row>
    <row r="2919" spans="1:2" x14ac:dyDescent="0.25">
      <c r="A2919" s="2" t="s">
        <v>1639</v>
      </c>
      <c r="B2919" s="2">
        <v>5</v>
      </c>
    </row>
    <row r="2920" spans="1:2" x14ac:dyDescent="0.25">
      <c r="A2920" s="2" t="s">
        <v>581</v>
      </c>
      <c r="B2920" s="2">
        <v>5.3</v>
      </c>
    </row>
    <row r="2921" spans="1:2" x14ac:dyDescent="0.25">
      <c r="A2921" s="2" t="s">
        <v>152</v>
      </c>
      <c r="B2921" s="2">
        <v>7.1</v>
      </c>
    </row>
    <row r="2922" spans="1:2" x14ac:dyDescent="0.25">
      <c r="A2922" s="2" t="s">
        <v>2164</v>
      </c>
      <c r="B2922" s="2">
        <v>7</v>
      </c>
    </row>
    <row r="2923" spans="1:2" x14ac:dyDescent="0.25">
      <c r="A2923" s="2" t="s">
        <v>8275</v>
      </c>
      <c r="B2923" s="2">
        <v>7</v>
      </c>
    </row>
    <row r="2924" spans="1:2" x14ac:dyDescent="0.25">
      <c r="A2924" s="2" t="s">
        <v>8278</v>
      </c>
      <c r="B2924" s="2">
        <v>5.7</v>
      </c>
    </row>
    <row r="2925" spans="1:2" x14ac:dyDescent="0.25">
      <c r="A2925" s="2" t="s">
        <v>5784</v>
      </c>
      <c r="B2925" s="2">
        <v>7.1</v>
      </c>
    </row>
    <row r="2926" spans="1:2" x14ac:dyDescent="0.25">
      <c r="A2926" s="2" t="s">
        <v>936</v>
      </c>
      <c r="B2926" s="2">
        <v>7</v>
      </c>
    </row>
    <row r="2927" spans="1:2" x14ac:dyDescent="0.25">
      <c r="A2927" s="2" t="s">
        <v>2164</v>
      </c>
      <c r="B2927" s="2">
        <v>7.7</v>
      </c>
    </row>
    <row r="2928" spans="1:2" x14ac:dyDescent="0.25">
      <c r="A2928" s="2" t="s">
        <v>1639</v>
      </c>
      <c r="B2928" s="2">
        <v>7.1</v>
      </c>
    </row>
    <row r="2929" spans="1:2" x14ac:dyDescent="0.25">
      <c r="A2929" s="2" t="s">
        <v>2560</v>
      </c>
      <c r="B2929" s="2">
        <v>6.8</v>
      </c>
    </row>
    <row r="2930" spans="1:2" x14ac:dyDescent="0.25">
      <c r="A2930" s="2" t="s">
        <v>3380</v>
      </c>
      <c r="B2930" s="2">
        <v>7.5</v>
      </c>
    </row>
    <row r="2931" spans="1:2" x14ac:dyDescent="0.25">
      <c r="A2931" s="2" t="s">
        <v>3005</v>
      </c>
      <c r="B2931" s="2">
        <v>6.3</v>
      </c>
    </row>
    <row r="2932" spans="1:2" x14ac:dyDescent="0.25">
      <c r="A2932" s="2" t="s">
        <v>2085</v>
      </c>
      <c r="B2932" s="2">
        <v>7.3</v>
      </c>
    </row>
    <row r="2933" spans="1:2" x14ac:dyDescent="0.25">
      <c r="A2933" s="2" t="s">
        <v>2416</v>
      </c>
      <c r="B2933" s="2">
        <v>6.8</v>
      </c>
    </row>
    <row r="2934" spans="1:2" x14ac:dyDescent="0.25">
      <c r="A2934" s="2" t="s">
        <v>1385</v>
      </c>
      <c r="B2934" s="2">
        <v>7.2</v>
      </c>
    </row>
    <row r="2935" spans="1:2" x14ac:dyDescent="0.25">
      <c r="A2935" s="2" t="s">
        <v>684</v>
      </c>
      <c r="B2935" s="2">
        <v>6.4</v>
      </c>
    </row>
    <row r="2936" spans="1:2" x14ac:dyDescent="0.25">
      <c r="A2936" s="2" t="s">
        <v>1639</v>
      </c>
      <c r="B2936" s="2">
        <v>6</v>
      </c>
    </row>
    <row r="2937" spans="1:2" x14ac:dyDescent="0.25">
      <c r="A2937" s="2" t="s">
        <v>1258</v>
      </c>
      <c r="B2937" s="2">
        <v>6.4</v>
      </c>
    </row>
    <row r="2938" spans="1:2" x14ac:dyDescent="0.25">
      <c r="A2938" s="2" t="s">
        <v>936</v>
      </c>
      <c r="B2938" s="2">
        <v>5.0999999999999996</v>
      </c>
    </row>
    <row r="2939" spans="1:2" x14ac:dyDescent="0.25">
      <c r="A2939" s="2" t="s">
        <v>1385</v>
      </c>
      <c r="B2939" s="2">
        <v>7.5</v>
      </c>
    </row>
    <row r="2940" spans="1:2" x14ac:dyDescent="0.25">
      <c r="A2940" s="2" t="s">
        <v>3443</v>
      </c>
      <c r="B2940" s="2">
        <v>7.1</v>
      </c>
    </row>
    <row r="2941" spans="1:2" x14ac:dyDescent="0.25">
      <c r="A2941" s="2" t="s">
        <v>1094</v>
      </c>
      <c r="B2941" s="2">
        <v>4.5999999999999996</v>
      </c>
    </row>
    <row r="2942" spans="1:2" x14ac:dyDescent="0.25">
      <c r="A2942" s="2" t="s">
        <v>1639</v>
      </c>
      <c r="B2942" s="2">
        <v>5.7</v>
      </c>
    </row>
    <row r="2943" spans="1:2" x14ac:dyDescent="0.25">
      <c r="A2943" s="2" t="s">
        <v>8330</v>
      </c>
      <c r="B2943" s="2">
        <v>6.8</v>
      </c>
    </row>
    <row r="2944" spans="1:2" x14ac:dyDescent="0.25">
      <c r="A2944" s="2" t="s">
        <v>1283</v>
      </c>
      <c r="B2944" s="2">
        <v>7.7</v>
      </c>
    </row>
    <row r="2945" spans="1:2" x14ac:dyDescent="0.25">
      <c r="A2945" s="2" t="s">
        <v>788</v>
      </c>
      <c r="B2945" s="2">
        <v>6.7</v>
      </c>
    </row>
    <row r="2946" spans="1:2" x14ac:dyDescent="0.25">
      <c r="A2946" s="2" t="s">
        <v>548</v>
      </c>
      <c r="B2946" s="2">
        <v>3.2</v>
      </c>
    </row>
    <row r="2947" spans="1:2" x14ac:dyDescent="0.25">
      <c r="A2947" s="2" t="s">
        <v>394</v>
      </c>
      <c r="B2947" s="2">
        <v>6.1</v>
      </c>
    </row>
    <row r="2948" spans="1:2" x14ac:dyDescent="0.25">
      <c r="A2948" s="2" t="s">
        <v>968</v>
      </c>
      <c r="B2948" s="2">
        <v>5.6</v>
      </c>
    </row>
    <row r="2949" spans="1:2" x14ac:dyDescent="0.25">
      <c r="A2949" s="2" t="s">
        <v>8349</v>
      </c>
      <c r="B2949" s="2">
        <v>6.9</v>
      </c>
    </row>
    <row r="2950" spans="1:2" x14ac:dyDescent="0.25">
      <c r="A2950" s="2" t="s">
        <v>2164</v>
      </c>
      <c r="B2950" s="2">
        <v>7.5</v>
      </c>
    </row>
    <row r="2951" spans="1:2" x14ac:dyDescent="0.25">
      <c r="A2951" s="2" t="s">
        <v>1017</v>
      </c>
      <c r="B2951" s="2">
        <v>5.8</v>
      </c>
    </row>
    <row r="2952" spans="1:2" x14ac:dyDescent="0.25">
      <c r="A2952" s="2" t="s">
        <v>684</v>
      </c>
      <c r="B2952" s="2">
        <v>8.3000000000000007</v>
      </c>
    </row>
    <row r="2953" spans="1:2" x14ac:dyDescent="0.25">
      <c r="A2953" s="2" t="s">
        <v>8362</v>
      </c>
      <c r="B2953" s="2">
        <v>2.8</v>
      </c>
    </row>
    <row r="2954" spans="1:2" x14ac:dyDescent="0.25">
      <c r="A2954" s="2" t="s">
        <v>4475</v>
      </c>
      <c r="B2954" s="2">
        <v>6.6</v>
      </c>
    </row>
    <row r="2955" spans="1:2" x14ac:dyDescent="0.25">
      <c r="A2955" s="2" t="s">
        <v>2164</v>
      </c>
      <c r="B2955" s="2">
        <v>7.5</v>
      </c>
    </row>
    <row r="2956" spans="1:2" x14ac:dyDescent="0.25">
      <c r="A2956" s="2" t="s">
        <v>2560</v>
      </c>
      <c r="B2956" s="2">
        <v>6</v>
      </c>
    </row>
    <row r="2957" spans="1:2" x14ac:dyDescent="0.25">
      <c r="A2957" s="2" t="s">
        <v>2164</v>
      </c>
      <c r="B2957" s="2">
        <v>6.2</v>
      </c>
    </row>
    <row r="2958" spans="1:2" x14ac:dyDescent="0.25">
      <c r="A2958" s="2" t="s">
        <v>601</v>
      </c>
      <c r="B2958" s="2">
        <v>7.2</v>
      </c>
    </row>
    <row r="2959" spans="1:2" x14ac:dyDescent="0.25">
      <c r="A2959" s="2" t="s">
        <v>26</v>
      </c>
      <c r="B2959" s="2">
        <v>8.6999999999999993</v>
      </c>
    </row>
    <row r="2960" spans="1:2" x14ac:dyDescent="0.25">
      <c r="A2960" s="2" t="s">
        <v>1094</v>
      </c>
      <c r="B2960" s="2">
        <v>6</v>
      </c>
    </row>
    <row r="2961" spans="1:2" x14ac:dyDescent="0.25">
      <c r="A2961" s="2" t="s">
        <v>3443</v>
      </c>
      <c r="B2961" s="2">
        <v>8</v>
      </c>
    </row>
    <row r="2962" spans="1:2" x14ac:dyDescent="0.25">
      <c r="A2962" s="2" t="s">
        <v>8390</v>
      </c>
      <c r="B2962" s="2">
        <v>7.2</v>
      </c>
    </row>
    <row r="2963" spans="1:2" x14ac:dyDescent="0.25">
      <c r="A2963" s="2" t="s">
        <v>1937</v>
      </c>
      <c r="B2963" s="2">
        <v>4.5</v>
      </c>
    </row>
    <row r="2964" spans="1:2" x14ac:dyDescent="0.25">
      <c r="A2964" s="2" t="s">
        <v>1072</v>
      </c>
      <c r="B2964" s="2">
        <v>7.9</v>
      </c>
    </row>
    <row r="2965" spans="1:2" x14ac:dyDescent="0.25">
      <c r="A2965" s="2" t="s">
        <v>6284</v>
      </c>
      <c r="B2965" s="2">
        <v>7.1</v>
      </c>
    </row>
    <row r="2966" spans="1:2" x14ac:dyDescent="0.25">
      <c r="A2966" s="2" t="s">
        <v>684</v>
      </c>
      <c r="B2966" s="2">
        <v>7.5</v>
      </c>
    </row>
    <row r="2967" spans="1:2" x14ac:dyDescent="0.25">
      <c r="A2967" s="2" t="s">
        <v>8402</v>
      </c>
      <c r="B2967" s="2">
        <v>6.8</v>
      </c>
    </row>
    <row r="2968" spans="1:2" x14ac:dyDescent="0.25">
      <c r="A2968" s="2" t="s">
        <v>1144</v>
      </c>
      <c r="B2968" s="2">
        <v>4.3</v>
      </c>
    </row>
    <row r="2969" spans="1:2" x14ac:dyDescent="0.25">
      <c r="A2969" s="2" t="s">
        <v>2468</v>
      </c>
      <c r="B2969" s="2">
        <v>7.2</v>
      </c>
    </row>
    <row r="2970" spans="1:2" x14ac:dyDescent="0.25">
      <c r="A2970" s="2" t="s">
        <v>1094</v>
      </c>
      <c r="B2970" s="2">
        <v>5.8</v>
      </c>
    </row>
    <row r="2971" spans="1:2" x14ac:dyDescent="0.25">
      <c r="A2971" s="2" t="s">
        <v>1007</v>
      </c>
      <c r="B2971" s="2">
        <v>7.1</v>
      </c>
    </row>
    <row r="2972" spans="1:2" x14ac:dyDescent="0.25">
      <c r="A2972" s="2" t="s">
        <v>152</v>
      </c>
      <c r="B2972" s="2">
        <v>7.4</v>
      </c>
    </row>
    <row r="2973" spans="1:2" x14ac:dyDescent="0.25">
      <c r="A2973" s="2" t="s">
        <v>1265</v>
      </c>
      <c r="B2973" s="2">
        <v>7.6</v>
      </c>
    </row>
    <row r="2974" spans="1:2" x14ac:dyDescent="0.25">
      <c r="A2974" s="2" t="s">
        <v>152</v>
      </c>
      <c r="B2974" s="2">
        <v>6.9</v>
      </c>
    </row>
    <row r="2975" spans="1:2" x14ac:dyDescent="0.25">
      <c r="A2975" s="2" t="s">
        <v>3159</v>
      </c>
      <c r="B2975" s="2">
        <v>6</v>
      </c>
    </row>
    <row r="2976" spans="1:2" x14ac:dyDescent="0.25">
      <c r="A2976" s="2" t="s">
        <v>1094</v>
      </c>
      <c r="B2976" s="2">
        <v>6.9</v>
      </c>
    </row>
    <row r="2977" spans="1:2" x14ac:dyDescent="0.25">
      <c r="A2977" s="2" t="s">
        <v>2164</v>
      </c>
      <c r="B2977" s="2">
        <v>7.3</v>
      </c>
    </row>
    <row r="2978" spans="1:2" x14ac:dyDescent="0.25">
      <c r="A2978" s="2" t="s">
        <v>684</v>
      </c>
      <c r="B2978" s="2">
        <v>4.5999999999999996</v>
      </c>
    </row>
    <row r="2979" spans="1:2" x14ac:dyDescent="0.25">
      <c r="A2979" s="2" t="s">
        <v>1385</v>
      </c>
      <c r="B2979" s="2">
        <v>6</v>
      </c>
    </row>
    <row r="2980" spans="1:2" x14ac:dyDescent="0.25">
      <c r="A2980" s="2" t="s">
        <v>2164</v>
      </c>
      <c r="B2980" s="2">
        <v>6.4</v>
      </c>
    </row>
    <row r="2981" spans="1:2" x14ac:dyDescent="0.25">
      <c r="A2981" s="2" t="s">
        <v>6042</v>
      </c>
      <c r="B2981" s="2">
        <v>5.5</v>
      </c>
    </row>
    <row r="2982" spans="1:2" x14ac:dyDescent="0.25">
      <c r="A2982" s="2" t="s">
        <v>152</v>
      </c>
      <c r="B2982" s="2">
        <v>7.5</v>
      </c>
    </row>
    <row r="2983" spans="1:2" x14ac:dyDescent="0.25">
      <c r="A2983" s="2" t="s">
        <v>8438</v>
      </c>
      <c r="B2983" s="2">
        <v>8.1</v>
      </c>
    </row>
    <row r="2984" spans="1:2" x14ac:dyDescent="0.25">
      <c r="A2984" s="2" t="s">
        <v>2468</v>
      </c>
      <c r="B2984" s="2">
        <v>6.3</v>
      </c>
    </row>
    <row r="2985" spans="1:2" x14ac:dyDescent="0.25">
      <c r="A2985" s="2" t="s">
        <v>1094</v>
      </c>
      <c r="B2985" s="2">
        <v>5.0999999999999996</v>
      </c>
    </row>
    <row r="2986" spans="1:2" x14ac:dyDescent="0.25">
      <c r="A2986" s="2" t="s">
        <v>1639</v>
      </c>
      <c r="B2986" s="2">
        <v>6.8</v>
      </c>
    </row>
    <row r="2987" spans="1:2" x14ac:dyDescent="0.25">
      <c r="A2987" s="2" t="s">
        <v>1094</v>
      </c>
      <c r="B2987" s="2">
        <v>5.3</v>
      </c>
    </row>
    <row r="2988" spans="1:2" x14ac:dyDescent="0.25">
      <c r="A2988" s="2" t="s">
        <v>1385</v>
      </c>
      <c r="B2988" s="2">
        <v>7.3</v>
      </c>
    </row>
    <row r="2989" spans="1:2" x14ac:dyDescent="0.25">
      <c r="A2989" s="2" t="s">
        <v>3642</v>
      </c>
      <c r="B2989" s="2">
        <v>7.3</v>
      </c>
    </row>
    <row r="2990" spans="1:2" x14ac:dyDescent="0.25">
      <c r="A2990" s="2" t="s">
        <v>1017</v>
      </c>
      <c r="B2990" s="2">
        <v>7.1</v>
      </c>
    </row>
    <row r="2991" spans="1:2" x14ac:dyDescent="0.25">
      <c r="A2991" s="2" t="s">
        <v>601</v>
      </c>
      <c r="B2991" s="2">
        <v>7.6</v>
      </c>
    </row>
    <row r="2992" spans="1:2" x14ac:dyDescent="0.25">
      <c r="A2992" s="2" t="s">
        <v>1099</v>
      </c>
      <c r="B2992" s="2">
        <v>5.3</v>
      </c>
    </row>
    <row r="2993" spans="1:2" x14ac:dyDescent="0.25">
      <c r="A2993" s="2" t="s">
        <v>152</v>
      </c>
      <c r="B2993" s="2">
        <v>7.8</v>
      </c>
    </row>
    <row r="2994" spans="1:2" x14ac:dyDescent="0.25">
      <c r="A2994" s="2" t="s">
        <v>3642</v>
      </c>
      <c r="B2994" s="2">
        <v>7.7</v>
      </c>
    </row>
    <row r="2995" spans="1:2" x14ac:dyDescent="0.25">
      <c r="A2995" s="2" t="s">
        <v>1265</v>
      </c>
      <c r="B2995" s="2">
        <v>7.7</v>
      </c>
    </row>
    <row r="2996" spans="1:2" x14ac:dyDescent="0.25">
      <c r="A2996" s="2" t="s">
        <v>3987</v>
      </c>
      <c r="B2996" s="2">
        <v>5.4</v>
      </c>
    </row>
    <row r="2997" spans="1:2" x14ac:dyDescent="0.25">
      <c r="A2997" s="2" t="s">
        <v>936</v>
      </c>
      <c r="B2997" s="2">
        <v>6.2</v>
      </c>
    </row>
    <row r="2998" spans="1:2" x14ac:dyDescent="0.25">
      <c r="A2998" s="2" t="s">
        <v>3791</v>
      </c>
      <c r="B2998" s="2">
        <v>7.4</v>
      </c>
    </row>
    <row r="2999" spans="1:2" x14ac:dyDescent="0.25">
      <c r="A2999" s="2" t="s">
        <v>5322</v>
      </c>
      <c r="B2999" s="2">
        <v>6.2</v>
      </c>
    </row>
    <row r="3000" spans="1:2" x14ac:dyDescent="0.25">
      <c r="A3000" s="2" t="s">
        <v>1503</v>
      </c>
      <c r="B3000" s="2">
        <v>5.0999999999999996</v>
      </c>
    </row>
    <row r="3001" spans="1:2" x14ac:dyDescent="0.25">
      <c r="A3001" s="2" t="s">
        <v>3971</v>
      </c>
      <c r="B3001" s="2">
        <v>6.9</v>
      </c>
    </row>
    <row r="3002" spans="1:2" x14ac:dyDescent="0.25">
      <c r="A3002" s="2" t="s">
        <v>6608</v>
      </c>
      <c r="B3002" s="2">
        <v>6.3</v>
      </c>
    </row>
    <row r="3003" spans="1:2" x14ac:dyDescent="0.25">
      <c r="A3003" s="2" t="s">
        <v>2692</v>
      </c>
      <c r="B3003" s="2">
        <v>6.8</v>
      </c>
    </row>
    <row r="3004" spans="1:2" x14ac:dyDescent="0.25">
      <c r="A3004" s="2" t="s">
        <v>4475</v>
      </c>
      <c r="B3004" s="2">
        <v>7.4</v>
      </c>
    </row>
    <row r="3005" spans="1:2" x14ac:dyDescent="0.25">
      <c r="A3005" s="2" t="s">
        <v>1385</v>
      </c>
      <c r="B3005" s="2">
        <v>5.7</v>
      </c>
    </row>
    <row r="3006" spans="1:2" x14ac:dyDescent="0.25">
      <c r="A3006" s="2" t="s">
        <v>3159</v>
      </c>
      <c r="B3006" s="2">
        <v>5.8</v>
      </c>
    </row>
    <row r="3007" spans="1:2" x14ac:dyDescent="0.25">
      <c r="A3007" s="2" t="s">
        <v>1385</v>
      </c>
      <c r="B3007" s="2">
        <v>6.2</v>
      </c>
    </row>
    <row r="3008" spans="1:2" x14ac:dyDescent="0.25">
      <c r="A3008" s="2" t="s">
        <v>936</v>
      </c>
      <c r="B3008" s="2">
        <v>4.3</v>
      </c>
    </row>
    <row r="3009" spans="1:2" x14ac:dyDescent="0.25">
      <c r="A3009" s="2" t="s">
        <v>1396</v>
      </c>
      <c r="B3009" s="2">
        <v>6.4</v>
      </c>
    </row>
    <row r="3010" spans="1:2" x14ac:dyDescent="0.25">
      <c r="A3010" s="2" t="s">
        <v>2164</v>
      </c>
      <c r="B3010" s="2">
        <v>6</v>
      </c>
    </row>
    <row r="3011" spans="1:2" x14ac:dyDescent="0.25">
      <c r="A3011" s="2" t="s">
        <v>1099</v>
      </c>
      <c r="B3011" s="2">
        <v>6.9</v>
      </c>
    </row>
    <row r="3012" spans="1:2" x14ac:dyDescent="0.25">
      <c r="A3012" s="2" t="s">
        <v>2714</v>
      </c>
      <c r="B3012" s="2">
        <v>5.5</v>
      </c>
    </row>
    <row r="3013" spans="1:2" x14ac:dyDescent="0.25">
      <c r="A3013" s="2" t="s">
        <v>3905</v>
      </c>
      <c r="B3013" s="2">
        <v>5.4</v>
      </c>
    </row>
    <row r="3014" spans="1:2" x14ac:dyDescent="0.25">
      <c r="A3014" s="2" t="s">
        <v>913</v>
      </c>
      <c r="B3014" s="2">
        <v>8.3000000000000007</v>
      </c>
    </row>
    <row r="3015" spans="1:2" x14ac:dyDescent="0.25">
      <c r="A3015" s="2" t="s">
        <v>8521</v>
      </c>
      <c r="B3015" s="2">
        <v>7.9</v>
      </c>
    </row>
    <row r="3016" spans="1:2" x14ac:dyDescent="0.25">
      <c r="A3016" s="2" t="s">
        <v>936</v>
      </c>
      <c r="B3016" s="2">
        <v>6.5</v>
      </c>
    </row>
    <row r="3017" spans="1:2" x14ac:dyDescent="0.25">
      <c r="A3017" s="2" t="s">
        <v>4273</v>
      </c>
      <c r="B3017" s="2">
        <v>6.3</v>
      </c>
    </row>
    <row r="3018" spans="1:2" x14ac:dyDescent="0.25">
      <c r="A3018" s="2" t="s">
        <v>1639</v>
      </c>
      <c r="B3018" s="2">
        <v>6.4</v>
      </c>
    </row>
    <row r="3019" spans="1:2" x14ac:dyDescent="0.25">
      <c r="A3019" s="2" t="s">
        <v>1094</v>
      </c>
      <c r="B3019" s="2">
        <v>5.3</v>
      </c>
    </row>
    <row r="3020" spans="1:2" x14ac:dyDescent="0.25">
      <c r="A3020" s="2" t="s">
        <v>8537</v>
      </c>
      <c r="B3020" s="2">
        <v>5.8</v>
      </c>
    </row>
    <row r="3021" spans="1:2" x14ac:dyDescent="0.25">
      <c r="A3021" s="2" t="s">
        <v>1283</v>
      </c>
      <c r="B3021" s="2">
        <v>6.6</v>
      </c>
    </row>
    <row r="3022" spans="1:2" x14ac:dyDescent="0.25">
      <c r="A3022" s="2" t="s">
        <v>3386</v>
      </c>
      <c r="B3022" s="2">
        <v>7.4</v>
      </c>
    </row>
    <row r="3023" spans="1:2" x14ac:dyDescent="0.25">
      <c r="A3023" s="2" t="s">
        <v>2164</v>
      </c>
      <c r="B3023" s="2">
        <v>8.3000000000000007</v>
      </c>
    </row>
    <row r="3024" spans="1:2" x14ac:dyDescent="0.25">
      <c r="A3024" s="2" t="s">
        <v>2560</v>
      </c>
      <c r="B3024" s="2">
        <v>5.3</v>
      </c>
    </row>
    <row r="3025" spans="1:2" x14ac:dyDescent="0.25">
      <c r="A3025" s="2" t="s">
        <v>3159</v>
      </c>
      <c r="B3025" s="2">
        <v>6.2</v>
      </c>
    </row>
    <row r="3026" spans="1:2" x14ac:dyDescent="0.25">
      <c r="A3026" s="2" t="s">
        <v>4793</v>
      </c>
      <c r="B3026" s="2">
        <v>6.9</v>
      </c>
    </row>
    <row r="3027" spans="1:2" x14ac:dyDescent="0.25">
      <c r="A3027" s="2" t="s">
        <v>2468</v>
      </c>
      <c r="B3027" s="2">
        <v>5.9</v>
      </c>
    </row>
    <row r="3028" spans="1:2" x14ac:dyDescent="0.25">
      <c r="A3028" s="2" t="s">
        <v>1439</v>
      </c>
      <c r="B3028" s="2">
        <v>6.1</v>
      </c>
    </row>
    <row r="3029" spans="1:2" x14ac:dyDescent="0.25">
      <c r="A3029" s="2" t="s">
        <v>1099</v>
      </c>
      <c r="B3029" s="2">
        <v>5.8</v>
      </c>
    </row>
    <row r="3030" spans="1:2" x14ac:dyDescent="0.25">
      <c r="A3030" s="2" t="s">
        <v>2164</v>
      </c>
      <c r="B3030" s="2">
        <v>7.3</v>
      </c>
    </row>
    <row r="3031" spans="1:2" x14ac:dyDescent="0.25">
      <c r="A3031" s="2" t="s">
        <v>3159</v>
      </c>
      <c r="B3031" s="2">
        <v>5.9</v>
      </c>
    </row>
    <row r="3032" spans="1:2" x14ac:dyDescent="0.25">
      <c r="A3032" s="2" t="s">
        <v>3752</v>
      </c>
      <c r="B3032" s="2">
        <v>5.5</v>
      </c>
    </row>
    <row r="3033" spans="1:2" x14ac:dyDescent="0.25">
      <c r="A3033" s="2" t="s">
        <v>936</v>
      </c>
      <c r="B3033" s="2">
        <v>5</v>
      </c>
    </row>
    <row r="3034" spans="1:2" x14ac:dyDescent="0.25">
      <c r="A3034" s="2" t="s">
        <v>2396</v>
      </c>
      <c r="B3034" s="2">
        <v>7</v>
      </c>
    </row>
    <row r="3035" spans="1:2" x14ac:dyDescent="0.25">
      <c r="A3035" s="2" t="s">
        <v>690</v>
      </c>
      <c r="B3035" s="2">
        <v>7.8</v>
      </c>
    </row>
    <row r="3036" spans="1:2" x14ac:dyDescent="0.25">
      <c r="A3036" s="2" t="s">
        <v>4497</v>
      </c>
      <c r="B3036" s="2">
        <v>6.4</v>
      </c>
    </row>
    <row r="3037" spans="1:2" x14ac:dyDescent="0.25">
      <c r="A3037" s="2" t="s">
        <v>1942</v>
      </c>
      <c r="B3037" s="2">
        <v>5.9</v>
      </c>
    </row>
    <row r="3038" spans="1:2" x14ac:dyDescent="0.25">
      <c r="A3038" s="2" t="s">
        <v>2468</v>
      </c>
      <c r="B3038" s="2">
        <v>7</v>
      </c>
    </row>
    <row r="3039" spans="1:2" x14ac:dyDescent="0.25">
      <c r="A3039" s="2" t="s">
        <v>3159</v>
      </c>
      <c r="B3039" s="2">
        <v>6.1</v>
      </c>
    </row>
    <row r="3040" spans="1:2" x14ac:dyDescent="0.25">
      <c r="A3040" s="2" t="s">
        <v>8575</v>
      </c>
      <c r="B3040" s="2">
        <v>6.9</v>
      </c>
    </row>
    <row r="3041" spans="1:2" x14ac:dyDescent="0.25">
      <c r="A3041" s="2" t="s">
        <v>8580</v>
      </c>
      <c r="B3041" s="2">
        <v>7.5</v>
      </c>
    </row>
    <row r="3042" spans="1:2" x14ac:dyDescent="0.25">
      <c r="A3042" s="2" t="s">
        <v>1639</v>
      </c>
      <c r="B3042" s="2">
        <v>7.3</v>
      </c>
    </row>
    <row r="3043" spans="1:2" x14ac:dyDescent="0.25">
      <c r="A3043" s="2" t="s">
        <v>4972</v>
      </c>
      <c r="B3043" s="2">
        <v>6.5</v>
      </c>
    </row>
    <row r="3044" spans="1:2" x14ac:dyDescent="0.25">
      <c r="A3044" s="2" t="s">
        <v>161</v>
      </c>
      <c r="B3044" s="2">
        <v>6.2</v>
      </c>
    </row>
    <row r="3045" spans="1:2" x14ac:dyDescent="0.25">
      <c r="A3045" s="2" t="s">
        <v>40</v>
      </c>
      <c r="B3045" s="2">
        <v>6.7</v>
      </c>
    </row>
    <row r="3046" spans="1:2" x14ac:dyDescent="0.25">
      <c r="A3046" s="2" t="s">
        <v>1942</v>
      </c>
      <c r="B3046" s="2">
        <v>6</v>
      </c>
    </row>
    <row r="3047" spans="1:2" x14ac:dyDescent="0.25">
      <c r="A3047" s="2" t="s">
        <v>1942</v>
      </c>
      <c r="B3047" s="2">
        <v>6.3</v>
      </c>
    </row>
    <row r="3048" spans="1:2" x14ac:dyDescent="0.25">
      <c r="A3048" s="2" t="s">
        <v>1639</v>
      </c>
      <c r="B3048" s="2">
        <v>5.8</v>
      </c>
    </row>
    <row r="3049" spans="1:2" x14ac:dyDescent="0.25">
      <c r="A3049" s="2" t="s">
        <v>5784</v>
      </c>
      <c r="B3049" s="2">
        <v>6.1</v>
      </c>
    </row>
    <row r="3050" spans="1:2" x14ac:dyDescent="0.25">
      <c r="A3050" s="2" t="s">
        <v>8602</v>
      </c>
      <c r="B3050" s="2">
        <v>6.9</v>
      </c>
    </row>
    <row r="3051" spans="1:2" x14ac:dyDescent="0.25">
      <c r="A3051" s="2" t="s">
        <v>684</v>
      </c>
      <c r="B3051" s="2">
        <v>8.3000000000000007</v>
      </c>
    </row>
    <row r="3052" spans="1:2" x14ac:dyDescent="0.25">
      <c r="A3052" s="2" t="s">
        <v>6042</v>
      </c>
      <c r="B3052" s="2">
        <v>5.4</v>
      </c>
    </row>
    <row r="3053" spans="1:2" x14ac:dyDescent="0.25">
      <c r="A3053" s="2" t="s">
        <v>3552</v>
      </c>
      <c r="B3053" s="2">
        <v>6.7</v>
      </c>
    </row>
    <row r="3054" spans="1:2" x14ac:dyDescent="0.25">
      <c r="A3054" s="2" t="s">
        <v>6501</v>
      </c>
      <c r="B3054" s="2">
        <v>7.4</v>
      </c>
    </row>
    <row r="3055" spans="1:2" x14ac:dyDescent="0.25">
      <c r="A3055" s="2" t="s">
        <v>1639</v>
      </c>
      <c r="B3055" s="2">
        <v>5.6</v>
      </c>
    </row>
    <row r="3056" spans="1:2" x14ac:dyDescent="0.25">
      <c r="A3056" s="2" t="s">
        <v>8613</v>
      </c>
      <c r="B3056" s="2">
        <v>6.5</v>
      </c>
    </row>
    <row r="3057" spans="1:2" x14ac:dyDescent="0.25">
      <c r="A3057" s="2" t="s">
        <v>47</v>
      </c>
      <c r="B3057" s="2">
        <v>6.5</v>
      </c>
    </row>
    <row r="3058" spans="1:2" x14ac:dyDescent="0.25">
      <c r="A3058" s="2" t="s">
        <v>1144</v>
      </c>
      <c r="B3058" s="2">
        <v>5.8</v>
      </c>
    </row>
    <row r="3059" spans="1:2" x14ac:dyDescent="0.25">
      <c r="A3059" s="2" t="s">
        <v>2560</v>
      </c>
      <c r="B3059" s="2">
        <v>5</v>
      </c>
    </row>
    <row r="3060" spans="1:2" x14ac:dyDescent="0.25">
      <c r="A3060" s="2" t="s">
        <v>1099</v>
      </c>
      <c r="B3060" s="2">
        <v>5.5</v>
      </c>
    </row>
    <row r="3061" spans="1:2" x14ac:dyDescent="0.25">
      <c r="A3061" s="2" t="s">
        <v>1099</v>
      </c>
      <c r="B3061" s="2">
        <v>6.5</v>
      </c>
    </row>
    <row r="3062" spans="1:2" x14ac:dyDescent="0.25">
      <c r="A3062" s="2" t="s">
        <v>1265</v>
      </c>
      <c r="B3062" s="2">
        <v>7.2</v>
      </c>
    </row>
    <row r="3063" spans="1:2" x14ac:dyDescent="0.25">
      <c r="A3063" s="2" t="s">
        <v>142</v>
      </c>
      <c r="B3063" s="2">
        <v>7.3</v>
      </c>
    </row>
    <row r="3064" spans="1:2" x14ac:dyDescent="0.25">
      <c r="A3064" s="2" t="s">
        <v>2714</v>
      </c>
      <c r="B3064" s="2">
        <v>7.2</v>
      </c>
    </row>
    <row r="3065" spans="1:2" x14ac:dyDescent="0.25">
      <c r="A3065" s="2" t="s">
        <v>1942</v>
      </c>
      <c r="B3065" s="2">
        <v>5.2</v>
      </c>
    </row>
    <row r="3066" spans="1:2" x14ac:dyDescent="0.25">
      <c r="A3066" s="2" t="s">
        <v>3791</v>
      </c>
      <c r="B3066" s="2">
        <v>5.7</v>
      </c>
    </row>
    <row r="3067" spans="1:2" x14ac:dyDescent="0.25">
      <c r="A3067" s="2" t="s">
        <v>1942</v>
      </c>
      <c r="B3067" s="2">
        <v>4.7</v>
      </c>
    </row>
    <row r="3068" spans="1:2" x14ac:dyDescent="0.25">
      <c r="A3068" s="2" t="s">
        <v>3120</v>
      </c>
      <c r="B3068" s="2">
        <v>5.9</v>
      </c>
    </row>
    <row r="3069" spans="1:2" x14ac:dyDescent="0.25">
      <c r="A3069" s="2" t="s">
        <v>3386</v>
      </c>
      <c r="B3069" s="2">
        <v>6.8</v>
      </c>
    </row>
    <row r="3070" spans="1:2" x14ac:dyDescent="0.25">
      <c r="A3070" s="2" t="s">
        <v>2560</v>
      </c>
      <c r="B3070" s="2">
        <v>5.9</v>
      </c>
    </row>
    <row r="3071" spans="1:2" x14ac:dyDescent="0.25">
      <c r="A3071" s="2" t="s">
        <v>47</v>
      </c>
      <c r="B3071" s="2">
        <v>5.3</v>
      </c>
    </row>
    <row r="3072" spans="1:2" x14ac:dyDescent="0.25">
      <c r="A3072" s="2" t="s">
        <v>3552</v>
      </c>
      <c r="B3072" s="2">
        <v>6</v>
      </c>
    </row>
    <row r="3073" spans="1:2" x14ac:dyDescent="0.25">
      <c r="A3073" s="2" t="s">
        <v>1639</v>
      </c>
      <c r="B3073" s="2">
        <v>7.7</v>
      </c>
    </row>
    <row r="3074" spans="1:2" x14ac:dyDescent="0.25">
      <c r="A3074" s="2" t="s">
        <v>1806</v>
      </c>
      <c r="B3074" s="2">
        <v>4.4000000000000004</v>
      </c>
    </row>
    <row r="3075" spans="1:2" x14ac:dyDescent="0.25">
      <c r="A3075" s="2" t="s">
        <v>1639</v>
      </c>
      <c r="B3075" s="2">
        <v>6.6</v>
      </c>
    </row>
    <row r="3076" spans="1:2" x14ac:dyDescent="0.25">
      <c r="A3076" s="2" t="s">
        <v>4336</v>
      </c>
      <c r="B3076" s="2">
        <v>6.7</v>
      </c>
    </row>
    <row r="3077" spans="1:2" x14ac:dyDescent="0.25">
      <c r="A3077" s="2" t="s">
        <v>1748</v>
      </c>
      <c r="B3077" s="2">
        <v>5.5</v>
      </c>
    </row>
    <row r="3078" spans="1:2" x14ac:dyDescent="0.25">
      <c r="A3078" s="2" t="s">
        <v>4725</v>
      </c>
      <c r="B3078" s="2">
        <v>6.5</v>
      </c>
    </row>
    <row r="3079" spans="1:2" x14ac:dyDescent="0.25">
      <c r="A3079" s="2" t="s">
        <v>1392</v>
      </c>
      <c r="B3079" s="2">
        <v>6.2</v>
      </c>
    </row>
    <row r="3080" spans="1:2" x14ac:dyDescent="0.25">
      <c r="A3080" s="2" t="s">
        <v>7386</v>
      </c>
      <c r="B3080" s="2">
        <v>7.1</v>
      </c>
    </row>
    <row r="3081" spans="1:2" x14ac:dyDescent="0.25">
      <c r="A3081" s="2" t="s">
        <v>3406</v>
      </c>
      <c r="B3081" s="2">
        <v>6.1</v>
      </c>
    </row>
    <row r="3082" spans="1:2" x14ac:dyDescent="0.25">
      <c r="A3082" s="2" t="s">
        <v>8666</v>
      </c>
      <c r="B3082" s="2">
        <v>7.1</v>
      </c>
    </row>
    <row r="3083" spans="1:2" x14ac:dyDescent="0.25">
      <c r="A3083" s="2" t="s">
        <v>754</v>
      </c>
      <c r="B3083" s="2">
        <v>6</v>
      </c>
    </row>
    <row r="3084" spans="1:2" x14ac:dyDescent="0.25">
      <c r="A3084" s="2" t="s">
        <v>2164</v>
      </c>
      <c r="B3084" s="2">
        <v>7.4</v>
      </c>
    </row>
    <row r="3085" spans="1:2" x14ac:dyDescent="0.25">
      <c r="A3085" s="2" t="s">
        <v>684</v>
      </c>
      <c r="B3085" s="2">
        <v>5.9</v>
      </c>
    </row>
    <row r="3086" spans="1:2" x14ac:dyDescent="0.25">
      <c r="A3086" s="2" t="s">
        <v>2555</v>
      </c>
      <c r="B3086" s="2">
        <v>4.0999999999999996</v>
      </c>
    </row>
    <row r="3087" spans="1:2" x14ac:dyDescent="0.25">
      <c r="A3087" s="2" t="s">
        <v>1094</v>
      </c>
      <c r="B3087" s="2">
        <v>5.8</v>
      </c>
    </row>
    <row r="3088" spans="1:2" x14ac:dyDescent="0.25">
      <c r="A3088" s="2" t="s">
        <v>326</v>
      </c>
      <c r="B3088" s="2">
        <v>5.9</v>
      </c>
    </row>
    <row r="3089" spans="1:2" x14ac:dyDescent="0.25">
      <c r="A3089" s="2" t="s">
        <v>1017</v>
      </c>
      <c r="B3089" s="2">
        <v>7</v>
      </c>
    </row>
    <row r="3090" spans="1:2" x14ac:dyDescent="0.25">
      <c r="A3090" s="2" t="s">
        <v>3280</v>
      </c>
      <c r="B3090" s="2">
        <v>6.8</v>
      </c>
    </row>
    <row r="3091" spans="1:2" x14ac:dyDescent="0.25">
      <c r="A3091" s="2" t="s">
        <v>152</v>
      </c>
      <c r="B3091" s="2">
        <v>7.4</v>
      </c>
    </row>
    <row r="3092" spans="1:2" x14ac:dyDescent="0.25">
      <c r="A3092" s="2" t="s">
        <v>581</v>
      </c>
      <c r="B3092" s="2">
        <v>7.1</v>
      </c>
    </row>
    <row r="3093" spans="1:2" x14ac:dyDescent="0.25">
      <c r="A3093" s="2" t="s">
        <v>4273</v>
      </c>
      <c r="B3093" s="2">
        <v>7</v>
      </c>
    </row>
    <row r="3094" spans="1:2" x14ac:dyDescent="0.25">
      <c r="A3094" s="2" t="s">
        <v>1099</v>
      </c>
      <c r="B3094" s="2">
        <v>5.8</v>
      </c>
    </row>
    <row r="3095" spans="1:2" x14ac:dyDescent="0.25">
      <c r="A3095" s="2" t="s">
        <v>1094</v>
      </c>
      <c r="B3095" s="2">
        <v>7.8</v>
      </c>
    </row>
    <row r="3096" spans="1:2" x14ac:dyDescent="0.25">
      <c r="A3096" s="2" t="s">
        <v>8697</v>
      </c>
      <c r="B3096" s="2">
        <v>6.5</v>
      </c>
    </row>
    <row r="3097" spans="1:2" x14ac:dyDescent="0.25">
      <c r="A3097" s="2" t="s">
        <v>8699</v>
      </c>
      <c r="B3097" s="2">
        <v>7</v>
      </c>
    </row>
    <row r="3098" spans="1:2" x14ac:dyDescent="0.25">
      <c r="A3098" s="2" t="s">
        <v>3657</v>
      </c>
      <c r="B3098" s="2">
        <v>6.3</v>
      </c>
    </row>
    <row r="3099" spans="1:2" x14ac:dyDescent="0.25">
      <c r="A3099" s="2" t="s">
        <v>1099</v>
      </c>
      <c r="B3099" s="2">
        <v>5.3</v>
      </c>
    </row>
    <row r="3100" spans="1:2" x14ac:dyDescent="0.25">
      <c r="A3100" s="2" t="s">
        <v>581</v>
      </c>
      <c r="B3100" s="2">
        <v>6.8</v>
      </c>
    </row>
    <row r="3101" spans="1:2" x14ac:dyDescent="0.25">
      <c r="A3101" s="2" t="s">
        <v>942</v>
      </c>
      <c r="B3101" s="2">
        <v>5.5</v>
      </c>
    </row>
    <row r="3102" spans="1:2" x14ac:dyDescent="0.25">
      <c r="A3102" s="2" t="s">
        <v>1385</v>
      </c>
      <c r="B3102" s="2">
        <v>7.4</v>
      </c>
    </row>
    <row r="3103" spans="1:2" x14ac:dyDescent="0.25">
      <c r="A3103" s="2" t="s">
        <v>1094</v>
      </c>
      <c r="B3103" s="2">
        <v>4.3</v>
      </c>
    </row>
    <row r="3104" spans="1:2" x14ac:dyDescent="0.25">
      <c r="A3104" s="2" t="s">
        <v>1186</v>
      </c>
      <c r="B3104" s="2">
        <v>6</v>
      </c>
    </row>
    <row r="3105" spans="1:2" x14ac:dyDescent="0.25">
      <c r="A3105" s="2" t="s">
        <v>2300</v>
      </c>
      <c r="B3105" s="2">
        <v>5.2</v>
      </c>
    </row>
    <row r="3106" spans="1:2" x14ac:dyDescent="0.25">
      <c r="A3106" s="2" t="s">
        <v>8711</v>
      </c>
      <c r="B3106" s="2">
        <v>6.7</v>
      </c>
    </row>
    <row r="3107" spans="1:2" x14ac:dyDescent="0.25">
      <c r="A3107" s="2" t="s">
        <v>1094</v>
      </c>
      <c r="B3107" s="2">
        <v>6.3</v>
      </c>
    </row>
    <row r="3108" spans="1:2" x14ac:dyDescent="0.25">
      <c r="A3108" s="2" t="s">
        <v>1265</v>
      </c>
      <c r="B3108" s="2">
        <v>8.6</v>
      </c>
    </row>
    <row r="3109" spans="1:2" x14ac:dyDescent="0.25">
      <c r="A3109" s="2" t="s">
        <v>3048</v>
      </c>
      <c r="B3109" s="2">
        <v>6.1</v>
      </c>
    </row>
    <row r="3110" spans="1:2" x14ac:dyDescent="0.25">
      <c r="A3110" s="2" t="s">
        <v>4822</v>
      </c>
      <c r="B3110" s="2">
        <v>5.8</v>
      </c>
    </row>
    <row r="3111" spans="1:2" x14ac:dyDescent="0.25">
      <c r="A3111" s="2" t="s">
        <v>8725</v>
      </c>
      <c r="B3111" s="2">
        <v>7.7</v>
      </c>
    </row>
    <row r="3112" spans="1:2" x14ac:dyDescent="0.25">
      <c r="A3112" s="2" t="s">
        <v>1017</v>
      </c>
      <c r="B3112" s="2">
        <v>8</v>
      </c>
    </row>
    <row r="3113" spans="1:2" x14ac:dyDescent="0.25">
      <c r="A3113" s="2" t="s">
        <v>8731</v>
      </c>
      <c r="B3113" s="2">
        <v>5.6</v>
      </c>
    </row>
    <row r="3114" spans="1:2" x14ac:dyDescent="0.25">
      <c r="A3114" s="2" t="s">
        <v>1639</v>
      </c>
      <c r="B3114" s="2">
        <v>6.7</v>
      </c>
    </row>
    <row r="3115" spans="1:2" x14ac:dyDescent="0.25">
      <c r="A3115" s="2" t="s">
        <v>2459</v>
      </c>
      <c r="B3115" s="2">
        <v>6.6</v>
      </c>
    </row>
    <row r="3116" spans="1:2" x14ac:dyDescent="0.25">
      <c r="A3116" s="2" t="s">
        <v>3371</v>
      </c>
      <c r="B3116" s="2">
        <v>4.2</v>
      </c>
    </row>
    <row r="3117" spans="1:2" x14ac:dyDescent="0.25">
      <c r="A3117" s="2" t="s">
        <v>2164</v>
      </c>
      <c r="B3117" s="2">
        <v>6.6</v>
      </c>
    </row>
    <row r="3118" spans="1:2" x14ac:dyDescent="0.25">
      <c r="A3118" s="2" t="s">
        <v>1748</v>
      </c>
      <c r="B3118" s="2">
        <v>4.0999999999999996</v>
      </c>
    </row>
    <row r="3119" spans="1:2" x14ac:dyDescent="0.25">
      <c r="A3119" s="2" t="s">
        <v>8746</v>
      </c>
      <c r="B3119" s="2">
        <v>7.3</v>
      </c>
    </row>
    <row r="3120" spans="1:2" x14ac:dyDescent="0.25">
      <c r="A3120" s="2" t="s">
        <v>3386</v>
      </c>
      <c r="B3120" s="2">
        <v>7.1</v>
      </c>
    </row>
    <row r="3121" spans="1:2" x14ac:dyDescent="0.25">
      <c r="A3121" s="2" t="s">
        <v>1639</v>
      </c>
      <c r="B3121" s="2">
        <v>6.5</v>
      </c>
    </row>
    <row r="3122" spans="1:2" x14ac:dyDescent="0.25">
      <c r="A3122" s="2" t="s">
        <v>152</v>
      </c>
      <c r="B3122" s="2">
        <v>7</v>
      </c>
    </row>
    <row r="3123" spans="1:2" x14ac:dyDescent="0.25">
      <c r="A3123" s="2" t="s">
        <v>3421</v>
      </c>
      <c r="B3123" s="2">
        <v>5.5</v>
      </c>
    </row>
    <row r="3124" spans="1:2" x14ac:dyDescent="0.25">
      <c r="A3124" s="2" t="s">
        <v>321</v>
      </c>
      <c r="B3124" s="2">
        <v>6.6</v>
      </c>
    </row>
    <row r="3125" spans="1:2" x14ac:dyDescent="0.25">
      <c r="A3125" s="2" t="s">
        <v>1396</v>
      </c>
      <c r="B3125" s="2">
        <v>7.1</v>
      </c>
    </row>
    <row r="3126" spans="1:2" x14ac:dyDescent="0.25">
      <c r="A3126" s="2" t="s">
        <v>1385</v>
      </c>
      <c r="B3126" s="2">
        <v>7.9</v>
      </c>
    </row>
    <row r="3127" spans="1:2" x14ac:dyDescent="0.25">
      <c r="A3127" s="2" t="s">
        <v>152</v>
      </c>
      <c r="B3127" s="2">
        <v>7.1</v>
      </c>
    </row>
    <row r="3128" spans="1:2" x14ac:dyDescent="0.25">
      <c r="A3128" s="2" t="s">
        <v>628</v>
      </c>
      <c r="B3128" s="2">
        <v>5.6</v>
      </c>
    </row>
    <row r="3129" spans="1:2" x14ac:dyDescent="0.25">
      <c r="A3129" s="2" t="s">
        <v>3055</v>
      </c>
      <c r="B3129" s="2">
        <v>7.3</v>
      </c>
    </row>
    <row r="3130" spans="1:2" x14ac:dyDescent="0.25">
      <c r="A3130" s="2" t="s">
        <v>1094</v>
      </c>
      <c r="B3130" s="2">
        <v>3.3</v>
      </c>
    </row>
    <row r="3131" spans="1:2" x14ac:dyDescent="0.25">
      <c r="A3131" s="2" t="s">
        <v>3386</v>
      </c>
      <c r="B3131" s="2">
        <v>6.5</v>
      </c>
    </row>
    <row r="3132" spans="1:2" x14ac:dyDescent="0.25">
      <c r="A3132" s="2" t="s">
        <v>1942</v>
      </c>
      <c r="B3132" s="2">
        <v>4.8</v>
      </c>
    </row>
    <row r="3133" spans="1:2" x14ac:dyDescent="0.25">
      <c r="A3133" s="2" t="s">
        <v>7815</v>
      </c>
      <c r="B3133" s="2">
        <v>5.2</v>
      </c>
    </row>
    <row r="3134" spans="1:2" x14ac:dyDescent="0.25">
      <c r="A3134" s="2" t="s">
        <v>1639</v>
      </c>
      <c r="B3134" s="2">
        <v>6.3</v>
      </c>
    </row>
    <row r="3135" spans="1:2" x14ac:dyDescent="0.25">
      <c r="A3135" s="2" t="s">
        <v>152</v>
      </c>
      <c r="B3135" s="2">
        <v>7.2</v>
      </c>
    </row>
    <row r="3136" spans="1:2" x14ac:dyDescent="0.25">
      <c r="A3136" s="2" t="s">
        <v>1258</v>
      </c>
      <c r="B3136" s="2">
        <v>6.8</v>
      </c>
    </row>
    <row r="3137" spans="1:2" x14ac:dyDescent="0.25">
      <c r="A3137" s="2" t="s">
        <v>2672</v>
      </c>
      <c r="B3137" s="2">
        <v>5.7</v>
      </c>
    </row>
    <row r="3138" spans="1:2" x14ac:dyDescent="0.25">
      <c r="A3138" s="2" t="s">
        <v>152</v>
      </c>
      <c r="B3138" s="2">
        <v>7.2</v>
      </c>
    </row>
    <row r="3139" spans="1:2" x14ac:dyDescent="0.25">
      <c r="A3139" s="2" t="s">
        <v>1126</v>
      </c>
      <c r="B3139" s="2">
        <v>6.9</v>
      </c>
    </row>
    <row r="3140" spans="1:2" x14ac:dyDescent="0.25">
      <c r="A3140" s="2" t="s">
        <v>399</v>
      </c>
      <c r="B3140" s="2">
        <v>6.3</v>
      </c>
    </row>
    <row r="3141" spans="1:2" x14ac:dyDescent="0.25">
      <c r="A3141" s="2" t="s">
        <v>3657</v>
      </c>
      <c r="B3141" s="2">
        <v>6.2</v>
      </c>
    </row>
    <row r="3142" spans="1:2" x14ac:dyDescent="0.25">
      <c r="A3142" s="2" t="s">
        <v>3258</v>
      </c>
      <c r="B3142" s="2">
        <v>6.7</v>
      </c>
    </row>
    <row r="3143" spans="1:2" x14ac:dyDescent="0.25">
      <c r="A3143" s="2" t="s">
        <v>1639</v>
      </c>
      <c r="B3143" s="2">
        <v>6.5</v>
      </c>
    </row>
    <row r="3144" spans="1:2" x14ac:dyDescent="0.25">
      <c r="A3144" s="2" t="s">
        <v>1385</v>
      </c>
      <c r="B3144" s="2">
        <v>7.2</v>
      </c>
    </row>
    <row r="3145" spans="1:2" x14ac:dyDescent="0.25">
      <c r="A3145" s="2" t="s">
        <v>1094</v>
      </c>
      <c r="B3145" s="2">
        <v>5.3</v>
      </c>
    </row>
    <row r="3146" spans="1:2" x14ac:dyDescent="0.25">
      <c r="A3146" s="2" t="s">
        <v>152</v>
      </c>
      <c r="B3146" s="2">
        <v>6.7</v>
      </c>
    </row>
    <row r="3147" spans="1:2" x14ac:dyDescent="0.25">
      <c r="A3147" s="2" t="s">
        <v>2164</v>
      </c>
      <c r="B3147" s="2">
        <v>6.2</v>
      </c>
    </row>
    <row r="3148" spans="1:2" x14ac:dyDescent="0.25">
      <c r="A3148" s="2" t="s">
        <v>1099</v>
      </c>
      <c r="B3148" s="2">
        <v>3.6</v>
      </c>
    </row>
    <row r="3149" spans="1:2" x14ac:dyDescent="0.25">
      <c r="A3149" s="2" t="s">
        <v>1131</v>
      </c>
      <c r="B3149" s="2">
        <v>5.7</v>
      </c>
    </row>
    <row r="3150" spans="1:2" x14ac:dyDescent="0.25">
      <c r="A3150" s="2" t="s">
        <v>2056</v>
      </c>
      <c r="B3150" s="2">
        <v>7.3</v>
      </c>
    </row>
    <row r="3151" spans="1:2" x14ac:dyDescent="0.25">
      <c r="A3151" s="2" t="s">
        <v>2164</v>
      </c>
      <c r="B3151" s="2">
        <v>5</v>
      </c>
    </row>
    <row r="3152" spans="1:2" x14ac:dyDescent="0.25">
      <c r="A3152" s="2" t="s">
        <v>3657</v>
      </c>
      <c r="B3152" s="2">
        <v>6.6</v>
      </c>
    </row>
    <row r="3153" spans="1:2" x14ac:dyDescent="0.25">
      <c r="A3153" s="2" t="s">
        <v>1017</v>
      </c>
      <c r="B3153" s="2">
        <v>6.6</v>
      </c>
    </row>
    <row r="3154" spans="1:2" x14ac:dyDescent="0.25">
      <c r="A3154" s="2" t="s">
        <v>152</v>
      </c>
      <c r="B3154" s="2">
        <v>6.8</v>
      </c>
    </row>
    <row r="3155" spans="1:2" x14ac:dyDescent="0.25">
      <c r="A3155" s="2" t="s">
        <v>4602</v>
      </c>
      <c r="B3155" s="2">
        <v>6.2</v>
      </c>
    </row>
    <row r="3156" spans="1:2" x14ac:dyDescent="0.25">
      <c r="A3156" s="2" t="s">
        <v>1639</v>
      </c>
      <c r="B3156" s="2">
        <v>7.3</v>
      </c>
    </row>
    <row r="3157" spans="1:2" x14ac:dyDescent="0.25">
      <c r="A3157" s="2" t="s">
        <v>8845</v>
      </c>
      <c r="B3157" s="2">
        <v>6.2</v>
      </c>
    </row>
    <row r="3158" spans="1:2" x14ac:dyDescent="0.25">
      <c r="A3158" s="2" t="s">
        <v>1639</v>
      </c>
      <c r="B3158" s="2">
        <v>6.9</v>
      </c>
    </row>
    <row r="3159" spans="1:2" x14ac:dyDescent="0.25">
      <c r="A3159" s="2" t="s">
        <v>7486</v>
      </c>
      <c r="B3159" s="2">
        <v>6.6</v>
      </c>
    </row>
    <row r="3160" spans="1:2" x14ac:dyDescent="0.25">
      <c r="A3160" s="2" t="s">
        <v>2560</v>
      </c>
      <c r="B3160" s="2">
        <v>6.3</v>
      </c>
    </row>
    <row r="3161" spans="1:2" x14ac:dyDescent="0.25">
      <c r="A3161" s="2" t="s">
        <v>2164</v>
      </c>
      <c r="B3161" s="2">
        <v>7</v>
      </c>
    </row>
    <row r="3162" spans="1:2" x14ac:dyDescent="0.25">
      <c r="A3162" s="2" t="s">
        <v>684</v>
      </c>
      <c r="B3162" s="2">
        <v>3.3</v>
      </c>
    </row>
    <row r="3163" spans="1:2" x14ac:dyDescent="0.25">
      <c r="A3163" s="2" t="s">
        <v>2164</v>
      </c>
      <c r="B3163" s="2">
        <v>6.7</v>
      </c>
    </row>
    <row r="3164" spans="1:2" x14ac:dyDescent="0.25">
      <c r="A3164" s="2" t="s">
        <v>1283</v>
      </c>
      <c r="B3164" s="2">
        <v>6.2</v>
      </c>
    </row>
    <row r="3165" spans="1:2" x14ac:dyDescent="0.25">
      <c r="A3165" s="2" t="s">
        <v>936</v>
      </c>
      <c r="B3165" s="2">
        <v>6.5</v>
      </c>
    </row>
    <row r="3166" spans="1:2" x14ac:dyDescent="0.25">
      <c r="A3166" s="2" t="s">
        <v>1094</v>
      </c>
      <c r="B3166" s="2">
        <v>3.5</v>
      </c>
    </row>
    <row r="3167" spans="1:2" x14ac:dyDescent="0.25">
      <c r="A3167" s="2" t="s">
        <v>1639</v>
      </c>
      <c r="B3167" s="2">
        <v>5.5</v>
      </c>
    </row>
    <row r="3168" spans="1:2" x14ac:dyDescent="0.25">
      <c r="A3168" s="2" t="s">
        <v>1099</v>
      </c>
      <c r="B3168" s="2">
        <v>5.9</v>
      </c>
    </row>
    <row r="3169" spans="1:2" x14ac:dyDescent="0.25">
      <c r="A3169" s="2" t="s">
        <v>1639</v>
      </c>
      <c r="B3169" s="2">
        <v>4.7</v>
      </c>
    </row>
    <row r="3170" spans="1:2" x14ac:dyDescent="0.25">
      <c r="A3170" s="2" t="s">
        <v>2164</v>
      </c>
      <c r="B3170" s="2">
        <v>4.2</v>
      </c>
    </row>
    <row r="3171" spans="1:2" x14ac:dyDescent="0.25">
      <c r="A3171" s="2" t="s">
        <v>1258</v>
      </c>
      <c r="B3171" s="2">
        <v>5.2</v>
      </c>
    </row>
    <row r="3172" spans="1:2" x14ac:dyDescent="0.25">
      <c r="A3172" s="2" t="s">
        <v>1972</v>
      </c>
      <c r="B3172" s="2">
        <v>5.2</v>
      </c>
    </row>
    <row r="3173" spans="1:2" x14ac:dyDescent="0.25">
      <c r="A3173" s="2" t="s">
        <v>1099</v>
      </c>
      <c r="B3173" s="2">
        <v>3.9</v>
      </c>
    </row>
    <row r="3174" spans="1:2" x14ac:dyDescent="0.25">
      <c r="A3174" s="2" t="s">
        <v>1444</v>
      </c>
      <c r="B3174" s="2">
        <v>6.1</v>
      </c>
    </row>
    <row r="3175" spans="1:2" x14ac:dyDescent="0.25">
      <c r="A3175" s="2" t="s">
        <v>3406</v>
      </c>
      <c r="B3175" s="2">
        <v>5.8</v>
      </c>
    </row>
    <row r="3176" spans="1:2" x14ac:dyDescent="0.25">
      <c r="A3176" s="2" t="s">
        <v>1639</v>
      </c>
      <c r="B3176" s="2">
        <v>6.7</v>
      </c>
    </row>
    <row r="3177" spans="1:2" x14ac:dyDescent="0.25">
      <c r="A3177" s="2" t="s">
        <v>610</v>
      </c>
      <c r="B3177" s="2">
        <v>5.7</v>
      </c>
    </row>
    <row r="3178" spans="1:2" x14ac:dyDescent="0.25">
      <c r="A3178" s="2" t="s">
        <v>3791</v>
      </c>
      <c r="B3178" s="2">
        <v>4.5</v>
      </c>
    </row>
    <row r="3179" spans="1:2" x14ac:dyDescent="0.25">
      <c r="A3179" s="2" t="s">
        <v>2560</v>
      </c>
      <c r="B3179" s="2">
        <v>6.9</v>
      </c>
    </row>
    <row r="3180" spans="1:2" x14ac:dyDescent="0.25">
      <c r="A3180" s="2" t="s">
        <v>8913</v>
      </c>
      <c r="B3180" s="2">
        <v>4.8</v>
      </c>
    </row>
    <row r="3181" spans="1:2" x14ac:dyDescent="0.25">
      <c r="A3181" s="2" t="s">
        <v>2157</v>
      </c>
      <c r="B3181" s="2">
        <v>6.3</v>
      </c>
    </row>
    <row r="3182" spans="1:2" x14ac:dyDescent="0.25">
      <c r="A3182" s="2" t="s">
        <v>936</v>
      </c>
      <c r="B3182" s="2">
        <v>6.9</v>
      </c>
    </row>
    <row r="3183" spans="1:2" x14ac:dyDescent="0.25">
      <c r="A3183" s="2" t="s">
        <v>8923</v>
      </c>
      <c r="B3183" s="2">
        <v>5.4</v>
      </c>
    </row>
    <row r="3184" spans="1:2" x14ac:dyDescent="0.25">
      <c r="A3184" s="2" t="s">
        <v>2619</v>
      </c>
      <c r="B3184" s="2">
        <v>3.8</v>
      </c>
    </row>
    <row r="3185" spans="1:2" x14ac:dyDescent="0.25">
      <c r="A3185" s="2" t="s">
        <v>152</v>
      </c>
      <c r="B3185" s="2">
        <v>7</v>
      </c>
    </row>
    <row r="3186" spans="1:2" x14ac:dyDescent="0.25">
      <c r="A3186" s="2" t="s">
        <v>1094</v>
      </c>
      <c r="B3186" s="2">
        <v>5.2</v>
      </c>
    </row>
    <row r="3187" spans="1:2" x14ac:dyDescent="0.25">
      <c r="A3187" s="2" t="s">
        <v>2914</v>
      </c>
      <c r="B3187" s="2">
        <v>7.3</v>
      </c>
    </row>
    <row r="3188" spans="1:2" x14ac:dyDescent="0.25">
      <c r="A3188" s="2" t="s">
        <v>3406</v>
      </c>
      <c r="B3188" s="2">
        <v>4.5999999999999996</v>
      </c>
    </row>
    <row r="3189" spans="1:2" x14ac:dyDescent="0.25">
      <c r="A3189" s="2" t="s">
        <v>8939</v>
      </c>
      <c r="B3189" s="2">
        <v>6.5</v>
      </c>
    </row>
    <row r="3190" spans="1:2" x14ac:dyDescent="0.25">
      <c r="A3190" s="2" t="s">
        <v>936</v>
      </c>
      <c r="B3190" s="2">
        <v>6.8</v>
      </c>
    </row>
    <row r="3191" spans="1:2" x14ac:dyDescent="0.25">
      <c r="A3191" s="2" t="s">
        <v>152</v>
      </c>
      <c r="B3191" s="2">
        <v>6.7</v>
      </c>
    </row>
    <row r="3192" spans="1:2" x14ac:dyDescent="0.25">
      <c r="A3192" s="2" t="s">
        <v>1094</v>
      </c>
      <c r="B3192" s="2">
        <v>6.1</v>
      </c>
    </row>
    <row r="3193" spans="1:2" x14ac:dyDescent="0.25">
      <c r="A3193" s="2" t="s">
        <v>321</v>
      </c>
      <c r="B3193" s="2">
        <v>5.2</v>
      </c>
    </row>
    <row r="3194" spans="1:2" x14ac:dyDescent="0.25">
      <c r="A3194" s="2" t="s">
        <v>40</v>
      </c>
      <c r="B3194" s="2">
        <v>6.9</v>
      </c>
    </row>
    <row r="3195" spans="1:2" x14ac:dyDescent="0.25">
      <c r="A3195" s="2" t="s">
        <v>2831</v>
      </c>
      <c r="B3195" s="2">
        <v>6</v>
      </c>
    </row>
    <row r="3196" spans="1:2" x14ac:dyDescent="0.25">
      <c r="A3196" s="2" t="s">
        <v>152</v>
      </c>
      <c r="B3196" s="2">
        <v>7.9</v>
      </c>
    </row>
    <row r="3197" spans="1:2" x14ac:dyDescent="0.25">
      <c r="A3197" s="2" t="s">
        <v>3406</v>
      </c>
      <c r="B3197" s="2">
        <v>4.5</v>
      </c>
    </row>
    <row r="3198" spans="1:2" x14ac:dyDescent="0.25">
      <c r="A3198" s="2" t="s">
        <v>3537</v>
      </c>
      <c r="B3198" s="2">
        <v>5.0999999999999996</v>
      </c>
    </row>
    <row r="3199" spans="1:2" x14ac:dyDescent="0.25">
      <c r="A3199" s="2" t="s">
        <v>909</v>
      </c>
      <c r="B3199" s="2">
        <v>7.6</v>
      </c>
    </row>
    <row r="3200" spans="1:2" x14ac:dyDescent="0.25">
      <c r="A3200" s="2" t="s">
        <v>8966</v>
      </c>
      <c r="B3200" s="2">
        <v>7.6</v>
      </c>
    </row>
    <row r="3201" spans="1:2" x14ac:dyDescent="0.25">
      <c r="A3201" s="2" t="s">
        <v>8971</v>
      </c>
      <c r="B3201" s="2">
        <v>6.7</v>
      </c>
    </row>
    <row r="3202" spans="1:2" x14ac:dyDescent="0.25">
      <c r="A3202" s="2" t="s">
        <v>1225</v>
      </c>
      <c r="B3202" s="2">
        <v>6.1</v>
      </c>
    </row>
    <row r="3203" spans="1:2" x14ac:dyDescent="0.25">
      <c r="A3203" s="2" t="s">
        <v>2157</v>
      </c>
      <c r="B3203" s="2">
        <v>7.5</v>
      </c>
    </row>
    <row r="3204" spans="1:2" x14ac:dyDescent="0.25">
      <c r="A3204" s="2" t="s">
        <v>8980</v>
      </c>
      <c r="B3204" s="2">
        <v>6</v>
      </c>
    </row>
    <row r="3205" spans="1:2" x14ac:dyDescent="0.25">
      <c r="A3205" s="2" t="s">
        <v>1209</v>
      </c>
      <c r="B3205" s="2">
        <v>7.1</v>
      </c>
    </row>
    <row r="3206" spans="1:2" x14ac:dyDescent="0.25">
      <c r="A3206" s="2" t="s">
        <v>8985</v>
      </c>
      <c r="B3206" s="2">
        <v>7.5</v>
      </c>
    </row>
    <row r="3207" spans="1:2" x14ac:dyDescent="0.25">
      <c r="A3207" s="2" t="s">
        <v>152</v>
      </c>
      <c r="B3207" s="2">
        <v>6.9</v>
      </c>
    </row>
    <row r="3208" spans="1:2" x14ac:dyDescent="0.25">
      <c r="A3208" s="2" t="s">
        <v>6042</v>
      </c>
      <c r="B3208" s="2">
        <v>8.5</v>
      </c>
    </row>
    <row r="3209" spans="1:2" x14ac:dyDescent="0.25">
      <c r="A3209" s="2" t="s">
        <v>3406</v>
      </c>
      <c r="B3209" s="2">
        <v>7.5</v>
      </c>
    </row>
    <row r="3210" spans="1:2" x14ac:dyDescent="0.25">
      <c r="A3210" s="2" t="s">
        <v>2692</v>
      </c>
      <c r="B3210" s="2">
        <v>6.6</v>
      </c>
    </row>
    <row r="3211" spans="1:2" x14ac:dyDescent="0.25">
      <c r="A3211" s="2" t="s">
        <v>7114</v>
      </c>
      <c r="B3211" s="2">
        <v>8</v>
      </c>
    </row>
    <row r="3212" spans="1:2" x14ac:dyDescent="0.25">
      <c r="A3212" s="2" t="s">
        <v>40</v>
      </c>
      <c r="B3212" s="2">
        <v>7</v>
      </c>
    </row>
    <row r="3213" spans="1:2" x14ac:dyDescent="0.25">
      <c r="A3213" s="2" t="s">
        <v>7386</v>
      </c>
      <c r="B3213" s="2">
        <v>5.8</v>
      </c>
    </row>
    <row r="3214" spans="1:2" x14ac:dyDescent="0.25">
      <c r="A3214" s="2" t="s">
        <v>936</v>
      </c>
      <c r="B3214" s="2">
        <v>7.3</v>
      </c>
    </row>
    <row r="3215" spans="1:2" x14ac:dyDescent="0.25">
      <c r="A3215" s="2" t="s">
        <v>3562</v>
      </c>
      <c r="B3215" s="2">
        <v>6.8</v>
      </c>
    </row>
    <row r="3216" spans="1:2" x14ac:dyDescent="0.25">
      <c r="A3216" s="2" t="s">
        <v>1639</v>
      </c>
      <c r="B3216" s="2">
        <v>6.7</v>
      </c>
    </row>
    <row r="3217" spans="1:2" x14ac:dyDescent="0.25">
      <c r="A3217" s="2" t="s">
        <v>4475</v>
      </c>
      <c r="B3217" s="2">
        <v>6.5</v>
      </c>
    </row>
    <row r="3218" spans="1:2" x14ac:dyDescent="0.25">
      <c r="A3218" s="2" t="s">
        <v>1856</v>
      </c>
      <c r="B3218" s="2">
        <v>8</v>
      </c>
    </row>
    <row r="3219" spans="1:2" x14ac:dyDescent="0.25">
      <c r="A3219" s="2" t="s">
        <v>1439</v>
      </c>
      <c r="B3219" s="2">
        <v>6.5</v>
      </c>
    </row>
    <row r="3220" spans="1:2" x14ac:dyDescent="0.25">
      <c r="A3220" s="2" t="s">
        <v>936</v>
      </c>
      <c r="B3220" s="2">
        <v>4.9000000000000004</v>
      </c>
    </row>
    <row r="3221" spans="1:2" x14ac:dyDescent="0.25">
      <c r="A3221" s="2" t="s">
        <v>2645</v>
      </c>
      <c r="B3221" s="2">
        <v>7.1</v>
      </c>
    </row>
    <row r="3222" spans="1:2" x14ac:dyDescent="0.25">
      <c r="A3222" s="2" t="s">
        <v>2560</v>
      </c>
      <c r="B3222" s="2">
        <v>7</v>
      </c>
    </row>
    <row r="3223" spans="1:2" x14ac:dyDescent="0.25">
      <c r="A3223" s="2" t="s">
        <v>1385</v>
      </c>
      <c r="B3223" s="2">
        <v>7</v>
      </c>
    </row>
    <row r="3224" spans="1:2" x14ac:dyDescent="0.25">
      <c r="A3224" s="2" t="s">
        <v>1094</v>
      </c>
      <c r="B3224" s="2">
        <v>7.5</v>
      </c>
    </row>
    <row r="3225" spans="1:2" x14ac:dyDescent="0.25">
      <c r="A3225" s="2" t="s">
        <v>3905</v>
      </c>
      <c r="B3225" s="2">
        <v>4.5</v>
      </c>
    </row>
    <row r="3226" spans="1:2" x14ac:dyDescent="0.25">
      <c r="A3226" s="2" t="s">
        <v>1099</v>
      </c>
      <c r="B3226" s="2">
        <v>5.5</v>
      </c>
    </row>
    <row r="3227" spans="1:2" x14ac:dyDescent="0.25">
      <c r="A3227" s="2" t="s">
        <v>9036</v>
      </c>
      <c r="B3227" s="2">
        <v>7.7</v>
      </c>
    </row>
    <row r="3228" spans="1:2" x14ac:dyDescent="0.25">
      <c r="A3228" s="2" t="s">
        <v>1639</v>
      </c>
      <c r="B3228" s="2">
        <v>7.2</v>
      </c>
    </row>
    <row r="3229" spans="1:2" x14ac:dyDescent="0.25">
      <c r="A3229" s="2" t="s">
        <v>1099</v>
      </c>
      <c r="B3229" s="2">
        <v>4.8</v>
      </c>
    </row>
    <row r="3230" spans="1:2" x14ac:dyDescent="0.25">
      <c r="A3230" s="2" t="s">
        <v>321</v>
      </c>
      <c r="B3230" s="2">
        <v>6.7</v>
      </c>
    </row>
    <row r="3231" spans="1:2" x14ac:dyDescent="0.25">
      <c r="A3231" s="2" t="s">
        <v>1639</v>
      </c>
      <c r="B3231" s="2">
        <v>7</v>
      </c>
    </row>
    <row r="3232" spans="1:2" x14ac:dyDescent="0.25">
      <c r="A3232" s="2" t="s">
        <v>1094</v>
      </c>
      <c r="B3232" s="2">
        <v>6.5</v>
      </c>
    </row>
    <row r="3233" spans="1:2" x14ac:dyDescent="0.25">
      <c r="A3233" s="2" t="s">
        <v>7438</v>
      </c>
      <c r="B3233" s="2">
        <v>7.4</v>
      </c>
    </row>
    <row r="3234" spans="1:2" x14ac:dyDescent="0.25">
      <c r="A3234" s="2" t="s">
        <v>2778</v>
      </c>
      <c r="B3234" s="2">
        <v>5.7</v>
      </c>
    </row>
    <row r="3235" spans="1:2" x14ac:dyDescent="0.25">
      <c r="A3235" s="2" t="s">
        <v>1072</v>
      </c>
      <c r="B3235" s="2">
        <v>6.2</v>
      </c>
    </row>
    <row r="3236" spans="1:2" x14ac:dyDescent="0.25">
      <c r="A3236" s="2" t="s">
        <v>936</v>
      </c>
      <c r="B3236" s="2">
        <v>5.7</v>
      </c>
    </row>
    <row r="3237" spans="1:2" x14ac:dyDescent="0.25">
      <c r="A3237" s="2" t="s">
        <v>3915</v>
      </c>
      <c r="B3237" s="2">
        <v>6.4</v>
      </c>
    </row>
    <row r="3238" spans="1:2" x14ac:dyDescent="0.25">
      <c r="A3238" s="2" t="s">
        <v>3791</v>
      </c>
      <c r="B3238" s="2">
        <v>7</v>
      </c>
    </row>
    <row r="3239" spans="1:2" x14ac:dyDescent="0.25">
      <c r="A3239" s="2" t="s">
        <v>1713</v>
      </c>
      <c r="B3239" s="2">
        <v>7.7</v>
      </c>
    </row>
    <row r="3240" spans="1:2" x14ac:dyDescent="0.25">
      <c r="A3240" s="2" t="s">
        <v>2555</v>
      </c>
      <c r="B3240" s="2">
        <v>5.4</v>
      </c>
    </row>
    <row r="3241" spans="1:2" x14ac:dyDescent="0.25">
      <c r="A3241" s="2" t="s">
        <v>741</v>
      </c>
      <c r="B3241" s="2">
        <v>6.6</v>
      </c>
    </row>
    <row r="3242" spans="1:2" x14ac:dyDescent="0.25">
      <c r="A3242" s="2" t="s">
        <v>3905</v>
      </c>
      <c r="B3242" s="2">
        <v>6.1</v>
      </c>
    </row>
    <row r="3243" spans="1:2" x14ac:dyDescent="0.25">
      <c r="A3243" s="2" t="s">
        <v>1094</v>
      </c>
      <c r="B3243" s="2">
        <v>6.1</v>
      </c>
    </row>
    <row r="3244" spans="1:2" x14ac:dyDescent="0.25">
      <c r="A3244" s="2" t="s">
        <v>2164</v>
      </c>
      <c r="B3244" s="2">
        <v>7.6</v>
      </c>
    </row>
    <row r="3245" spans="1:2" x14ac:dyDescent="0.25">
      <c r="A3245" s="2" t="s">
        <v>2164</v>
      </c>
      <c r="B3245" s="2">
        <v>6.2</v>
      </c>
    </row>
    <row r="3246" spans="1:2" x14ac:dyDescent="0.25">
      <c r="A3246" s="2" t="s">
        <v>4336</v>
      </c>
      <c r="B3246" s="2">
        <v>6.6</v>
      </c>
    </row>
    <row r="3247" spans="1:2" x14ac:dyDescent="0.25">
      <c r="A3247" s="2" t="s">
        <v>233</v>
      </c>
      <c r="B3247" s="2">
        <v>6.1</v>
      </c>
    </row>
    <row r="3248" spans="1:2" x14ac:dyDescent="0.25">
      <c r="A3248" s="2" t="s">
        <v>1417</v>
      </c>
      <c r="B3248" s="2">
        <v>7.3</v>
      </c>
    </row>
    <row r="3249" spans="1:2" x14ac:dyDescent="0.25">
      <c r="A3249" s="2" t="s">
        <v>3987</v>
      </c>
      <c r="B3249" s="2">
        <v>4.2</v>
      </c>
    </row>
    <row r="3250" spans="1:2" x14ac:dyDescent="0.25">
      <c r="A3250" s="2" t="s">
        <v>1396</v>
      </c>
      <c r="B3250" s="2">
        <v>7.1</v>
      </c>
    </row>
    <row r="3251" spans="1:2" x14ac:dyDescent="0.25">
      <c r="A3251" s="2" t="s">
        <v>2164</v>
      </c>
      <c r="B3251" s="2">
        <v>6</v>
      </c>
    </row>
    <row r="3252" spans="1:2" x14ac:dyDescent="0.25">
      <c r="A3252" s="2" t="s">
        <v>152</v>
      </c>
      <c r="B3252" s="2">
        <v>6.5</v>
      </c>
    </row>
    <row r="3253" spans="1:2" x14ac:dyDescent="0.25">
      <c r="A3253" s="2" t="s">
        <v>2645</v>
      </c>
      <c r="B3253" s="2">
        <v>6.5</v>
      </c>
    </row>
    <row r="3254" spans="1:2" x14ac:dyDescent="0.25">
      <c r="A3254" s="2" t="s">
        <v>9111</v>
      </c>
      <c r="B3254" s="2">
        <v>5.7</v>
      </c>
    </row>
    <row r="3255" spans="1:2" x14ac:dyDescent="0.25">
      <c r="A3255" s="2" t="s">
        <v>3120</v>
      </c>
      <c r="B3255" s="2">
        <v>6.1</v>
      </c>
    </row>
    <row r="3256" spans="1:2" x14ac:dyDescent="0.25">
      <c r="A3256" s="2" t="s">
        <v>1283</v>
      </c>
      <c r="B3256" s="2">
        <v>7.1</v>
      </c>
    </row>
    <row r="3257" spans="1:2" x14ac:dyDescent="0.25">
      <c r="A3257" s="2" t="s">
        <v>1265</v>
      </c>
      <c r="B3257" s="2">
        <v>7.3</v>
      </c>
    </row>
    <row r="3258" spans="1:2" x14ac:dyDescent="0.25">
      <c r="A3258" s="2" t="s">
        <v>1444</v>
      </c>
      <c r="B3258" s="2">
        <v>6.5</v>
      </c>
    </row>
    <row r="3259" spans="1:2" x14ac:dyDescent="0.25">
      <c r="A3259" s="2" t="s">
        <v>233</v>
      </c>
      <c r="B3259" s="2">
        <v>5.7</v>
      </c>
    </row>
    <row r="3260" spans="1:2" x14ac:dyDescent="0.25">
      <c r="A3260" s="2" t="s">
        <v>601</v>
      </c>
      <c r="B3260" s="2">
        <v>7.2</v>
      </c>
    </row>
    <row r="3261" spans="1:2" x14ac:dyDescent="0.25">
      <c r="A3261" s="2" t="s">
        <v>4725</v>
      </c>
      <c r="B3261" s="2">
        <v>7.3</v>
      </c>
    </row>
    <row r="3262" spans="1:2" x14ac:dyDescent="0.25">
      <c r="A3262" s="2" t="s">
        <v>4725</v>
      </c>
      <c r="B3262" s="2">
        <v>6.9</v>
      </c>
    </row>
    <row r="3263" spans="1:2" x14ac:dyDescent="0.25">
      <c r="A3263" s="2" t="s">
        <v>1094</v>
      </c>
      <c r="B3263" s="2">
        <v>5</v>
      </c>
    </row>
    <row r="3264" spans="1:2" x14ac:dyDescent="0.25">
      <c r="A3264" s="2" t="s">
        <v>8157</v>
      </c>
      <c r="B3264" s="2">
        <v>5.9</v>
      </c>
    </row>
    <row r="3265" spans="1:2" x14ac:dyDescent="0.25">
      <c r="A3265" s="2" t="s">
        <v>5561</v>
      </c>
      <c r="B3265" s="2">
        <v>6.7</v>
      </c>
    </row>
    <row r="3266" spans="1:2" x14ac:dyDescent="0.25">
      <c r="A3266" s="2" t="s">
        <v>1639</v>
      </c>
      <c r="B3266" s="2">
        <v>7.3</v>
      </c>
    </row>
    <row r="3267" spans="1:2" x14ac:dyDescent="0.25">
      <c r="A3267" s="2" t="s">
        <v>2164</v>
      </c>
      <c r="B3267" s="2">
        <v>7.6</v>
      </c>
    </row>
    <row r="3268" spans="1:2" x14ac:dyDescent="0.25">
      <c r="A3268" s="2" t="s">
        <v>1094</v>
      </c>
      <c r="B3268" s="2">
        <v>6.5</v>
      </c>
    </row>
    <row r="3269" spans="1:2" x14ac:dyDescent="0.25">
      <c r="A3269" s="2" t="s">
        <v>4725</v>
      </c>
      <c r="B3269" s="2">
        <v>2.1</v>
      </c>
    </row>
    <row r="3270" spans="1:2" x14ac:dyDescent="0.25">
      <c r="A3270" s="2" t="s">
        <v>3752</v>
      </c>
      <c r="B3270" s="2">
        <v>5.3</v>
      </c>
    </row>
    <row r="3271" spans="1:2" x14ac:dyDescent="0.25">
      <c r="A3271" s="2" t="s">
        <v>532</v>
      </c>
      <c r="B3271" s="2">
        <v>7.2</v>
      </c>
    </row>
    <row r="3272" spans="1:2" x14ac:dyDescent="0.25">
      <c r="A3272" s="2" t="s">
        <v>3864</v>
      </c>
      <c r="B3272" s="2">
        <v>7</v>
      </c>
    </row>
    <row r="3273" spans="1:2" x14ac:dyDescent="0.25">
      <c r="A3273" s="2" t="s">
        <v>1194</v>
      </c>
      <c r="B3273" s="2">
        <v>8</v>
      </c>
    </row>
    <row r="3274" spans="1:2" x14ac:dyDescent="0.25">
      <c r="A3274" s="2" t="s">
        <v>4725</v>
      </c>
      <c r="B3274" s="2">
        <v>6.5</v>
      </c>
    </row>
    <row r="3275" spans="1:2" x14ac:dyDescent="0.25">
      <c r="A3275" s="2" t="s">
        <v>694</v>
      </c>
      <c r="B3275" s="2">
        <v>6.9</v>
      </c>
    </row>
    <row r="3276" spans="1:2" x14ac:dyDescent="0.25">
      <c r="A3276" s="2" t="s">
        <v>1194</v>
      </c>
      <c r="B3276" s="2">
        <v>7.1</v>
      </c>
    </row>
    <row r="3277" spans="1:2" x14ac:dyDescent="0.25">
      <c r="A3277" s="2" t="s">
        <v>936</v>
      </c>
      <c r="B3277" s="2">
        <v>7.3</v>
      </c>
    </row>
    <row r="3278" spans="1:2" x14ac:dyDescent="0.25">
      <c r="A3278" s="2" t="s">
        <v>2157</v>
      </c>
      <c r="B3278" s="2">
        <v>7.5</v>
      </c>
    </row>
    <row r="3279" spans="1:2" x14ac:dyDescent="0.25">
      <c r="A3279" s="2" t="s">
        <v>2199</v>
      </c>
      <c r="B3279" s="2">
        <v>6.9</v>
      </c>
    </row>
    <row r="3280" spans="1:2" x14ac:dyDescent="0.25">
      <c r="A3280" s="2" t="s">
        <v>3814</v>
      </c>
      <c r="B3280" s="2">
        <v>7.2</v>
      </c>
    </row>
    <row r="3281" spans="1:2" x14ac:dyDescent="0.25">
      <c r="A3281" s="2" t="s">
        <v>3741</v>
      </c>
      <c r="B3281" s="2">
        <v>7.2</v>
      </c>
    </row>
    <row r="3282" spans="1:2" x14ac:dyDescent="0.25">
      <c r="A3282" s="2" t="s">
        <v>9187</v>
      </c>
      <c r="B3282" s="2">
        <v>6.7</v>
      </c>
    </row>
    <row r="3283" spans="1:2" x14ac:dyDescent="0.25">
      <c r="A3283" s="2" t="s">
        <v>93</v>
      </c>
      <c r="B3283" s="2">
        <v>6</v>
      </c>
    </row>
    <row r="3284" spans="1:2" x14ac:dyDescent="0.25">
      <c r="A3284" s="2" t="s">
        <v>1265</v>
      </c>
      <c r="B3284" s="2">
        <v>8.9</v>
      </c>
    </row>
    <row r="3285" spans="1:2" x14ac:dyDescent="0.25">
      <c r="A3285" s="2" t="s">
        <v>3533</v>
      </c>
      <c r="B3285" s="2">
        <v>7.7</v>
      </c>
    </row>
    <row r="3286" spans="1:2" x14ac:dyDescent="0.25">
      <c r="A3286" s="2" t="s">
        <v>1385</v>
      </c>
      <c r="B3286" s="2">
        <v>7.9</v>
      </c>
    </row>
    <row r="3287" spans="1:2" x14ac:dyDescent="0.25">
      <c r="A3287" s="2" t="s">
        <v>7486</v>
      </c>
      <c r="B3287" s="2">
        <v>5.6</v>
      </c>
    </row>
    <row r="3288" spans="1:2" x14ac:dyDescent="0.25">
      <c r="A3288" s="2" t="s">
        <v>9206</v>
      </c>
      <c r="B3288" s="2">
        <v>8</v>
      </c>
    </row>
    <row r="3289" spans="1:2" x14ac:dyDescent="0.25">
      <c r="A3289" s="2" t="s">
        <v>2300</v>
      </c>
      <c r="B3289" s="2">
        <v>6.2</v>
      </c>
    </row>
    <row r="3290" spans="1:2" x14ac:dyDescent="0.25">
      <c r="A3290" s="2" t="s">
        <v>1639</v>
      </c>
      <c r="B3290" s="2">
        <v>7.9</v>
      </c>
    </row>
    <row r="3291" spans="1:2" x14ac:dyDescent="0.25">
      <c r="A3291" s="2" t="s">
        <v>4273</v>
      </c>
      <c r="B3291" s="2">
        <v>8.1</v>
      </c>
    </row>
    <row r="3292" spans="1:2" x14ac:dyDescent="0.25">
      <c r="A3292" s="2" t="s">
        <v>2023</v>
      </c>
      <c r="B3292" s="2">
        <v>7.6</v>
      </c>
    </row>
    <row r="3293" spans="1:2" x14ac:dyDescent="0.25">
      <c r="A3293" s="2" t="s">
        <v>3791</v>
      </c>
      <c r="B3293" s="2">
        <v>3.5</v>
      </c>
    </row>
    <row r="3294" spans="1:2" x14ac:dyDescent="0.25">
      <c r="A3294" s="2" t="s">
        <v>1126</v>
      </c>
      <c r="B3294" s="2">
        <v>7.6</v>
      </c>
    </row>
    <row r="3295" spans="1:2" x14ac:dyDescent="0.25">
      <c r="A3295" s="2" t="s">
        <v>3552</v>
      </c>
      <c r="B3295" s="2">
        <v>6.5</v>
      </c>
    </row>
    <row r="3296" spans="1:2" x14ac:dyDescent="0.25">
      <c r="A3296" s="2" t="s">
        <v>9232</v>
      </c>
      <c r="B3296" s="2">
        <v>5.6</v>
      </c>
    </row>
    <row r="3297" spans="1:2" x14ac:dyDescent="0.25">
      <c r="A3297" s="2" t="s">
        <v>936</v>
      </c>
      <c r="B3297" s="2">
        <v>7.7</v>
      </c>
    </row>
    <row r="3298" spans="1:2" x14ac:dyDescent="0.25">
      <c r="A3298" s="2" t="s">
        <v>1942</v>
      </c>
      <c r="B3298" s="2">
        <v>5.2</v>
      </c>
    </row>
    <row r="3299" spans="1:2" x14ac:dyDescent="0.25">
      <c r="A3299" s="2" t="s">
        <v>601</v>
      </c>
      <c r="B3299" s="2">
        <v>6.9</v>
      </c>
    </row>
    <row r="3300" spans="1:2" x14ac:dyDescent="0.25">
      <c r="A3300" s="2" t="s">
        <v>1099</v>
      </c>
      <c r="B3300" s="2">
        <v>6.1</v>
      </c>
    </row>
    <row r="3301" spans="1:2" x14ac:dyDescent="0.25">
      <c r="A3301" s="2" t="s">
        <v>4147</v>
      </c>
      <c r="B3301" s="2">
        <v>5</v>
      </c>
    </row>
    <row r="3302" spans="1:2" x14ac:dyDescent="0.25">
      <c r="A3302" s="2" t="s">
        <v>648</v>
      </c>
      <c r="B3302" s="2">
        <v>7.8</v>
      </c>
    </row>
    <row r="3303" spans="1:2" x14ac:dyDescent="0.25">
      <c r="A3303" s="2" t="s">
        <v>936</v>
      </c>
      <c r="B3303" s="2">
        <v>7.4</v>
      </c>
    </row>
    <row r="3304" spans="1:2" x14ac:dyDescent="0.25">
      <c r="A3304" s="2" t="s">
        <v>40</v>
      </c>
      <c r="B3304" s="2">
        <v>6.8</v>
      </c>
    </row>
    <row r="3305" spans="1:2" x14ac:dyDescent="0.25">
      <c r="A3305" s="2" t="s">
        <v>1713</v>
      </c>
      <c r="B3305" s="2">
        <v>6.4</v>
      </c>
    </row>
    <row r="3306" spans="1:2" x14ac:dyDescent="0.25">
      <c r="A3306" s="2" t="s">
        <v>936</v>
      </c>
      <c r="B3306" s="2">
        <v>5.7</v>
      </c>
    </row>
    <row r="3307" spans="1:2" x14ac:dyDescent="0.25">
      <c r="A3307" s="2" t="s">
        <v>2164</v>
      </c>
      <c r="B3307" s="2">
        <v>7.5</v>
      </c>
    </row>
    <row r="3308" spans="1:2" x14ac:dyDescent="0.25">
      <c r="A3308" s="2" t="s">
        <v>684</v>
      </c>
      <c r="B3308" s="2">
        <v>6.7</v>
      </c>
    </row>
    <row r="3309" spans="1:2" x14ac:dyDescent="0.25">
      <c r="A3309" s="2" t="s">
        <v>1099</v>
      </c>
      <c r="B3309" s="2">
        <v>5.6</v>
      </c>
    </row>
    <row r="3310" spans="1:2" x14ac:dyDescent="0.25">
      <c r="A3310" s="2" t="s">
        <v>2560</v>
      </c>
      <c r="B3310" s="2">
        <v>7</v>
      </c>
    </row>
    <row r="3311" spans="1:2" x14ac:dyDescent="0.25">
      <c r="A3311" s="2" t="s">
        <v>1265</v>
      </c>
      <c r="B3311" s="2">
        <v>7.6</v>
      </c>
    </row>
    <row r="3312" spans="1:2" x14ac:dyDescent="0.25">
      <c r="A3312" s="2" t="s">
        <v>152</v>
      </c>
      <c r="B3312" s="2">
        <v>6.5</v>
      </c>
    </row>
    <row r="3313" spans="1:2" x14ac:dyDescent="0.25">
      <c r="A3313" s="2" t="s">
        <v>293</v>
      </c>
      <c r="B3313" s="2">
        <v>7</v>
      </c>
    </row>
    <row r="3314" spans="1:2" x14ac:dyDescent="0.25">
      <c r="A3314" s="2" t="s">
        <v>233</v>
      </c>
      <c r="B3314" s="2">
        <v>6.3</v>
      </c>
    </row>
    <row r="3315" spans="1:2" x14ac:dyDescent="0.25">
      <c r="A3315" s="2" t="s">
        <v>152</v>
      </c>
      <c r="B3315" s="2">
        <v>6.4</v>
      </c>
    </row>
    <row r="3316" spans="1:2" x14ac:dyDescent="0.25">
      <c r="A3316" s="2" t="s">
        <v>936</v>
      </c>
      <c r="B3316" s="2">
        <v>7.1</v>
      </c>
    </row>
    <row r="3317" spans="1:2" x14ac:dyDescent="0.25">
      <c r="A3317" s="2" t="s">
        <v>1099</v>
      </c>
      <c r="B3317" s="2">
        <v>7.1</v>
      </c>
    </row>
    <row r="3318" spans="1:2" x14ac:dyDescent="0.25">
      <c r="A3318" s="2" t="s">
        <v>936</v>
      </c>
      <c r="B3318" s="2">
        <v>6.5</v>
      </c>
    </row>
    <row r="3319" spans="1:2" x14ac:dyDescent="0.25">
      <c r="A3319" s="2" t="s">
        <v>6792</v>
      </c>
      <c r="B3319" s="2">
        <v>6.9</v>
      </c>
    </row>
    <row r="3320" spans="1:2" x14ac:dyDescent="0.25">
      <c r="A3320" s="2" t="s">
        <v>1639</v>
      </c>
      <c r="B3320" s="2">
        <v>5.4</v>
      </c>
    </row>
    <row r="3321" spans="1:2" x14ac:dyDescent="0.25">
      <c r="A3321" s="2" t="s">
        <v>1099</v>
      </c>
      <c r="B3321" s="2">
        <v>4.9000000000000004</v>
      </c>
    </row>
    <row r="3322" spans="1:2" x14ac:dyDescent="0.25">
      <c r="A3322" s="2" t="s">
        <v>1094</v>
      </c>
      <c r="B3322" s="2">
        <v>5.0999999999999996</v>
      </c>
    </row>
    <row r="3323" spans="1:2" x14ac:dyDescent="0.25">
      <c r="A3323" s="2" t="s">
        <v>2300</v>
      </c>
      <c r="B3323" s="2">
        <v>5.3</v>
      </c>
    </row>
    <row r="3324" spans="1:2" x14ac:dyDescent="0.25">
      <c r="A3324" s="2" t="s">
        <v>152</v>
      </c>
      <c r="B3324" s="2">
        <v>7.5</v>
      </c>
    </row>
    <row r="3325" spans="1:2" x14ac:dyDescent="0.25">
      <c r="A3325" s="2" t="s">
        <v>9297</v>
      </c>
      <c r="B3325" s="2">
        <v>7.3</v>
      </c>
    </row>
    <row r="3326" spans="1:2" x14ac:dyDescent="0.25">
      <c r="A3326" s="2" t="s">
        <v>1639</v>
      </c>
      <c r="B3326" s="2">
        <v>7.3</v>
      </c>
    </row>
    <row r="3327" spans="1:2" x14ac:dyDescent="0.25">
      <c r="A3327" s="2" t="s">
        <v>9302</v>
      </c>
      <c r="B3327" s="2">
        <v>7.1</v>
      </c>
    </row>
    <row r="3328" spans="1:2" x14ac:dyDescent="0.25">
      <c r="A3328" s="2" t="s">
        <v>293</v>
      </c>
      <c r="B3328" s="2">
        <v>6</v>
      </c>
    </row>
    <row r="3329" spans="1:2" x14ac:dyDescent="0.25">
      <c r="A3329" s="2" t="s">
        <v>684</v>
      </c>
      <c r="B3329" s="2">
        <v>6.6</v>
      </c>
    </row>
    <row r="3330" spans="1:2" x14ac:dyDescent="0.25">
      <c r="A3330" s="2" t="s">
        <v>936</v>
      </c>
      <c r="B3330" s="2">
        <v>7.2</v>
      </c>
    </row>
    <row r="3331" spans="1:2" x14ac:dyDescent="0.25">
      <c r="A3331" s="2" t="s">
        <v>1960</v>
      </c>
      <c r="B3331" s="2">
        <v>7.2</v>
      </c>
    </row>
    <row r="3332" spans="1:2" x14ac:dyDescent="0.25">
      <c r="A3332" s="2" t="s">
        <v>1017</v>
      </c>
      <c r="B3332" s="2">
        <v>6.9</v>
      </c>
    </row>
    <row r="3333" spans="1:2" x14ac:dyDescent="0.25">
      <c r="A3333" s="2" t="s">
        <v>4215</v>
      </c>
      <c r="B3333" s="2">
        <v>6.8</v>
      </c>
    </row>
    <row r="3334" spans="1:2" x14ac:dyDescent="0.25">
      <c r="A3334" s="2" t="s">
        <v>4273</v>
      </c>
      <c r="B3334" s="2">
        <v>4</v>
      </c>
    </row>
    <row r="3335" spans="1:2" x14ac:dyDescent="0.25">
      <c r="A3335" s="2" t="s">
        <v>434</v>
      </c>
      <c r="B3335" s="2">
        <v>7.7</v>
      </c>
    </row>
    <row r="3336" spans="1:2" x14ac:dyDescent="0.25">
      <c r="A3336" s="2" t="s">
        <v>3791</v>
      </c>
      <c r="B3336" s="2">
        <v>7.4</v>
      </c>
    </row>
    <row r="3337" spans="1:2" x14ac:dyDescent="0.25">
      <c r="A3337" s="2" t="s">
        <v>5322</v>
      </c>
      <c r="B3337" s="2">
        <v>6.5</v>
      </c>
    </row>
    <row r="3338" spans="1:2" x14ac:dyDescent="0.25">
      <c r="A3338" s="2" t="s">
        <v>1265</v>
      </c>
      <c r="B3338" s="2">
        <v>6.4</v>
      </c>
    </row>
    <row r="3339" spans="1:2" x14ac:dyDescent="0.25">
      <c r="A3339" s="2" t="s">
        <v>152</v>
      </c>
      <c r="B3339" s="2">
        <v>7.2</v>
      </c>
    </row>
    <row r="3340" spans="1:2" x14ac:dyDescent="0.25">
      <c r="A3340" s="2" t="s">
        <v>9340</v>
      </c>
      <c r="B3340" s="2">
        <v>5.6</v>
      </c>
    </row>
    <row r="3341" spans="1:2" x14ac:dyDescent="0.25">
      <c r="A3341" s="2" t="s">
        <v>3443</v>
      </c>
      <c r="B3341" s="2">
        <v>6.3</v>
      </c>
    </row>
    <row r="3342" spans="1:2" x14ac:dyDescent="0.25">
      <c r="A3342" s="2" t="s">
        <v>8275</v>
      </c>
      <c r="B3342" s="2">
        <v>6.8</v>
      </c>
    </row>
    <row r="3343" spans="1:2" x14ac:dyDescent="0.25">
      <c r="A3343" s="2" t="s">
        <v>936</v>
      </c>
      <c r="B3343" s="2">
        <v>5.5</v>
      </c>
    </row>
    <row r="3344" spans="1:2" x14ac:dyDescent="0.25">
      <c r="A3344" s="2" t="s">
        <v>1144</v>
      </c>
      <c r="B3344" s="2">
        <v>6.9</v>
      </c>
    </row>
    <row r="3345" spans="1:2" x14ac:dyDescent="0.25">
      <c r="A3345" s="2" t="s">
        <v>4126</v>
      </c>
      <c r="B3345" s="2">
        <v>6</v>
      </c>
    </row>
    <row r="3346" spans="1:2" x14ac:dyDescent="0.25">
      <c r="A3346" s="2" t="s">
        <v>1385</v>
      </c>
      <c r="B3346" s="2">
        <v>6.4</v>
      </c>
    </row>
    <row r="3347" spans="1:2" x14ac:dyDescent="0.25">
      <c r="A3347" s="2" t="s">
        <v>1992</v>
      </c>
      <c r="B3347" s="2">
        <v>6.6</v>
      </c>
    </row>
    <row r="3348" spans="1:2" x14ac:dyDescent="0.25">
      <c r="A3348" s="2" t="s">
        <v>2164</v>
      </c>
      <c r="B3348" s="2">
        <v>5.3</v>
      </c>
    </row>
    <row r="3349" spans="1:2" x14ac:dyDescent="0.25">
      <c r="A3349" s="2" t="s">
        <v>9363</v>
      </c>
      <c r="B3349" s="2">
        <v>8.1</v>
      </c>
    </row>
    <row r="3350" spans="1:2" x14ac:dyDescent="0.25">
      <c r="A3350" s="2" t="s">
        <v>233</v>
      </c>
      <c r="B3350" s="2">
        <v>5.9</v>
      </c>
    </row>
    <row r="3351" spans="1:2" x14ac:dyDescent="0.25">
      <c r="A3351" s="2" t="s">
        <v>1072</v>
      </c>
      <c r="B3351" s="2">
        <v>7.7</v>
      </c>
    </row>
    <row r="3352" spans="1:2" x14ac:dyDescent="0.25">
      <c r="A3352" s="2" t="s">
        <v>321</v>
      </c>
      <c r="B3352" s="2">
        <v>4.5999999999999996</v>
      </c>
    </row>
    <row r="3353" spans="1:2" x14ac:dyDescent="0.25">
      <c r="A3353" s="2" t="s">
        <v>1736</v>
      </c>
      <c r="B3353" s="2">
        <v>5.0999999999999996</v>
      </c>
    </row>
    <row r="3354" spans="1:2" x14ac:dyDescent="0.25">
      <c r="A3354" s="2" t="s">
        <v>936</v>
      </c>
      <c r="B3354" s="2">
        <v>6.9</v>
      </c>
    </row>
    <row r="3355" spans="1:2" x14ac:dyDescent="0.25">
      <c r="A3355" s="2" t="s">
        <v>2164</v>
      </c>
      <c r="B3355" s="2">
        <v>8</v>
      </c>
    </row>
    <row r="3356" spans="1:2" x14ac:dyDescent="0.25">
      <c r="A3356" s="2" t="s">
        <v>1396</v>
      </c>
      <c r="B3356" s="2">
        <v>6.8</v>
      </c>
    </row>
    <row r="3357" spans="1:2" x14ac:dyDescent="0.25">
      <c r="A3357" s="2" t="s">
        <v>532</v>
      </c>
      <c r="B3357" s="2">
        <v>5.4</v>
      </c>
    </row>
    <row r="3358" spans="1:2" x14ac:dyDescent="0.25">
      <c r="A3358" s="2" t="s">
        <v>2208</v>
      </c>
      <c r="B3358" s="2">
        <v>6.5</v>
      </c>
    </row>
    <row r="3359" spans="1:2" x14ac:dyDescent="0.25">
      <c r="A3359" s="2" t="s">
        <v>878</v>
      </c>
      <c r="B3359" s="2">
        <v>4.2</v>
      </c>
    </row>
    <row r="3360" spans="1:2" x14ac:dyDescent="0.25">
      <c r="A3360" s="2" t="s">
        <v>2479</v>
      </c>
      <c r="B3360" s="2">
        <v>7.4</v>
      </c>
    </row>
    <row r="3361" spans="1:2" x14ac:dyDescent="0.25">
      <c r="A3361" s="2" t="s">
        <v>1639</v>
      </c>
      <c r="B3361" s="2">
        <v>6.9</v>
      </c>
    </row>
    <row r="3362" spans="1:2" x14ac:dyDescent="0.25">
      <c r="A3362" s="2" t="s">
        <v>1392</v>
      </c>
      <c r="B3362" s="2">
        <v>6.7</v>
      </c>
    </row>
    <row r="3363" spans="1:2" x14ac:dyDescent="0.25">
      <c r="A3363" s="2" t="s">
        <v>9411</v>
      </c>
      <c r="B3363" s="2">
        <v>7.3</v>
      </c>
    </row>
    <row r="3364" spans="1:2" x14ac:dyDescent="0.25">
      <c r="A3364" s="2" t="s">
        <v>1639</v>
      </c>
      <c r="B3364" s="2">
        <v>7.6</v>
      </c>
    </row>
    <row r="3365" spans="1:2" x14ac:dyDescent="0.25">
      <c r="A3365" s="2" t="s">
        <v>3905</v>
      </c>
      <c r="B3365" s="2">
        <v>5.4</v>
      </c>
    </row>
    <row r="3366" spans="1:2" x14ac:dyDescent="0.25">
      <c r="A3366" s="2" t="s">
        <v>2164</v>
      </c>
      <c r="B3366" s="2">
        <v>7.3</v>
      </c>
    </row>
    <row r="3367" spans="1:2" x14ac:dyDescent="0.25">
      <c r="A3367" s="2" t="s">
        <v>152</v>
      </c>
      <c r="B3367" s="2">
        <v>6.4</v>
      </c>
    </row>
    <row r="3368" spans="1:2" x14ac:dyDescent="0.25">
      <c r="A3368" s="2" t="s">
        <v>936</v>
      </c>
      <c r="B3368" s="2">
        <v>6</v>
      </c>
    </row>
    <row r="3369" spans="1:2" x14ac:dyDescent="0.25">
      <c r="A3369" s="2" t="s">
        <v>1396</v>
      </c>
      <c r="B3369" s="2">
        <v>7.2</v>
      </c>
    </row>
    <row r="3370" spans="1:2" x14ac:dyDescent="0.25">
      <c r="A3370" s="2" t="s">
        <v>2805</v>
      </c>
      <c r="B3370" s="2">
        <v>6</v>
      </c>
    </row>
    <row r="3371" spans="1:2" x14ac:dyDescent="0.25">
      <c r="A3371" s="2" t="s">
        <v>684</v>
      </c>
      <c r="B3371" s="2">
        <v>3.1</v>
      </c>
    </row>
    <row r="3372" spans="1:2" x14ac:dyDescent="0.25">
      <c r="A3372" s="2" t="s">
        <v>152</v>
      </c>
      <c r="B3372" s="2">
        <v>6.9</v>
      </c>
    </row>
    <row r="3373" spans="1:2" x14ac:dyDescent="0.25">
      <c r="A3373" s="2" t="s">
        <v>2672</v>
      </c>
      <c r="B3373" s="2">
        <v>6.2</v>
      </c>
    </row>
    <row r="3374" spans="1:2" x14ac:dyDescent="0.25">
      <c r="A3374" s="2" t="s">
        <v>3386</v>
      </c>
      <c r="B3374" s="2">
        <v>5.5</v>
      </c>
    </row>
    <row r="3375" spans="1:2" x14ac:dyDescent="0.25">
      <c r="A3375" s="2" t="s">
        <v>9232</v>
      </c>
      <c r="B3375" s="2">
        <v>6.9</v>
      </c>
    </row>
    <row r="3376" spans="1:2" x14ac:dyDescent="0.25">
      <c r="A3376" s="2" t="s">
        <v>9439</v>
      </c>
      <c r="B3376" s="2">
        <v>6.3</v>
      </c>
    </row>
    <row r="3377" spans="1:2" x14ac:dyDescent="0.25">
      <c r="A3377" s="2" t="s">
        <v>1094</v>
      </c>
      <c r="B3377" s="2">
        <v>4.8</v>
      </c>
    </row>
    <row r="3378" spans="1:2" x14ac:dyDescent="0.25">
      <c r="A3378" s="2" t="s">
        <v>1385</v>
      </c>
      <c r="B3378" s="2">
        <v>7.9</v>
      </c>
    </row>
    <row r="3379" spans="1:2" x14ac:dyDescent="0.25">
      <c r="A3379" s="2" t="s">
        <v>2164</v>
      </c>
      <c r="B3379" s="2">
        <v>6.7</v>
      </c>
    </row>
    <row r="3380" spans="1:2" x14ac:dyDescent="0.25">
      <c r="A3380" s="2" t="s">
        <v>321</v>
      </c>
      <c r="B3380" s="2">
        <v>5.6</v>
      </c>
    </row>
    <row r="3381" spans="1:2" x14ac:dyDescent="0.25">
      <c r="A3381" s="2" t="s">
        <v>1748</v>
      </c>
      <c r="B3381" s="2">
        <v>5.4</v>
      </c>
    </row>
    <row r="3382" spans="1:2" x14ac:dyDescent="0.25">
      <c r="A3382" s="2" t="s">
        <v>9457</v>
      </c>
      <c r="B3382" s="2">
        <v>8</v>
      </c>
    </row>
    <row r="3383" spans="1:2" x14ac:dyDescent="0.25">
      <c r="A3383" s="2" t="s">
        <v>9460</v>
      </c>
      <c r="B3383" s="2">
        <v>5.7</v>
      </c>
    </row>
    <row r="3384" spans="1:2" x14ac:dyDescent="0.25">
      <c r="A3384" s="2" t="s">
        <v>2560</v>
      </c>
      <c r="B3384" s="2">
        <v>7.6</v>
      </c>
    </row>
    <row r="3385" spans="1:2" x14ac:dyDescent="0.25">
      <c r="A3385" s="2" t="s">
        <v>3406</v>
      </c>
      <c r="B3385" s="2">
        <v>7</v>
      </c>
    </row>
    <row r="3386" spans="1:2" x14ac:dyDescent="0.25">
      <c r="A3386" s="2" t="s">
        <v>321</v>
      </c>
      <c r="B3386" s="2">
        <v>7.2</v>
      </c>
    </row>
    <row r="3387" spans="1:2" x14ac:dyDescent="0.25">
      <c r="A3387" s="2" t="s">
        <v>60</v>
      </c>
      <c r="B3387" s="2">
        <v>6.2</v>
      </c>
    </row>
    <row r="3388" spans="1:2" x14ac:dyDescent="0.25">
      <c r="A3388" s="2" t="s">
        <v>184</v>
      </c>
      <c r="B3388" s="2">
        <v>3.5</v>
      </c>
    </row>
    <row r="3389" spans="1:2" x14ac:dyDescent="0.25">
      <c r="A3389" s="2" t="s">
        <v>936</v>
      </c>
      <c r="B3389" s="2">
        <v>7.5</v>
      </c>
    </row>
    <row r="3390" spans="1:2" x14ac:dyDescent="0.25">
      <c r="A3390" s="2" t="s">
        <v>47</v>
      </c>
      <c r="B3390" s="2">
        <v>5.0999999999999996</v>
      </c>
    </row>
    <row r="3391" spans="1:2" x14ac:dyDescent="0.25">
      <c r="A3391" s="2" t="s">
        <v>40</v>
      </c>
      <c r="B3391" s="2">
        <v>6.7</v>
      </c>
    </row>
    <row r="3392" spans="1:2" x14ac:dyDescent="0.25">
      <c r="A3392" s="2" t="s">
        <v>1265</v>
      </c>
      <c r="B3392" s="2">
        <v>9.1999999999999993</v>
      </c>
    </row>
    <row r="3393" spans="1:2" x14ac:dyDescent="0.25">
      <c r="A3393" s="2" t="s">
        <v>4725</v>
      </c>
      <c r="B3393" s="2">
        <v>6.1</v>
      </c>
    </row>
    <row r="3394" spans="1:2" x14ac:dyDescent="0.25">
      <c r="A3394" s="2" t="s">
        <v>936</v>
      </c>
      <c r="B3394" s="2">
        <v>7.7</v>
      </c>
    </row>
    <row r="3395" spans="1:2" x14ac:dyDescent="0.25">
      <c r="A3395" s="2" t="s">
        <v>4725</v>
      </c>
      <c r="B3395" s="2">
        <v>7.6</v>
      </c>
    </row>
    <row r="3396" spans="1:2" x14ac:dyDescent="0.25">
      <c r="A3396" s="2" t="s">
        <v>1639</v>
      </c>
      <c r="B3396" s="2">
        <v>6.1</v>
      </c>
    </row>
    <row r="3397" spans="1:2" x14ac:dyDescent="0.25">
      <c r="A3397" s="2" t="s">
        <v>1942</v>
      </c>
      <c r="B3397" s="2">
        <v>4.9000000000000004</v>
      </c>
    </row>
    <row r="3398" spans="1:2" x14ac:dyDescent="0.25">
      <c r="A3398" s="2" t="s">
        <v>40</v>
      </c>
      <c r="B3398" s="2">
        <v>6.8</v>
      </c>
    </row>
    <row r="3399" spans="1:2" x14ac:dyDescent="0.25">
      <c r="A3399" s="2" t="s">
        <v>4795</v>
      </c>
      <c r="B3399" s="2">
        <v>7</v>
      </c>
    </row>
    <row r="3400" spans="1:2" x14ac:dyDescent="0.25">
      <c r="A3400" s="2" t="s">
        <v>936</v>
      </c>
      <c r="B3400" s="2">
        <v>7.2</v>
      </c>
    </row>
    <row r="3401" spans="1:2" x14ac:dyDescent="0.25">
      <c r="A3401" s="2" t="s">
        <v>1639</v>
      </c>
      <c r="B3401" s="2">
        <v>5.7</v>
      </c>
    </row>
    <row r="3402" spans="1:2" x14ac:dyDescent="0.25">
      <c r="A3402" s="2" t="s">
        <v>152</v>
      </c>
      <c r="B3402" s="2">
        <v>7.3</v>
      </c>
    </row>
    <row r="3403" spans="1:2" x14ac:dyDescent="0.25">
      <c r="A3403" s="2" t="s">
        <v>3642</v>
      </c>
      <c r="B3403" s="2">
        <v>7.5</v>
      </c>
    </row>
    <row r="3404" spans="1:2" x14ac:dyDescent="0.25">
      <c r="A3404" s="2" t="s">
        <v>1126</v>
      </c>
      <c r="B3404" s="2">
        <v>7.4</v>
      </c>
    </row>
    <row r="3405" spans="1:2" x14ac:dyDescent="0.25">
      <c r="A3405" s="2" t="s">
        <v>233</v>
      </c>
      <c r="B3405" s="2">
        <v>7.2</v>
      </c>
    </row>
    <row r="3406" spans="1:2" x14ac:dyDescent="0.25">
      <c r="A3406" s="2" t="s">
        <v>2541</v>
      </c>
      <c r="B3406" s="2">
        <v>6.5</v>
      </c>
    </row>
    <row r="3407" spans="1:2" x14ac:dyDescent="0.25">
      <c r="A3407" s="2" t="s">
        <v>54</v>
      </c>
      <c r="B3407" s="2">
        <v>6.8</v>
      </c>
    </row>
    <row r="3408" spans="1:2" x14ac:dyDescent="0.25">
      <c r="A3408" s="2" t="s">
        <v>40</v>
      </c>
      <c r="B3408" s="2">
        <v>6.8</v>
      </c>
    </row>
    <row r="3409" spans="1:2" x14ac:dyDescent="0.25">
      <c r="A3409" s="2" t="s">
        <v>293</v>
      </c>
      <c r="B3409" s="2">
        <v>5.2</v>
      </c>
    </row>
    <row r="3410" spans="1:2" x14ac:dyDescent="0.25">
      <c r="A3410" s="2" t="s">
        <v>5125</v>
      </c>
      <c r="B3410" s="2">
        <v>7.2</v>
      </c>
    </row>
    <row r="3411" spans="1:2" x14ac:dyDescent="0.25">
      <c r="A3411" s="2" t="s">
        <v>9519</v>
      </c>
      <c r="B3411" s="2">
        <v>7.5</v>
      </c>
    </row>
    <row r="3412" spans="1:2" x14ac:dyDescent="0.25">
      <c r="A3412" s="2" t="s">
        <v>3159</v>
      </c>
      <c r="B3412" s="2">
        <v>4</v>
      </c>
    </row>
    <row r="3413" spans="1:2" x14ac:dyDescent="0.25">
      <c r="A3413" s="2" t="s">
        <v>1094</v>
      </c>
      <c r="B3413" s="2">
        <v>6.8</v>
      </c>
    </row>
    <row r="3414" spans="1:2" x14ac:dyDescent="0.25">
      <c r="A3414" s="2" t="s">
        <v>9529</v>
      </c>
      <c r="B3414" s="2">
        <v>6.9</v>
      </c>
    </row>
    <row r="3415" spans="1:2" x14ac:dyDescent="0.25">
      <c r="A3415" s="2" t="s">
        <v>5474</v>
      </c>
      <c r="B3415" s="2">
        <v>7.3</v>
      </c>
    </row>
    <row r="3416" spans="1:2" x14ac:dyDescent="0.25">
      <c r="A3416" s="2" t="s">
        <v>1385</v>
      </c>
      <c r="B3416" s="2">
        <v>6.1</v>
      </c>
    </row>
    <row r="3417" spans="1:2" x14ac:dyDescent="0.25">
      <c r="A3417" s="2" t="s">
        <v>40</v>
      </c>
      <c r="B3417" s="2">
        <v>7.8</v>
      </c>
    </row>
    <row r="3418" spans="1:2" x14ac:dyDescent="0.25">
      <c r="A3418" s="2" t="s">
        <v>3905</v>
      </c>
      <c r="B3418" s="2">
        <v>6</v>
      </c>
    </row>
    <row r="3419" spans="1:2" x14ac:dyDescent="0.25">
      <c r="A3419" s="2" t="s">
        <v>3905</v>
      </c>
      <c r="B3419" s="2">
        <v>4.0999999999999996</v>
      </c>
    </row>
    <row r="3420" spans="1:2" x14ac:dyDescent="0.25">
      <c r="A3420" s="2" t="s">
        <v>1639</v>
      </c>
      <c r="B3420" s="2">
        <v>7</v>
      </c>
    </row>
    <row r="3421" spans="1:2" x14ac:dyDescent="0.25">
      <c r="A3421" s="2" t="s">
        <v>4848</v>
      </c>
      <c r="B3421" s="2">
        <v>7.1</v>
      </c>
    </row>
    <row r="3422" spans="1:2" x14ac:dyDescent="0.25">
      <c r="A3422" s="2" t="s">
        <v>5336</v>
      </c>
      <c r="B3422" s="2">
        <v>6.2</v>
      </c>
    </row>
    <row r="3423" spans="1:2" x14ac:dyDescent="0.25">
      <c r="A3423" s="2" t="s">
        <v>3791</v>
      </c>
      <c r="B3423" s="2">
        <v>6.9</v>
      </c>
    </row>
    <row r="3424" spans="1:2" x14ac:dyDescent="0.25">
      <c r="A3424" s="2" t="s">
        <v>152</v>
      </c>
      <c r="B3424" s="2">
        <v>7.6</v>
      </c>
    </row>
    <row r="3425" spans="1:2" x14ac:dyDescent="0.25">
      <c r="A3425" s="2" t="s">
        <v>2164</v>
      </c>
      <c r="B3425" s="2">
        <v>7.6</v>
      </c>
    </row>
    <row r="3426" spans="1:2" x14ac:dyDescent="0.25">
      <c r="A3426" s="2" t="s">
        <v>936</v>
      </c>
      <c r="B3426" s="2">
        <v>6.4</v>
      </c>
    </row>
    <row r="3427" spans="1:2" x14ac:dyDescent="0.25">
      <c r="A3427" s="2" t="s">
        <v>2199</v>
      </c>
      <c r="B3427" s="2">
        <v>6.2</v>
      </c>
    </row>
    <row r="3428" spans="1:2" x14ac:dyDescent="0.25">
      <c r="A3428" s="2" t="s">
        <v>9560</v>
      </c>
      <c r="B3428" s="2">
        <v>7.5</v>
      </c>
    </row>
    <row r="3429" spans="1:2" x14ac:dyDescent="0.25">
      <c r="A3429" s="2" t="s">
        <v>2468</v>
      </c>
      <c r="B3429" s="2">
        <v>2</v>
      </c>
    </row>
    <row r="3430" spans="1:2" x14ac:dyDescent="0.25">
      <c r="A3430" s="2" t="s">
        <v>9567</v>
      </c>
      <c r="B3430" s="2">
        <v>6.2</v>
      </c>
    </row>
    <row r="3431" spans="1:2" x14ac:dyDescent="0.25">
      <c r="A3431" s="2" t="s">
        <v>6508</v>
      </c>
      <c r="B3431" s="2">
        <v>6.5</v>
      </c>
    </row>
    <row r="3432" spans="1:2" x14ac:dyDescent="0.25">
      <c r="A3432" s="2" t="s">
        <v>1831</v>
      </c>
      <c r="B3432" s="2">
        <v>7.9</v>
      </c>
    </row>
    <row r="3433" spans="1:2" x14ac:dyDescent="0.25">
      <c r="A3433" s="2" t="s">
        <v>2396</v>
      </c>
      <c r="B3433" s="2">
        <v>6.8</v>
      </c>
    </row>
    <row r="3434" spans="1:2" x14ac:dyDescent="0.25">
      <c r="A3434" s="2" t="s">
        <v>936</v>
      </c>
      <c r="B3434" s="2">
        <v>6.3</v>
      </c>
    </row>
    <row r="3435" spans="1:2" x14ac:dyDescent="0.25">
      <c r="A3435" s="2" t="s">
        <v>4336</v>
      </c>
      <c r="B3435" s="2">
        <v>6.3</v>
      </c>
    </row>
    <row r="3436" spans="1:2" x14ac:dyDescent="0.25">
      <c r="A3436" s="2" t="s">
        <v>1126</v>
      </c>
      <c r="B3436" s="2">
        <v>6.6</v>
      </c>
    </row>
    <row r="3437" spans="1:2" x14ac:dyDescent="0.25">
      <c r="A3437" s="2" t="s">
        <v>1017</v>
      </c>
      <c r="B3437" s="2">
        <v>6.4</v>
      </c>
    </row>
    <row r="3438" spans="1:2" x14ac:dyDescent="0.25">
      <c r="A3438" s="2" t="s">
        <v>2560</v>
      </c>
      <c r="B3438" s="2">
        <v>7.5</v>
      </c>
    </row>
    <row r="3439" spans="1:2" x14ac:dyDescent="0.25">
      <c r="A3439" s="2" t="s">
        <v>4336</v>
      </c>
      <c r="B3439" s="2">
        <v>5.8</v>
      </c>
    </row>
    <row r="3440" spans="1:2" x14ac:dyDescent="0.25">
      <c r="A3440" s="2" t="s">
        <v>2396</v>
      </c>
      <c r="B3440" s="2">
        <v>6.5</v>
      </c>
    </row>
    <row r="3441" spans="1:2" x14ac:dyDescent="0.25">
      <c r="A3441" s="2" t="s">
        <v>2479</v>
      </c>
      <c r="B3441" s="2">
        <v>4.8</v>
      </c>
    </row>
    <row r="3442" spans="1:2" x14ac:dyDescent="0.25">
      <c r="A3442" s="2" t="s">
        <v>152</v>
      </c>
      <c r="B3442" s="2">
        <v>7.2</v>
      </c>
    </row>
    <row r="3443" spans="1:2" x14ac:dyDescent="0.25">
      <c r="A3443" s="2" t="s">
        <v>816</v>
      </c>
      <c r="B3443" s="2">
        <v>6.3</v>
      </c>
    </row>
    <row r="3444" spans="1:2" x14ac:dyDescent="0.25">
      <c r="A3444" s="2" t="s">
        <v>4147</v>
      </c>
      <c r="B3444" s="2">
        <v>7</v>
      </c>
    </row>
    <row r="3445" spans="1:2" x14ac:dyDescent="0.25">
      <c r="A3445" s="2" t="s">
        <v>1639</v>
      </c>
      <c r="B3445" s="2">
        <v>6.3</v>
      </c>
    </row>
    <row r="3446" spans="1:2" x14ac:dyDescent="0.25">
      <c r="A3446" s="2" t="s">
        <v>1094</v>
      </c>
      <c r="B3446" s="2">
        <v>5.3</v>
      </c>
    </row>
    <row r="3447" spans="1:2" x14ac:dyDescent="0.25">
      <c r="A3447" s="2" t="s">
        <v>1094</v>
      </c>
      <c r="B3447" s="2">
        <v>2.2999999999999998</v>
      </c>
    </row>
    <row r="3448" spans="1:2" x14ac:dyDescent="0.25">
      <c r="A3448" s="2" t="s">
        <v>2164</v>
      </c>
      <c r="B3448" s="2">
        <v>7.1</v>
      </c>
    </row>
    <row r="3449" spans="1:2" x14ac:dyDescent="0.25">
      <c r="A3449" s="2" t="s">
        <v>5474</v>
      </c>
      <c r="B3449" s="2">
        <v>6.2</v>
      </c>
    </row>
    <row r="3450" spans="1:2" x14ac:dyDescent="0.25">
      <c r="A3450" s="2" t="s">
        <v>4027</v>
      </c>
      <c r="B3450" s="2">
        <v>6.2</v>
      </c>
    </row>
    <row r="3451" spans="1:2" x14ac:dyDescent="0.25">
      <c r="A3451" s="2" t="s">
        <v>152</v>
      </c>
      <c r="B3451" s="2">
        <v>6.7</v>
      </c>
    </row>
    <row r="3452" spans="1:2" x14ac:dyDescent="0.25">
      <c r="A3452" s="2" t="s">
        <v>3864</v>
      </c>
      <c r="B3452" s="2">
        <v>6.5</v>
      </c>
    </row>
    <row r="3453" spans="1:2" x14ac:dyDescent="0.25">
      <c r="A3453" s="2" t="s">
        <v>1094</v>
      </c>
      <c r="B3453" s="2">
        <v>5.9</v>
      </c>
    </row>
    <row r="3454" spans="1:2" x14ac:dyDescent="0.25">
      <c r="A3454" s="2" t="s">
        <v>1209</v>
      </c>
      <c r="B3454" s="2">
        <v>6.7</v>
      </c>
    </row>
    <row r="3455" spans="1:2" x14ac:dyDescent="0.25">
      <c r="A3455" s="2" t="s">
        <v>3657</v>
      </c>
      <c r="B3455" s="2">
        <v>6</v>
      </c>
    </row>
    <row r="3456" spans="1:2" x14ac:dyDescent="0.25">
      <c r="A3456" s="2" t="s">
        <v>2164</v>
      </c>
      <c r="B3456" s="2">
        <v>6.9</v>
      </c>
    </row>
    <row r="3457" spans="1:2" x14ac:dyDescent="0.25">
      <c r="A3457" s="2" t="s">
        <v>233</v>
      </c>
      <c r="B3457" s="2">
        <v>7.9</v>
      </c>
    </row>
    <row r="3458" spans="1:2" x14ac:dyDescent="0.25">
      <c r="A3458" s="2" t="s">
        <v>2850</v>
      </c>
      <c r="B3458" s="2">
        <v>5.3</v>
      </c>
    </row>
    <row r="3459" spans="1:2" x14ac:dyDescent="0.25">
      <c r="A3459" s="2" t="s">
        <v>9638</v>
      </c>
      <c r="B3459" s="2">
        <v>4.8</v>
      </c>
    </row>
    <row r="3460" spans="1:2" x14ac:dyDescent="0.25">
      <c r="A3460" s="2" t="s">
        <v>1818</v>
      </c>
      <c r="B3460" s="2">
        <v>5.3</v>
      </c>
    </row>
    <row r="3461" spans="1:2" x14ac:dyDescent="0.25">
      <c r="A3461" s="2" t="s">
        <v>8666</v>
      </c>
      <c r="B3461" s="2">
        <v>7.3</v>
      </c>
    </row>
    <row r="3462" spans="1:2" x14ac:dyDescent="0.25">
      <c r="A3462" s="2" t="s">
        <v>9648</v>
      </c>
      <c r="B3462" s="2">
        <v>7.4</v>
      </c>
    </row>
    <row r="3463" spans="1:2" x14ac:dyDescent="0.25">
      <c r="A3463" s="2" t="s">
        <v>1094</v>
      </c>
      <c r="B3463" s="2">
        <v>7.7</v>
      </c>
    </row>
    <row r="3464" spans="1:2" x14ac:dyDescent="0.25">
      <c r="A3464" s="2" t="s">
        <v>1937</v>
      </c>
      <c r="B3464" s="2">
        <v>4.8</v>
      </c>
    </row>
    <row r="3465" spans="1:2" x14ac:dyDescent="0.25">
      <c r="A3465" s="2" t="s">
        <v>152</v>
      </c>
      <c r="B3465" s="2">
        <v>7.2</v>
      </c>
    </row>
    <row r="3466" spans="1:2" x14ac:dyDescent="0.25">
      <c r="A3466" s="2" t="s">
        <v>1385</v>
      </c>
      <c r="B3466" s="2">
        <v>5.8</v>
      </c>
    </row>
    <row r="3467" spans="1:2" x14ac:dyDescent="0.25">
      <c r="A3467" s="2" t="s">
        <v>7033</v>
      </c>
      <c r="B3467" s="2">
        <v>7.3</v>
      </c>
    </row>
    <row r="3468" spans="1:2" x14ac:dyDescent="0.25">
      <c r="A3468" s="2" t="s">
        <v>1639</v>
      </c>
      <c r="B3468" s="2">
        <v>7</v>
      </c>
    </row>
    <row r="3469" spans="1:2" x14ac:dyDescent="0.25">
      <c r="A3469" s="2" t="s">
        <v>1007</v>
      </c>
      <c r="B3469" s="2">
        <v>6.4</v>
      </c>
    </row>
    <row r="3470" spans="1:2" x14ac:dyDescent="0.25">
      <c r="A3470" s="2" t="s">
        <v>2748</v>
      </c>
      <c r="B3470" s="2">
        <v>5.6</v>
      </c>
    </row>
    <row r="3471" spans="1:2" x14ac:dyDescent="0.25">
      <c r="A3471" s="2" t="s">
        <v>9678</v>
      </c>
      <c r="B3471" s="2">
        <v>8.1999999999999993</v>
      </c>
    </row>
    <row r="3472" spans="1:2" x14ac:dyDescent="0.25">
      <c r="A3472" s="2" t="s">
        <v>936</v>
      </c>
      <c r="B3472" s="2">
        <v>6.5</v>
      </c>
    </row>
    <row r="3473" spans="1:2" x14ac:dyDescent="0.25">
      <c r="A3473" s="2" t="s">
        <v>9686</v>
      </c>
      <c r="B3473" s="2">
        <v>6.4</v>
      </c>
    </row>
    <row r="3474" spans="1:2" x14ac:dyDescent="0.25">
      <c r="A3474" s="2" t="s">
        <v>321</v>
      </c>
      <c r="B3474" s="2">
        <v>8.1</v>
      </c>
    </row>
    <row r="3475" spans="1:2" x14ac:dyDescent="0.25">
      <c r="A3475" s="2" t="s">
        <v>3159</v>
      </c>
      <c r="B3475" s="2">
        <v>5.4</v>
      </c>
    </row>
    <row r="3476" spans="1:2" x14ac:dyDescent="0.25">
      <c r="A3476" s="2" t="s">
        <v>9697</v>
      </c>
      <c r="B3476" s="2">
        <v>6.3</v>
      </c>
    </row>
    <row r="3477" spans="1:2" x14ac:dyDescent="0.25">
      <c r="A3477" s="2" t="s">
        <v>1265</v>
      </c>
      <c r="B3477" s="2">
        <v>7.8</v>
      </c>
    </row>
    <row r="3478" spans="1:2" x14ac:dyDescent="0.25">
      <c r="A3478" s="2" t="s">
        <v>2692</v>
      </c>
      <c r="B3478" s="2">
        <v>6.8</v>
      </c>
    </row>
    <row r="3479" spans="1:2" x14ac:dyDescent="0.25">
      <c r="A3479" s="2" t="s">
        <v>1639</v>
      </c>
      <c r="B3479" s="2">
        <v>7.2</v>
      </c>
    </row>
    <row r="3480" spans="1:2" x14ac:dyDescent="0.25">
      <c r="A3480" s="2" t="s">
        <v>9713</v>
      </c>
      <c r="B3480" s="2">
        <v>7.1</v>
      </c>
    </row>
    <row r="3481" spans="1:2" x14ac:dyDescent="0.25">
      <c r="A3481" s="2" t="s">
        <v>9715</v>
      </c>
      <c r="B3481" s="2">
        <v>6.2</v>
      </c>
    </row>
    <row r="3482" spans="1:2" x14ac:dyDescent="0.25">
      <c r="A3482" s="2" t="s">
        <v>684</v>
      </c>
      <c r="B3482" s="2">
        <v>7.3</v>
      </c>
    </row>
    <row r="3483" spans="1:2" x14ac:dyDescent="0.25">
      <c r="A3483" s="2" t="s">
        <v>936</v>
      </c>
      <c r="B3483" s="2">
        <v>5.9</v>
      </c>
    </row>
    <row r="3484" spans="1:2" x14ac:dyDescent="0.25">
      <c r="A3484" s="2" t="s">
        <v>1896</v>
      </c>
      <c r="B3484" s="2">
        <v>7.2</v>
      </c>
    </row>
    <row r="3485" spans="1:2" x14ac:dyDescent="0.25">
      <c r="A3485" s="2" t="s">
        <v>2714</v>
      </c>
      <c r="B3485" s="2">
        <v>3.6</v>
      </c>
    </row>
    <row r="3486" spans="1:2" x14ac:dyDescent="0.25">
      <c r="A3486" s="2" t="s">
        <v>1017</v>
      </c>
      <c r="B3486" s="2">
        <v>7.7</v>
      </c>
    </row>
    <row r="3487" spans="1:2" x14ac:dyDescent="0.25">
      <c r="A3487" s="2" t="s">
        <v>2164</v>
      </c>
      <c r="B3487" s="2">
        <v>7.3</v>
      </c>
    </row>
    <row r="3488" spans="1:2" x14ac:dyDescent="0.25">
      <c r="A3488" s="2" t="s">
        <v>1385</v>
      </c>
      <c r="B3488" s="2">
        <v>7.4</v>
      </c>
    </row>
    <row r="3489" spans="1:2" x14ac:dyDescent="0.25">
      <c r="A3489" s="2" t="s">
        <v>1153</v>
      </c>
      <c r="B3489" s="2">
        <v>6.6</v>
      </c>
    </row>
    <row r="3490" spans="1:2" x14ac:dyDescent="0.25">
      <c r="A3490" s="2" t="s">
        <v>2560</v>
      </c>
      <c r="B3490" s="2">
        <v>6.9</v>
      </c>
    </row>
    <row r="3491" spans="1:2" x14ac:dyDescent="0.25">
      <c r="A3491" s="2" t="s">
        <v>152</v>
      </c>
      <c r="B3491" s="2">
        <v>6.8</v>
      </c>
    </row>
    <row r="3492" spans="1:2" x14ac:dyDescent="0.25">
      <c r="A3492" s="2" t="s">
        <v>2164</v>
      </c>
      <c r="B3492" s="2">
        <v>7.3</v>
      </c>
    </row>
    <row r="3493" spans="1:2" x14ac:dyDescent="0.25">
      <c r="A3493" s="2" t="s">
        <v>3443</v>
      </c>
      <c r="B3493" s="2">
        <v>7.2</v>
      </c>
    </row>
    <row r="3494" spans="1:2" x14ac:dyDescent="0.25">
      <c r="A3494" s="2" t="s">
        <v>9747</v>
      </c>
      <c r="B3494" s="2">
        <v>6.5</v>
      </c>
    </row>
    <row r="3495" spans="1:2" x14ac:dyDescent="0.25">
      <c r="A3495" s="2" t="s">
        <v>2692</v>
      </c>
      <c r="B3495" s="2">
        <v>7.7</v>
      </c>
    </row>
    <row r="3496" spans="1:2" x14ac:dyDescent="0.25">
      <c r="A3496" s="2" t="s">
        <v>447</v>
      </c>
      <c r="B3496" s="2">
        <v>8.1</v>
      </c>
    </row>
    <row r="3497" spans="1:2" x14ac:dyDescent="0.25">
      <c r="A3497" s="2" t="s">
        <v>152</v>
      </c>
      <c r="B3497" s="2">
        <v>7.7</v>
      </c>
    </row>
    <row r="3498" spans="1:2" x14ac:dyDescent="0.25">
      <c r="A3498" s="2" t="s">
        <v>1072</v>
      </c>
      <c r="B3498" s="2">
        <v>7.6</v>
      </c>
    </row>
    <row r="3499" spans="1:2" x14ac:dyDescent="0.25">
      <c r="A3499" s="2" t="s">
        <v>7386</v>
      </c>
      <c r="B3499" s="2">
        <v>7.3</v>
      </c>
    </row>
    <row r="3500" spans="1:2" x14ac:dyDescent="0.25">
      <c r="A3500" s="2" t="s">
        <v>1099</v>
      </c>
      <c r="B3500" s="2">
        <v>7.2</v>
      </c>
    </row>
    <row r="3501" spans="1:2" x14ac:dyDescent="0.25">
      <c r="A3501" s="2" t="s">
        <v>9764</v>
      </c>
      <c r="B3501" s="2">
        <v>7.2</v>
      </c>
    </row>
    <row r="3502" spans="1:2" x14ac:dyDescent="0.25">
      <c r="A3502" s="2" t="s">
        <v>2157</v>
      </c>
      <c r="B3502" s="2">
        <v>8.1</v>
      </c>
    </row>
    <row r="3503" spans="1:2" x14ac:dyDescent="0.25">
      <c r="A3503" s="2" t="s">
        <v>9769</v>
      </c>
      <c r="B3503" s="2">
        <v>7.5</v>
      </c>
    </row>
    <row r="3504" spans="1:2" x14ac:dyDescent="0.25">
      <c r="A3504" s="2" t="s">
        <v>9775</v>
      </c>
      <c r="B3504" s="2">
        <v>8.1</v>
      </c>
    </row>
    <row r="3505" spans="1:2" x14ac:dyDescent="0.25">
      <c r="A3505" s="2" t="s">
        <v>9781</v>
      </c>
      <c r="B3505" s="2">
        <v>7.8</v>
      </c>
    </row>
    <row r="3506" spans="1:2" x14ac:dyDescent="0.25">
      <c r="A3506" s="2" t="s">
        <v>2164</v>
      </c>
      <c r="B3506" s="2">
        <v>7.8</v>
      </c>
    </row>
    <row r="3507" spans="1:2" x14ac:dyDescent="0.25">
      <c r="A3507" s="2" t="s">
        <v>1068</v>
      </c>
      <c r="B3507" s="2">
        <v>5.8</v>
      </c>
    </row>
    <row r="3508" spans="1:2" x14ac:dyDescent="0.25">
      <c r="A3508" s="2" t="s">
        <v>9788</v>
      </c>
      <c r="B3508" s="2">
        <v>7.6</v>
      </c>
    </row>
    <row r="3509" spans="1:2" x14ac:dyDescent="0.25">
      <c r="A3509" s="2" t="s">
        <v>2468</v>
      </c>
      <c r="B3509" s="2">
        <v>7.4</v>
      </c>
    </row>
    <row r="3510" spans="1:2" x14ac:dyDescent="0.25">
      <c r="A3510" s="2" t="s">
        <v>1639</v>
      </c>
      <c r="B3510" s="2">
        <v>6.3</v>
      </c>
    </row>
    <row r="3511" spans="1:2" x14ac:dyDescent="0.25">
      <c r="A3511" s="2" t="s">
        <v>936</v>
      </c>
      <c r="B3511" s="2">
        <v>6.9</v>
      </c>
    </row>
    <row r="3512" spans="1:2" x14ac:dyDescent="0.25">
      <c r="A3512" s="2" t="s">
        <v>1396</v>
      </c>
      <c r="B3512" s="2">
        <v>8.6</v>
      </c>
    </row>
    <row r="3513" spans="1:2" x14ac:dyDescent="0.25">
      <c r="A3513" s="2" t="s">
        <v>9797</v>
      </c>
      <c r="B3513" s="2">
        <v>5.0999999999999996</v>
      </c>
    </row>
    <row r="3514" spans="1:2" x14ac:dyDescent="0.25">
      <c r="A3514" s="2" t="s">
        <v>1099</v>
      </c>
      <c r="B3514" s="2">
        <v>6.4</v>
      </c>
    </row>
    <row r="3515" spans="1:2" x14ac:dyDescent="0.25">
      <c r="A3515" s="2" t="s">
        <v>2396</v>
      </c>
      <c r="B3515" s="2">
        <v>7.9</v>
      </c>
    </row>
    <row r="3516" spans="1:2" x14ac:dyDescent="0.25">
      <c r="A3516" s="2" t="s">
        <v>2541</v>
      </c>
      <c r="B3516" s="2">
        <v>6.9</v>
      </c>
    </row>
    <row r="3517" spans="1:2" x14ac:dyDescent="0.25">
      <c r="A3517" s="2" t="s">
        <v>1094</v>
      </c>
      <c r="B3517" s="2">
        <v>7.5</v>
      </c>
    </row>
    <row r="3518" spans="1:2" x14ac:dyDescent="0.25">
      <c r="A3518" s="2" t="s">
        <v>447</v>
      </c>
      <c r="B3518" s="2">
        <v>7.2</v>
      </c>
    </row>
    <row r="3519" spans="1:2" x14ac:dyDescent="0.25">
      <c r="A3519" s="2" t="s">
        <v>9697</v>
      </c>
      <c r="B3519" s="2">
        <v>5.8</v>
      </c>
    </row>
    <row r="3520" spans="1:2" x14ac:dyDescent="0.25">
      <c r="A3520" s="2" t="s">
        <v>1954</v>
      </c>
      <c r="B3520" s="2">
        <v>2.9</v>
      </c>
    </row>
    <row r="3521" spans="1:2" x14ac:dyDescent="0.25">
      <c r="A3521" s="2" t="s">
        <v>1144</v>
      </c>
      <c r="B3521" s="2">
        <v>6.2</v>
      </c>
    </row>
    <row r="3522" spans="1:2" x14ac:dyDescent="0.25">
      <c r="A3522" s="2" t="s">
        <v>3915</v>
      </c>
      <c r="B3522" s="2">
        <v>7.3</v>
      </c>
    </row>
    <row r="3523" spans="1:2" x14ac:dyDescent="0.25">
      <c r="A3523" s="2" t="s">
        <v>936</v>
      </c>
      <c r="B3523" s="2">
        <v>6.2</v>
      </c>
    </row>
    <row r="3524" spans="1:2" x14ac:dyDescent="0.25">
      <c r="A3524" s="2" t="s">
        <v>1616</v>
      </c>
      <c r="B3524" s="2">
        <v>6.8</v>
      </c>
    </row>
    <row r="3525" spans="1:2" x14ac:dyDescent="0.25">
      <c r="A3525" s="2" t="s">
        <v>7486</v>
      </c>
      <c r="B3525" s="2">
        <v>6.1</v>
      </c>
    </row>
    <row r="3526" spans="1:2" x14ac:dyDescent="0.25">
      <c r="A3526" s="2" t="s">
        <v>3678</v>
      </c>
      <c r="B3526" s="2">
        <v>7.7</v>
      </c>
    </row>
    <row r="3527" spans="1:2" x14ac:dyDescent="0.25">
      <c r="A3527" s="2" t="s">
        <v>3406</v>
      </c>
      <c r="B3527" s="2">
        <v>5.2</v>
      </c>
    </row>
    <row r="3528" spans="1:2" x14ac:dyDescent="0.25">
      <c r="A3528" s="2" t="s">
        <v>5474</v>
      </c>
      <c r="B3528" s="2">
        <v>6.8</v>
      </c>
    </row>
    <row r="3529" spans="1:2" x14ac:dyDescent="0.25">
      <c r="A3529" s="2" t="s">
        <v>9837</v>
      </c>
      <c r="B3529" s="2">
        <v>6.5</v>
      </c>
    </row>
    <row r="3530" spans="1:2" x14ac:dyDescent="0.25">
      <c r="A3530" s="2" t="s">
        <v>1017</v>
      </c>
      <c r="B3530" s="2">
        <v>7</v>
      </c>
    </row>
    <row r="3531" spans="1:2" x14ac:dyDescent="0.25">
      <c r="A3531" s="2" t="s">
        <v>936</v>
      </c>
      <c r="B3531" s="2">
        <v>5.9</v>
      </c>
    </row>
    <row r="3532" spans="1:2" x14ac:dyDescent="0.25">
      <c r="A3532" s="2" t="s">
        <v>2089</v>
      </c>
      <c r="B3532" s="2">
        <v>7.1</v>
      </c>
    </row>
    <row r="3533" spans="1:2" x14ac:dyDescent="0.25">
      <c r="A3533" s="2" t="s">
        <v>2809</v>
      </c>
      <c r="B3533" s="2">
        <v>5.5</v>
      </c>
    </row>
    <row r="3534" spans="1:2" x14ac:dyDescent="0.25">
      <c r="A3534" s="2" t="s">
        <v>1639</v>
      </c>
      <c r="B3534" s="2">
        <v>7.4</v>
      </c>
    </row>
    <row r="3535" spans="1:2" x14ac:dyDescent="0.25">
      <c r="A3535" s="2" t="s">
        <v>3657</v>
      </c>
      <c r="B3535" s="2">
        <v>7.3</v>
      </c>
    </row>
    <row r="3536" spans="1:2" x14ac:dyDescent="0.25">
      <c r="A3536" s="2" t="s">
        <v>1094</v>
      </c>
      <c r="B3536" s="2">
        <v>4.5999999999999996</v>
      </c>
    </row>
    <row r="3537" spans="1:2" x14ac:dyDescent="0.25">
      <c r="A3537" s="2" t="s">
        <v>152</v>
      </c>
      <c r="B3537" s="2">
        <v>7.2</v>
      </c>
    </row>
    <row r="3538" spans="1:2" x14ac:dyDescent="0.25">
      <c r="A3538" s="2" t="s">
        <v>3552</v>
      </c>
      <c r="B3538" s="2">
        <v>7</v>
      </c>
    </row>
    <row r="3539" spans="1:2" x14ac:dyDescent="0.25">
      <c r="A3539" s="2" t="s">
        <v>1099</v>
      </c>
      <c r="B3539" s="2">
        <v>5.0999999999999996</v>
      </c>
    </row>
    <row r="3540" spans="1:2" x14ac:dyDescent="0.25">
      <c r="A3540" s="2" t="s">
        <v>1639</v>
      </c>
      <c r="B3540" s="2">
        <v>6.7</v>
      </c>
    </row>
    <row r="3541" spans="1:2" x14ac:dyDescent="0.25">
      <c r="A3541" s="2" t="s">
        <v>1616</v>
      </c>
      <c r="B3541" s="2">
        <v>5.3</v>
      </c>
    </row>
    <row r="3542" spans="1:2" x14ac:dyDescent="0.25">
      <c r="A3542" s="2" t="s">
        <v>1582</v>
      </c>
      <c r="B3542" s="2">
        <v>7.8</v>
      </c>
    </row>
    <row r="3543" spans="1:2" x14ac:dyDescent="0.25">
      <c r="A3543" s="2" t="s">
        <v>532</v>
      </c>
      <c r="B3543" s="2">
        <v>6.7</v>
      </c>
    </row>
    <row r="3544" spans="1:2" x14ac:dyDescent="0.25">
      <c r="A3544" s="2" t="s">
        <v>3752</v>
      </c>
      <c r="B3544" s="2">
        <v>5.4</v>
      </c>
    </row>
    <row r="3545" spans="1:2" x14ac:dyDescent="0.25">
      <c r="A3545" s="2" t="s">
        <v>3971</v>
      </c>
      <c r="B3545" s="2">
        <v>7.2</v>
      </c>
    </row>
    <row r="3546" spans="1:2" x14ac:dyDescent="0.25">
      <c r="A3546" s="2" t="s">
        <v>3280</v>
      </c>
      <c r="B3546" s="2">
        <v>5.8</v>
      </c>
    </row>
    <row r="3547" spans="1:2" x14ac:dyDescent="0.25">
      <c r="A3547" s="2" t="s">
        <v>2560</v>
      </c>
      <c r="B3547" s="2">
        <v>6.4</v>
      </c>
    </row>
    <row r="3548" spans="1:2" x14ac:dyDescent="0.25">
      <c r="A3548" s="2" t="s">
        <v>98</v>
      </c>
      <c r="B3548" s="2">
        <v>8</v>
      </c>
    </row>
    <row r="3549" spans="1:2" x14ac:dyDescent="0.25">
      <c r="A3549" s="2" t="s">
        <v>936</v>
      </c>
      <c r="B3549" s="2">
        <v>7</v>
      </c>
    </row>
    <row r="3550" spans="1:2" x14ac:dyDescent="0.25">
      <c r="A3550" s="2" t="s">
        <v>9896</v>
      </c>
      <c r="B3550" s="2">
        <v>7</v>
      </c>
    </row>
    <row r="3551" spans="1:2" x14ac:dyDescent="0.25">
      <c r="A3551" s="2" t="s">
        <v>2164</v>
      </c>
      <c r="B3551" s="2">
        <v>6.7</v>
      </c>
    </row>
    <row r="3552" spans="1:2" x14ac:dyDescent="0.25">
      <c r="A3552" s="2" t="s">
        <v>26</v>
      </c>
      <c r="B3552" s="2">
        <v>3.8</v>
      </c>
    </row>
    <row r="3553" spans="1:2" x14ac:dyDescent="0.25">
      <c r="A3553" s="2" t="s">
        <v>1072</v>
      </c>
      <c r="B3553" s="2">
        <v>5.7</v>
      </c>
    </row>
    <row r="3554" spans="1:2" x14ac:dyDescent="0.25">
      <c r="A3554" s="2" t="s">
        <v>2164</v>
      </c>
      <c r="B3554" s="2">
        <v>6.6</v>
      </c>
    </row>
    <row r="3555" spans="1:2" x14ac:dyDescent="0.25">
      <c r="A3555" s="2" t="s">
        <v>152</v>
      </c>
      <c r="B3555" s="2">
        <v>6.7</v>
      </c>
    </row>
    <row r="3556" spans="1:2" x14ac:dyDescent="0.25">
      <c r="A3556" s="2" t="s">
        <v>152</v>
      </c>
      <c r="B3556" s="2">
        <v>6.2</v>
      </c>
    </row>
    <row r="3557" spans="1:2" x14ac:dyDescent="0.25">
      <c r="A3557" s="2" t="s">
        <v>2672</v>
      </c>
      <c r="B3557" s="2">
        <v>6.2</v>
      </c>
    </row>
    <row r="3558" spans="1:2" x14ac:dyDescent="0.25">
      <c r="A3558" s="2" t="s">
        <v>2164</v>
      </c>
      <c r="B3558" s="2">
        <v>7.4</v>
      </c>
    </row>
    <row r="3559" spans="1:2" x14ac:dyDescent="0.25">
      <c r="A3559" s="2" t="s">
        <v>1094</v>
      </c>
      <c r="B3559" s="2">
        <v>4.7</v>
      </c>
    </row>
    <row r="3560" spans="1:2" x14ac:dyDescent="0.25">
      <c r="A3560" s="2" t="s">
        <v>51</v>
      </c>
      <c r="B3560" s="2">
        <v>8.3000000000000007</v>
      </c>
    </row>
    <row r="3561" spans="1:2" x14ac:dyDescent="0.25">
      <c r="A3561" s="2" t="s">
        <v>5474</v>
      </c>
      <c r="B3561" s="2">
        <v>7.2</v>
      </c>
    </row>
    <row r="3562" spans="1:2" x14ac:dyDescent="0.25">
      <c r="A3562" s="2" t="s">
        <v>628</v>
      </c>
      <c r="B3562" s="2">
        <v>5.8</v>
      </c>
    </row>
    <row r="3563" spans="1:2" x14ac:dyDescent="0.25">
      <c r="A3563" s="2" t="s">
        <v>1258</v>
      </c>
      <c r="B3563" s="2">
        <v>5.9</v>
      </c>
    </row>
    <row r="3564" spans="1:2" x14ac:dyDescent="0.25">
      <c r="A3564" s="2" t="s">
        <v>1385</v>
      </c>
      <c r="B3564" s="2">
        <v>6.3</v>
      </c>
    </row>
    <row r="3565" spans="1:2" x14ac:dyDescent="0.25">
      <c r="A3565" s="2" t="s">
        <v>4336</v>
      </c>
      <c r="B3565" s="2">
        <v>7.2</v>
      </c>
    </row>
    <row r="3566" spans="1:2" x14ac:dyDescent="0.25">
      <c r="A3566" s="2" t="s">
        <v>47</v>
      </c>
      <c r="B3566" s="2">
        <v>5.4</v>
      </c>
    </row>
    <row r="3567" spans="1:2" x14ac:dyDescent="0.25">
      <c r="A3567" s="2" t="s">
        <v>2681</v>
      </c>
      <c r="B3567" s="2">
        <v>7.3</v>
      </c>
    </row>
    <row r="3568" spans="1:2" x14ac:dyDescent="0.25">
      <c r="A3568" s="2" t="s">
        <v>1639</v>
      </c>
      <c r="B3568" s="2">
        <v>7.3</v>
      </c>
    </row>
    <row r="3569" spans="1:2" x14ac:dyDescent="0.25">
      <c r="A3569" s="2" t="s">
        <v>3791</v>
      </c>
      <c r="B3569" s="2">
        <v>5.8</v>
      </c>
    </row>
    <row r="3570" spans="1:2" x14ac:dyDescent="0.25">
      <c r="A3570" s="2" t="s">
        <v>1444</v>
      </c>
      <c r="B3570" s="2">
        <v>6.1</v>
      </c>
    </row>
    <row r="3571" spans="1:2" x14ac:dyDescent="0.25">
      <c r="A3571" s="2" t="s">
        <v>1283</v>
      </c>
      <c r="B3571" s="2">
        <v>7.1</v>
      </c>
    </row>
    <row r="3572" spans="1:2" x14ac:dyDescent="0.25">
      <c r="A3572" s="2" t="s">
        <v>9959</v>
      </c>
      <c r="B3572" s="2">
        <v>7.9</v>
      </c>
    </row>
    <row r="3573" spans="1:2" x14ac:dyDescent="0.25">
      <c r="A3573" s="2" t="s">
        <v>2560</v>
      </c>
      <c r="B3573" s="2">
        <v>5.4</v>
      </c>
    </row>
    <row r="3574" spans="1:2" x14ac:dyDescent="0.25">
      <c r="A3574" s="2" t="s">
        <v>321</v>
      </c>
      <c r="B3574" s="2">
        <v>7.1</v>
      </c>
    </row>
    <row r="3575" spans="1:2" x14ac:dyDescent="0.25">
      <c r="A3575" s="2" t="s">
        <v>1094</v>
      </c>
      <c r="B3575" s="2">
        <v>6.4</v>
      </c>
    </row>
    <row r="3576" spans="1:2" x14ac:dyDescent="0.25">
      <c r="A3576" s="2" t="s">
        <v>2805</v>
      </c>
      <c r="B3576" s="2">
        <v>6.7</v>
      </c>
    </row>
    <row r="3577" spans="1:2" x14ac:dyDescent="0.25">
      <c r="A3577" s="2" t="s">
        <v>152</v>
      </c>
      <c r="B3577" s="2">
        <v>6.9</v>
      </c>
    </row>
    <row r="3578" spans="1:2" x14ac:dyDescent="0.25">
      <c r="A3578" s="2" t="s">
        <v>9976</v>
      </c>
      <c r="B3578" s="2">
        <v>2.1</v>
      </c>
    </row>
    <row r="3579" spans="1:2" x14ac:dyDescent="0.25">
      <c r="A3579" s="2" t="s">
        <v>1392</v>
      </c>
      <c r="B3579" s="2">
        <v>4.3</v>
      </c>
    </row>
    <row r="3580" spans="1:2" x14ac:dyDescent="0.25">
      <c r="A3580" s="2" t="s">
        <v>3905</v>
      </c>
      <c r="B3580" s="2">
        <v>6.6</v>
      </c>
    </row>
    <row r="3581" spans="1:2" x14ac:dyDescent="0.25">
      <c r="A3581" s="2" t="s">
        <v>9990</v>
      </c>
      <c r="B3581" s="2">
        <v>3.4</v>
      </c>
    </row>
    <row r="3582" spans="1:2" x14ac:dyDescent="0.25">
      <c r="A3582" s="2" t="s">
        <v>5474</v>
      </c>
      <c r="B3582" s="2">
        <v>8.3000000000000007</v>
      </c>
    </row>
    <row r="3583" spans="1:2" x14ac:dyDescent="0.25">
      <c r="A3583" s="2" t="s">
        <v>1072</v>
      </c>
      <c r="B3583" s="2">
        <v>7.2</v>
      </c>
    </row>
    <row r="3584" spans="1:2" x14ac:dyDescent="0.25">
      <c r="A3584" s="2" t="s">
        <v>936</v>
      </c>
      <c r="B3584" s="2">
        <v>5.6</v>
      </c>
    </row>
    <row r="3585" spans="1:2" x14ac:dyDescent="0.25">
      <c r="A3585" s="2" t="s">
        <v>5243</v>
      </c>
      <c r="B3585" s="2">
        <v>7.7</v>
      </c>
    </row>
    <row r="3586" spans="1:2" x14ac:dyDescent="0.25">
      <c r="A3586" s="2" t="s">
        <v>936</v>
      </c>
      <c r="B3586" s="2">
        <v>6.6</v>
      </c>
    </row>
    <row r="3587" spans="1:2" x14ac:dyDescent="0.25">
      <c r="A3587" s="2" t="s">
        <v>10002</v>
      </c>
      <c r="B3587" s="2">
        <v>7.6</v>
      </c>
    </row>
    <row r="3588" spans="1:2" x14ac:dyDescent="0.25">
      <c r="A3588" s="2" t="s">
        <v>1639</v>
      </c>
      <c r="B3588" s="2">
        <v>7.4</v>
      </c>
    </row>
    <row r="3589" spans="1:2" x14ac:dyDescent="0.25">
      <c r="A3589" s="2" t="s">
        <v>3864</v>
      </c>
      <c r="B3589" s="2">
        <v>7.1</v>
      </c>
    </row>
    <row r="3590" spans="1:2" x14ac:dyDescent="0.25">
      <c r="A3590" s="2" t="s">
        <v>3371</v>
      </c>
      <c r="B3590" s="2">
        <v>3.4</v>
      </c>
    </row>
    <row r="3591" spans="1:2" x14ac:dyDescent="0.25">
      <c r="A3591" s="2" t="s">
        <v>3791</v>
      </c>
      <c r="B3591" s="2">
        <v>7.9</v>
      </c>
    </row>
    <row r="3592" spans="1:2" x14ac:dyDescent="0.25">
      <c r="A3592" s="2" t="s">
        <v>1639</v>
      </c>
      <c r="B3592" s="2">
        <v>6.7</v>
      </c>
    </row>
    <row r="3593" spans="1:2" x14ac:dyDescent="0.25">
      <c r="A3593" s="2" t="s">
        <v>1396</v>
      </c>
      <c r="B3593" s="2">
        <v>6.6</v>
      </c>
    </row>
    <row r="3594" spans="1:2" x14ac:dyDescent="0.25">
      <c r="A3594" s="2" t="s">
        <v>2164</v>
      </c>
      <c r="B3594" s="2">
        <v>7.9</v>
      </c>
    </row>
    <row r="3595" spans="1:2" x14ac:dyDescent="0.25">
      <c r="A3595" s="2" t="s">
        <v>9232</v>
      </c>
      <c r="B3595" s="2">
        <v>4.9000000000000004</v>
      </c>
    </row>
    <row r="3596" spans="1:2" x14ac:dyDescent="0.25">
      <c r="A3596" s="2" t="s">
        <v>1639</v>
      </c>
      <c r="B3596" s="2">
        <v>7.2</v>
      </c>
    </row>
    <row r="3597" spans="1:2" x14ac:dyDescent="0.25">
      <c r="A3597" s="2" t="s">
        <v>1396</v>
      </c>
      <c r="B3597" s="2">
        <v>7.4</v>
      </c>
    </row>
    <row r="3598" spans="1:2" x14ac:dyDescent="0.25">
      <c r="A3598" s="2" t="s">
        <v>1639</v>
      </c>
      <c r="B3598" s="2">
        <v>6.1</v>
      </c>
    </row>
    <row r="3599" spans="1:2" x14ac:dyDescent="0.25">
      <c r="A3599" s="2" t="s">
        <v>10040</v>
      </c>
      <c r="B3599" s="2">
        <v>8.4</v>
      </c>
    </row>
    <row r="3600" spans="1:2" x14ac:dyDescent="0.25">
      <c r="A3600" s="2" t="s">
        <v>2164</v>
      </c>
      <c r="B3600" s="2">
        <v>6.2</v>
      </c>
    </row>
    <row r="3601" spans="1:2" x14ac:dyDescent="0.25">
      <c r="A3601" s="2" t="s">
        <v>7411</v>
      </c>
      <c r="B3601" s="2">
        <v>5.3</v>
      </c>
    </row>
    <row r="3602" spans="1:2" x14ac:dyDescent="0.25">
      <c r="A3602" s="2" t="s">
        <v>1099</v>
      </c>
      <c r="B3602" s="2">
        <v>5</v>
      </c>
    </row>
    <row r="3603" spans="1:2" x14ac:dyDescent="0.25">
      <c r="A3603" s="2" t="s">
        <v>1639</v>
      </c>
      <c r="B3603" s="2">
        <v>7.7</v>
      </c>
    </row>
    <row r="3604" spans="1:2" x14ac:dyDescent="0.25">
      <c r="A3604" s="2" t="s">
        <v>1385</v>
      </c>
      <c r="B3604" s="2">
        <v>7.6</v>
      </c>
    </row>
    <row r="3605" spans="1:2" x14ac:dyDescent="0.25">
      <c r="A3605" s="2" t="s">
        <v>10060</v>
      </c>
      <c r="B3605" s="2">
        <v>6.3</v>
      </c>
    </row>
    <row r="3606" spans="1:2" x14ac:dyDescent="0.25">
      <c r="A3606" s="2" t="s">
        <v>3839</v>
      </c>
      <c r="B3606" s="2">
        <v>7.6</v>
      </c>
    </row>
    <row r="3607" spans="1:2" x14ac:dyDescent="0.25">
      <c r="A3607" s="2" t="s">
        <v>152</v>
      </c>
      <c r="B3607" s="2">
        <v>5.6</v>
      </c>
    </row>
    <row r="3608" spans="1:2" x14ac:dyDescent="0.25">
      <c r="A3608" s="2" t="s">
        <v>473</v>
      </c>
      <c r="B3608" s="2">
        <v>7.3</v>
      </c>
    </row>
    <row r="3609" spans="1:2" x14ac:dyDescent="0.25">
      <c r="A3609" s="2" t="s">
        <v>321</v>
      </c>
      <c r="B3609" s="2">
        <v>6.2</v>
      </c>
    </row>
    <row r="3610" spans="1:2" x14ac:dyDescent="0.25">
      <c r="A3610" s="2" t="s">
        <v>5784</v>
      </c>
      <c r="B3610" s="2">
        <v>6.6</v>
      </c>
    </row>
    <row r="3611" spans="1:2" x14ac:dyDescent="0.25">
      <c r="A3611" s="2" t="s">
        <v>3159</v>
      </c>
      <c r="B3611" s="2">
        <v>6.6</v>
      </c>
    </row>
    <row r="3612" spans="1:2" x14ac:dyDescent="0.25">
      <c r="A3612" s="2" t="s">
        <v>10079</v>
      </c>
      <c r="B3612" s="2">
        <v>7.3</v>
      </c>
    </row>
    <row r="3613" spans="1:2" x14ac:dyDescent="0.25">
      <c r="A3613" s="2" t="s">
        <v>10082</v>
      </c>
      <c r="B3613" s="2">
        <v>6.6</v>
      </c>
    </row>
    <row r="3614" spans="1:2" x14ac:dyDescent="0.25">
      <c r="A3614" s="2" t="s">
        <v>3905</v>
      </c>
      <c r="B3614" s="2">
        <v>6.9</v>
      </c>
    </row>
    <row r="3615" spans="1:2" x14ac:dyDescent="0.25">
      <c r="A3615" s="2" t="s">
        <v>3905</v>
      </c>
      <c r="B3615" s="2">
        <v>5.8</v>
      </c>
    </row>
    <row r="3616" spans="1:2" x14ac:dyDescent="0.25">
      <c r="A3616" s="2" t="s">
        <v>4475</v>
      </c>
      <c r="B3616" s="2">
        <v>4.4000000000000004</v>
      </c>
    </row>
    <row r="3617" spans="1:2" x14ac:dyDescent="0.25">
      <c r="A3617" s="2" t="s">
        <v>5336</v>
      </c>
      <c r="B3617" s="2">
        <v>6.6</v>
      </c>
    </row>
    <row r="3618" spans="1:2" x14ac:dyDescent="0.25">
      <c r="A3618" s="2" t="s">
        <v>581</v>
      </c>
      <c r="B3618" s="2">
        <v>7.1</v>
      </c>
    </row>
    <row r="3619" spans="1:2" x14ac:dyDescent="0.25">
      <c r="A3619" s="2" t="s">
        <v>1639</v>
      </c>
      <c r="B3619" s="2">
        <v>7.6</v>
      </c>
    </row>
    <row r="3620" spans="1:2" x14ac:dyDescent="0.25">
      <c r="A3620" s="2" t="s">
        <v>3905</v>
      </c>
      <c r="B3620" s="2">
        <v>4.5999999999999996</v>
      </c>
    </row>
    <row r="3621" spans="1:2" x14ac:dyDescent="0.25">
      <c r="A3621" s="2" t="s">
        <v>3971</v>
      </c>
      <c r="B3621" s="2">
        <v>6.8</v>
      </c>
    </row>
    <row r="3622" spans="1:2" x14ac:dyDescent="0.25">
      <c r="A3622" s="2" t="s">
        <v>7303</v>
      </c>
      <c r="B3622" s="2">
        <v>7.1</v>
      </c>
    </row>
    <row r="3623" spans="1:2" x14ac:dyDescent="0.25">
      <c r="A3623" s="2" t="s">
        <v>4852</v>
      </c>
      <c r="B3623" s="2">
        <v>4.9000000000000004</v>
      </c>
    </row>
    <row r="3624" spans="1:2" x14ac:dyDescent="0.25">
      <c r="A3624" s="2" t="s">
        <v>3492</v>
      </c>
      <c r="B3624" s="2">
        <v>7.3</v>
      </c>
    </row>
    <row r="3625" spans="1:2" x14ac:dyDescent="0.25">
      <c r="A3625" s="2" t="s">
        <v>10113</v>
      </c>
      <c r="B3625" s="2">
        <v>7.2</v>
      </c>
    </row>
    <row r="3626" spans="1:2" x14ac:dyDescent="0.25">
      <c r="A3626" s="2" t="s">
        <v>5784</v>
      </c>
      <c r="B3626" s="2">
        <v>5</v>
      </c>
    </row>
    <row r="3627" spans="1:2" x14ac:dyDescent="0.25">
      <c r="A3627" s="2" t="s">
        <v>1017</v>
      </c>
      <c r="B3627" s="2">
        <v>8.1999999999999993</v>
      </c>
    </row>
    <row r="3628" spans="1:2" x14ac:dyDescent="0.25">
      <c r="A3628" s="2" t="s">
        <v>1017</v>
      </c>
      <c r="B3628" s="2">
        <v>8</v>
      </c>
    </row>
    <row r="3629" spans="1:2" x14ac:dyDescent="0.25">
      <c r="A3629" s="2" t="s">
        <v>2714</v>
      </c>
      <c r="B3629" s="2">
        <v>5.2</v>
      </c>
    </row>
    <row r="3630" spans="1:2" x14ac:dyDescent="0.25">
      <c r="A3630" s="2" t="s">
        <v>581</v>
      </c>
      <c r="B3630" s="2">
        <v>8.5</v>
      </c>
    </row>
    <row r="3631" spans="1:2" x14ac:dyDescent="0.25">
      <c r="A3631" s="2" t="s">
        <v>3159</v>
      </c>
      <c r="B3631" s="2">
        <v>6.5</v>
      </c>
    </row>
    <row r="3632" spans="1:2" x14ac:dyDescent="0.25">
      <c r="A3632" s="2" t="s">
        <v>1094</v>
      </c>
      <c r="B3632" s="2">
        <v>7.4</v>
      </c>
    </row>
    <row r="3633" spans="1:2" x14ac:dyDescent="0.25">
      <c r="A3633" s="2" t="s">
        <v>3791</v>
      </c>
      <c r="B3633" s="2">
        <v>7.7</v>
      </c>
    </row>
    <row r="3634" spans="1:2" x14ac:dyDescent="0.25">
      <c r="A3634" s="2" t="s">
        <v>1639</v>
      </c>
      <c r="B3634" s="2">
        <v>7.4</v>
      </c>
    </row>
    <row r="3635" spans="1:2" x14ac:dyDescent="0.25">
      <c r="A3635" s="2" t="s">
        <v>3552</v>
      </c>
      <c r="B3635" s="2">
        <v>5.0999999999999996</v>
      </c>
    </row>
    <row r="3636" spans="1:2" x14ac:dyDescent="0.25">
      <c r="A3636" s="2" t="s">
        <v>10140</v>
      </c>
      <c r="B3636" s="2">
        <v>7.3</v>
      </c>
    </row>
    <row r="3637" spans="1:2" x14ac:dyDescent="0.25">
      <c r="A3637" s="2" t="s">
        <v>1904</v>
      </c>
      <c r="B3637" s="2">
        <v>5</v>
      </c>
    </row>
    <row r="3638" spans="1:2" x14ac:dyDescent="0.25">
      <c r="A3638" s="2" t="s">
        <v>2164</v>
      </c>
      <c r="B3638" s="2">
        <v>7.2</v>
      </c>
    </row>
    <row r="3639" spans="1:2" x14ac:dyDescent="0.25">
      <c r="A3639" s="2" t="s">
        <v>1017</v>
      </c>
      <c r="B3639" s="2">
        <v>6.7</v>
      </c>
    </row>
    <row r="3640" spans="1:2" x14ac:dyDescent="0.25">
      <c r="A3640" s="2" t="s">
        <v>1639</v>
      </c>
      <c r="B3640" s="2">
        <v>6.4</v>
      </c>
    </row>
    <row r="3641" spans="1:2" x14ac:dyDescent="0.25">
      <c r="A3641" s="2" t="s">
        <v>1072</v>
      </c>
      <c r="B3641" s="2">
        <v>7.1</v>
      </c>
    </row>
    <row r="3642" spans="1:2" x14ac:dyDescent="0.25">
      <c r="A3642" s="2" t="s">
        <v>1639</v>
      </c>
      <c r="B3642" s="2">
        <v>5.6</v>
      </c>
    </row>
    <row r="3643" spans="1:2" x14ac:dyDescent="0.25">
      <c r="A3643" s="2" t="s">
        <v>5322</v>
      </c>
      <c r="B3643" s="2">
        <v>6.2</v>
      </c>
    </row>
    <row r="3644" spans="1:2" x14ac:dyDescent="0.25">
      <c r="A3644" s="2" t="s">
        <v>1942</v>
      </c>
      <c r="B3644" s="2">
        <v>6.1</v>
      </c>
    </row>
    <row r="3645" spans="1:2" x14ac:dyDescent="0.25">
      <c r="A3645" s="2" t="s">
        <v>2560</v>
      </c>
      <c r="B3645" s="2">
        <v>5.2</v>
      </c>
    </row>
    <row r="3646" spans="1:2" x14ac:dyDescent="0.25">
      <c r="A3646" s="2" t="s">
        <v>2164</v>
      </c>
      <c r="B3646" s="2">
        <v>7.3</v>
      </c>
    </row>
    <row r="3647" spans="1:2" x14ac:dyDescent="0.25">
      <c r="A3647" s="2" t="s">
        <v>2164</v>
      </c>
      <c r="B3647" s="2">
        <v>7.5</v>
      </c>
    </row>
    <row r="3648" spans="1:2" x14ac:dyDescent="0.25">
      <c r="A3648" s="2" t="s">
        <v>3971</v>
      </c>
      <c r="B3648" s="2">
        <v>6.6</v>
      </c>
    </row>
    <row r="3649" spans="1:2" x14ac:dyDescent="0.25">
      <c r="A3649" s="2" t="s">
        <v>233</v>
      </c>
      <c r="B3649" s="2">
        <v>6.4</v>
      </c>
    </row>
    <row r="3650" spans="1:2" x14ac:dyDescent="0.25">
      <c r="A3650" s="2" t="s">
        <v>10178</v>
      </c>
      <c r="B3650" s="2">
        <v>4.5</v>
      </c>
    </row>
    <row r="3651" spans="1:2" x14ac:dyDescent="0.25">
      <c r="A3651" s="2" t="s">
        <v>1748</v>
      </c>
      <c r="B3651" s="2">
        <v>6.6</v>
      </c>
    </row>
    <row r="3652" spans="1:2" x14ac:dyDescent="0.25">
      <c r="A3652" s="2" t="s">
        <v>1265</v>
      </c>
      <c r="B3652" s="2">
        <v>5.3</v>
      </c>
    </row>
    <row r="3653" spans="1:2" x14ac:dyDescent="0.25">
      <c r="A3653" s="2" t="s">
        <v>3406</v>
      </c>
      <c r="B3653" s="2">
        <v>4.9000000000000004</v>
      </c>
    </row>
    <row r="3654" spans="1:2" x14ac:dyDescent="0.25">
      <c r="A3654" s="2" t="s">
        <v>6685</v>
      </c>
      <c r="B3654" s="2">
        <v>7.7</v>
      </c>
    </row>
    <row r="3655" spans="1:2" x14ac:dyDescent="0.25">
      <c r="A3655" s="2" t="s">
        <v>4577</v>
      </c>
      <c r="B3655" s="2">
        <v>8</v>
      </c>
    </row>
    <row r="3656" spans="1:2" x14ac:dyDescent="0.25">
      <c r="A3656" s="2" t="s">
        <v>2748</v>
      </c>
      <c r="B3656" s="2">
        <v>3.8</v>
      </c>
    </row>
    <row r="3657" spans="1:2" x14ac:dyDescent="0.25">
      <c r="A3657" s="2" t="s">
        <v>4848</v>
      </c>
      <c r="B3657" s="2">
        <v>7.6</v>
      </c>
    </row>
    <row r="3658" spans="1:2" x14ac:dyDescent="0.25">
      <c r="A3658" s="2" t="s">
        <v>3406</v>
      </c>
      <c r="B3658" s="2">
        <v>5.9</v>
      </c>
    </row>
    <row r="3659" spans="1:2" x14ac:dyDescent="0.25">
      <c r="A3659" s="2" t="s">
        <v>3159</v>
      </c>
      <c r="B3659" s="2">
        <v>6.2</v>
      </c>
    </row>
    <row r="3660" spans="1:2" x14ac:dyDescent="0.25">
      <c r="A3660" s="2" t="s">
        <v>1639</v>
      </c>
      <c r="B3660" s="2">
        <v>7.2</v>
      </c>
    </row>
    <row r="3661" spans="1:2" x14ac:dyDescent="0.25">
      <c r="A3661" s="2" t="s">
        <v>6076</v>
      </c>
      <c r="B3661" s="2">
        <v>6.3</v>
      </c>
    </row>
    <row r="3662" spans="1:2" x14ac:dyDescent="0.25">
      <c r="A3662" s="2" t="s">
        <v>2681</v>
      </c>
      <c r="B3662" s="2">
        <v>5.2</v>
      </c>
    </row>
    <row r="3663" spans="1:2" x14ac:dyDescent="0.25">
      <c r="A3663" s="2" t="s">
        <v>1639</v>
      </c>
      <c r="B3663" s="2">
        <v>6.9</v>
      </c>
    </row>
    <row r="3664" spans="1:2" x14ac:dyDescent="0.25">
      <c r="A3664" s="2" t="s">
        <v>47</v>
      </c>
      <c r="B3664" s="2">
        <v>6.8</v>
      </c>
    </row>
    <row r="3665" spans="1:2" x14ac:dyDescent="0.25">
      <c r="A3665" s="2" t="s">
        <v>34</v>
      </c>
      <c r="B3665" s="2">
        <v>6.2</v>
      </c>
    </row>
    <row r="3666" spans="1:2" x14ac:dyDescent="0.25">
      <c r="A3666" s="2" t="s">
        <v>1269</v>
      </c>
      <c r="B3666" s="2">
        <v>6.2</v>
      </c>
    </row>
    <row r="3667" spans="1:2" x14ac:dyDescent="0.25">
      <c r="A3667" s="2" t="s">
        <v>1094</v>
      </c>
      <c r="B3667" s="2">
        <v>3.5</v>
      </c>
    </row>
    <row r="3668" spans="1:2" x14ac:dyDescent="0.25">
      <c r="A3668" s="2" t="s">
        <v>152</v>
      </c>
      <c r="B3668" s="2">
        <v>6.1</v>
      </c>
    </row>
    <row r="3669" spans="1:2" x14ac:dyDescent="0.25">
      <c r="A3669" s="2" t="s">
        <v>3443</v>
      </c>
      <c r="B3669" s="2">
        <v>6.6</v>
      </c>
    </row>
    <row r="3670" spans="1:2" x14ac:dyDescent="0.25">
      <c r="A3670" s="2" t="s">
        <v>1099</v>
      </c>
      <c r="B3670" s="2">
        <v>4.5</v>
      </c>
    </row>
    <row r="3671" spans="1:2" x14ac:dyDescent="0.25">
      <c r="A3671" s="2" t="s">
        <v>2013</v>
      </c>
      <c r="B3671" s="2">
        <v>5.9</v>
      </c>
    </row>
    <row r="3672" spans="1:2" x14ac:dyDescent="0.25">
      <c r="A3672" s="2" t="s">
        <v>1639</v>
      </c>
      <c r="B3672" s="2">
        <v>6.9</v>
      </c>
    </row>
    <row r="3673" spans="1:2" x14ac:dyDescent="0.25">
      <c r="A3673" s="2" t="s">
        <v>6631</v>
      </c>
      <c r="B3673" s="2">
        <v>7.7</v>
      </c>
    </row>
    <row r="3674" spans="1:2" x14ac:dyDescent="0.25">
      <c r="A3674" s="2" t="s">
        <v>1503</v>
      </c>
      <c r="B3674" s="2">
        <v>6.6</v>
      </c>
    </row>
    <row r="3675" spans="1:2" x14ac:dyDescent="0.25">
      <c r="A3675" s="2" t="s">
        <v>3406</v>
      </c>
      <c r="B3675" s="2">
        <v>5.3</v>
      </c>
    </row>
    <row r="3676" spans="1:2" x14ac:dyDescent="0.25">
      <c r="A3676" s="2" t="s">
        <v>968</v>
      </c>
      <c r="B3676" s="2">
        <v>6.3</v>
      </c>
    </row>
    <row r="3677" spans="1:2" x14ac:dyDescent="0.25">
      <c r="A3677" s="2" t="s">
        <v>1639</v>
      </c>
      <c r="B3677" s="2">
        <v>7</v>
      </c>
    </row>
    <row r="3678" spans="1:2" x14ac:dyDescent="0.25">
      <c r="A3678" s="2" t="s">
        <v>1094</v>
      </c>
      <c r="B3678" s="2">
        <v>7</v>
      </c>
    </row>
    <row r="3679" spans="1:2" x14ac:dyDescent="0.25">
      <c r="A3679" s="2" t="s">
        <v>1639</v>
      </c>
      <c r="B3679" s="2">
        <v>6.6</v>
      </c>
    </row>
    <row r="3680" spans="1:2" x14ac:dyDescent="0.25">
      <c r="A3680" s="2" t="s">
        <v>8666</v>
      </c>
      <c r="B3680" s="2">
        <v>8.6</v>
      </c>
    </row>
    <row r="3681" spans="1:2" x14ac:dyDescent="0.25">
      <c r="A3681" s="2" t="s">
        <v>3280</v>
      </c>
      <c r="B3681" s="2">
        <v>6.4</v>
      </c>
    </row>
    <row r="3682" spans="1:2" x14ac:dyDescent="0.25">
      <c r="A3682" s="2" t="s">
        <v>3421</v>
      </c>
      <c r="B3682" s="2">
        <v>7.9</v>
      </c>
    </row>
    <row r="3683" spans="1:2" x14ac:dyDescent="0.25">
      <c r="A3683" s="2" t="s">
        <v>1094</v>
      </c>
      <c r="B3683" s="2">
        <v>5.4</v>
      </c>
    </row>
    <row r="3684" spans="1:2" x14ac:dyDescent="0.25">
      <c r="A3684" s="2" t="s">
        <v>51</v>
      </c>
      <c r="B3684" s="2">
        <v>6.9</v>
      </c>
    </row>
    <row r="3685" spans="1:2" x14ac:dyDescent="0.25">
      <c r="A3685" s="2" t="s">
        <v>2164</v>
      </c>
      <c r="B3685" s="2">
        <v>7.7</v>
      </c>
    </row>
    <row r="3686" spans="1:2" x14ac:dyDescent="0.25">
      <c r="A3686" s="2" t="s">
        <v>2164</v>
      </c>
      <c r="B3686" s="2">
        <v>7.2</v>
      </c>
    </row>
    <row r="3687" spans="1:2" x14ac:dyDescent="0.25">
      <c r="A3687" s="2" t="s">
        <v>1639</v>
      </c>
      <c r="B3687" s="2">
        <v>6.8</v>
      </c>
    </row>
    <row r="3688" spans="1:2" x14ac:dyDescent="0.25">
      <c r="A3688" s="2" t="s">
        <v>10283</v>
      </c>
      <c r="B3688" s="2">
        <v>6.2</v>
      </c>
    </row>
    <row r="3689" spans="1:2" x14ac:dyDescent="0.25">
      <c r="A3689" s="2" t="s">
        <v>10287</v>
      </c>
      <c r="B3689" s="2">
        <v>7.4</v>
      </c>
    </row>
    <row r="3690" spans="1:2" x14ac:dyDescent="0.25">
      <c r="A3690" s="2" t="s">
        <v>2164</v>
      </c>
      <c r="B3690" s="2">
        <v>4.5999999999999996</v>
      </c>
    </row>
    <row r="3691" spans="1:2" x14ac:dyDescent="0.25">
      <c r="A3691" s="2" t="s">
        <v>1639</v>
      </c>
      <c r="B3691" s="2">
        <v>6.4</v>
      </c>
    </row>
    <row r="3692" spans="1:2" x14ac:dyDescent="0.25">
      <c r="A3692" s="2" t="s">
        <v>10295</v>
      </c>
      <c r="B3692" s="2">
        <v>7</v>
      </c>
    </row>
    <row r="3693" spans="1:2" x14ac:dyDescent="0.25">
      <c r="A3693" s="2" t="s">
        <v>2560</v>
      </c>
      <c r="B3693" s="2">
        <v>7.7</v>
      </c>
    </row>
    <row r="3694" spans="1:2" x14ac:dyDescent="0.25">
      <c r="A3694" s="2" t="s">
        <v>1265</v>
      </c>
      <c r="B3694" s="2">
        <v>6.8</v>
      </c>
    </row>
    <row r="3695" spans="1:2" x14ac:dyDescent="0.25">
      <c r="A3695" s="2" t="s">
        <v>10300</v>
      </c>
      <c r="B3695" s="2">
        <v>7</v>
      </c>
    </row>
    <row r="3696" spans="1:2" x14ac:dyDescent="0.25">
      <c r="A3696" s="2" t="s">
        <v>2164</v>
      </c>
      <c r="B3696" s="2">
        <v>7</v>
      </c>
    </row>
    <row r="3697" spans="1:2" x14ac:dyDescent="0.25">
      <c r="A3697" s="2" t="s">
        <v>3492</v>
      </c>
      <c r="B3697" s="2">
        <v>6.3</v>
      </c>
    </row>
    <row r="3698" spans="1:2" x14ac:dyDescent="0.25">
      <c r="A3698" s="2" t="s">
        <v>10307</v>
      </c>
      <c r="B3698" s="2">
        <v>7.1</v>
      </c>
    </row>
    <row r="3699" spans="1:2" x14ac:dyDescent="0.25">
      <c r="A3699" s="2" t="s">
        <v>936</v>
      </c>
      <c r="B3699" s="2">
        <v>5.6</v>
      </c>
    </row>
    <row r="3700" spans="1:2" x14ac:dyDescent="0.25">
      <c r="A3700" s="2" t="s">
        <v>3421</v>
      </c>
      <c r="B3700" s="2">
        <v>4.4000000000000004</v>
      </c>
    </row>
    <row r="3701" spans="1:2" x14ac:dyDescent="0.25">
      <c r="A3701" s="2" t="s">
        <v>5474</v>
      </c>
      <c r="B3701" s="2">
        <v>7.1</v>
      </c>
    </row>
    <row r="3702" spans="1:2" x14ac:dyDescent="0.25">
      <c r="A3702" s="2" t="s">
        <v>1385</v>
      </c>
      <c r="B3702" s="2">
        <v>6.1</v>
      </c>
    </row>
    <row r="3703" spans="1:2" x14ac:dyDescent="0.25">
      <c r="A3703" s="2" t="s">
        <v>3642</v>
      </c>
      <c r="B3703" s="2">
        <v>7.4</v>
      </c>
    </row>
    <row r="3704" spans="1:2" x14ac:dyDescent="0.25">
      <c r="A3704" s="2" t="s">
        <v>10327</v>
      </c>
      <c r="B3704" s="2">
        <v>7.5</v>
      </c>
    </row>
    <row r="3705" spans="1:2" x14ac:dyDescent="0.25">
      <c r="A3705" s="2" t="s">
        <v>2164</v>
      </c>
      <c r="B3705" s="2">
        <v>7.2</v>
      </c>
    </row>
    <row r="3706" spans="1:2" x14ac:dyDescent="0.25">
      <c r="A3706" s="2" t="s">
        <v>4577</v>
      </c>
      <c r="B3706" s="2">
        <v>7.6</v>
      </c>
    </row>
    <row r="3707" spans="1:2" x14ac:dyDescent="0.25">
      <c r="A3707" s="2" t="s">
        <v>152</v>
      </c>
      <c r="B3707" s="2">
        <v>7.3</v>
      </c>
    </row>
    <row r="3708" spans="1:2" x14ac:dyDescent="0.25">
      <c r="A3708" s="2" t="s">
        <v>1503</v>
      </c>
      <c r="B3708" s="2">
        <v>6.2</v>
      </c>
    </row>
    <row r="3709" spans="1:2" x14ac:dyDescent="0.25">
      <c r="A3709" s="2" t="s">
        <v>2164</v>
      </c>
      <c r="B3709" s="2">
        <v>6.2</v>
      </c>
    </row>
    <row r="3710" spans="1:2" x14ac:dyDescent="0.25">
      <c r="A3710" s="2" t="s">
        <v>7386</v>
      </c>
      <c r="B3710" s="2">
        <v>4.5999999999999996</v>
      </c>
    </row>
    <row r="3711" spans="1:2" x14ac:dyDescent="0.25">
      <c r="A3711" s="2" t="s">
        <v>3406</v>
      </c>
      <c r="B3711" s="2">
        <v>6.2</v>
      </c>
    </row>
    <row r="3712" spans="1:2" x14ac:dyDescent="0.25">
      <c r="A3712" s="2" t="s">
        <v>10358</v>
      </c>
      <c r="B3712" s="2">
        <v>6.2</v>
      </c>
    </row>
    <row r="3713" spans="1:2" x14ac:dyDescent="0.25">
      <c r="A3713" s="2" t="s">
        <v>9713</v>
      </c>
      <c r="B3713" s="2">
        <v>3.3</v>
      </c>
    </row>
    <row r="3714" spans="1:2" x14ac:dyDescent="0.25">
      <c r="A3714" s="2" t="s">
        <v>2714</v>
      </c>
      <c r="B3714" s="2">
        <v>4.2</v>
      </c>
    </row>
    <row r="3715" spans="1:2" x14ac:dyDescent="0.25">
      <c r="A3715" s="2" t="s">
        <v>2748</v>
      </c>
      <c r="B3715" s="2">
        <v>7.2</v>
      </c>
    </row>
    <row r="3716" spans="1:2" x14ac:dyDescent="0.25">
      <c r="A3716" s="2" t="s">
        <v>10376</v>
      </c>
      <c r="B3716" s="2">
        <v>6.2</v>
      </c>
    </row>
    <row r="3717" spans="1:2" x14ac:dyDescent="0.25">
      <c r="A3717" s="2" t="s">
        <v>4761</v>
      </c>
      <c r="B3717" s="2">
        <v>6.1</v>
      </c>
    </row>
    <row r="3718" spans="1:2" x14ac:dyDescent="0.25">
      <c r="A3718" s="2" t="s">
        <v>10381</v>
      </c>
      <c r="B3718" s="2">
        <v>4.2</v>
      </c>
    </row>
    <row r="3719" spans="1:2" x14ac:dyDescent="0.25">
      <c r="A3719" s="2" t="s">
        <v>7761</v>
      </c>
      <c r="B3719" s="2">
        <v>4.5</v>
      </c>
    </row>
    <row r="3720" spans="1:2" x14ac:dyDescent="0.25">
      <c r="A3720" s="2" t="s">
        <v>3386</v>
      </c>
      <c r="B3720" s="2">
        <v>7.5</v>
      </c>
    </row>
    <row r="3721" spans="1:2" x14ac:dyDescent="0.25">
      <c r="A3721" s="2" t="s">
        <v>1869</v>
      </c>
      <c r="B3721" s="2">
        <v>6.7</v>
      </c>
    </row>
    <row r="3722" spans="1:2" x14ac:dyDescent="0.25">
      <c r="A3722" s="2" t="s">
        <v>1094</v>
      </c>
      <c r="B3722" s="2">
        <v>5.0999999999999996</v>
      </c>
    </row>
    <row r="3723" spans="1:2" x14ac:dyDescent="0.25">
      <c r="A3723" s="2" t="s">
        <v>1385</v>
      </c>
      <c r="B3723" s="2">
        <v>5.5</v>
      </c>
    </row>
    <row r="3724" spans="1:2" x14ac:dyDescent="0.25">
      <c r="A3724" s="2" t="s">
        <v>2560</v>
      </c>
      <c r="B3724" s="2">
        <v>4.4000000000000004</v>
      </c>
    </row>
    <row r="3725" spans="1:2" x14ac:dyDescent="0.25">
      <c r="A3725" s="2" t="s">
        <v>1248</v>
      </c>
      <c r="B3725" s="2">
        <v>4.4000000000000004</v>
      </c>
    </row>
    <row r="3726" spans="1:2" x14ac:dyDescent="0.25">
      <c r="A3726" s="2" t="s">
        <v>1806</v>
      </c>
      <c r="B3726" s="2">
        <v>6.8</v>
      </c>
    </row>
    <row r="3727" spans="1:2" x14ac:dyDescent="0.25">
      <c r="A3727" s="2" t="s">
        <v>10406</v>
      </c>
      <c r="B3727" s="2">
        <v>8.6</v>
      </c>
    </row>
    <row r="3728" spans="1:2" x14ac:dyDescent="0.25">
      <c r="A3728" s="2" t="s">
        <v>4852</v>
      </c>
      <c r="B3728" s="2">
        <v>4.8</v>
      </c>
    </row>
    <row r="3729" spans="1:2" x14ac:dyDescent="0.25">
      <c r="A3729" s="2" t="s">
        <v>3537</v>
      </c>
      <c r="B3729" s="2">
        <v>3.4</v>
      </c>
    </row>
    <row r="3730" spans="1:2" x14ac:dyDescent="0.25">
      <c r="A3730" s="2" t="s">
        <v>10417</v>
      </c>
      <c r="B3730" s="2">
        <v>7.4</v>
      </c>
    </row>
    <row r="3731" spans="1:2" x14ac:dyDescent="0.25">
      <c r="A3731" s="2" t="s">
        <v>1639</v>
      </c>
      <c r="B3731" s="2">
        <v>7.3</v>
      </c>
    </row>
    <row r="3732" spans="1:2" x14ac:dyDescent="0.25">
      <c r="A3732" s="2" t="s">
        <v>2164</v>
      </c>
      <c r="B3732" s="2">
        <v>8</v>
      </c>
    </row>
    <row r="3733" spans="1:2" x14ac:dyDescent="0.25">
      <c r="A3733" s="2" t="s">
        <v>3406</v>
      </c>
      <c r="B3733" s="2">
        <v>6.5</v>
      </c>
    </row>
    <row r="3734" spans="1:2" x14ac:dyDescent="0.25">
      <c r="A3734" s="2" t="s">
        <v>3905</v>
      </c>
      <c r="B3734" s="2">
        <v>5.9</v>
      </c>
    </row>
    <row r="3735" spans="1:2" x14ac:dyDescent="0.25">
      <c r="A3735" s="2" t="s">
        <v>1639</v>
      </c>
      <c r="B3735" s="2">
        <v>6.8</v>
      </c>
    </row>
    <row r="3736" spans="1:2" x14ac:dyDescent="0.25">
      <c r="A3736" s="2" t="s">
        <v>2560</v>
      </c>
      <c r="B3736" s="2">
        <v>7.4</v>
      </c>
    </row>
    <row r="3737" spans="1:2" x14ac:dyDescent="0.25">
      <c r="A3737" s="2" t="s">
        <v>1713</v>
      </c>
      <c r="B3737" s="2">
        <v>6.7</v>
      </c>
    </row>
    <row r="3738" spans="1:2" x14ac:dyDescent="0.25">
      <c r="A3738" s="2" t="s">
        <v>1639</v>
      </c>
      <c r="B3738" s="2">
        <v>6.8</v>
      </c>
    </row>
    <row r="3739" spans="1:2" x14ac:dyDescent="0.25">
      <c r="A3739" s="2" t="s">
        <v>684</v>
      </c>
      <c r="B3739" s="2">
        <v>5.4</v>
      </c>
    </row>
    <row r="3740" spans="1:2" x14ac:dyDescent="0.25">
      <c r="A3740" s="2" t="s">
        <v>4577</v>
      </c>
      <c r="B3740" s="2">
        <v>5.5</v>
      </c>
    </row>
    <row r="3741" spans="1:2" x14ac:dyDescent="0.25">
      <c r="A3741" s="2" t="s">
        <v>10446</v>
      </c>
      <c r="B3741" s="2">
        <v>7.4</v>
      </c>
    </row>
    <row r="3742" spans="1:2" x14ac:dyDescent="0.25">
      <c r="A3742" s="2" t="s">
        <v>1265</v>
      </c>
      <c r="B3742" s="2">
        <v>5.7</v>
      </c>
    </row>
    <row r="3743" spans="1:2" x14ac:dyDescent="0.25">
      <c r="A3743" s="2" t="s">
        <v>2164</v>
      </c>
      <c r="B3743" s="2">
        <v>5.4</v>
      </c>
    </row>
    <row r="3744" spans="1:2" x14ac:dyDescent="0.25">
      <c r="A3744" s="2" t="s">
        <v>1094</v>
      </c>
      <c r="B3744" s="2">
        <v>3.2</v>
      </c>
    </row>
    <row r="3745" spans="1:2" x14ac:dyDescent="0.25">
      <c r="A3745" s="2" t="s">
        <v>152</v>
      </c>
      <c r="B3745" s="2">
        <v>7.8</v>
      </c>
    </row>
    <row r="3746" spans="1:2" x14ac:dyDescent="0.25">
      <c r="A3746" s="2" t="s">
        <v>8666</v>
      </c>
      <c r="B3746" s="2">
        <v>5.3</v>
      </c>
    </row>
    <row r="3747" spans="1:2" x14ac:dyDescent="0.25">
      <c r="A3747" s="2" t="s">
        <v>936</v>
      </c>
      <c r="B3747" s="2">
        <v>7.2</v>
      </c>
    </row>
    <row r="3748" spans="1:2" x14ac:dyDescent="0.25">
      <c r="A3748" s="2" t="s">
        <v>1639</v>
      </c>
      <c r="B3748" s="2">
        <v>6.2</v>
      </c>
    </row>
    <row r="3749" spans="1:2" x14ac:dyDescent="0.25">
      <c r="A3749" s="2" t="s">
        <v>2164</v>
      </c>
      <c r="B3749" s="2">
        <v>5.9</v>
      </c>
    </row>
    <row r="3750" spans="1:2" x14ac:dyDescent="0.25">
      <c r="A3750" s="2" t="s">
        <v>1265</v>
      </c>
      <c r="B3750" s="2">
        <v>7.3</v>
      </c>
    </row>
    <row r="3751" spans="1:2" x14ac:dyDescent="0.25">
      <c r="A3751" s="2" t="s">
        <v>1094</v>
      </c>
      <c r="B3751" s="2">
        <v>6.7</v>
      </c>
    </row>
    <row r="3752" spans="1:2" x14ac:dyDescent="0.25">
      <c r="A3752" s="2" t="s">
        <v>1503</v>
      </c>
      <c r="B3752" s="2">
        <v>5.7</v>
      </c>
    </row>
    <row r="3753" spans="1:2" x14ac:dyDescent="0.25">
      <c r="A3753" s="2" t="s">
        <v>936</v>
      </c>
      <c r="B3753" s="2">
        <v>7.1</v>
      </c>
    </row>
    <row r="3754" spans="1:2" x14ac:dyDescent="0.25">
      <c r="A3754" s="2" t="s">
        <v>1639</v>
      </c>
      <c r="B3754" s="2">
        <v>7.2</v>
      </c>
    </row>
    <row r="3755" spans="1:2" x14ac:dyDescent="0.25">
      <c r="A3755" s="2" t="s">
        <v>4273</v>
      </c>
      <c r="B3755" s="2">
        <v>7.4</v>
      </c>
    </row>
    <row r="3756" spans="1:2" x14ac:dyDescent="0.25">
      <c r="A3756" s="2" t="s">
        <v>2164</v>
      </c>
      <c r="B3756" s="2">
        <v>7.7</v>
      </c>
    </row>
    <row r="3757" spans="1:2" x14ac:dyDescent="0.25">
      <c r="A3757" s="2" t="s">
        <v>3258</v>
      </c>
      <c r="B3757" s="2">
        <v>7.4</v>
      </c>
    </row>
    <row r="3758" spans="1:2" x14ac:dyDescent="0.25">
      <c r="A3758" s="2" t="s">
        <v>2164</v>
      </c>
      <c r="B3758" s="2">
        <v>8.4</v>
      </c>
    </row>
    <row r="3759" spans="1:2" x14ac:dyDescent="0.25">
      <c r="A3759" s="2" t="s">
        <v>9764</v>
      </c>
      <c r="B3759" s="2">
        <v>7.1</v>
      </c>
    </row>
    <row r="3760" spans="1:2" x14ac:dyDescent="0.25">
      <c r="A3760" s="2" t="s">
        <v>10500</v>
      </c>
      <c r="B3760" s="2">
        <v>7.2</v>
      </c>
    </row>
    <row r="3761" spans="1:2" x14ac:dyDescent="0.25">
      <c r="A3761" s="2" t="s">
        <v>1417</v>
      </c>
      <c r="B3761" s="2">
        <v>7.5</v>
      </c>
    </row>
    <row r="3762" spans="1:2" x14ac:dyDescent="0.25">
      <c r="A3762" s="2" t="s">
        <v>1094</v>
      </c>
      <c r="B3762" s="2">
        <v>5.4</v>
      </c>
    </row>
    <row r="3763" spans="1:2" x14ac:dyDescent="0.25">
      <c r="A3763" s="2" t="s">
        <v>1726</v>
      </c>
      <c r="B3763" s="2">
        <v>8.1</v>
      </c>
    </row>
    <row r="3764" spans="1:2" x14ac:dyDescent="0.25">
      <c r="A3764" s="2" t="s">
        <v>10514</v>
      </c>
      <c r="B3764" s="2">
        <v>6</v>
      </c>
    </row>
    <row r="3765" spans="1:2" x14ac:dyDescent="0.25">
      <c r="A3765" s="2" t="s">
        <v>1968</v>
      </c>
      <c r="B3765" s="2">
        <v>7.8</v>
      </c>
    </row>
    <row r="3766" spans="1:2" x14ac:dyDescent="0.25">
      <c r="A3766" s="2" t="s">
        <v>5474</v>
      </c>
      <c r="B3766" s="2">
        <v>6.8</v>
      </c>
    </row>
    <row r="3767" spans="1:2" x14ac:dyDescent="0.25">
      <c r="A3767" s="2" t="s">
        <v>1639</v>
      </c>
      <c r="B3767" s="2">
        <v>6.5</v>
      </c>
    </row>
    <row r="3768" spans="1:2" x14ac:dyDescent="0.25">
      <c r="A3768" s="2" t="s">
        <v>1265</v>
      </c>
      <c r="B3768" s="2">
        <v>7.7</v>
      </c>
    </row>
    <row r="3769" spans="1:2" x14ac:dyDescent="0.25">
      <c r="A3769" s="2" t="s">
        <v>5243</v>
      </c>
      <c r="B3769" s="2">
        <v>6.4</v>
      </c>
    </row>
    <row r="3770" spans="1:2" x14ac:dyDescent="0.25">
      <c r="A3770" s="2" t="s">
        <v>3839</v>
      </c>
      <c r="B3770" s="2">
        <v>6.5</v>
      </c>
    </row>
    <row r="3771" spans="1:2" x14ac:dyDescent="0.25">
      <c r="A3771" s="2" t="s">
        <v>233</v>
      </c>
      <c r="B3771" s="2">
        <v>7.3</v>
      </c>
    </row>
    <row r="3772" spans="1:2" x14ac:dyDescent="0.25">
      <c r="A3772" s="2" t="s">
        <v>98</v>
      </c>
      <c r="B3772" s="2">
        <v>6.6</v>
      </c>
    </row>
    <row r="3773" spans="1:2" x14ac:dyDescent="0.25">
      <c r="A3773" s="2" t="s">
        <v>1265</v>
      </c>
      <c r="B3773" s="2">
        <v>7.9</v>
      </c>
    </row>
    <row r="3774" spans="1:2" x14ac:dyDescent="0.25">
      <c r="A3774" s="2" t="s">
        <v>3752</v>
      </c>
      <c r="B3774" s="2">
        <v>5.9</v>
      </c>
    </row>
    <row r="3775" spans="1:2" x14ac:dyDescent="0.25">
      <c r="A3775" s="2" t="s">
        <v>2560</v>
      </c>
      <c r="B3775" s="2">
        <v>4.7</v>
      </c>
    </row>
    <row r="3776" spans="1:2" x14ac:dyDescent="0.25">
      <c r="A3776" s="2" t="s">
        <v>2164</v>
      </c>
      <c r="B3776" s="2">
        <v>8.6999999999999993</v>
      </c>
    </row>
    <row r="3777" spans="1:2" x14ac:dyDescent="0.25">
      <c r="A3777" s="2" t="s">
        <v>1094</v>
      </c>
      <c r="B3777" s="2">
        <v>5.9</v>
      </c>
    </row>
    <row r="3778" spans="1:2" x14ac:dyDescent="0.25">
      <c r="A3778" s="2" t="s">
        <v>1099</v>
      </c>
      <c r="B3778" s="2">
        <v>6.7</v>
      </c>
    </row>
    <row r="3779" spans="1:2" x14ac:dyDescent="0.25">
      <c r="A3779" s="2" t="s">
        <v>10561</v>
      </c>
      <c r="B3779" s="2">
        <v>8.5</v>
      </c>
    </row>
    <row r="3780" spans="1:2" x14ac:dyDescent="0.25">
      <c r="A3780" s="2" t="s">
        <v>93</v>
      </c>
      <c r="B3780" s="2">
        <v>5.8</v>
      </c>
    </row>
    <row r="3781" spans="1:2" x14ac:dyDescent="0.25">
      <c r="A3781" s="2" t="s">
        <v>8731</v>
      </c>
      <c r="B3781" s="2">
        <v>6.1</v>
      </c>
    </row>
    <row r="3782" spans="1:2" x14ac:dyDescent="0.25">
      <c r="A3782" s="2" t="s">
        <v>1007</v>
      </c>
      <c r="B3782" s="2">
        <v>7.3</v>
      </c>
    </row>
    <row r="3783" spans="1:2" x14ac:dyDescent="0.25">
      <c r="A3783" s="2" t="s">
        <v>321</v>
      </c>
      <c r="B3783" s="2">
        <v>6.7</v>
      </c>
    </row>
    <row r="3784" spans="1:2" x14ac:dyDescent="0.25">
      <c r="A3784" s="2" t="s">
        <v>4336</v>
      </c>
      <c r="B3784" s="2">
        <v>7.6</v>
      </c>
    </row>
    <row r="3785" spans="1:2" x14ac:dyDescent="0.25">
      <c r="A3785" s="2" t="s">
        <v>1639</v>
      </c>
      <c r="B3785" s="2">
        <v>7.2</v>
      </c>
    </row>
    <row r="3786" spans="1:2" x14ac:dyDescent="0.25">
      <c r="A3786" s="2" t="s">
        <v>3120</v>
      </c>
      <c r="B3786" s="2">
        <v>6.2</v>
      </c>
    </row>
    <row r="3787" spans="1:2" x14ac:dyDescent="0.25">
      <c r="A3787" s="2" t="s">
        <v>142</v>
      </c>
      <c r="B3787" s="2">
        <v>5.8</v>
      </c>
    </row>
    <row r="3788" spans="1:2" x14ac:dyDescent="0.25">
      <c r="A3788" s="2" t="s">
        <v>1937</v>
      </c>
      <c r="B3788" s="2">
        <v>5.2</v>
      </c>
    </row>
    <row r="3789" spans="1:2" x14ac:dyDescent="0.25">
      <c r="A3789" s="2" t="s">
        <v>1639</v>
      </c>
      <c r="B3789" s="2">
        <v>7.1</v>
      </c>
    </row>
    <row r="3790" spans="1:2" x14ac:dyDescent="0.25">
      <c r="A3790" s="2" t="s">
        <v>10590</v>
      </c>
      <c r="B3790" s="2">
        <v>6.5</v>
      </c>
    </row>
    <row r="3791" spans="1:2" x14ac:dyDescent="0.25">
      <c r="A3791" s="2" t="s">
        <v>3258</v>
      </c>
      <c r="B3791" s="2">
        <v>7.3</v>
      </c>
    </row>
    <row r="3792" spans="1:2" x14ac:dyDescent="0.25">
      <c r="A3792" s="2" t="s">
        <v>1094</v>
      </c>
      <c r="B3792" s="2">
        <v>6.2</v>
      </c>
    </row>
    <row r="3793" spans="1:2" x14ac:dyDescent="0.25">
      <c r="A3793" s="2" t="s">
        <v>3905</v>
      </c>
      <c r="B3793" s="2">
        <v>5</v>
      </c>
    </row>
    <row r="3794" spans="1:2" x14ac:dyDescent="0.25">
      <c r="A3794" s="2" t="s">
        <v>10601</v>
      </c>
      <c r="B3794" s="2">
        <v>8</v>
      </c>
    </row>
    <row r="3795" spans="1:2" x14ac:dyDescent="0.25">
      <c r="A3795" s="2" t="s">
        <v>2164</v>
      </c>
      <c r="B3795" s="2">
        <v>7.8</v>
      </c>
    </row>
    <row r="3796" spans="1:2" x14ac:dyDescent="0.25">
      <c r="A3796" s="2" t="s">
        <v>1099</v>
      </c>
      <c r="B3796" s="2">
        <v>8.1</v>
      </c>
    </row>
    <row r="3797" spans="1:2" x14ac:dyDescent="0.25">
      <c r="A3797" s="2" t="s">
        <v>7438</v>
      </c>
      <c r="B3797" s="2">
        <v>6.7</v>
      </c>
    </row>
    <row r="3798" spans="1:2" x14ac:dyDescent="0.25">
      <c r="A3798" s="2" t="s">
        <v>694</v>
      </c>
      <c r="B3798" s="2">
        <v>6.1</v>
      </c>
    </row>
    <row r="3799" spans="1:2" x14ac:dyDescent="0.25">
      <c r="A3799" s="2" t="s">
        <v>152</v>
      </c>
      <c r="B3799" s="2">
        <v>7.1</v>
      </c>
    </row>
    <row r="3800" spans="1:2" x14ac:dyDescent="0.25">
      <c r="A3800" s="2" t="s">
        <v>6792</v>
      </c>
      <c r="B3800" s="2">
        <v>5.6</v>
      </c>
    </row>
    <row r="3801" spans="1:2" x14ac:dyDescent="0.25">
      <c r="A3801" s="2" t="s">
        <v>152</v>
      </c>
      <c r="B3801" s="2">
        <v>7.6</v>
      </c>
    </row>
    <row r="3802" spans="1:2" x14ac:dyDescent="0.25">
      <c r="A3802" s="2" t="s">
        <v>4577</v>
      </c>
      <c r="B3802" s="2">
        <v>4.3</v>
      </c>
    </row>
    <row r="3803" spans="1:2" x14ac:dyDescent="0.25">
      <c r="A3803" s="2" t="s">
        <v>7386</v>
      </c>
      <c r="B3803" s="2">
        <v>7.3</v>
      </c>
    </row>
    <row r="3804" spans="1:2" x14ac:dyDescent="0.25">
      <c r="A3804" s="2" t="s">
        <v>936</v>
      </c>
      <c r="B3804" s="2">
        <v>7.3</v>
      </c>
    </row>
    <row r="3805" spans="1:2" x14ac:dyDescent="0.25">
      <c r="A3805" s="2" t="s">
        <v>581</v>
      </c>
      <c r="B3805" s="2">
        <v>4.5999999999999996</v>
      </c>
    </row>
    <row r="3806" spans="1:2" x14ac:dyDescent="0.25">
      <c r="A3806" s="2" t="s">
        <v>152</v>
      </c>
      <c r="B3806" s="2">
        <v>6.8</v>
      </c>
    </row>
    <row r="3807" spans="1:2" x14ac:dyDescent="0.25">
      <c r="A3807" s="2" t="s">
        <v>1639</v>
      </c>
      <c r="B3807" s="2">
        <v>7.1</v>
      </c>
    </row>
    <row r="3808" spans="1:2" x14ac:dyDescent="0.25">
      <c r="A3808" s="2" t="s">
        <v>2714</v>
      </c>
      <c r="B3808" s="2">
        <v>7.3</v>
      </c>
    </row>
    <row r="3809" spans="1:2" x14ac:dyDescent="0.25">
      <c r="A3809" s="2" t="s">
        <v>10636</v>
      </c>
      <c r="B3809" s="2">
        <v>8.3000000000000007</v>
      </c>
    </row>
    <row r="3810" spans="1:2" x14ac:dyDescent="0.25">
      <c r="A3810" s="2" t="s">
        <v>10640</v>
      </c>
      <c r="B3810" s="2">
        <v>5.4</v>
      </c>
    </row>
    <row r="3811" spans="1:2" x14ac:dyDescent="0.25">
      <c r="A3811" s="2" t="s">
        <v>2748</v>
      </c>
      <c r="B3811" s="2">
        <v>4</v>
      </c>
    </row>
    <row r="3812" spans="1:2" x14ac:dyDescent="0.25">
      <c r="A3812" s="2" t="s">
        <v>2164</v>
      </c>
      <c r="B3812" s="2">
        <v>8</v>
      </c>
    </row>
    <row r="3813" spans="1:2" x14ac:dyDescent="0.25">
      <c r="A3813" s="2" t="s">
        <v>7303</v>
      </c>
      <c r="B3813" s="2">
        <v>6.7</v>
      </c>
    </row>
    <row r="3814" spans="1:2" x14ac:dyDescent="0.25">
      <c r="A3814" s="2" t="s">
        <v>161</v>
      </c>
      <c r="B3814" s="2">
        <v>5.7</v>
      </c>
    </row>
    <row r="3815" spans="1:2" x14ac:dyDescent="0.25">
      <c r="A3815" s="2" t="s">
        <v>1094</v>
      </c>
      <c r="B3815" s="2">
        <v>4.5999999999999996</v>
      </c>
    </row>
    <row r="3816" spans="1:2" x14ac:dyDescent="0.25">
      <c r="A3816" s="2" t="s">
        <v>1094</v>
      </c>
      <c r="B3816" s="2">
        <v>4</v>
      </c>
    </row>
    <row r="3817" spans="1:2" x14ac:dyDescent="0.25">
      <c r="A3817" s="2" t="s">
        <v>10656</v>
      </c>
      <c r="B3817" s="2">
        <v>7</v>
      </c>
    </row>
    <row r="3818" spans="1:2" x14ac:dyDescent="0.25">
      <c r="A3818" s="2" t="s">
        <v>2541</v>
      </c>
      <c r="B3818" s="2">
        <v>7.4</v>
      </c>
    </row>
    <row r="3819" spans="1:2" x14ac:dyDescent="0.25">
      <c r="A3819" s="2" t="s">
        <v>1444</v>
      </c>
      <c r="B3819" s="2">
        <v>5.9</v>
      </c>
    </row>
    <row r="3820" spans="1:2" x14ac:dyDescent="0.25">
      <c r="A3820" s="2" t="s">
        <v>684</v>
      </c>
      <c r="B3820" s="2">
        <v>4.5999999999999996</v>
      </c>
    </row>
    <row r="3821" spans="1:2" x14ac:dyDescent="0.25">
      <c r="A3821" s="2" t="s">
        <v>1942</v>
      </c>
      <c r="B3821" s="2">
        <v>4.8</v>
      </c>
    </row>
    <row r="3822" spans="1:2" x14ac:dyDescent="0.25">
      <c r="A3822" s="2" t="s">
        <v>1258</v>
      </c>
      <c r="B3822" s="2">
        <v>7.5</v>
      </c>
    </row>
    <row r="3823" spans="1:2" x14ac:dyDescent="0.25">
      <c r="A3823" s="2" t="s">
        <v>1789</v>
      </c>
      <c r="B3823" s="2">
        <v>4.7</v>
      </c>
    </row>
    <row r="3824" spans="1:2" x14ac:dyDescent="0.25">
      <c r="A3824" s="2" t="s">
        <v>936</v>
      </c>
      <c r="B3824" s="2">
        <v>6.7</v>
      </c>
    </row>
    <row r="3825" spans="1:2" x14ac:dyDescent="0.25">
      <c r="A3825" s="2" t="s">
        <v>2560</v>
      </c>
      <c r="B3825" s="2">
        <v>6.3</v>
      </c>
    </row>
    <row r="3826" spans="1:2" x14ac:dyDescent="0.25">
      <c r="A3826" s="2" t="s">
        <v>684</v>
      </c>
      <c r="B3826" s="2">
        <v>6</v>
      </c>
    </row>
    <row r="3827" spans="1:2" x14ac:dyDescent="0.25">
      <c r="A3827" s="2" t="s">
        <v>1789</v>
      </c>
      <c r="B3827" s="2">
        <v>6.7</v>
      </c>
    </row>
    <row r="3828" spans="1:2" x14ac:dyDescent="0.25">
      <c r="A3828" s="2" t="s">
        <v>936</v>
      </c>
      <c r="B3828" s="2">
        <v>7.1</v>
      </c>
    </row>
    <row r="3829" spans="1:2" x14ac:dyDescent="0.25">
      <c r="A3829" s="2" t="s">
        <v>51</v>
      </c>
      <c r="B3829" s="2">
        <v>2.7</v>
      </c>
    </row>
    <row r="3830" spans="1:2" x14ac:dyDescent="0.25">
      <c r="A3830" s="2" t="s">
        <v>2164</v>
      </c>
      <c r="B3830" s="2">
        <v>7.3</v>
      </c>
    </row>
    <row r="3831" spans="1:2" x14ac:dyDescent="0.25">
      <c r="A3831" s="2" t="s">
        <v>1094</v>
      </c>
      <c r="B3831" s="2">
        <v>7.6</v>
      </c>
    </row>
    <row r="3832" spans="1:2" x14ac:dyDescent="0.25">
      <c r="A3832" s="2" t="s">
        <v>1094</v>
      </c>
      <c r="B3832" s="2">
        <v>5.8</v>
      </c>
    </row>
    <row r="3833" spans="1:2" x14ac:dyDescent="0.25">
      <c r="A3833" s="2" t="s">
        <v>2654</v>
      </c>
      <c r="B3833" s="2">
        <v>6.5</v>
      </c>
    </row>
    <row r="3834" spans="1:2" x14ac:dyDescent="0.25">
      <c r="A3834" s="2" t="s">
        <v>1639</v>
      </c>
      <c r="B3834" s="2">
        <v>6.6</v>
      </c>
    </row>
    <row r="3835" spans="1:2" x14ac:dyDescent="0.25">
      <c r="A3835" s="2" t="s">
        <v>10692</v>
      </c>
      <c r="B3835" s="2">
        <v>6.2</v>
      </c>
    </row>
    <row r="3836" spans="1:2" x14ac:dyDescent="0.25">
      <c r="A3836" s="2" t="s">
        <v>123</v>
      </c>
      <c r="B3836" s="2">
        <v>6.9</v>
      </c>
    </row>
    <row r="3837" spans="1:2" x14ac:dyDescent="0.25">
      <c r="A3837" s="2" t="s">
        <v>2555</v>
      </c>
      <c r="B3837" s="2">
        <v>8.5</v>
      </c>
    </row>
    <row r="3838" spans="1:2" x14ac:dyDescent="0.25">
      <c r="A3838" s="2" t="s">
        <v>123</v>
      </c>
      <c r="B3838" s="2">
        <v>4.8</v>
      </c>
    </row>
    <row r="3839" spans="1:2" x14ac:dyDescent="0.25">
      <c r="A3839" s="2" t="s">
        <v>152</v>
      </c>
      <c r="B3839" s="2">
        <v>6.6</v>
      </c>
    </row>
    <row r="3840" spans="1:2" x14ac:dyDescent="0.25">
      <c r="A3840" s="2" t="s">
        <v>2560</v>
      </c>
      <c r="B3840" s="2">
        <v>5.7</v>
      </c>
    </row>
    <row r="3841" spans="1:2" x14ac:dyDescent="0.25">
      <c r="A3841" s="2" t="s">
        <v>2560</v>
      </c>
      <c r="B3841" s="2">
        <v>7</v>
      </c>
    </row>
    <row r="3842" spans="1:2" x14ac:dyDescent="0.25">
      <c r="A3842" s="2" t="s">
        <v>2164</v>
      </c>
      <c r="B3842" s="2">
        <v>5.4</v>
      </c>
    </row>
    <row r="3843" spans="1:2" x14ac:dyDescent="0.25">
      <c r="A3843" s="2" t="s">
        <v>3284</v>
      </c>
      <c r="B3843" s="2">
        <v>7.1</v>
      </c>
    </row>
    <row r="3844" spans="1:2" x14ac:dyDescent="0.25">
      <c r="A3844" s="2" t="s">
        <v>2164</v>
      </c>
      <c r="B3844" s="2">
        <v>6.9</v>
      </c>
    </row>
    <row r="3845" spans="1:2" x14ac:dyDescent="0.25">
      <c r="A3845" s="2" t="s">
        <v>2672</v>
      </c>
      <c r="B3845" s="2">
        <v>6.6</v>
      </c>
    </row>
    <row r="3846" spans="1:2" x14ac:dyDescent="0.25">
      <c r="A3846" s="2" t="s">
        <v>4043</v>
      </c>
      <c r="B3846" s="2">
        <v>5.9</v>
      </c>
    </row>
    <row r="3847" spans="1:2" x14ac:dyDescent="0.25">
      <c r="A3847" s="2" t="s">
        <v>10725</v>
      </c>
      <c r="B3847" s="2">
        <v>6.3</v>
      </c>
    </row>
    <row r="3848" spans="1:2" x14ac:dyDescent="0.25">
      <c r="A3848" s="2" t="s">
        <v>1094</v>
      </c>
      <c r="B3848" s="2">
        <v>6.3</v>
      </c>
    </row>
    <row r="3849" spans="1:2" x14ac:dyDescent="0.25">
      <c r="A3849" s="2" t="s">
        <v>2164</v>
      </c>
      <c r="B3849" s="2">
        <v>7.7</v>
      </c>
    </row>
    <row r="3850" spans="1:2" x14ac:dyDescent="0.25">
      <c r="A3850" s="2" t="s">
        <v>1385</v>
      </c>
      <c r="B3850" s="2">
        <v>7</v>
      </c>
    </row>
    <row r="3851" spans="1:2" x14ac:dyDescent="0.25">
      <c r="A3851" s="2" t="s">
        <v>1094</v>
      </c>
      <c r="B3851" s="2">
        <v>6.3</v>
      </c>
    </row>
    <row r="3852" spans="1:2" x14ac:dyDescent="0.25">
      <c r="A3852" s="2" t="s">
        <v>1099</v>
      </c>
      <c r="B3852" s="2">
        <v>5.9</v>
      </c>
    </row>
    <row r="3853" spans="1:2" x14ac:dyDescent="0.25">
      <c r="A3853" s="2" t="s">
        <v>152</v>
      </c>
      <c r="B3853" s="2">
        <v>6.2</v>
      </c>
    </row>
    <row r="3854" spans="1:2" x14ac:dyDescent="0.25">
      <c r="A3854" s="2" t="s">
        <v>936</v>
      </c>
      <c r="B3854" s="2">
        <v>5</v>
      </c>
    </row>
    <row r="3855" spans="1:2" x14ac:dyDescent="0.25">
      <c r="A3855" s="2" t="s">
        <v>1639</v>
      </c>
      <c r="B3855" s="2">
        <v>7.7</v>
      </c>
    </row>
    <row r="3856" spans="1:2" x14ac:dyDescent="0.25">
      <c r="A3856" s="2" t="s">
        <v>535</v>
      </c>
      <c r="B3856" s="2">
        <v>6.5</v>
      </c>
    </row>
    <row r="3857" spans="1:2" x14ac:dyDescent="0.25">
      <c r="A3857" s="2" t="s">
        <v>1017</v>
      </c>
      <c r="B3857" s="2">
        <v>5.8</v>
      </c>
    </row>
    <row r="3858" spans="1:2" x14ac:dyDescent="0.25">
      <c r="A3858" s="2" t="s">
        <v>2164</v>
      </c>
      <c r="B3858" s="2">
        <v>6.1</v>
      </c>
    </row>
    <row r="3859" spans="1:2" x14ac:dyDescent="0.25">
      <c r="A3859" s="2" t="s">
        <v>1639</v>
      </c>
      <c r="B3859" s="2">
        <v>6</v>
      </c>
    </row>
    <row r="3860" spans="1:2" x14ac:dyDescent="0.25">
      <c r="A3860" s="2" t="s">
        <v>2124</v>
      </c>
      <c r="B3860" s="2">
        <v>6.3</v>
      </c>
    </row>
    <row r="3861" spans="1:2" x14ac:dyDescent="0.25">
      <c r="A3861" s="2" t="s">
        <v>1789</v>
      </c>
      <c r="B3861" s="2">
        <v>6.3</v>
      </c>
    </row>
    <row r="3862" spans="1:2" x14ac:dyDescent="0.25">
      <c r="A3862" s="2" t="s">
        <v>4273</v>
      </c>
      <c r="B3862" s="2">
        <v>7.5</v>
      </c>
    </row>
    <row r="3863" spans="1:2" x14ac:dyDescent="0.25">
      <c r="A3863" s="2" t="s">
        <v>10768</v>
      </c>
      <c r="B3863" s="2">
        <v>7.6</v>
      </c>
    </row>
    <row r="3864" spans="1:2" x14ac:dyDescent="0.25">
      <c r="A3864" s="2" t="s">
        <v>2089</v>
      </c>
      <c r="B3864" s="2">
        <v>5.2</v>
      </c>
    </row>
    <row r="3865" spans="1:2" x14ac:dyDescent="0.25">
      <c r="A3865" s="2" t="s">
        <v>2157</v>
      </c>
      <c r="B3865" s="2">
        <v>7.8</v>
      </c>
    </row>
    <row r="3866" spans="1:2" x14ac:dyDescent="0.25">
      <c r="A3866" s="2" t="s">
        <v>936</v>
      </c>
      <c r="B3866" s="2">
        <v>6.6</v>
      </c>
    </row>
    <row r="3867" spans="1:2" x14ac:dyDescent="0.25">
      <c r="A3867" s="2" t="s">
        <v>3905</v>
      </c>
      <c r="B3867" s="2">
        <v>4.7</v>
      </c>
    </row>
    <row r="3868" spans="1:2" x14ac:dyDescent="0.25">
      <c r="A3868" s="2" t="s">
        <v>3406</v>
      </c>
      <c r="B3868" s="2">
        <v>6.7</v>
      </c>
    </row>
    <row r="3869" spans="1:2" x14ac:dyDescent="0.25">
      <c r="A3869" s="2" t="s">
        <v>3905</v>
      </c>
      <c r="B3869" s="2">
        <v>4.2</v>
      </c>
    </row>
    <row r="3870" spans="1:2" x14ac:dyDescent="0.25">
      <c r="A3870" s="2" t="s">
        <v>1099</v>
      </c>
      <c r="B3870" s="2">
        <v>6.3</v>
      </c>
    </row>
    <row r="3871" spans="1:2" x14ac:dyDescent="0.25">
      <c r="A3871" s="2" t="s">
        <v>10800</v>
      </c>
      <c r="B3871" s="2">
        <v>4.7</v>
      </c>
    </row>
    <row r="3872" spans="1:2" x14ac:dyDescent="0.25">
      <c r="A3872" s="2" t="s">
        <v>1405</v>
      </c>
      <c r="B3872" s="2">
        <v>6</v>
      </c>
    </row>
    <row r="3873" spans="1:2" x14ac:dyDescent="0.25">
      <c r="A3873" s="2" t="s">
        <v>3642</v>
      </c>
      <c r="B3873" s="2">
        <v>7.9</v>
      </c>
    </row>
    <row r="3874" spans="1:2" x14ac:dyDescent="0.25">
      <c r="A3874" s="2" t="s">
        <v>152</v>
      </c>
      <c r="B3874" s="2">
        <v>8.1</v>
      </c>
    </row>
    <row r="3875" spans="1:2" x14ac:dyDescent="0.25">
      <c r="A3875" s="2" t="s">
        <v>1269</v>
      </c>
      <c r="B3875" s="2">
        <v>8.1999999999999993</v>
      </c>
    </row>
    <row r="3876" spans="1:2" x14ac:dyDescent="0.25">
      <c r="A3876" s="2" t="s">
        <v>1017</v>
      </c>
      <c r="B3876" s="2">
        <v>6</v>
      </c>
    </row>
    <row r="3877" spans="1:2" x14ac:dyDescent="0.25">
      <c r="A3877" s="2" t="s">
        <v>10816</v>
      </c>
      <c r="B3877" s="2">
        <v>6.8</v>
      </c>
    </row>
    <row r="3878" spans="1:2" x14ac:dyDescent="0.25">
      <c r="A3878" s="2" t="s">
        <v>2164</v>
      </c>
      <c r="B3878" s="2">
        <v>7.3</v>
      </c>
    </row>
    <row r="3879" spans="1:2" x14ac:dyDescent="0.25">
      <c r="A3879" s="2" t="s">
        <v>10822</v>
      </c>
      <c r="B3879" s="2">
        <v>7</v>
      </c>
    </row>
    <row r="3880" spans="1:2" x14ac:dyDescent="0.25">
      <c r="A3880" s="2" t="s">
        <v>5474</v>
      </c>
      <c r="B3880" s="2">
        <v>7.3</v>
      </c>
    </row>
    <row r="3881" spans="1:2" x14ac:dyDescent="0.25">
      <c r="A3881" s="2" t="s">
        <v>2164</v>
      </c>
      <c r="B3881" s="2">
        <v>7.5</v>
      </c>
    </row>
    <row r="3882" spans="1:2" x14ac:dyDescent="0.25">
      <c r="A3882" s="2" t="s">
        <v>5474</v>
      </c>
      <c r="B3882" s="2">
        <v>6.8</v>
      </c>
    </row>
    <row r="3883" spans="1:2" x14ac:dyDescent="0.25">
      <c r="A3883" s="2" t="s">
        <v>10838</v>
      </c>
      <c r="B3883" s="2">
        <v>7.1</v>
      </c>
    </row>
    <row r="3884" spans="1:2" x14ac:dyDescent="0.25">
      <c r="A3884" s="2" t="s">
        <v>2164</v>
      </c>
      <c r="B3884" s="2">
        <v>6.9</v>
      </c>
    </row>
    <row r="3885" spans="1:2" x14ac:dyDescent="0.25">
      <c r="A3885" s="2" t="s">
        <v>1639</v>
      </c>
      <c r="B3885" s="2">
        <v>6.9</v>
      </c>
    </row>
    <row r="3886" spans="1:2" x14ac:dyDescent="0.25">
      <c r="A3886" s="2" t="s">
        <v>775</v>
      </c>
      <c r="B3886" s="2">
        <v>6.9</v>
      </c>
    </row>
    <row r="3887" spans="1:2" x14ac:dyDescent="0.25">
      <c r="A3887" s="2" t="s">
        <v>2164</v>
      </c>
      <c r="B3887" s="2">
        <v>7.9</v>
      </c>
    </row>
    <row r="3888" spans="1:2" x14ac:dyDescent="0.25">
      <c r="A3888" s="2" t="s">
        <v>3386</v>
      </c>
      <c r="B3888" s="2">
        <v>7.2</v>
      </c>
    </row>
    <row r="3889" spans="1:2" x14ac:dyDescent="0.25">
      <c r="A3889" s="2" t="s">
        <v>1094</v>
      </c>
      <c r="B3889" s="2">
        <v>7.8</v>
      </c>
    </row>
    <row r="3890" spans="1:2" x14ac:dyDescent="0.25">
      <c r="A3890" s="2" t="s">
        <v>47</v>
      </c>
      <c r="B3890" s="2">
        <v>3.5</v>
      </c>
    </row>
    <row r="3891" spans="1:2" x14ac:dyDescent="0.25">
      <c r="A3891" s="2" t="s">
        <v>1639</v>
      </c>
      <c r="B3891" s="2">
        <v>7.3</v>
      </c>
    </row>
    <row r="3892" spans="1:2" x14ac:dyDescent="0.25">
      <c r="A3892" s="2" t="s">
        <v>1385</v>
      </c>
      <c r="B3892" s="2">
        <v>7.5</v>
      </c>
    </row>
    <row r="3893" spans="1:2" x14ac:dyDescent="0.25">
      <c r="A3893" s="2" t="s">
        <v>4852</v>
      </c>
      <c r="B3893" s="2">
        <v>6</v>
      </c>
    </row>
    <row r="3894" spans="1:2" x14ac:dyDescent="0.25">
      <c r="A3894" s="2" t="s">
        <v>10864</v>
      </c>
      <c r="B3894" s="2">
        <v>7.3</v>
      </c>
    </row>
    <row r="3895" spans="1:2" x14ac:dyDescent="0.25">
      <c r="A3895" s="2" t="s">
        <v>6364</v>
      </c>
      <c r="B3895" s="2">
        <v>8</v>
      </c>
    </row>
    <row r="3896" spans="1:2" x14ac:dyDescent="0.25">
      <c r="A3896" s="2" t="s">
        <v>2164</v>
      </c>
      <c r="B3896" s="2">
        <v>7.6</v>
      </c>
    </row>
    <row r="3897" spans="1:2" x14ac:dyDescent="0.25">
      <c r="A3897" s="2" t="s">
        <v>754</v>
      </c>
      <c r="B3897" s="2">
        <v>7</v>
      </c>
    </row>
    <row r="3898" spans="1:2" x14ac:dyDescent="0.25">
      <c r="A3898" s="2" t="s">
        <v>6151</v>
      </c>
      <c r="B3898" s="2">
        <v>7.5</v>
      </c>
    </row>
    <row r="3899" spans="1:2" x14ac:dyDescent="0.25">
      <c r="A3899" s="2" t="s">
        <v>3159</v>
      </c>
      <c r="B3899" s="2">
        <v>6.8</v>
      </c>
    </row>
    <row r="3900" spans="1:2" x14ac:dyDescent="0.25">
      <c r="A3900" s="2" t="s">
        <v>1094</v>
      </c>
      <c r="B3900" s="2">
        <v>3.9</v>
      </c>
    </row>
    <row r="3901" spans="1:2" x14ac:dyDescent="0.25">
      <c r="A3901" s="2" t="s">
        <v>936</v>
      </c>
      <c r="B3901" s="2">
        <v>6.1</v>
      </c>
    </row>
    <row r="3902" spans="1:2" x14ac:dyDescent="0.25">
      <c r="A3902" s="2" t="s">
        <v>1017</v>
      </c>
      <c r="B3902" s="2">
        <v>7.5</v>
      </c>
    </row>
    <row r="3903" spans="1:2" x14ac:dyDescent="0.25">
      <c r="A3903" s="2" t="s">
        <v>1258</v>
      </c>
      <c r="B3903" s="2">
        <v>8.1999999999999993</v>
      </c>
    </row>
    <row r="3904" spans="1:2" x14ac:dyDescent="0.25">
      <c r="A3904" s="2" t="s">
        <v>3905</v>
      </c>
      <c r="B3904" s="2">
        <v>7.2</v>
      </c>
    </row>
    <row r="3905" spans="1:2" x14ac:dyDescent="0.25">
      <c r="A3905" s="2" t="s">
        <v>3406</v>
      </c>
      <c r="B3905" s="2">
        <v>4.8</v>
      </c>
    </row>
    <row r="3906" spans="1:2" x14ac:dyDescent="0.25">
      <c r="A3906" s="2" t="s">
        <v>4852</v>
      </c>
      <c r="B3906" s="2">
        <v>7.8</v>
      </c>
    </row>
    <row r="3907" spans="1:2" x14ac:dyDescent="0.25">
      <c r="A3907" s="2" t="s">
        <v>10903</v>
      </c>
      <c r="B3907" s="2">
        <v>5.2</v>
      </c>
    </row>
    <row r="3908" spans="1:2" x14ac:dyDescent="0.25">
      <c r="A3908" s="2" t="s">
        <v>3905</v>
      </c>
      <c r="B3908" s="2">
        <v>3.3</v>
      </c>
    </row>
    <row r="3909" spans="1:2" x14ac:dyDescent="0.25">
      <c r="A3909" s="2" t="s">
        <v>3971</v>
      </c>
      <c r="B3909" s="2">
        <v>6.8</v>
      </c>
    </row>
    <row r="3910" spans="1:2" x14ac:dyDescent="0.25">
      <c r="A3910" s="2" t="s">
        <v>10915</v>
      </c>
      <c r="B3910" s="2">
        <v>7</v>
      </c>
    </row>
    <row r="3911" spans="1:2" x14ac:dyDescent="0.25">
      <c r="A3911" s="2" t="s">
        <v>1099</v>
      </c>
      <c r="B3911" s="2">
        <v>6.5</v>
      </c>
    </row>
    <row r="3912" spans="1:2" x14ac:dyDescent="0.25">
      <c r="A3912" s="2" t="s">
        <v>1244</v>
      </c>
      <c r="B3912" s="2">
        <v>5.7</v>
      </c>
    </row>
    <row r="3913" spans="1:2" x14ac:dyDescent="0.25">
      <c r="A3913" s="2" t="s">
        <v>1639</v>
      </c>
      <c r="B3913" s="2">
        <v>6.4</v>
      </c>
    </row>
    <row r="3914" spans="1:2" x14ac:dyDescent="0.25">
      <c r="A3914" s="2" t="s">
        <v>942</v>
      </c>
      <c r="B3914" s="2">
        <v>5.3</v>
      </c>
    </row>
    <row r="3915" spans="1:2" x14ac:dyDescent="0.25">
      <c r="A3915" s="2" t="s">
        <v>10926</v>
      </c>
      <c r="B3915" s="2">
        <v>4.7</v>
      </c>
    </row>
    <row r="3916" spans="1:2" x14ac:dyDescent="0.25">
      <c r="A3916" s="2" t="s">
        <v>1396</v>
      </c>
      <c r="B3916" s="2">
        <v>6.1</v>
      </c>
    </row>
    <row r="3917" spans="1:2" x14ac:dyDescent="0.25">
      <c r="A3917" s="2" t="s">
        <v>293</v>
      </c>
      <c r="B3917" s="2">
        <v>5.5</v>
      </c>
    </row>
    <row r="3918" spans="1:2" x14ac:dyDescent="0.25">
      <c r="A3918" s="2" t="s">
        <v>3406</v>
      </c>
      <c r="B3918" s="2">
        <v>4.8</v>
      </c>
    </row>
    <row r="3919" spans="1:2" x14ac:dyDescent="0.25">
      <c r="A3919" s="2" t="s">
        <v>10938</v>
      </c>
      <c r="B3919" s="2">
        <v>8.4</v>
      </c>
    </row>
    <row r="3920" spans="1:2" x14ac:dyDescent="0.25">
      <c r="A3920" s="2" t="s">
        <v>51</v>
      </c>
      <c r="B3920" s="2">
        <v>7</v>
      </c>
    </row>
    <row r="3921" spans="1:2" x14ac:dyDescent="0.25">
      <c r="A3921" s="2" t="s">
        <v>1262</v>
      </c>
      <c r="B3921" s="2">
        <v>3.3</v>
      </c>
    </row>
    <row r="3922" spans="1:2" x14ac:dyDescent="0.25">
      <c r="A3922" s="2" t="s">
        <v>321</v>
      </c>
      <c r="B3922" s="2">
        <v>5.4</v>
      </c>
    </row>
    <row r="3923" spans="1:2" x14ac:dyDescent="0.25">
      <c r="A3923" s="2" t="s">
        <v>2560</v>
      </c>
      <c r="B3923" s="2">
        <v>4.8</v>
      </c>
    </row>
    <row r="3924" spans="1:2" x14ac:dyDescent="0.25">
      <c r="A3924" s="2" t="s">
        <v>1444</v>
      </c>
      <c r="B3924" s="2">
        <v>3.1</v>
      </c>
    </row>
    <row r="3925" spans="1:2" x14ac:dyDescent="0.25">
      <c r="A3925" s="2" t="s">
        <v>1094</v>
      </c>
      <c r="B3925" s="2">
        <v>6.7</v>
      </c>
    </row>
    <row r="3926" spans="1:2" x14ac:dyDescent="0.25">
      <c r="A3926" s="2" t="s">
        <v>51</v>
      </c>
      <c r="B3926" s="2">
        <v>7.6</v>
      </c>
    </row>
    <row r="3927" spans="1:2" x14ac:dyDescent="0.25">
      <c r="A3927" s="2" t="s">
        <v>2272</v>
      </c>
      <c r="B3927" s="2">
        <v>7.1</v>
      </c>
    </row>
    <row r="3928" spans="1:2" x14ac:dyDescent="0.25">
      <c r="A3928" s="2" t="s">
        <v>152</v>
      </c>
      <c r="B3928" s="2">
        <v>6.1</v>
      </c>
    </row>
    <row r="3929" spans="1:2" x14ac:dyDescent="0.25">
      <c r="A3929" s="2" t="s">
        <v>1639</v>
      </c>
      <c r="B3929" s="2">
        <v>6.5</v>
      </c>
    </row>
    <row r="3930" spans="1:2" x14ac:dyDescent="0.25">
      <c r="A3930" s="2" t="s">
        <v>3791</v>
      </c>
      <c r="B3930" s="2">
        <v>8.5</v>
      </c>
    </row>
    <row r="3931" spans="1:2" x14ac:dyDescent="0.25">
      <c r="A3931" s="2" t="s">
        <v>1265</v>
      </c>
      <c r="B3931" s="2">
        <v>8.6999999999999993</v>
      </c>
    </row>
    <row r="3932" spans="1:2" x14ac:dyDescent="0.25">
      <c r="A3932" s="2" t="s">
        <v>3915</v>
      </c>
      <c r="B3932" s="2">
        <v>7.1</v>
      </c>
    </row>
    <row r="3933" spans="1:2" x14ac:dyDescent="0.25">
      <c r="A3933" s="2" t="s">
        <v>2692</v>
      </c>
      <c r="B3933" s="2">
        <v>6.6</v>
      </c>
    </row>
    <row r="3934" spans="1:2" x14ac:dyDescent="0.25">
      <c r="A3934" s="2" t="s">
        <v>1968</v>
      </c>
      <c r="B3934" s="2">
        <v>6.7</v>
      </c>
    </row>
    <row r="3935" spans="1:2" x14ac:dyDescent="0.25">
      <c r="A3935" s="2" t="s">
        <v>2164</v>
      </c>
      <c r="B3935" s="2">
        <v>8.3000000000000007</v>
      </c>
    </row>
    <row r="3936" spans="1:2" x14ac:dyDescent="0.25">
      <c r="A3936" s="2" t="s">
        <v>1954</v>
      </c>
      <c r="B3936" s="2">
        <v>8.1</v>
      </c>
    </row>
    <row r="3937" spans="1:2" x14ac:dyDescent="0.25">
      <c r="A3937" s="2" t="s">
        <v>152</v>
      </c>
      <c r="B3937" s="2">
        <v>7.4</v>
      </c>
    </row>
    <row r="3938" spans="1:2" x14ac:dyDescent="0.25">
      <c r="A3938" s="2" t="s">
        <v>321</v>
      </c>
      <c r="B3938" s="2">
        <v>6.6</v>
      </c>
    </row>
    <row r="3939" spans="1:2" x14ac:dyDescent="0.25">
      <c r="A3939" s="2" t="s">
        <v>1094</v>
      </c>
      <c r="B3939" s="2">
        <v>4.5</v>
      </c>
    </row>
    <row r="3940" spans="1:2" x14ac:dyDescent="0.25">
      <c r="A3940" s="2" t="s">
        <v>152</v>
      </c>
      <c r="B3940" s="2">
        <v>6.4</v>
      </c>
    </row>
    <row r="3941" spans="1:2" x14ac:dyDescent="0.25">
      <c r="A3941" s="2" t="s">
        <v>2164</v>
      </c>
      <c r="B3941" s="2">
        <v>7.5</v>
      </c>
    </row>
    <row r="3942" spans="1:2" x14ac:dyDescent="0.25">
      <c r="A3942" s="2" t="s">
        <v>6792</v>
      </c>
      <c r="B3942" s="2">
        <v>8</v>
      </c>
    </row>
    <row r="3943" spans="1:2" x14ac:dyDescent="0.25">
      <c r="A3943" s="2" t="s">
        <v>1153</v>
      </c>
      <c r="B3943" s="2">
        <v>8.1</v>
      </c>
    </row>
    <row r="3944" spans="1:2" x14ac:dyDescent="0.25">
      <c r="A3944" s="2" t="s">
        <v>152</v>
      </c>
      <c r="B3944" s="2">
        <v>7.2</v>
      </c>
    </row>
    <row r="3945" spans="1:2" x14ac:dyDescent="0.25">
      <c r="A3945" s="2" t="s">
        <v>1265</v>
      </c>
      <c r="B3945" s="2">
        <v>7.5</v>
      </c>
    </row>
    <row r="3946" spans="1:2" x14ac:dyDescent="0.25">
      <c r="A3946" s="2" t="s">
        <v>936</v>
      </c>
      <c r="B3946" s="2">
        <v>7.2</v>
      </c>
    </row>
    <row r="3947" spans="1:2" x14ac:dyDescent="0.25">
      <c r="A3947" s="2" t="s">
        <v>11017</v>
      </c>
      <c r="B3947" s="2">
        <v>6.4</v>
      </c>
    </row>
    <row r="3948" spans="1:2" x14ac:dyDescent="0.25">
      <c r="A3948" s="2" t="s">
        <v>1094</v>
      </c>
      <c r="B3948" s="2">
        <v>7.6</v>
      </c>
    </row>
    <row r="3949" spans="1:2" x14ac:dyDescent="0.25">
      <c r="A3949" s="2" t="s">
        <v>40</v>
      </c>
      <c r="B3949" s="2">
        <v>7.8</v>
      </c>
    </row>
    <row r="3950" spans="1:2" x14ac:dyDescent="0.25">
      <c r="A3950" s="2" t="s">
        <v>2714</v>
      </c>
      <c r="B3950" s="2">
        <v>5.7</v>
      </c>
    </row>
    <row r="3951" spans="1:2" x14ac:dyDescent="0.25">
      <c r="A3951" s="2" t="s">
        <v>1306</v>
      </c>
      <c r="B3951" s="2">
        <v>8.6</v>
      </c>
    </row>
    <row r="3952" spans="1:2" x14ac:dyDescent="0.25">
      <c r="A3952" s="2" t="s">
        <v>2164</v>
      </c>
      <c r="B3952" s="2">
        <v>8.1999999999999993</v>
      </c>
    </row>
    <row r="3953" spans="1:2" x14ac:dyDescent="0.25">
      <c r="A3953" s="2" t="s">
        <v>10082</v>
      </c>
      <c r="B3953" s="2">
        <v>6.6</v>
      </c>
    </row>
    <row r="3954" spans="1:2" x14ac:dyDescent="0.25">
      <c r="A3954" s="2" t="s">
        <v>3905</v>
      </c>
      <c r="B3954" s="2">
        <v>5.7</v>
      </c>
    </row>
    <row r="3955" spans="1:2" x14ac:dyDescent="0.25">
      <c r="A3955" s="2" t="s">
        <v>1094</v>
      </c>
      <c r="B3955" s="2">
        <v>7.4</v>
      </c>
    </row>
    <row r="3956" spans="1:2" x14ac:dyDescent="0.25">
      <c r="A3956" s="2" t="s">
        <v>11036</v>
      </c>
      <c r="B3956" s="2">
        <v>8</v>
      </c>
    </row>
    <row r="3957" spans="1:2" x14ac:dyDescent="0.25">
      <c r="A3957" s="2" t="s">
        <v>2164</v>
      </c>
      <c r="B3957" s="2">
        <v>7.3</v>
      </c>
    </row>
    <row r="3958" spans="1:2" x14ac:dyDescent="0.25">
      <c r="A3958" s="2" t="s">
        <v>4475</v>
      </c>
      <c r="B3958" s="2">
        <v>5.4</v>
      </c>
    </row>
    <row r="3959" spans="1:2" x14ac:dyDescent="0.25">
      <c r="A3959" s="2" t="s">
        <v>152</v>
      </c>
      <c r="B3959" s="2">
        <v>7.4</v>
      </c>
    </row>
    <row r="3960" spans="1:2" x14ac:dyDescent="0.25">
      <c r="A3960" s="2" t="s">
        <v>2714</v>
      </c>
      <c r="B3960" s="2">
        <v>5.7</v>
      </c>
    </row>
    <row r="3961" spans="1:2" x14ac:dyDescent="0.25">
      <c r="A3961" s="2" t="s">
        <v>3159</v>
      </c>
      <c r="B3961" s="2">
        <v>6.8</v>
      </c>
    </row>
    <row r="3962" spans="1:2" x14ac:dyDescent="0.25">
      <c r="A3962" s="2" t="s">
        <v>11050</v>
      </c>
      <c r="B3962" s="2">
        <v>5.4</v>
      </c>
    </row>
    <row r="3963" spans="1:2" x14ac:dyDescent="0.25">
      <c r="A3963" s="2" t="s">
        <v>152</v>
      </c>
      <c r="B3963" s="2">
        <v>8.1</v>
      </c>
    </row>
    <row r="3964" spans="1:2" x14ac:dyDescent="0.25">
      <c r="A3964" s="2" t="s">
        <v>54</v>
      </c>
      <c r="B3964" s="2">
        <v>6.1</v>
      </c>
    </row>
    <row r="3965" spans="1:2" x14ac:dyDescent="0.25">
      <c r="A3965" s="2" t="s">
        <v>4497</v>
      </c>
      <c r="B3965" s="2">
        <v>5.0999999999999996</v>
      </c>
    </row>
    <row r="3966" spans="1:2" x14ac:dyDescent="0.25">
      <c r="A3966" s="2" t="s">
        <v>1408</v>
      </c>
      <c r="B3966" s="2">
        <v>5.6</v>
      </c>
    </row>
    <row r="3967" spans="1:2" x14ac:dyDescent="0.25">
      <c r="A3967" s="2" t="s">
        <v>3406</v>
      </c>
      <c r="B3967" s="2">
        <v>5.9</v>
      </c>
    </row>
    <row r="3968" spans="1:2" x14ac:dyDescent="0.25">
      <c r="A3968" s="2" t="s">
        <v>2116</v>
      </c>
      <c r="B3968" s="2">
        <v>8.1999999999999993</v>
      </c>
    </row>
    <row r="3969" spans="1:2" x14ac:dyDescent="0.25">
      <c r="A3969" s="2" t="s">
        <v>1225</v>
      </c>
      <c r="B3969" s="2">
        <v>5.3</v>
      </c>
    </row>
    <row r="3970" spans="1:2" x14ac:dyDescent="0.25">
      <c r="A3970" s="2" t="s">
        <v>11075</v>
      </c>
      <c r="B3970" s="2">
        <v>6.8</v>
      </c>
    </row>
    <row r="3971" spans="1:2" x14ac:dyDescent="0.25">
      <c r="A3971" s="2" t="s">
        <v>936</v>
      </c>
      <c r="B3971" s="2">
        <v>8.3000000000000007</v>
      </c>
    </row>
    <row r="3972" spans="1:2" x14ac:dyDescent="0.25">
      <c r="A3972" s="2" t="s">
        <v>5784</v>
      </c>
      <c r="B3972" s="2">
        <v>4.3</v>
      </c>
    </row>
    <row r="3973" spans="1:2" x14ac:dyDescent="0.25">
      <c r="A3973" s="2" t="s">
        <v>6151</v>
      </c>
      <c r="B3973" s="2">
        <v>6.7</v>
      </c>
    </row>
    <row r="3974" spans="1:2" x14ac:dyDescent="0.25">
      <c r="A3974" s="2" t="s">
        <v>11088</v>
      </c>
      <c r="B3974" s="2">
        <v>7.2</v>
      </c>
    </row>
    <row r="3975" spans="1:2" x14ac:dyDescent="0.25">
      <c r="A3975" s="2" t="s">
        <v>8666</v>
      </c>
      <c r="B3975" s="2">
        <v>6.9</v>
      </c>
    </row>
    <row r="3976" spans="1:2" x14ac:dyDescent="0.25">
      <c r="A3976" s="2" t="s">
        <v>3386</v>
      </c>
      <c r="B3976" s="2">
        <v>6.6</v>
      </c>
    </row>
    <row r="3977" spans="1:2" x14ac:dyDescent="0.25">
      <c r="A3977" s="2" t="s">
        <v>1144</v>
      </c>
      <c r="B3977" s="2">
        <v>5.9</v>
      </c>
    </row>
    <row r="3978" spans="1:2" x14ac:dyDescent="0.25">
      <c r="A3978" s="2" t="s">
        <v>2164</v>
      </c>
      <c r="B3978" s="2">
        <v>7.9</v>
      </c>
    </row>
    <row r="3979" spans="1:2" x14ac:dyDescent="0.25">
      <c r="A3979" s="2" t="s">
        <v>2157</v>
      </c>
      <c r="B3979" s="2">
        <v>8.3000000000000007</v>
      </c>
    </row>
    <row r="3980" spans="1:2" x14ac:dyDescent="0.25">
      <c r="A3980" s="2" t="s">
        <v>1094</v>
      </c>
      <c r="B3980" s="2">
        <v>5.2</v>
      </c>
    </row>
    <row r="3981" spans="1:2" x14ac:dyDescent="0.25">
      <c r="A3981" s="2" t="s">
        <v>11106</v>
      </c>
      <c r="B3981" s="2">
        <v>7.8</v>
      </c>
    </row>
    <row r="3982" spans="1:2" x14ac:dyDescent="0.25">
      <c r="A3982" s="2" t="s">
        <v>1094</v>
      </c>
      <c r="B3982" s="2">
        <v>3</v>
      </c>
    </row>
    <row r="3983" spans="1:2" x14ac:dyDescent="0.25">
      <c r="A3983" s="2" t="s">
        <v>152</v>
      </c>
      <c r="B3983" s="2">
        <v>7.9</v>
      </c>
    </row>
    <row r="3984" spans="1:2" x14ac:dyDescent="0.25">
      <c r="A3984" s="2" t="s">
        <v>1789</v>
      </c>
      <c r="B3984" s="2">
        <v>3.2</v>
      </c>
    </row>
    <row r="3985" spans="1:2" x14ac:dyDescent="0.25">
      <c r="A3985" s="2" t="s">
        <v>2705</v>
      </c>
      <c r="B3985" s="2">
        <v>6.5</v>
      </c>
    </row>
    <row r="3986" spans="1:2" x14ac:dyDescent="0.25">
      <c r="A3986" s="2" t="s">
        <v>2164</v>
      </c>
      <c r="B3986" s="2">
        <v>6.9</v>
      </c>
    </row>
    <row r="3987" spans="1:2" x14ac:dyDescent="0.25">
      <c r="A3987" s="2" t="s">
        <v>1639</v>
      </c>
      <c r="B3987" s="2">
        <v>7</v>
      </c>
    </row>
    <row r="3988" spans="1:2" x14ac:dyDescent="0.25">
      <c r="A3988" s="2" t="s">
        <v>152</v>
      </c>
      <c r="B3988" s="2">
        <v>7.8</v>
      </c>
    </row>
    <row r="3989" spans="1:2" x14ac:dyDescent="0.25">
      <c r="A3989" s="2" t="s">
        <v>1639</v>
      </c>
      <c r="B3989" s="2">
        <v>6.9</v>
      </c>
    </row>
    <row r="3990" spans="1:2" x14ac:dyDescent="0.25">
      <c r="A3990" s="2" t="s">
        <v>1099</v>
      </c>
      <c r="B3990" s="2">
        <v>4.4000000000000004</v>
      </c>
    </row>
    <row r="3991" spans="1:2" x14ac:dyDescent="0.25">
      <c r="A3991" s="2" t="s">
        <v>11136</v>
      </c>
      <c r="B3991" s="2">
        <v>6</v>
      </c>
    </row>
    <row r="3992" spans="1:2" x14ac:dyDescent="0.25">
      <c r="A3992" s="2" t="s">
        <v>1639</v>
      </c>
      <c r="B3992" s="2">
        <v>6.6</v>
      </c>
    </row>
    <row r="3993" spans="1:2" x14ac:dyDescent="0.25">
      <c r="A3993" s="2" t="s">
        <v>11142</v>
      </c>
      <c r="B3993" s="2">
        <v>7.8</v>
      </c>
    </row>
    <row r="3994" spans="1:2" x14ac:dyDescent="0.25">
      <c r="A3994" s="2" t="s">
        <v>4475</v>
      </c>
      <c r="B3994" s="2">
        <v>5.3</v>
      </c>
    </row>
    <row r="3995" spans="1:2" x14ac:dyDescent="0.25">
      <c r="A3995" s="2" t="s">
        <v>684</v>
      </c>
      <c r="B3995" s="2">
        <v>5.3</v>
      </c>
    </row>
    <row r="3996" spans="1:2" x14ac:dyDescent="0.25">
      <c r="A3996" s="2" t="s">
        <v>152</v>
      </c>
      <c r="B3996" s="2">
        <v>8</v>
      </c>
    </row>
    <row r="3997" spans="1:2" x14ac:dyDescent="0.25">
      <c r="A3997" s="2" t="s">
        <v>2164</v>
      </c>
      <c r="B3997" s="2">
        <v>7.1</v>
      </c>
    </row>
    <row r="3998" spans="1:2" x14ac:dyDescent="0.25">
      <c r="A3998" s="2" t="s">
        <v>3657</v>
      </c>
      <c r="B3998" s="2">
        <v>5.4</v>
      </c>
    </row>
    <row r="3999" spans="1:2" x14ac:dyDescent="0.25">
      <c r="A3999" s="2" t="s">
        <v>1017</v>
      </c>
      <c r="B3999" s="2">
        <v>6.9</v>
      </c>
    </row>
    <row r="4000" spans="1:2" x14ac:dyDescent="0.25">
      <c r="A4000" s="2" t="s">
        <v>936</v>
      </c>
      <c r="B4000" s="2">
        <v>7.4</v>
      </c>
    </row>
    <row r="4001" spans="1:2" x14ac:dyDescent="0.25">
      <c r="A4001" s="2" t="s">
        <v>1265</v>
      </c>
      <c r="B4001" s="2">
        <v>7.3</v>
      </c>
    </row>
    <row r="4002" spans="1:2" x14ac:dyDescent="0.25">
      <c r="A4002" s="2" t="s">
        <v>1639</v>
      </c>
      <c r="B4002" s="2">
        <v>7.8</v>
      </c>
    </row>
    <row r="4003" spans="1:2" x14ac:dyDescent="0.25">
      <c r="A4003" s="2" t="s">
        <v>10082</v>
      </c>
      <c r="B4003" s="2">
        <v>6.6</v>
      </c>
    </row>
    <row r="4004" spans="1:2" x14ac:dyDescent="0.25">
      <c r="A4004" s="2" t="s">
        <v>11172</v>
      </c>
      <c r="B4004" s="2">
        <v>5.4</v>
      </c>
    </row>
    <row r="4005" spans="1:2" x14ac:dyDescent="0.25">
      <c r="A4005" s="2" t="s">
        <v>1258</v>
      </c>
      <c r="B4005" s="2">
        <v>8.4</v>
      </c>
    </row>
    <row r="4006" spans="1:2" x14ac:dyDescent="0.25">
      <c r="A4006" s="2" t="s">
        <v>4336</v>
      </c>
      <c r="B4006" s="2">
        <v>6.3</v>
      </c>
    </row>
    <row r="4007" spans="1:2" x14ac:dyDescent="0.25">
      <c r="A4007" s="2" t="s">
        <v>1131</v>
      </c>
      <c r="B4007" s="2">
        <v>6.1</v>
      </c>
    </row>
    <row r="4008" spans="1:2" x14ac:dyDescent="0.25">
      <c r="A4008" s="2" t="s">
        <v>1392</v>
      </c>
      <c r="B4008" s="2">
        <v>5</v>
      </c>
    </row>
    <row r="4009" spans="1:2" x14ac:dyDescent="0.25">
      <c r="A4009" s="2" t="s">
        <v>3280</v>
      </c>
      <c r="B4009" s="2">
        <v>6.9</v>
      </c>
    </row>
    <row r="4010" spans="1:2" x14ac:dyDescent="0.25">
      <c r="A4010" s="2" t="s">
        <v>11191</v>
      </c>
      <c r="B4010" s="2">
        <v>7.2</v>
      </c>
    </row>
    <row r="4011" spans="1:2" x14ac:dyDescent="0.25">
      <c r="A4011" s="2" t="s">
        <v>2164</v>
      </c>
      <c r="B4011" s="2">
        <v>7.3</v>
      </c>
    </row>
    <row r="4012" spans="1:2" x14ac:dyDescent="0.25">
      <c r="A4012" s="2" t="s">
        <v>936</v>
      </c>
      <c r="B4012" s="2">
        <v>5.7</v>
      </c>
    </row>
    <row r="4013" spans="1:2" x14ac:dyDescent="0.25">
      <c r="A4013" s="2" t="s">
        <v>1099</v>
      </c>
      <c r="B4013" s="2">
        <v>5.3</v>
      </c>
    </row>
    <row r="4014" spans="1:2" x14ac:dyDescent="0.25">
      <c r="A4014" s="2" t="s">
        <v>7761</v>
      </c>
      <c r="B4014" s="2">
        <v>5</v>
      </c>
    </row>
    <row r="4015" spans="1:2" x14ac:dyDescent="0.25">
      <c r="A4015" s="2" t="s">
        <v>1094</v>
      </c>
      <c r="B4015" s="2">
        <v>5.3</v>
      </c>
    </row>
    <row r="4016" spans="1:2" x14ac:dyDescent="0.25">
      <c r="A4016" s="2" t="s">
        <v>1385</v>
      </c>
      <c r="B4016" s="2">
        <v>6</v>
      </c>
    </row>
    <row r="4017" spans="1:2" x14ac:dyDescent="0.25">
      <c r="A4017" s="2" t="s">
        <v>2805</v>
      </c>
      <c r="B4017" s="2">
        <v>7.4</v>
      </c>
    </row>
    <row r="4018" spans="1:2" x14ac:dyDescent="0.25">
      <c r="A4018" s="2" t="s">
        <v>1283</v>
      </c>
      <c r="B4018" s="2">
        <v>5.9</v>
      </c>
    </row>
    <row r="4019" spans="1:2" x14ac:dyDescent="0.25">
      <c r="A4019" s="2" t="s">
        <v>3406</v>
      </c>
      <c r="B4019" s="2">
        <v>4.0999999999999996</v>
      </c>
    </row>
    <row r="4020" spans="1:2" x14ac:dyDescent="0.25">
      <c r="A4020" s="2" t="s">
        <v>1639</v>
      </c>
      <c r="B4020" s="2">
        <v>6.7</v>
      </c>
    </row>
    <row r="4021" spans="1:2" x14ac:dyDescent="0.25">
      <c r="A4021" s="2" t="s">
        <v>1726</v>
      </c>
      <c r="B4021" s="2">
        <v>5.8</v>
      </c>
    </row>
    <row r="4022" spans="1:2" x14ac:dyDescent="0.25">
      <c r="A4022" s="2" t="s">
        <v>11221</v>
      </c>
      <c r="B4022" s="2">
        <v>6.2</v>
      </c>
    </row>
    <row r="4023" spans="1:2" x14ac:dyDescent="0.25">
      <c r="A4023" s="2" t="s">
        <v>3406</v>
      </c>
      <c r="B4023" s="2">
        <v>5.3</v>
      </c>
    </row>
    <row r="4024" spans="1:2" x14ac:dyDescent="0.25">
      <c r="A4024" s="2" t="s">
        <v>1094</v>
      </c>
      <c r="B4024" s="2">
        <v>3.3</v>
      </c>
    </row>
    <row r="4025" spans="1:2" x14ac:dyDescent="0.25">
      <c r="A4025" s="2" t="s">
        <v>142</v>
      </c>
      <c r="B4025" s="2">
        <v>6.5</v>
      </c>
    </row>
    <row r="4026" spans="1:2" x14ac:dyDescent="0.25">
      <c r="A4026" s="2" t="s">
        <v>1094</v>
      </c>
      <c r="B4026" s="2">
        <v>6.2</v>
      </c>
    </row>
    <row r="4027" spans="1:2" x14ac:dyDescent="0.25">
      <c r="A4027" s="2" t="s">
        <v>2164</v>
      </c>
      <c r="B4027" s="2">
        <v>5.9</v>
      </c>
    </row>
    <row r="4028" spans="1:2" x14ac:dyDescent="0.25">
      <c r="A4028" s="2" t="s">
        <v>628</v>
      </c>
      <c r="B4028" s="2">
        <v>5.5</v>
      </c>
    </row>
    <row r="4029" spans="1:2" x14ac:dyDescent="0.25">
      <c r="A4029" s="2" t="s">
        <v>1094</v>
      </c>
      <c r="B4029" s="2">
        <v>5.5</v>
      </c>
    </row>
    <row r="4030" spans="1:2" x14ac:dyDescent="0.25">
      <c r="A4030" s="2" t="s">
        <v>1094</v>
      </c>
      <c r="B4030" s="2">
        <v>2.6</v>
      </c>
    </row>
    <row r="4031" spans="1:2" x14ac:dyDescent="0.25">
      <c r="A4031" s="2" t="s">
        <v>2081</v>
      </c>
      <c r="B4031" s="2">
        <v>5.8</v>
      </c>
    </row>
    <row r="4032" spans="1:2" x14ac:dyDescent="0.25">
      <c r="A4032" s="2" t="s">
        <v>1007</v>
      </c>
      <c r="B4032" s="2">
        <v>7.4</v>
      </c>
    </row>
    <row r="4033" spans="1:2" x14ac:dyDescent="0.25">
      <c r="A4033" s="2" t="s">
        <v>1094</v>
      </c>
      <c r="B4033" s="2">
        <v>5.0999999999999996</v>
      </c>
    </row>
    <row r="4034" spans="1:2" x14ac:dyDescent="0.25">
      <c r="A4034" s="2" t="s">
        <v>6151</v>
      </c>
      <c r="B4034" s="2">
        <v>5.2</v>
      </c>
    </row>
    <row r="4035" spans="1:2" x14ac:dyDescent="0.25">
      <c r="A4035" s="2" t="s">
        <v>6151</v>
      </c>
      <c r="B4035" s="2">
        <v>3.9</v>
      </c>
    </row>
    <row r="4036" spans="1:2" x14ac:dyDescent="0.25">
      <c r="A4036" s="2" t="s">
        <v>11264</v>
      </c>
      <c r="B4036" s="2">
        <v>6.2</v>
      </c>
    </row>
    <row r="4037" spans="1:2" x14ac:dyDescent="0.25">
      <c r="A4037" s="2" t="s">
        <v>1306</v>
      </c>
      <c r="B4037" s="2">
        <v>7</v>
      </c>
    </row>
    <row r="4038" spans="1:2" x14ac:dyDescent="0.25">
      <c r="A4038" s="2" t="s">
        <v>11268</v>
      </c>
      <c r="B4038" s="2">
        <v>6.2</v>
      </c>
    </row>
    <row r="4039" spans="1:2" x14ac:dyDescent="0.25">
      <c r="A4039" s="2" t="s">
        <v>936</v>
      </c>
      <c r="B4039" s="2">
        <v>5.9</v>
      </c>
    </row>
    <row r="4040" spans="1:2" x14ac:dyDescent="0.25">
      <c r="A4040" s="2" t="s">
        <v>2164</v>
      </c>
      <c r="B4040" s="2">
        <v>8</v>
      </c>
    </row>
    <row r="4041" spans="1:2" x14ac:dyDescent="0.25">
      <c r="A4041" s="2" t="s">
        <v>1639</v>
      </c>
      <c r="B4041" s="2">
        <v>7.3</v>
      </c>
    </row>
    <row r="4042" spans="1:2" x14ac:dyDescent="0.25">
      <c r="A4042" s="2" t="s">
        <v>2850</v>
      </c>
      <c r="B4042" s="2">
        <v>4.9000000000000004</v>
      </c>
    </row>
    <row r="4043" spans="1:2" x14ac:dyDescent="0.25">
      <c r="A4043" s="2" t="s">
        <v>1099</v>
      </c>
      <c r="B4043" s="2">
        <v>6.5</v>
      </c>
    </row>
    <row r="4044" spans="1:2" x14ac:dyDescent="0.25">
      <c r="A4044" s="2" t="s">
        <v>3752</v>
      </c>
      <c r="B4044" s="2">
        <v>4.3</v>
      </c>
    </row>
    <row r="4045" spans="1:2" x14ac:dyDescent="0.25">
      <c r="A4045" s="2" t="s">
        <v>51</v>
      </c>
      <c r="B4045" s="2">
        <v>6.4</v>
      </c>
    </row>
    <row r="4046" spans="1:2" x14ac:dyDescent="0.25">
      <c r="A4046" s="2" t="s">
        <v>5639</v>
      </c>
      <c r="B4046" s="2">
        <v>7.6</v>
      </c>
    </row>
    <row r="4047" spans="1:2" x14ac:dyDescent="0.25">
      <c r="A4047" s="2" t="s">
        <v>3905</v>
      </c>
      <c r="B4047" s="2">
        <v>6.8</v>
      </c>
    </row>
    <row r="4048" spans="1:2" x14ac:dyDescent="0.25">
      <c r="A4048" s="2" t="s">
        <v>4529</v>
      </c>
      <c r="B4048" s="2">
        <v>6.1</v>
      </c>
    </row>
    <row r="4049" spans="1:2" x14ac:dyDescent="0.25">
      <c r="A4049" s="2" t="s">
        <v>3048</v>
      </c>
      <c r="B4049" s="2">
        <v>4</v>
      </c>
    </row>
    <row r="4050" spans="1:2" x14ac:dyDescent="0.25">
      <c r="A4050" s="2" t="s">
        <v>3427</v>
      </c>
      <c r="B4050" s="2">
        <v>7.4</v>
      </c>
    </row>
    <row r="4051" spans="1:2" x14ac:dyDescent="0.25">
      <c r="A4051" s="2" t="s">
        <v>3987</v>
      </c>
      <c r="B4051" s="2">
        <v>8.3000000000000007</v>
      </c>
    </row>
    <row r="4052" spans="1:2" x14ac:dyDescent="0.25">
      <c r="A4052" s="2" t="s">
        <v>3905</v>
      </c>
      <c r="B4052" s="2">
        <v>5.3</v>
      </c>
    </row>
    <row r="4053" spans="1:2" x14ac:dyDescent="0.25">
      <c r="A4053" s="2" t="s">
        <v>5806</v>
      </c>
      <c r="B4053" s="2">
        <v>8.1</v>
      </c>
    </row>
    <row r="4054" spans="1:2" x14ac:dyDescent="0.25">
      <c r="A4054" s="2" t="s">
        <v>1094</v>
      </c>
      <c r="B4054" s="2">
        <v>8</v>
      </c>
    </row>
    <row r="4055" spans="1:2" x14ac:dyDescent="0.25">
      <c r="A4055" s="2" t="s">
        <v>3905</v>
      </c>
      <c r="B4055" s="2">
        <v>5.7</v>
      </c>
    </row>
    <row r="4056" spans="1:2" x14ac:dyDescent="0.25">
      <c r="A4056" s="2" t="s">
        <v>936</v>
      </c>
      <c r="B4056" s="2">
        <v>8.1999999999999993</v>
      </c>
    </row>
    <row r="4057" spans="1:2" x14ac:dyDescent="0.25">
      <c r="A4057" s="2" t="s">
        <v>2164</v>
      </c>
      <c r="B4057" s="2">
        <v>7.1</v>
      </c>
    </row>
    <row r="4058" spans="1:2" x14ac:dyDescent="0.25">
      <c r="A4058" s="2" t="s">
        <v>11330</v>
      </c>
      <c r="B4058" s="2">
        <v>7.4</v>
      </c>
    </row>
    <row r="4059" spans="1:2" x14ac:dyDescent="0.25">
      <c r="A4059" s="2" t="s">
        <v>11335</v>
      </c>
      <c r="B4059" s="2">
        <v>6.6</v>
      </c>
    </row>
    <row r="4060" spans="1:2" x14ac:dyDescent="0.25">
      <c r="A4060" s="2" t="s">
        <v>11342</v>
      </c>
      <c r="B4060" s="2">
        <v>5.7</v>
      </c>
    </row>
    <row r="4061" spans="1:2" x14ac:dyDescent="0.25">
      <c r="A4061" s="2" t="s">
        <v>6831</v>
      </c>
      <c r="B4061" s="2">
        <v>6.9</v>
      </c>
    </row>
    <row r="4062" spans="1:2" x14ac:dyDescent="0.25">
      <c r="A4062" s="2" t="s">
        <v>1639</v>
      </c>
      <c r="B4062" s="2">
        <v>7</v>
      </c>
    </row>
    <row r="4063" spans="1:2" x14ac:dyDescent="0.25">
      <c r="A4063" s="2" t="s">
        <v>11353</v>
      </c>
      <c r="B4063" s="2">
        <v>7</v>
      </c>
    </row>
    <row r="4064" spans="1:2" x14ac:dyDescent="0.25">
      <c r="A4064" s="2" t="s">
        <v>2809</v>
      </c>
      <c r="B4064" s="2">
        <v>7.8</v>
      </c>
    </row>
    <row r="4065" spans="1:2" x14ac:dyDescent="0.25">
      <c r="A4065" s="2" t="s">
        <v>3406</v>
      </c>
      <c r="B4065" s="2">
        <v>5.9</v>
      </c>
    </row>
    <row r="4066" spans="1:2" x14ac:dyDescent="0.25">
      <c r="A4066" s="2" t="s">
        <v>2164</v>
      </c>
      <c r="B4066" s="2">
        <v>7.4</v>
      </c>
    </row>
    <row r="4067" spans="1:2" x14ac:dyDescent="0.25">
      <c r="A4067" s="2" t="s">
        <v>152</v>
      </c>
      <c r="B4067" s="2">
        <v>7.8</v>
      </c>
    </row>
    <row r="4068" spans="1:2" x14ac:dyDescent="0.25">
      <c r="A4068" s="2" t="s">
        <v>2468</v>
      </c>
      <c r="B4068" s="2">
        <v>6</v>
      </c>
    </row>
    <row r="4069" spans="1:2" x14ac:dyDescent="0.25">
      <c r="A4069" s="2" t="s">
        <v>1726</v>
      </c>
      <c r="B4069" s="2">
        <v>5.3</v>
      </c>
    </row>
    <row r="4070" spans="1:2" x14ac:dyDescent="0.25">
      <c r="A4070" s="2" t="s">
        <v>11372</v>
      </c>
      <c r="B4070" s="2">
        <v>7.9</v>
      </c>
    </row>
    <row r="4071" spans="1:2" x14ac:dyDescent="0.25">
      <c r="A4071" s="2" t="s">
        <v>2681</v>
      </c>
      <c r="B4071" s="2">
        <v>7.2</v>
      </c>
    </row>
    <row r="4072" spans="1:2" x14ac:dyDescent="0.25">
      <c r="A4072" s="2" t="s">
        <v>1068</v>
      </c>
      <c r="B4072" s="2">
        <v>7.4</v>
      </c>
    </row>
    <row r="4073" spans="1:2" x14ac:dyDescent="0.25">
      <c r="A4073" s="2" t="s">
        <v>3406</v>
      </c>
      <c r="B4073" s="2">
        <v>5.3</v>
      </c>
    </row>
    <row r="4074" spans="1:2" x14ac:dyDescent="0.25">
      <c r="A4074" s="2" t="s">
        <v>6608</v>
      </c>
      <c r="B4074" s="2">
        <v>8.3000000000000007</v>
      </c>
    </row>
    <row r="4075" spans="1:2" x14ac:dyDescent="0.25">
      <c r="A4075" s="2" t="s">
        <v>51</v>
      </c>
      <c r="B4075" s="2">
        <v>7.6</v>
      </c>
    </row>
    <row r="4076" spans="1:2" x14ac:dyDescent="0.25">
      <c r="A4076" s="2" t="s">
        <v>1789</v>
      </c>
      <c r="B4076" s="2">
        <v>5.0999999999999996</v>
      </c>
    </row>
    <row r="4077" spans="1:2" x14ac:dyDescent="0.25">
      <c r="A4077" s="2" t="s">
        <v>51</v>
      </c>
      <c r="B4077" s="2">
        <v>5.0999999999999996</v>
      </c>
    </row>
    <row r="4078" spans="1:2" x14ac:dyDescent="0.25">
      <c r="A4078" s="2" t="s">
        <v>3905</v>
      </c>
      <c r="B4078" s="2">
        <v>4.9000000000000004</v>
      </c>
    </row>
    <row r="4079" spans="1:2" x14ac:dyDescent="0.25">
      <c r="A4079" s="2" t="s">
        <v>3386</v>
      </c>
      <c r="B4079" s="2">
        <v>6.9</v>
      </c>
    </row>
    <row r="4080" spans="1:2" x14ac:dyDescent="0.25">
      <c r="A4080" s="2" t="s">
        <v>4276</v>
      </c>
      <c r="B4080" s="2">
        <v>4.5999999999999996</v>
      </c>
    </row>
    <row r="4081" spans="1:2" x14ac:dyDescent="0.25">
      <c r="A4081" s="2" t="s">
        <v>447</v>
      </c>
      <c r="B4081" s="2">
        <v>6.3</v>
      </c>
    </row>
    <row r="4082" spans="1:2" x14ac:dyDescent="0.25">
      <c r="A4082" s="2" t="s">
        <v>2164</v>
      </c>
      <c r="B4082" s="2">
        <v>7.9</v>
      </c>
    </row>
    <row r="4083" spans="1:2" x14ac:dyDescent="0.25">
      <c r="A4083" s="2" t="s">
        <v>10082</v>
      </c>
      <c r="B4083" s="2">
        <v>6.7</v>
      </c>
    </row>
    <row r="4084" spans="1:2" x14ac:dyDescent="0.25">
      <c r="A4084" s="2" t="s">
        <v>2164</v>
      </c>
      <c r="B4084" s="2">
        <v>7.1</v>
      </c>
    </row>
    <row r="4085" spans="1:2" x14ac:dyDescent="0.25">
      <c r="A4085" s="2" t="s">
        <v>936</v>
      </c>
      <c r="B4085" s="2">
        <v>7.6</v>
      </c>
    </row>
    <row r="4086" spans="1:2" x14ac:dyDescent="0.25">
      <c r="A4086" s="2" t="s">
        <v>152</v>
      </c>
      <c r="B4086" s="2">
        <v>8.1</v>
      </c>
    </row>
    <row r="4087" spans="1:2" x14ac:dyDescent="0.25">
      <c r="A4087" s="2" t="s">
        <v>11422</v>
      </c>
      <c r="B4087" s="2">
        <v>6.6</v>
      </c>
    </row>
    <row r="4088" spans="1:2" x14ac:dyDescent="0.25">
      <c r="A4088" s="2" t="s">
        <v>2164</v>
      </c>
      <c r="B4088" s="2">
        <v>7</v>
      </c>
    </row>
    <row r="4089" spans="1:2" x14ac:dyDescent="0.25">
      <c r="A4089" s="2" t="s">
        <v>936</v>
      </c>
      <c r="B4089" s="2">
        <v>7.6</v>
      </c>
    </row>
    <row r="4090" spans="1:2" x14ac:dyDescent="0.25">
      <c r="A4090" s="2" t="s">
        <v>2164</v>
      </c>
      <c r="B4090" s="2">
        <v>6.7</v>
      </c>
    </row>
    <row r="4091" spans="1:2" x14ac:dyDescent="0.25">
      <c r="A4091" s="2" t="s">
        <v>11437</v>
      </c>
      <c r="B4091" s="2">
        <v>7.1</v>
      </c>
    </row>
    <row r="4092" spans="1:2" x14ac:dyDescent="0.25">
      <c r="A4092" s="2" t="s">
        <v>152</v>
      </c>
      <c r="B4092" s="2">
        <v>7.6</v>
      </c>
    </row>
    <row r="4093" spans="1:2" x14ac:dyDescent="0.25">
      <c r="A4093" s="2" t="s">
        <v>936</v>
      </c>
      <c r="B4093" s="2">
        <v>7.1</v>
      </c>
    </row>
    <row r="4094" spans="1:2" x14ac:dyDescent="0.25">
      <c r="A4094" s="2" t="s">
        <v>11446</v>
      </c>
      <c r="B4094" s="2">
        <v>7.1</v>
      </c>
    </row>
    <row r="4095" spans="1:2" x14ac:dyDescent="0.25">
      <c r="A4095" s="2" t="s">
        <v>11450</v>
      </c>
      <c r="B4095" s="2">
        <v>7.7</v>
      </c>
    </row>
    <row r="4096" spans="1:2" x14ac:dyDescent="0.25">
      <c r="A4096" s="2" t="s">
        <v>51</v>
      </c>
      <c r="B4096" s="2">
        <v>7.6</v>
      </c>
    </row>
    <row r="4097" spans="1:2" x14ac:dyDescent="0.25">
      <c r="A4097" s="2" t="s">
        <v>2164</v>
      </c>
      <c r="B4097" s="2">
        <v>6.6</v>
      </c>
    </row>
    <row r="4098" spans="1:2" x14ac:dyDescent="0.25">
      <c r="A4098" s="2" t="s">
        <v>2468</v>
      </c>
      <c r="B4098" s="2">
        <v>6.7</v>
      </c>
    </row>
    <row r="4099" spans="1:2" x14ac:dyDescent="0.25">
      <c r="A4099" s="2" t="s">
        <v>2479</v>
      </c>
      <c r="B4099" s="2">
        <v>5.7</v>
      </c>
    </row>
    <row r="4100" spans="1:2" x14ac:dyDescent="0.25">
      <c r="A4100" s="2" t="s">
        <v>51</v>
      </c>
      <c r="B4100" s="2">
        <v>7.1</v>
      </c>
    </row>
    <row r="4101" spans="1:2" x14ac:dyDescent="0.25">
      <c r="A4101" s="2" t="s">
        <v>936</v>
      </c>
      <c r="B4101" s="2">
        <v>6.2</v>
      </c>
    </row>
    <row r="4102" spans="1:2" x14ac:dyDescent="0.25">
      <c r="A4102" s="2" t="s">
        <v>3406</v>
      </c>
      <c r="B4102" s="2">
        <v>6.1</v>
      </c>
    </row>
    <row r="4103" spans="1:2" x14ac:dyDescent="0.25">
      <c r="A4103" s="2" t="s">
        <v>9439</v>
      </c>
      <c r="B4103" s="2">
        <v>5.9</v>
      </c>
    </row>
    <row r="4104" spans="1:2" x14ac:dyDescent="0.25">
      <c r="A4104" s="2" t="s">
        <v>5474</v>
      </c>
      <c r="B4104" s="2">
        <v>6.8</v>
      </c>
    </row>
    <row r="4105" spans="1:2" x14ac:dyDescent="0.25">
      <c r="A4105" s="2" t="s">
        <v>5427</v>
      </c>
      <c r="B4105" s="2">
        <v>5.8</v>
      </c>
    </row>
    <row r="4106" spans="1:2" x14ac:dyDescent="0.25">
      <c r="A4106" s="2" t="s">
        <v>4577</v>
      </c>
      <c r="B4106" s="2">
        <v>5</v>
      </c>
    </row>
    <row r="4107" spans="1:2" x14ac:dyDescent="0.25">
      <c r="A4107" s="2" t="s">
        <v>3905</v>
      </c>
      <c r="B4107" s="2">
        <v>6.3</v>
      </c>
    </row>
    <row r="4108" spans="1:2" x14ac:dyDescent="0.25">
      <c r="A4108" s="2" t="s">
        <v>3971</v>
      </c>
      <c r="B4108" s="2">
        <v>6.8</v>
      </c>
    </row>
    <row r="4109" spans="1:2" x14ac:dyDescent="0.25">
      <c r="A4109" s="2" t="s">
        <v>3752</v>
      </c>
      <c r="B4109" s="2">
        <v>5.0999999999999996</v>
      </c>
    </row>
    <row r="4110" spans="1:2" x14ac:dyDescent="0.25">
      <c r="A4110" s="2" t="s">
        <v>1225</v>
      </c>
      <c r="B4110" s="2">
        <v>6.6</v>
      </c>
    </row>
    <row r="4111" spans="1:2" x14ac:dyDescent="0.25">
      <c r="A4111" s="2" t="s">
        <v>1265</v>
      </c>
      <c r="B4111" s="2">
        <v>7.7</v>
      </c>
    </row>
    <row r="4112" spans="1:2" x14ac:dyDescent="0.25">
      <c r="A4112" s="2" t="s">
        <v>3371</v>
      </c>
      <c r="B4112" s="2">
        <v>3.1</v>
      </c>
    </row>
    <row r="4113" spans="1:2" x14ac:dyDescent="0.25">
      <c r="A4113" s="2" t="s">
        <v>3634</v>
      </c>
      <c r="B4113" s="2">
        <v>6.5</v>
      </c>
    </row>
    <row r="4114" spans="1:2" x14ac:dyDescent="0.25">
      <c r="A4114" s="2" t="s">
        <v>10500</v>
      </c>
      <c r="B4114" s="2">
        <v>3.9</v>
      </c>
    </row>
    <row r="4115" spans="1:2" x14ac:dyDescent="0.25">
      <c r="A4115" s="2" t="s">
        <v>2479</v>
      </c>
      <c r="B4115" s="2">
        <v>6.8</v>
      </c>
    </row>
    <row r="4116" spans="1:2" x14ac:dyDescent="0.25">
      <c r="A4116" s="2" t="s">
        <v>7114</v>
      </c>
      <c r="B4116" s="2">
        <v>7</v>
      </c>
    </row>
    <row r="4117" spans="1:2" x14ac:dyDescent="0.25">
      <c r="A4117" s="2" t="s">
        <v>2164</v>
      </c>
      <c r="B4117" s="2">
        <v>5.9</v>
      </c>
    </row>
    <row r="4118" spans="1:2" x14ac:dyDescent="0.25">
      <c r="A4118" s="2" t="s">
        <v>6151</v>
      </c>
      <c r="B4118" s="2">
        <v>5.8</v>
      </c>
    </row>
    <row r="4119" spans="1:2" x14ac:dyDescent="0.25">
      <c r="A4119" s="2" t="s">
        <v>566</v>
      </c>
      <c r="B4119" s="2">
        <v>7.3</v>
      </c>
    </row>
    <row r="4120" spans="1:2" x14ac:dyDescent="0.25">
      <c r="A4120" s="2" t="s">
        <v>1767</v>
      </c>
      <c r="B4120" s="2">
        <v>7.8</v>
      </c>
    </row>
    <row r="4121" spans="1:2" x14ac:dyDescent="0.25">
      <c r="A4121" s="2" t="s">
        <v>321</v>
      </c>
      <c r="B4121" s="2">
        <v>7.8</v>
      </c>
    </row>
    <row r="4122" spans="1:2" x14ac:dyDescent="0.25">
      <c r="A4122" s="2" t="s">
        <v>2560</v>
      </c>
      <c r="B4122" s="2">
        <v>6.9</v>
      </c>
    </row>
    <row r="4123" spans="1:2" x14ac:dyDescent="0.25">
      <c r="A4123" s="2" t="s">
        <v>3406</v>
      </c>
      <c r="B4123" s="2">
        <v>5.7</v>
      </c>
    </row>
    <row r="4124" spans="1:2" x14ac:dyDescent="0.25">
      <c r="A4124" s="2" t="s">
        <v>1942</v>
      </c>
      <c r="B4124" s="2">
        <v>4.7</v>
      </c>
    </row>
    <row r="4125" spans="1:2" x14ac:dyDescent="0.25">
      <c r="A4125" s="2" t="s">
        <v>2164</v>
      </c>
      <c r="B4125" s="2">
        <v>5.9</v>
      </c>
    </row>
    <row r="4126" spans="1:2" x14ac:dyDescent="0.25">
      <c r="A4126" s="2" t="s">
        <v>2164</v>
      </c>
      <c r="B4126" s="2">
        <v>5.9</v>
      </c>
    </row>
    <row r="4127" spans="1:2" x14ac:dyDescent="0.25">
      <c r="A4127" s="2" t="s">
        <v>6151</v>
      </c>
      <c r="B4127" s="2">
        <v>4.3</v>
      </c>
    </row>
    <row r="4128" spans="1:2" x14ac:dyDescent="0.25">
      <c r="A4128" s="2" t="s">
        <v>2164</v>
      </c>
      <c r="B4128" s="2">
        <v>7.5</v>
      </c>
    </row>
    <row r="4129" spans="1:2" x14ac:dyDescent="0.25">
      <c r="A4129" s="2" t="s">
        <v>2560</v>
      </c>
      <c r="B4129" s="2">
        <v>4.8</v>
      </c>
    </row>
    <row r="4130" spans="1:2" x14ac:dyDescent="0.25">
      <c r="A4130" s="2" t="s">
        <v>936</v>
      </c>
      <c r="B4130" s="2">
        <v>5.8</v>
      </c>
    </row>
    <row r="4131" spans="1:2" x14ac:dyDescent="0.25">
      <c r="A4131" s="2" t="s">
        <v>3987</v>
      </c>
      <c r="B4131" s="2">
        <v>5.3</v>
      </c>
    </row>
    <row r="4132" spans="1:2" x14ac:dyDescent="0.25">
      <c r="A4132" s="2" t="s">
        <v>5107</v>
      </c>
      <c r="B4132" s="2">
        <v>6</v>
      </c>
    </row>
    <row r="4133" spans="1:2" x14ac:dyDescent="0.25">
      <c r="A4133" s="2" t="s">
        <v>3443</v>
      </c>
      <c r="B4133" s="2">
        <v>8.1</v>
      </c>
    </row>
    <row r="4134" spans="1:2" x14ac:dyDescent="0.25">
      <c r="A4134" s="2" t="s">
        <v>1126</v>
      </c>
      <c r="B4134" s="2">
        <v>7</v>
      </c>
    </row>
    <row r="4135" spans="1:2" x14ac:dyDescent="0.25">
      <c r="A4135" s="2" t="s">
        <v>1639</v>
      </c>
      <c r="B4135" s="2">
        <v>7.6</v>
      </c>
    </row>
    <row r="4136" spans="1:2" x14ac:dyDescent="0.25">
      <c r="A4136" s="2" t="s">
        <v>1265</v>
      </c>
      <c r="B4136" s="2">
        <v>7.2</v>
      </c>
    </row>
    <row r="4137" spans="1:2" x14ac:dyDescent="0.25">
      <c r="A4137" s="2" t="s">
        <v>3905</v>
      </c>
      <c r="B4137" s="2">
        <v>7.5</v>
      </c>
    </row>
    <row r="4138" spans="1:2" x14ac:dyDescent="0.25">
      <c r="A4138" s="2" t="s">
        <v>2164</v>
      </c>
      <c r="B4138" s="2">
        <v>6.3</v>
      </c>
    </row>
    <row r="4139" spans="1:2" x14ac:dyDescent="0.25">
      <c r="A4139" s="2" t="s">
        <v>11575</v>
      </c>
      <c r="B4139" s="2">
        <v>6.7</v>
      </c>
    </row>
    <row r="4140" spans="1:2" x14ac:dyDescent="0.25">
      <c r="A4140" s="2" t="s">
        <v>2714</v>
      </c>
      <c r="B4140" s="2">
        <v>4.8</v>
      </c>
    </row>
    <row r="4141" spans="1:2" x14ac:dyDescent="0.25">
      <c r="A4141" s="2" t="s">
        <v>3698</v>
      </c>
      <c r="B4141" s="2">
        <v>5.5</v>
      </c>
    </row>
    <row r="4142" spans="1:2" x14ac:dyDescent="0.25">
      <c r="A4142" s="2" t="s">
        <v>40</v>
      </c>
      <c r="B4142" s="2">
        <v>7.5</v>
      </c>
    </row>
    <row r="4143" spans="1:2" x14ac:dyDescent="0.25">
      <c r="A4143" s="2" t="s">
        <v>11591</v>
      </c>
      <c r="B4143" s="2">
        <v>5.0999999999999996</v>
      </c>
    </row>
    <row r="4144" spans="1:2" x14ac:dyDescent="0.25">
      <c r="A4144" s="2" t="s">
        <v>3371</v>
      </c>
      <c r="B4144" s="2">
        <v>7.3</v>
      </c>
    </row>
    <row r="4145" spans="1:2" x14ac:dyDescent="0.25">
      <c r="A4145" s="2" t="s">
        <v>3159</v>
      </c>
      <c r="B4145" s="2">
        <v>6.9</v>
      </c>
    </row>
    <row r="4146" spans="1:2" x14ac:dyDescent="0.25">
      <c r="A4146" s="2" t="s">
        <v>1094</v>
      </c>
      <c r="B4146" s="2">
        <v>6.8</v>
      </c>
    </row>
    <row r="4147" spans="1:2" x14ac:dyDescent="0.25">
      <c r="A4147" s="2" t="s">
        <v>1265</v>
      </c>
      <c r="B4147" s="2">
        <v>8.4</v>
      </c>
    </row>
    <row r="4148" spans="1:2" x14ac:dyDescent="0.25">
      <c r="A4148" s="2" t="s">
        <v>161</v>
      </c>
      <c r="B4148" s="2">
        <v>7.6</v>
      </c>
    </row>
    <row r="4149" spans="1:2" x14ac:dyDescent="0.25">
      <c r="A4149" s="2" t="s">
        <v>1392</v>
      </c>
      <c r="B4149" s="2">
        <v>7.6</v>
      </c>
    </row>
    <row r="4150" spans="1:2" x14ac:dyDescent="0.25">
      <c r="A4150" s="2" t="s">
        <v>3005</v>
      </c>
      <c r="B4150" s="2">
        <v>7.7</v>
      </c>
    </row>
    <row r="4151" spans="1:2" x14ac:dyDescent="0.25">
      <c r="A4151" s="2" t="s">
        <v>8699</v>
      </c>
      <c r="B4151" s="2">
        <v>7.6</v>
      </c>
    </row>
    <row r="4152" spans="1:2" x14ac:dyDescent="0.25">
      <c r="A4152" s="2" t="s">
        <v>3752</v>
      </c>
      <c r="B4152" s="2">
        <v>5.3</v>
      </c>
    </row>
    <row r="4153" spans="1:2" x14ac:dyDescent="0.25">
      <c r="A4153" s="2" t="s">
        <v>2560</v>
      </c>
      <c r="B4153" s="2">
        <v>8.5</v>
      </c>
    </row>
    <row r="4154" spans="1:2" x14ac:dyDescent="0.25">
      <c r="A4154" s="2" t="s">
        <v>2164</v>
      </c>
      <c r="B4154" s="2">
        <v>7</v>
      </c>
    </row>
    <row r="4155" spans="1:2" x14ac:dyDescent="0.25">
      <c r="A4155" s="2" t="s">
        <v>2396</v>
      </c>
      <c r="B4155" s="2">
        <v>8</v>
      </c>
    </row>
    <row r="4156" spans="1:2" x14ac:dyDescent="0.25">
      <c r="A4156" s="2" t="s">
        <v>11628</v>
      </c>
      <c r="B4156" s="2">
        <v>7.1</v>
      </c>
    </row>
    <row r="4157" spans="1:2" x14ac:dyDescent="0.25">
      <c r="A4157" s="2" t="s">
        <v>11634</v>
      </c>
      <c r="B4157" s="2">
        <v>7.8</v>
      </c>
    </row>
    <row r="4158" spans="1:2" x14ac:dyDescent="0.25">
      <c r="A4158" s="2" t="s">
        <v>1639</v>
      </c>
      <c r="B4158" s="2">
        <v>7.2</v>
      </c>
    </row>
    <row r="4159" spans="1:2" x14ac:dyDescent="0.25">
      <c r="A4159" s="2" t="s">
        <v>2613</v>
      </c>
      <c r="B4159" s="2">
        <v>7.5</v>
      </c>
    </row>
    <row r="4160" spans="1:2" x14ac:dyDescent="0.25">
      <c r="A4160" s="2" t="s">
        <v>152</v>
      </c>
      <c r="B4160" s="2">
        <v>8</v>
      </c>
    </row>
    <row r="4161" spans="1:2" x14ac:dyDescent="0.25">
      <c r="A4161" s="2" t="s">
        <v>2560</v>
      </c>
      <c r="B4161" s="2">
        <v>8.1</v>
      </c>
    </row>
    <row r="4162" spans="1:2" x14ac:dyDescent="0.25">
      <c r="A4162" s="2" t="s">
        <v>2164</v>
      </c>
      <c r="B4162" s="2">
        <v>6.8</v>
      </c>
    </row>
    <row r="4163" spans="1:2" x14ac:dyDescent="0.25">
      <c r="A4163" s="2" t="s">
        <v>152</v>
      </c>
      <c r="B4163" s="2">
        <v>7.4</v>
      </c>
    </row>
    <row r="4164" spans="1:2" x14ac:dyDescent="0.25">
      <c r="A4164" s="2" t="s">
        <v>2164</v>
      </c>
      <c r="B4164" s="2">
        <v>7.2</v>
      </c>
    </row>
    <row r="4165" spans="1:2" x14ac:dyDescent="0.25">
      <c r="A4165" s="2" t="s">
        <v>11660</v>
      </c>
      <c r="B4165" s="2">
        <v>8.1</v>
      </c>
    </row>
    <row r="4166" spans="1:2" x14ac:dyDescent="0.25">
      <c r="A4166" s="2" t="s">
        <v>1831</v>
      </c>
      <c r="B4166" s="2">
        <v>7</v>
      </c>
    </row>
    <row r="4167" spans="1:2" x14ac:dyDescent="0.25">
      <c r="A4167" s="2" t="s">
        <v>1639</v>
      </c>
      <c r="B4167" s="2">
        <v>7.4</v>
      </c>
    </row>
    <row r="4168" spans="1:2" x14ac:dyDescent="0.25">
      <c r="A4168" s="2" t="s">
        <v>11670</v>
      </c>
      <c r="B4168" s="2">
        <v>8.3000000000000007</v>
      </c>
    </row>
    <row r="4169" spans="1:2" x14ac:dyDescent="0.25">
      <c r="A4169" s="2" t="s">
        <v>4725</v>
      </c>
      <c r="B4169" s="2">
        <v>6.1</v>
      </c>
    </row>
    <row r="4170" spans="1:2" x14ac:dyDescent="0.25">
      <c r="A4170" s="2" t="s">
        <v>321</v>
      </c>
      <c r="B4170" s="2">
        <v>7.5</v>
      </c>
    </row>
    <row r="4171" spans="1:2" x14ac:dyDescent="0.25">
      <c r="A4171" s="2" t="s">
        <v>321</v>
      </c>
      <c r="B4171" s="2">
        <v>7</v>
      </c>
    </row>
    <row r="4172" spans="1:2" x14ac:dyDescent="0.25">
      <c r="A4172" s="2" t="s">
        <v>1385</v>
      </c>
      <c r="B4172" s="2">
        <v>5.3</v>
      </c>
    </row>
    <row r="4173" spans="1:2" x14ac:dyDescent="0.25">
      <c r="A4173" s="2" t="s">
        <v>1099</v>
      </c>
      <c r="B4173" s="2">
        <v>4.7</v>
      </c>
    </row>
    <row r="4174" spans="1:2" x14ac:dyDescent="0.25">
      <c r="A4174" s="2" t="s">
        <v>1942</v>
      </c>
      <c r="B4174" s="2">
        <v>5.7</v>
      </c>
    </row>
    <row r="4175" spans="1:2" x14ac:dyDescent="0.25">
      <c r="A4175" s="2" t="s">
        <v>2164</v>
      </c>
      <c r="B4175" s="2">
        <v>7.8</v>
      </c>
    </row>
    <row r="4176" spans="1:2" x14ac:dyDescent="0.25">
      <c r="A4176" s="2" t="s">
        <v>936</v>
      </c>
      <c r="B4176" s="2">
        <v>6.5</v>
      </c>
    </row>
    <row r="4177" spans="1:2" x14ac:dyDescent="0.25">
      <c r="A4177" s="2" t="s">
        <v>11693</v>
      </c>
      <c r="B4177" s="2">
        <v>8</v>
      </c>
    </row>
    <row r="4178" spans="1:2" x14ac:dyDescent="0.25">
      <c r="A4178" s="2" t="s">
        <v>648</v>
      </c>
      <c r="B4178" s="2">
        <v>3.3</v>
      </c>
    </row>
    <row r="4179" spans="1:2" x14ac:dyDescent="0.25">
      <c r="A4179" s="2" t="s">
        <v>11703</v>
      </c>
      <c r="B4179" s="2">
        <v>8.3000000000000007</v>
      </c>
    </row>
    <row r="4180" spans="1:2" x14ac:dyDescent="0.25">
      <c r="A4180" s="2" t="s">
        <v>152</v>
      </c>
      <c r="B4180" s="2">
        <v>6.9</v>
      </c>
    </row>
    <row r="4181" spans="1:2" x14ac:dyDescent="0.25">
      <c r="A4181" s="2" t="s">
        <v>11711</v>
      </c>
      <c r="B4181" s="2">
        <v>8.1</v>
      </c>
    </row>
    <row r="4182" spans="1:2" x14ac:dyDescent="0.25">
      <c r="A4182" s="2" t="s">
        <v>1153</v>
      </c>
      <c r="B4182" s="2">
        <v>6.5</v>
      </c>
    </row>
    <row r="4183" spans="1:2" x14ac:dyDescent="0.25">
      <c r="A4183" s="2" t="s">
        <v>11717</v>
      </c>
      <c r="B4183" s="2">
        <v>6.8</v>
      </c>
    </row>
    <row r="4184" spans="1:2" x14ac:dyDescent="0.25">
      <c r="A4184" s="2" t="s">
        <v>3005</v>
      </c>
      <c r="B4184" s="2">
        <v>7.3</v>
      </c>
    </row>
    <row r="4185" spans="1:2" x14ac:dyDescent="0.25">
      <c r="A4185" s="2" t="s">
        <v>1639</v>
      </c>
      <c r="B4185" s="2">
        <v>6.4</v>
      </c>
    </row>
    <row r="4186" spans="1:2" x14ac:dyDescent="0.25">
      <c r="A4186" s="2" t="s">
        <v>1094</v>
      </c>
      <c r="B4186" s="2">
        <v>4.5999999999999996</v>
      </c>
    </row>
    <row r="4187" spans="1:2" x14ac:dyDescent="0.25">
      <c r="A4187" s="2" t="s">
        <v>3438</v>
      </c>
      <c r="B4187" s="2">
        <v>6.5</v>
      </c>
    </row>
    <row r="4188" spans="1:2" x14ac:dyDescent="0.25">
      <c r="A4188" s="2" t="s">
        <v>1639</v>
      </c>
      <c r="B4188" s="2">
        <v>7</v>
      </c>
    </row>
    <row r="4189" spans="1:2" x14ac:dyDescent="0.25">
      <c r="A4189" s="2" t="s">
        <v>4852</v>
      </c>
      <c r="B4189" s="2">
        <v>5.4</v>
      </c>
    </row>
    <row r="4190" spans="1:2" x14ac:dyDescent="0.25">
      <c r="A4190" s="2" t="s">
        <v>11740</v>
      </c>
      <c r="B4190" s="2">
        <v>6.7</v>
      </c>
    </row>
    <row r="4191" spans="1:2" x14ac:dyDescent="0.25">
      <c r="A4191" s="2" t="s">
        <v>11745</v>
      </c>
      <c r="B4191" s="2">
        <v>7.4</v>
      </c>
    </row>
    <row r="4192" spans="1:2" x14ac:dyDescent="0.25">
      <c r="A4192" s="2" t="s">
        <v>1639</v>
      </c>
      <c r="B4192" s="2">
        <v>5.8</v>
      </c>
    </row>
    <row r="4193" spans="1:2" x14ac:dyDescent="0.25">
      <c r="A4193" s="2" t="s">
        <v>2805</v>
      </c>
      <c r="B4193" s="2">
        <v>7.1</v>
      </c>
    </row>
    <row r="4194" spans="1:2" x14ac:dyDescent="0.25">
      <c r="A4194" s="2" t="s">
        <v>2164</v>
      </c>
      <c r="B4194" s="2">
        <v>4.5</v>
      </c>
    </row>
    <row r="4195" spans="1:2" x14ac:dyDescent="0.25">
      <c r="A4195" s="2" t="s">
        <v>11756</v>
      </c>
      <c r="B4195" s="2">
        <v>5.3</v>
      </c>
    </row>
    <row r="4196" spans="1:2" x14ac:dyDescent="0.25">
      <c r="A4196" s="2" t="s">
        <v>1265</v>
      </c>
      <c r="B4196" s="2">
        <v>5.4</v>
      </c>
    </row>
    <row r="4197" spans="1:2" x14ac:dyDescent="0.25">
      <c r="A4197" s="2" t="s">
        <v>142</v>
      </c>
      <c r="B4197" s="2">
        <v>4.8</v>
      </c>
    </row>
    <row r="4198" spans="1:2" x14ac:dyDescent="0.25">
      <c r="A4198" s="2" t="s">
        <v>2199</v>
      </c>
      <c r="B4198" s="2">
        <v>5.9</v>
      </c>
    </row>
    <row r="4199" spans="1:2" x14ac:dyDescent="0.25">
      <c r="A4199" s="2" t="s">
        <v>2164</v>
      </c>
      <c r="B4199" s="2">
        <v>6.2</v>
      </c>
    </row>
    <row r="4200" spans="1:2" x14ac:dyDescent="0.25">
      <c r="A4200" s="2" t="s">
        <v>11771</v>
      </c>
      <c r="B4200" s="2">
        <v>5.9</v>
      </c>
    </row>
    <row r="4201" spans="1:2" x14ac:dyDescent="0.25">
      <c r="A4201" s="2" t="s">
        <v>152</v>
      </c>
      <c r="B4201" s="2">
        <v>6.6</v>
      </c>
    </row>
    <row r="4202" spans="1:2" x14ac:dyDescent="0.25">
      <c r="A4202" s="2" t="s">
        <v>2164</v>
      </c>
      <c r="B4202" s="2">
        <v>6.6</v>
      </c>
    </row>
    <row r="4203" spans="1:2" x14ac:dyDescent="0.25">
      <c r="A4203" s="2" t="s">
        <v>684</v>
      </c>
      <c r="B4203" s="2">
        <v>5.0999999999999996</v>
      </c>
    </row>
    <row r="4204" spans="1:2" x14ac:dyDescent="0.25">
      <c r="A4204" s="2" t="s">
        <v>10079</v>
      </c>
      <c r="B4204" s="2">
        <v>6</v>
      </c>
    </row>
    <row r="4205" spans="1:2" x14ac:dyDescent="0.25">
      <c r="A4205" s="2" t="s">
        <v>3406</v>
      </c>
      <c r="B4205" s="2">
        <v>6.8</v>
      </c>
    </row>
    <row r="4206" spans="1:2" x14ac:dyDescent="0.25">
      <c r="A4206" s="2" t="s">
        <v>6151</v>
      </c>
      <c r="B4206" s="2">
        <v>5.4</v>
      </c>
    </row>
    <row r="4207" spans="1:2" x14ac:dyDescent="0.25">
      <c r="A4207" s="2" t="s">
        <v>11789</v>
      </c>
      <c r="B4207" s="2">
        <v>5.2</v>
      </c>
    </row>
    <row r="4208" spans="1:2" x14ac:dyDescent="0.25">
      <c r="A4208" s="2" t="s">
        <v>8731</v>
      </c>
      <c r="B4208" s="2">
        <v>7.8</v>
      </c>
    </row>
    <row r="4209" spans="1:2" x14ac:dyDescent="0.25">
      <c r="A4209" s="2" t="s">
        <v>1385</v>
      </c>
      <c r="B4209" s="2">
        <v>6.4</v>
      </c>
    </row>
    <row r="4210" spans="1:2" x14ac:dyDescent="0.25">
      <c r="A4210" s="2" t="s">
        <v>3905</v>
      </c>
      <c r="B4210" s="2">
        <v>6.1</v>
      </c>
    </row>
    <row r="4211" spans="1:2" x14ac:dyDescent="0.25">
      <c r="A4211" s="2" t="s">
        <v>4577</v>
      </c>
      <c r="B4211" s="2">
        <v>5.7</v>
      </c>
    </row>
    <row r="4212" spans="1:2" x14ac:dyDescent="0.25">
      <c r="A4212" s="2" t="s">
        <v>1526</v>
      </c>
      <c r="B4212" s="2">
        <v>5.5</v>
      </c>
    </row>
    <row r="4213" spans="1:2" x14ac:dyDescent="0.25">
      <c r="A4213" s="2" t="s">
        <v>51</v>
      </c>
      <c r="B4213" s="2">
        <v>7.4</v>
      </c>
    </row>
    <row r="4214" spans="1:2" x14ac:dyDescent="0.25">
      <c r="A4214" s="2" t="s">
        <v>1094</v>
      </c>
      <c r="B4214" s="2">
        <v>7.1</v>
      </c>
    </row>
    <row r="4215" spans="1:2" x14ac:dyDescent="0.25">
      <c r="A4215" s="2" t="s">
        <v>6151</v>
      </c>
      <c r="B4215" s="2">
        <v>3.9</v>
      </c>
    </row>
    <row r="4216" spans="1:2" x14ac:dyDescent="0.25">
      <c r="A4216" s="2" t="s">
        <v>321</v>
      </c>
      <c r="B4216" s="2">
        <v>4.5999999999999996</v>
      </c>
    </row>
    <row r="4217" spans="1:2" x14ac:dyDescent="0.25">
      <c r="A4217" s="2" t="s">
        <v>11828</v>
      </c>
      <c r="B4217" s="2">
        <v>7.7</v>
      </c>
    </row>
    <row r="4218" spans="1:2" x14ac:dyDescent="0.25">
      <c r="A4218" s="2" t="s">
        <v>3406</v>
      </c>
      <c r="B4218" s="2">
        <v>4.9000000000000004</v>
      </c>
    </row>
    <row r="4219" spans="1:2" x14ac:dyDescent="0.25">
      <c r="A4219" s="2" t="s">
        <v>1265</v>
      </c>
      <c r="B4219" s="2">
        <v>6.3</v>
      </c>
    </row>
    <row r="4220" spans="1:2" x14ac:dyDescent="0.25">
      <c r="A4220" s="2" t="s">
        <v>1094</v>
      </c>
      <c r="B4220" s="2">
        <v>6.6</v>
      </c>
    </row>
    <row r="4221" spans="1:2" x14ac:dyDescent="0.25">
      <c r="A4221" s="2" t="s">
        <v>11840</v>
      </c>
      <c r="B4221" s="2">
        <v>5.7</v>
      </c>
    </row>
    <row r="4222" spans="1:2" x14ac:dyDescent="0.25">
      <c r="A4222" s="2" t="s">
        <v>1639</v>
      </c>
      <c r="B4222" s="2">
        <v>5.6</v>
      </c>
    </row>
    <row r="4223" spans="1:2" x14ac:dyDescent="0.25">
      <c r="A4223" s="2" t="s">
        <v>3159</v>
      </c>
      <c r="B4223" s="2">
        <v>6</v>
      </c>
    </row>
    <row r="4224" spans="1:2" x14ac:dyDescent="0.25">
      <c r="A4224" s="2" t="s">
        <v>1639</v>
      </c>
      <c r="B4224" s="2">
        <v>5.7</v>
      </c>
    </row>
    <row r="4225" spans="1:2" x14ac:dyDescent="0.25">
      <c r="A4225" s="2" t="s">
        <v>3634</v>
      </c>
      <c r="B4225" s="2">
        <v>7</v>
      </c>
    </row>
    <row r="4226" spans="1:2" x14ac:dyDescent="0.25">
      <c r="A4226" s="2" t="s">
        <v>51</v>
      </c>
      <c r="B4226" s="2">
        <v>5.3</v>
      </c>
    </row>
    <row r="4227" spans="1:2" x14ac:dyDescent="0.25">
      <c r="A4227" s="2" t="s">
        <v>11861</v>
      </c>
      <c r="B4227" s="2">
        <v>4.4000000000000004</v>
      </c>
    </row>
    <row r="4228" spans="1:2" x14ac:dyDescent="0.25">
      <c r="A4228" s="2" t="s">
        <v>4577</v>
      </c>
      <c r="B4228" s="2">
        <v>3.4</v>
      </c>
    </row>
    <row r="4229" spans="1:2" x14ac:dyDescent="0.25">
      <c r="A4229" s="2" t="s">
        <v>3752</v>
      </c>
      <c r="B4229" s="2">
        <v>4.5</v>
      </c>
    </row>
    <row r="4230" spans="1:2" x14ac:dyDescent="0.25">
      <c r="A4230" s="2" t="s">
        <v>6151</v>
      </c>
      <c r="B4230" s="2">
        <v>3.4</v>
      </c>
    </row>
    <row r="4231" spans="1:2" x14ac:dyDescent="0.25">
      <c r="A4231" s="2" t="s">
        <v>1265</v>
      </c>
      <c r="B4231" s="2">
        <v>7.1</v>
      </c>
    </row>
    <row r="4232" spans="1:2" x14ac:dyDescent="0.25">
      <c r="A4232" s="2" t="s">
        <v>3284</v>
      </c>
      <c r="B4232" s="2">
        <v>6.4</v>
      </c>
    </row>
    <row r="4233" spans="1:2" x14ac:dyDescent="0.25">
      <c r="A4233" s="2" t="s">
        <v>47</v>
      </c>
      <c r="B4233" s="2">
        <v>5.2</v>
      </c>
    </row>
    <row r="4234" spans="1:2" x14ac:dyDescent="0.25">
      <c r="A4234" s="2" t="s">
        <v>1258</v>
      </c>
      <c r="B4234" s="2">
        <v>7</v>
      </c>
    </row>
    <row r="4235" spans="1:2" x14ac:dyDescent="0.25">
      <c r="A4235" s="2" t="s">
        <v>936</v>
      </c>
      <c r="B4235" s="2">
        <v>7.3</v>
      </c>
    </row>
    <row r="4236" spans="1:2" x14ac:dyDescent="0.25">
      <c r="A4236" s="2" t="s">
        <v>11888</v>
      </c>
      <c r="B4236" s="2">
        <v>8.1</v>
      </c>
    </row>
    <row r="4237" spans="1:2" x14ac:dyDescent="0.25">
      <c r="A4237" s="2" t="s">
        <v>2164</v>
      </c>
      <c r="B4237" s="2">
        <v>5.8</v>
      </c>
    </row>
    <row r="4238" spans="1:2" x14ac:dyDescent="0.25">
      <c r="A4238" s="2" t="s">
        <v>3131</v>
      </c>
      <c r="B4238" s="2">
        <v>5.9</v>
      </c>
    </row>
    <row r="4239" spans="1:2" x14ac:dyDescent="0.25">
      <c r="A4239" s="2" t="s">
        <v>10500</v>
      </c>
      <c r="B4239" s="2">
        <v>6.4</v>
      </c>
    </row>
    <row r="4240" spans="1:2" x14ac:dyDescent="0.25">
      <c r="A4240" s="2" t="s">
        <v>3905</v>
      </c>
      <c r="B4240" s="2">
        <v>7.5</v>
      </c>
    </row>
    <row r="4241" spans="1:2" x14ac:dyDescent="0.25">
      <c r="A4241" s="2" t="s">
        <v>11900</v>
      </c>
      <c r="B4241" s="2">
        <v>7.8</v>
      </c>
    </row>
    <row r="4242" spans="1:2" x14ac:dyDescent="0.25">
      <c r="A4242" s="2" t="s">
        <v>2164</v>
      </c>
      <c r="B4242" s="2">
        <v>6.3</v>
      </c>
    </row>
    <row r="4243" spans="1:2" x14ac:dyDescent="0.25">
      <c r="A4243" s="2" t="s">
        <v>2164</v>
      </c>
      <c r="B4243" s="2">
        <v>7.2</v>
      </c>
    </row>
    <row r="4244" spans="1:2" x14ac:dyDescent="0.25">
      <c r="A4244" s="2" t="s">
        <v>2748</v>
      </c>
      <c r="B4244" s="2">
        <v>5.6</v>
      </c>
    </row>
    <row r="4245" spans="1:2" x14ac:dyDescent="0.25">
      <c r="A4245" s="2" t="s">
        <v>2692</v>
      </c>
      <c r="B4245" s="2">
        <v>7.2</v>
      </c>
    </row>
    <row r="4246" spans="1:2" x14ac:dyDescent="0.25">
      <c r="A4246" s="2" t="s">
        <v>2164</v>
      </c>
      <c r="B4246" s="2">
        <v>8</v>
      </c>
    </row>
    <row r="4247" spans="1:2" x14ac:dyDescent="0.25">
      <c r="A4247" s="2" t="s">
        <v>1094</v>
      </c>
      <c r="B4247" s="2">
        <v>8.5</v>
      </c>
    </row>
    <row r="4248" spans="1:2" x14ac:dyDescent="0.25">
      <c r="A4248" s="2" t="s">
        <v>152</v>
      </c>
      <c r="B4248" s="2">
        <v>6.8</v>
      </c>
    </row>
    <row r="4249" spans="1:2" x14ac:dyDescent="0.25">
      <c r="A4249" s="2" t="s">
        <v>3284</v>
      </c>
      <c r="B4249" s="2">
        <v>7.3</v>
      </c>
    </row>
    <row r="4250" spans="1:2" x14ac:dyDescent="0.25">
      <c r="A4250" s="2" t="s">
        <v>447</v>
      </c>
      <c r="B4250" s="2">
        <v>5.5</v>
      </c>
    </row>
    <row r="4251" spans="1:2" x14ac:dyDescent="0.25">
      <c r="A4251" s="2" t="s">
        <v>3791</v>
      </c>
      <c r="B4251" s="2">
        <v>7.3</v>
      </c>
    </row>
    <row r="4252" spans="1:2" x14ac:dyDescent="0.25">
      <c r="A4252" s="2" t="s">
        <v>2164</v>
      </c>
      <c r="B4252" s="2">
        <v>6.3</v>
      </c>
    </row>
    <row r="4253" spans="1:2" x14ac:dyDescent="0.25">
      <c r="A4253" s="2" t="s">
        <v>1099</v>
      </c>
      <c r="B4253" s="2">
        <v>5.0999999999999996</v>
      </c>
    </row>
    <row r="4254" spans="1:2" x14ac:dyDescent="0.25">
      <c r="A4254" s="2" t="s">
        <v>10082</v>
      </c>
      <c r="B4254" s="2">
        <v>6.6</v>
      </c>
    </row>
    <row r="4255" spans="1:2" x14ac:dyDescent="0.25">
      <c r="A4255" s="2" t="s">
        <v>4577</v>
      </c>
      <c r="B4255" s="2">
        <v>6.1</v>
      </c>
    </row>
    <row r="4256" spans="1:2" x14ac:dyDescent="0.25">
      <c r="A4256" s="2" t="s">
        <v>4273</v>
      </c>
      <c r="B4256" s="2">
        <v>7.5</v>
      </c>
    </row>
    <row r="4257" spans="1:2" x14ac:dyDescent="0.25">
      <c r="A4257" s="2" t="s">
        <v>8666</v>
      </c>
      <c r="B4257" s="2">
        <v>7</v>
      </c>
    </row>
    <row r="4258" spans="1:2" x14ac:dyDescent="0.25">
      <c r="A4258" s="2" t="s">
        <v>11952</v>
      </c>
      <c r="B4258" s="2">
        <v>7.2</v>
      </c>
    </row>
    <row r="4259" spans="1:2" x14ac:dyDescent="0.25">
      <c r="A4259" s="2" t="s">
        <v>3406</v>
      </c>
      <c r="B4259" s="2">
        <v>5.3</v>
      </c>
    </row>
    <row r="4260" spans="1:2" x14ac:dyDescent="0.25">
      <c r="A4260" s="2" t="s">
        <v>7486</v>
      </c>
      <c r="B4260" s="2">
        <v>8.6999999999999993</v>
      </c>
    </row>
    <row r="4261" spans="1:2" x14ac:dyDescent="0.25">
      <c r="A4261" s="2" t="s">
        <v>447</v>
      </c>
      <c r="B4261" s="2">
        <v>3.4</v>
      </c>
    </row>
    <row r="4262" spans="1:2" x14ac:dyDescent="0.25">
      <c r="A4262" s="2" t="s">
        <v>1639</v>
      </c>
      <c r="B4262" s="2">
        <v>5.4</v>
      </c>
    </row>
    <row r="4263" spans="1:2" x14ac:dyDescent="0.25">
      <c r="A4263" s="2" t="s">
        <v>1265</v>
      </c>
      <c r="B4263" s="2">
        <v>7.8</v>
      </c>
    </row>
    <row r="4264" spans="1:2" x14ac:dyDescent="0.25">
      <c r="A4264" s="2" t="s">
        <v>6792</v>
      </c>
      <c r="B4264" s="2">
        <v>6.7</v>
      </c>
    </row>
    <row r="4265" spans="1:2" x14ac:dyDescent="0.25">
      <c r="A4265" s="2" t="s">
        <v>5561</v>
      </c>
      <c r="B4265" s="2">
        <v>4.7</v>
      </c>
    </row>
    <row r="4266" spans="1:2" x14ac:dyDescent="0.25">
      <c r="A4266" s="2" t="s">
        <v>3905</v>
      </c>
      <c r="B4266" s="2">
        <v>6.3</v>
      </c>
    </row>
    <row r="4267" spans="1:2" x14ac:dyDescent="0.25">
      <c r="A4267" s="2" t="s">
        <v>4273</v>
      </c>
      <c r="B4267" s="2">
        <v>7.4</v>
      </c>
    </row>
    <row r="4268" spans="1:2" x14ac:dyDescent="0.25">
      <c r="A4268" s="2" t="s">
        <v>447</v>
      </c>
      <c r="B4268" s="2">
        <v>6.1</v>
      </c>
    </row>
    <row r="4269" spans="1:2" x14ac:dyDescent="0.25">
      <c r="A4269" s="2" t="s">
        <v>1265</v>
      </c>
      <c r="B4269" s="2">
        <v>7.5</v>
      </c>
    </row>
    <row r="4270" spans="1:2" x14ac:dyDescent="0.25">
      <c r="A4270" s="2" t="s">
        <v>3406</v>
      </c>
      <c r="B4270" s="2">
        <v>6.3</v>
      </c>
    </row>
    <row r="4271" spans="1:2" x14ac:dyDescent="0.25">
      <c r="A4271" s="2" t="s">
        <v>2672</v>
      </c>
      <c r="B4271" s="2">
        <v>6.3</v>
      </c>
    </row>
    <row r="4272" spans="1:2" x14ac:dyDescent="0.25">
      <c r="A4272" s="2" t="s">
        <v>152</v>
      </c>
      <c r="B4272" s="2">
        <v>6.8</v>
      </c>
    </row>
    <row r="4273" spans="1:2" x14ac:dyDescent="0.25">
      <c r="A4273" s="2" t="s">
        <v>152</v>
      </c>
      <c r="B4273" s="2">
        <v>7.8</v>
      </c>
    </row>
    <row r="4274" spans="1:2" x14ac:dyDescent="0.25">
      <c r="A4274" s="2" t="s">
        <v>152</v>
      </c>
      <c r="B4274" s="2">
        <v>6.9</v>
      </c>
    </row>
    <row r="4275" spans="1:2" x14ac:dyDescent="0.25">
      <c r="A4275" s="2" t="s">
        <v>936</v>
      </c>
      <c r="B4275" s="2">
        <v>8</v>
      </c>
    </row>
    <row r="4276" spans="1:2" x14ac:dyDescent="0.25">
      <c r="A4276" s="2" t="s">
        <v>3443</v>
      </c>
      <c r="B4276" s="2">
        <v>7.8</v>
      </c>
    </row>
    <row r="4277" spans="1:2" x14ac:dyDescent="0.25">
      <c r="A4277" s="2" t="s">
        <v>8666</v>
      </c>
      <c r="B4277" s="2">
        <v>7.4</v>
      </c>
    </row>
    <row r="4278" spans="1:2" x14ac:dyDescent="0.25">
      <c r="A4278" s="2" t="s">
        <v>3791</v>
      </c>
      <c r="B4278" s="2">
        <v>6.1</v>
      </c>
    </row>
    <row r="4279" spans="1:2" x14ac:dyDescent="0.25">
      <c r="A4279" s="2" t="s">
        <v>1639</v>
      </c>
      <c r="B4279" s="2">
        <v>4.3</v>
      </c>
    </row>
    <row r="4280" spans="1:2" x14ac:dyDescent="0.25">
      <c r="A4280" s="2" t="s">
        <v>936</v>
      </c>
      <c r="B4280" s="2">
        <v>7.2</v>
      </c>
    </row>
    <row r="4281" spans="1:2" x14ac:dyDescent="0.25">
      <c r="A4281" s="2" t="s">
        <v>3406</v>
      </c>
      <c r="B4281" s="2">
        <v>4.7</v>
      </c>
    </row>
    <row r="4282" spans="1:2" x14ac:dyDescent="0.25">
      <c r="A4282" s="2" t="s">
        <v>936</v>
      </c>
      <c r="B4282" s="2">
        <v>7.3</v>
      </c>
    </row>
    <row r="4283" spans="1:2" x14ac:dyDescent="0.25">
      <c r="A4283" s="2" t="s">
        <v>1258</v>
      </c>
      <c r="B4283" s="2">
        <v>7.9</v>
      </c>
    </row>
    <row r="4284" spans="1:2" x14ac:dyDescent="0.25">
      <c r="A4284" s="2" t="s">
        <v>3005</v>
      </c>
      <c r="B4284" s="2">
        <v>7.2</v>
      </c>
    </row>
    <row r="4285" spans="1:2" x14ac:dyDescent="0.25">
      <c r="A4285" s="2" t="s">
        <v>4848</v>
      </c>
      <c r="B4285" s="2">
        <v>5.4</v>
      </c>
    </row>
    <row r="4286" spans="1:2" x14ac:dyDescent="0.25">
      <c r="A4286" s="2" t="s">
        <v>3905</v>
      </c>
      <c r="B4286" s="2">
        <v>3.7</v>
      </c>
    </row>
    <row r="4287" spans="1:2" x14ac:dyDescent="0.25">
      <c r="A4287" s="2" t="s">
        <v>3048</v>
      </c>
      <c r="B4287" s="2">
        <v>7.4</v>
      </c>
    </row>
    <row r="4288" spans="1:2" x14ac:dyDescent="0.25">
      <c r="A4288" s="2" t="s">
        <v>936</v>
      </c>
      <c r="B4288" s="2">
        <v>7.1</v>
      </c>
    </row>
    <row r="4289" spans="1:2" x14ac:dyDescent="0.25">
      <c r="A4289" s="2" t="s">
        <v>4323</v>
      </c>
      <c r="B4289" s="2">
        <v>6.8</v>
      </c>
    </row>
    <row r="4290" spans="1:2" x14ac:dyDescent="0.25">
      <c r="A4290" s="2" t="s">
        <v>1639</v>
      </c>
      <c r="B4290" s="2">
        <v>8.1999999999999993</v>
      </c>
    </row>
    <row r="4291" spans="1:2" x14ac:dyDescent="0.25">
      <c r="A4291" s="2" t="s">
        <v>2164</v>
      </c>
      <c r="B4291" s="2">
        <v>7</v>
      </c>
    </row>
    <row r="4292" spans="1:2" x14ac:dyDescent="0.25">
      <c r="A4292" s="2" t="s">
        <v>1639</v>
      </c>
      <c r="B4292" s="2">
        <v>7.4</v>
      </c>
    </row>
    <row r="4293" spans="1:2" x14ac:dyDescent="0.25">
      <c r="A4293" s="2" t="s">
        <v>936</v>
      </c>
      <c r="B4293" s="2">
        <v>6.7</v>
      </c>
    </row>
    <row r="4294" spans="1:2" x14ac:dyDescent="0.25">
      <c r="A4294" s="2" t="s">
        <v>1639</v>
      </c>
      <c r="B4294" s="2">
        <v>5.7</v>
      </c>
    </row>
    <row r="4295" spans="1:2" x14ac:dyDescent="0.25">
      <c r="A4295" s="2" t="s">
        <v>12063</v>
      </c>
      <c r="B4295" s="2">
        <v>7.6</v>
      </c>
    </row>
    <row r="4296" spans="1:2" x14ac:dyDescent="0.25">
      <c r="A4296" s="2" t="s">
        <v>2416</v>
      </c>
      <c r="B4296" s="2">
        <v>7.2</v>
      </c>
    </row>
    <row r="4297" spans="1:2" x14ac:dyDescent="0.25">
      <c r="A4297" s="2" t="s">
        <v>1992</v>
      </c>
      <c r="B4297" s="2">
        <v>7.5</v>
      </c>
    </row>
    <row r="4298" spans="1:2" x14ac:dyDescent="0.25">
      <c r="A4298" s="2" t="s">
        <v>1713</v>
      </c>
      <c r="B4298" s="2">
        <v>6.8</v>
      </c>
    </row>
    <row r="4299" spans="1:2" x14ac:dyDescent="0.25">
      <c r="A4299" s="2" t="s">
        <v>12072</v>
      </c>
      <c r="B4299" s="2">
        <v>6.9</v>
      </c>
    </row>
    <row r="4300" spans="1:2" x14ac:dyDescent="0.25">
      <c r="A4300" s="2" t="s">
        <v>1385</v>
      </c>
      <c r="B4300" s="2">
        <v>7.9</v>
      </c>
    </row>
    <row r="4301" spans="1:2" x14ac:dyDescent="0.25">
      <c r="A4301" s="2" t="s">
        <v>11703</v>
      </c>
      <c r="B4301" s="2">
        <v>7.6</v>
      </c>
    </row>
    <row r="4302" spans="1:2" x14ac:dyDescent="0.25">
      <c r="A4302" s="2" t="s">
        <v>2164</v>
      </c>
      <c r="B4302" s="2">
        <v>6.7</v>
      </c>
    </row>
    <row r="4303" spans="1:2" x14ac:dyDescent="0.25">
      <c r="A4303" s="2" t="s">
        <v>1099</v>
      </c>
      <c r="B4303" s="2">
        <v>5.8</v>
      </c>
    </row>
    <row r="4304" spans="1:2" x14ac:dyDescent="0.25">
      <c r="A4304" s="2" t="s">
        <v>1385</v>
      </c>
      <c r="B4304" s="2">
        <v>6.5</v>
      </c>
    </row>
    <row r="4305" spans="1:2" x14ac:dyDescent="0.25">
      <c r="A4305" s="2" t="s">
        <v>2164</v>
      </c>
      <c r="B4305" s="2">
        <v>7.2</v>
      </c>
    </row>
    <row r="4306" spans="1:2" x14ac:dyDescent="0.25">
      <c r="A4306" s="2" t="s">
        <v>152</v>
      </c>
      <c r="B4306" s="2">
        <v>6.9</v>
      </c>
    </row>
    <row r="4307" spans="1:2" x14ac:dyDescent="0.25">
      <c r="A4307" s="2" t="s">
        <v>3048</v>
      </c>
      <c r="B4307" s="2">
        <v>5.5</v>
      </c>
    </row>
    <row r="4308" spans="1:2" x14ac:dyDescent="0.25">
      <c r="A4308" s="2" t="s">
        <v>3159</v>
      </c>
      <c r="B4308" s="2">
        <v>6.5</v>
      </c>
    </row>
    <row r="4309" spans="1:2" x14ac:dyDescent="0.25">
      <c r="A4309" s="2" t="s">
        <v>1099</v>
      </c>
      <c r="B4309" s="2">
        <v>6.2</v>
      </c>
    </row>
    <row r="4310" spans="1:2" x14ac:dyDescent="0.25">
      <c r="A4310" s="2" t="s">
        <v>4336</v>
      </c>
      <c r="B4310" s="2">
        <v>6.7</v>
      </c>
    </row>
    <row r="4311" spans="1:2" x14ac:dyDescent="0.25">
      <c r="A4311" s="2" t="s">
        <v>4577</v>
      </c>
      <c r="B4311" s="2">
        <v>5.7</v>
      </c>
    </row>
    <row r="4312" spans="1:2" x14ac:dyDescent="0.25">
      <c r="A4312" s="2" t="s">
        <v>2479</v>
      </c>
      <c r="B4312" s="2">
        <v>8.6</v>
      </c>
    </row>
    <row r="4313" spans="1:2" x14ac:dyDescent="0.25">
      <c r="A4313" s="2" t="s">
        <v>2164</v>
      </c>
      <c r="B4313" s="2">
        <v>6.5</v>
      </c>
    </row>
    <row r="4314" spans="1:2" x14ac:dyDescent="0.25">
      <c r="A4314" s="2" t="s">
        <v>1789</v>
      </c>
      <c r="B4314" s="2">
        <v>6.3</v>
      </c>
    </row>
    <row r="4315" spans="1:2" x14ac:dyDescent="0.25">
      <c r="A4315" s="2" t="s">
        <v>1639</v>
      </c>
      <c r="B4315" s="2">
        <v>4.3</v>
      </c>
    </row>
    <row r="4316" spans="1:2" x14ac:dyDescent="0.25">
      <c r="A4316" s="2" t="s">
        <v>1094</v>
      </c>
      <c r="B4316" s="2">
        <v>6.1</v>
      </c>
    </row>
    <row r="4317" spans="1:2" x14ac:dyDescent="0.25">
      <c r="A4317" s="2" t="s">
        <v>4725</v>
      </c>
      <c r="B4317" s="2">
        <v>6</v>
      </c>
    </row>
    <row r="4318" spans="1:2" x14ac:dyDescent="0.25">
      <c r="A4318" s="2" t="s">
        <v>2157</v>
      </c>
      <c r="B4318" s="2">
        <v>5.8</v>
      </c>
    </row>
    <row r="4319" spans="1:2" x14ac:dyDescent="0.25">
      <c r="A4319" s="2" t="s">
        <v>4475</v>
      </c>
      <c r="B4319" s="2">
        <v>6.7</v>
      </c>
    </row>
    <row r="4320" spans="1:2" x14ac:dyDescent="0.25">
      <c r="A4320" s="2" t="s">
        <v>2164</v>
      </c>
      <c r="B4320" s="2">
        <v>6.7</v>
      </c>
    </row>
    <row r="4321" spans="1:2" x14ac:dyDescent="0.25">
      <c r="A4321" s="2" t="s">
        <v>936</v>
      </c>
      <c r="B4321" s="2">
        <v>7.6</v>
      </c>
    </row>
    <row r="4322" spans="1:2" x14ac:dyDescent="0.25">
      <c r="A4322" s="2" t="s">
        <v>610</v>
      </c>
      <c r="B4322" s="2">
        <v>5.0999999999999996</v>
      </c>
    </row>
    <row r="4323" spans="1:2" x14ac:dyDescent="0.25">
      <c r="A4323" s="2" t="s">
        <v>10725</v>
      </c>
      <c r="B4323" s="2">
        <v>6.8</v>
      </c>
    </row>
    <row r="4324" spans="1:2" x14ac:dyDescent="0.25">
      <c r="A4324" s="2" t="s">
        <v>51</v>
      </c>
      <c r="B4324" s="2">
        <v>6.8</v>
      </c>
    </row>
    <row r="4325" spans="1:2" x14ac:dyDescent="0.25">
      <c r="A4325" s="2" t="s">
        <v>473</v>
      </c>
      <c r="B4325" s="2">
        <v>6.8</v>
      </c>
    </row>
    <row r="4326" spans="1:2" x14ac:dyDescent="0.25">
      <c r="A4326" s="2" t="s">
        <v>1639</v>
      </c>
      <c r="B4326" s="2">
        <v>7.1</v>
      </c>
    </row>
    <row r="4327" spans="1:2" x14ac:dyDescent="0.25">
      <c r="A4327" s="2" t="s">
        <v>7217</v>
      </c>
      <c r="B4327" s="2">
        <v>2.8</v>
      </c>
    </row>
    <row r="4328" spans="1:2" x14ac:dyDescent="0.25">
      <c r="A4328" s="2" t="s">
        <v>2479</v>
      </c>
      <c r="B4328" s="2">
        <v>8.1999999999999993</v>
      </c>
    </row>
    <row r="4329" spans="1:2" x14ac:dyDescent="0.25">
      <c r="A4329" s="2" t="s">
        <v>233</v>
      </c>
      <c r="B4329" s="2">
        <v>3.1</v>
      </c>
    </row>
    <row r="4330" spans="1:2" x14ac:dyDescent="0.25">
      <c r="A4330" s="2" t="s">
        <v>802</v>
      </c>
      <c r="B4330" s="2">
        <v>7</v>
      </c>
    </row>
    <row r="4331" spans="1:2" x14ac:dyDescent="0.25">
      <c r="A4331" s="2" t="s">
        <v>3752</v>
      </c>
      <c r="B4331" s="2">
        <v>3.3</v>
      </c>
    </row>
    <row r="4332" spans="1:2" x14ac:dyDescent="0.25">
      <c r="A4332" s="2" t="s">
        <v>3048</v>
      </c>
      <c r="B4332" s="2">
        <v>3.6</v>
      </c>
    </row>
    <row r="4333" spans="1:2" x14ac:dyDescent="0.25">
      <c r="A4333" s="2" t="s">
        <v>3693</v>
      </c>
      <c r="B4333" s="2">
        <v>7.7</v>
      </c>
    </row>
    <row r="4334" spans="1:2" x14ac:dyDescent="0.25">
      <c r="A4334" s="2" t="s">
        <v>2164</v>
      </c>
      <c r="B4334" s="2">
        <v>6.7</v>
      </c>
    </row>
    <row r="4335" spans="1:2" x14ac:dyDescent="0.25">
      <c r="A4335" s="2" t="s">
        <v>8666</v>
      </c>
      <c r="B4335" s="2">
        <v>5.5</v>
      </c>
    </row>
    <row r="4336" spans="1:2" x14ac:dyDescent="0.25">
      <c r="A4336" s="2" t="s">
        <v>12190</v>
      </c>
      <c r="B4336" s="2">
        <v>6.6</v>
      </c>
    </row>
    <row r="4337" spans="1:2" x14ac:dyDescent="0.25">
      <c r="A4337" s="2" t="s">
        <v>2164</v>
      </c>
      <c r="B4337" s="2">
        <v>4.8</v>
      </c>
    </row>
    <row r="4338" spans="1:2" x14ac:dyDescent="0.25">
      <c r="A4338" s="2" t="s">
        <v>3406</v>
      </c>
      <c r="B4338" s="2">
        <v>5.5</v>
      </c>
    </row>
    <row r="4339" spans="1:2" x14ac:dyDescent="0.25">
      <c r="A4339" s="2" t="s">
        <v>3453</v>
      </c>
      <c r="B4339" s="2">
        <v>6.3</v>
      </c>
    </row>
    <row r="4340" spans="1:2" x14ac:dyDescent="0.25">
      <c r="A4340" s="2" t="s">
        <v>3406</v>
      </c>
      <c r="B4340" s="2">
        <v>6.9</v>
      </c>
    </row>
    <row r="4341" spans="1:2" x14ac:dyDescent="0.25">
      <c r="A4341" s="2" t="s">
        <v>1530</v>
      </c>
      <c r="B4341" s="2">
        <v>6.5</v>
      </c>
    </row>
    <row r="4342" spans="1:2" x14ac:dyDescent="0.25">
      <c r="A4342" s="2" t="s">
        <v>684</v>
      </c>
      <c r="B4342" s="2">
        <v>8.1999999999999993</v>
      </c>
    </row>
    <row r="4343" spans="1:2" x14ac:dyDescent="0.25">
      <c r="A4343" s="2" t="s">
        <v>8666</v>
      </c>
      <c r="B4343" s="2">
        <v>7.1</v>
      </c>
    </row>
    <row r="4344" spans="1:2" x14ac:dyDescent="0.25">
      <c r="A4344" s="2" t="s">
        <v>2164</v>
      </c>
      <c r="B4344" s="2">
        <v>8.1</v>
      </c>
    </row>
    <row r="4345" spans="1:2" x14ac:dyDescent="0.25">
      <c r="A4345" s="2" t="s">
        <v>1639</v>
      </c>
      <c r="B4345" s="2">
        <v>7.2</v>
      </c>
    </row>
    <row r="4346" spans="1:2" x14ac:dyDescent="0.25">
      <c r="A4346" s="2" t="s">
        <v>2164</v>
      </c>
      <c r="B4346" s="2">
        <v>7.4</v>
      </c>
    </row>
    <row r="4347" spans="1:2" x14ac:dyDescent="0.25">
      <c r="A4347" s="2" t="s">
        <v>2164</v>
      </c>
      <c r="B4347" s="2">
        <v>6.5</v>
      </c>
    </row>
    <row r="4348" spans="1:2" x14ac:dyDescent="0.25">
      <c r="A4348" s="2" t="s">
        <v>4577</v>
      </c>
      <c r="B4348" s="2">
        <v>5.7</v>
      </c>
    </row>
    <row r="4349" spans="1:2" x14ac:dyDescent="0.25">
      <c r="A4349" s="2" t="s">
        <v>321</v>
      </c>
      <c r="B4349" s="2">
        <v>6.1</v>
      </c>
    </row>
    <row r="4350" spans="1:2" x14ac:dyDescent="0.25">
      <c r="A4350" s="2" t="s">
        <v>4386</v>
      </c>
      <c r="B4350" s="2">
        <v>8.6999999999999993</v>
      </c>
    </row>
    <row r="4351" spans="1:2" x14ac:dyDescent="0.25">
      <c r="A4351" s="2" t="s">
        <v>447</v>
      </c>
      <c r="B4351" s="2">
        <v>4.3</v>
      </c>
    </row>
    <row r="4352" spans="1:2" x14ac:dyDescent="0.25">
      <c r="A4352" s="2" t="s">
        <v>1094</v>
      </c>
      <c r="B4352" s="2">
        <v>6.2</v>
      </c>
    </row>
    <row r="4353" spans="1:2" x14ac:dyDescent="0.25">
      <c r="A4353" s="2" t="s">
        <v>6608</v>
      </c>
      <c r="B4353" s="2">
        <v>3.3</v>
      </c>
    </row>
    <row r="4354" spans="1:2" x14ac:dyDescent="0.25">
      <c r="A4354" s="2" t="s">
        <v>1094</v>
      </c>
      <c r="B4354" s="2">
        <v>2.7</v>
      </c>
    </row>
    <row r="4355" spans="1:2" x14ac:dyDescent="0.25">
      <c r="A4355" s="2" t="s">
        <v>12249</v>
      </c>
      <c r="B4355" s="2">
        <v>5.2</v>
      </c>
    </row>
    <row r="4356" spans="1:2" x14ac:dyDescent="0.25">
      <c r="A4356" s="2" t="s">
        <v>12252</v>
      </c>
      <c r="B4356" s="2">
        <v>8.1999999999999993</v>
      </c>
    </row>
    <row r="4357" spans="1:2" x14ac:dyDescent="0.25">
      <c r="A4357" s="2" t="s">
        <v>1942</v>
      </c>
      <c r="B4357" s="2">
        <v>6.1</v>
      </c>
    </row>
    <row r="4358" spans="1:2" x14ac:dyDescent="0.25">
      <c r="A4358" s="2" t="s">
        <v>12259</v>
      </c>
      <c r="B4358" s="2">
        <v>8</v>
      </c>
    </row>
    <row r="4359" spans="1:2" x14ac:dyDescent="0.25">
      <c r="A4359" s="2" t="s">
        <v>6042</v>
      </c>
      <c r="B4359" s="2">
        <v>5.5</v>
      </c>
    </row>
    <row r="4360" spans="1:2" x14ac:dyDescent="0.25">
      <c r="A4360" s="2" t="s">
        <v>3791</v>
      </c>
      <c r="B4360" s="2">
        <v>5.7</v>
      </c>
    </row>
    <row r="4361" spans="1:2" x14ac:dyDescent="0.25">
      <c r="A4361" s="2" t="s">
        <v>6767</v>
      </c>
      <c r="B4361" s="2">
        <v>3.7</v>
      </c>
    </row>
    <row r="4362" spans="1:2" x14ac:dyDescent="0.25">
      <c r="A4362" s="2" t="s">
        <v>12273</v>
      </c>
      <c r="B4362" s="2">
        <v>7.1</v>
      </c>
    </row>
    <row r="4363" spans="1:2" x14ac:dyDescent="0.25">
      <c r="A4363" s="2" t="s">
        <v>4336</v>
      </c>
      <c r="B4363" s="2">
        <v>7.8</v>
      </c>
    </row>
    <row r="4364" spans="1:2" x14ac:dyDescent="0.25">
      <c r="A4364" s="2" t="s">
        <v>8697</v>
      </c>
      <c r="B4364" s="2">
        <v>4.0999999999999996</v>
      </c>
    </row>
    <row r="4365" spans="1:2" x14ac:dyDescent="0.25">
      <c r="A4365" s="2" t="s">
        <v>2164</v>
      </c>
      <c r="B4365" s="2">
        <v>7.2</v>
      </c>
    </row>
    <row r="4366" spans="1:2" x14ac:dyDescent="0.25">
      <c r="A4366" s="2" t="s">
        <v>1942</v>
      </c>
      <c r="B4366" s="2">
        <v>7.7</v>
      </c>
    </row>
    <row r="4367" spans="1:2" x14ac:dyDescent="0.25">
      <c r="A4367" s="2" t="s">
        <v>7303</v>
      </c>
      <c r="B4367" s="2">
        <v>7.1</v>
      </c>
    </row>
    <row r="4368" spans="1:2" x14ac:dyDescent="0.25">
      <c r="A4368" s="2" t="s">
        <v>1186</v>
      </c>
      <c r="B4368" s="2">
        <v>7.6</v>
      </c>
    </row>
    <row r="4369" spans="1:2" x14ac:dyDescent="0.25">
      <c r="A4369" s="2" t="s">
        <v>1639</v>
      </c>
      <c r="B4369" s="2">
        <v>7</v>
      </c>
    </row>
    <row r="4370" spans="1:2" x14ac:dyDescent="0.25">
      <c r="A4370" s="2" t="s">
        <v>1726</v>
      </c>
      <c r="B4370" s="2">
        <v>5.5</v>
      </c>
    </row>
    <row r="4371" spans="1:2" x14ac:dyDescent="0.25">
      <c r="A4371" s="2" t="s">
        <v>936</v>
      </c>
      <c r="B4371" s="2">
        <v>7.4</v>
      </c>
    </row>
    <row r="4372" spans="1:2" x14ac:dyDescent="0.25">
      <c r="A4372" s="2" t="s">
        <v>2164</v>
      </c>
      <c r="B4372" s="2">
        <v>7.7</v>
      </c>
    </row>
    <row r="4373" spans="1:2" x14ac:dyDescent="0.25">
      <c r="A4373" s="2" t="s">
        <v>7838</v>
      </c>
      <c r="B4373" s="2">
        <v>7.2</v>
      </c>
    </row>
    <row r="4374" spans="1:2" x14ac:dyDescent="0.25">
      <c r="A4374" s="2" t="s">
        <v>1396</v>
      </c>
      <c r="B4374" s="2">
        <v>7.8</v>
      </c>
    </row>
    <row r="4375" spans="1:2" x14ac:dyDescent="0.25">
      <c r="A4375" s="2" t="s">
        <v>1639</v>
      </c>
      <c r="B4375" s="2">
        <v>6.6</v>
      </c>
    </row>
    <row r="4376" spans="1:2" x14ac:dyDescent="0.25">
      <c r="A4376" s="2" t="s">
        <v>2396</v>
      </c>
      <c r="B4376" s="2">
        <v>6</v>
      </c>
    </row>
    <row r="4377" spans="1:2" x14ac:dyDescent="0.25">
      <c r="A4377" s="2" t="s">
        <v>1385</v>
      </c>
      <c r="B4377" s="2">
        <v>8.4</v>
      </c>
    </row>
    <row r="4378" spans="1:2" x14ac:dyDescent="0.25">
      <c r="A4378" s="2" t="s">
        <v>3587</v>
      </c>
      <c r="B4378" s="2">
        <v>6.5</v>
      </c>
    </row>
    <row r="4379" spans="1:2" x14ac:dyDescent="0.25">
      <c r="A4379" s="2" t="s">
        <v>8666</v>
      </c>
      <c r="B4379" s="2">
        <v>8.9</v>
      </c>
    </row>
    <row r="4380" spans="1:2" x14ac:dyDescent="0.25">
      <c r="A4380" s="2" t="s">
        <v>1639</v>
      </c>
      <c r="B4380" s="2">
        <v>7.9</v>
      </c>
    </row>
    <row r="4381" spans="1:2" x14ac:dyDescent="0.25">
      <c r="A4381" s="2" t="s">
        <v>1639</v>
      </c>
      <c r="B4381" s="2">
        <v>6</v>
      </c>
    </row>
    <row r="4382" spans="1:2" x14ac:dyDescent="0.25">
      <c r="A4382" s="2" t="s">
        <v>3915</v>
      </c>
      <c r="B4382" s="2">
        <v>6.1</v>
      </c>
    </row>
    <row r="4383" spans="1:2" x14ac:dyDescent="0.25">
      <c r="A4383" s="2" t="s">
        <v>10082</v>
      </c>
      <c r="B4383" s="2">
        <v>6.2</v>
      </c>
    </row>
    <row r="4384" spans="1:2" x14ac:dyDescent="0.25">
      <c r="A4384" s="2" t="s">
        <v>2164</v>
      </c>
      <c r="B4384" s="2">
        <v>5.6</v>
      </c>
    </row>
    <row r="4385" spans="1:2" x14ac:dyDescent="0.25">
      <c r="A4385" s="2" t="s">
        <v>1639</v>
      </c>
      <c r="B4385" s="2">
        <v>7.2</v>
      </c>
    </row>
    <row r="4386" spans="1:2" x14ac:dyDescent="0.25">
      <c r="A4386" s="2" t="s">
        <v>3317</v>
      </c>
      <c r="B4386" s="2">
        <v>6.1</v>
      </c>
    </row>
    <row r="4387" spans="1:2" x14ac:dyDescent="0.25">
      <c r="A4387" s="2" t="s">
        <v>1094</v>
      </c>
      <c r="B4387" s="2">
        <v>3.8</v>
      </c>
    </row>
    <row r="4388" spans="1:2" x14ac:dyDescent="0.25">
      <c r="A4388" s="2" t="s">
        <v>12344</v>
      </c>
      <c r="B4388" s="2">
        <v>7.1</v>
      </c>
    </row>
    <row r="4389" spans="1:2" x14ac:dyDescent="0.25">
      <c r="A4389" s="2" t="s">
        <v>6151</v>
      </c>
      <c r="B4389" s="2">
        <v>4.5</v>
      </c>
    </row>
    <row r="4390" spans="1:2" x14ac:dyDescent="0.25">
      <c r="A4390" s="2" t="s">
        <v>12353</v>
      </c>
      <c r="B4390" s="2">
        <v>3.8</v>
      </c>
    </row>
    <row r="4391" spans="1:2" x14ac:dyDescent="0.25">
      <c r="A4391" s="2" t="s">
        <v>12357</v>
      </c>
      <c r="B4391" s="2">
        <v>6.2</v>
      </c>
    </row>
    <row r="4392" spans="1:2" x14ac:dyDescent="0.25">
      <c r="A4392" s="2" t="s">
        <v>1392</v>
      </c>
      <c r="B4392" s="2">
        <v>6.6</v>
      </c>
    </row>
    <row r="4393" spans="1:2" x14ac:dyDescent="0.25">
      <c r="A4393" s="2" t="s">
        <v>3905</v>
      </c>
      <c r="B4393" s="2">
        <v>4.5999999999999996</v>
      </c>
    </row>
    <row r="4394" spans="1:2" x14ac:dyDescent="0.25">
      <c r="A4394" s="2" t="s">
        <v>3905</v>
      </c>
      <c r="B4394" s="2">
        <v>4.2</v>
      </c>
    </row>
    <row r="4395" spans="1:2" x14ac:dyDescent="0.25">
      <c r="A4395" s="2" t="s">
        <v>1094</v>
      </c>
      <c r="B4395" s="2">
        <v>6.8</v>
      </c>
    </row>
    <row r="4396" spans="1:2" x14ac:dyDescent="0.25">
      <c r="A4396" s="2" t="s">
        <v>1385</v>
      </c>
      <c r="B4396" s="2">
        <v>7.7</v>
      </c>
    </row>
    <row r="4397" spans="1:2" x14ac:dyDescent="0.25">
      <c r="A4397" s="2" t="s">
        <v>11422</v>
      </c>
      <c r="B4397" s="2">
        <v>5.9</v>
      </c>
    </row>
    <row r="4398" spans="1:2" x14ac:dyDescent="0.25">
      <c r="A4398" s="2" t="s">
        <v>12381</v>
      </c>
      <c r="B4398" s="2">
        <v>7</v>
      </c>
    </row>
    <row r="4399" spans="1:2" x14ac:dyDescent="0.25">
      <c r="A4399" s="2" t="s">
        <v>2164</v>
      </c>
      <c r="B4399" s="2">
        <v>6.9</v>
      </c>
    </row>
    <row r="4400" spans="1:2" x14ac:dyDescent="0.25">
      <c r="A4400" s="2" t="s">
        <v>1896</v>
      </c>
      <c r="B4400" s="2">
        <v>6.1</v>
      </c>
    </row>
    <row r="4401" spans="1:2" x14ac:dyDescent="0.25">
      <c r="A4401" s="2" t="s">
        <v>233</v>
      </c>
      <c r="B4401" s="2">
        <v>7.6</v>
      </c>
    </row>
    <row r="4402" spans="1:2" x14ac:dyDescent="0.25">
      <c r="A4402" s="2" t="s">
        <v>2619</v>
      </c>
      <c r="B4402" s="2">
        <v>3</v>
      </c>
    </row>
    <row r="4403" spans="1:2" x14ac:dyDescent="0.25">
      <c r="A4403" s="2" t="s">
        <v>3905</v>
      </c>
      <c r="B4403" s="2">
        <v>2.6</v>
      </c>
    </row>
    <row r="4404" spans="1:2" x14ac:dyDescent="0.25">
      <c r="A4404" s="2" t="s">
        <v>3443</v>
      </c>
      <c r="B4404" s="2">
        <v>8.6</v>
      </c>
    </row>
    <row r="4405" spans="1:2" x14ac:dyDescent="0.25">
      <c r="A4405" s="2" t="s">
        <v>3752</v>
      </c>
      <c r="B4405" s="2">
        <v>6.1</v>
      </c>
    </row>
    <row r="4406" spans="1:2" x14ac:dyDescent="0.25">
      <c r="A4406" s="2" t="s">
        <v>1639</v>
      </c>
      <c r="B4406" s="2">
        <v>7.5</v>
      </c>
    </row>
    <row r="4407" spans="1:2" x14ac:dyDescent="0.25">
      <c r="A4407" s="2" t="s">
        <v>1209</v>
      </c>
      <c r="B4407" s="2">
        <v>6.7</v>
      </c>
    </row>
    <row r="4408" spans="1:2" x14ac:dyDescent="0.25">
      <c r="A4408" s="2" t="s">
        <v>2396</v>
      </c>
      <c r="B4408" s="2">
        <v>8.1</v>
      </c>
    </row>
    <row r="4409" spans="1:2" x14ac:dyDescent="0.25">
      <c r="A4409" s="2" t="s">
        <v>2164</v>
      </c>
      <c r="B4409" s="2">
        <v>4.9000000000000004</v>
      </c>
    </row>
    <row r="4410" spans="1:2" x14ac:dyDescent="0.25">
      <c r="A4410" s="2" t="s">
        <v>4475</v>
      </c>
      <c r="B4410" s="2">
        <v>6.8</v>
      </c>
    </row>
    <row r="4411" spans="1:2" x14ac:dyDescent="0.25">
      <c r="A4411" s="2" t="s">
        <v>12426</v>
      </c>
      <c r="B4411" s="2">
        <v>6.8</v>
      </c>
    </row>
    <row r="4412" spans="1:2" x14ac:dyDescent="0.25">
      <c r="A4412" s="2" t="s">
        <v>1942</v>
      </c>
      <c r="B4412" s="2">
        <v>5.7</v>
      </c>
    </row>
    <row r="4413" spans="1:2" x14ac:dyDescent="0.25">
      <c r="A4413" s="2" t="s">
        <v>1265</v>
      </c>
      <c r="B4413" s="2">
        <v>8.3000000000000007</v>
      </c>
    </row>
    <row r="4414" spans="1:2" x14ac:dyDescent="0.25">
      <c r="A4414" s="2" t="s">
        <v>3905</v>
      </c>
      <c r="B4414" s="2">
        <v>6.6</v>
      </c>
    </row>
    <row r="4415" spans="1:2" x14ac:dyDescent="0.25">
      <c r="A4415" s="2" t="s">
        <v>40</v>
      </c>
      <c r="B4415" s="2">
        <v>7.3</v>
      </c>
    </row>
    <row r="4416" spans="1:2" x14ac:dyDescent="0.25">
      <c r="A4416" s="2" t="s">
        <v>2681</v>
      </c>
      <c r="B4416" s="2">
        <v>5</v>
      </c>
    </row>
    <row r="4417" spans="1:2" x14ac:dyDescent="0.25">
      <c r="A4417" s="2" t="s">
        <v>4475</v>
      </c>
      <c r="B4417" s="2">
        <v>7</v>
      </c>
    </row>
    <row r="4418" spans="1:2" x14ac:dyDescent="0.25">
      <c r="A4418" s="2" t="s">
        <v>2164</v>
      </c>
      <c r="B4418" s="2">
        <v>3.4</v>
      </c>
    </row>
    <row r="4419" spans="1:2" x14ac:dyDescent="0.25">
      <c r="A4419" s="2" t="s">
        <v>3752</v>
      </c>
      <c r="B4419" s="2">
        <v>5.9</v>
      </c>
    </row>
    <row r="4420" spans="1:2" x14ac:dyDescent="0.25">
      <c r="A4420" s="2" t="s">
        <v>3479</v>
      </c>
      <c r="B4420" s="2">
        <v>6</v>
      </c>
    </row>
    <row r="4421" spans="1:2" x14ac:dyDescent="0.25">
      <c r="A4421" s="2" t="s">
        <v>152</v>
      </c>
      <c r="B4421" s="2">
        <v>7.4</v>
      </c>
    </row>
    <row r="4422" spans="1:2" x14ac:dyDescent="0.25">
      <c r="A4422" s="2" t="s">
        <v>3317</v>
      </c>
      <c r="B4422" s="2">
        <v>7.4</v>
      </c>
    </row>
    <row r="4423" spans="1:2" x14ac:dyDescent="0.25">
      <c r="A4423" s="2" t="s">
        <v>3905</v>
      </c>
      <c r="B4423" s="2">
        <v>4.2</v>
      </c>
    </row>
    <row r="4424" spans="1:2" x14ac:dyDescent="0.25">
      <c r="A4424" s="2" t="s">
        <v>3386</v>
      </c>
      <c r="B4424" s="2">
        <v>6.2</v>
      </c>
    </row>
    <row r="4425" spans="1:2" x14ac:dyDescent="0.25">
      <c r="A4425" s="2" t="s">
        <v>2541</v>
      </c>
      <c r="B4425" s="2">
        <v>6.2</v>
      </c>
    </row>
    <row r="4426" spans="1:2" x14ac:dyDescent="0.25">
      <c r="A4426" s="2" t="s">
        <v>51</v>
      </c>
      <c r="B4426" s="2">
        <v>7.5</v>
      </c>
    </row>
    <row r="4427" spans="1:2" x14ac:dyDescent="0.25">
      <c r="A4427" s="2" t="s">
        <v>12476</v>
      </c>
      <c r="B4427" s="2">
        <v>7.2</v>
      </c>
    </row>
    <row r="4428" spans="1:2" x14ac:dyDescent="0.25">
      <c r="A4428" s="2" t="s">
        <v>12481</v>
      </c>
      <c r="B4428" s="2">
        <v>7.2</v>
      </c>
    </row>
    <row r="4429" spans="1:2" x14ac:dyDescent="0.25">
      <c r="A4429" s="2" t="s">
        <v>10178</v>
      </c>
      <c r="B4429" s="2">
        <v>5.4</v>
      </c>
    </row>
    <row r="4430" spans="1:2" x14ac:dyDescent="0.25">
      <c r="A4430" s="2" t="s">
        <v>7438</v>
      </c>
      <c r="B4430" s="2">
        <v>7</v>
      </c>
    </row>
    <row r="4431" spans="1:2" x14ac:dyDescent="0.25">
      <c r="A4431" s="2" t="s">
        <v>3116</v>
      </c>
      <c r="B4431" s="2">
        <v>7.2</v>
      </c>
    </row>
    <row r="4432" spans="1:2" x14ac:dyDescent="0.25">
      <c r="A4432" s="2" t="s">
        <v>51</v>
      </c>
      <c r="B4432" s="2">
        <v>7.9</v>
      </c>
    </row>
    <row r="4433" spans="1:2" x14ac:dyDescent="0.25">
      <c r="A4433" s="2" t="s">
        <v>2164</v>
      </c>
      <c r="B4433" s="2">
        <v>6.8</v>
      </c>
    </row>
    <row r="4434" spans="1:2" x14ac:dyDescent="0.25">
      <c r="A4434" s="2" t="s">
        <v>936</v>
      </c>
      <c r="B4434" s="2">
        <v>6.7</v>
      </c>
    </row>
    <row r="4435" spans="1:2" x14ac:dyDescent="0.25">
      <c r="A4435" s="2" t="s">
        <v>936</v>
      </c>
      <c r="B4435" s="2">
        <v>7.5</v>
      </c>
    </row>
    <row r="4436" spans="1:2" x14ac:dyDescent="0.25">
      <c r="A4436" s="2" t="s">
        <v>1639</v>
      </c>
      <c r="B4436" s="2">
        <v>6.8</v>
      </c>
    </row>
    <row r="4437" spans="1:2" x14ac:dyDescent="0.25">
      <c r="A4437" s="2" t="s">
        <v>1258</v>
      </c>
      <c r="B4437" s="2">
        <v>6.9</v>
      </c>
    </row>
    <row r="4438" spans="1:2" x14ac:dyDescent="0.25">
      <c r="A4438" s="2" t="s">
        <v>1639</v>
      </c>
      <c r="B4438" s="2">
        <v>6.8</v>
      </c>
    </row>
    <row r="4439" spans="1:2" x14ac:dyDescent="0.25">
      <c r="A4439" s="2" t="s">
        <v>1265</v>
      </c>
      <c r="B4439" s="2">
        <v>7.2</v>
      </c>
    </row>
    <row r="4440" spans="1:2" x14ac:dyDescent="0.25">
      <c r="A4440" s="2" t="s">
        <v>2555</v>
      </c>
      <c r="B4440" s="2">
        <v>7.4</v>
      </c>
    </row>
    <row r="4441" spans="1:2" x14ac:dyDescent="0.25">
      <c r="A4441" s="2" t="s">
        <v>1639</v>
      </c>
      <c r="B4441" s="2">
        <v>5.6</v>
      </c>
    </row>
    <row r="4442" spans="1:2" x14ac:dyDescent="0.25">
      <c r="A4442" s="2" t="s">
        <v>936</v>
      </c>
      <c r="B4442" s="2">
        <v>6.8</v>
      </c>
    </row>
    <row r="4443" spans="1:2" x14ac:dyDescent="0.25">
      <c r="A4443" s="2" t="s">
        <v>3386</v>
      </c>
      <c r="B4443" s="2">
        <v>7.2</v>
      </c>
    </row>
    <row r="4444" spans="1:2" x14ac:dyDescent="0.25">
      <c r="A4444" s="2" t="s">
        <v>51</v>
      </c>
      <c r="B4444" s="2">
        <v>7.7</v>
      </c>
    </row>
    <row r="4445" spans="1:2" x14ac:dyDescent="0.25">
      <c r="A4445" s="2" t="s">
        <v>2805</v>
      </c>
      <c r="B4445" s="2">
        <v>7</v>
      </c>
    </row>
    <row r="4446" spans="1:2" x14ac:dyDescent="0.25">
      <c r="A4446" s="2" t="s">
        <v>12531</v>
      </c>
      <c r="B4446" s="2">
        <v>7.2</v>
      </c>
    </row>
    <row r="4447" spans="1:2" x14ac:dyDescent="0.25">
      <c r="A4447" s="2" t="s">
        <v>2790</v>
      </c>
      <c r="B4447" s="2">
        <v>6.4</v>
      </c>
    </row>
    <row r="4448" spans="1:2" x14ac:dyDescent="0.25">
      <c r="A4448" s="2" t="s">
        <v>2164</v>
      </c>
      <c r="B4448" s="2">
        <v>7.2</v>
      </c>
    </row>
    <row r="4449" spans="1:2" x14ac:dyDescent="0.25">
      <c r="A4449" s="2" t="s">
        <v>1968</v>
      </c>
      <c r="B4449" s="2">
        <v>7.2</v>
      </c>
    </row>
    <row r="4450" spans="1:2" x14ac:dyDescent="0.25">
      <c r="A4450" s="2" t="s">
        <v>152</v>
      </c>
      <c r="B4450" s="2">
        <v>6.2</v>
      </c>
    </row>
    <row r="4451" spans="1:2" x14ac:dyDescent="0.25">
      <c r="A4451" s="2" t="s">
        <v>1094</v>
      </c>
      <c r="B4451" s="2">
        <v>6.9</v>
      </c>
    </row>
    <row r="4452" spans="1:2" x14ac:dyDescent="0.25">
      <c r="A4452" s="2" t="s">
        <v>3371</v>
      </c>
      <c r="B4452" s="2">
        <v>6.2</v>
      </c>
    </row>
    <row r="4453" spans="1:2" x14ac:dyDescent="0.25">
      <c r="A4453" s="2" t="s">
        <v>152</v>
      </c>
      <c r="B4453" s="2">
        <v>6.9</v>
      </c>
    </row>
    <row r="4454" spans="1:2" x14ac:dyDescent="0.25">
      <c r="A4454" s="2" t="s">
        <v>1639</v>
      </c>
      <c r="B4454" s="2">
        <v>7</v>
      </c>
    </row>
    <row r="4455" spans="1:2" x14ac:dyDescent="0.25">
      <c r="A4455" s="2" t="s">
        <v>2164</v>
      </c>
      <c r="B4455" s="2">
        <v>6.7</v>
      </c>
    </row>
    <row r="4456" spans="1:2" x14ac:dyDescent="0.25">
      <c r="A4456" s="2" t="s">
        <v>1099</v>
      </c>
      <c r="B4456" s="2">
        <v>3.6</v>
      </c>
    </row>
    <row r="4457" spans="1:2" x14ac:dyDescent="0.25">
      <c r="A4457" s="2" t="s">
        <v>2164</v>
      </c>
      <c r="B4457" s="2">
        <v>6.3</v>
      </c>
    </row>
    <row r="4458" spans="1:2" x14ac:dyDescent="0.25">
      <c r="A4458" s="2" t="s">
        <v>1265</v>
      </c>
      <c r="B4458" s="2">
        <v>7.4</v>
      </c>
    </row>
    <row r="4459" spans="1:2" x14ac:dyDescent="0.25">
      <c r="A4459" s="2" t="s">
        <v>1616</v>
      </c>
      <c r="B4459" s="2">
        <v>7.4</v>
      </c>
    </row>
    <row r="4460" spans="1:2" x14ac:dyDescent="0.25">
      <c r="A4460" s="2" t="s">
        <v>3380</v>
      </c>
      <c r="B4460" s="2">
        <v>7.3</v>
      </c>
    </row>
    <row r="4461" spans="1:2" x14ac:dyDescent="0.25">
      <c r="A4461" s="2" t="s">
        <v>936</v>
      </c>
      <c r="B4461" s="2">
        <v>6.1</v>
      </c>
    </row>
    <row r="4462" spans="1:2" x14ac:dyDescent="0.25">
      <c r="A4462" s="2" t="s">
        <v>1309</v>
      </c>
      <c r="B4462" s="2">
        <v>6.7</v>
      </c>
    </row>
    <row r="4463" spans="1:2" x14ac:dyDescent="0.25">
      <c r="A4463" s="2" t="s">
        <v>12572</v>
      </c>
      <c r="B4463" s="2">
        <v>8.1999999999999993</v>
      </c>
    </row>
    <row r="4464" spans="1:2" x14ac:dyDescent="0.25">
      <c r="A4464" s="2" t="s">
        <v>10327</v>
      </c>
      <c r="B4464" s="2">
        <v>7.7</v>
      </c>
    </row>
    <row r="4465" spans="1:2" x14ac:dyDescent="0.25">
      <c r="A4465" s="2" t="s">
        <v>9519</v>
      </c>
      <c r="B4465" s="2">
        <v>7.3</v>
      </c>
    </row>
    <row r="4466" spans="1:2" x14ac:dyDescent="0.25">
      <c r="A4466" s="2" t="s">
        <v>2164</v>
      </c>
      <c r="B4466" s="2">
        <v>7.4</v>
      </c>
    </row>
    <row r="4467" spans="1:2" x14ac:dyDescent="0.25">
      <c r="A4467" s="2" t="s">
        <v>1639</v>
      </c>
      <c r="B4467" s="2">
        <v>5.7</v>
      </c>
    </row>
    <row r="4468" spans="1:2" x14ac:dyDescent="0.25">
      <c r="A4468" s="2" t="s">
        <v>12593</v>
      </c>
      <c r="B4468" s="2">
        <v>7.6</v>
      </c>
    </row>
    <row r="4469" spans="1:2" x14ac:dyDescent="0.25">
      <c r="A4469" s="2" t="s">
        <v>51</v>
      </c>
      <c r="B4469" s="2">
        <v>6.8</v>
      </c>
    </row>
    <row r="4470" spans="1:2" x14ac:dyDescent="0.25">
      <c r="A4470" s="2" t="s">
        <v>532</v>
      </c>
      <c r="B4470" s="2">
        <v>5.6</v>
      </c>
    </row>
    <row r="4471" spans="1:2" x14ac:dyDescent="0.25">
      <c r="A4471" s="2" t="s">
        <v>6151</v>
      </c>
      <c r="B4471" s="2">
        <v>4.8</v>
      </c>
    </row>
    <row r="4472" spans="1:2" x14ac:dyDescent="0.25">
      <c r="A4472" s="2" t="s">
        <v>3905</v>
      </c>
      <c r="B4472" s="2">
        <v>6.4</v>
      </c>
    </row>
    <row r="4473" spans="1:2" x14ac:dyDescent="0.25">
      <c r="A4473" s="2" t="s">
        <v>3657</v>
      </c>
      <c r="B4473" s="2">
        <v>6.8</v>
      </c>
    </row>
    <row r="4474" spans="1:2" x14ac:dyDescent="0.25">
      <c r="A4474" s="2" t="s">
        <v>684</v>
      </c>
      <c r="B4474" s="2">
        <v>6.1</v>
      </c>
    </row>
    <row r="4475" spans="1:2" x14ac:dyDescent="0.25">
      <c r="A4475" s="2" t="s">
        <v>3005</v>
      </c>
      <c r="B4475" s="2">
        <v>5.2</v>
      </c>
    </row>
    <row r="4476" spans="1:2" x14ac:dyDescent="0.25">
      <c r="A4476" s="2" t="s">
        <v>1639</v>
      </c>
      <c r="B4476" s="2">
        <v>6.9</v>
      </c>
    </row>
    <row r="4477" spans="1:2" x14ac:dyDescent="0.25">
      <c r="A4477" s="2" t="s">
        <v>660</v>
      </c>
      <c r="B4477" s="2">
        <v>6</v>
      </c>
    </row>
    <row r="4478" spans="1:2" x14ac:dyDescent="0.25">
      <c r="A4478" s="2" t="s">
        <v>1099</v>
      </c>
      <c r="B4478" s="2">
        <v>6.3</v>
      </c>
    </row>
    <row r="4479" spans="1:2" x14ac:dyDescent="0.25">
      <c r="A4479" s="2" t="s">
        <v>1385</v>
      </c>
      <c r="B4479" s="2">
        <v>6.1</v>
      </c>
    </row>
    <row r="4480" spans="1:2" x14ac:dyDescent="0.25">
      <c r="A4480" s="2" t="s">
        <v>1209</v>
      </c>
      <c r="B4480" s="2">
        <v>5.5</v>
      </c>
    </row>
    <row r="4481" spans="1:2" x14ac:dyDescent="0.25">
      <c r="A4481" s="2" t="s">
        <v>1469</v>
      </c>
      <c r="B4481" s="2">
        <v>6.9</v>
      </c>
    </row>
    <row r="4482" spans="1:2" x14ac:dyDescent="0.25">
      <c r="A4482" s="2" t="s">
        <v>1639</v>
      </c>
      <c r="B4482" s="2">
        <v>5.6</v>
      </c>
    </row>
    <row r="4483" spans="1:2" x14ac:dyDescent="0.25">
      <c r="A4483" s="2" t="s">
        <v>12644</v>
      </c>
      <c r="B4483" s="2">
        <v>1.9</v>
      </c>
    </row>
    <row r="4484" spans="1:2" x14ac:dyDescent="0.25">
      <c r="A4484" s="2" t="s">
        <v>532</v>
      </c>
      <c r="B4484" s="2">
        <v>4.0999999999999996</v>
      </c>
    </row>
    <row r="4485" spans="1:2" x14ac:dyDescent="0.25">
      <c r="A4485" s="2" t="s">
        <v>1639</v>
      </c>
      <c r="B4485" s="2">
        <v>5.4</v>
      </c>
    </row>
    <row r="4486" spans="1:2" x14ac:dyDescent="0.25">
      <c r="A4486" s="2" t="s">
        <v>3005</v>
      </c>
      <c r="B4486" s="2">
        <v>6.8</v>
      </c>
    </row>
    <row r="4487" spans="1:2" x14ac:dyDescent="0.25">
      <c r="A4487" s="2" t="s">
        <v>152</v>
      </c>
      <c r="B4487" s="2">
        <v>6.7</v>
      </c>
    </row>
    <row r="4488" spans="1:2" x14ac:dyDescent="0.25">
      <c r="A4488" s="2" t="s">
        <v>1639</v>
      </c>
      <c r="B4488" s="2">
        <v>5.8</v>
      </c>
    </row>
    <row r="4489" spans="1:2" x14ac:dyDescent="0.25">
      <c r="A4489" s="2" t="s">
        <v>1385</v>
      </c>
      <c r="B4489" s="2">
        <v>6.2</v>
      </c>
    </row>
    <row r="4490" spans="1:2" x14ac:dyDescent="0.25">
      <c r="A4490" s="2" t="s">
        <v>1094</v>
      </c>
      <c r="B4490" s="2">
        <v>2.8</v>
      </c>
    </row>
    <row r="4491" spans="1:2" x14ac:dyDescent="0.25">
      <c r="A4491" s="2" t="s">
        <v>2164</v>
      </c>
      <c r="B4491" s="2">
        <v>7.3</v>
      </c>
    </row>
    <row r="4492" spans="1:2" x14ac:dyDescent="0.25">
      <c r="A4492" s="2" t="s">
        <v>2164</v>
      </c>
      <c r="B4492" s="2">
        <v>5.8</v>
      </c>
    </row>
    <row r="4493" spans="1:2" x14ac:dyDescent="0.25">
      <c r="A4493" s="2" t="s">
        <v>2164</v>
      </c>
      <c r="B4493" s="2">
        <v>6.5</v>
      </c>
    </row>
    <row r="4494" spans="1:2" x14ac:dyDescent="0.25">
      <c r="A4494" s="2" t="s">
        <v>2164</v>
      </c>
      <c r="B4494" s="2">
        <v>6.1</v>
      </c>
    </row>
    <row r="4495" spans="1:2" x14ac:dyDescent="0.25">
      <c r="A4495" s="2" t="s">
        <v>7386</v>
      </c>
      <c r="B4495" s="2">
        <v>5.0999999999999996</v>
      </c>
    </row>
    <row r="4496" spans="1:2" x14ac:dyDescent="0.25">
      <c r="A4496" s="2" t="s">
        <v>3905</v>
      </c>
      <c r="B4496" s="2">
        <v>2.2000000000000002</v>
      </c>
    </row>
    <row r="4497" spans="1:2" x14ac:dyDescent="0.25">
      <c r="A4497" s="2" t="s">
        <v>152</v>
      </c>
      <c r="B4497" s="2">
        <v>7.2</v>
      </c>
    </row>
    <row r="4498" spans="1:2" x14ac:dyDescent="0.25">
      <c r="A4498" s="2" t="s">
        <v>936</v>
      </c>
      <c r="B4498" s="2">
        <v>5.7</v>
      </c>
    </row>
    <row r="4499" spans="1:2" x14ac:dyDescent="0.25">
      <c r="A4499" s="2" t="s">
        <v>3915</v>
      </c>
      <c r="B4499" s="2">
        <v>3.4</v>
      </c>
    </row>
    <row r="4500" spans="1:2" x14ac:dyDescent="0.25">
      <c r="A4500" s="2" t="s">
        <v>8666</v>
      </c>
      <c r="B4500" s="2">
        <v>3.8</v>
      </c>
    </row>
    <row r="4501" spans="1:2" x14ac:dyDescent="0.25">
      <c r="A4501" s="2" t="s">
        <v>3406</v>
      </c>
      <c r="B4501" s="2">
        <v>4.7</v>
      </c>
    </row>
    <row r="4502" spans="1:2" x14ac:dyDescent="0.25">
      <c r="A4502" s="2" t="s">
        <v>3159</v>
      </c>
      <c r="B4502" s="2">
        <v>5.6</v>
      </c>
    </row>
    <row r="4503" spans="1:2" x14ac:dyDescent="0.25">
      <c r="A4503" s="2" t="s">
        <v>2560</v>
      </c>
      <c r="B4503" s="2">
        <v>3.9</v>
      </c>
    </row>
    <row r="4504" spans="1:2" x14ac:dyDescent="0.25">
      <c r="A4504" s="2" t="s">
        <v>12717</v>
      </c>
      <c r="B4504" s="2">
        <v>5.4</v>
      </c>
    </row>
    <row r="4505" spans="1:2" x14ac:dyDescent="0.25">
      <c r="A4505" s="2" t="s">
        <v>3905</v>
      </c>
      <c r="B4505" s="2">
        <v>5.2</v>
      </c>
    </row>
    <row r="4506" spans="1:2" x14ac:dyDescent="0.25">
      <c r="A4506" s="2" t="s">
        <v>5107</v>
      </c>
      <c r="B4506" s="2">
        <v>3.5</v>
      </c>
    </row>
    <row r="4507" spans="1:2" x14ac:dyDescent="0.25">
      <c r="A4507" s="2" t="s">
        <v>1396</v>
      </c>
      <c r="B4507" s="2">
        <v>7</v>
      </c>
    </row>
    <row r="4508" spans="1:2" x14ac:dyDescent="0.25">
      <c r="A4508" s="2" t="s">
        <v>3380</v>
      </c>
      <c r="B4508" s="2">
        <v>7.1</v>
      </c>
    </row>
    <row r="4509" spans="1:2" x14ac:dyDescent="0.25">
      <c r="A4509" s="2" t="s">
        <v>3406</v>
      </c>
      <c r="B4509" s="2">
        <v>5.5</v>
      </c>
    </row>
    <row r="4510" spans="1:2" x14ac:dyDescent="0.25">
      <c r="A4510" s="2" t="s">
        <v>2164</v>
      </c>
      <c r="B4510" s="2">
        <v>6</v>
      </c>
    </row>
    <row r="4511" spans="1:2" x14ac:dyDescent="0.25">
      <c r="A4511" s="2" t="s">
        <v>1099</v>
      </c>
      <c r="B4511" s="2">
        <v>4.8</v>
      </c>
    </row>
    <row r="4512" spans="1:2" x14ac:dyDescent="0.25">
      <c r="A4512" s="2" t="s">
        <v>12743</v>
      </c>
      <c r="B4512" s="2">
        <v>7.1</v>
      </c>
    </row>
    <row r="4513" spans="1:2" x14ac:dyDescent="0.25">
      <c r="A4513" s="2" t="s">
        <v>3005</v>
      </c>
      <c r="B4513" s="2">
        <v>8.1999999999999993</v>
      </c>
    </row>
    <row r="4514" spans="1:2" x14ac:dyDescent="0.25">
      <c r="A4514" s="2" t="s">
        <v>1094</v>
      </c>
      <c r="B4514" s="2">
        <v>5.7</v>
      </c>
    </row>
    <row r="4515" spans="1:2" x14ac:dyDescent="0.25">
      <c r="A4515" s="2" t="s">
        <v>2164</v>
      </c>
      <c r="B4515" s="2">
        <v>7.9</v>
      </c>
    </row>
    <row r="4516" spans="1:2" x14ac:dyDescent="0.25">
      <c r="A4516" s="2" t="s">
        <v>3905</v>
      </c>
      <c r="B4516" s="2">
        <v>7.3</v>
      </c>
    </row>
    <row r="4517" spans="1:2" x14ac:dyDescent="0.25">
      <c r="A4517" s="2" t="s">
        <v>1385</v>
      </c>
      <c r="B4517" s="2">
        <v>7.1</v>
      </c>
    </row>
    <row r="4518" spans="1:2" x14ac:dyDescent="0.25">
      <c r="A4518" s="2" t="s">
        <v>2560</v>
      </c>
      <c r="B4518" s="2">
        <v>6.4</v>
      </c>
    </row>
    <row r="4519" spans="1:2" x14ac:dyDescent="0.25">
      <c r="A4519" s="2" t="s">
        <v>2164</v>
      </c>
      <c r="B4519" s="2">
        <v>5.9</v>
      </c>
    </row>
    <row r="4520" spans="1:2" x14ac:dyDescent="0.25">
      <c r="A4520" s="2" t="s">
        <v>3864</v>
      </c>
      <c r="B4520" s="2">
        <v>7.5</v>
      </c>
    </row>
    <row r="4521" spans="1:2" x14ac:dyDescent="0.25">
      <c r="A4521" s="2" t="s">
        <v>12773</v>
      </c>
      <c r="B4521" s="2">
        <v>6.4</v>
      </c>
    </row>
    <row r="4522" spans="1:2" x14ac:dyDescent="0.25">
      <c r="A4522" s="2" t="s">
        <v>12776</v>
      </c>
      <c r="B4522" s="2">
        <v>7.4</v>
      </c>
    </row>
    <row r="4523" spans="1:2" x14ac:dyDescent="0.25">
      <c r="A4523" s="2" t="s">
        <v>2459</v>
      </c>
      <c r="B4523" s="2">
        <v>7.3</v>
      </c>
    </row>
    <row r="4524" spans="1:2" x14ac:dyDescent="0.25">
      <c r="A4524" s="2" t="s">
        <v>628</v>
      </c>
      <c r="B4524" s="2">
        <v>6.5</v>
      </c>
    </row>
    <row r="4525" spans="1:2" x14ac:dyDescent="0.25">
      <c r="A4525" s="2" t="s">
        <v>936</v>
      </c>
      <c r="B4525" s="2">
        <v>7.2</v>
      </c>
    </row>
    <row r="4526" spans="1:2" x14ac:dyDescent="0.25">
      <c r="A4526" s="2" t="s">
        <v>2164</v>
      </c>
      <c r="B4526" s="2">
        <v>6.7</v>
      </c>
    </row>
    <row r="4527" spans="1:2" x14ac:dyDescent="0.25">
      <c r="A4527" s="2" t="s">
        <v>2164</v>
      </c>
      <c r="B4527" s="2">
        <v>7.1</v>
      </c>
    </row>
    <row r="4528" spans="1:2" x14ac:dyDescent="0.25">
      <c r="A4528" s="2" t="s">
        <v>1094</v>
      </c>
      <c r="B4528" s="2">
        <v>6</v>
      </c>
    </row>
    <row r="4529" spans="1:2" x14ac:dyDescent="0.25">
      <c r="A4529" s="2" t="s">
        <v>936</v>
      </c>
      <c r="B4529" s="2">
        <v>6.7</v>
      </c>
    </row>
    <row r="4530" spans="1:2" x14ac:dyDescent="0.25">
      <c r="A4530" s="2" t="s">
        <v>12797</v>
      </c>
      <c r="B4530" s="2">
        <v>5.6</v>
      </c>
    </row>
    <row r="4531" spans="1:2" x14ac:dyDescent="0.25">
      <c r="A4531" s="2" t="s">
        <v>1385</v>
      </c>
      <c r="B4531" s="2">
        <v>7</v>
      </c>
    </row>
    <row r="4532" spans="1:2" x14ac:dyDescent="0.25">
      <c r="A4532" s="2" t="s">
        <v>12803</v>
      </c>
      <c r="B4532" s="2">
        <v>4.9000000000000004</v>
      </c>
    </row>
    <row r="4533" spans="1:2" x14ac:dyDescent="0.25">
      <c r="A4533" s="2" t="s">
        <v>581</v>
      </c>
      <c r="B4533" s="2">
        <v>3.2</v>
      </c>
    </row>
    <row r="4534" spans="1:2" x14ac:dyDescent="0.25">
      <c r="A4534" s="2" t="s">
        <v>4848</v>
      </c>
      <c r="B4534" s="2">
        <v>8.4</v>
      </c>
    </row>
    <row r="4535" spans="1:2" x14ac:dyDescent="0.25">
      <c r="A4535" s="2" t="s">
        <v>6151</v>
      </c>
      <c r="B4535" s="2">
        <v>6.9</v>
      </c>
    </row>
    <row r="4536" spans="1:2" x14ac:dyDescent="0.25">
      <c r="A4536" s="2" t="s">
        <v>1639</v>
      </c>
      <c r="B4536" s="2">
        <v>7.5</v>
      </c>
    </row>
    <row r="4537" spans="1:2" x14ac:dyDescent="0.25">
      <c r="A4537" s="2" t="s">
        <v>152</v>
      </c>
      <c r="B4537" s="2">
        <v>7.2</v>
      </c>
    </row>
    <row r="4538" spans="1:2" x14ac:dyDescent="0.25">
      <c r="A4538" s="2" t="s">
        <v>152</v>
      </c>
      <c r="B4538" s="2">
        <v>7.2</v>
      </c>
    </row>
    <row r="4539" spans="1:2" x14ac:dyDescent="0.25">
      <c r="A4539" s="2" t="s">
        <v>3005</v>
      </c>
      <c r="B4539" s="2">
        <v>8</v>
      </c>
    </row>
    <row r="4540" spans="1:2" x14ac:dyDescent="0.25">
      <c r="A4540" s="2" t="s">
        <v>2164</v>
      </c>
      <c r="B4540" s="2">
        <v>7.4</v>
      </c>
    </row>
    <row r="4541" spans="1:2" x14ac:dyDescent="0.25">
      <c r="A4541" s="2" t="s">
        <v>2164</v>
      </c>
      <c r="B4541" s="2">
        <v>7.2</v>
      </c>
    </row>
    <row r="4542" spans="1:2" x14ac:dyDescent="0.25">
      <c r="A4542" s="2" t="s">
        <v>2560</v>
      </c>
      <c r="B4542" s="2">
        <v>6.5</v>
      </c>
    </row>
    <row r="4543" spans="1:2" x14ac:dyDescent="0.25">
      <c r="A4543" s="2" t="s">
        <v>3005</v>
      </c>
      <c r="B4543" s="2">
        <v>7.2</v>
      </c>
    </row>
    <row r="4544" spans="1:2" x14ac:dyDescent="0.25">
      <c r="A4544" s="2" t="s">
        <v>2164</v>
      </c>
      <c r="B4544" s="2">
        <v>4.2</v>
      </c>
    </row>
    <row r="4545" spans="1:2" x14ac:dyDescent="0.25">
      <c r="A4545" s="2" t="s">
        <v>1094</v>
      </c>
      <c r="B4545" s="2">
        <v>5.0999999999999996</v>
      </c>
    </row>
    <row r="4546" spans="1:2" x14ac:dyDescent="0.25">
      <c r="A4546" s="2" t="s">
        <v>4577</v>
      </c>
      <c r="B4546" s="2">
        <v>6.4</v>
      </c>
    </row>
    <row r="4547" spans="1:2" x14ac:dyDescent="0.25">
      <c r="A4547" s="2" t="s">
        <v>12857</v>
      </c>
      <c r="B4547" s="2">
        <v>6.8</v>
      </c>
    </row>
    <row r="4548" spans="1:2" x14ac:dyDescent="0.25">
      <c r="A4548" s="2" t="s">
        <v>12862</v>
      </c>
      <c r="B4548" s="2">
        <v>6.2</v>
      </c>
    </row>
    <row r="4549" spans="1:2" x14ac:dyDescent="0.25">
      <c r="A4549" s="2" t="s">
        <v>3386</v>
      </c>
      <c r="B4549" s="2">
        <v>7.5</v>
      </c>
    </row>
    <row r="4550" spans="1:2" x14ac:dyDescent="0.25">
      <c r="A4550" s="2" t="s">
        <v>11703</v>
      </c>
      <c r="B4550" s="2">
        <v>7.7</v>
      </c>
    </row>
    <row r="4551" spans="1:2" x14ac:dyDescent="0.25">
      <c r="A4551" s="2" t="s">
        <v>12873</v>
      </c>
      <c r="B4551" s="2">
        <v>6.9</v>
      </c>
    </row>
    <row r="4552" spans="1:2" x14ac:dyDescent="0.25">
      <c r="A4552" s="2" t="s">
        <v>936</v>
      </c>
      <c r="B4552" s="2">
        <v>7</v>
      </c>
    </row>
    <row r="4553" spans="1:2" x14ac:dyDescent="0.25">
      <c r="A4553" s="2" t="s">
        <v>10082</v>
      </c>
      <c r="B4553" s="2">
        <v>7.5</v>
      </c>
    </row>
    <row r="4554" spans="1:2" x14ac:dyDescent="0.25">
      <c r="A4554" s="2" t="s">
        <v>4126</v>
      </c>
      <c r="B4554" s="2">
        <v>6.3</v>
      </c>
    </row>
    <row r="4555" spans="1:2" x14ac:dyDescent="0.25">
      <c r="A4555" s="2" t="s">
        <v>3905</v>
      </c>
      <c r="B4555" s="2">
        <v>5.5</v>
      </c>
    </row>
    <row r="4556" spans="1:2" x14ac:dyDescent="0.25">
      <c r="A4556" s="2" t="s">
        <v>1364</v>
      </c>
      <c r="B4556" s="2">
        <v>4.8</v>
      </c>
    </row>
    <row r="4557" spans="1:2" x14ac:dyDescent="0.25">
      <c r="A4557" s="2" t="s">
        <v>2164</v>
      </c>
      <c r="B4557" s="2">
        <v>8.1</v>
      </c>
    </row>
    <row r="4558" spans="1:2" x14ac:dyDescent="0.25">
      <c r="A4558" s="2" t="s">
        <v>2164</v>
      </c>
      <c r="B4558" s="2">
        <v>6.6</v>
      </c>
    </row>
    <row r="4559" spans="1:2" x14ac:dyDescent="0.25">
      <c r="A4559" s="2" t="s">
        <v>4043</v>
      </c>
      <c r="B4559" s="2">
        <v>5.2</v>
      </c>
    </row>
    <row r="4560" spans="1:2" x14ac:dyDescent="0.25">
      <c r="A4560" s="2" t="s">
        <v>3905</v>
      </c>
      <c r="B4560" s="2">
        <v>5.6</v>
      </c>
    </row>
    <row r="4561" spans="1:2" x14ac:dyDescent="0.25">
      <c r="A4561" s="2" t="s">
        <v>3905</v>
      </c>
      <c r="B4561" s="2">
        <v>3.1</v>
      </c>
    </row>
    <row r="4562" spans="1:2" x14ac:dyDescent="0.25">
      <c r="A4562" s="2" t="s">
        <v>12900</v>
      </c>
      <c r="B4562" s="2">
        <v>8.1</v>
      </c>
    </row>
    <row r="4563" spans="1:2" x14ac:dyDescent="0.25">
      <c r="A4563" s="2" t="s">
        <v>12904</v>
      </c>
      <c r="B4563" s="2">
        <v>8.3000000000000007</v>
      </c>
    </row>
    <row r="4564" spans="1:2" x14ac:dyDescent="0.25">
      <c r="A4564" s="2" t="s">
        <v>2555</v>
      </c>
      <c r="B4564" s="2">
        <v>7.1</v>
      </c>
    </row>
    <row r="4565" spans="1:2" x14ac:dyDescent="0.25">
      <c r="A4565" s="2" t="s">
        <v>1265</v>
      </c>
      <c r="B4565" s="2">
        <v>7.2</v>
      </c>
    </row>
    <row r="4566" spans="1:2" x14ac:dyDescent="0.25">
      <c r="A4566" s="2" t="s">
        <v>1258</v>
      </c>
      <c r="B4566" s="2">
        <v>6.3</v>
      </c>
    </row>
    <row r="4567" spans="1:2" x14ac:dyDescent="0.25">
      <c r="A4567" s="2" t="s">
        <v>4725</v>
      </c>
      <c r="B4567" s="2">
        <v>4</v>
      </c>
    </row>
    <row r="4568" spans="1:2" x14ac:dyDescent="0.25">
      <c r="A4568" s="2" t="s">
        <v>147</v>
      </c>
      <c r="B4568" s="2">
        <v>7.2</v>
      </c>
    </row>
    <row r="4569" spans="1:2" x14ac:dyDescent="0.25">
      <c r="A4569" s="2" t="s">
        <v>3905</v>
      </c>
      <c r="B4569" s="2">
        <v>5.3</v>
      </c>
    </row>
    <row r="4570" spans="1:2" x14ac:dyDescent="0.25">
      <c r="A4570" s="2" t="s">
        <v>2164</v>
      </c>
      <c r="B4570" s="2">
        <v>7.2</v>
      </c>
    </row>
    <row r="4571" spans="1:2" x14ac:dyDescent="0.25">
      <c r="A4571" s="2" t="s">
        <v>2164</v>
      </c>
      <c r="B4571" s="2">
        <v>6.5</v>
      </c>
    </row>
    <row r="4572" spans="1:2" x14ac:dyDescent="0.25">
      <c r="A4572" s="2" t="s">
        <v>1094</v>
      </c>
      <c r="B4572" s="2">
        <v>6.5</v>
      </c>
    </row>
    <row r="4573" spans="1:2" x14ac:dyDescent="0.25">
      <c r="A4573" s="2" t="s">
        <v>1385</v>
      </c>
      <c r="B4573" s="2">
        <v>4.9000000000000004</v>
      </c>
    </row>
    <row r="4574" spans="1:2" x14ac:dyDescent="0.25">
      <c r="A4574" s="2" t="s">
        <v>4475</v>
      </c>
      <c r="B4574" s="2">
        <v>5.2</v>
      </c>
    </row>
    <row r="4575" spans="1:2" x14ac:dyDescent="0.25">
      <c r="A4575" s="2" t="s">
        <v>51</v>
      </c>
      <c r="B4575" s="2">
        <v>7.4</v>
      </c>
    </row>
    <row r="4576" spans="1:2" x14ac:dyDescent="0.25">
      <c r="A4576" s="2" t="s">
        <v>51</v>
      </c>
      <c r="B4576" s="2">
        <v>7.4</v>
      </c>
    </row>
    <row r="4577" spans="1:2" x14ac:dyDescent="0.25">
      <c r="A4577" s="2" t="s">
        <v>1713</v>
      </c>
      <c r="B4577" s="2">
        <v>5.4</v>
      </c>
    </row>
    <row r="4578" spans="1:2" x14ac:dyDescent="0.25">
      <c r="A4578" s="2" t="s">
        <v>2560</v>
      </c>
      <c r="B4578" s="2">
        <v>3.9</v>
      </c>
    </row>
    <row r="4579" spans="1:2" x14ac:dyDescent="0.25">
      <c r="A4579" s="2" t="s">
        <v>1639</v>
      </c>
      <c r="B4579" s="2">
        <v>5.3</v>
      </c>
    </row>
    <row r="4580" spans="1:2" x14ac:dyDescent="0.25">
      <c r="A4580" s="2" t="s">
        <v>6608</v>
      </c>
      <c r="B4580" s="2">
        <v>7.8</v>
      </c>
    </row>
    <row r="4581" spans="1:2" x14ac:dyDescent="0.25">
      <c r="A4581" s="2" t="s">
        <v>3905</v>
      </c>
      <c r="B4581" s="2">
        <v>6.4</v>
      </c>
    </row>
    <row r="4582" spans="1:2" x14ac:dyDescent="0.25">
      <c r="A4582" s="2" t="s">
        <v>12968</v>
      </c>
      <c r="B4582" s="2">
        <v>8.1</v>
      </c>
    </row>
    <row r="4583" spans="1:2" x14ac:dyDescent="0.25">
      <c r="A4583" s="2" t="s">
        <v>1094</v>
      </c>
      <c r="B4583" s="2">
        <v>6.5</v>
      </c>
    </row>
    <row r="4584" spans="1:2" x14ac:dyDescent="0.25">
      <c r="A4584" s="2" t="s">
        <v>8731</v>
      </c>
      <c r="B4584" s="2">
        <v>5.6</v>
      </c>
    </row>
    <row r="4585" spans="1:2" x14ac:dyDescent="0.25">
      <c r="A4585" s="2" t="s">
        <v>581</v>
      </c>
      <c r="B4585" s="2">
        <v>5.6</v>
      </c>
    </row>
    <row r="4586" spans="1:2" x14ac:dyDescent="0.25">
      <c r="A4586" s="2" t="s">
        <v>2164</v>
      </c>
      <c r="B4586" s="2">
        <v>6.6</v>
      </c>
    </row>
    <row r="4587" spans="1:2" x14ac:dyDescent="0.25">
      <c r="A4587" s="2" t="s">
        <v>1265</v>
      </c>
      <c r="B4587" s="2">
        <v>6.3</v>
      </c>
    </row>
    <row r="4588" spans="1:2" x14ac:dyDescent="0.25">
      <c r="A4588" s="2" t="s">
        <v>51</v>
      </c>
      <c r="B4588" s="2">
        <v>7.7</v>
      </c>
    </row>
    <row r="4589" spans="1:2" x14ac:dyDescent="0.25">
      <c r="A4589" s="2" t="s">
        <v>51</v>
      </c>
      <c r="B4589" s="2">
        <v>7</v>
      </c>
    </row>
    <row r="4590" spans="1:2" x14ac:dyDescent="0.25">
      <c r="A4590" s="2" t="s">
        <v>628</v>
      </c>
      <c r="B4590" s="2">
        <v>8</v>
      </c>
    </row>
    <row r="4591" spans="1:2" x14ac:dyDescent="0.25">
      <c r="A4591" s="2" t="s">
        <v>1639</v>
      </c>
      <c r="B4591" s="2">
        <v>7.2</v>
      </c>
    </row>
    <row r="4592" spans="1:2" x14ac:dyDescent="0.25">
      <c r="A4592" s="2" t="s">
        <v>6151</v>
      </c>
      <c r="B4592" s="2">
        <v>4.5</v>
      </c>
    </row>
    <row r="4593" spans="1:2" x14ac:dyDescent="0.25">
      <c r="A4593" s="2" t="s">
        <v>3634</v>
      </c>
      <c r="B4593" s="2">
        <v>7.7</v>
      </c>
    </row>
    <row r="4594" spans="1:2" x14ac:dyDescent="0.25">
      <c r="A4594" s="2" t="s">
        <v>152</v>
      </c>
      <c r="B4594" s="2">
        <v>6.1</v>
      </c>
    </row>
    <row r="4595" spans="1:2" x14ac:dyDescent="0.25">
      <c r="A4595" s="2" t="s">
        <v>1094</v>
      </c>
      <c r="B4595" s="2">
        <v>6.4</v>
      </c>
    </row>
    <row r="4596" spans="1:2" x14ac:dyDescent="0.25">
      <c r="A4596" s="2" t="s">
        <v>152</v>
      </c>
      <c r="B4596" s="2">
        <v>6.5</v>
      </c>
    </row>
    <row r="4597" spans="1:2" x14ac:dyDescent="0.25">
      <c r="A4597" s="2" t="s">
        <v>13029</v>
      </c>
      <c r="B4597" s="2">
        <v>7</v>
      </c>
    </row>
    <row r="4598" spans="1:2" x14ac:dyDescent="0.25">
      <c r="A4598" s="2" t="s">
        <v>13035</v>
      </c>
      <c r="B4598" s="2">
        <v>6.1</v>
      </c>
    </row>
    <row r="4599" spans="1:2" x14ac:dyDescent="0.25">
      <c r="A4599" s="2" t="s">
        <v>13040</v>
      </c>
      <c r="B4599" s="2">
        <v>5.7</v>
      </c>
    </row>
    <row r="4600" spans="1:2" x14ac:dyDescent="0.25">
      <c r="A4600" s="2" t="s">
        <v>1094</v>
      </c>
      <c r="B4600" s="2">
        <v>5.4</v>
      </c>
    </row>
    <row r="4601" spans="1:2" x14ac:dyDescent="0.25">
      <c r="A4601" s="2" t="s">
        <v>6042</v>
      </c>
      <c r="B4601" s="2">
        <v>5.9</v>
      </c>
    </row>
    <row r="4602" spans="1:2" x14ac:dyDescent="0.25">
      <c r="A4602" s="2" t="s">
        <v>13052</v>
      </c>
      <c r="B4602" s="2">
        <v>7.5</v>
      </c>
    </row>
    <row r="4603" spans="1:2" x14ac:dyDescent="0.25">
      <c r="A4603" s="2" t="s">
        <v>1639</v>
      </c>
      <c r="B4603" s="2">
        <v>7.7</v>
      </c>
    </row>
    <row r="4604" spans="1:2" x14ac:dyDescent="0.25">
      <c r="A4604" s="2" t="s">
        <v>2164</v>
      </c>
      <c r="B4604" s="2">
        <v>7.1</v>
      </c>
    </row>
    <row r="4605" spans="1:2" x14ac:dyDescent="0.25">
      <c r="A4605" s="2" t="s">
        <v>51</v>
      </c>
      <c r="B4605" s="2">
        <v>7.4</v>
      </c>
    </row>
    <row r="4606" spans="1:2" x14ac:dyDescent="0.25">
      <c r="A4606" s="2" t="s">
        <v>13065</v>
      </c>
      <c r="B4606" s="2">
        <v>7.6</v>
      </c>
    </row>
    <row r="4607" spans="1:2" x14ac:dyDescent="0.25">
      <c r="A4607" s="2" t="s">
        <v>936</v>
      </c>
      <c r="B4607" s="2">
        <v>6.4</v>
      </c>
    </row>
    <row r="4608" spans="1:2" x14ac:dyDescent="0.25">
      <c r="A4608" s="2" t="s">
        <v>2164</v>
      </c>
      <c r="B4608" s="2">
        <v>7.4</v>
      </c>
    </row>
    <row r="4609" spans="1:2" x14ac:dyDescent="0.25">
      <c r="A4609" s="2" t="s">
        <v>51</v>
      </c>
      <c r="B4609" s="2">
        <v>6.8</v>
      </c>
    </row>
    <row r="4610" spans="1:2" x14ac:dyDescent="0.25">
      <c r="A4610" s="2" t="s">
        <v>3791</v>
      </c>
      <c r="B4610" s="2">
        <v>6.5</v>
      </c>
    </row>
    <row r="4611" spans="1:2" x14ac:dyDescent="0.25">
      <c r="A4611" s="2" t="s">
        <v>8218</v>
      </c>
      <c r="B4611" s="2">
        <v>6</v>
      </c>
    </row>
    <row r="4612" spans="1:2" x14ac:dyDescent="0.25">
      <c r="A4612" s="2" t="s">
        <v>2164</v>
      </c>
      <c r="B4612" s="2">
        <v>7.3</v>
      </c>
    </row>
    <row r="4613" spans="1:2" x14ac:dyDescent="0.25">
      <c r="A4613" s="2" t="s">
        <v>1265</v>
      </c>
      <c r="B4613" s="2">
        <v>7.3</v>
      </c>
    </row>
    <row r="4614" spans="1:2" x14ac:dyDescent="0.25">
      <c r="A4614" s="2" t="s">
        <v>3005</v>
      </c>
      <c r="B4614" s="2">
        <v>6.5</v>
      </c>
    </row>
    <row r="4615" spans="1:2" x14ac:dyDescent="0.25">
      <c r="A4615" s="2" t="s">
        <v>1099</v>
      </c>
      <c r="B4615" s="2">
        <v>6</v>
      </c>
    </row>
    <row r="4616" spans="1:2" x14ac:dyDescent="0.25">
      <c r="A4616" s="2" t="s">
        <v>1385</v>
      </c>
      <c r="B4616" s="2">
        <v>5.3</v>
      </c>
    </row>
    <row r="4617" spans="1:2" x14ac:dyDescent="0.25">
      <c r="A4617" s="2" t="s">
        <v>1639</v>
      </c>
      <c r="B4617" s="2">
        <v>6.6</v>
      </c>
    </row>
    <row r="4618" spans="1:2" x14ac:dyDescent="0.25">
      <c r="A4618" s="2" t="s">
        <v>936</v>
      </c>
      <c r="B4618" s="2">
        <v>6.1</v>
      </c>
    </row>
    <row r="4619" spans="1:2" x14ac:dyDescent="0.25">
      <c r="A4619" s="2" t="s">
        <v>51</v>
      </c>
      <c r="B4619" s="2">
        <v>7.1</v>
      </c>
    </row>
    <row r="4620" spans="1:2" x14ac:dyDescent="0.25">
      <c r="A4620" s="2" t="s">
        <v>694</v>
      </c>
      <c r="B4620" s="2">
        <v>8.6999999999999993</v>
      </c>
    </row>
    <row r="4621" spans="1:2" x14ac:dyDescent="0.25">
      <c r="A4621" s="2" t="s">
        <v>9519</v>
      </c>
      <c r="B4621" s="2">
        <v>8.4</v>
      </c>
    </row>
    <row r="4622" spans="1:2" x14ac:dyDescent="0.25">
      <c r="A4622" s="2" t="s">
        <v>3987</v>
      </c>
      <c r="B4622" s="2">
        <v>5.8</v>
      </c>
    </row>
    <row r="4623" spans="1:2" x14ac:dyDescent="0.25">
      <c r="A4623" s="2" t="s">
        <v>1094</v>
      </c>
      <c r="B4623" s="2">
        <v>6.2</v>
      </c>
    </row>
    <row r="4624" spans="1:2" x14ac:dyDescent="0.25">
      <c r="A4624" s="2" t="s">
        <v>601</v>
      </c>
      <c r="B4624" s="2">
        <v>5.8</v>
      </c>
    </row>
    <row r="4625" spans="1:2" x14ac:dyDescent="0.25">
      <c r="A4625" s="2" t="s">
        <v>788</v>
      </c>
      <c r="B4625" s="2">
        <v>6.7</v>
      </c>
    </row>
    <row r="4626" spans="1:2" x14ac:dyDescent="0.25">
      <c r="A4626" s="2" t="s">
        <v>1099</v>
      </c>
      <c r="B4626" s="2">
        <v>5.7</v>
      </c>
    </row>
    <row r="4627" spans="1:2" x14ac:dyDescent="0.25">
      <c r="A4627" s="2" t="s">
        <v>2396</v>
      </c>
      <c r="B4627" s="2">
        <v>6.1</v>
      </c>
    </row>
    <row r="4628" spans="1:2" x14ac:dyDescent="0.25">
      <c r="A4628" s="2" t="s">
        <v>1726</v>
      </c>
      <c r="B4628" s="2">
        <v>6.4</v>
      </c>
    </row>
    <row r="4629" spans="1:2" x14ac:dyDescent="0.25">
      <c r="A4629" s="2" t="s">
        <v>2164</v>
      </c>
      <c r="B4629" s="2">
        <v>5</v>
      </c>
    </row>
    <row r="4630" spans="1:2" x14ac:dyDescent="0.25">
      <c r="A4630" s="2" t="s">
        <v>1094</v>
      </c>
      <c r="B4630" s="2">
        <v>6.5</v>
      </c>
    </row>
    <row r="4631" spans="1:2" x14ac:dyDescent="0.25">
      <c r="A4631" s="2" t="s">
        <v>4577</v>
      </c>
      <c r="B4631" s="2">
        <v>4.5999999999999996</v>
      </c>
    </row>
    <row r="4632" spans="1:2" x14ac:dyDescent="0.25">
      <c r="A4632" s="2" t="s">
        <v>684</v>
      </c>
      <c r="B4632" s="2">
        <v>7.7</v>
      </c>
    </row>
    <row r="4633" spans="1:2" x14ac:dyDescent="0.25">
      <c r="A4633" s="2" t="s">
        <v>12481</v>
      </c>
      <c r="B4633" s="2">
        <v>7.3</v>
      </c>
    </row>
    <row r="4634" spans="1:2" x14ac:dyDescent="0.25">
      <c r="A4634" s="2" t="s">
        <v>2164</v>
      </c>
      <c r="B4634" s="2">
        <v>6.6</v>
      </c>
    </row>
    <row r="4635" spans="1:2" x14ac:dyDescent="0.25">
      <c r="A4635" s="2" t="s">
        <v>2560</v>
      </c>
      <c r="B4635" s="2">
        <v>6.4</v>
      </c>
    </row>
    <row r="4636" spans="1:2" x14ac:dyDescent="0.25">
      <c r="A4636" s="2" t="s">
        <v>6151</v>
      </c>
      <c r="B4636" s="2">
        <v>5.8</v>
      </c>
    </row>
    <row r="4637" spans="1:2" x14ac:dyDescent="0.25">
      <c r="A4637" s="2" t="s">
        <v>51</v>
      </c>
      <c r="B4637" s="2">
        <v>7.2</v>
      </c>
    </row>
    <row r="4638" spans="1:2" x14ac:dyDescent="0.25">
      <c r="A4638" s="2" t="s">
        <v>152</v>
      </c>
      <c r="B4638" s="2">
        <v>7.2</v>
      </c>
    </row>
    <row r="4639" spans="1:2" x14ac:dyDescent="0.25">
      <c r="A4639" s="2" t="s">
        <v>4577</v>
      </c>
      <c r="B4639" s="2">
        <v>3.5</v>
      </c>
    </row>
    <row r="4640" spans="1:2" x14ac:dyDescent="0.25">
      <c r="A4640" s="2" t="s">
        <v>13169</v>
      </c>
      <c r="B4640" s="2">
        <v>7.5</v>
      </c>
    </row>
    <row r="4641" spans="1:2" x14ac:dyDescent="0.25">
      <c r="A4641" s="2" t="s">
        <v>775</v>
      </c>
      <c r="B4641" s="2">
        <v>2.2000000000000002</v>
      </c>
    </row>
    <row r="4642" spans="1:2" x14ac:dyDescent="0.25">
      <c r="A4642" s="2" t="s">
        <v>1639</v>
      </c>
      <c r="B4642" s="2">
        <v>3.3</v>
      </c>
    </row>
    <row r="4643" spans="1:2" x14ac:dyDescent="0.25">
      <c r="A4643" s="2" t="s">
        <v>581</v>
      </c>
      <c r="B4643" s="2">
        <v>6.6</v>
      </c>
    </row>
    <row r="4644" spans="1:2" x14ac:dyDescent="0.25">
      <c r="A4644" s="2" t="s">
        <v>1265</v>
      </c>
      <c r="B4644" s="2">
        <v>6.9</v>
      </c>
    </row>
    <row r="4645" spans="1:2" x14ac:dyDescent="0.25">
      <c r="A4645" s="2" t="s">
        <v>13184</v>
      </c>
      <c r="B4645" s="2">
        <v>4</v>
      </c>
    </row>
    <row r="4646" spans="1:2" x14ac:dyDescent="0.25">
      <c r="A4646" s="2" t="s">
        <v>13187</v>
      </c>
      <c r="B4646" s="2">
        <v>7.4</v>
      </c>
    </row>
    <row r="4647" spans="1:2" x14ac:dyDescent="0.25">
      <c r="A4647" s="2" t="s">
        <v>13192</v>
      </c>
      <c r="B4647" s="2">
        <v>8.3000000000000007</v>
      </c>
    </row>
    <row r="4648" spans="1:2" x14ac:dyDescent="0.25">
      <c r="A4648" s="2" t="s">
        <v>10406</v>
      </c>
      <c r="B4648" s="2">
        <v>5.7</v>
      </c>
    </row>
    <row r="4649" spans="1:2" x14ac:dyDescent="0.25">
      <c r="A4649" s="2" t="s">
        <v>13202</v>
      </c>
      <c r="B4649" s="2">
        <v>6.8</v>
      </c>
    </row>
    <row r="4650" spans="1:2" x14ac:dyDescent="0.25">
      <c r="A4650" s="2" t="s">
        <v>10406</v>
      </c>
      <c r="B4650" s="2">
        <v>5.2</v>
      </c>
    </row>
    <row r="4651" spans="1:2" x14ac:dyDescent="0.25">
      <c r="A4651" s="2" t="s">
        <v>142</v>
      </c>
      <c r="B4651" s="2">
        <v>6.4</v>
      </c>
    </row>
    <row r="4652" spans="1:2" x14ac:dyDescent="0.25">
      <c r="A4652" s="2" t="s">
        <v>11591</v>
      </c>
      <c r="B4652" s="2">
        <v>6.2</v>
      </c>
    </row>
    <row r="4653" spans="1:2" x14ac:dyDescent="0.25">
      <c r="A4653" s="2" t="s">
        <v>1265</v>
      </c>
      <c r="B4653" s="2">
        <v>5.9</v>
      </c>
    </row>
    <row r="4654" spans="1:2" x14ac:dyDescent="0.25">
      <c r="A4654" s="2" t="s">
        <v>1283</v>
      </c>
      <c r="B4654" s="2">
        <v>7.7</v>
      </c>
    </row>
    <row r="4655" spans="1:2" x14ac:dyDescent="0.25">
      <c r="A4655" s="2" t="s">
        <v>878</v>
      </c>
      <c r="B4655" s="2">
        <v>4.3</v>
      </c>
    </row>
    <row r="4656" spans="1:2" x14ac:dyDescent="0.25">
      <c r="A4656" s="2" t="s">
        <v>936</v>
      </c>
      <c r="B4656" s="2">
        <v>7.1</v>
      </c>
    </row>
    <row r="4657" spans="1:2" x14ac:dyDescent="0.25">
      <c r="A4657" s="2" t="s">
        <v>12381</v>
      </c>
      <c r="B4657" s="2">
        <v>6.2</v>
      </c>
    </row>
    <row r="4658" spans="1:2" x14ac:dyDescent="0.25">
      <c r="A4658" s="2" t="s">
        <v>1099</v>
      </c>
      <c r="B4658" s="2">
        <v>6.8</v>
      </c>
    </row>
    <row r="4659" spans="1:2" x14ac:dyDescent="0.25">
      <c r="A4659" s="2" t="s">
        <v>6608</v>
      </c>
      <c r="B4659" s="2">
        <v>7.7</v>
      </c>
    </row>
    <row r="4660" spans="1:2" x14ac:dyDescent="0.25">
      <c r="A4660" s="2" t="s">
        <v>51</v>
      </c>
      <c r="B4660" s="2">
        <v>8.1999999999999993</v>
      </c>
    </row>
    <row r="4661" spans="1:2" x14ac:dyDescent="0.25">
      <c r="A4661" s="2" t="s">
        <v>936</v>
      </c>
      <c r="B4661" s="2">
        <v>7.5</v>
      </c>
    </row>
    <row r="4662" spans="1:2" x14ac:dyDescent="0.25">
      <c r="A4662" s="2" t="s">
        <v>3552</v>
      </c>
      <c r="B4662" s="2">
        <v>7.6</v>
      </c>
    </row>
    <row r="4663" spans="1:2" x14ac:dyDescent="0.25">
      <c r="A4663" s="2" t="s">
        <v>3752</v>
      </c>
      <c r="B4663" s="2">
        <v>4.0999999999999996</v>
      </c>
    </row>
    <row r="4664" spans="1:2" x14ac:dyDescent="0.25">
      <c r="A4664" s="2" t="s">
        <v>1094</v>
      </c>
      <c r="B4664" s="2">
        <v>6.9</v>
      </c>
    </row>
    <row r="4665" spans="1:2" x14ac:dyDescent="0.25">
      <c r="A4665" s="2" t="s">
        <v>1385</v>
      </c>
      <c r="B4665" s="2">
        <v>7.1</v>
      </c>
    </row>
    <row r="4666" spans="1:2" x14ac:dyDescent="0.25">
      <c r="A4666" s="2" t="s">
        <v>3905</v>
      </c>
      <c r="B4666" s="2">
        <v>6.3</v>
      </c>
    </row>
    <row r="4667" spans="1:2" x14ac:dyDescent="0.25">
      <c r="A4667" s="2" t="s">
        <v>9519</v>
      </c>
      <c r="B4667" s="2">
        <v>7.7</v>
      </c>
    </row>
    <row r="4668" spans="1:2" x14ac:dyDescent="0.25">
      <c r="A4668" s="2" t="s">
        <v>3337</v>
      </c>
      <c r="B4668" s="2">
        <v>8.3000000000000007</v>
      </c>
    </row>
    <row r="4669" spans="1:2" x14ac:dyDescent="0.25">
      <c r="A4669" s="2" t="s">
        <v>2164</v>
      </c>
      <c r="B4669" s="2">
        <v>7.1</v>
      </c>
    </row>
    <row r="4670" spans="1:2" x14ac:dyDescent="0.25">
      <c r="A4670" s="2" t="s">
        <v>13272</v>
      </c>
      <c r="B4670" s="2">
        <v>4.7</v>
      </c>
    </row>
    <row r="4671" spans="1:2" x14ac:dyDescent="0.25">
      <c r="A4671" s="2" t="s">
        <v>13277</v>
      </c>
      <c r="B4671" s="2">
        <v>7.2</v>
      </c>
    </row>
    <row r="4672" spans="1:2" x14ac:dyDescent="0.25">
      <c r="A4672" s="2" t="s">
        <v>51</v>
      </c>
      <c r="B4672" s="2">
        <v>5.0999999999999996</v>
      </c>
    </row>
    <row r="4673" spans="1:2" x14ac:dyDescent="0.25">
      <c r="A4673" s="2" t="s">
        <v>4577</v>
      </c>
      <c r="B4673" s="2">
        <v>5.4</v>
      </c>
    </row>
    <row r="4674" spans="1:2" x14ac:dyDescent="0.25">
      <c r="A4674" s="2" t="s">
        <v>3905</v>
      </c>
      <c r="B4674" s="2">
        <v>6.9</v>
      </c>
    </row>
    <row r="4675" spans="1:2" x14ac:dyDescent="0.25">
      <c r="A4675" s="2" t="s">
        <v>1099</v>
      </c>
      <c r="B4675" s="2">
        <v>6.1</v>
      </c>
    </row>
    <row r="4676" spans="1:2" x14ac:dyDescent="0.25">
      <c r="A4676" s="2" t="s">
        <v>3406</v>
      </c>
      <c r="B4676" s="2">
        <v>6.1</v>
      </c>
    </row>
    <row r="4677" spans="1:2" x14ac:dyDescent="0.25">
      <c r="A4677" s="2" t="s">
        <v>936</v>
      </c>
      <c r="B4677" s="2">
        <v>6.9</v>
      </c>
    </row>
    <row r="4678" spans="1:2" x14ac:dyDescent="0.25">
      <c r="A4678" s="2" t="s">
        <v>3752</v>
      </c>
      <c r="B4678" s="2">
        <v>5.8</v>
      </c>
    </row>
    <row r="4679" spans="1:2" x14ac:dyDescent="0.25">
      <c r="A4679" s="2" t="s">
        <v>2560</v>
      </c>
      <c r="B4679" s="2">
        <v>6</v>
      </c>
    </row>
    <row r="4680" spans="1:2" x14ac:dyDescent="0.25">
      <c r="A4680" s="2" t="s">
        <v>2164</v>
      </c>
      <c r="B4680" s="2">
        <v>8.1999999999999993</v>
      </c>
    </row>
    <row r="4681" spans="1:2" x14ac:dyDescent="0.25">
      <c r="A4681" s="2" t="s">
        <v>1283</v>
      </c>
      <c r="B4681" s="2">
        <v>8</v>
      </c>
    </row>
    <row r="4682" spans="1:2" x14ac:dyDescent="0.25">
      <c r="A4682" s="2" t="s">
        <v>51</v>
      </c>
      <c r="B4682" s="2">
        <v>7</v>
      </c>
    </row>
    <row r="4683" spans="1:2" x14ac:dyDescent="0.25">
      <c r="A4683" s="2" t="s">
        <v>9764</v>
      </c>
      <c r="B4683" s="2">
        <v>6.3</v>
      </c>
    </row>
    <row r="4684" spans="1:2" x14ac:dyDescent="0.25">
      <c r="A4684" s="2" t="s">
        <v>4475</v>
      </c>
      <c r="B4684" s="2">
        <v>7.6</v>
      </c>
    </row>
    <row r="4685" spans="1:2" x14ac:dyDescent="0.25">
      <c r="A4685" s="2" t="s">
        <v>3406</v>
      </c>
      <c r="B4685" s="2">
        <v>6.1</v>
      </c>
    </row>
    <row r="4686" spans="1:2" x14ac:dyDescent="0.25">
      <c r="A4686" s="2" t="s">
        <v>11711</v>
      </c>
      <c r="B4686" s="2">
        <v>7.2</v>
      </c>
    </row>
    <row r="4687" spans="1:2" x14ac:dyDescent="0.25">
      <c r="A4687" s="2" t="s">
        <v>9519</v>
      </c>
      <c r="B4687" s="2">
        <v>7.8</v>
      </c>
    </row>
    <row r="4688" spans="1:2" x14ac:dyDescent="0.25">
      <c r="A4688" s="2" t="s">
        <v>532</v>
      </c>
      <c r="B4688" s="2">
        <v>4.7</v>
      </c>
    </row>
    <row r="4689" spans="1:2" x14ac:dyDescent="0.25">
      <c r="A4689" s="2" t="s">
        <v>51</v>
      </c>
      <c r="B4689" s="2">
        <v>7.5</v>
      </c>
    </row>
    <row r="4690" spans="1:2" x14ac:dyDescent="0.25">
      <c r="A4690" s="2" t="s">
        <v>8521</v>
      </c>
      <c r="B4690" s="2">
        <v>3.4</v>
      </c>
    </row>
    <row r="4691" spans="1:2" x14ac:dyDescent="0.25">
      <c r="A4691" s="2" t="s">
        <v>3406</v>
      </c>
      <c r="B4691" s="2">
        <v>7.9</v>
      </c>
    </row>
    <row r="4692" spans="1:2" x14ac:dyDescent="0.25">
      <c r="A4692" s="2" t="s">
        <v>1265</v>
      </c>
      <c r="B4692" s="2">
        <v>8.9</v>
      </c>
    </row>
    <row r="4693" spans="1:2" x14ac:dyDescent="0.25">
      <c r="A4693" s="2" t="s">
        <v>13359</v>
      </c>
      <c r="B4693" s="2">
        <v>6.9</v>
      </c>
    </row>
    <row r="4694" spans="1:2" x14ac:dyDescent="0.25">
      <c r="A4694" s="2" t="s">
        <v>1099</v>
      </c>
      <c r="B4694" s="2">
        <v>8.1999999999999993</v>
      </c>
    </row>
    <row r="4695" spans="1:2" x14ac:dyDescent="0.25">
      <c r="A4695" s="2" t="s">
        <v>2560</v>
      </c>
      <c r="B4695" s="2">
        <v>7.3</v>
      </c>
    </row>
    <row r="4696" spans="1:2" x14ac:dyDescent="0.25">
      <c r="A4696" s="2" t="s">
        <v>12481</v>
      </c>
      <c r="B4696" s="2">
        <v>8</v>
      </c>
    </row>
    <row r="4697" spans="1:2" x14ac:dyDescent="0.25">
      <c r="A4697" s="2" t="s">
        <v>1639</v>
      </c>
      <c r="B4697" s="2">
        <v>6.7</v>
      </c>
    </row>
    <row r="4698" spans="1:2" x14ac:dyDescent="0.25">
      <c r="A4698" s="2" t="s">
        <v>13376</v>
      </c>
      <c r="B4698" s="2">
        <v>6.6</v>
      </c>
    </row>
    <row r="4699" spans="1:2" x14ac:dyDescent="0.25">
      <c r="A4699" s="2" t="s">
        <v>1099</v>
      </c>
      <c r="B4699" s="2">
        <v>6.9</v>
      </c>
    </row>
    <row r="4700" spans="1:2" x14ac:dyDescent="0.25">
      <c r="A4700" s="2" t="s">
        <v>1639</v>
      </c>
      <c r="B4700" s="2">
        <v>7.1</v>
      </c>
    </row>
    <row r="4701" spans="1:2" x14ac:dyDescent="0.25">
      <c r="A4701" s="2" t="s">
        <v>2164</v>
      </c>
      <c r="B4701" s="2">
        <v>5.6</v>
      </c>
    </row>
    <row r="4702" spans="1:2" x14ac:dyDescent="0.25">
      <c r="A4702" s="2" t="s">
        <v>2164</v>
      </c>
      <c r="B4702" s="2">
        <v>6.7</v>
      </c>
    </row>
    <row r="4703" spans="1:2" x14ac:dyDescent="0.25">
      <c r="A4703" s="2" t="s">
        <v>2164</v>
      </c>
      <c r="B4703" s="2">
        <v>7.1</v>
      </c>
    </row>
    <row r="4704" spans="1:2" x14ac:dyDescent="0.25">
      <c r="A4704" s="2" t="s">
        <v>2164</v>
      </c>
      <c r="B4704" s="2">
        <v>5.2</v>
      </c>
    </row>
    <row r="4705" spans="1:2" x14ac:dyDescent="0.25">
      <c r="A4705" s="2" t="s">
        <v>3005</v>
      </c>
      <c r="B4705" s="2">
        <v>7.7</v>
      </c>
    </row>
    <row r="4706" spans="1:2" x14ac:dyDescent="0.25">
      <c r="A4706" s="2" t="s">
        <v>51</v>
      </c>
      <c r="B4706" s="2">
        <v>7.5</v>
      </c>
    </row>
    <row r="4707" spans="1:2" x14ac:dyDescent="0.25">
      <c r="A4707" s="2" t="s">
        <v>152</v>
      </c>
      <c r="B4707" s="2">
        <v>8.1</v>
      </c>
    </row>
    <row r="4708" spans="1:2" x14ac:dyDescent="0.25">
      <c r="A4708" s="2" t="s">
        <v>152</v>
      </c>
      <c r="B4708" s="2">
        <v>5.5</v>
      </c>
    </row>
    <row r="4709" spans="1:2" x14ac:dyDescent="0.25">
      <c r="A4709" s="2" t="s">
        <v>2396</v>
      </c>
      <c r="B4709" s="2">
        <v>6.6</v>
      </c>
    </row>
    <row r="4710" spans="1:2" x14ac:dyDescent="0.25">
      <c r="A4710" s="2" t="s">
        <v>47</v>
      </c>
      <c r="B4710" s="2">
        <v>3.2</v>
      </c>
    </row>
    <row r="4711" spans="1:2" x14ac:dyDescent="0.25">
      <c r="A4711" s="2" t="s">
        <v>3608</v>
      </c>
      <c r="B4711" s="2">
        <v>7.4</v>
      </c>
    </row>
    <row r="4712" spans="1:2" x14ac:dyDescent="0.25">
      <c r="A4712" s="2" t="s">
        <v>3791</v>
      </c>
      <c r="B4712" s="2">
        <v>6.6</v>
      </c>
    </row>
    <row r="4713" spans="1:2" x14ac:dyDescent="0.25">
      <c r="A4713" s="2" t="s">
        <v>13423</v>
      </c>
      <c r="B4713" s="2">
        <v>6.2</v>
      </c>
    </row>
    <row r="4714" spans="1:2" x14ac:dyDescent="0.25">
      <c r="A4714" s="2" t="s">
        <v>6151</v>
      </c>
      <c r="B4714" s="2">
        <v>4.8</v>
      </c>
    </row>
    <row r="4715" spans="1:2" x14ac:dyDescent="0.25">
      <c r="A4715" s="2" t="s">
        <v>936</v>
      </c>
      <c r="B4715" s="2">
        <v>7.2</v>
      </c>
    </row>
    <row r="4716" spans="1:2" x14ac:dyDescent="0.25">
      <c r="A4716" s="2" t="s">
        <v>1831</v>
      </c>
      <c r="B4716" s="2">
        <v>4.3</v>
      </c>
    </row>
    <row r="4717" spans="1:2" x14ac:dyDescent="0.25">
      <c r="A4717" s="2" t="s">
        <v>3159</v>
      </c>
      <c r="B4717" s="2">
        <v>4.5</v>
      </c>
    </row>
    <row r="4718" spans="1:2" x14ac:dyDescent="0.25">
      <c r="A4718" s="2" t="s">
        <v>13440</v>
      </c>
      <c r="B4718" s="2">
        <v>6.4</v>
      </c>
    </row>
    <row r="4719" spans="1:2" x14ac:dyDescent="0.25">
      <c r="A4719" s="2" t="s">
        <v>3492</v>
      </c>
      <c r="B4719" s="2">
        <v>6.4</v>
      </c>
    </row>
    <row r="4720" spans="1:2" x14ac:dyDescent="0.25">
      <c r="A4720" s="2" t="s">
        <v>936</v>
      </c>
      <c r="B4720" s="2">
        <v>7.3</v>
      </c>
    </row>
    <row r="4721" spans="1:2" x14ac:dyDescent="0.25">
      <c r="A4721" s="2" t="s">
        <v>936</v>
      </c>
      <c r="B4721" s="2">
        <v>6.9</v>
      </c>
    </row>
    <row r="4722" spans="1:2" x14ac:dyDescent="0.25">
      <c r="A4722" s="2" t="s">
        <v>13450</v>
      </c>
      <c r="B4722" s="2">
        <v>4.3</v>
      </c>
    </row>
    <row r="4723" spans="1:2" x14ac:dyDescent="0.25">
      <c r="A4723" s="2" t="s">
        <v>3005</v>
      </c>
      <c r="B4723" s="2">
        <v>7.2</v>
      </c>
    </row>
    <row r="4724" spans="1:2" x14ac:dyDescent="0.25">
      <c r="A4724" s="2" t="s">
        <v>936</v>
      </c>
      <c r="B4724" s="2">
        <v>6.5</v>
      </c>
    </row>
    <row r="4725" spans="1:2" x14ac:dyDescent="0.25">
      <c r="A4725" s="2" t="s">
        <v>1639</v>
      </c>
      <c r="B4725" s="2">
        <v>6.6</v>
      </c>
    </row>
    <row r="4726" spans="1:2" x14ac:dyDescent="0.25">
      <c r="A4726" s="2" t="s">
        <v>936</v>
      </c>
      <c r="B4726" s="2">
        <v>6.7</v>
      </c>
    </row>
    <row r="4727" spans="1:2" x14ac:dyDescent="0.25">
      <c r="A4727" s="2" t="s">
        <v>8731</v>
      </c>
      <c r="B4727" s="2">
        <v>4.3</v>
      </c>
    </row>
    <row r="4728" spans="1:2" x14ac:dyDescent="0.25">
      <c r="A4728" s="2" t="s">
        <v>3120</v>
      </c>
      <c r="B4728" s="2">
        <v>7.3</v>
      </c>
    </row>
    <row r="4729" spans="1:2" x14ac:dyDescent="0.25">
      <c r="A4729" s="2" t="s">
        <v>1099</v>
      </c>
      <c r="B4729" s="2">
        <v>6.4</v>
      </c>
    </row>
    <row r="4730" spans="1:2" x14ac:dyDescent="0.25">
      <c r="A4730" s="2" t="s">
        <v>13478</v>
      </c>
      <c r="B4730" s="2">
        <v>7</v>
      </c>
    </row>
    <row r="4731" spans="1:2" x14ac:dyDescent="0.25">
      <c r="A4731" s="2" t="s">
        <v>1258</v>
      </c>
      <c r="B4731" s="2">
        <v>5.5</v>
      </c>
    </row>
    <row r="4732" spans="1:2" x14ac:dyDescent="0.25">
      <c r="A4732" s="2" t="s">
        <v>152</v>
      </c>
      <c r="B4732" s="2">
        <v>6.7</v>
      </c>
    </row>
    <row r="4733" spans="1:2" x14ac:dyDescent="0.25">
      <c r="A4733" s="2" t="s">
        <v>3905</v>
      </c>
      <c r="B4733" s="2">
        <v>4.3</v>
      </c>
    </row>
    <row r="4734" spans="1:2" x14ac:dyDescent="0.25">
      <c r="A4734" s="2" t="s">
        <v>3915</v>
      </c>
      <c r="B4734" s="2">
        <v>6.1</v>
      </c>
    </row>
    <row r="4735" spans="1:2" x14ac:dyDescent="0.25">
      <c r="A4735" s="2" t="s">
        <v>1639</v>
      </c>
      <c r="B4735" s="2">
        <v>6.8</v>
      </c>
    </row>
    <row r="4736" spans="1:2" x14ac:dyDescent="0.25">
      <c r="A4736" s="2" t="s">
        <v>2560</v>
      </c>
      <c r="B4736" s="2">
        <v>3.9</v>
      </c>
    </row>
    <row r="4737" spans="1:2" x14ac:dyDescent="0.25">
      <c r="A4737" s="2" t="s">
        <v>2164</v>
      </c>
      <c r="B4737" s="2">
        <v>6.9</v>
      </c>
    </row>
    <row r="4738" spans="1:2" x14ac:dyDescent="0.25">
      <c r="A4738" s="2" t="s">
        <v>2560</v>
      </c>
      <c r="B4738" s="2">
        <v>7.3</v>
      </c>
    </row>
    <row r="4739" spans="1:2" x14ac:dyDescent="0.25">
      <c r="A4739" s="2" t="s">
        <v>581</v>
      </c>
      <c r="B4739" s="2">
        <v>6.9</v>
      </c>
    </row>
    <row r="4740" spans="1:2" x14ac:dyDescent="0.25">
      <c r="A4740" s="2" t="s">
        <v>7217</v>
      </c>
      <c r="B4740" s="2">
        <v>6.3</v>
      </c>
    </row>
    <row r="4741" spans="1:2" x14ac:dyDescent="0.25">
      <c r="A4741" s="2" t="s">
        <v>10500</v>
      </c>
      <c r="B4741" s="2">
        <v>2.5</v>
      </c>
    </row>
    <row r="4742" spans="1:2" x14ac:dyDescent="0.25">
      <c r="A4742" s="2" t="s">
        <v>2164</v>
      </c>
      <c r="B4742" s="2">
        <v>5.7</v>
      </c>
    </row>
    <row r="4743" spans="1:2" x14ac:dyDescent="0.25">
      <c r="A4743" s="2" t="s">
        <v>13524</v>
      </c>
      <c r="B4743" s="2">
        <v>7</v>
      </c>
    </row>
    <row r="4744" spans="1:2" x14ac:dyDescent="0.25">
      <c r="A4744" s="2" t="s">
        <v>4336</v>
      </c>
      <c r="B4744" s="2">
        <v>6.2</v>
      </c>
    </row>
    <row r="4745" spans="1:2" x14ac:dyDescent="0.25">
      <c r="A4745" s="2" t="s">
        <v>13535</v>
      </c>
      <c r="B4745" s="2">
        <v>6.9</v>
      </c>
    </row>
    <row r="4746" spans="1:2" x14ac:dyDescent="0.25">
      <c r="A4746" s="2" t="s">
        <v>1265</v>
      </c>
      <c r="B4746" s="2">
        <v>4.5</v>
      </c>
    </row>
    <row r="4747" spans="1:2" x14ac:dyDescent="0.25">
      <c r="A4747" s="2" t="s">
        <v>51</v>
      </c>
      <c r="B4747" s="2">
        <v>7.8</v>
      </c>
    </row>
    <row r="4748" spans="1:2" x14ac:dyDescent="0.25">
      <c r="A4748" s="2" t="s">
        <v>3406</v>
      </c>
      <c r="B4748" s="2">
        <v>4.4000000000000004</v>
      </c>
    </row>
    <row r="4749" spans="1:2" x14ac:dyDescent="0.25">
      <c r="A4749" s="2" t="s">
        <v>6321</v>
      </c>
      <c r="B4749" s="2">
        <v>7.4</v>
      </c>
    </row>
    <row r="4750" spans="1:2" x14ac:dyDescent="0.25">
      <c r="A4750" s="2" t="s">
        <v>10406</v>
      </c>
      <c r="B4750" s="2">
        <v>6.6</v>
      </c>
    </row>
    <row r="4751" spans="1:2" x14ac:dyDescent="0.25">
      <c r="A4751" s="2" t="s">
        <v>51</v>
      </c>
      <c r="B4751" s="2">
        <v>8</v>
      </c>
    </row>
    <row r="4752" spans="1:2" x14ac:dyDescent="0.25">
      <c r="A4752" s="2" t="s">
        <v>3443</v>
      </c>
      <c r="B4752" s="2">
        <v>8.3000000000000007</v>
      </c>
    </row>
    <row r="4753" spans="1:2" x14ac:dyDescent="0.25">
      <c r="A4753" s="2" t="s">
        <v>1094</v>
      </c>
      <c r="B4753" s="2">
        <v>6.5</v>
      </c>
    </row>
    <row r="4754" spans="1:2" x14ac:dyDescent="0.25">
      <c r="A4754" s="2" t="s">
        <v>3987</v>
      </c>
      <c r="B4754" s="2">
        <v>7.1</v>
      </c>
    </row>
    <row r="4755" spans="1:2" x14ac:dyDescent="0.25">
      <c r="A4755" s="2" t="s">
        <v>5212</v>
      </c>
      <c r="B4755" s="2">
        <v>7.1</v>
      </c>
    </row>
    <row r="4756" spans="1:2" x14ac:dyDescent="0.25">
      <c r="A4756" s="2" t="s">
        <v>13575</v>
      </c>
      <c r="B4756" s="2">
        <v>4</v>
      </c>
    </row>
    <row r="4757" spans="1:2" x14ac:dyDescent="0.25">
      <c r="A4757" s="2" t="s">
        <v>51</v>
      </c>
      <c r="B4757" s="2">
        <v>7.5</v>
      </c>
    </row>
    <row r="4758" spans="1:2" x14ac:dyDescent="0.25">
      <c r="A4758" s="2" t="s">
        <v>2164</v>
      </c>
      <c r="B4758" s="2">
        <v>7</v>
      </c>
    </row>
    <row r="4759" spans="1:2" x14ac:dyDescent="0.25">
      <c r="A4759" s="2" t="s">
        <v>1639</v>
      </c>
      <c r="B4759" s="2">
        <v>4</v>
      </c>
    </row>
    <row r="4760" spans="1:2" x14ac:dyDescent="0.25">
      <c r="A4760" s="2" t="s">
        <v>13594</v>
      </c>
      <c r="B4760" s="2">
        <v>6.7</v>
      </c>
    </row>
    <row r="4761" spans="1:2" x14ac:dyDescent="0.25">
      <c r="A4761" s="2" t="s">
        <v>10113</v>
      </c>
      <c r="B4761" s="2">
        <v>7.2</v>
      </c>
    </row>
    <row r="4762" spans="1:2" x14ac:dyDescent="0.25">
      <c r="A4762" s="2" t="s">
        <v>161</v>
      </c>
      <c r="B4762" s="2">
        <v>7</v>
      </c>
    </row>
    <row r="4763" spans="1:2" x14ac:dyDescent="0.25">
      <c r="A4763" s="2" t="s">
        <v>1639</v>
      </c>
      <c r="B4763" s="2">
        <v>7.4</v>
      </c>
    </row>
    <row r="4764" spans="1:2" x14ac:dyDescent="0.25">
      <c r="A4764" s="2" t="s">
        <v>5974</v>
      </c>
      <c r="B4764" s="2">
        <v>8</v>
      </c>
    </row>
    <row r="4765" spans="1:2" x14ac:dyDescent="0.25">
      <c r="A4765" s="2" t="s">
        <v>13609</v>
      </c>
      <c r="B4765" s="2">
        <v>6.5</v>
      </c>
    </row>
    <row r="4766" spans="1:2" x14ac:dyDescent="0.25">
      <c r="A4766" s="2" t="s">
        <v>51</v>
      </c>
      <c r="B4766" s="2">
        <v>7.2</v>
      </c>
    </row>
    <row r="4767" spans="1:2" x14ac:dyDescent="0.25">
      <c r="A4767" s="2" t="s">
        <v>2164</v>
      </c>
      <c r="B4767" s="2">
        <v>6.4</v>
      </c>
    </row>
    <row r="4768" spans="1:2" x14ac:dyDescent="0.25">
      <c r="A4768" s="2" t="s">
        <v>2164</v>
      </c>
      <c r="B4768" s="2">
        <v>6.5</v>
      </c>
    </row>
    <row r="4769" spans="1:2" x14ac:dyDescent="0.25">
      <c r="A4769" s="2" t="s">
        <v>936</v>
      </c>
      <c r="B4769" s="2">
        <v>6.8</v>
      </c>
    </row>
    <row r="4770" spans="1:2" x14ac:dyDescent="0.25">
      <c r="A4770" s="2" t="s">
        <v>3791</v>
      </c>
      <c r="B4770" s="2">
        <v>6.9</v>
      </c>
    </row>
    <row r="4771" spans="1:2" x14ac:dyDescent="0.25">
      <c r="A4771" s="2" t="s">
        <v>12968</v>
      </c>
      <c r="B4771" s="2">
        <v>7.5</v>
      </c>
    </row>
    <row r="4772" spans="1:2" x14ac:dyDescent="0.25">
      <c r="A4772" s="2" t="s">
        <v>1385</v>
      </c>
      <c r="B4772" s="2">
        <v>7.1</v>
      </c>
    </row>
    <row r="4773" spans="1:2" x14ac:dyDescent="0.25">
      <c r="A4773" s="2" t="s">
        <v>3011</v>
      </c>
      <c r="B4773" s="2">
        <v>5.0999999999999996</v>
      </c>
    </row>
    <row r="4774" spans="1:2" x14ac:dyDescent="0.25">
      <c r="A4774" s="2" t="s">
        <v>1639</v>
      </c>
      <c r="B4774" s="2">
        <v>6.2</v>
      </c>
    </row>
    <row r="4775" spans="1:2" x14ac:dyDescent="0.25">
      <c r="A4775" s="2" t="s">
        <v>2714</v>
      </c>
      <c r="B4775" s="2">
        <v>3.9</v>
      </c>
    </row>
    <row r="4776" spans="1:2" x14ac:dyDescent="0.25">
      <c r="A4776" s="2" t="s">
        <v>8923</v>
      </c>
      <c r="B4776" s="2">
        <v>6</v>
      </c>
    </row>
    <row r="4777" spans="1:2" x14ac:dyDescent="0.25">
      <c r="A4777" s="2" t="s">
        <v>13653</v>
      </c>
      <c r="B4777" s="2">
        <v>6.8</v>
      </c>
    </row>
    <row r="4778" spans="1:2" x14ac:dyDescent="0.25">
      <c r="A4778" s="2" t="s">
        <v>51</v>
      </c>
      <c r="B4778" s="2">
        <v>7.4</v>
      </c>
    </row>
    <row r="4779" spans="1:2" x14ac:dyDescent="0.25">
      <c r="A4779" s="2" t="s">
        <v>3284</v>
      </c>
      <c r="B4779" s="2">
        <v>8.1</v>
      </c>
    </row>
    <row r="4780" spans="1:2" x14ac:dyDescent="0.25">
      <c r="A4780" s="2" t="s">
        <v>936</v>
      </c>
      <c r="B4780" s="2">
        <v>6.5</v>
      </c>
    </row>
    <row r="4781" spans="1:2" x14ac:dyDescent="0.25">
      <c r="A4781" s="2" t="s">
        <v>3380</v>
      </c>
      <c r="B4781" s="2">
        <v>8</v>
      </c>
    </row>
    <row r="4782" spans="1:2" x14ac:dyDescent="0.25">
      <c r="A4782" s="2" t="s">
        <v>11670</v>
      </c>
      <c r="B4782" s="2">
        <v>7.7</v>
      </c>
    </row>
    <row r="4783" spans="1:2" x14ac:dyDescent="0.25">
      <c r="A4783" s="2" t="s">
        <v>4336</v>
      </c>
      <c r="B4783" s="2">
        <v>7.2</v>
      </c>
    </row>
    <row r="4784" spans="1:2" x14ac:dyDescent="0.25">
      <c r="A4784" s="2" t="s">
        <v>13682</v>
      </c>
      <c r="B4784" s="2">
        <v>5.4</v>
      </c>
    </row>
    <row r="4785" spans="1:2" x14ac:dyDescent="0.25">
      <c r="A4785" s="2" t="s">
        <v>3386</v>
      </c>
      <c r="B4785" s="2">
        <v>6.7</v>
      </c>
    </row>
    <row r="4786" spans="1:2" x14ac:dyDescent="0.25">
      <c r="A4786" s="2" t="s">
        <v>1726</v>
      </c>
      <c r="B4786" s="2">
        <v>6.3</v>
      </c>
    </row>
    <row r="4787" spans="1:2" x14ac:dyDescent="0.25">
      <c r="A4787" s="2" t="s">
        <v>2164</v>
      </c>
      <c r="B4787" s="2">
        <v>8.1</v>
      </c>
    </row>
    <row r="4788" spans="1:2" x14ac:dyDescent="0.25">
      <c r="A4788" s="2" t="s">
        <v>4336</v>
      </c>
      <c r="B4788" s="2">
        <v>8.5</v>
      </c>
    </row>
    <row r="4789" spans="1:2" x14ac:dyDescent="0.25">
      <c r="A4789" s="2" t="s">
        <v>152</v>
      </c>
      <c r="B4789" s="2">
        <v>7.7</v>
      </c>
    </row>
    <row r="4790" spans="1:2" x14ac:dyDescent="0.25">
      <c r="A4790" s="2" t="s">
        <v>1099</v>
      </c>
      <c r="B4790" s="2">
        <v>6.5</v>
      </c>
    </row>
    <row r="4791" spans="1:2" x14ac:dyDescent="0.25">
      <c r="A4791" s="2" t="s">
        <v>51</v>
      </c>
      <c r="B4791" s="2">
        <v>8.6999999999999993</v>
      </c>
    </row>
    <row r="4792" spans="1:2" x14ac:dyDescent="0.25">
      <c r="A4792" s="2" t="s">
        <v>2164</v>
      </c>
      <c r="B4792" s="2">
        <v>6.5</v>
      </c>
    </row>
    <row r="4793" spans="1:2" x14ac:dyDescent="0.25">
      <c r="A4793" s="2" t="s">
        <v>3380</v>
      </c>
      <c r="B4793" s="2">
        <v>7</v>
      </c>
    </row>
    <row r="4794" spans="1:2" x14ac:dyDescent="0.25">
      <c r="A4794" s="2" t="s">
        <v>6151</v>
      </c>
      <c r="B4794" s="2">
        <v>5.8</v>
      </c>
    </row>
    <row r="4795" spans="1:2" x14ac:dyDescent="0.25">
      <c r="A4795" s="2" t="s">
        <v>1385</v>
      </c>
      <c r="B4795" s="2">
        <v>5.5</v>
      </c>
    </row>
    <row r="4796" spans="1:2" x14ac:dyDescent="0.25">
      <c r="A4796" s="2" t="s">
        <v>2164</v>
      </c>
      <c r="B4796" s="2">
        <v>7</v>
      </c>
    </row>
    <row r="4797" spans="1:2" x14ac:dyDescent="0.25">
      <c r="A4797" s="2" t="s">
        <v>936</v>
      </c>
      <c r="B4797" s="2">
        <v>6.3</v>
      </c>
    </row>
    <row r="4798" spans="1:2" x14ac:dyDescent="0.25">
      <c r="A4798" s="2" t="s">
        <v>4725</v>
      </c>
      <c r="B4798" s="2">
        <v>7.9</v>
      </c>
    </row>
    <row r="4799" spans="1:2" x14ac:dyDescent="0.25">
      <c r="A4799" s="2" t="s">
        <v>1094</v>
      </c>
      <c r="B4799" s="2">
        <v>7.3</v>
      </c>
    </row>
    <row r="4800" spans="1:2" x14ac:dyDescent="0.25">
      <c r="A4800" s="2" t="s">
        <v>51</v>
      </c>
      <c r="B4800" s="2">
        <v>7.4</v>
      </c>
    </row>
    <row r="4801" spans="1:2" x14ac:dyDescent="0.25">
      <c r="A4801" s="2" t="s">
        <v>3905</v>
      </c>
      <c r="B4801" s="2">
        <v>5.4</v>
      </c>
    </row>
    <row r="4802" spans="1:2" x14ac:dyDescent="0.25">
      <c r="A4802" s="2" t="s">
        <v>2081</v>
      </c>
      <c r="B4802" s="2">
        <v>7.1</v>
      </c>
    </row>
    <row r="4803" spans="1:2" x14ac:dyDescent="0.25">
      <c r="A4803" s="2" t="s">
        <v>3406</v>
      </c>
      <c r="B4803" s="2">
        <v>7.5</v>
      </c>
    </row>
    <row r="4804" spans="1:2" x14ac:dyDescent="0.25">
      <c r="A4804" s="2" t="s">
        <v>1904</v>
      </c>
      <c r="B4804" s="2">
        <v>8.4</v>
      </c>
    </row>
    <row r="4805" spans="1:2" x14ac:dyDescent="0.25">
      <c r="A4805" s="2" t="s">
        <v>13760</v>
      </c>
      <c r="B4805" s="2">
        <v>7</v>
      </c>
    </row>
    <row r="4806" spans="1:2" x14ac:dyDescent="0.25">
      <c r="A4806" s="2" t="s">
        <v>51</v>
      </c>
      <c r="B4806" s="2">
        <v>5.3</v>
      </c>
    </row>
    <row r="4807" spans="1:2" x14ac:dyDescent="0.25">
      <c r="A4807" s="2" t="s">
        <v>51</v>
      </c>
      <c r="B4807" s="2">
        <v>7.1</v>
      </c>
    </row>
    <row r="4808" spans="1:2" x14ac:dyDescent="0.25">
      <c r="A4808" s="2" t="s">
        <v>51</v>
      </c>
      <c r="B4808" s="2">
        <v>7.5</v>
      </c>
    </row>
    <row r="4809" spans="1:2" x14ac:dyDescent="0.25">
      <c r="A4809" s="2" t="s">
        <v>5784</v>
      </c>
      <c r="B4809" s="2">
        <v>6.1</v>
      </c>
    </row>
    <row r="4810" spans="1:2" x14ac:dyDescent="0.25">
      <c r="A4810" s="2" t="s">
        <v>2164</v>
      </c>
      <c r="B4810" s="2">
        <v>7.2</v>
      </c>
    </row>
    <row r="4811" spans="1:2" x14ac:dyDescent="0.25">
      <c r="A4811" s="2" t="s">
        <v>1435</v>
      </c>
      <c r="B4811" s="2">
        <v>6.7</v>
      </c>
    </row>
    <row r="4812" spans="1:2" x14ac:dyDescent="0.25">
      <c r="A4812" s="2" t="s">
        <v>1639</v>
      </c>
      <c r="B4812" s="2">
        <v>6.7</v>
      </c>
    </row>
    <row r="4813" spans="1:2" x14ac:dyDescent="0.25">
      <c r="A4813" s="2" t="s">
        <v>1094</v>
      </c>
      <c r="B4813" s="2">
        <v>7</v>
      </c>
    </row>
    <row r="4814" spans="1:2" x14ac:dyDescent="0.25">
      <c r="A4814" s="2" t="s">
        <v>1094</v>
      </c>
      <c r="B4814" s="2">
        <v>7</v>
      </c>
    </row>
    <row r="4815" spans="1:2" x14ac:dyDescent="0.25">
      <c r="A4815" s="2" t="s">
        <v>10601</v>
      </c>
      <c r="B4815" s="2">
        <v>8</v>
      </c>
    </row>
    <row r="4816" spans="1:2" x14ac:dyDescent="0.25">
      <c r="A4816" s="2" t="s">
        <v>2164</v>
      </c>
      <c r="B4816" s="2">
        <v>7.4</v>
      </c>
    </row>
    <row r="4817" spans="1:2" x14ac:dyDescent="0.25">
      <c r="A4817" s="2" t="s">
        <v>1017</v>
      </c>
      <c r="B4817" s="2">
        <v>5.4</v>
      </c>
    </row>
    <row r="4818" spans="1:2" x14ac:dyDescent="0.25">
      <c r="A4818" s="2" t="s">
        <v>1094</v>
      </c>
      <c r="B4818" s="2">
        <v>5.7</v>
      </c>
    </row>
    <row r="4819" spans="1:2" x14ac:dyDescent="0.25">
      <c r="A4819" s="2" t="s">
        <v>2396</v>
      </c>
      <c r="B4819" s="2">
        <v>6.7</v>
      </c>
    </row>
    <row r="4820" spans="1:2" x14ac:dyDescent="0.25">
      <c r="A4820" s="2" t="s">
        <v>3406</v>
      </c>
      <c r="B4820" s="2">
        <v>4.2</v>
      </c>
    </row>
    <row r="4821" spans="1:2" x14ac:dyDescent="0.25">
      <c r="A4821" s="2" t="s">
        <v>8613</v>
      </c>
      <c r="B4821" s="2">
        <v>7.4</v>
      </c>
    </row>
    <row r="4822" spans="1:2" x14ac:dyDescent="0.25">
      <c r="A4822" s="2" t="s">
        <v>1265</v>
      </c>
      <c r="B4822" s="2">
        <v>4.8</v>
      </c>
    </row>
    <row r="4823" spans="1:2" x14ac:dyDescent="0.25">
      <c r="A4823" s="2" t="s">
        <v>1094</v>
      </c>
      <c r="B4823" s="2">
        <v>7</v>
      </c>
    </row>
    <row r="4824" spans="1:2" x14ac:dyDescent="0.25">
      <c r="A4824" s="2" t="s">
        <v>1639</v>
      </c>
      <c r="B4824" s="2">
        <v>7.3</v>
      </c>
    </row>
    <row r="4825" spans="1:2" x14ac:dyDescent="0.25">
      <c r="A4825" s="2" t="s">
        <v>5047</v>
      </c>
      <c r="B4825" s="2">
        <v>5.8</v>
      </c>
    </row>
    <row r="4826" spans="1:2" x14ac:dyDescent="0.25">
      <c r="A4826" s="2" t="s">
        <v>7386</v>
      </c>
      <c r="B4826" s="2">
        <v>7</v>
      </c>
    </row>
    <row r="4827" spans="1:2" x14ac:dyDescent="0.25">
      <c r="A4827" s="2" t="s">
        <v>10406</v>
      </c>
      <c r="B4827" s="2">
        <v>3.2</v>
      </c>
    </row>
    <row r="4828" spans="1:2" x14ac:dyDescent="0.25">
      <c r="A4828" s="2" t="s">
        <v>13831</v>
      </c>
      <c r="B4828" s="2">
        <v>6.8</v>
      </c>
    </row>
    <row r="4829" spans="1:2" x14ac:dyDescent="0.25">
      <c r="A4829" s="2" t="s">
        <v>51</v>
      </c>
      <c r="B4829" s="2">
        <v>7.7</v>
      </c>
    </row>
    <row r="4830" spans="1:2" x14ac:dyDescent="0.25">
      <c r="A4830" s="2" t="s">
        <v>6151</v>
      </c>
      <c r="B4830" s="2">
        <v>5.6</v>
      </c>
    </row>
    <row r="4831" spans="1:2" x14ac:dyDescent="0.25">
      <c r="A4831" s="2" t="s">
        <v>1265</v>
      </c>
      <c r="B4831" s="2">
        <v>7.1</v>
      </c>
    </row>
    <row r="4832" spans="1:2" x14ac:dyDescent="0.25">
      <c r="A4832" s="2" t="s">
        <v>919</v>
      </c>
      <c r="B4832" s="2">
        <v>3.6</v>
      </c>
    </row>
    <row r="4833" spans="1:2" x14ac:dyDescent="0.25">
      <c r="A4833" s="2" t="s">
        <v>4126</v>
      </c>
      <c r="B4833" s="2">
        <v>6.8</v>
      </c>
    </row>
    <row r="4834" spans="1:2" x14ac:dyDescent="0.25">
      <c r="A4834" s="2" t="s">
        <v>12481</v>
      </c>
      <c r="B4834" s="2">
        <v>7.6</v>
      </c>
    </row>
    <row r="4835" spans="1:2" x14ac:dyDescent="0.25">
      <c r="A4835" s="2" t="s">
        <v>4126</v>
      </c>
      <c r="B4835" s="2">
        <v>6.6</v>
      </c>
    </row>
    <row r="4836" spans="1:2" x14ac:dyDescent="0.25">
      <c r="A4836" s="2" t="s">
        <v>51</v>
      </c>
      <c r="B4836" s="2">
        <v>8.3000000000000007</v>
      </c>
    </row>
    <row r="4837" spans="1:2" x14ac:dyDescent="0.25">
      <c r="A4837" s="2" t="s">
        <v>1258</v>
      </c>
      <c r="B4837" s="2">
        <v>7.5</v>
      </c>
    </row>
    <row r="4838" spans="1:2" x14ac:dyDescent="0.25">
      <c r="A4838" s="2" t="s">
        <v>1099</v>
      </c>
      <c r="B4838" s="2">
        <v>5.4</v>
      </c>
    </row>
    <row r="4839" spans="1:2" x14ac:dyDescent="0.25">
      <c r="A4839" s="2" t="s">
        <v>4376</v>
      </c>
      <c r="B4839" s="2">
        <v>5.3</v>
      </c>
    </row>
    <row r="4840" spans="1:2" x14ac:dyDescent="0.25">
      <c r="A4840" s="2" t="s">
        <v>1806</v>
      </c>
      <c r="B4840" s="2">
        <v>4.5</v>
      </c>
    </row>
    <row r="4841" spans="1:2" x14ac:dyDescent="0.25">
      <c r="A4841" s="2" t="s">
        <v>13881</v>
      </c>
      <c r="B4841" s="2">
        <v>7.3</v>
      </c>
    </row>
    <row r="4842" spans="1:2" x14ac:dyDescent="0.25">
      <c r="A4842" s="2" t="s">
        <v>1094</v>
      </c>
      <c r="B4842" s="2">
        <v>5.6</v>
      </c>
    </row>
    <row r="4843" spans="1:2" x14ac:dyDescent="0.25">
      <c r="A4843" s="2" t="s">
        <v>1639</v>
      </c>
      <c r="B4843" s="2">
        <v>5.6</v>
      </c>
    </row>
    <row r="4844" spans="1:2" x14ac:dyDescent="0.25">
      <c r="A4844" s="2" t="s">
        <v>6042</v>
      </c>
      <c r="B4844" s="2">
        <v>4.0999999999999996</v>
      </c>
    </row>
    <row r="4845" spans="1:2" x14ac:dyDescent="0.25">
      <c r="A4845" s="2" t="s">
        <v>2164</v>
      </c>
      <c r="B4845" s="2">
        <v>6.8</v>
      </c>
    </row>
    <row r="4846" spans="1:2" x14ac:dyDescent="0.25">
      <c r="A4846" s="2" t="s">
        <v>1094</v>
      </c>
      <c r="B4846" s="2">
        <v>6.3</v>
      </c>
    </row>
    <row r="4847" spans="1:2" x14ac:dyDescent="0.25">
      <c r="A4847" s="2" t="s">
        <v>10601</v>
      </c>
      <c r="B4847" s="2">
        <v>5.8</v>
      </c>
    </row>
    <row r="4848" spans="1:2" x14ac:dyDescent="0.25">
      <c r="A4848" s="2" t="s">
        <v>936</v>
      </c>
      <c r="B4848" s="2">
        <v>6.6</v>
      </c>
    </row>
    <row r="4849" spans="1:2" x14ac:dyDescent="0.25">
      <c r="A4849" s="2" t="s">
        <v>1385</v>
      </c>
      <c r="B4849" s="2">
        <v>6.7</v>
      </c>
    </row>
    <row r="4850" spans="1:2" x14ac:dyDescent="0.25">
      <c r="A4850" s="2" t="s">
        <v>936</v>
      </c>
      <c r="B4850" s="2">
        <v>6.4</v>
      </c>
    </row>
    <row r="4851" spans="1:2" x14ac:dyDescent="0.25">
      <c r="A4851" s="2" t="s">
        <v>936</v>
      </c>
      <c r="B4851" s="2">
        <v>6.3</v>
      </c>
    </row>
    <row r="4852" spans="1:2" x14ac:dyDescent="0.25">
      <c r="A4852" s="2" t="s">
        <v>13921</v>
      </c>
      <c r="B4852" s="2">
        <v>3.4</v>
      </c>
    </row>
    <row r="4853" spans="1:2" x14ac:dyDescent="0.25">
      <c r="A4853" s="2" t="s">
        <v>1713</v>
      </c>
      <c r="B4853" s="2">
        <v>7.3</v>
      </c>
    </row>
    <row r="4854" spans="1:2" x14ac:dyDescent="0.25">
      <c r="A4854" s="2" t="s">
        <v>51</v>
      </c>
      <c r="B4854" s="2">
        <v>7.9</v>
      </c>
    </row>
    <row r="4855" spans="1:2" x14ac:dyDescent="0.25">
      <c r="A4855" s="2" t="s">
        <v>1896</v>
      </c>
      <c r="B4855" s="2">
        <v>6.1</v>
      </c>
    </row>
    <row r="4856" spans="1:2" x14ac:dyDescent="0.25">
      <c r="A4856" s="2" t="s">
        <v>13277</v>
      </c>
      <c r="B4856" s="2">
        <v>7.4</v>
      </c>
    </row>
    <row r="4857" spans="1:2" x14ac:dyDescent="0.25">
      <c r="A4857" s="2" t="s">
        <v>2164</v>
      </c>
      <c r="B4857" s="2">
        <v>6.6</v>
      </c>
    </row>
    <row r="4858" spans="1:2" x14ac:dyDescent="0.25">
      <c r="A4858" s="2" t="s">
        <v>1094</v>
      </c>
      <c r="B4858" s="2">
        <v>5.5</v>
      </c>
    </row>
    <row r="4859" spans="1:2" x14ac:dyDescent="0.25">
      <c r="A4859" s="2" t="s">
        <v>2164</v>
      </c>
      <c r="B4859" s="2">
        <v>7.5</v>
      </c>
    </row>
    <row r="4860" spans="1:2" x14ac:dyDescent="0.25">
      <c r="A4860" s="2" t="s">
        <v>1099</v>
      </c>
      <c r="B4860" s="2">
        <v>7.6</v>
      </c>
    </row>
    <row r="4861" spans="1:2" x14ac:dyDescent="0.25">
      <c r="A4861" s="2" t="s">
        <v>1726</v>
      </c>
      <c r="B4861" s="2">
        <v>5</v>
      </c>
    </row>
    <row r="4862" spans="1:2" x14ac:dyDescent="0.25">
      <c r="A4862" s="2" t="s">
        <v>3905</v>
      </c>
      <c r="B4862" s="2">
        <v>3.2</v>
      </c>
    </row>
    <row r="4863" spans="1:2" x14ac:dyDescent="0.25">
      <c r="A4863" s="2" t="s">
        <v>2555</v>
      </c>
      <c r="B4863" s="2">
        <v>8.1999999999999993</v>
      </c>
    </row>
    <row r="4864" spans="1:2" x14ac:dyDescent="0.25">
      <c r="A4864" s="2" t="s">
        <v>3406</v>
      </c>
      <c r="B4864" s="2">
        <v>3.7</v>
      </c>
    </row>
    <row r="4865" spans="1:2" x14ac:dyDescent="0.25">
      <c r="A4865" s="2" t="s">
        <v>2164</v>
      </c>
      <c r="B4865" s="2">
        <v>6.3</v>
      </c>
    </row>
    <row r="4866" spans="1:2" x14ac:dyDescent="0.25">
      <c r="A4866" s="2" t="s">
        <v>8666</v>
      </c>
      <c r="B4866" s="2">
        <v>4.0999999999999996</v>
      </c>
    </row>
    <row r="4867" spans="1:2" x14ac:dyDescent="0.25">
      <c r="A4867" s="2" t="s">
        <v>1094</v>
      </c>
      <c r="B4867" s="2">
        <v>6.9</v>
      </c>
    </row>
    <row r="4868" spans="1:2" x14ac:dyDescent="0.25">
      <c r="A4868" s="2" t="s">
        <v>3905</v>
      </c>
      <c r="B4868" s="2">
        <v>5.4</v>
      </c>
    </row>
    <row r="4869" spans="1:2" x14ac:dyDescent="0.25">
      <c r="A4869" s="2" t="s">
        <v>5474</v>
      </c>
      <c r="B4869" s="2">
        <v>6.5</v>
      </c>
    </row>
    <row r="4870" spans="1:2" x14ac:dyDescent="0.25">
      <c r="A4870" s="2" t="s">
        <v>1094</v>
      </c>
      <c r="B4870" s="2">
        <v>7.8</v>
      </c>
    </row>
    <row r="4871" spans="1:2" x14ac:dyDescent="0.25">
      <c r="A4871" s="2" t="s">
        <v>3284</v>
      </c>
      <c r="B4871" s="2">
        <v>6.7</v>
      </c>
    </row>
    <row r="4872" spans="1:2" x14ac:dyDescent="0.25">
      <c r="A4872" s="2" t="s">
        <v>1639</v>
      </c>
      <c r="B4872" s="2">
        <v>6.4</v>
      </c>
    </row>
    <row r="4873" spans="1:2" x14ac:dyDescent="0.25">
      <c r="A4873" s="2" t="s">
        <v>1639</v>
      </c>
      <c r="B4873" s="2">
        <v>7.3</v>
      </c>
    </row>
    <row r="4874" spans="1:2" x14ac:dyDescent="0.25">
      <c r="A4874" s="2" t="s">
        <v>321</v>
      </c>
      <c r="B4874" s="2">
        <v>5.7</v>
      </c>
    </row>
    <row r="4875" spans="1:2" x14ac:dyDescent="0.25">
      <c r="A4875" s="2" t="s">
        <v>4336</v>
      </c>
      <c r="B4875" s="2">
        <v>7</v>
      </c>
    </row>
    <row r="4876" spans="1:2" x14ac:dyDescent="0.25">
      <c r="A4876" s="2" t="s">
        <v>233</v>
      </c>
      <c r="B4876" s="2">
        <v>6.3</v>
      </c>
    </row>
    <row r="4877" spans="1:2" x14ac:dyDescent="0.25">
      <c r="A4877" s="2" t="s">
        <v>1639</v>
      </c>
      <c r="B4877" s="2">
        <v>7.1</v>
      </c>
    </row>
    <row r="4878" spans="1:2" x14ac:dyDescent="0.25">
      <c r="A4878" s="2" t="s">
        <v>1385</v>
      </c>
      <c r="B4878" s="2">
        <v>4.8</v>
      </c>
    </row>
    <row r="4879" spans="1:2" x14ac:dyDescent="0.25">
      <c r="A4879" s="2" t="s">
        <v>1099</v>
      </c>
      <c r="B4879" s="2">
        <v>3.3</v>
      </c>
    </row>
    <row r="4880" spans="1:2" x14ac:dyDescent="0.25">
      <c r="A4880" s="2" t="s">
        <v>2164</v>
      </c>
      <c r="B4880" s="2">
        <v>6.9</v>
      </c>
    </row>
    <row r="4881" spans="1:2" x14ac:dyDescent="0.25">
      <c r="A4881" s="2" t="s">
        <v>1942</v>
      </c>
      <c r="B4881" s="2">
        <v>4.5999999999999996</v>
      </c>
    </row>
    <row r="4882" spans="1:2" x14ac:dyDescent="0.25">
      <c r="A4882" s="2" t="s">
        <v>936</v>
      </c>
      <c r="B4882" s="2">
        <v>6.6</v>
      </c>
    </row>
    <row r="4883" spans="1:2" x14ac:dyDescent="0.25">
      <c r="A4883" s="2" t="s">
        <v>2164</v>
      </c>
      <c r="B4883" s="2">
        <v>7.4</v>
      </c>
    </row>
    <row r="4884" spans="1:2" x14ac:dyDescent="0.25">
      <c r="A4884" s="2" t="s">
        <v>11335</v>
      </c>
      <c r="B4884" s="2">
        <v>6.2</v>
      </c>
    </row>
    <row r="4885" spans="1:2" x14ac:dyDescent="0.25">
      <c r="A4885" s="2" t="s">
        <v>1896</v>
      </c>
      <c r="B4885" s="2">
        <v>4</v>
      </c>
    </row>
    <row r="4886" spans="1:2" x14ac:dyDescent="0.25">
      <c r="A4886" s="2" t="s">
        <v>14036</v>
      </c>
      <c r="B4886" s="2">
        <v>6.1</v>
      </c>
    </row>
    <row r="4887" spans="1:2" x14ac:dyDescent="0.25">
      <c r="A4887" s="2" t="s">
        <v>4725</v>
      </c>
      <c r="B4887" s="2">
        <v>6.9</v>
      </c>
    </row>
    <row r="4888" spans="1:2" x14ac:dyDescent="0.25">
      <c r="A4888" s="2" t="s">
        <v>2164</v>
      </c>
      <c r="B4888" s="2">
        <v>7.5</v>
      </c>
    </row>
    <row r="4889" spans="1:2" x14ac:dyDescent="0.25">
      <c r="A4889" s="2" t="s">
        <v>3905</v>
      </c>
      <c r="B4889" s="2">
        <v>6.7</v>
      </c>
    </row>
    <row r="4890" spans="1:2" x14ac:dyDescent="0.25">
      <c r="A4890" s="2" t="s">
        <v>3011</v>
      </c>
      <c r="B4890" s="2">
        <v>7.4</v>
      </c>
    </row>
    <row r="4891" spans="1:2" x14ac:dyDescent="0.25">
      <c r="A4891" s="2" t="s">
        <v>2164</v>
      </c>
      <c r="B4891" s="2">
        <v>6.1</v>
      </c>
    </row>
    <row r="4892" spans="1:2" x14ac:dyDescent="0.25">
      <c r="A4892" s="2" t="s">
        <v>7486</v>
      </c>
      <c r="B4892" s="2">
        <v>5.4</v>
      </c>
    </row>
    <row r="4893" spans="1:2" x14ac:dyDescent="0.25">
      <c r="A4893" s="2" t="s">
        <v>1265</v>
      </c>
      <c r="B4893" s="2">
        <v>6.4</v>
      </c>
    </row>
    <row r="4894" spans="1:2" x14ac:dyDescent="0.25">
      <c r="A4894" s="2" t="s">
        <v>1726</v>
      </c>
      <c r="B4894" s="2">
        <v>7</v>
      </c>
    </row>
    <row r="4895" spans="1:2" x14ac:dyDescent="0.25">
      <c r="A4895" s="2" t="s">
        <v>6151</v>
      </c>
      <c r="B4895" s="2">
        <v>6.3</v>
      </c>
    </row>
    <row r="4896" spans="1:2" x14ac:dyDescent="0.25">
      <c r="A4896" s="2" t="s">
        <v>3562</v>
      </c>
      <c r="B4896" s="2">
        <v>6.9</v>
      </c>
    </row>
    <row r="4897" spans="1:2" x14ac:dyDescent="0.25">
      <c r="A4897" s="2" t="s">
        <v>1265</v>
      </c>
      <c r="B4897" s="2">
        <v>7.8</v>
      </c>
    </row>
    <row r="4898" spans="1:2" x14ac:dyDescent="0.25">
      <c r="A4898" s="2" t="s">
        <v>1639</v>
      </c>
      <c r="B4898" s="2">
        <v>6.4</v>
      </c>
    </row>
    <row r="4899" spans="1:2" x14ac:dyDescent="0.25">
      <c r="A4899" s="2" t="s">
        <v>1639</v>
      </c>
      <c r="B4899" s="2">
        <v>7.7</v>
      </c>
    </row>
    <row r="4900" spans="1:2" x14ac:dyDescent="0.25">
      <c r="A4900" s="2" t="s">
        <v>2748</v>
      </c>
      <c r="B4900" s="2">
        <v>6.3</v>
      </c>
    </row>
    <row r="4901" spans="1:2" x14ac:dyDescent="0.25">
      <c r="A4901" s="2" t="s">
        <v>936</v>
      </c>
      <c r="B4901" s="2">
        <v>6.3</v>
      </c>
    </row>
    <row r="4902" spans="1:2" x14ac:dyDescent="0.25">
      <c r="A4902" s="2" t="s">
        <v>51</v>
      </c>
      <c r="B4902" s="2">
        <v>6.6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0451C-6813-4598-A167-C550FD91B4CD}">
  <dimension ref="A1:F4902"/>
  <sheetViews>
    <sheetView topLeftCell="A20" workbookViewId="0">
      <selection activeCell="N30" sqref="N30"/>
    </sheetView>
  </sheetViews>
  <sheetFormatPr defaultRowHeight="15" x14ac:dyDescent="0.25"/>
  <cols>
    <col min="1" max="1" width="10.7109375" customWidth="1"/>
    <col min="2" max="2" width="13.42578125" customWidth="1"/>
    <col min="5" max="5" width="30.7109375" bestFit="1" customWidth="1"/>
  </cols>
  <sheetData>
    <row r="1" spans="1:6" x14ac:dyDescent="0.25">
      <c r="A1" s="5" t="s">
        <v>2</v>
      </c>
      <c r="B1" s="5" t="s">
        <v>21</v>
      </c>
    </row>
    <row r="2" spans="1:6" x14ac:dyDescent="0.25">
      <c r="A2" s="2">
        <v>178</v>
      </c>
      <c r="B2" s="2">
        <v>7.9</v>
      </c>
    </row>
    <row r="3" spans="1:6" x14ac:dyDescent="0.25">
      <c r="A3" s="2">
        <v>169</v>
      </c>
      <c r="B3" s="2">
        <v>7.1</v>
      </c>
    </row>
    <row r="4" spans="1:6" x14ac:dyDescent="0.25">
      <c r="A4" s="2">
        <v>148</v>
      </c>
      <c r="B4" s="2">
        <v>6.8</v>
      </c>
    </row>
    <row r="5" spans="1:6" x14ac:dyDescent="0.25">
      <c r="A5" s="2">
        <v>164</v>
      </c>
      <c r="B5" s="2">
        <v>8.5</v>
      </c>
      <c r="E5" s="7" t="s">
        <v>14129</v>
      </c>
      <c r="F5">
        <f>AVERAGE(Table4[duration])</f>
        <v>108.21546623138136</v>
      </c>
    </row>
    <row r="6" spans="1:6" x14ac:dyDescent="0.25">
      <c r="A6" s="2">
        <v>132</v>
      </c>
      <c r="B6" s="2">
        <v>6.6</v>
      </c>
      <c r="E6" s="7" t="s">
        <v>14130</v>
      </c>
      <c r="F6">
        <f>MEDIAN(Table4[duration])</f>
        <v>104</v>
      </c>
    </row>
    <row r="7" spans="1:6" x14ac:dyDescent="0.25">
      <c r="A7" s="2">
        <v>156</v>
      </c>
      <c r="B7" s="2">
        <v>6.2</v>
      </c>
      <c r="E7" s="7" t="s">
        <v>14131</v>
      </c>
      <c r="F7">
        <f>_xlfn.STDEV.P(Table4[duration])</f>
        <v>22.542668366775072</v>
      </c>
    </row>
    <row r="8" spans="1:6" x14ac:dyDescent="0.25">
      <c r="A8" s="2">
        <v>100</v>
      </c>
      <c r="B8" s="2">
        <v>7.8</v>
      </c>
    </row>
    <row r="9" spans="1:6" x14ac:dyDescent="0.25">
      <c r="A9" s="2">
        <v>141</v>
      </c>
      <c r="B9" s="2">
        <v>7.5</v>
      </c>
    </row>
    <row r="10" spans="1:6" x14ac:dyDescent="0.25">
      <c r="A10" s="2">
        <v>153</v>
      </c>
      <c r="B10" s="2">
        <v>7.5</v>
      </c>
    </row>
    <row r="11" spans="1:6" x14ac:dyDescent="0.25">
      <c r="A11" s="2">
        <v>183</v>
      </c>
      <c r="B11" s="2">
        <v>6.9</v>
      </c>
    </row>
    <row r="12" spans="1:6" x14ac:dyDescent="0.25">
      <c r="A12" s="2">
        <v>169</v>
      </c>
      <c r="B12" s="2">
        <v>6.1</v>
      </c>
    </row>
    <row r="13" spans="1:6" x14ac:dyDescent="0.25">
      <c r="A13" s="2">
        <v>106</v>
      </c>
      <c r="B13" s="2">
        <v>6.7</v>
      </c>
    </row>
    <row r="14" spans="1:6" x14ac:dyDescent="0.25">
      <c r="A14" s="2">
        <v>151</v>
      </c>
      <c r="B14" s="2">
        <v>7.3</v>
      </c>
    </row>
    <row r="15" spans="1:6" x14ac:dyDescent="0.25">
      <c r="A15" s="2">
        <v>150</v>
      </c>
      <c r="B15" s="2">
        <v>6.5</v>
      </c>
    </row>
    <row r="16" spans="1:6" x14ac:dyDescent="0.25">
      <c r="A16" s="2">
        <v>143</v>
      </c>
      <c r="B16" s="2">
        <v>7.2</v>
      </c>
    </row>
    <row r="17" spans="1:2" x14ac:dyDescent="0.25">
      <c r="A17" s="2">
        <v>150</v>
      </c>
      <c r="B17" s="2">
        <v>6.6</v>
      </c>
    </row>
    <row r="18" spans="1:2" x14ac:dyDescent="0.25">
      <c r="A18" s="2">
        <v>173</v>
      </c>
      <c r="B18" s="2">
        <v>8.1</v>
      </c>
    </row>
    <row r="19" spans="1:2" x14ac:dyDescent="0.25">
      <c r="A19" s="2">
        <v>136</v>
      </c>
      <c r="B19" s="2">
        <v>6.7</v>
      </c>
    </row>
    <row r="20" spans="1:2" x14ac:dyDescent="0.25">
      <c r="A20" s="2">
        <v>106</v>
      </c>
      <c r="B20" s="2">
        <v>6.8</v>
      </c>
    </row>
    <row r="21" spans="1:2" x14ac:dyDescent="0.25">
      <c r="A21" s="2">
        <v>164</v>
      </c>
      <c r="B21" s="2">
        <v>7.5</v>
      </c>
    </row>
    <row r="22" spans="1:2" x14ac:dyDescent="0.25">
      <c r="A22" s="2">
        <v>153</v>
      </c>
      <c r="B22" s="2">
        <v>7</v>
      </c>
    </row>
    <row r="23" spans="1:2" x14ac:dyDescent="0.25">
      <c r="A23" s="2">
        <v>156</v>
      </c>
      <c r="B23" s="2">
        <v>6.7</v>
      </c>
    </row>
    <row r="24" spans="1:2" x14ac:dyDescent="0.25">
      <c r="A24" s="2">
        <v>186</v>
      </c>
      <c r="B24" s="2">
        <v>7.9</v>
      </c>
    </row>
    <row r="25" spans="1:2" x14ac:dyDescent="0.25">
      <c r="A25" s="2">
        <v>113</v>
      </c>
      <c r="B25" s="2">
        <v>6.1</v>
      </c>
    </row>
    <row r="26" spans="1:2" x14ac:dyDescent="0.25">
      <c r="A26" s="2">
        <v>201</v>
      </c>
      <c r="B26" s="2">
        <v>7.2</v>
      </c>
    </row>
    <row r="27" spans="1:2" x14ac:dyDescent="0.25">
      <c r="A27" s="2">
        <v>194</v>
      </c>
      <c r="B27" s="2">
        <v>7.7</v>
      </c>
    </row>
    <row r="28" spans="1:2" x14ac:dyDescent="0.25">
      <c r="A28" s="2">
        <v>147</v>
      </c>
      <c r="B28" s="2">
        <v>8.1999999999999993</v>
      </c>
    </row>
    <row r="29" spans="1:2" x14ac:dyDescent="0.25">
      <c r="A29" s="2">
        <v>131</v>
      </c>
      <c r="B29" s="2">
        <v>5.9</v>
      </c>
    </row>
    <row r="30" spans="1:2" x14ac:dyDescent="0.25">
      <c r="A30" s="2">
        <v>124</v>
      </c>
      <c r="B30" s="2">
        <v>7</v>
      </c>
    </row>
    <row r="31" spans="1:2" x14ac:dyDescent="0.25">
      <c r="A31" s="2">
        <v>143</v>
      </c>
      <c r="B31" s="2">
        <v>7.8</v>
      </c>
    </row>
    <row r="32" spans="1:2" x14ac:dyDescent="0.25">
      <c r="A32" s="2">
        <v>135</v>
      </c>
      <c r="B32" s="2">
        <v>7.3</v>
      </c>
    </row>
    <row r="33" spans="1:2" x14ac:dyDescent="0.25">
      <c r="A33" s="2">
        <v>195</v>
      </c>
      <c r="B33" s="2">
        <v>7.2</v>
      </c>
    </row>
    <row r="34" spans="1:2" x14ac:dyDescent="0.25">
      <c r="A34" s="2">
        <v>108</v>
      </c>
      <c r="B34" s="2">
        <v>6.5</v>
      </c>
    </row>
    <row r="35" spans="1:2" x14ac:dyDescent="0.25">
      <c r="A35" s="2">
        <v>104</v>
      </c>
      <c r="B35" s="2">
        <v>6.8</v>
      </c>
    </row>
    <row r="36" spans="1:2" x14ac:dyDescent="0.25">
      <c r="A36" s="2">
        <v>104</v>
      </c>
      <c r="B36" s="2">
        <v>7.3</v>
      </c>
    </row>
    <row r="37" spans="1:2" x14ac:dyDescent="0.25">
      <c r="A37" s="2">
        <v>150</v>
      </c>
      <c r="B37" s="2">
        <v>6</v>
      </c>
    </row>
    <row r="38" spans="1:2" x14ac:dyDescent="0.25">
      <c r="A38" s="2">
        <v>165</v>
      </c>
      <c r="B38" s="2">
        <v>5.7</v>
      </c>
    </row>
    <row r="39" spans="1:2" x14ac:dyDescent="0.25">
      <c r="A39" s="2">
        <v>130</v>
      </c>
      <c r="B39" s="2">
        <v>6.4</v>
      </c>
    </row>
    <row r="40" spans="1:2" x14ac:dyDescent="0.25">
      <c r="A40" s="2">
        <v>142</v>
      </c>
      <c r="B40" s="2">
        <v>6.7</v>
      </c>
    </row>
    <row r="41" spans="1:2" x14ac:dyDescent="0.25">
      <c r="A41" s="2">
        <v>125</v>
      </c>
      <c r="B41" s="2">
        <v>6.8</v>
      </c>
    </row>
    <row r="42" spans="1:2" x14ac:dyDescent="0.25">
      <c r="A42" s="2">
        <v>106</v>
      </c>
      <c r="B42" s="2">
        <v>6.3</v>
      </c>
    </row>
    <row r="43" spans="1:2" x14ac:dyDescent="0.25">
      <c r="A43" s="2">
        <v>123</v>
      </c>
      <c r="B43" s="2">
        <v>5.6</v>
      </c>
    </row>
    <row r="44" spans="1:2" x14ac:dyDescent="0.25">
      <c r="A44" s="2">
        <v>103</v>
      </c>
      <c r="B44" s="2">
        <v>8.3000000000000007</v>
      </c>
    </row>
    <row r="45" spans="1:2" x14ac:dyDescent="0.25">
      <c r="A45" s="2">
        <v>118</v>
      </c>
      <c r="B45" s="2">
        <v>6.6</v>
      </c>
    </row>
    <row r="46" spans="1:2" x14ac:dyDescent="0.25">
      <c r="A46" s="2">
        <v>140</v>
      </c>
      <c r="B46" s="2">
        <v>7.2</v>
      </c>
    </row>
    <row r="47" spans="1:2" x14ac:dyDescent="0.25">
      <c r="A47" s="2">
        <v>123</v>
      </c>
      <c r="B47" s="2">
        <v>7</v>
      </c>
    </row>
    <row r="48" spans="1:2" x14ac:dyDescent="0.25">
      <c r="A48" s="2">
        <v>149</v>
      </c>
      <c r="B48" s="2">
        <v>8</v>
      </c>
    </row>
    <row r="49" spans="1:2" x14ac:dyDescent="0.25">
      <c r="A49" s="2">
        <v>132</v>
      </c>
      <c r="B49" s="2">
        <v>7.8</v>
      </c>
    </row>
    <row r="50" spans="1:2" x14ac:dyDescent="0.25">
      <c r="A50" s="2">
        <v>114</v>
      </c>
      <c r="B50" s="2">
        <v>6.3</v>
      </c>
    </row>
    <row r="51" spans="1:2" x14ac:dyDescent="0.25">
      <c r="A51" s="2">
        <v>143</v>
      </c>
      <c r="B51" s="2">
        <v>7.3</v>
      </c>
    </row>
    <row r="52" spans="1:2" x14ac:dyDescent="0.25">
      <c r="A52" s="2">
        <v>116</v>
      </c>
      <c r="B52" s="2">
        <v>6.6</v>
      </c>
    </row>
    <row r="53" spans="1:2" x14ac:dyDescent="0.25">
      <c r="A53" s="2">
        <v>131</v>
      </c>
      <c r="B53" s="2">
        <v>7</v>
      </c>
    </row>
    <row r="54" spans="1:2" x14ac:dyDescent="0.25">
      <c r="A54" s="2">
        <v>154</v>
      </c>
      <c r="B54" s="2">
        <v>6.3</v>
      </c>
    </row>
    <row r="55" spans="1:2" x14ac:dyDescent="0.25">
      <c r="A55" s="2">
        <v>122</v>
      </c>
      <c r="B55" s="2">
        <v>6.2</v>
      </c>
    </row>
    <row r="56" spans="1:2" x14ac:dyDescent="0.25">
      <c r="A56" s="2">
        <v>93</v>
      </c>
      <c r="B56" s="2">
        <v>6.8</v>
      </c>
    </row>
    <row r="57" spans="1:2" x14ac:dyDescent="0.25">
      <c r="A57" s="2">
        <v>93</v>
      </c>
      <c r="B57" s="2">
        <v>7.2</v>
      </c>
    </row>
    <row r="58" spans="1:2" x14ac:dyDescent="0.25">
      <c r="A58" s="2">
        <v>122</v>
      </c>
      <c r="B58" s="2">
        <v>7.5</v>
      </c>
    </row>
    <row r="59" spans="1:2" x14ac:dyDescent="0.25">
      <c r="A59" s="2">
        <v>98</v>
      </c>
      <c r="B59" s="2">
        <v>8.4</v>
      </c>
    </row>
    <row r="60" spans="1:2" x14ac:dyDescent="0.25">
      <c r="A60" s="2">
        <v>91</v>
      </c>
      <c r="B60" s="2">
        <v>6.2</v>
      </c>
    </row>
    <row r="61" spans="1:2" x14ac:dyDescent="0.25">
      <c r="A61" s="2">
        <v>158</v>
      </c>
      <c r="B61" s="2">
        <v>5.8</v>
      </c>
    </row>
    <row r="62" spans="1:2" x14ac:dyDescent="0.25">
      <c r="A62" s="2">
        <v>96</v>
      </c>
      <c r="B62" s="2">
        <v>6.8</v>
      </c>
    </row>
    <row r="63" spans="1:2" x14ac:dyDescent="0.25">
      <c r="A63" s="2">
        <v>127</v>
      </c>
      <c r="B63" s="2">
        <v>5.4</v>
      </c>
    </row>
    <row r="64" spans="1:2" x14ac:dyDescent="0.25">
      <c r="A64" s="2">
        <v>110</v>
      </c>
      <c r="B64" s="2">
        <v>6.6</v>
      </c>
    </row>
    <row r="65" spans="1:2" x14ac:dyDescent="0.25">
      <c r="A65" s="2">
        <v>150</v>
      </c>
      <c r="B65" s="2">
        <v>6.9</v>
      </c>
    </row>
    <row r="66" spans="1:2" x14ac:dyDescent="0.25">
      <c r="A66" s="2">
        <v>144</v>
      </c>
      <c r="B66" s="2">
        <v>7.3</v>
      </c>
    </row>
    <row r="67" spans="1:2" x14ac:dyDescent="0.25">
      <c r="A67" s="2">
        <v>152</v>
      </c>
      <c r="B67" s="2">
        <v>9</v>
      </c>
    </row>
    <row r="68" spans="1:2" x14ac:dyDescent="0.25">
      <c r="A68" s="2">
        <v>96</v>
      </c>
      <c r="B68" s="2">
        <v>8.3000000000000007</v>
      </c>
    </row>
    <row r="69" spans="1:2" x14ac:dyDescent="0.25">
      <c r="A69" s="2">
        <v>94</v>
      </c>
      <c r="B69" s="2">
        <v>6.5</v>
      </c>
    </row>
    <row r="70" spans="1:2" x14ac:dyDescent="0.25">
      <c r="A70" s="2">
        <v>126</v>
      </c>
      <c r="B70" s="2">
        <v>7.9</v>
      </c>
    </row>
    <row r="71" spans="1:2" x14ac:dyDescent="0.25">
      <c r="A71" s="2">
        <v>126</v>
      </c>
      <c r="B71" s="2">
        <v>7.5</v>
      </c>
    </row>
    <row r="72" spans="1:2" x14ac:dyDescent="0.25">
      <c r="A72" s="2">
        <v>106</v>
      </c>
      <c r="B72" s="2">
        <v>4.8</v>
      </c>
    </row>
    <row r="73" spans="1:2" x14ac:dyDescent="0.25">
      <c r="A73" s="2">
        <v>112</v>
      </c>
      <c r="B73" s="2">
        <v>5.2</v>
      </c>
    </row>
    <row r="74" spans="1:2" x14ac:dyDescent="0.25">
      <c r="A74" s="2">
        <v>123</v>
      </c>
      <c r="B74" s="2">
        <v>6.9</v>
      </c>
    </row>
    <row r="75" spans="1:2" x14ac:dyDescent="0.25">
      <c r="A75" s="2">
        <v>96</v>
      </c>
      <c r="B75" s="2">
        <v>5.4</v>
      </c>
    </row>
    <row r="76" spans="1:2" x14ac:dyDescent="0.25">
      <c r="A76" s="2">
        <v>113</v>
      </c>
      <c r="B76" s="2">
        <v>7.9</v>
      </c>
    </row>
    <row r="77" spans="1:2" x14ac:dyDescent="0.25">
      <c r="A77" s="2">
        <v>176</v>
      </c>
      <c r="B77" s="2">
        <v>6.1</v>
      </c>
    </row>
    <row r="78" spans="1:2" x14ac:dyDescent="0.25">
      <c r="A78" s="2">
        <v>118</v>
      </c>
      <c r="B78" s="2">
        <v>5.8</v>
      </c>
    </row>
    <row r="79" spans="1:2" x14ac:dyDescent="0.25">
      <c r="A79" s="2">
        <v>95</v>
      </c>
      <c r="B79" s="2">
        <v>8.3000000000000007</v>
      </c>
    </row>
    <row r="80" spans="1:2" x14ac:dyDescent="0.25">
      <c r="A80" s="2">
        <v>106</v>
      </c>
      <c r="B80" s="2">
        <v>7.8</v>
      </c>
    </row>
    <row r="81" spans="1:2" x14ac:dyDescent="0.25">
      <c r="A81" s="2">
        <v>124</v>
      </c>
      <c r="B81" s="2">
        <v>7</v>
      </c>
    </row>
    <row r="82" spans="1:2" x14ac:dyDescent="0.25">
      <c r="A82" s="2">
        <v>132</v>
      </c>
      <c r="B82" s="2">
        <v>6.1</v>
      </c>
    </row>
    <row r="83" spans="1:2" x14ac:dyDescent="0.25">
      <c r="A83" s="2">
        <v>97</v>
      </c>
      <c r="B83" s="2">
        <v>7</v>
      </c>
    </row>
    <row r="84" spans="1:2" x14ac:dyDescent="0.25">
      <c r="A84" s="2">
        <v>130</v>
      </c>
      <c r="B84" s="2">
        <v>7.6</v>
      </c>
    </row>
    <row r="85" spans="1:2" x14ac:dyDescent="0.25">
      <c r="A85" s="2">
        <v>109</v>
      </c>
      <c r="B85" s="2">
        <v>4.5</v>
      </c>
    </row>
    <row r="86" spans="1:2" x14ac:dyDescent="0.25">
      <c r="A86" s="2">
        <v>128</v>
      </c>
      <c r="B86" s="2">
        <v>6.3</v>
      </c>
    </row>
    <row r="87" spans="1:2" x14ac:dyDescent="0.25">
      <c r="A87" s="2">
        <v>136</v>
      </c>
      <c r="B87" s="2">
        <v>7.8</v>
      </c>
    </row>
    <row r="88" spans="1:2" x14ac:dyDescent="0.25">
      <c r="A88" s="2">
        <v>93</v>
      </c>
      <c r="B88" s="2">
        <v>6.4</v>
      </c>
    </row>
    <row r="89" spans="1:2" x14ac:dyDescent="0.25">
      <c r="A89" s="2">
        <v>130</v>
      </c>
      <c r="B89" s="2">
        <v>6.5</v>
      </c>
    </row>
    <row r="90" spans="1:2" x14ac:dyDescent="0.25">
      <c r="A90" s="2">
        <v>102</v>
      </c>
      <c r="B90" s="2">
        <v>7.9</v>
      </c>
    </row>
    <row r="91" spans="1:2" x14ac:dyDescent="0.25">
      <c r="A91" s="2">
        <v>101</v>
      </c>
      <c r="B91" s="2">
        <v>7.8</v>
      </c>
    </row>
    <row r="92" spans="1:2" x14ac:dyDescent="0.25">
      <c r="A92" s="2">
        <v>100</v>
      </c>
      <c r="B92" s="2">
        <v>6.6</v>
      </c>
    </row>
    <row r="93" spans="1:2" x14ac:dyDescent="0.25">
      <c r="A93" s="2">
        <v>120</v>
      </c>
      <c r="B93" s="2">
        <v>5.5</v>
      </c>
    </row>
    <row r="94" spans="1:2" x14ac:dyDescent="0.25">
      <c r="A94" s="2">
        <v>98</v>
      </c>
      <c r="B94" s="2">
        <v>8.1999999999999993</v>
      </c>
    </row>
    <row r="95" spans="1:2" x14ac:dyDescent="0.25">
      <c r="A95" s="2">
        <v>109</v>
      </c>
      <c r="B95" s="2">
        <v>6.4</v>
      </c>
    </row>
    <row r="96" spans="1:2" x14ac:dyDescent="0.25">
      <c r="A96" s="2">
        <v>121</v>
      </c>
      <c r="B96" s="2">
        <v>8.1</v>
      </c>
    </row>
    <row r="97" spans="1:2" x14ac:dyDescent="0.25">
      <c r="A97" s="2">
        <v>169</v>
      </c>
      <c r="B97" s="2">
        <v>8.6</v>
      </c>
    </row>
    <row r="98" spans="1:2" x14ac:dyDescent="0.25">
      <c r="A98" s="2">
        <v>148</v>
      </c>
      <c r="B98" s="2">
        <v>8.8000000000000007</v>
      </c>
    </row>
    <row r="99" spans="1:2" x14ac:dyDescent="0.25">
      <c r="A99" s="2">
        <v>120</v>
      </c>
      <c r="B99" s="2">
        <v>8.1999999999999993</v>
      </c>
    </row>
    <row r="100" spans="1:2" x14ac:dyDescent="0.25">
      <c r="A100" s="2">
        <v>182</v>
      </c>
      <c r="B100" s="2">
        <v>7.9</v>
      </c>
    </row>
    <row r="101" spans="1:2" x14ac:dyDescent="0.25">
      <c r="A101" s="2">
        <v>106</v>
      </c>
      <c r="B101" s="2">
        <v>6.7</v>
      </c>
    </row>
    <row r="102" spans="1:2" x14ac:dyDescent="0.25">
      <c r="A102" s="2">
        <v>166</v>
      </c>
      <c r="B102" s="2">
        <v>7.8</v>
      </c>
    </row>
    <row r="103" spans="1:2" x14ac:dyDescent="0.25">
      <c r="A103" s="2">
        <v>132</v>
      </c>
      <c r="B103" s="2">
        <v>7.8</v>
      </c>
    </row>
    <row r="104" spans="1:2" x14ac:dyDescent="0.25">
      <c r="A104" s="2">
        <v>137</v>
      </c>
      <c r="B104" s="2">
        <v>6.6</v>
      </c>
    </row>
    <row r="105" spans="1:2" x14ac:dyDescent="0.25">
      <c r="A105" s="2">
        <v>109</v>
      </c>
      <c r="B105" s="2">
        <v>6.1</v>
      </c>
    </row>
    <row r="106" spans="1:2" x14ac:dyDescent="0.25">
      <c r="A106" s="2">
        <v>98</v>
      </c>
      <c r="B106" s="2">
        <v>5.6</v>
      </c>
    </row>
    <row r="107" spans="1:2" x14ac:dyDescent="0.25">
      <c r="A107" s="2">
        <v>113</v>
      </c>
      <c r="B107" s="2">
        <v>6.4</v>
      </c>
    </row>
    <row r="108" spans="1:2" x14ac:dyDescent="0.25">
      <c r="A108" s="2">
        <v>93</v>
      </c>
      <c r="B108" s="2">
        <v>6.1</v>
      </c>
    </row>
    <row r="109" spans="1:2" x14ac:dyDescent="0.25">
      <c r="A109" s="2">
        <v>123</v>
      </c>
      <c r="B109" s="2">
        <v>7.3</v>
      </c>
    </row>
    <row r="110" spans="1:2" x14ac:dyDescent="0.25">
      <c r="A110" s="2">
        <v>126</v>
      </c>
      <c r="B110" s="2">
        <v>6.6</v>
      </c>
    </row>
    <row r="111" spans="1:2" x14ac:dyDescent="0.25">
      <c r="A111" s="2">
        <v>113</v>
      </c>
      <c r="B111" s="2">
        <v>6.3</v>
      </c>
    </row>
    <row r="112" spans="1:2" x14ac:dyDescent="0.25">
      <c r="A112" s="2">
        <v>184</v>
      </c>
      <c r="B112" s="2">
        <v>6.1</v>
      </c>
    </row>
    <row r="113" spans="1:2" x14ac:dyDescent="0.25">
      <c r="A113" s="2">
        <v>144</v>
      </c>
      <c r="B113" s="2">
        <v>7.1</v>
      </c>
    </row>
    <row r="114" spans="1:2" x14ac:dyDescent="0.25">
      <c r="A114" s="2">
        <v>206</v>
      </c>
      <c r="B114" s="2">
        <v>5.5</v>
      </c>
    </row>
    <row r="115" spans="1:2" x14ac:dyDescent="0.25">
      <c r="A115" s="2">
        <v>138</v>
      </c>
      <c r="B115" s="2">
        <v>7.5</v>
      </c>
    </row>
    <row r="116" spans="1:2" x14ac:dyDescent="0.25">
      <c r="A116" s="2">
        <v>157</v>
      </c>
      <c r="B116" s="2">
        <v>7.6</v>
      </c>
    </row>
    <row r="117" spans="1:2" x14ac:dyDescent="0.25">
      <c r="A117" s="2">
        <v>102</v>
      </c>
      <c r="B117" s="2">
        <v>6.4</v>
      </c>
    </row>
    <row r="118" spans="1:2" x14ac:dyDescent="0.25">
      <c r="A118" s="2">
        <v>104</v>
      </c>
      <c r="B118" s="2">
        <v>7.2</v>
      </c>
    </row>
    <row r="119" spans="1:2" x14ac:dyDescent="0.25">
      <c r="A119" s="2">
        <v>115</v>
      </c>
      <c r="B119" s="2">
        <v>6.7</v>
      </c>
    </row>
    <row r="120" spans="1:2" x14ac:dyDescent="0.25">
      <c r="A120" s="2">
        <v>111</v>
      </c>
      <c r="B120" s="2">
        <v>8</v>
      </c>
    </row>
    <row r="121" spans="1:2" x14ac:dyDescent="0.25">
      <c r="A121" s="2">
        <v>128</v>
      </c>
      <c r="B121" s="2">
        <v>8.3000000000000007</v>
      </c>
    </row>
    <row r="122" spans="1:2" x14ac:dyDescent="0.25">
      <c r="A122" s="2">
        <v>89</v>
      </c>
      <c r="B122" s="2">
        <v>6.7</v>
      </c>
    </row>
    <row r="123" spans="1:2" x14ac:dyDescent="0.25">
      <c r="A123" s="2">
        <v>105</v>
      </c>
      <c r="B123" s="2">
        <v>5.9</v>
      </c>
    </row>
    <row r="124" spans="1:2" x14ac:dyDescent="0.25">
      <c r="A124" s="2">
        <v>119</v>
      </c>
      <c r="B124" s="2">
        <v>6.7</v>
      </c>
    </row>
    <row r="125" spans="1:2" x14ac:dyDescent="0.25">
      <c r="A125" s="2">
        <v>129</v>
      </c>
      <c r="B125" s="2">
        <v>6.7</v>
      </c>
    </row>
    <row r="126" spans="1:2" x14ac:dyDescent="0.25">
      <c r="A126" s="2">
        <v>102</v>
      </c>
      <c r="B126" s="2">
        <v>7.6</v>
      </c>
    </row>
    <row r="127" spans="1:2" x14ac:dyDescent="0.25">
      <c r="A127" s="2">
        <v>138</v>
      </c>
      <c r="B127" s="2">
        <v>7.2</v>
      </c>
    </row>
    <row r="128" spans="1:2" x14ac:dyDescent="0.25">
      <c r="A128" s="2">
        <v>112</v>
      </c>
      <c r="B128" s="2">
        <v>7.1</v>
      </c>
    </row>
    <row r="129" spans="1:2" x14ac:dyDescent="0.25">
      <c r="A129" s="2">
        <v>120</v>
      </c>
      <c r="B129" s="2">
        <v>8.1</v>
      </c>
    </row>
    <row r="130" spans="1:2" x14ac:dyDescent="0.25">
      <c r="A130" s="2">
        <v>146</v>
      </c>
      <c r="B130" s="2">
        <v>6.7</v>
      </c>
    </row>
    <row r="131" spans="1:2" x14ac:dyDescent="0.25">
      <c r="A131" s="2">
        <v>115</v>
      </c>
      <c r="B131" s="2">
        <v>7</v>
      </c>
    </row>
    <row r="132" spans="1:2" x14ac:dyDescent="0.25">
      <c r="A132" s="2">
        <v>96</v>
      </c>
      <c r="B132" s="2">
        <v>6.9</v>
      </c>
    </row>
    <row r="133" spans="1:2" x14ac:dyDescent="0.25">
      <c r="A133" s="2">
        <v>88</v>
      </c>
      <c r="B133" s="2">
        <v>5.0999999999999996</v>
      </c>
    </row>
    <row r="134" spans="1:2" x14ac:dyDescent="0.25">
      <c r="A134" s="2">
        <v>99</v>
      </c>
      <c r="B134" s="2">
        <v>5.8</v>
      </c>
    </row>
    <row r="135" spans="1:2" x14ac:dyDescent="0.25">
      <c r="A135" s="2">
        <v>113</v>
      </c>
      <c r="B135" s="2">
        <v>6.2</v>
      </c>
    </row>
    <row r="136" spans="1:2" x14ac:dyDescent="0.25">
      <c r="A136" s="2">
        <v>131</v>
      </c>
      <c r="B136" s="2">
        <v>7.4</v>
      </c>
    </row>
    <row r="137" spans="1:2" x14ac:dyDescent="0.25">
      <c r="A137" s="2">
        <v>119</v>
      </c>
      <c r="B137" s="2">
        <v>5.8</v>
      </c>
    </row>
    <row r="138" spans="1:2" x14ac:dyDescent="0.25">
      <c r="A138" s="2">
        <v>110</v>
      </c>
      <c r="B138" s="2">
        <v>6.6</v>
      </c>
    </row>
    <row r="139" spans="1:2" x14ac:dyDescent="0.25">
      <c r="A139" s="2">
        <v>91</v>
      </c>
      <c r="B139" s="2">
        <v>6.2</v>
      </c>
    </row>
    <row r="140" spans="1:2" x14ac:dyDescent="0.25">
      <c r="A140" s="2">
        <v>90</v>
      </c>
      <c r="B140" s="2">
        <v>7.3</v>
      </c>
    </row>
    <row r="141" spans="1:2" x14ac:dyDescent="0.25">
      <c r="A141" s="2">
        <v>103</v>
      </c>
      <c r="B141" s="2">
        <v>4.2</v>
      </c>
    </row>
    <row r="142" spans="1:2" x14ac:dyDescent="0.25">
      <c r="A142" s="2">
        <v>124</v>
      </c>
      <c r="B142" s="2">
        <v>6.9</v>
      </c>
    </row>
    <row r="143" spans="1:2" x14ac:dyDescent="0.25">
      <c r="A143" s="2">
        <v>131</v>
      </c>
      <c r="B143" s="2">
        <v>6.4</v>
      </c>
    </row>
    <row r="144" spans="1:2" x14ac:dyDescent="0.25">
      <c r="A144" s="2">
        <v>88</v>
      </c>
      <c r="B144" s="2">
        <v>5.4</v>
      </c>
    </row>
    <row r="145" spans="1:2" x14ac:dyDescent="0.25">
      <c r="A145" s="2">
        <v>85</v>
      </c>
      <c r="B145" s="2">
        <v>6.7</v>
      </c>
    </row>
    <row r="146" spans="1:2" x14ac:dyDescent="0.25">
      <c r="A146" s="2">
        <v>111</v>
      </c>
      <c r="B146" s="2">
        <v>5.8</v>
      </c>
    </row>
    <row r="147" spans="1:2" x14ac:dyDescent="0.25">
      <c r="A147" s="2">
        <v>92</v>
      </c>
      <c r="B147" s="2">
        <v>6.9</v>
      </c>
    </row>
    <row r="148" spans="1:2" x14ac:dyDescent="0.25">
      <c r="A148" s="2">
        <v>196</v>
      </c>
      <c r="B148" s="2">
        <v>7.2</v>
      </c>
    </row>
    <row r="149" spans="1:2" x14ac:dyDescent="0.25">
      <c r="A149" s="2">
        <v>93</v>
      </c>
      <c r="B149" s="2">
        <v>6.9</v>
      </c>
    </row>
    <row r="150" spans="1:2" x14ac:dyDescent="0.25">
      <c r="A150" s="2">
        <v>133</v>
      </c>
      <c r="B150" s="2">
        <v>6.1</v>
      </c>
    </row>
    <row r="151" spans="1:2" x14ac:dyDescent="0.25">
      <c r="A151" s="2">
        <v>116</v>
      </c>
      <c r="B151" s="2">
        <v>5.5</v>
      </c>
    </row>
    <row r="152" spans="1:2" x14ac:dyDescent="0.25">
      <c r="A152" s="2">
        <v>153</v>
      </c>
      <c r="B152" s="2">
        <v>6.6</v>
      </c>
    </row>
    <row r="153" spans="1:2" x14ac:dyDescent="0.25">
      <c r="A153" s="2">
        <v>88</v>
      </c>
      <c r="B153" s="2">
        <v>6.1</v>
      </c>
    </row>
    <row r="154" spans="1:2" x14ac:dyDescent="0.25">
      <c r="A154" s="2">
        <v>115</v>
      </c>
      <c r="B154" s="2">
        <v>6.3</v>
      </c>
    </row>
    <row r="155" spans="1:2" x14ac:dyDescent="0.25">
      <c r="A155" s="2">
        <v>95</v>
      </c>
      <c r="B155" s="2">
        <v>7.2</v>
      </c>
    </row>
    <row r="156" spans="1:2" x14ac:dyDescent="0.25">
      <c r="A156" s="2">
        <v>133</v>
      </c>
      <c r="B156" s="2">
        <v>7.4</v>
      </c>
    </row>
    <row r="157" spans="1:2" x14ac:dyDescent="0.25">
      <c r="A157" s="2">
        <v>97</v>
      </c>
      <c r="B157" s="2">
        <v>7.3</v>
      </c>
    </row>
    <row r="158" spans="1:2" x14ac:dyDescent="0.25">
      <c r="A158" s="2">
        <v>90</v>
      </c>
      <c r="B158" s="2">
        <v>6.1</v>
      </c>
    </row>
    <row r="159" spans="1:2" x14ac:dyDescent="0.25">
      <c r="A159" s="2">
        <v>154</v>
      </c>
      <c r="B159" s="2">
        <v>7.7</v>
      </c>
    </row>
    <row r="160" spans="1:2" x14ac:dyDescent="0.25">
      <c r="A160" s="2">
        <v>150</v>
      </c>
      <c r="B160" s="2">
        <v>6.1</v>
      </c>
    </row>
    <row r="161" spans="1:2" x14ac:dyDescent="0.25">
      <c r="A161" s="2">
        <v>127</v>
      </c>
      <c r="B161" s="2">
        <v>8</v>
      </c>
    </row>
    <row r="162" spans="1:2" x14ac:dyDescent="0.25">
      <c r="A162" s="2">
        <v>121</v>
      </c>
      <c r="B162" s="2">
        <v>7.3</v>
      </c>
    </row>
    <row r="163" spans="1:2" x14ac:dyDescent="0.25">
      <c r="A163" s="2">
        <v>102</v>
      </c>
      <c r="B163" s="2">
        <v>7.9</v>
      </c>
    </row>
    <row r="164" spans="1:2" x14ac:dyDescent="0.25">
      <c r="A164" s="2">
        <v>126</v>
      </c>
      <c r="B164" s="2">
        <v>5.5</v>
      </c>
    </row>
    <row r="165" spans="1:2" x14ac:dyDescent="0.25">
      <c r="A165" s="2">
        <v>121</v>
      </c>
      <c r="B165" s="2">
        <v>5</v>
      </c>
    </row>
    <row r="166" spans="1:2" x14ac:dyDescent="0.25">
      <c r="A166" s="2">
        <v>215</v>
      </c>
      <c r="B166" s="2">
        <v>7.7</v>
      </c>
    </row>
    <row r="167" spans="1:2" x14ac:dyDescent="0.25">
      <c r="A167" s="2">
        <v>127</v>
      </c>
      <c r="B167" s="2">
        <v>6.6</v>
      </c>
    </row>
    <row r="168" spans="1:2" x14ac:dyDescent="0.25">
      <c r="A168" s="2">
        <v>138</v>
      </c>
      <c r="B168" s="2">
        <v>5.7</v>
      </c>
    </row>
    <row r="169" spans="1:2" x14ac:dyDescent="0.25">
      <c r="A169" s="2">
        <v>122</v>
      </c>
      <c r="B169" s="2">
        <v>5.8</v>
      </c>
    </row>
    <row r="170" spans="1:2" x14ac:dyDescent="0.25">
      <c r="A170" s="2">
        <v>124</v>
      </c>
      <c r="B170" s="2">
        <v>6</v>
      </c>
    </row>
    <row r="171" spans="1:2" x14ac:dyDescent="0.25">
      <c r="A171" s="2">
        <v>106</v>
      </c>
      <c r="B171" s="2">
        <v>6.4</v>
      </c>
    </row>
    <row r="172" spans="1:2" x14ac:dyDescent="0.25">
      <c r="A172" s="2">
        <v>124</v>
      </c>
      <c r="B172" s="2">
        <v>6.9</v>
      </c>
    </row>
    <row r="173" spans="1:2" x14ac:dyDescent="0.25">
      <c r="A173" s="2">
        <v>128</v>
      </c>
      <c r="B173" s="2">
        <v>6.4</v>
      </c>
    </row>
    <row r="174" spans="1:2" x14ac:dyDescent="0.25">
      <c r="A174" s="2">
        <v>138</v>
      </c>
      <c r="B174" s="2">
        <v>7.4</v>
      </c>
    </row>
    <row r="175" spans="1:2" x14ac:dyDescent="0.25">
      <c r="A175" s="2">
        <v>115</v>
      </c>
      <c r="B175" s="2">
        <v>5.5</v>
      </c>
    </row>
    <row r="176" spans="1:2" x14ac:dyDescent="0.25">
      <c r="A176" s="2">
        <v>100</v>
      </c>
      <c r="B176" s="2">
        <v>5.9</v>
      </c>
    </row>
    <row r="177" spans="1:2" x14ac:dyDescent="0.25">
      <c r="A177" s="2">
        <v>135</v>
      </c>
      <c r="B177" s="2">
        <v>6.8</v>
      </c>
    </row>
    <row r="178" spans="1:2" x14ac:dyDescent="0.25">
      <c r="A178" s="2">
        <v>117</v>
      </c>
      <c r="B178" s="2">
        <v>6.8</v>
      </c>
    </row>
    <row r="179" spans="1:2" x14ac:dyDescent="0.25">
      <c r="A179" s="2">
        <v>156</v>
      </c>
      <c r="B179" s="2">
        <v>8.1</v>
      </c>
    </row>
    <row r="180" spans="1:2" x14ac:dyDescent="0.25">
      <c r="A180" s="2">
        <v>96</v>
      </c>
      <c r="B180" s="2">
        <v>6.5</v>
      </c>
    </row>
    <row r="181" spans="1:2" x14ac:dyDescent="0.25">
      <c r="A181" s="2">
        <v>107</v>
      </c>
      <c r="B181" s="2">
        <v>7.2</v>
      </c>
    </row>
    <row r="182" spans="1:2" x14ac:dyDescent="0.25">
      <c r="A182" s="2">
        <v>92</v>
      </c>
      <c r="B182" s="2">
        <v>6.7</v>
      </c>
    </row>
    <row r="183" spans="1:2" x14ac:dyDescent="0.25">
      <c r="A183" s="2">
        <v>115</v>
      </c>
      <c r="B183" s="2">
        <v>8.1</v>
      </c>
    </row>
    <row r="184" spans="1:2" x14ac:dyDescent="0.25">
      <c r="A184" s="2">
        <v>92</v>
      </c>
      <c r="B184" s="2">
        <v>7.6</v>
      </c>
    </row>
    <row r="185" spans="1:2" x14ac:dyDescent="0.25">
      <c r="A185" s="2">
        <v>117</v>
      </c>
      <c r="B185" s="2">
        <v>7.4</v>
      </c>
    </row>
    <row r="186" spans="1:2" x14ac:dyDescent="0.25">
      <c r="A186" s="2">
        <v>146</v>
      </c>
      <c r="B186" s="2">
        <v>7.6</v>
      </c>
    </row>
    <row r="187" spans="1:2" x14ac:dyDescent="0.25">
      <c r="A187" s="2">
        <v>115</v>
      </c>
      <c r="B187" s="2">
        <v>5.5</v>
      </c>
    </row>
    <row r="188" spans="1:2" x14ac:dyDescent="0.25">
      <c r="A188" s="2">
        <v>94</v>
      </c>
      <c r="B188" s="2">
        <v>6.7</v>
      </c>
    </row>
    <row r="189" spans="1:2" x14ac:dyDescent="0.25">
      <c r="A189" s="2">
        <v>116</v>
      </c>
      <c r="B189" s="2">
        <v>6.5</v>
      </c>
    </row>
    <row r="190" spans="1:2" x14ac:dyDescent="0.25">
      <c r="A190" s="2">
        <v>147</v>
      </c>
      <c r="B190" s="2">
        <v>6.6</v>
      </c>
    </row>
    <row r="191" spans="1:2" x14ac:dyDescent="0.25">
      <c r="A191" s="2">
        <v>90</v>
      </c>
      <c r="B191" s="2">
        <v>6.7</v>
      </c>
    </row>
    <row r="192" spans="1:2" x14ac:dyDescent="0.25">
      <c r="A192" s="2">
        <v>101</v>
      </c>
      <c r="B192" s="2">
        <v>6.4</v>
      </c>
    </row>
    <row r="193" spans="1:2" x14ac:dyDescent="0.25">
      <c r="A193" s="2">
        <v>138</v>
      </c>
      <c r="B193" s="2">
        <v>5.8</v>
      </c>
    </row>
    <row r="194" spans="1:2" x14ac:dyDescent="0.25">
      <c r="A194" s="2">
        <v>107</v>
      </c>
      <c r="B194" s="2">
        <v>7.4</v>
      </c>
    </row>
    <row r="195" spans="1:2" x14ac:dyDescent="0.25">
      <c r="A195" s="2">
        <v>142</v>
      </c>
      <c r="B195" s="2">
        <v>7.8</v>
      </c>
    </row>
    <row r="196" spans="1:2" x14ac:dyDescent="0.25">
      <c r="A196" s="2">
        <v>165</v>
      </c>
      <c r="B196" s="2">
        <v>6.6</v>
      </c>
    </row>
    <row r="197" spans="1:2" x14ac:dyDescent="0.25">
      <c r="A197" s="2">
        <v>100</v>
      </c>
      <c r="B197" s="2">
        <v>4.9000000000000004</v>
      </c>
    </row>
    <row r="198" spans="1:2" x14ac:dyDescent="0.25">
      <c r="A198" s="2">
        <v>82</v>
      </c>
      <c r="B198" s="2">
        <v>6.5</v>
      </c>
    </row>
    <row r="199" spans="1:2" x14ac:dyDescent="0.25">
      <c r="A199" s="2">
        <v>98</v>
      </c>
      <c r="B199" s="2">
        <v>6.2</v>
      </c>
    </row>
    <row r="200" spans="1:2" x14ac:dyDescent="0.25">
      <c r="A200" s="2">
        <v>95</v>
      </c>
      <c r="B200" s="2">
        <v>7.3</v>
      </c>
    </row>
    <row r="201" spans="1:2" x14ac:dyDescent="0.25">
      <c r="A201" s="2">
        <v>159</v>
      </c>
      <c r="B201" s="2">
        <v>7.5</v>
      </c>
    </row>
    <row r="202" spans="1:2" x14ac:dyDescent="0.25">
      <c r="A202" s="2">
        <v>96</v>
      </c>
      <c r="B202" s="2">
        <v>5.6</v>
      </c>
    </row>
    <row r="203" spans="1:2" x14ac:dyDescent="0.25">
      <c r="A203" s="2">
        <v>120</v>
      </c>
      <c r="B203" s="2">
        <v>8.1999999999999993</v>
      </c>
    </row>
    <row r="204" spans="1:2" x14ac:dyDescent="0.25">
      <c r="A204" s="2">
        <v>143</v>
      </c>
      <c r="B204" s="2">
        <v>8.1</v>
      </c>
    </row>
    <row r="205" spans="1:2" x14ac:dyDescent="0.25">
      <c r="A205" s="2">
        <v>123</v>
      </c>
      <c r="B205" s="2">
        <v>6.7</v>
      </c>
    </row>
    <row r="206" spans="1:2" x14ac:dyDescent="0.25">
      <c r="A206" s="2">
        <v>174</v>
      </c>
      <c r="B206" s="2">
        <v>6.6</v>
      </c>
    </row>
    <row r="207" spans="1:2" x14ac:dyDescent="0.25">
      <c r="A207" s="2">
        <v>101</v>
      </c>
      <c r="B207" s="2">
        <v>6.4</v>
      </c>
    </row>
    <row r="208" spans="1:2" x14ac:dyDescent="0.25">
      <c r="A208" s="2">
        <v>134</v>
      </c>
      <c r="B208" s="2">
        <v>7.5</v>
      </c>
    </row>
    <row r="209" spans="1:2" x14ac:dyDescent="0.25">
      <c r="A209" s="2">
        <v>132</v>
      </c>
      <c r="B209" s="2">
        <v>7.3</v>
      </c>
    </row>
    <row r="210" spans="1:2" x14ac:dyDescent="0.25">
      <c r="A210" s="2">
        <v>129</v>
      </c>
      <c r="B210" s="2">
        <v>7.5</v>
      </c>
    </row>
    <row r="211" spans="1:2" x14ac:dyDescent="0.25">
      <c r="A211" s="2">
        <v>106</v>
      </c>
      <c r="B211" s="2">
        <v>5.8</v>
      </c>
    </row>
    <row r="212" spans="1:2" x14ac:dyDescent="0.25">
      <c r="A212" s="2">
        <v>113</v>
      </c>
      <c r="B212" s="2">
        <v>7.5</v>
      </c>
    </row>
    <row r="213" spans="1:2" x14ac:dyDescent="0.25">
      <c r="A213" s="2">
        <v>102</v>
      </c>
      <c r="B213" s="2">
        <v>6.6</v>
      </c>
    </row>
    <row r="214" spans="1:2" x14ac:dyDescent="0.25">
      <c r="A214" s="2">
        <v>135</v>
      </c>
      <c r="B214" s="2">
        <v>6.7</v>
      </c>
    </row>
    <row r="215" spans="1:2" x14ac:dyDescent="0.25">
      <c r="A215" s="2">
        <v>125</v>
      </c>
      <c r="B215" s="2">
        <v>3.7</v>
      </c>
    </row>
    <row r="216" spans="1:2" x14ac:dyDescent="0.25">
      <c r="A216" s="2">
        <v>110</v>
      </c>
      <c r="B216" s="2">
        <v>6</v>
      </c>
    </row>
    <row r="217" spans="1:2" x14ac:dyDescent="0.25">
      <c r="A217" s="2">
        <v>124</v>
      </c>
      <c r="B217" s="2">
        <v>6.4</v>
      </c>
    </row>
    <row r="218" spans="1:2" x14ac:dyDescent="0.25">
      <c r="A218" s="2">
        <v>123</v>
      </c>
      <c r="B218" s="2">
        <v>6.1</v>
      </c>
    </row>
    <row r="219" spans="1:2" x14ac:dyDescent="0.25">
      <c r="A219" s="2">
        <v>130</v>
      </c>
      <c r="B219" s="2">
        <v>6.4</v>
      </c>
    </row>
    <row r="220" spans="1:2" x14ac:dyDescent="0.25">
      <c r="A220" s="2">
        <v>92</v>
      </c>
      <c r="B220" s="2">
        <v>5.6</v>
      </c>
    </row>
    <row r="221" spans="1:2" x14ac:dyDescent="0.25">
      <c r="A221" s="2">
        <v>127</v>
      </c>
      <c r="B221" s="2">
        <v>8</v>
      </c>
    </row>
    <row r="222" spans="1:2" x14ac:dyDescent="0.25">
      <c r="A222" s="2">
        <v>123</v>
      </c>
      <c r="B222" s="2">
        <v>5.2</v>
      </c>
    </row>
    <row r="223" spans="1:2" x14ac:dyDescent="0.25">
      <c r="A223" s="2">
        <v>123</v>
      </c>
      <c r="B223" s="2">
        <v>7.1</v>
      </c>
    </row>
    <row r="224" spans="1:2" x14ac:dyDescent="0.25">
      <c r="A224" s="2">
        <v>107</v>
      </c>
      <c r="B224" s="2">
        <v>4.8</v>
      </c>
    </row>
    <row r="225" spans="1:2" x14ac:dyDescent="0.25">
      <c r="A225" s="2">
        <v>124</v>
      </c>
      <c r="B225" s="2">
        <v>7</v>
      </c>
    </row>
    <row r="226" spans="1:2" x14ac:dyDescent="0.25">
      <c r="A226" s="2">
        <v>77</v>
      </c>
      <c r="B226" s="2">
        <v>5.4</v>
      </c>
    </row>
    <row r="227" spans="1:2" x14ac:dyDescent="0.25">
      <c r="A227" s="2">
        <v>109</v>
      </c>
      <c r="B227" s="2">
        <v>6.6</v>
      </c>
    </row>
    <row r="228" spans="1:2" x14ac:dyDescent="0.25">
      <c r="A228" s="2">
        <v>134</v>
      </c>
      <c r="B228" s="2">
        <v>6.7</v>
      </c>
    </row>
    <row r="229" spans="1:2" x14ac:dyDescent="0.25">
      <c r="A229" s="2">
        <v>117</v>
      </c>
      <c r="B229" s="2">
        <v>6.2</v>
      </c>
    </row>
    <row r="230" spans="1:2" x14ac:dyDescent="0.25">
      <c r="A230" s="2">
        <v>135</v>
      </c>
      <c r="B230" s="2">
        <v>6.1</v>
      </c>
    </row>
    <row r="231" spans="1:2" x14ac:dyDescent="0.25">
      <c r="A231" s="2">
        <v>121</v>
      </c>
      <c r="B231" s="2">
        <v>5.3</v>
      </c>
    </row>
    <row r="232" spans="1:2" x14ac:dyDescent="0.25">
      <c r="A232" s="2">
        <v>117</v>
      </c>
      <c r="B232" s="2">
        <v>6.3</v>
      </c>
    </row>
    <row r="233" spans="1:2" x14ac:dyDescent="0.25">
      <c r="A233" s="2">
        <v>124</v>
      </c>
      <c r="B233" s="2">
        <v>7</v>
      </c>
    </row>
    <row r="234" spans="1:2" x14ac:dyDescent="0.25">
      <c r="A234" s="2">
        <v>140</v>
      </c>
      <c r="B234" s="2">
        <v>7.6</v>
      </c>
    </row>
    <row r="235" spans="1:2" x14ac:dyDescent="0.25">
      <c r="A235" s="2">
        <v>142</v>
      </c>
      <c r="B235" s="2">
        <v>6.7</v>
      </c>
    </row>
    <row r="236" spans="1:2" x14ac:dyDescent="0.25">
      <c r="A236" s="2">
        <v>92</v>
      </c>
      <c r="B236" s="2">
        <v>8.1</v>
      </c>
    </row>
    <row r="237" spans="1:2" x14ac:dyDescent="0.25">
      <c r="A237" s="2">
        <v>138</v>
      </c>
      <c r="B237" s="2">
        <v>6.7</v>
      </c>
    </row>
    <row r="238" spans="1:2" x14ac:dyDescent="0.25">
      <c r="A238" s="2">
        <v>136</v>
      </c>
      <c r="B238" s="2">
        <v>6.5</v>
      </c>
    </row>
    <row r="239" spans="1:2" x14ac:dyDescent="0.25">
      <c r="A239" s="2">
        <v>98</v>
      </c>
      <c r="B239" s="2">
        <v>7.3</v>
      </c>
    </row>
    <row r="240" spans="1:2" x14ac:dyDescent="0.25">
      <c r="A240" s="2">
        <v>116</v>
      </c>
      <c r="B240" s="2">
        <v>5.0999999999999996</v>
      </c>
    </row>
    <row r="241" spans="1:2" x14ac:dyDescent="0.25">
      <c r="A241" s="2">
        <v>153</v>
      </c>
      <c r="B241" s="2">
        <v>6</v>
      </c>
    </row>
    <row r="242" spans="1:2" x14ac:dyDescent="0.25">
      <c r="A242" s="2">
        <v>120</v>
      </c>
      <c r="B242" s="2">
        <v>6.1</v>
      </c>
    </row>
    <row r="243" spans="1:2" x14ac:dyDescent="0.25">
      <c r="A243" s="2">
        <v>101</v>
      </c>
      <c r="B243" s="2">
        <v>5.9</v>
      </c>
    </row>
    <row r="244" spans="1:2" x14ac:dyDescent="0.25">
      <c r="A244" s="2">
        <v>91</v>
      </c>
      <c r="B244" s="2">
        <v>7.8</v>
      </c>
    </row>
    <row r="245" spans="1:2" x14ac:dyDescent="0.25">
      <c r="A245" s="2">
        <v>108</v>
      </c>
      <c r="B245" s="2">
        <v>5.8</v>
      </c>
    </row>
    <row r="246" spans="1:2" x14ac:dyDescent="0.25">
      <c r="A246" s="2">
        <v>112</v>
      </c>
      <c r="B246" s="2">
        <v>6.3</v>
      </c>
    </row>
    <row r="247" spans="1:2" x14ac:dyDescent="0.25">
      <c r="A247" s="2">
        <v>100</v>
      </c>
      <c r="B247" s="2">
        <v>4.3</v>
      </c>
    </row>
    <row r="248" spans="1:2" x14ac:dyDescent="0.25">
      <c r="A248" s="2">
        <v>108</v>
      </c>
      <c r="B248" s="2">
        <v>6.4</v>
      </c>
    </row>
    <row r="249" spans="1:2" x14ac:dyDescent="0.25">
      <c r="A249" s="2">
        <v>114</v>
      </c>
      <c r="B249" s="2">
        <v>6.1</v>
      </c>
    </row>
    <row r="250" spans="1:2" x14ac:dyDescent="0.25">
      <c r="A250" s="2">
        <v>119</v>
      </c>
      <c r="B250" s="2">
        <v>6.5</v>
      </c>
    </row>
    <row r="251" spans="1:2" x14ac:dyDescent="0.25">
      <c r="A251" s="2">
        <v>142</v>
      </c>
      <c r="B251" s="2">
        <v>7.1</v>
      </c>
    </row>
    <row r="252" spans="1:2" x14ac:dyDescent="0.25">
      <c r="A252" s="2">
        <v>125</v>
      </c>
      <c r="B252" s="2">
        <v>6.4</v>
      </c>
    </row>
    <row r="253" spans="1:2" x14ac:dyDescent="0.25">
      <c r="A253" s="2">
        <v>126</v>
      </c>
      <c r="B253" s="2">
        <v>6.5</v>
      </c>
    </row>
    <row r="254" spans="1:2" x14ac:dyDescent="0.25">
      <c r="A254" s="2">
        <v>119</v>
      </c>
      <c r="B254" s="2">
        <v>6.3</v>
      </c>
    </row>
    <row r="255" spans="1:2" x14ac:dyDescent="0.25">
      <c r="A255" s="2">
        <v>170</v>
      </c>
      <c r="B255" s="2">
        <v>7.5</v>
      </c>
    </row>
    <row r="256" spans="1:2" x14ac:dyDescent="0.25">
      <c r="A256" s="2">
        <v>85</v>
      </c>
      <c r="B256" s="2">
        <v>4.9000000000000004</v>
      </c>
    </row>
    <row r="257" spans="1:2" x14ac:dyDescent="0.25">
      <c r="A257" s="2">
        <v>119</v>
      </c>
      <c r="B257" s="2">
        <v>5.8</v>
      </c>
    </row>
    <row r="258" spans="1:2" x14ac:dyDescent="0.25">
      <c r="A258" s="2">
        <v>102</v>
      </c>
      <c r="B258" s="2">
        <v>6.2</v>
      </c>
    </row>
    <row r="259" spans="1:2" x14ac:dyDescent="0.25">
      <c r="A259" s="2">
        <v>103</v>
      </c>
      <c r="B259" s="2">
        <v>5.5</v>
      </c>
    </row>
    <row r="260" spans="1:2" x14ac:dyDescent="0.25">
      <c r="A260" s="2">
        <v>76</v>
      </c>
      <c r="B260" s="2">
        <v>5.4</v>
      </c>
    </row>
    <row r="261" spans="1:2" x14ac:dyDescent="0.25">
      <c r="A261" s="2">
        <v>120</v>
      </c>
      <c r="B261" s="2">
        <v>5.8</v>
      </c>
    </row>
    <row r="262" spans="1:2" x14ac:dyDescent="0.25">
      <c r="A262" s="2">
        <v>127</v>
      </c>
      <c r="B262" s="2">
        <v>7.1</v>
      </c>
    </row>
    <row r="263" spans="1:2" x14ac:dyDescent="0.25">
      <c r="A263" s="2">
        <v>105</v>
      </c>
      <c r="B263" s="2">
        <v>5.4</v>
      </c>
    </row>
    <row r="264" spans="1:2" x14ac:dyDescent="0.25">
      <c r="A264" s="2">
        <v>121</v>
      </c>
      <c r="B264" s="2">
        <v>3.7</v>
      </c>
    </row>
    <row r="265" spans="1:2" x14ac:dyDescent="0.25">
      <c r="A265" s="2">
        <v>114</v>
      </c>
      <c r="B265" s="2">
        <v>6.7</v>
      </c>
    </row>
    <row r="266" spans="1:2" x14ac:dyDescent="0.25">
      <c r="A266" s="2">
        <v>129</v>
      </c>
      <c r="B266" s="2">
        <v>7.2</v>
      </c>
    </row>
    <row r="267" spans="1:2" x14ac:dyDescent="0.25">
      <c r="A267" s="2">
        <v>171</v>
      </c>
      <c r="B267" s="2">
        <v>8.8000000000000007</v>
      </c>
    </row>
    <row r="268" spans="1:2" x14ac:dyDescent="0.25">
      <c r="A268" s="2">
        <v>120</v>
      </c>
      <c r="B268" s="2">
        <v>5.8</v>
      </c>
    </row>
    <row r="269" spans="1:2" x14ac:dyDescent="0.25">
      <c r="A269" s="2">
        <v>165</v>
      </c>
      <c r="B269" s="2">
        <v>6.8</v>
      </c>
    </row>
    <row r="270" spans="1:2" x14ac:dyDescent="0.25">
      <c r="A270" s="2">
        <v>82</v>
      </c>
      <c r="B270" s="2">
        <v>3.8</v>
      </c>
    </row>
    <row r="271" spans="1:2" x14ac:dyDescent="0.25">
      <c r="A271" s="2">
        <v>115</v>
      </c>
      <c r="B271" s="2">
        <v>7.1</v>
      </c>
    </row>
    <row r="272" spans="1:2" x14ac:dyDescent="0.25">
      <c r="A272" s="2">
        <v>194</v>
      </c>
      <c r="B272" s="2">
        <v>7.2</v>
      </c>
    </row>
    <row r="273" spans="1:2" x14ac:dyDescent="0.25">
      <c r="A273" s="2">
        <v>84</v>
      </c>
      <c r="B273" s="2">
        <v>5.9</v>
      </c>
    </row>
    <row r="274" spans="1:2" x14ac:dyDescent="0.25">
      <c r="A274" s="2">
        <v>97</v>
      </c>
      <c r="B274" s="2">
        <v>7.1</v>
      </c>
    </row>
    <row r="275" spans="1:2" x14ac:dyDescent="0.25">
      <c r="A275" s="2">
        <v>151</v>
      </c>
      <c r="B275" s="2">
        <v>8.1</v>
      </c>
    </row>
    <row r="276" spans="1:2" x14ac:dyDescent="0.25">
      <c r="A276" s="2">
        <v>136</v>
      </c>
      <c r="B276" s="2">
        <v>6.9</v>
      </c>
    </row>
    <row r="277" spans="1:2" x14ac:dyDescent="0.25">
      <c r="A277" s="2">
        <v>104</v>
      </c>
      <c r="B277" s="2">
        <v>4.4000000000000004</v>
      </c>
    </row>
    <row r="278" spans="1:2" x14ac:dyDescent="0.25">
      <c r="A278" s="2">
        <v>127</v>
      </c>
      <c r="B278" s="2">
        <v>6.5</v>
      </c>
    </row>
    <row r="279" spans="1:2" x14ac:dyDescent="0.25">
      <c r="A279" s="2">
        <v>171</v>
      </c>
      <c r="B279" s="2">
        <v>8.5</v>
      </c>
    </row>
    <row r="280" spans="1:2" x14ac:dyDescent="0.25">
      <c r="A280" s="2">
        <v>145</v>
      </c>
      <c r="B280" s="2">
        <v>7.7</v>
      </c>
    </row>
    <row r="281" spans="1:2" x14ac:dyDescent="0.25">
      <c r="A281" s="2">
        <v>174</v>
      </c>
      <c r="B281" s="2">
        <v>7.4</v>
      </c>
    </row>
    <row r="282" spans="1:2" x14ac:dyDescent="0.25">
      <c r="A282" s="2">
        <v>144</v>
      </c>
      <c r="B282" s="2">
        <v>8</v>
      </c>
    </row>
    <row r="283" spans="1:2" x14ac:dyDescent="0.25">
      <c r="A283" s="2">
        <v>119</v>
      </c>
      <c r="B283" s="2">
        <v>5.7</v>
      </c>
    </row>
    <row r="284" spans="1:2" x14ac:dyDescent="0.25">
      <c r="A284" s="2">
        <v>153</v>
      </c>
      <c r="B284" s="2">
        <v>8.5</v>
      </c>
    </row>
    <row r="285" spans="1:2" x14ac:dyDescent="0.25">
      <c r="A285" s="2">
        <v>140</v>
      </c>
      <c r="B285" s="2">
        <v>7</v>
      </c>
    </row>
    <row r="286" spans="1:2" x14ac:dyDescent="0.25">
      <c r="A286" s="2">
        <v>176</v>
      </c>
      <c r="B286" s="2">
        <v>7.8</v>
      </c>
    </row>
    <row r="287" spans="1:2" x14ac:dyDescent="0.25">
      <c r="A287" s="2">
        <v>141</v>
      </c>
      <c r="B287" s="2">
        <v>7.2</v>
      </c>
    </row>
    <row r="288" spans="1:2" x14ac:dyDescent="0.25">
      <c r="A288" s="2">
        <v>106</v>
      </c>
      <c r="B288" s="2">
        <v>6.4</v>
      </c>
    </row>
    <row r="289" spans="1:2" x14ac:dyDescent="0.25">
      <c r="A289" s="2">
        <v>98</v>
      </c>
      <c r="B289" s="2">
        <v>5.5</v>
      </c>
    </row>
    <row r="290" spans="1:2" x14ac:dyDescent="0.25">
      <c r="A290" s="2">
        <v>116</v>
      </c>
      <c r="B290" s="2">
        <v>6.7</v>
      </c>
    </row>
    <row r="291" spans="1:2" x14ac:dyDescent="0.25">
      <c r="A291" s="2">
        <v>115</v>
      </c>
      <c r="B291" s="2">
        <v>6.1</v>
      </c>
    </row>
    <row r="292" spans="1:2" x14ac:dyDescent="0.25">
      <c r="A292" s="2">
        <v>165</v>
      </c>
      <c r="B292" s="2">
        <v>8.5</v>
      </c>
    </row>
    <row r="293" spans="1:2" x14ac:dyDescent="0.25">
      <c r="A293" s="2">
        <v>91</v>
      </c>
      <c r="B293" s="2">
        <v>6.9</v>
      </c>
    </row>
    <row r="294" spans="1:2" x14ac:dyDescent="0.25">
      <c r="A294" s="2">
        <v>78</v>
      </c>
      <c r="B294" s="2">
        <v>7.3</v>
      </c>
    </row>
    <row r="295" spans="1:2" x14ac:dyDescent="0.25">
      <c r="A295" s="2">
        <v>103</v>
      </c>
      <c r="B295" s="2">
        <v>6.7</v>
      </c>
    </row>
    <row r="296" spans="1:2" x14ac:dyDescent="0.25">
      <c r="A296" s="2">
        <v>131</v>
      </c>
      <c r="B296" s="2">
        <v>6.9</v>
      </c>
    </row>
    <row r="297" spans="1:2" x14ac:dyDescent="0.25">
      <c r="A297" s="2">
        <v>104</v>
      </c>
      <c r="B297" s="2">
        <v>5.0999999999999996</v>
      </c>
    </row>
    <row r="298" spans="1:2" x14ac:dyDescent="0.25">
      <c r="A298" s="2">
        <v>101</v>
      </c>
      <c r="B298" s="2">
        <v>6.8</v>
      </c>
    </row>
    <row r="299" spans="1:2" x14ac:dyDescent="0.25">
      <c r="A299" s="2">
        <v>111</v>
      </c>
      <c r="B299" s="2">
        <v>5.8</v>
      </c>
    </row>
    <row r="300" spans="1:2" x14ac:dyDescent="0.25">
      <c r="A300" s="2">
        <v>102</v>
      </c>
      <c r="B300" s="2">
        <v>6.7</v>
      </c>
    </row>
    <row r="301" spans="1:2" x14ac:dyDescent="0.25">
      <c r="A301" s="2">
        <v>103</v>
      </c>
      <c r="B301" s="2">
        <v>6</v>
      </c>
    </row>
    <row r="302" spans="1:2" x14ac:dyDescent="0.25">
      <c r="A302" s="2">
        <v>121</v>
      </c>
      <c r="B302" s="2">
        <v>5.7</v>
      </c>
    </row>
    <row r="303" spans="1:2" x14ac:dyDescent="0.25">
      <c r="A303" s="2">
        <v>143</v>
      </c>
      <c r="B303" s="2">
        <v>8</v>
      </c>
    </row>
    <row r="304" spans="1:2" x14ac:dyDescent="0.25">
      <c r="A304" s="2">
        <v>240</v>
      </c>
      <c r="B304" s="2">
        <v>8.1999999999999993</v>
      </c>
    </row>
    <row r="305" spans="1:2" x14ac:dyDescent="0.25">
      <c r="A305" s="2">
        <v>121</v>
      </c>
      <c r="B305" s="2">
        <v>5.4</v>
      </c>
    </row>
    <row r="306" spans="1:2" x14ac:dyDescent="0.25">
      <c r="A306" s="2">
        <v>129</v>
      </c>
      <c r="B306" s="2">
        <v>7.2</v>
      </c>
    </row>
    <row r="307" spans="1:2" x14ac:dyDescent="0.25">
      <c r="A307" s="2">
        <v>172</v>
      </c>
      <c r="B307" s="2">
        <v>7.5</v>
      </c>
    </row>
    <row r="308" spans="1:2" x14ac:dyDescent="0.25">
      <c r="A308" s="2">
        <v>101</v>
      </c>
      <c r="B308" s="2">
        <v>7</v>
      </c>
    </row>
    <row r="309" spans="1:2" x14ac:dyDescent="0.25">
      <c r="A309" s="2">
        <v>87</v>
      </c>
      <c r="B309" s="2">
        <v>3.3</v>
      </c>
    </row>
    <row r="310" spans="1:2" x14ac:dyDescent="0.25">
      <c r="A310" s="2">
        <v>101</v>
      </c>
      <c r="B310" s="2">
        <v>6</v>
      </c>
    </row>
    <row r="311" spans="1:2" x14ac:dyDescent="0.25">
      <c r="A311" s="2">
        <v>95</v>
      </c>
      <c r="B311" s="2">
        <v>7.1</v>
      </c>
    </row>
    <row r="312" spans="1:2" x14ac:dyDescent="0.25">
      <c r="A312" s="2">
        <v>102</v>
      </c>
      <c r="B312" s="2">
        <v>5.4</v>
      </c>
    </row>
    <row r="313" spans="1:2" x14ac:dyDescent="0.25">
      <c r="A313" s="2">
        <v>131</v>
      </c>
      <c r="B313" s="2">
        <v>6.1</v>
      </c>
    </row>
    <row r="314" spans="1:2" x14ac:dyDescent="0.25">
      <c r="A314" s="2">
        <v>114</v>
      </c>
      <c r="B314" s="2">
        <v>5.3</v>
      </c>
    </row>
    <row r="315" spans="1:2" x14ac:dyDescent="0.25">
      <c r="A315" s="2">
        <v>94</v>
      </c>
      <c r="B315" s="2">
        <v>2.2000000000000002</v>
      </c>
    </row>
    <row r="316" spans="1:2" x14ac:dyDescent="0.25">
      <c r="A316" s="2">
        <v>122</v>
      </c>
      <c r="B316" s="2">
        <v>7</v>
      </c>
    </row>
    <row r="317" spans="1:2" x14ac:dyDescent="0.25">
      <c r="A317" s="2">
        <v>95</v>
      </c>
      <c r="B317" s="2">
        <v>3.8</v>
      </c>
    </row>
    <row r="318" spans="1:2" x14ac:dyDescent="0.25">
      <c r="A318" s="2">
        <v>115</v>
      </c>
      <c r="B318" s="2">
        <v>6.9</v>
      </c>
    </row>
    <row r="319" spans="1:2" x14ac:dyDescent="0.25">
      <c r="A319" s="2">
        <v>88</v>
      </c>
      <c r="B319" s="2">
        <v>7.2</v>
      </c>
    </row>
    <row r="320" spans="1:2" x14ac:dyDescent="0.25">
      <c r="A320" s="2">
        <v>110</v>
      </c>
      <c r="B320" s="2">
        <v>7.3</v>
      </c>
    </row>
    <row r="321" spans="1:2" x14ac:dyDescent="0.25">
      <c r="A321" s="2">
        <v>130</v>
      </c>
      <c r="B321" s="2">
        <v>6.3</v>
      </c>
    </row>
    <row r="322" spans="1:2" x14ac:dyDescent="0.25">
      <c r="A322" s="2">
        <v>216</v>
      </c>
      <c r="B322" s="2">
        <v>7.5</v>
      </c>
    </row>
    <row r="323" spans="1:2" x14ac:dyDescent="0.25">
      <c r="A323" s="2">
        <v>146</v>
      </c>
      <c r="B323" s="2">
        <v>7.6</v>
      </c>
    </row>
    <row r="324" spans="1:2" x14ac:dyDescent="0.25">
      <c r="A324" s="2">
        <v>85</v>
      </c>
      <c r="B324" s="2">
        <v>6.8</v>
      </c>
    </row>
    <row r="325" spans="1:2" x14ac:dyDescent="0.25">
      <c r="A325" s="2">
        <v>93</v>
      </c>
      <c r="B325" s="2">
        <v>5.2</v>
      </c>
    </row>
    <row r="326" spans="1:2" x14ac:dyDescent="0.25">
      <c r="A326" s="2">
        <v>152</v>
      </c>
      <c r="B326" s="2">
        <v>7.7</v>
      </c>
    </row>
    <row r="327" spans="1:2" x14ac:dyDescent="0.25">
      <c r="A327" s="2">
        <v>85</v>
      </c>
      <c r="B327" s="2">
        <v>6.2</v>
      </c>
    </row>
    <row r="328" spans="1:2" x14ac:dyDescent="0.25">
      <c r="A328" s="2">
        <v>126</v>
      </c>
      <c r="B328" s="2">
        <v>7.7</v>
      </c>
    </row>
    <row r="329" spans="1:2" x14ac:dyDescent="0.25">
      <c r="A329" s="2">
        <v>146</v>
      </c>
      <c r="B329" s="2">
        <v>4.3</v>
      </c>
    </row>
    <row r="330" spans="1:2" x14ac:dyDescent="0.25">
      <c r="A330" s="2">
        <v>89</v>
      </c>
      <c r="B330" s="2">
        <v>6.9</v>
      </c>
    </row>
    <row r="331" spans="1:2" x14ac:dyDescent="0.25">
      <c r="A331" s="2">
        <v>88</v>
      </c>
      <c r="B331" s="2">
        <v>6.6</v>
      </c>
    </row>
    <row r="332" spans="1:2" x14ac:dyDescent="0.25">
      <c r="A332" s="2">
        <v>105</v>
      </c>
      <c r="B332" s="2">
        <v>7</v>
      </c>
    </row>
    <row r="333" spans="1:2" x14ac:dyDescent="0.25">
      <c r="A333" s="2">
        <v>135</v>
      </c>
      <c r="B333" s="2">
        <v>6.7</v>
      </c>
    </row>
    <row r="334" spans="1:2" x14ac:dyDescent="0.25">
      <c r="A334" s="2">
        <v>100</v>
      </c>
      <c r="B334" s="2">
        <v>8.1999999999999993</v>
      </c>
    </row>
    <row r="335" spans="1:2" x14ac:dyDescent="0.25">
      <c r="A335" s="2">
        <v>192</v>
      </c>
      <c r="B335" s="2">
        <v>8.9</v>
      </c>
    </row>
    <row r="336" spans="1:2" x14ac:dyDescent="0.25">
      <c r="A336" s="2">
        <v>172</v>
      </c>
      <c r="B336" s="2">
        <v>8.6999999999999993</v>
      </c>
    </row>
    <row r="337" spans="1:2" x14ac:dyDescent="0.25">
      <c r="A337" s="2">
        <v>102</v>
      </c>
      <c r="B337" s="2">
        <v>5.5</v>
      </c>
    </row>
    <row r="338" spans="1:2" x14ac:dyDescent="0.25">
      <c r="A338" s="2">
        <v>100</v>
      </c>
      <c r="B338" s="2">
        <v>5.7</v>
      </c>
    </row>
    <row r="339" spans="1:2" x14ac:dyDescent="0.25">
      <c r="A339" s="2">
        <v>119</v>
      </c>
      <c r="B339" s="2">
        <v>6.3</v>
      </c>
    </row>
    <row r="340" spans="1:2" x14ac:dyDescent="0.25">
      <c r="A340" s="2">
        <v>92</v>
      </c>
      <c r="B340" s="2">
        <v>5.9</v>
      </c>
    </row>
    <row r="341" spans="1:2" x14ac:dyDescent="0.25">
      <c r="A341" s="2">
        <v>105</v>
      </c>
      <c r="B341" s="2">
        <v>7.6</v>
      </c>
    </row>
    <row r="342" spans="1:2" x14ac:dyDescent="0.25">
      <c r="A342" s="2">
        <v>107</v>
      </c>
      <c r="B342" s="2">
        <v>6.6</v>
      </c>
    </row>
    <row r="343" spans="1:2" x14ac:dyDescent="0.25">
      <c r="A343" s="2">
        <v>101</v>
      </c>
      <c r="B343" s="2">
        <v>5.3</v>
      </c>
    </row>
    <row r="344" spans="1:2" x14ac:dyDescent="0.25">
      <c r="A344" s="2">
        <v>137</v>
      </c>
      <c r="B344" s="2">
        <v>6</v>
      </c>
    </row>
    <row r="345" spans="1:2" x14ac:dyDescent="0.25">
      <c r="A345" s="2">
        <v>115</v>
      </c>
      <c r="B345" s="2">
        <v>8</v>
      </c>
    </row>
    <row r="346" spans="1:2" x14ac:dyDescent="0.25">
      <c r="A346" s="2">
        <v>124</v>
      </c>
      <c r="B346" s="2">
        <v>5.6</v>
      </c>
    </row>
    <row r="347" spans="1:2" x14ac:dyDescent="0.25">
      <c r="A347" s="2">
        <v>118</v>
      </c>
      <c r="B347" s="2">
        <v>5.9</v>
      </c>
    </row>
    <row r="348" spans="1:2" x14ac:dyDescent="0.25">
      <c r="A348" s="2">
        <v>98</v>
      </c>
      <c r="B348" s="2">
        <v>7.3</v>
      </c>
    </row>
    <row r="349" spans="1:2" x14ac:dyDescent="0.25">
      <c r="A349" s="2">
        <v>82</v>
      </c>
      <c r="B349" s="2">
        <v>7.9</v>
      </c>
    </row>
    <row r="350" spans="1:2" x14ac:dyDescent="0.25">
      <c r="A350" s="2">
        <v>98</v>
      </c>
      <c r="B350" s="2">
        <v>6.8</v>
      </c>
    </row>
    <row r="351" spans="1:2" x14ac:dyDescent="0.25">
      <c r="A351" s="2">
        <v>90</v>
      </c>
      <c r="B351" s="2">
        <v>6.6</v>
      </c>
    </row>
    <row r="352" spans="1:2" x14ac:dyDescent="0.25">
      <c r="A352" s="2">
        <v>130</v>
      </c>
      <c r="B352" s="2">
        <v>6.6</v>
      </c>
    </row>
    <row r="353" spans="1:2" x14ac:dyDescent="0.25">
      <c r="A353" s="2">
        <v>90</v>
      </c>
      <c r="B353" s="2">
        <v>7</v>
      </c>
    </row>
    <row r="354" spans="1:2" x14ac:dyDescent="0.25">
      <c r="A354" s="2">
        <v>94</v>
      </c>
      <c r="B354" s="2">
        <v>7</v>
      </c>
    </row>
    <row r="355" spans="1:2" x14ac:dyDescent="0.25">
      <c r="A355" s="2">
        <v>114</v>
      </c>
      <c r="B355" s="2">
        <v>7.3</v>
      </c>
    </row>
    <row r="356" spans="1:2" x14ac:dyDescent="0.25">
      <c r="A356" s="2">
        <v>94</v>
      </c>
      <c r="B356" s="2">
        <v>5.5</v>
      </c>
    </row>
    <row r="357" spans="1:2" x14ac:dyDescent="0.25">
      <c r="A357" s="2">
        <v>151</v>
      </c>
      <c r="B357" s="2">
        <v>8.5</v>
      </c>
    </row>
    <row r="358" spans="1:2" x14ac:dyDescent="0.25">
      <c r="A358" s="2">
        <v>88</v>
      </c>
      <c r="B358" s="2">
        <v>7.5</v>
      </c>
    </row>
    <row r="359" spans="1:2" x14ac:dyDescent="0.25">
      <c r="A359" s="2">
        <v>121</v>
      </c>
      <c r="B359" s="2">
        <v>7</v>
      </c>
    </row>
    <row r="360" spans="1:2" x14ac:dyDescent="0.25">
      <c r="A360" s="2">
        <v>158</v>
      </c>
      <c r="B360" s="2">
        <v>7.8</v>
      </c>
    </row>
    <row r="361" spans="1:2" x14ac:dyDescent="0.25">
      <c r="A361" s="2">
        <v>128</v>
      </c>
      <c r="B361" s="2">
        <v>7.6</v>
      </c>
    </row>
    <row r="362" spans="1:2" x14ac:dyDescent="0.25">
      <c r="A362" s="2">
        <v>128</v>
      </c>
      <c r="B362" s="2">
        <v>7.6</v>
      </c>
    </row>
    <row r="363" spans="1:2" x14ac:dyDescent="0.25">
      <c r="A363" s="2">
        <v>141</v>
      </c>
      <c r="B363" s="2">
        <v>6.1</v>
      </c>
    </row>
    <row r="364" spans="1:2" x14ac:dyDescent="0.25">
      <c r="A364" s="2">
        <v>95</v>
      </c>
      <c r="B364" s="2">
        <v>6.8</v>
      </c>
    </row>
    <row r="365" spans="1:2" x14ac:dyDescent="0.25">
      <c r="A365" s="2">
        <v>92</v>
      </c>
      <c r="B365" s="2">
        <v>5</v>
      </c>
    </row>
    <row r="366" spans="1:2" x14ac:dyDescent="0.25">
      <c r="A366" s="2">
        <v>121</v>
      </c>
      <c r="B366" s="2">
        <v>7.1</v>
      </c>
    </row>
    <row r="367" spans="1:2" x14ac:dyDescent="0.25">
      <c r="A367" s="2">
        <v>113</v>
      </c>
      <c r="B367" s="2">
        <v>5.5</v>
      </c>
    </row>
    <row r="368" spans="1:2" x14ac:dyDescent="0.25">
      <c r="A368" s="2">
        <v>106</v>
      </c>
      <c r="B368" s="2">
        <v>5.6</v>
      </c>
    </row>
    <row r="369" spans="1:2" x14ac:dyDescent="0.25">
      <c r="A369" s="2">
        <v>146</v>
      </c>
      <c r="B369" s="2">
        <v>7.1</v>
      </c>
    </row>
    <row r="370" spans="1:2" x14ac:dyDescent="0.25">
      <c r="A370" s="2">
        <v>88</v>
      </c>
      <c r="B370" s="2">
        <v>4.9000000000000004</v>
      </c>
    </row>
    <row r="371" spans="1:2" x14ac:dyDescent="0.25">
      <c r="A371" s="2">
        <v>150</v>
      </c>
      <c r="B371" s="2">
        <v>7.4</v>
      </c>
    </row>
    <row r="372" spans="1:2" x14ac:dyDescent="0.25">
      <c r="A372" s="2">
        <v>119</v>
      </c>
      <c r="B372" s="2">
        <v>5.7</v>
      </c>
    </row>
    <row r="373" spans="1:2" x14ac:dyDescent="0.25">
      <c r="A373" s="2">
        <v>128</v>
      </c>
      <c r="B373" s="2">
        <v>6.4</v>
      </c>
    </row>
    <row r="374" spans="1:2" x14ac:dyDescent="0.25">
      <c r="A374" s="2">
        <v>106</v>
      </c>
      <c r="B374" s="2">
        <v>5.9</v>
      </c>
    </row>
    <row r="375" spans="1:2" x14ac:dyDescent="0.25">
      <c r="A375" s="2">
        <v>117</v>
      </c>
      <c r="B375" s="2">
        <v>5.5</v>
      </c>
    </row>
    <row r="376" spans="1:2" x14ac:dyDescent="0.25">
      <c r="A376" s="2">
        <v>129</v>
      </c>
      <c r="B376" s="2">
        <v>6.9</v>
      </c>
    </row>
    <row r="377" spans="1:2" x14ac:dyDescent="0.25">
      <c r="A377" s="2">
        <v>116</v>
      </c>
      <c r="B377" s="2">
        <v>6.2</v>
      </c>
    </row>
    <row r="378" spans="1:2" x14ac:dyDescent="0.25">
      <c r="A378" s="2">
        <v>114</v>
      </c>
      <c r="B378" s="2">
        <v>7</v>
      </c>
    </row>
    <row r="379" spans="1:2" x14ac:dyDescent="0.25">
      <c r="A379" s="2">
        <v>114</v>
      </c>
      <c r="B379" s="2">
        <v>5.6</v>
      </c>
    </row>
    <row r="380" spans="1:2" x14ac:dyDescent="0.25">
      <c r="A380" s="2">
        <v>96</v>
      </c>
      <c r="B380" s="2">
        <v>7</v>
      </c>
    </row>
    <row r="381" spans="1:2" x14ac:dyDescent="0.25">
      <c r="A381" s="2">
        <v>132</v>
      </c>
      <c r="B381" s="2">
        <v>6.8</v>
      </c>
    </row>
    <row r="382" spans="1:2" x14ac:dyDescent="0.25">
      <c r="A382" s="2">
        <v>104</v>
      </c>
      <c r="B382" s="2">
        <v>5.4</v>
      </c>
    </row>
    <row r="383" spans="1:2" x14ac:dyDescent="0.25">
      <c r="A383" s="2">
        <v>111</v>
      </c>
      <c r="B383" s="2">
        <v>6.1</v>
      </c>
    </row>
    <row r="384" spans="1:2" x14ac:dyDescent="0.25">
      <c r="A384" s="2">
        <v>138</v>
      </c>
      <c r="B384" s="2">
        <v>6.7</v>
      </c>
    </row>
    <row r="385" spans="1:2" x14ac:dyDescent="0.25">
      <c r="A385" s="2">
        <v>100</v>
      </c>
      <c r="B385" s="2">
        <v>4.3</v>
      </c>
    </row>
    <row r="386" spans="1:2" x14ac:dyDescent="0.25">
      <c r="A386" s="2">
        <v>129</v>
      </c>
      <c r="B386" s="2">
        <v>6.9</v>
      </c>
    </row>
    <row r="387" spans="1:2" x14ac:dyDescent="0.25">
      <c r="A387" s="2">
        <v>144</v>
      </c>
      <c r="B387" s="2">
        <v>8</v>
      </c>
    </row>
    <row r="388" spans="1:2" x14ac:dyDescent="0.25">
      <c r="A388" s="2">
        <v>110</v>
      </c>
      <c r="B388" s="2">
        <v>4.4000000000000004</v>
      </c>
    </row>
    <row r="389" spans="1:2" x14ac:dyDescent="0.25">
      <c r="A389" s="2">
        <v>140</v>
      </c>
      <c r="B389" s="2">
        <v>7.3</v>
      </c>
    </row>
    <row r="390" spans="1:2" x14ac:dyDescent="0.25">
      <c r="A390" s="2">
        <v>113</v>
      </c>
      <c r="B390" s="2">
        <v>6.3</v>
      </c>
    </row>
    <row r="391" spans="1:2" x14ac:dyDescent="0.25">
      <c r="A391" s="2">
        <v>106</v>
      </c>
      <c r="B391" s="2">
        <v>6.7</v>
      </c>
    </row>
    <row r="392" spans="1:2" x14ac:dyDescent="0.25">
      <c r="A392" s="2">
        <v>143</v>
      </c>
      <c r="B392" s="2">
        <v>7.7</v>
      </c>
    </row>
    <row r="393" spans="1:2" x14ac:dyDescent="0.25">
      <c r="A393" s="2">
        <v>108</v>
      </c>
      <c r="B393" s="2">
        <v>6.5</v>
      </c>
    </row>
    <row r="394" spans="1:2" x14ac:dyDescent="0.25">
      <c r="A394" s="2">
        <v>108</v>
      </c>
      <c r="B394" s="2">
        <v>7.8</v>
      </c>
    </row>
    <row r="395" spans="1:2" x14ac:dyDescent="0.25">
      <c r="A395" s="2">
        <v>124</v>
      </c>
      <c r="B395" s="2">
        <v>6.4</v>
      </c>
    </row>
    <row r="396" spans="1:2" x14ac:dyDescent="0.25">
      <c r="A396" s="2">
        <v>116</v>
      </c>
      <c r="B396" s="2">
        <v>7.8</v>
      </c>
    </row>
    <row r="397" spans="1:2" x14ac:dyDescent="0.25">
      <c r="A397" s="2">
        <v>110</v>
      </c>
      <c r="B397" s="2">
        <v>5.8</v>
      </c>
    </row>
    <row r="398" spans="1:2" x14ac:dyDescent="0.25">
      <c r="A398" s="2">
        <v>91</v>
      </c>
      <c r="B398" s="2">
        <v>7.1</v>
      </c>
    </row>
    <row r="399" spans="1:2" x14ac:dyDescent="0.25">
      <c r="A399" s="2">
        <v>107</v>
      </c>
      <c r="B399" s="2">
        <v>7.1</v>
      </c>
    </row>
    <row r="400" spans="1:2" x14ac:dyDescent="0.25">
      <c r="A400" s="2">
        <v>115</v>
      </c>
      <c r="B400" s="2">
        <v>6.8</v>
      </c>
    </row>
    <row r="401" spans="1:2" x14ac:dyDescent="0.25">
      <c r="A401" s="2">
        <v>100</v>
      </c>
      <c r="B401" s="2">
        <v>4.8</v>
      </c>
    </row>
    <row r="402" spans="1:2" x14ac:dyDescent="0.25">
      <c r="A402" s="2">
        <v>104</v>
      </c>
      <c r="B402" s="2">
        <v>6.2</v>
      </c>
    </row>
    <row r="403" spans="1:2" x14ac:dyDescent="0.25">
      <c r="A403" s="2">
        <v>138</v>
      </c>
      <c r="B403" s="2">
        <v>6.9</v>
      </c>
    </row>
    <row r="404" spans="1:2" x14ac:dyDescent="0.25">
      <c r="A404" s="2">
        <v>140</v>
      </c>
      <c r="B404" s="2">
        <v>7.3</v>
      </c>
    </row>
    <row r="405" spans="1:2" x14ac:dyDescent="0.25">
      <c r="A405" s="2">
        <v>120</v>
      </c>
      <c r="B405" s="2">
        <v>6.6</v>
      </c>
    </row>
    <row r="406" spans="1:2" x14ac:dyDescent="0.25">
      <c r="A406" s="2">
        <v>122</v>
      </c>
      <c r="B406" s="2">
        <v>6.9</v>
      </c>
    </row>
    <row r="407" spans="1:2" x14ac:dyDescent="0.25">
      <c r="A407" s="2">
        <v>83</v>
      </c>
      <c r="B407" s="2">
        <v>6.2</v>
      </c>
    </row>
    <row r="408" spans="1:2" x14ac:dyDescent="0.25">
      <c r="A408" s="2">
        <v>139</v>
      </c>
      <c r="B408" s="2">
        <v>6.7</v>
      </c>
    </row>
    <row r="409" spans="1:2" x14ac:dyDescent="0.25">
      <c r="A409" s="2">
        <v>131</v>
      </c>
      <c r="B409" s="2">
        <v>7.6</v>
      </c>
    </row>
    <row r="410" spans="1:2" x14ac:dyDescent="0.25">
      <c r="A410" s="2">
        <v>104</v>
      </c>
      <c r="B410" s="2">
        <v>6.7</v>
      </c>
    </row>
    <row r="411" spans="1:2" x14ac:dyDescent="0.25">
      <c r="A411" s="2">
        <v>130</v>
      </c>
      <c r="B411" s="2">
        <v>6.2</v>
      </c>
    </row>
    <row r="412" spans="1:2" x14ac:dyDescent="0.25">
      <c r="A412" s="2">
        <v>145</v>
      </c>
      <c r="B412" s="2">
        <v>7.3</v>
      </c>
    </row>
    <row r="413" spans="1:2" x14ac:dyDescent="0.25">
      <c r="A413" s="2">
        <v>104</v>
      </c>
      <c r="B413" s="2">
        <v>6</v>
      </c>
    </row>
    <row r="414" spans="1:2" x14ac:dyDescent="0.25">
      <c r="A414" s="2">
        <v>97</v>
      </c>
      <c r="B414" s="2">
        <v>7.1</v>
      </c>
    </row>
    <row r="415" spans="1:2" x14ac:dyDescent="0.25">
      <c r="A415" s="2">
        <v>178</v>
      </c>
      <c r="B415" s="2">
        <v>7.1</v>
      </c>
    </row>
    <row r="416" spans="1:2" x14ac:dyDescent="0.25">
      <c r="A416" s="2">
        <v>108</v>
      </c>
      <c r="B416" s="2">
        <v>5.5</v>
      </c>
    </row>
    <row r="417" spans="1:2" x14ac:dyDescent="0.25">
      <c r="A417" s="2">
        <v>123</v>
      </c>
      <c r="B417" s="2">
        <v>7.8</v>
      </c>
    </row>
    <row r="418" spans="1:2" x14ac:dyDescent="0.25">
      <c r="A418" s="2">
        <v>106</v>
      </c>
      <c r="B418" s="2">
        <v>5.6</v>
      </c>
    </row>
    <row r="419" spans="1:2" x14ac:dyDescent="0.25">
      <c r="A419" s="2">
        <v>112</v>
      </c>
      <c r="B419" s="2">
        <v>7.5</v>
      </c>
    </row>
    <row r="420" spans="1:2" x14ac:dyDescent="0.25">
      <c r="A420" s="2">
        <v>135</v>
      </c>
      <c r="B420" s="2">
        <v>5.4</v>
      </c>
    </row>
    <row r="421" spans="1:2" x14ac:dyDescent="0.25">
      <c r="A421" s="2">
        <v>109</v>
      </c>
      <c r="B421" s="2">
        <v>4.3</v>
      </c>
    </row>
    <row r="422" spans="1:2" x14ac:dyDescent="0.25">
      <c r="A422" s="2">
        <v>86</v>
      </c>
      <c r="B422" s="2">
        <v>4.9000000000000004</v>
      </c>
    </row>
    <row r="423" spans="1:2" x14ac:dyDescent="0.25">
      <c r="A423" s="2">
        <v>95</v>
      </c>
      <c r="B423" s="2">
        <v>7.1</v>
      </c>
    </row>
    <row r="424" spans="1:2" x14ac:dyDescent="0.25">
      <c r="A424" s="2">
        <v>107</v>
      </c>
      <c r="B424" s="2">
        <v>6.4</v>
      </c>
    </row>
    <row r="425" spans="1:2" x14ac:dyDescent="0.25">
      <c r="A425" s="2">
        <v>130</v>
      </c>
      <c r="B425" s="2">
        <v>6.9</v>
      </c>
    </row>
    <row r="426" spans="1:2" x14ac:dyDescent="0.25">
      <c r="A426" s="2">
        <v>82</v>
      </c>
      <c r="B426" s="2">
        <v>4.3</v>
      </c>
    </row>
    <row r="427" spans="1:2" x14ac:dyDescent="0.25">
      <c r="A427" s="2">
        <v>88</v>
      </c>
      <c r="B427" s="2">
        <v>6.1</v>
      </c>
    </row>
    <row r="428" spans="1:2" x14ac:dyDescent="0.25">
      <c r="A428" s="2">
        <v>120</v>
      </c>
      <c r="B428" s="2">
        <v>7</v>
      </c>
    </row>
    <row r="429" spans="1:2" x14ac:dyDescent="0.25">
      <c r="A429" s="2">
        <v>162</v>
      </c>
      <c r="B429" s="2">
        <v>7.7</v>
      </c>
    </row>
    <row r="430" spans="1:2" x14ac:dyDescent="0.25">
      <c r="A430" s="2">
        <v>123</v>
      </c>
      <c r="B430" s="2">
        <v>5.9</v>
      </c>
    </row>
    <row r="431" spans="1:2" x14ac:dyDescent="0.25">
      <c r="A431" s="2">
        <v>101</v>
      </c>
      <c r="B431" s="2">
        <v>6.7</v>
      </c>
    </row>
    <row r="432" spans="1:2" x14ac:dyDescent="0.25">
      <c r="A432" s="2">
        <v>113</v>
      </c>
      <c r="B432" s="2">
        <v>6.5</v>
      </c>
    </row>
    <row r="433" spans="1:2" x14ac:dyDescent="0.25">
      <c r="A433" s="2">
        <v>110</v>
      </c>
      <c r="B433" s="2">
        <v>7.1</v>
      </c>
    </row>
    <row r="434" spans="1:2" x14ac:dyDescent="0.25">
      <c r="A434" s="2">
        <v>142</v>
      </c>
      <c r="B434" s="2">
        <v>7.3</v>
      </c>
    </row>
    <row r="435" spans="1:2" x14ac:dyDescent="0.25">
      <c r="A435" s="2">
        <v>102</v>
      </c>
      <c r="B435" s="2">
        <v>6.5</v>
      </c>
    </row>
    <row r="436" spans="1:2" x14ac:dyDescent="0.25">
      <c r="A436" s="2">
        <v>126</v>
      </c>
      <c r="B436" s="2">
        <v>7</v>
      </c>
    </row>
    <row r="437" spans="1:2" x14ac:dyDescent="0.25">
      <c r="A437" s="2">
        <v>83</v>
      </c>
      <c r="B437" s="2">
        <v>6.8</v>
      </c>
    </row>
    <row r="438" spans="1:2" x14ac:dyDescent="0.25">
      <c r="A438" s="2">
        <v>85</v>
      </c>
      <c r="B438" s="2">
        <v>7.2</v>
      </c>
    </row>
    <row r="439" spans="1:2" x14ac:dyDescent="0.25">
      <c r="A439" s="2">
        <v>97</v>
      </c>
      <c r="B439" s="2">
        <v>6.4</v>
      </c>
    </row>
    <row r="440" spans="1:2" x14ac:dyDescent="0.25">
      <c r="A440" s="2">
        <v>120</v>
      </c>
      <c r="B440" s="2">
        <v>6.1</v>
      </c>
    </row>
    <row r="441" spans="1:2" x14ac:dyDescent="0.25">
      <c r="A441" s="2">
        <v>116</v>
      </c>
      <c r="B441" s="2">
        <v>6.7</v>
      </c>
    </row>
    <row r="442" spans="1:2" x14ac:dyDescent="0.25">
      <c r="A442" s="2">
        <v>113</v>
      </c>
      <c r="B442" s="2">
        <v>6.4</v>
      </c>
    </row>
    <row r="443" spans="1:2" x14ac:dyDescent="0.25">
      <c r="A443" s="2">
        <v>87</v>
      </c>
      <c r="B443" s="2">
        <v>4.4000000000000004</v>
      </c>
    </row>
    <row r="444" spans="1:2" x14ac:dyDescent="0.25">
      <c r="A444" s="2">
        <v>101</v>
      </c>
      <c r="B444" s="2">
        <v>5.4</v>
      </c>
    </row>
    <row r="445" spans="1:2" x14ac:dyDescent="0.25">
      <c r="A445" s="2">
        <v>110</v>
      </c>
      <c r="B445" s="2">
        <v>6.5</v>
      </c>
    </row>
    <row r="446" spans="1:2" x14ac:dyDescent="0.25">
      <c r="A446" s="2">
        <v>128</v>
      </c>
      <c r="B446" s="2">
        <v>6.7</v>
      </c>
    </row>
    <row r="447" spans="1:2" x14ac:dyDescent="0.25">
      <c r="A447" s="2">
        <v>138</v>
      </c>
      <c r="B447" s="2">
        <v>8.1</v>
      </c>
    </row>
    <row r="448" spans="1:2" x14ac:dyDescent="0.25">
      <c r="A448" s="2">
        <v>88</v>
      </c>
      <c r="B448" s="2">
        <v>5.6</v>
      </c>
    </row>
    <row r="449" spans="1:2" x14ac:dyDescent="0.25">
      <c r="A449" s="2">
        <v>91</v>
      </c>
      <c r="B449" s="2">
        <v>6.3</v>
      </c>
    </row>
    <row r="450" spans="1:2" x14ac:dyDescent="0.25">
      <c r="A450" s="2">
        <v>138</v>
      </c>
      <c r="B450" s="2">
        <v>7.3</v>
      </c>
    </row>
    <row r="451" spans="1:2" x14ac:dyDescent="0.25">
      <c r="A451" s="2">
        <v>99</v>
      </c>
      <c r="B451" s="2">
        <v>6.1</v>
      </c>
    </row>
    <row r="452" spans="1:2" x14ac:dyDescent="0.25">
      <c r="A452" s="2">
        <v>117</v>
      </c>
      <c r="B452" s="2">
        <v>7.7</v>
      </c>
    </row>
    <row r="453" spans="1:2" x14ac:dyDescent="0.25">
      <c r="A453" s="2">
        <v>117</v>
      </c>
      <c r="B453" s="2">
        <v>6.4</v>
      </c>
    </row>
    <row r="454" spans="1:2" x14ac:dyDescent="0.25">
      <c r="A454" s="2">
        <v>123</v>
      </c>
      <c r="B454" s="2">
        <v>6.8</v>
      </c>
    </row>
    <row r="455" spans="1:2" x14ac:dyDescent="0.25">
      <c r="A455" s="2">
        <v>118</v>
      </c>
      <c r="B455" s="2">
        <v>6.6</v>
      </c>
    </row>
    <row r="456" spans="1:2" x14ac:dyDescent="0.25">
      <c r="A456" s="2">
        <v>154</v>
      </c>
      <c r="B456" s="2">
        <v>7.2</v>
      </c>
    </row>
    <row r="457" spans="1:2" x14ac:dyDescent="0.25">
      <c r="A457" s="2">
        <v>118</v>
      </c>
      <c r="B457" s="2">
        <v>6.9</v>
      </c>
    </row>
    <row r="458" spans="1:2" x14ac:dyDescent="0.25">
      <c r="A458" s="2">
        <v>90</v>
      </c>
      <c r="B458" s="2">
        <v>5.2</v>
      </c>
    </row>
    <row r="459" spans="1:2" x14ac:dyDescent="0.25">
      <c r="A459" s="2">
        <v>113</v>
      </c>
      <c r="B459" s="2">
        <v>4.9000000000000004</v>
      </c>
    </row>
    <row r="460" spans="1:2" x14ac:dyDescent="0.25">
      <c r="A460" s="2">
        <v>88</v>
      </c>
      <c r="B460" s="2">
        <v>6.3</v>
      </c>
    </row>
    <row r="461" spans="1:2" x14ac:dyDescent="0.25">
      <c r="A461" s="2">
        <v>93</v>
      </c>
      <c r="B461" s="2">
        <v>5.6</v>
      </c>
    </row>
    <row r="462" spans="1:2" x14ac:dyDescent="0.25">
      <c r="A462" s="2">
        <v>104</v>
      </c>
      <c r="B462" s="2">
        <v>5.5</v>
      </c>
    </row>
    <row r="463" spans="1:2" x14ac:dyDescent="0.25">
      <c r="A463" s="2">
        <v>135</v>
      </c>
      <c r="B463" s="2">
        <v>6.7</v>
      </c>
    </row>
    <row r="464" spans="1:2" x14ac:dyDescent="0.25">
      <c r="A464" s="2">
        <v>134</v>
      </c>
      <c r="B464" s="2">
        <v>7.6</v>
      </c>
    </row>
    <row r="465" spans="1:2" x14ac:dyDescent="0.25">
      <c r="A465" s="2">
        <v>98</v>
      </c>
      <c r="B465" s="2">
        <v>5.7</v>
      </c>
    </row>
    <row r="466" spans="1:2" x14ac:dyDescent="0.25">
      <c r="A466" s="2">
        <v>80</v>
      </c>
      <c r="B466" s="2">
        <v>4.5999999999999996</v>
      </c>
    </row>
    <row r="467" spans="1:2" x14ac:dyDescent="0.25">
      <c r="A467" s="2">
        <v>83</v>
      </c>
      <c r="B467" s="2">
        <v>7</v>
      </c>
    </row>
    <row r="468" spans="1:2" x14ac:dyDescent="0.25">
      <c r="A468" s="2">
        <v>102</v>
      </c>
      <c r="B468" s="2">
        <v>5.2</v>
      </c>
    </row>
    <row r="469" spans="1:2" x14ac:dyDescent="0.25">
      <c r="A469" s="2">
        <v>130</v>
      </c>
      <c r="B469" s="2">
        <v>5.0999999999999996</v>
      </c>
    </row>
    <row r="470" spans="1:2" x14ac:dyDescent="0.25">
      <c r="A470" s="2">
        <v>129</v>
      </c>
      <c r="B470" s="2">
        <v>6.6</v>
      </c>
    </row>
    <row r="471" spans="1:2" x14ac:dyDescent="0.25">
      <c r="A471" s="2">
        <v>117</v>
      </c>
      <c r="B471" s="2">
        <v>7</v>
      </c>
    </row>
    <row r="472" spans="1:2" x14ac:dyDescent="0.25">
      <c r="A472" s="2">
        <v>89</v>
      </c>
      <c r="B472" s="2">
        <v>6.7</v>
      </c>
    </row>
    <row r="473" spans="1:2" x14ac:dyDescent="0.25">
      <c r="A473" s="2">
        <v>74</v>
      </c>
      <c r="B473" s="2">
        <v>7.3</v>
      </c>
    </row>
    <row r="474" spans="1:2" x14ac:dyDescent="0.25">
      <c r="A474" s="2">
        <v>96</v>
      </c>
      <c r="B474" s="2">
        <v>5.9</v>
      </c>
    </row>
    <row r="475" spans="1:2" x14ac:dyDescent="0.25">
      <c r="A475" s="2">
        <v>114</v>
      </c>
      <c r="B475" s="2">
        <v>5.6</v>
      </c>
    </row>
    <row r="476" spans="1:2" x14ac:dyDescent="0.25">
      <c r="A476" s="2">
        <v>99</v>
      </c>
      <c r="B476" s="2">
        <v>6.5</v>
      </c>
    </row>
    <row r="477" spans="1:2" x14ac:dyDescent="0.25">
      <c r="A477" s="2">
        <v>129</v>
      </c>
      <c r="B477" s="2">
        <v>5.9</v>
      </c>
    </row>
    <row r="478" spans="1:2" x14ac:dyDescent="0.25">
      <c r="A478" s="2">
        <v>113</v>
      </c>
      <c r="B478" s="2">
        <v>7</v>
      </c>
    </row>
    <row r="479" spans="1:2" x14ac:dyDescent="0.25">
      <c r="A479" s="2">
        <v>90</v>
      </c>
      <c r="B479" s="2">
        <v>5.3</v>
      </c>
    </row>
    <row r="480" spans="1:2" x14ac:dyDescent="0.25">
      <c r="A480" s="2">
        <v>118</v>
      </c>
      <c r="B480" s="2">
        <v>5.9</v>
      </c>
    </row>
    <row r="481" spans="1:2" x14ac:dyDescent="0.25">
      <c r="A481" s="2">
        <v>106</v>
      </c>
      <c r="B481" s="2">
        <v>6.3</v>
      </c>
    </row>
    <row r="482" spans="1:2" x14ac:dyDescent="0.25">
      <c r="A482" s="2">
        <v>81</v>
      </c>
      <c r="B482" s="2">
        <v>6.4</v>
      </c>
    </row>
    <row r="483" spans="1:2" x14ac:dyDescent="0.25">
      <c r="A483" s="2">
        <v>117</v>
      </c>
      <c r="B483" s="2">
        <v>6.9</v>
      </c>
    </row>
    <row r="484" spans="1:2" x14ac:dyDescent="0.25">
      <c r="A484" s="2">
        <v>89</v>
      </c>
      <c r="B484" s="2">
        <v>6.3</v>
      </c>
    </row>
    <row r="485" spans="1:2" x14ac:dyDescent="0.25">
      <c r="A485" s="2">
        <v>145</v>
      </c>
      <c r="B485" s="2">
        <v>7.3</v>
      </c>
    </row>
    <row r="486" spans="1:2" x14ac:dyDescent="0.25">
      <c r="A486" s="2">
        <v>114</v>
      </c>
      <c r="B486" s="2">
        <v>5.8</v>
      </c>
    </row>
    <row r="487" spans="1:2" x14ac:dyDescent="0.25">
      <c r="A487" s="2">
        <v>87</v>
      </c>
      <c r="B487" s="2">
        <v>5.2</v>
      </c>
    </row>
    <row r="488" spans="1:2" x14ac:dyDescent="0.25">
      <c r="A488" s="2">
        <v>119</v>
      </c>
      <c r="B488" s="2">
        <v>2.4</v>
      </c>
    </row>
    <row r="489" spans="1:2" x14ac:dyDescent="0.25">
      <c r="A489" s="2">
        <v>91</v>
      </c>
      <c r="B489" s="2">
        <v>5.7</v>
      </c>
    </row>
    <row r="490" spans="1:2" x14ac:dyDescent="0.25">
      <c r="A490" s="2">
        <v>118</v>
      </c>
      <c r="B490" s="2">
        <v>5.8</v>
      </c>
    </row>
    <row r="491" spans="1:2" x14ac:dyDescent="0.25">
      <c r="A491" s="2">
        <v>116</v>
      </c>
      <c r="B491" s="2">
        <v>5.6</v>
      </c>
    </row>
    <row r="492" spans="1:2" x14ac:dyDescent="0.25">
      <c r="A492" s="2">
        <v>177</v>
      </c>
      <c r="B492" s="2">
        <v>6</v>
      </c>
    </row>
    <row r="493" spans="1:2" x14ac:dyDescent="0.25">
      <c r="A493" s="2">
        <v>97</v>
      </c>
      <c r="B493" s="2">
        <v>5.8</v>
      </c>
    </row>
    <row r="494" spans="1:2" x14ac:dyDescent="0.25">
      <c r="A494" s="2">
        <v>106</v>
      </c>
      <c r="B494" s="2">
        <v>6</v>
      </c>
    </row>
    <row r="495" spans="1:2" x14ac:dyDescent="0.25">
      <c r="A495" s="2">
        <v>106</v>
      </c>
      <c r="B495" s="2">
        <v>5.7</v>
      </c>
    </row>
    <row r="496" spans="1:2" x14ac:dyDescent="0.25">
      <c r="A496" s="2">
        <v>94</v>
      </c>
      <c r="B496" s="2">
        <v>6</v>
      </c>
    </row>
    <row r="497" spans="1:2" x14ac:dyDescent="0.25">
      <c r="A497" s="2">
        <v>104</v>
      </c>
      <c r="B497" s="2">
        <v>7.8</v>
      </c>
    </row>
    <row r="498" spans="1:2" x14ac:dyDescent="0.25">
      <c r="A498" s="2">
        <v>102</v>
      </c>
      <c r="B498" s="2">
        <v>4.2</v>
      </c>
    </row>
    <row r="499" spans="1:2" x14ac:dyDescent="0.25">
      <c r="A499" s="2">
        <v>105</v>
      </c>
      <c r="B499" s="2">
        <v>5.6</v>
      </c>
    </row>
    <row r="500" spans="1:2" x14ac:dyDescent="0.25">
      <c r="A500" s="2">
        <v>89</v>
      </c>
      <c r="B500" s="2">
        <v>4.4000000000000004</v>
      </c>
    </row>
    <row r="501" spans="1:2" x14ac:dyDescent="0.25">
      <c r="A501" s="2">
        <v>135</v>
      </c>
      <c r="B501" s="2">
        <v>8.1999999999999993</v>
      </c>
    </row>
    <row r="502" spans="1:2" x14ac:dyDescent="0.25">
      <c r="A502" s="2">
        <v>73</v>
      </c>
      <c r="B502" s="2">
        <v>8.5</v>
      </c>
    </row>
    <row r="503" spans="1:2" x14ac:dyDescent="0.25">
      <c r="A503" s="2">
        <v>94</v>
      </c>
      <c r="B503" s="2">
        <v>5.8</v>
      </c>
    </row>
    <row r="504" spans="1:2" x14ac:dyDescent="0.25">
      <c r="A504" s="2">
        <v>95</v>
      </c>
      <c r="B504" s="2">
        <v>6.5</v>
      </c>
    </row>
    <row r="505" spans="1:2" x14ac:dyDescent="0.25">
      <c r="A505" s="2">
        <v>124</v>
      </c>
      <c r="B505" s="2">
        <v>7.2</v>
      </c>
    </row>
    <row r="506" spans="1:2" x14ac:dyDescent="0.25">
      <c r="A506" s="2">
        <v>136</v>
      </c>
      <c r="B506" s="2">
        <v>6.7</v>
      </c>
    </row>
    <row r="507" spans="1:2" x14ac:dyDescent="0.25">
      <c r="A507" s="2">
        <v>91</v>
      </c>
      <c r="B507" s="2">
        <v>3.4</v>
      </c>
    </row>
    <row r="508" spans="1:2" x14ac:dyDescent="0.25">
      <c r="A508" s="2">
        <v>107</v>
      </c>
      <c r="B508" s="2">
        <v>5.9</v>
      </c>
    </row>
    <row r="509" spans="1:2" x14ac:dyDescent="0.25">
      <c r="A509" s="2">
        <v>108</v>
      </c>
      <c r="B509" s="2">
        <v>7.8</v>
      </c>
    </row>
    <row r="510" spans="1:2" x14ac:dyDescent="0.25">
      <c r="A510" s="2">
        <v>99</v>
      </c>
      <c r="B510" s="2">
        <v>5.9</v>
      </c>
    </row>
    <row r="511" spans="1:2" x14ac:dyDescent="0.25">
      <c r="A511" s="2">
        <v>92</v>
      </c>
      <c r="B511" s="2">
        <v>4.0999999999999996</v>
      </c>
    </row>
    <row r="512" spans="1:2" x14ac:dyDescent="0.25">
      <c r="A512" s="2">
        <v>87</v>
      </c>
      <c r="B512" s="2">
        <v>6.8</v>
      </c>
    </row>
    <row r="513" spans="1:2" x14ac:dyDescent="0.25">
      <c r="A513" s="2">
        <v>110</v>
      </c>
      <c r="B513" s="2">
        <v>5.8</v>
      </c>
    </row>
    <row r="514" spans="1:2" x14ac:dyDescent="0.25">
      <c r="A514" s="2">
        <v>98</v>
      </c>
      <c r="B514" s="2">
        <v>7.5</v>
      </c>
    </row>
    <row r="515" spans="1:2" x14ac:dyDescent="0.25">
      <c r="A515" s="2">
        <v>154</v>
      </c>
      <c r="B515" s="2">
        <v>6.9</v>
      </c>
    </row>
    <row r="516" spans="1:2" x14ac:dyDescent="0.25">
      <c r="A516" s="2">
        <v>129</v>
      </c>
      <c r="B516" s="2">
        <v>6.5</v>
      </c>
    </row>
    <row r="517" spans="1:2" x14ac:dyDescent="0.25">
      <c r="A517" s="2">
        <v>86</v>
      </c>
      <c r="B517" s="2">
        <v>6.9</v>
      </c>
    </row>
    <row r="518" spans="1:2" x14ac:dyDescent="0.25">
      <c r="A518" s="2">
        <v>109</v>
      </c>
      <c r="B518" s="2">
        <v>7.9</v>
      </c>
    </row>
    <row r="519" spans="1:2" x14ac:dyDescent="0.25">
      <c r="A519" s="2">
        <v>104</v>
      </c>
      <c r="B519" s="2">
        <v>7.4</v>
      </c>
    </row>
    <row r="520" spans="1:2" x14ac:dyDescent="0.25">
      <c r="A520" s="2">
        <v>110</v>
      </c>
      <c r="B520" s="2">
        <v>6.7</v>
      </c>
    </row>
    <row r="521" spans="1:2" x14ac:dyDescent="0.25">
      <c r="A521" s="2">
        <v>136</v>
      </c>
      <c r="B521" s="2">
        <v>7.4</v>
      </c>
    </row>
    <row r="522" spans="1:2" x14ac:dyDescent="0.25">
      <c r="A522" s="2">
        <v>115</v>
      </c>
      <c r="B522" s="2">
        <v>6.9</v>
      </c>
    </row>
    <row r="523" spans="1:2" x14ac:dyDescent="0.25">
      <c r="A523" s="2">
        <v>99</v>
      </c>
      <c r="B523" s="2">
        <v>6.8</v>
      </c>
    </row>
    <row r="524" spans="1:2" x14ac:dyDescent="0.25">
      <c r="A524" s="2">
        <v>117</v>
      </c>
      <c r="B524" s="2">
        <v>6.7</v>
      </c>
    </row>
    <row r="525" spans="1:2" x14ac:dyDescent="0.25">
      <c r="A525" s="2">
        <v>125</v>
      </c>
      <c r="B525" s="2">
        <v>5.0999999999999996</v>
      </c>
    </row>
    <row r="526" spans="1:2" x14ac:dyDescent="0.25">
      <c r="A526" s="2">
        <v>110</v>
      </c>
      <c r="B526" s="2">
        <v>4.0999999999999996</v>
      </c>
    </row>
    <row r="527" spans="1:2" x14ac:dyDescent="0.25">
      <c r="A527" s="2">
        <v>125</v>
      </c>
      <c r="B527" s="2">
        <v>7.3</v>
      </c>
    </row>
    <row r="528" spans="1:2" x14ac:dyDescent="0.25">
      <c r="A528" s="2">
        <v>102</v>
      </c>
      <c r="B528" s="2">
        <v>6</v>
      </c>
    </row>
    <row r="529" spans="1:2" x14ac:dyDescent="0.25">
      <c r="A529" s="2">
        <v>128</v>
      </c>
      <c r="B529" s="2">
        <v>7.3</v>
      </c>
    </row>
    <row r="530" spans="1:2" x14ac:dyDescent="0.25">
      <c r="A530" s="2">
        <v>100</v>
      </c>
      <c r="B530" s="2">
        <v>5.4</v>
      </c>
    </row>
    <row r="531" spans="1:2" x14ac:dyDescent="0.25">
      <c r="A531" s="2">
        <v>124</v>
      </c>
      <c r="B531" s="2">
        <v>5.9</v>
      </c>
    </row>
    <row r="532" spans="1:2" x14ac:dyDescent="0.25">
      <c r="A532" s="2">
        <v>102</v>
      </c>
      <c r="B532" s="2">
        <v>7.1</v>
      </c>
    </row>
    <row r="533" spans="1:2" x14ac:dyDescent="0.25">
      <c r="A533" s="2">
        <v>90</v>
      </c>
      <c r="B533" s="2">
        <v>6</v>
      </c>
    </row>
    <row r="534" spans="1:2" x14ac:dyDescent="0.25">
      <c r="A534" s="2">
        <v>130</v>
      </c>
      <c r="B534" s="2">
        <v>6.5</v>
      </c>
    </row>
    <row r="535" spans="1:2" x14ac:dyDescent="0.25">
      <c r="A535" s="2">
        <v>118</v>
      </c>
      <c r="B535" s="2">
        <v>5.7</v>
      </c>
    </row>
    <row r="536" spans="1:2" x14ac:dyDescent="0.25">
      <c r="A536" s="2">
        <v>163</v>
      </c>
      <c r="B536" s="2">
        <v>7.6</v>
      </c>
    </row>
    <row r="537" spans="1:2" x14ac:dyDescent="0.25">
      <c r="A537" s="2">
        <v>142</v>
      </c>
      <c r="B537" s="2">
        <v>6.6</v>
      </c>
    </row>
    <row r="538" spans="1:2" x14ac:dyDescent="0.25">
      <c r="A538" s="2">
        <v>100</v>
      </c>
      <c r="B538" s="2">
        <v>5.4</v>
      </c>
    </row>
    <row r="539" spans="1:2" x14ac:dyDescent="0.25">
      <c r="A539" s="2">
        <v>116</v>
      </c>
      <c r="B539" s="2">
        <v>7.3</v>
      </c>
    </row>
    <row r="540" spans="1:2" x14ac:dyDescent="0.25">
      <c r="A540" s="2">
        <v>131</v>
      </c>
      <c r="B540" s="2">
        <v>6.5</v>
      </c>
    </row>
    <row r="541" spans="1:2" x14ac:dyDescent="0.25">
      <c r="A541" s="2">
        <v>91</v>
      </c>
      <c r="B541" s="2">
        <v>6.6</v>
      </c>
    </row>
    <row r="542" spans="1:2" x14ac:dyDescent="0.25">
      <c r="A542" s="2">
        <v>123</v>
      </c>
      <c r="B542" s="2">
        <v>6.6</v>
      </c>
    </row>
    <row r="543" spans="1:2" x14ac:dyDescent="0.25">
      <c r="A543" s="2">
        <v>134</v>
      </c>
      <c r="B543" s="2">
        <v>5.9</v>
      </c>
    </row>
    <row r="544" spans="1:2" x14ac:dyDescent="0.25">
      <c r="A544" s="2">
        <v>148</v>
      </c>
      <c r="B544" s="2">
        <v>6.7</v>
      </c>
    </row>
    <row r="545" spans="1:2" x14ac:dyDescent="0.25">
      <c r="A545" s="2">
        <v>110</v>
      </c>
      <c r="B545" s="2">
        <v>6.1</v>
      </c>
    </row>
    <row r="546" spans="1:2" x14ac:dyDescent="0.25">
      <c r="A546" s="2">
        <v>113</v>
      </c>
      <c r="B546" s="2">
        <v>6.6</v>
      </c>
    </row>
    <row r="547" spans="1:2" x14ac:dyDescent="0.25">
      <c r="A547" s="2">
        <v>94</v>
      </c>
      <c r="B547" s="2">
        <v>6.6</v>
      </c>
    </row>
    <row r="548" spans="1:2" x14ac:dyDescent="0.25">
      <c r="A548" s="2">
        <v>116</v>
      </c>
      <c r="B548" s="2">
        <v>5.3</v>
      </c>
    </row>
    <row r="549" spans="1:2" x14ac:dyDescent="0.25">
      <c r="A549" s="2">
        <v>99</v>
      </c>
      <c r="B549" s="2">
        <v>6</v>
      </c>
    </row>
    <row r="550" spans="1:2" x14ac:dyDescent="0.25">
      <c r="A550" s="2">
        <v>84</v>
      </c>
      <c r="B550" s="2">
        <v>6</v>
      </c>
    </row>
    <row r="551" spans="1:2" x14ac:dyDescent="0.25">
      <c r="A551" s="2">
        <v>93</v>
      </c>
      <c r="B551" s="2">
        <v>4.7</v>
      </c>
    </row>
    <row r="552" spans="1:2" x14ac:dyDescent="0.25">
      <c r="A552" s="2">
        <v>113</v>
      </c>
      <c r="B552" s="2">
        <v>6.1</v>
      </c>
    </row>
    <row r="553" spans="1:2" x14ac:dyDescent="0.25">
      <c r="A553" s="2">
        <v>106</v>
      </c>
      <c r="B553" s="2">
        <v>7.2</v>
      </c>
    </row>
    <row r="554" spans="1:2" x14ac:dyDescent="0.25">
      <c r="A554" s="2">
        <v>91</v>
      </c>
      <c r="B554" s="2">
        <v>6.4</v>
      </c>
    </row>
    <row r="555" spans="1:2" x14ac:dyDescent="0.25">
      <c r="A555" s="2">
        <v>128</v>
      </c>
      <c r="B555" s="2">
        <v>6.1</v>
      </c>
    </row>
    <row r="556" spans="1:2" x14ac:dyDescent="0.25">
      <c r="A556" s="2">
        <v>98</v>
      </c>
      <c r="B556" s="2">
        <v>5.9</v>
      </c>
    </row>
    <row r="557" spans="1:2" x14ac:dyDescent="0.25">
      <c r="A557" s="2">
        <v>134</v>
      </c>
      <c r="B557" s="2">
        <v>6</v>
      </c>
    </row>
    <row r="558" spans="1:2" x14ac:dyDescent="0.25">
      <c r="A558" s="2">
        <v>97</v>
      </c>
      <c r="B558" s="2">
        <v>6.3</v>
      </c>
    </row>
    <row r="559" spans="1:2" x14ac:dyDescent="0.25">
      <c r="A559" s="2">
        <v>112</v>
      </c>
      <c r="B559" s="2">
        <v>5.6</v>
      </c>
    </row>
    <row r="560" spans="1:2" x14ac:dyDescent="0.25">
      <c r="A560" s="2">
        <v>153</v>
      </c>
      <c r="B560" s="2">
        <v>6.4</v>
      </c>
    </row>
    <row r="561" spans="1:2" x14ac:dyDescent="0.25">
      <c r="A561" s="2">
        <v>110</v>
      </c>
      <c r="B561" s="2">
        <v>7.1</v>
      </c>
    </row>
    <row r="562" spans="1:2" x14ac:dyDescent="0.25">
      <c r="A562" s="2">
        <v>122</v>
      </c>
      <c r="B562" s="2">
        <v>6.6</v>
      </c>
    </row>
    <row r="563" spans="1:2" x14ac:dyDescent="0.25">
      <c r="A563" s="2">
        <v>87</v>
      </c>
      <c r="B563" s="2">
        <v>4.5999999999999996</v>
      </c>
    </row>
    <row r="564" spans="1:2" x14ac:dyDescent="0.25">
      <c r="A564" s="2">
        <v>178</v>
      </c>
      <c r="B564" s="2">
        <v>8.4</v>
      </c>
    </row>
    <row r="565" spans="1:2" x14ac:dyDescent="0.25">
      <c r="A565" s="2">
        <v>125</v>
      </c>
      <c r="B565" s="2">
        <v>7.1</v>
      </c>
    </row>
    <row r="566" spans="1:2" x14ac:dyDescent="0.25">
      <c r="A566" s="2">
        <v>87</v>
      </c>
      <c r="B566" s="2">
        <v>7.4</v>
      </c>
    </row>
    <row r="567" spans="1:2" x14ac:dyDescent="0.25">
      <c r="A567" s="2">
        <v>152</v>
      </c>
      <c r="B567" s="2">
        <v>6.9</v>
      </c>
    </row>
    <row r="568" spans="1:2" x14ac:dyDescent="0.25">
      <c r="A568" s="2">
        <v>116</v>
      </c>
      <c r="B568" s="2">
        <v>4.5</v>
      </c>
    </row>
    <row r="569" spans="1:2" x14ac:dyDescent="0.25">
      <c r="A569" s="2">
        <v>109</v>
      </c>
      <c r="B569" s="2">
        <v>7.1</v>
      </c>
    </row>
    <row r="570" spans="1:2" x14ac:dyDescent="0.25">
      <c r="A570" s="2">
        <v>108</v>
      </c>
      <c r="B570" s="2">
        <v>6.5</v>
      </c>
    </row>
    <row r="571" spans="1:2" x14ac:dyDescent="0.25">
      <c r="A571" s="2">
        <v>85</v>
      </c>
      <c r="B571" s="2">
        <v>5.3</v>
      </c>
    </row>
    <row r="572" spans="1:2" x14ac:dyDescent="0.25">
      <c r="A572" s="2">
        <v>106</v>
      </c>
      <c r="B572" s="2">
        <v>6.7</v>
      </c>
    </row>
    <row r="573" spans="1:2" x14ac:dyDescent="0.25">
      <c r="A573" s="2">
        <v>93</v>
      </c>
      <c r="B573" s="2">
        <v>7.2</v>
      </c>
    </row>
    <row r="574" spans="1:2" x14ac:dyDescent="0.25">
      <c r="A574" s="2">
        <v>117</v>
      </c>
      <c r="B574" s="2">
        <v>7.2</v>
      </c>
    </row>
    <row r="575" spans="1:2" x14ac:dyDescent="0.25">
      <c r="A575" s="2">
        <v>116</v>
      </c>
      <c r="B575" s="2">
        <v>5.5</v>
      </c>
    </row>
    <row r="576" spans="1:2" x14ac:dyDescent="0.25">
      <c r="A576" s="2">
        <v>132</v>
      </c>
      <c r="B576" s="2">
        <v>5.8</v>
      </c>
    </row>
    <row r="577" spans="1:2" x14ac:dyDescent="0.25">
      <c r="A577" s="2">
        <v>92</v>
      </c>
      <c r="B577" s="2">
        <v>6</v>
      </c>
    </row>
    <row r="578" spans="1:2" x14ac:dyDescent="0.25">
      <c r="A578" s="2">
        <v>139</v>
      </c>
      <c r="B578" s="2">
        <v>6.6</v>
      </c>
    </row>
    <row r="579" spans="1:2" x14ac:dyDescent="0.25">
      <c r="A579" s="2">
        <v>153</v>
      </c>
      <c r="B579" s="2">
        <v>8.3000000000000007</v>
      </c>
    </row>
    <row r="580" spans="1:2" x14ac:dyDescent="0.25">
      <c r="A580" s="2">
        <v>142</v>
      </c>
      <c r="B580" s="2">
        <v>6.7</v>
      </c>
    </row>
    <row r="581" spans="1:2" x14ac:dyDescent="0.25">
      <c r="A581" s="2">
        <v>101</v>
      </c>
      <c r="B581" s="2">
        <v>6</v>
      </c>
    </row>
    <row r="582" spans="1:2" x14ac:dyDescent="0.25">
      <c r="A582" s="2">
        <v>124</v>
      </c>
      <c r="B582" s="2">
        <v>7.1</v>
      </c>
    </row>
    <row r="583" spans="1:2" x14ac:dyDescent="0.25">
      <c r="A583" s="2">
        <v>117</v>
      </c>
      <c r="B583" s="2">
        <v>6</v>
      </c>
    </row>
    <row r="584" spans="1:2" x14ac:dyDescent="0.25">
      <c r="A584" s="2">
        <v>141</v>
      </c>
      <c r="B584" s="2">
        <v>6.9</v>
      </c>
    </row>
    <row r="585" spans="1:2" x14ac:dyDescent="0.25">
      <c r="A585" s="2">
        <v>110</v>
      </c>
      <c r="B585" s="2">
        <v>5.6</v>
      </c>
    </row>
    <row r="586" spans="1:2" x14ac:dyDescent="0.25">
      <c r="A586" s="2">
        <v>109</v>
      </c>
      <c r="B586" s="2">
        <v>5.6</v>
      </c>
    </row>
    <row r="587" spans="1:2" x14ac:dyDescent="0.25">
      <c r="A587" s="2">
        <v>88</v>
      </c>
      <c r="B587" s="2">
        <v>4.5</v>
      </c>
    </row>
    <row r="588" spans="1:2" x14ac:dyDescent="0.25">
      <c r="A588" s="2">
        <v>124</v>
      </c>
      <c r="B588" s="2">
        <v>7.1</v>
      </c>
    </row>
    <row r="589" spans="1:2" x14ac:dyDescent="0.25">
      <c r="A589" s="2">
        <v>119</v>
      </c>
      <c r="B589" s="2">
        <v>6.5</v>
      </c>
    </row>
    <row r="590" spans="1:2" x14ac:dyDescent="0.25">
      <c r="A590" s="2">
        <v>103</v>
      </c>
      <c r="B590" s="2">
        <v>6.4</v>
      </c>
    </row>
    <row r="591" spans="1:2" x14ac:dyDescent="0.25">
      <c r="A591" s="2">
        <v>116</v>
      </c>
      <c r="B591" s="2">
        <v>5.8</v>
      </c>
    </row>
    <row r="592" spans="1:2" x14ac:dyDescent="0.25">
      <c r="A592" s="2">
        <v>125</v>
      </c>
      <c r="B592" s="2">
        <v>8</v>
      </c>
    </row>
    <row r="593" spans="1:2" x14ac:dyDescent="0.25">
      <c r="A593" s="2">
        <v>125</v>
      </c>
      <c r="B593" s="2">
        <v>6.2</v>
      </c>
    </row>
    <row r="594" spans="1:2" x14ac:dyDescent="0.25">
      <c r="A594" s="2">
        <v>146</v>
      </c>
      <c r="B594" s="2">
        <v>7.2</v>
      </c>
    </row>
    <row r="595" spans="1:2" x14ac:dyDescent="0.25">
      <c r="A595" s="2">
        <v>118</v>
      </c>
      <c r="B595" s="2">
        <v>6.1</v>
      </c>
    </row>
    <row r="596" spans="1:2" x14ac:dyDescent="0.25">
      <c r="A596" s="2">
        <v>171</v>
      </c>
      <c r="B596" s="2">
        <v>7.6</v>
      </c>
    </row>
    <row r="597" spans="1:2" x14ac:dyDescent="0.25">
      <c r="A597" s="2">
        <v>136</v>
      </c>
      <c r="B597" s="2">
        <v>6.3</v>
      </c>
    </row>
    <row r="598" spans="1:2" x14ac:dyDescent="0.25">
      <c r="A598" s="2">
        <v>92</v>
      </c>
      <c r="B598" s="2">
        <v>6.3</v>
      </c>
    </row>
    <row r="599" spans="1:2" x14ac:dyDescent="0.25">
      <c r="A599" s="2">
        <v>116</v>
      </c>
      <c r="B599" s="2">
        <v>6.3</v>
      </c>
    </row>
    <row r="600" spans="1:2" x14ac:dyDescent="0.25">
      <c r="A600" s="2">
        <v>127</v>
      </c>
      <c r="B600" s="2">
        <v>7.7</v>
      </c>
    </row>
    <row r="601" spans="1:2" x14ac:dyDescent="0.25">
      <c r="A601" s="2">
        <v>136</v>
      </c>
      <c r="B601" s="2">
        <v>7</v>
      </c>
    </row>
    <row r="602" spans="1:2" x14ac:dyDescent="0.25">
      <c r="A602" s="2">
        <v>111</v>
      </c>
      <c r="B602" s="2">
        <v>5.3</v>
      </c>
    </row>
    <row r="603" spans="1:2" x14ac:dyDescent="0.25">
      <c r="A603" s="2">
        <v>116</v>
      </c>
      <c r="B603" s="2">
        <v>5.6</v>
      </c>
    </row>
    <row r="604" spans="1:2" x14ac:dyDescent="0.25">
      <c r="A604" s="2">
        <v>113</v>
      </c>
      <c r="B604" s="2">
        <v>5.2</v>
      </c>
    </row>
    <row r="605" spans="1:2" x14ac:dyDescent="0.25">
      <c r="A605" s="2">
        <v>97</v>
      </c>
      <c r="B605" s="2">
        <v>5.4</v>
      </c>
    </row>
    <row r="606" spans="1:2" x14ac:dyDescent="0.25">
      <c r="A606" s="2">
        <v>88</v>
      </c>
      <c r="B606" s="2">
        <v>6.4</v>
      </c>
    </row>
    <row r="607" spans="1:2" x14ac:dyDescent="0.25">
      <c r="A607" s="2">
        <v>136</v>
      </c>
      <c r="B607" s="2">
        <v>5.9</v>
      </c>
    </row>
    <row r="608" spans="1:2" x14ac:dyDescent="0.25">
      <c r="A608" s="2">
        <v>125</v>
      </c>
      <c r="B608" s="2">
        <v>6.3</v>
      </c>
    </row>
    <row r="609" spans="1:2" x14ac:dyDescent="0.25">
      <c r="A609" s="2">
        <v>116</v>
      </c>
      <c r="B609" s="2">
        <v>6.5</v>
      </c>
    </row>
    <row r="610" spans="1:2" x14ac:dyDescent="0.25">
      <c r="A610" s="2">
        <v>98</v>
      </c>
      <c r="B610" s="2">
        <v>3</v>
      </c>
    </row>
    <row r="611" spans="1:2" x14ac:dyDescent="0.25">
      <c r="A611" s="2">
        <v>91</v>
      </c>
      <c r="B611" s="2">
        <v>3.6</v>
      </c>
    </row>
    <row r="612" spans="1:2" x14ac:dyDescent="0.25">
      <c r="A612" s="2">
        <v>97</v>
      </c>
      <c r="B612" s="2">
        <v>5.8</v>
      </c>
    </row>
    <row r="613" spans="1:2" x14ac:dyDescent="0.25">
      <c r="A613" s="2">
        <v>95</v>
      </c>
      <c r="B613" s="2">
        <v>6.2</v>
      </c>
    </row>
    <row r="614" spans="1:2" x14ac:dyDescent="0.25">
      <c r="A614" s="2">
        <v>88</v>
      </c>
      <c r="B614" s="2">
        <v>5.6</v>
      </c>
    </row>
    <row r="615" spans="1:2" x14ac:dyDescent="0.25">
      <c r="A615" s="2">
        <v>133</v>
      </c>
      <c r="B615" s="2">
        <v>5.4</v>
      </c>
    </row>
    <row r="616" spans="1:2" x14ac:dyDescent="0.25">
      <c r="A616" s="2">
        <v>106</v>
      </c>
      <c r="B616" s="2">
        <v>6.1</v>
      </c>
    </row>
    <row r="617" spans="1:2" x14ac:dyDescent="0.25">
      <c r="A617" s="2">
        <v>116</v>
      </c>
      <c r="B617" s="2">
        <v>4.2</v>
      </c>
    </row>
    <row r="618" spans="1:2" x14ac:dyDescent="0.25">
      <c r="A618" s="2">
        <v>115</v>
      </c>
      <c r="B618" s="2">
        <v>6.7</v>
      </c>
    </row>
    <row r="619" spans="1:2" x14ac:dyDescent="0.25">
      <c r="A619" s="2">
        <v>99</v>
      </c>
      <c r="B619" s="2">
        <v>4.2</v>
      </c>
    </row>
    <row r="620" spans="1:2" x14ac:dyDescent="0.25">
      <c r="A620" s="2">
        <v>124</v>
      </c>
      <c r="B620" s="2">
        <v>6.4</v>
      </c>
    </row>
    <row r="621" spans="1:2" x14ac:dyDescent="0.25">
      <c r="A621" s="2">
        <v>124</v>
      </c>
      <c r="B621" s="2">
        <v>4.9000000000000004</v>
      </c>
    </row>
    <row r="622" spans="1:2" x14ac:dyDescent="0.25">
      <c r="A622" s="2">
        <v>124</v>
      </c>
      <c r="B622" s="2">
        <v>6.8</v>
      </c>
    </row>
    <row r="623" spans="1:2" x14ac:dyDescent="0.25">
      <c r="A623" s="2">
        <v>87</v>
      </c>
      <c r="B623" s="2">
        <v>7.7</v>
      </c>
    </row>
    <row r="624" spans="1:2" x14ac:dyDescent="0.25">
      <c r="A624" s="2">
        <v>105</v>
      </c>
      <c r="B624" s="2">
        <v>5.6</v>
      </c>
    </row>
    <row r="625" spans="1:2" x14ac:dyDescent="0.25">
      <c r="A625" s="2">
        <v>125</v>
      </c>
      <c r="B625" s="2">
        <v>6.4</v>
      </c>
    </row>
    <row r="626" spans="1:2" x14ac:dyDescent="0.25">
      <c r="A626" s="2">
        <v>141</v>
      </c>
      <c r="B626" s="2">
        <v>7.2</v>
      </c>
    </row>
    <row r="627" spans="1:2" x14ac:dyDescent="0.25">
      <c r="A627" s="2">
        <v>121</v>
      </c>
      <c r="B627" s="2">
        <v>6</v>
      </c>
    </row>
    <row r="628" spans="1:2" x14ac:dyDescent="0.25">
      <c r="A628" s="2">
        <v>111</v>
      </c>
      <c r="B628" s="2">
        <v>5.9</v>
      </c>
    </row>
    <row r="629" spans="1:2" x14ac:dyDescent="0.25">
      <c r="A629" s="2">
        <v>157</v>
      </c>
      <c r="B629" s="2">
        <v>7.9</v>
      </c>
    </row>
    <row r="630" spans="1:2" x14ac:dyDescent="0.25">
      <c r="A630" s="2">
        <v>117</v>
      </c>
      <c r="B630" s="2">
        <v>6.8</v>
      </c>
    </row>
    <row r="631" spans="1:2" x14ac:dyDescent="0.25">
      <c r="A631" s="2">
        <v>128</v>
      </c>
      <c r="B631" s="2">
        <v>7.1</v>
      </c>
    </row>
    <row r="632" spans="1:2" x14ac:dyDescent="0.25">
      <c r="A632" s="2">
        <v>114</v>
      </c>
      <c r="B632" s="2">
        <v>5.9</v>
      </c>
    </row>
    <row r="633" spans="1:2" x14ac:dyDescent="0.25">
      <c r="A633" s="2">
        <v>105</v>
      </c>
      <c r="B633" s="2">
        <v>5.9</v>
      </c>
    </row>
    <row r="634" spans="1:2" x14ac:dyDescent="0.25">
      <c r="A634" s="2">
        <v>113</v>
      </c>
      <c r="B634" s="2">
        <v>6.2</v>
      </c>
    </row>
    <row r="635" spans="1:2" x14ac:dyDescent="0.25">
      <c r="A635" s="2">
        <v>121</v>
      </c>
      <c r="B635" s="2">
        <v>7</v>
      </c>
    </row>
    <row r="636" spans="1:2" x14ac:dyDescent="0.25">
      <c r="A636" s="2">
        <v>102</v>
      </c>
      <c r="B636" s="2">
        <v>5.4</v>
      </c>
    </row>
    <row r="637" spans="1:2" x14ac:dyDescent="0.25">
      <c r="A637" s="2">
        <v>169</v>
      </c>
      <c r="B637" s="2">
        <v>8.6</v>
      </c>
    </row>
    <row r="638" spans="1:2" x14ac:dyDescent="0.25">
      <c r="A638" s="2">
        <v>132</v>
      </c>
      <c r="B638" s="2">
        <v>6.5</v>
      </c>
    </row>
    <row r="639" spans="1:2" x14ac:dyDescent="0.25">
      <c r="A639" s="2">
        <v>127</v>
      </c>
      <c r="B639" s="2">
        <v>6.4</v>
      </c>
    </row>
    <row r="640" spans="1:2" x14ac:dyDescent="0.25">
      <c r="A640" s="2">
        <v>103</v>
      </c>
      <c r="B640" s="2">
        <v>7.6</v>
      </c>
    </row>
    <row r="641" spans="1:2" x14ac:dyDescent="0.25">
      <c r="A641" s="2">
        <v>136</v>
      </c>
      <c r="B641" s="2">
        <v>5.5</v>
      </c>
    </row>
    <row r="642" spans="1:2" x14ac:dyDescent="0.25">
      <c r="A642" s="2">
        <v>150</v>
      </c>
      <c r="B642" s="2">
        <v>7.4</v>
      </c>
    </row>
    <row r="643" spans="1:2" x14ac:dyDescent="0.25">
      <c r="A643" s="2">
        <v>136</v>
      </c>
      <c r="B643" s="2">
        <v>8.6999999999999993</v>
      </c>
    </row>
    <row r="644" spans="1:2" x14ac:dyDescent="0.25">
      <c r="A644" s="2">
        <v>140</v>
      </c>
      <c r="B644" s="2">
        <v>7.6</v>
      </c>
    </row>
    <row r="645" spans="1:2" x14ac:dyDescent="0.25">
      <c r="A645" s="2">
        <v>113</v>
      </c>
      <c r="B645" s="2">
        <v>7.5</v>
      </c>
    </row>
    <row r="646" spans="1:2" x14ac:dyDescent="0.25">
      <c r="A646" s="2">
        <v>104</v>
      </c>
      <c r="B646" s="2">
        <v>5.5</v>
      </c>
    </row>
    <row r="647" spans="1:2" x14ac:dyDescent="0.25">
      <c r="A647" s="2">
        <v>158</v>
      </c>
      <c r="B647" s="2">
        <v>7.6</v>
      </c>
    </row>
    <row r="648" spans="1:2" x14ac:dyDescent="0.25">
      <c r="A648" s="2">
        <v>119</v>
      </c>
      <c r="B648" s="2">
        <v>6.5</v>
      </c>
    </row>
    <row r="649" spans="1:2" x14ac:dyDescent="0.25">
      <c r="A649" s="2">
        <v>106</v>
      </c>
      <c r="B649" s="2">
        <v>6.9</v>
      </c>
    </row>
    <row r="650" spans="1:2" x14ac:dyDescent="0.25">
      <c r="A650" s="2">
        <v>136</v>
      </c>
      <c r="B650" s="2">
        <v>6.7</v>
      </c>
    </row>
    <row r="651" spans="1:2" x14ac:dyDescent="0.25">
      <c r="A651" s="2">
        <v>95</v>
      </c>
      <c r="B651" s="2">
        <v>6.6</v>
      </c>
    </row>
    <row r="652" spans="1:2" x14ac:dyDescent="0.25">
      <c r="A652" s="2">
        <v>137</v>
      </c>
      <c r="B652" s="2">
        <v>7.2</v>
      </c>
    </row>
    <row r="653" spans="1:2" x14ac:dyDescent="0.25">
      <c r="A653" s="2">
        <v>130</v>
      </c>
      <c r="B653" s="2">
        <v>6.4</v>
      </c>
    </row>
    <row r="654" spans="1:2" x14ac:dyDescent="0.25">
      <c r="A654" s="2">
        <v>124</v>
      </c>
      <c r="B654" s="2">
        <v>6.4</v>
      </c>
    </row>
    <row r="655" spans="1:2" x14ac:dyDescent="0.25">
      <c r="A655" s="2">
        <v>108</v>
      </c>
      <c r="B655" s="2">
        <v>6</v>
      </c>
    </row>
    <row r="656" spans="1:2" x14ac:dyDescent="0.25">
      <c r="A656" s="2">
        <v>104</v>
      </c>
      <c r="B656" s="2">
        <v>6.1</v>
      </c>
    </row>
    <row r="657" spans="1:2" x14ac:dyDescent="0.25">
      <c r="A657" s="2">
        <v>129</v>
      </c>
      <c r="B657" s="2">
        <v>6</v>
      </c>
    </row>
    <row r="658" spans="1:2" x14ac:dyDescent="0.25">
      <c r="A658" s="2">
        <v>117</v>
      </c>
      <c r="B658" s="2">
        <v>6.4</v>
      </c>
    </row>
    <row r="659" spans="1:2" x14ac:dyDescent="0.25">
      <c r="A659" s="2">
        <v>99</v>
      </c>
      <c r="B659" s="2">
        <v>6.4</v>
      </c>
    </row>
    <row r="660" spans="1:2" x14ac:dyDescent="0.25">
      <c r="A660" s="2">
        <v>159</v>
      </c>
      <c r="B660" s="2">
        <v>7.3</v>
      </c>
    </row>
    <row r="661" spans="1:2" x14ac:dyDescent="0.25">
      <c r="A661" s="2">
        <v>118</v>
      </c>
      <c r="B661" s="2">
        <v>5.2</v>
      </c>
    </row>
    <row r="662" spans="1:2" x14ac:dyDescent="0.25">
      <c r="A662" s="2">
        <v>105</v>
      </c>
      <c r="B662" s="2">
        <v>6.6</v>
      </c>
    </row>
    <row r="663" spans="1:2" x14ac:dyDescent="0.25">
      <c r="A663" s="2">
        <v>103</v>
      </c>
      <c r="B663" s="2">
        <v>6.3</v>
      </c>
    </row>
    <row r="664" spans="1:2" x14ac:dyDescent="0.25">
      <c r="A664" s="2">
        <v>122</v>
      </c>
      <c r="B664" s="2">
        <v>5.9</v>
      </c>
    </row>
    <row r="665" spans="1:2" x14ac:dyDescent="0.25">
      <c r="A665" s="2">
        <v>114</v>
      </c>
      <c r="B665" s="2">
        <v>6.4</v>
      </c>
    </row>
    <row r="666" spans="1:2" x14ac:dyDescent="0.25">
      <c r="A666" s="2">
        <v>143</v>
      </c>
      <c r="B666" s="2">
        <v>6.7</v>
      </c>
    </row>
    <row r="667" spans="1:2" x14ac:dyDescent="0.25">
      <c r="A667" s="2">
        <v>96</v>
      </c>
      <c r="B667" s="2">
        <v>5.4</v>
      </c>
    </row>
    <row r="668" spans="1:2" x14ac:dyDescent="0.25">
      <c r="A668" s="2">
        <v>111</v>
      </c>
      <c r="B668" s="2">
        <v>6.4</v>
      </c>
    </row>
    <row r="669" spans="1:2" x14ac:dyDescent="0.25">
      <c r="A669" s="2">
        <v>121</v>
      </c>
      <c r="B669" s="2">
        <v>6.7</v>
      </c>
    </row>
    <row r="670" spans="1:2" x14ac:dyDescent="0.25">
      <c r="A670" s="2">
        <v>135</v>
      </c>
      <c r="B670" s="2">
        <v>6.2</v>
      </c>
    </row>
    <row r="671" spans="1:2" x14ac:dyDescent="0.25">
      <c r="A671" s="2">
        <v>101</v>
      </c>
      <c r="B671" s="2">
        <v>6.1</v>
      </c>
    </row>
    <row r="672" spans="1:2" x14ac:dyDescent="0.25">
      <c r="A672" s="2">
        <v>151</v>
      </c>
      <c r="B672" s="2">
        <v>8.8000000000000007</v>
      </c>
    </row>
    <row r="673" spans="1:2" x14ac:dyDescent="0.25">
      <c r="A673" s="2">
        <v>131</v>
      </c>
      <c r="B673" s="2">
        <v>7.1</v>
      </c>
    </row>
    <row r="674" spans="1:2" x14ac:dyDescent="0.25">
      <c r="A674" s="2">
        <v>100</v>
      </c>
      <c r="B674" s="2">
        <v>5.7</v>
      </c>
    </row>
    <row r="675" spans="1:2" x14ac:dyDescent="0.25">
      <c r="A675" s="2">
        <v>105</v>
      </c>
      <c r="B675" s="2">
        <v>5</v>
      </c>
    </row>
    <row r="676" spans="1:2" x14ac:dyDescent="0.25">
      <c r="A676" s="2">
        <v>92</v>
      </c>
      <c r="B676" s="2">
        <v>5.0999999999999996</v>
      </c>
    </row>
    <row r="677" spans="1:2" x14ac:dyDescent="0.25">
      <c r="A677" s="2">
        <v>130</v>
      </c>
      <c r="B677" s="2">
        <v>6.9</v>
      </c>
    </row>
    <row r="678" spans="1:2" x14ac:dyDescent="0.25">
      <c r="A678" s="2">
        <v>100</v>
      </c>
      <c r="B678" s="2">
        <v>4.8</v>
      </c>
    </row>
    <row r="679" spans="1:2" x14ac:dyDescent="0.25">
      <c r="A679" s="2">
        <v>102</v>
      </c>
      <c r="B679" s="2">
        <v>6.5</v>
      </c>
    </row>
    <row r="680" spans="1:2" x14ac:dyDescent="0.25">
      <c r="A680" s="2">
        <v>133</v>
      </c>
      <c r="B680" s="2">
        <v>5.0999999999999996</v>
      </c>
    </row>
    <row r="681" spans="1:2" x14ac:dyDescent="0.25">
      <c r="A681" s="2">
        <v>121</v>
      </c>
      <c r="B681" s="2">
        <v>7.1</v>
      </c>
    </row>
    <row r="682" spans="1:2" x14ac:dyDescent="0.25">
      <c r="A682" s="2">
        <v>147</v>
      </c>
      <c r="B682" s="2">
        <v>7.5</v>
      </c>
    </row>
    <row r="683" spans="1:2" x14ac:dyDescent="0.25">
      <c r="A683" s="2">
        <v>94</v>
      </c>
      <c r="B683" s="2">
        <v>6.2</v>
      </c>
    </row>
    <row r="684" spans="1:2" x14ac:dyDescent="0.25">
      <c r="A684" s="2">
        <v>94</v>
      </c>
      <c r="B684" s="2">
        <v>6.3</v>
      </c>
    </row>
    <row r="685" spans="1:2" x14ac:dyDescent="0.25">
      <c r="A685" s="2">
        <v>127</v>
      </c>
      <c r="B685" s="2">
        <v>8.1</v>
      </c>
    </row>
    <row r="686" spans="1:2" x14ac:dyDescent="0.25">
      <c r="A686" s="2">
        <v>212</v>
      </c>
      <c r="B686" s="2">
        <v>6.6</v>
      </c>
    </row>
    <row r="687" spans="1:2" x14ac:dyDescent="0.25">
      <c r="A687" s="2">
        <v>141</v>
      </c>
      <c r="B687" s="2">
        <v>6.9</v>
      </c>
    </row>
    <row r="688" spans="1:2" x14ac:dyDescent="0.25">
      <c r="A688" s="2">
        <v>103</v>
      </c>
      <c r="B688" s="2">
        <v>6.1</v>
      </c>
    </row>
    <row r="689" spans="1:2" x14ac:dyDescent="0.25">
      <c r="A689" s="2">
        <v>98</v>
      </c>
      <c r="B689" s="2">
        <v>4.3</v>
      </c>
    </row>
    <row r="690" spans="1:2" x14ac:dyDescent="0.25">
      <c r="A690" s="2">
        <v>116</v>
      </c>
      <c r="B690" s="2">
        <v>6.6</v>
      </c>
    </row>
    <row r="691" spans="1:2" x14ac:dyDescent="0.25">
      <c r="A691" s="2">
        <v>114</v>
      </c>
      <c r="B691" s="2">
        <v>6.8</v>
      </c>
    </row>
    <row r="692" spans="1:2" x14ac:dyDescent="0.25">
      <c r="A692" s="2">
        <v>87</v>
      </c>
      <c r="B692" s="2">
        <v>3.8</v>
      </c>
    </row>
    <row r="693" spans="1:2" x14ac:dyDescent="0.25">
      <c r="A693" s="2">
        <v>125</v>
      </c>
      <c r="B693" s="2">
        <v>5.9</v>
      </c>
    </row>
    <row r="694" spans="1:2" x14ac:dyDescent="0.25">
      <c r="A694" s="2">
        <v>187</v>
      </c>
      <c r="B694" s="2">
        <v>7.9</v>
      </c>
    </row>
    <row r="695" spans="1:2" x14ac:dyDescent="0.25">
      <c r="A695" s="2">
        <v>93</v>
      </c>
      <c r="B695" s="2">
        <v>6.3</v>
      </c>
    </row>
    <row r="696" spans="1:2" x14ac:dyDescent="0.25">
      <c r="A696" s="2">
        <v>95</v>
      </c>
      <c r="B696" s="2">
        <v>5.5</v>
      </c>
    </row>
    <row r="697" spans="1:2" x14ac:dyDescent="0.25">
      <c r="A697" s="2">
        <v>117</v>
      </c>
      <c r="B697" s="2">
        <v>7.7</v>
      </c>
    </row>
    <row r="698" spans="1:2" x14ac:dyDescent="0.25">
      <c r="A698" s="2">
        <v>106</v>
      </c>
      <c r="B698" s="2">
        <v>6.3</v>
      </c>
    </row>
    <row r="699" spans="1:2" x14ac:dyDescent="0.25">
      <c r="A699" s="2">
        <v>115</v>
      </c>
      <c r="B699" s="2">
        <v>7.1</v>
      </c>
    </row>
    <row r="700" spans="1:2" x14ac:dyDescent="0.25">
      <c r="A700" s="2">
        <v>189</v>
      </c>
      <c r="B700" s="2">
        <v>8.5</v>
      </c>
    </row>
    <row r="701" spans="1:2" x14ac:dyDescent="0.25">
      <c r="A701" s="2">
        <v>100</v>
      </c>
      <c r="B701" s="2">
        <v>5.9</v>
      </c>
    </row>
    <row r="702" spans="1:2" x14ac:dyDescent="0.25">
      <c r="A702" s="2">
        <v>81</v>
      </c>
      <c r="B702" s="2">
        <v>5.8</v>
      </c>
    </row>
    <row r="703" spans="1:2" x14ac:dyDescent="0.25">
      <c r="A703" s="2">
        <v>149</v>
      </c>
      <c r="B703" s="2">
        <v>8.1</v>
      </c>
    </row>
    <row r="704" spans="1:2" x14ac:dyDescent="0.25">
      <c r="A704" s="2">
        <v>119</v>
      </c>
      <c r="B704" s="2">
        <v>7.9</v>
      </c>
    </row>
    <row r="705" spans="1:2" x14ac:dyDescent="0.25">
      <c r="A705" s="2">
        <v>130</v>
      </c>
      <c r="B705" s="2">
        <v>7.2</v>
      </c>
    </row>
    <row r="706" spans="1:2" x14ac:dyDescent="0.25">
      <c r="A706" s="2">
        <v>116</v>
      </c>
      <c r="B706" s="2">
        <v>6.3</v>
      </c>
    </row>
    <row r="707" spans="1:2" x14ac:dyDescent="0.25">
      <c r="A707" s="2">
        <v>103</v>
      </c>
      <c r="B707" s="2">
        <v>8.1</v>
      </c>
    </row>
    <row r="708" spans="1:2" x14ac:dyDescent="0.25">
      <c r="A708" s="2">
        <v>99</v>
      </c>
      <c r="B708" s="2">
        <v>7</v>
      </c>
    </row>
    <row r="709" spans="1:2" x14ac:dyDescent="0.25">
      <c r="A709" s="2">
        <v>92</v>
      </c>
      <c r="B709" s="2">
        <v>5.5</v>
      </c>
    </row>
    <row r="710" spans="1:2" x14ac:dyDescent="0.25">
      <c r="A710" s="2">
        <v>109</v>
      </c>
      <c r="B710" s="2">
        <v>6.7</v>
      </c>
    </row>
    <row r="711" spans="1:2" x14ac:dyDescent="0.25">
      <c r="A711" s="2">
        <v>87</v>
      </c>
      <c r="B711" s="2">
        <v>5.2</v>
      </c>
    </row>
    <row r="712" spans="1:2" x14ac:dyDescent="0.25">
      <c r="A712" s="2">
        <v>111</v>
      </c>
      <c r="B712" s="2">
        <v>7</v>
      </c>
    </row>
    <row r="713" spans="1:2" x14ac:dyDescent="0.25">
      <c r="A713" s="2">
        <v>101</v>
      </c>
      <c r="B713" s="2">
        <v>6.1</v>
      </c>
    </row>
    <row r="714" spans="1:2" x14ac:dyDescent="0.25">
      <c r="A714" s="2">
        <v>83</v>
      </c>
      <c r="B714" s="2">
        <v>6.6</v>
      </c>
    </row>
    <row r="715" spans="1:2" x14ac:dyDescent="0.25">
      <c r="A715" s="2">
        <v>113</v>
      </c>
      <c r="B715" s="2">
        <v>5.5</v>
      </c>
    </row>
    <row r="716" spans="1:2" x14ac:dyDescent="0.25">
      <c r="A716" s="2">
        <v>107</v>
      </c>
      <c r="B716" s="2">
        <v>5.9</v>
      </c>
    </row>
    <row r="717" spans="1:2" x14ac:dyDescent="0.25">
      <c r="A717" s="2">
        <v>94</v>
      </c>
      <c r="B717" s="2">
        <v>5.4</v>
      </c>
    </row>
    <row r="718" spans="1:2" x14ac:dyDescent="0.25">
      <c r="A718" s="2">
        <v>132</v>
      </c>
      <c r="B718" s="2">
        <v>6.4</v>
      </c>
    </row>
    <row r="719" spans="1:2" x14ac:dyDescent="0.25">
      <c r="A719" s="2">
        <v>140</v>
      </c>
      <c r="B719" s="2">
        <v>5.7</v>
      </c>
    </row>
    <row r="720" spans="1:2" x14ac:dyDescent="0.25">
      <c r="A720" s="2">
        <v>125</v>
      </c>
      <c r="B720" s="2">
        <v>6.7</v>
      </c>
    </row>
    <row r="721" spans="1:2" x14ac:dyDescent="0.25">
      <c r="A721" s="2">
        <v>111</v>
      </c>
      <c r="B721" s="2">
        <v>7.1</v>
      </c>
    </row>
    <row r="722" spans="1:2" x14ac:dyDescent="0.25">
      <c r="A722" s="2">
        <v>156</v>
      </c>
      <c r="B722" s="2">
        <v>6.8</v>
      </c>
    </row>
    <row r="723" spans="1:2" x14ac:dyDescent="0.25">
      <c r="A723" s="2">
        <v>170</v>
      </c>
      <c r="B723" s="2">
        <v>6.5</v>
      </c>
    </row>
    <row r="724" spans="1:2" x14ac:dyDescent="0.25">
      <c r="A724" s="2">
        <v>120</v>
      </c>
      <c r="B724" s="2">
        <v>7.6</v>
      </c>
    </row>
    <row r="725" spans="1:2" x14ac:dyDescent="0.25">
      <c r="A725" s="2">
        <v>100</v>
      </c>
      <c r="B725" s="2">
        <v>5.5</v>
      </c>
    </row>
    <row r="726" spans="1:2" x14ac:dyDescent="0.25">
      <c r="A726" s="2">
        <v>115</v>
      </c>
      <c r="B726" s="2">
        <v>6.5</v>
      </c>
    </row>
    <row r="727" spans="1:2" x14ac:dyDescent="0.25">
      <c r="A727" s="2">
        <v>130</v>
      </c>
      <c r="B727" s="2">
        <v>7</v>
      </c>
    </row>
    <row r="728" spans="1:2" x14ac:dyDescent="0.25">
      <c r="A728" s="2">
        <v>105</v>
      </c>
      <c r="B728" s="2">
        <v>5.8</v>
      </c>
    </row>
    <row r="729" spans="1:2" x14ac:dyDescent="0.25">
      <c r="A729" s="2">
        <v>111</v>
      </c>
      <c r="B729" s="2">
        <v>7.3</v>
      </c>
    </row>
    <row r="730" spans="1:2" x14ac:dyDescent="0.25">
      <c r="A730" s="2">
        <v>106</v>
      </c>
      <c r="B730" s="2">
        <v>6.6</v>
      </c>
    </row>
    <row r="731" spans="1:2" x14ac:dyDescent="0.25">
      <c r="A731" s="2">
        <v>89</v>
      </c>
      <c r="B731" s="2">
        <v>4.4000000000000004</v>
      </c>
    </row>
    <row r="732" spans="1:2" x14ac:dyDescent="0.25">
      <c r="A732" s="2">
        <v>100</v>
      </c>
      <c r="B732" s="2">
        <v>7.7</v>
      </c>
    </row>
    <row r="733" spans="1:2" x14ac:dyDescent="0.25">
      <c r="A733" s="2">
        <v>91</v>
      </c>
      <c r="B733" s="2">
        <v>5</v>
      </c>
    </row>
    <row r="734" spans="1:2" x14ac:dyDescent="0.25">
      <c r="A734" s="2">
        <v>146</v>
      </c>
      <c r="B734" s="2">
        <v>7.7</v>
      </c>
    </row>
    <row r="735" spans="1:2" x14ac:dyDescent="0.25">
      <c r="A735" s="2">
        <v>98</v>
      </c>
      <c r="B735" s="2">
        <v>4.4000000000000004</v>
      </c>
    </row>
    <row r="736" spans="1:2" x14ac:dyDescent="0.25">
      <c r="A736" s="2">
        <v>101</v>
      </c>
      <c r="B736" s="2">
        <v>6.1</v>
      </c>
    </row>
    <row r="737" spans="1:2" x14ac:dyDescent="0.25">
      <c r="A737" s="2">
        <v>94</v>
      </c>
      <c r="B737" s="2">
        <v>5.4</v>
      </c>
    </row>
    <row r="738" spans="1:2" x14ac:dyDescent="0.25">
      <c r="A738" s="2">
        <v>132</v>
      </c>
      <c r="B738" s="2">
        <v>6.8</v>
      </c>
    </row>
    <row r="739" spans="1:2" x14ac:dyDescent="0.25">
      <c r="A739" s="2">
        <v>115</v>
      </c>
      <c r="B739" s="2">
        <v>6.5</v>
      </c>
    </row>
    <row r="740" spans="1:2" x14ac:dyDescent="0.25">
      <c r="A740" s="2">
        <v>92</v>
      </c>
      <c r="B740" s="2">
        <v>7</v>
      </c>
    </row>
    <row r="741" spans="1:2" x14ac:dyDescent="0.25">
      <c r="A741" s="2">
        <v>124</v>
      </c>
      <c r="B741" s="2">
        <v>6.3</v>
      </c>
    </row>
    <row r="742" spans="1:2" x14ac:dyDescent="0.25">
      <c r="A742" s="2">
        <v>119</v>
      </c>
      <c r="B742" s="2">
        <v>6.3</v>
      </c>
    </row>
    <row r="743" spans="1:2" x14ac:dyDescent="0.25">
      <c r="A743" s="2">
        <v>124</v>
      </c>
      <c r="B743" s="2">
        <v>6.1</v>
      </c>
    </row>
    <row r="744" spans="1:2" x14ac:dyDescent="0.25">
      <c r="A744" s="2">
        <v>93</v>
      </c>
      <c r="B744" s="2">
        <v>6.1</v>
      </c>
    </row>
    <row r="745" spans="1:2" x14ac:dyDescent="0.25">
      <c r="A745" s="2">
        <v>98</v>
      </c>
      <c r="B745" s="2">
        <v>5.3</v>
      </c>
    </row>
    <row r="746" spans="1:2" x14ac:dyDescent="0.25">
      <c r="A746" s="2">
        <v>92</v>
      </c>
      <c r="B746" s="2">
        <v>5.4</v>
      </c>
    </row>
    <row r="747" spans="1:2" x14ac:dyDescent="0.25">
      <c r="A747" s="2">
        <v>105</v>
      </c>
      <c r="B747" s="2">
        <v>6.2</v>
      </c>
    </row>
    <row r="748" spans="1:2" x14ac:dyDescent="0.25">
      <c r="A748" s="2">
        <v>124</v>
      </c>
      <c r="B748" s="2">
        <v>6.6</v>
      </c>
    </row>
    <row r="749" spans="1:2" x14ac:dyDescent="0.25">
      <c r="A749" s="2">
        <v>99</v>
      </c>
      <c r="B749" s="2">
        <v>5.9</v>
      </c>
    </row>
    <row r="750" spans="1:2" x14ac:dyDescent="0.25">
      <c r="A750" s="2">
        <v>116</v>
      </c>
      <c r="B750" s="2">
        <v>6.3</v>
      </c>
    </row>
    <row r="751" spans="1:2" x14ac:dyDescent="0.25">
      <c r="A751" s="2">
        <v>124</v>
      </c>
      <c r="B751" s="2">
        <v>7.2</v>
      </c>
    </row>
    <row r="752" spans="1:2" x14ac:dyDescent="0.25">
      <c r="A752" s="2">
        <v>96</v>
      </c>
      <c r="B752" s="2">
        <v>6.8</v>
      </c>
    </row>
    <row r="753" spans="1:2" x14ac:dyDescent="0.25">
      <c r="A753" s="2">
        <v>104</v>
      </c>
      <c r="B753" s="2">
        <v>6.1</v>
      </c>
    </row>
    <row r="754" spans="1:2" x14ac:dyDescent="0.25">
      <c r="A754" s="2">
        <v>100</v>
      </c>
      <c r="B754" s="2">
        <v>7.8</v>
      </c>
    </row>
    <row r="755" spans="1:2" x14ac:dyDescent="0.25">
      <c r="A755" s="2">
        <v>115</v>
      </c>
      <c r="B755" s="2">
        <v>5</v>
      </c>
    </row>
    <row r="756" spans="1:2" x14ac:dyDescent="0.25">
      <c r="A756" s="2">
        <v>101</v>
      </c>
      <c r="B756" s="2">
        <v>6.2</v>
      </c>
    </row>
    <row r="757" spans="1:2" x14ac:dyDescent="0.25">
      <c r="A757" s="2">
        <v>113</v>
      </c>
      <c r="B757" s="2">
        <v>6.7</v>
      </c>
    </row>
    <row r="758" spans="1:2" x14ac:dyDescent="0.25">
      <c r="A758" s="2">
        <v>100</v>
      </c>
      <c r="B758" s="2">
        <v>4.9000000000000004</v>
      </c>
    </row>
    <row r="759" spans="1:2" x14ac:dyDescent="0.25">
      <c r="A759" s="2">
        <v>134</v>
      </c>
      <c r="B759" s="2">
        <v>7.4</v>
      </c>
    </row>
    <row r="760" spans="1:2" x14ac:dyDescent="0.25">
      <c r="A760" s="2">
        <v>127</v>
      </c>
      <c r="B760" s="2">
        <v>7.1</v>
      </c>
    </row>
    <row r="761" spans="1:2" x14ac:dyDescent="0.25">
      <c r="A761" s="2">
        <v>125</v>
      </c>
      <c r="B761" s="2">
        <v>6.2</v>
      </c>
    </row>
    <row r="762" spans="1:2" x14ac:dyDescent="0.25">
      <c r="A762" s="2">
        <v>94</v>
      </c>
      <c r="B762" s="2">
        <v>4.9000000000000004</v>
      </c>
    </row>
    <row r="763" spans="1:2" x14ac:dyDescent="0.25">
      <c r="A763" s="2">
        <v>107</v>
      </c>
      <c r="B763" s="2">
        <v>6.1</v>
      </c>
    </row>
    <row r="764" spans="1:2" x14ac:dyDescent="0.25">
      <c r="A764" s="2">
        <v>91</v>
      </c>
      <c r="B764" s="2">
        <v>6.1</v>
      </c>
    </row>
    <row r="765" spans="1:2" x14ac:dyDescent="0.25">
      <c r="A765" s="2">
        <v>116</v>
      </c>
      <c r="B765" s="2">
        <v>6.4</v>
      </c>
    </row>
    <row r="766" spans="1:2" x14ac:dyDescent="0.25">
      <c r="A766" s="2">
        <v>100</v>
      </c>
      <c r="B766" s="2">
        <v>6.3</v>
      </c>
    </row>
    <row r="767" spans="1:2" x14ac:dyDescent="0.25">
      <c r="A767" s="2">
        <v>111</v>
      </c>
      <c r="B767" s="2">
        <v>6.8</v>
      </c>
    </row>
    <row r="768" spans="1:2" x14ac:dyDescent="0.25">
      <c r="A768" s="2">
        <v>117</v>
      </c>
      <c r="B768" s="2">
        <v>6.6</v>
      </c>
    </row>
    <row r="769" spans="1:2" x14ac:dyDescent="0.25">
      <c r="A769" s="2">
        <v>110</v>
      </c>
      <c r="B769" s="2">
        <v>5.7</v>
      </c>
    </row>
    <row r="770" spans="1:2" x14ac:dyDescent="0.25">
      <c r="A770" s="2">
        <v>96</v>
      </c>
      <c r="B770" s="2">
        <v>5.9</v>
      </c>
    </row>
    <row r="771" spans="1:2" x14ac:dyDescent="0.25">
      <c r="A771" s="2">
        <v>101</v>
      </c>
      <c r="B771" s="2">
        <v>6</v>
      </c>
    </row>
    <row r="772" spans="1:2" x14ac:dyDescent="0.25">
      <c r="A772" s="2">
        <v>111</v>
      </c>
      <c r="B772" s="2">
        <v>6.1</v>
      </c>
    </row>
    <row r="773" spans="1:2" x14ac:dyDescent="0.25">
      <c r="A773" s="2">
        <v>117</v>
      </c>
      <c r="B773" s="2">
        <v>6.7</v>
      </c>
    </row>
    <row r="774" spans="1:2" x14ac:dyDescent="0.25">
      <c r="A774" s="2">
        <v>126</v>
      </c>
      <c r="B774" s="2">
        <v>6.7</v>
      </c>
    </row>
    <row r="775" spans="1:2" x14ac:dyDescent="0.25">
      <c r="A775" s="2">
        <v>152</v>
      </c>
      <c r="B775" s="2">
        <v>7.9</v>
      </c>
    </row>
    <row r="776" spans="1:2" x14ac:dyDescent="0.25">
      <c r="A776" s="2">
        <v>86</v>
      </c>
      <c r="B776" s="2">
        <v>5</v>
      </c>
    </row>
    <row r="777" spans="1:2" x14ac:dyDescent="0.25">
      <c r="A777" s="2">
        <v>101</v>
      </c>
      <c r="B777" s="2">
        <v>4.3</v>
      </c>
    </row>
    <row r="778" spans="1:2" x14ac:dyDescent="0.25">
      <c r="A778" s="2">
        <v>87</v>
      </c>
      <c r="B778" s="2">
        <v>5.7</v>
      </c>
    </row>
    <row r="779" spans="1:2" x14ac:dyDescent="0.25">
      <c r="A779" s="2">
        <v>85</v>
      </c>
      <c r="B779" s="2">
        <v>6.7</v>
      </c>
    </row>
    <row r="780" spans="1:2" x14ac:dyDescent="0.25">
      <c r="A780" s="2">
        <v>130</v>
      </c>
      <c r="B780" s="2">
        <v>6.7</v>
      </c>
    </row>
    <row r="781" spans="1:2" x14ac:dyDescent="0.25">
      <c r="A781" s="2">
        <v>173</v>
      </c>
      <c r="B781" s="2">
        <v>8.1</v>
      </c>
    </row>
    <row r="782" spans="1:2" x14ac:dyDescent="0.25">
      <c r="A782" s="2">
        <v>104</v>
      </c>
      <c r="B782" s="2">
        <v>6.1</v>
      </c>
    </row>
    <row r="783" spans="1:2" x14ac:dyDescent="0.25">
      <c r="A783" s="2">
        <v>121</v>
      </c>
      <c r="B783" s="2">
        <v>5.6</v>
      </c>
    </row>
    <row r="784" spans="1:2" x14ac:dyDescent="0.25">
      <c r="A784" s="2">
        <v>140</v>
      </c>
      <c r="B784" s="2">
        <v>6.6</v>
      </c>
    </row>
    <row r="785" spans="1:2" x14ac:dyDescent="0.25">
      <c r="A785" s="2">
        <v>131</v>
      </c>
      <c r="B785" s="2">
        <v>6.9</v>
      </c>
    </row>
    <row r="786" spans="1:2" x14ac:dyDescent="0.25">
      <c r="A786" s="2">
        <v>91</v>
      </c>
      <c r="B786" s="2">
        <v>4.8</v>
      </c>
    </row>
    <row r="787" spans="1:2" x14ac:dyDescent="0.25">
      <c r="A787" s="2">
        <v>118</v>
      </c>
      <c r="B787" s="2">
        <v>6.2</v>
      </c>
    </row>
    <row r="788" spans="1:2" x14ac:dyDescent="0.25">
      <c r="A788" s="2">
        <v>130</v>
      </c>
      <c r="B788" s="2">
        <v>6</v>
      </c>
    </row>
    <row r="789" spans="1:2" x14ac:dyDescent="0.25">
      <c r="A789" s="2">
        <v>90</v>
      </c>
      <c r="B789" s="2">
        <v>4.9000000000000004</v>
      </c>
    </row>
    <row r="790" spans="1:2" x14ac:dyDescent="0.25">
      <c r="A790" s="2">
        <v>103</v>
      </c>
      <c r="B790" s="2">
        <v>5.6</v>
      </c>
    </row>
    <row r="791" spans="1:2" x14ac:dyDescent="0.25">
      <c r="A791" s="2">
        <v>122</v>
      </c>
      <c r="B791" s="2">
        <v>6.1</v>
      </c>
    </row>
    <row r="792" spans="1:2" x14ac:dyDescent="0.25">
      <c r="A792" s="2">
        <v>106</v>
      </c>
      <c r="B792" s="2">
        <v>6.1</v>
      </c>
    </row>
    <row r="793" spans="1:2" x14ac:dyDescent="0.25">
      <c r="A793" s="2">
        <v>103</v>
      </c>
      <c r="B793" s="2">
        <v>4.8</v>
      </c>
    </row>
    <row r="794" spans="1:2" x14ac:dyDescent="0.25">
      <c r="A794" s="2">
        <v>107</v>
      </c>
      <c r="B794" s="2">
        <v>5.5</v>
      </c>
    </row>
    <row r="795" spans="1:2" x14ac:dyDescent="0.25">
      <c r="A795" s="2">
        <v>156</v>
      </c>
      <c r="B795" s="2">
        <v>3.8</v>
      </c>
    </row>
    <row r="796" spans="1:2" x14ac:dyDescent="0.25">
      <c r="A796" s="2">
        <v>127</v>
      </c>
      <c r="B796" s="2">
        <v>6.5</v>
      </c>
    </row>
    <row r="797" spans="1:2" x14ac:dyDescent="0.25">
      <c r="A797" s="2">
        <v>119</v>
      </c>
      <c r="B797" s="2">
        <v>6</v>
      </c>
    </row>
    <row r="798" spans="1:2" x14ac:dyDescent="0.25">
      <c r="A798" s="2">
        <v>132</v>
      </c>
      <c r="B798" s="2">
        <v>6.7</v>
      </c>
    </row>
    <row r="799" spans="1:2" x14ac:dyDescent="0.25">
      <c r="A799" s="2">
        <v>108</v>
      </c>
      <c r="B799" s="2">
        <v>8.1</v>
      </c>
    </row>
    <row r="800" spans="1:2" x14ac:dyDescent="0.25">
      <c r="A800" s="2">
        <v>114</v>
      </c>
      <c r="B800" s="2">
        <v>4.9000000000000004</v>
      </c>
    </row>
    <row r="801" spans="1:2" x14ac:dyDescent="0.25">
      <c r="A801" s="2">
        <v>133</v>
      </c>
      <c r="B801" s="2">
        <v>7.3</v>
      </c>
    </row>
    <row r="802" spans="1:2" x14ac:dyDescent="0.25">
      <c r="A802" s="2">
        <v>103</v>
      </c>
      <c r="B802" s="2">
        <v>6.4</v>
      </c>
    </row>
    <row r="803" spans="1:2" x14ac:dyDescent="0.25">
      <c r="A803" s="2">
        <v>95</v>
      </c>
      <c r="B803" s="2">
        <v>6.7</v>
      </c>
    </row>
    <row r="804" spans="1:2" x14ac:dyDescent="0.25">
      <c r="A804" s="2">
        <v>90</v>
      </c>
      <c r="B804" s="2">
        <v>3.6</v>
      </c>
    </row>
    <row r="805" spans="1:2" x14ac:dyDescent="0.25">
      <c r="A805" s="2">
        <v>87</v>
      </c>
      <c r="B805" s="2">
        <v>5.7</v>
      </c>
    </row>
    <row r="806" spans="1:2" x14ac:dyDescent="0.25">
      <c r="A806" s="2">
        <v>114</v>
      </c>
      <c r="B806" s="2">
        <v>6</v>
      </c>
    </row>
    <row r="807" spans="1:2" x14ac:dyDescent="0.25">
      <c r="A807" s="2">
        <v>119</v>
      </c>
      <c r="B807" s="2">
        <v>4.9000000000000004</v>
      </c>
    </row>
    <row r="808" spans="1:2" x14ac:dyDescent="0.25">
      <c r="A808" s="2">
        <v>103</v>
      </c>
      <c r="B808" s="2">
        <v>4.7</v>
      </c>
    </row>
    <row r="809" spans="1:2" x14ac:dyDescent="0.25">
      <c r="A809" s="2">
        <v>125</v>
      </c>
      <c r="B809" s="2">
        <v>6.3</v>
      </c>
    </row>
    <row r="810" spans="1:2" x14ac:dyDescent="0.25">
      <c r="A810" s="2">
        <v>97</v>
      </c>
      <c r="B810" s="2">
        <v>5.9</v>
      </c>
    </row>
    <row r="811" spans="1:2" x14ac:dyDescent="0.25">
      <c r="A811" s="2">
        <v>125</v>
      </c>
      <c r="B811" s="2">
        <v>5.9</v>
      </c>
    </row>
    <row r="812" spans="1:2" x14ac:dyDescent="0.25">
      <c r="A812" s="2">
        <v>136</v>
      </c>
      <c r="B812" s="2">
        <v>7.5</v>
      </c>
    </row>
    <row r="813" spans="1:2" x14ac:dyDescent="0.25">
      <c r="A813" s="2">
        <v>116</v>
      </c>
      <c r="B813" s="2">
        <v>5.6</v>
      </c>
    </row>
    <row r="814" spans="1:2" x14ac:dyDescent="0.25">
      <c r="A814" s="2">
        <v>103</v>
      </c>
      <c r="B814" s="2">
        <v>6.4</v>
      </c>
    </row>
    <row r="815" spans="1:2" x14ac:dyDescent="0.25">
      <c r="A815" s="2">
        <v>97</v>
      </c>
      <c r="B815" s="2">
        <v>6.3</v>
      </c>
    </row>
    <row r="816" spans="1:2" x14ac:dyDescent="0.25">
      <c r="A816" s="2">
        <v>96</v>
      </c>
      <c r="B816" s="2">
        <v>4.3</v>
      </c>
    </row>
    <row r="817" spans="1:2" x14ac:dyDescent="0.25">
      <c r="A817" s="2">
        <v>131</v>
      </c>
      <c r="B817" s="2">
        <v>5.9</v>
      </c>
    </row>
    <row r="818" spans="1:2" x14ac:dyDescent="0.25">
      <c r="A818" s="2">
        <v>95</v>
      </c>
      <c r="B818" s="2">
        <v>5.5</v>
      </c>
    </row>
    <row r="819" spans="1:2" x14ac:dyDescent="0.25">
      <c r="A819" s="2">
        <v>86</v>
      </c>
      <c r="B819" s="2">
        <v>6.2</v>
      </c>
    </row>
    <row r="820" spans="1:2" x14ac:dyDescent="0.25">
      <c r="A820" s="2">
        <v>142</v>
      </c>
      <c r="B820" s="2">
        <v>8.8000000000000007</v>
      </c>
    </row>
    <row r="821" spans="1:2" x14ac:dyDescent="0.25">
      <c r="A821" s="2">
        <v>92</v>
      </c>
      <c r="B821" s="2">
        <v>5.2</v>
      </c>
    </row>
    <row r="822" spans="1:2" x14ac:dyDescent="0.25">
      <c r="A822" s="2">
        <v>108</v>
      </c>
      <c r="B822" s="2">
        <v>7</v>
      </c>
    </row>
    <row r="823" spans="1:2" x14ac:dyDescent="0.25">
      <c r="A823" s="2">
        <v>84</v>
      </c>
      <c r="B823" s="2">
        <v>6.6</v>
      </c>
    </row>
    <row r="824" spans="1:2" x14ac:dyDescent="0.25">
      <c r="A824" s="2">
        <v>188</v>
      </c>
      <c r="B824" s="2">
        <v>7.3</v>
      </c>
    </row>
    <row r="825" spans="1:2" x14ac:dyDescent="0.25">
      <c r="A825" s="2">
        <v>95</v>
      </c>
      <c r="B825" s="2">
        <v>5.6</v>
      </c>
    </row>
    <row r="826" spans="1:2" x14ac:dyDescent="0.25">
      <c r="A826" s="2">
        <v>118</v>
      </c>
      <c r="B826" s="2">
        <v>6.6</v>
      </c>
    </row>
    <row r="827" spans="1:2" x14ac:dyDescent="0.25">
      <c r="A827" s="2">
        <v>92</v>
      </c>
      <c r="B827" s="2">
        <v>5.4</v>
      </c>
    </row>
    <row r="828" spans="1:2" x14ac:dyDescent="0.25">
      <c r="A828" s="2">
        <v>74</v>
      </c>
      <c r="B828" s="2">
        <v>6.3</v>
      </c>
    </row>
    <row r="829" spans="1:2" x14ac:dyDescent="0.25">
      <c r="A829" s="2">
        <v>134</v>
      </c>
      <c r="B829" s="2">
        <v>7.9</v>
      </c>
    </row>
    <row r="830" spans="1:2" x14ac:dyDescent="0.25">
      <c r="A830" s="2">
        <v>101</v>
      </c>
      <c r="B830" s="2">
        <v>6.3</v>
      </c>
    </row>
    <row r="831" spans="1:2" x14ac:dyDescent="0.25">
      <c r="A831" s="2">
        <v>100</v>
      </c>
      <c r="B831" s="2">
        <v>6</v>
      </c>
    </row>
    <row r="832" spans="1:2" x14ac:dyDescent="0.25">
      <c r="A832" s="2">
        <v>132</v>
      </c>
      <c r="B832" s="2">
        <v>7.2</v>
      </c>
    </row>
    <row r="833" spans="1:2" x14ac:dyDescent="0.25">
      <c r="A833" s="2">
        <v>105</v>
      </c>
      <c r="B833" s="2">
        <v>5.0999999999999996</v>
      </c>
    </row>
    <row r="834" spans="1:2" x14ac:dyDescent="0.25">
      <c r="A834" s="2">
        <v>123</v>
      </c>
      <c r="B834" s="2">
        <v>7.3</v>
      </c>
    </row>
    <row r="835" spans="1:2" x14ac:dyDescent="0.25">
      <c r="A835" s="2">
        <v>117</v>
      </c>
      <c r="B835" s="2">
        <v>8</v>
      </c>
    </row>
    <row r="836" spans="1:2" x14ac:dyDescent="0.25">
      <c r="A836" s="2">
        <v>98</v>
      </c>
      <c r="B836" s="2">
        <v>6.2</v>
      </c>
    </row>
    <row r="837" spans="1:2" x14ac:dyDescent="0.25">
      <c r="A837" s="2">
        <v>128</v>
      </c>
      <c r="B837" s="2">
        <v>6</v>
      </c>
    </row>
    <row r="838" spans="1:2" x14ac:dyDescent="0.25">
      <c r="A838" s="2">
        <v>114</v>
      </c>
      <c r="B838" s="2">
        <v>6.7</v>
      </c>
    </row>
    <row r="839" spans="1:2" x14ac:dyDescent="0.25">
      <c r="A839" s="2">
        <v>111</v>
      </c>
      <c r="B839" s="2">
        <v>8.1</v>
      </c>
    </row>
    <row r="840" spans="1:2" x14ac:dyDescent="0.25">
      <c r="A840" s="2">
        <v>85</v>
      </c>
      <c r="B840" s="2">
        <v>6.4</v>
      </c>
    </row>
    <row r="841" spans="1:2" x14ac:dyDescent="0.25">
      <c r="A841" s="2">
        <v>137</v>
      </c>
      <c r="B841" s="2">
        <v>8</v>
      </c>
    </row>
    <row r="842" spans="1:2" x14ac:dyDescent="0.25">
      <c r="A842" s="2">
        <v>97</v>
      </c>
      <c r="B842" s="2">
        <v>6.3</v>
      </c>
    </row>
    <row r="843" spans="1:2" x14ac:dyDescent="0.25">
      <c r="A843" s="2">
        <v>104</v>
      </c>
      <c r="B843" s="2">
        <v>6.4</v>
      </c>
    </row>
    <row r="844" spans="1:2" x14ac:dyDescent="0.25">
      <c r="A844" s="2">
        <v>110</v>
      </c>
      <c r="B844" s="2">
        <v>6.6</v>
      </c>
    </row>
    <row r="845" spans="1:2" x14ac:dyDescent="0.25">
      <c r="A845" s="2">
        <v>133</v>
      </c>
      <c r="B845" s="2">
        <v>6.4</v>
      </c>
    </row>
    <row r="846" spans="1:2" x14ac:dyDescent="0.25">
      <c r="A846" s="2">
        <v>94</v>
      </c>
      <c r="B846" s="2">
        <v>6</v>
      </c>
    </row>
    <row r="847" spans="1:2" x14ac:dyDescent="0.25">
      <c r="A847" s="2">
        <v>104</v>
      </c>
      <c r="B847" s="2">
        <v>6.6</v>
      </c>
    </row>
    <row r="848" spans="1:2" x14ac:dyDescent="0.25">
      <c r="A848" s="2">
        <v>91</v>
      </c>
      <c r="B848" s="2">
        <v>5.9</v>
      </c>
    </row>
    <row r="849" spans="1:2" x14ac:dyDescent="0.25">
      <c r="A849" s="2">
        <v>145</v>
      </c>
      <c r="B849" s="2">
        <v>6.4</v>
      </c>
    </row>
    <row r="850" spans="1:2" x14ac:dyDescent="0.25">
      <c r="A850" s="2">
        <v>135</v>
      </c>
      <c r="B850" s="2">
        <v>6.3</v>
      </c>
    </row>
    <row r="851" spans="1:2" x14ac:dyDescent="0.25">
      <c r="A851" s="2">
        <v>122</v>
      </c>
      <c r="B851" s="2">
        <v>7.3</v>
      </c>
    </row>
    <row r="852" spans="1:2" x14ac:dyDescent="0.25">
      <c r="A852" s="2">
        <v>110</v>
      </c>
      <c r="B852" s="2">
        <v>6.8</v>
      </c>
    </row>
    <row r="853" spans="1:2" x14ac:dyDescent="0.25">
      <c r="A853" s="2">
        <v>95</v>
      </c>
      <c r="B853" s="2">
        <v>7.2</v>
      </c>
    </row>
    <row r="854" spans="1:2" x14ac:dyDescent="0.25">
      <c r="A854" s="2">
        <v>102</v>
      </c>
      <c r="B854" s="2">
        <v>5.7</v>
      </c>
    </row>
    <row r="855" spans="1:2" x14ac:dyDescent="0.25">
      <c r="A855" s="2">
        <v>94</v>
      </c>
      <c r="B855" s="2">
        <v>6</v>
      </c>
    </row>
    <row r="856" spans="1:2" x14ac:dyDescent="0.25">
      <c r="A856" s="2">
        <v>126</v>
      </c>
      <c r="B856" s="2">
        <v>6.5</v>
      </c>
    </row>
    <row r="857" spans="1:2" x14ac:dyDescent="0.25">
      <c r="A857" s="2">
        <v>118</v>
      </c>
      <c r="B857" s="2">
        <v>5.8</v>
      </c>
    </row>
    <row r="858" spans="1:2" x14ac:dyDescent="0.25">
      <c r="A858" s="2">
        <v>99</v>
      </c>
      <c r="B858" s="2">
        <v>5.8</v>
      </c>
    </row>
    <row r="859" spans="1:2" x14ac:dyDescent="0.25">
      <c r="A859" s="2">
        <v>88</v>
      </c>
      <c r="B859" s="2">
        <v>6.7</v>
      </c>
    </row>
    <row r="860" spans="1:2" x14ac:dyDescent="0.25">
      <c r="A860" s="2">
        <v>141</v>
      </c>
      <c r="B860" s="2">
        <v>7.8</v>
      </c>
    </row>
    <row r="861" spans="1:2" x14ac:dyDescent="0.25">
      <c r="A861" s="2">
        <v>107</v>
      </c>
      <c r="B861" s="2">
        <v>5.6</v>
      </c>
    </row>
    <row r="862" spans="1:2" x14ac:dyDescent="0.25">
      <c r="A862" s="2">
        <v>116</v>
      </c>
      <c r="B862" s="2">
        <v>5.8</v>
      </c>
    </row>
    <row r="863" spans="1:2" x14ac:dyDescent="0.25">
      <c r="A863" s="2">
        <v>143</v>
      </c>
      <c r="B863" s="2">
        <v>7.4</v>
      </c>
    </row>
    <row r="864" spans="1:2" x14ac:dyDescent="0.25">
      <c r="A864" s="2">
        <v>114</v>
      </c>
      <c r="B864" s="2">
        <v>6.9</v>
      </c>
    </row>
    <row r="865" spans="1:2" x14ac:dyDescent="0.25">
      <c r="A865" s="2">
        <v>93</v>
      </c>
      <c r="B865" s="2">
        <v>5.5</v>
      </c>
    </row>
    <row r="866" spans="1:2" x14ac:dyDescent="0.25">
      <c r="A866" s="2">
        <v>280</v>
      </c>
      <c r="B866" s="2">
        <v>6.3</v>
      </c>
    </row>
    <row r="867" spans="1:2" x14ac:dyDescent="0.25">
      <c r="A867" s="2">
        <v>100</v>
      </c>
      <c r="B867" s="2">
        <v>4.7</v>
      </c>
    </row>
    <row r="868" spans="1:2" x14ac:dyDescent="0.25">
      <c r="A868" s="2">
        <v>107</v>
      </c>
      <c r="B868" s="2">
        <v>5.6</v>
      </c>
    </row>
    <row r="869" spans="1:2" x14ac:dyDescent="0.25">
      <c r="A869" s="2">
        <v>119</v>
      </c>
      <c r="B869" s="2">
        <v>6.4</v>
      </c>
    </row>
    <row r="870" spans="1:2" x14ac:dyDescent="0.25">
      <c r="A870" s="2">
        <v>95</v>
      </c>
      <c r="B870" s="2">
        <v>4.2</v>
      </c>
    </row>
    <row r="871" spans="1:2" x14ac:dyDescent="0.25">
      <c r="A871" s="2">
        <v>119</v>
      </c>
      <c r="B871" s="2">
        <v>6.4</v>
      </c>
    </row>
    <row r="872" spans="1:2" x14ac:dyDescent="0.25">
      <c r="A872" s="2">
        <v>133</v>
      </c>
      <c r="B872" s="2">
        <v>7.7</v>
      </c>
    </row>
    <row r="873" spans="1:2" x14ac:dyDescent="0.25">
      <c r="A873" s="2">
        <v>152</v>
      </c>
      <c r="B873" s="2">
        <v>7.7</v>
      </c>
    </row>
    <row r="874" spans="1:2" x14ac:dyDescent="0.25">
      <c r="A874" s="2">
        <v>96</v>
      </c>
      <c r="B874" s="2">
        <v>5.3</v>
      </c>
    </row>
    <row r="875" spans="1:2" x14ac:dyDescent="0.25">
      <c r="A875" s="2">
        <v>117</v>
      </c>
      <c r="B875" s="2">
        <v>6.7</v>
      </c>
    </row>
    <row r="876" spans="1:2" x14ac:dyDescent="0.25">
      <c r="A876" s="2">
        <v>123</v>
      </c>
      <c r="B876" s="2">
        <v>7.7</v>
      </c>
    </row>
    <row r="877" spans="1:2" x14ac:dyDescent="0.25">
      <c r="A877" s="2">
        <v>92</v>
      </c>
      <c r="B877" s="2">
        <v>5.7</v>
      </c>
    </row>
    <row r="878" spans="1:2" x14ac:dyDescent="0.25">
      <c r="A878" s="2">
        <v>170</v>
      </c>
      <c r="B878" s="2">
        <v>7.6</v>
      </c>
    </row>
    <row r="879" spans="1:2" x14ac:dyDescent="0.25">
      <c r="A879" s="2">
        <v>123</v>
      </c>
      <c r="B879" s="2">
        <v>6.4</v>
      </c>
    </row>
    <row r="880" spans="1:2" x14ac:dyDescent="0.25">
      <c r="A880" s="2">
        <v>110</v>
      </c>
      <c r="B880" s="2">
        <v>5.6</v>
      </c>
    </row>
    <row r="881" spans="1:2" x14ac:dyDescent="0.25">
      <c r="A881" s="2">
        <v>116</v>
      </c>
      <c r="B881" s="2">
        <v>6.8</v>
      </c>
    </row>
    <row r="882" spans="1:2" x14ac:dyDescent="0.25">
      <c r="A882" s="2">
        <v>121</v>
      </c>
      <c r="B882" s="2">
        <v>2.4</v>
      </c>
    </row>
    <row r="883" spans="1:2" x14ac:dyDescent="0.25">
      <c r="A883" s="2">
        <v>128</v>
      </c>
      <c r="B883" s="2">
        <v>6.2</v>
      </c>
    </row>
    <row r="884" spans="1:2" x14ac:dyDescent="0.25">
      <c r="A884" s="2">
        <v>99</v>
      </c>
      <c r="B884" s="2">
        <v>5.9</v>
      </c>
    </row>
    <row r="885" spans="1:2" x14ac:dyDescent="0.25">
      <c r="A885" s="2">
        <v>94</v>
      </c>
      <c r="B885" s="2">
        <v>7.1</v>
      </c>
    </row>
    <row r="886" spans="1:2" x14ac:dyDescent="0.25">
      <c r="A886" s="2">
        <v>127</v>
      </c>
      <c r="B886" s="2">
        <v>7.6</v>
      </c>
    </row>
    <row r="887" spans="1:2" x14ac:dyDescent="0.25">
      <c r="A887" s="2">
        <v>89</v>
      </c>
      <c r="B887" s="2">
        <v>5.5</v>
      </c>
    </row>
    <row r="888" spans="1:2" x14ac:dyDescent="0.25">
      <c r="A888" s="2">
        <v>123</v>
      </c>
      <c r="B888" s="2">
        <v>7</v>
      </c>
    </row>
    <row r="889" spans="1:2" x14ac:dyDescent="0.25">
      <c r="A889" s="2">
        <v>135</v>
      </c>
      <c r="B889" s="2">
        <v>7.1</v>
      </c>
    </row>
    <row r="890" spans="1:2" x14ac:dyDescent="0.25">
      <c r="A890" s="2">
        <v>118</v>
      </c>
      <c r="B890" s="2">
        <v>7.4</v>
      </c>
    </row>
    <row r="891" spans="1:2" x14ac:dyDescent="0.25">
      <c r="A891" s="2">
        <v>189</v>
      </c>
      <c r="B891" s="2">
        <v>7.6</v>
      </c>
    </row>
    <row r="892" spans="1:2" x14ac:dyDescent="0.25">
      <c r="A892" s="2">
        <v>172</v>
      </c>
      <c r="B892" s="2">
        <v>5.9</v>
      </c>
    </row>
    <row r="893" spans="1:2" x14ac:dyDescent="0.25">
      <c r="A893" s="2">
        <v>124</v>
      </c>
      <c r="B893" s="2">
        <v>5.9</v>
      </c>
    </row>
    <row r="894" spans="1:2" x14ac:dyDescent="0.25">
      <c r="A894" s="2">
        <v>141</v>
      </c>
      <c r="B894" s="2">
        <v>8</v>
      </c>
    </row>
    <row r="895" spans="1:2" x14ac:dyDescent="0.25">
      <c r="A895" s="2">
        <v>157</v>
      </c>
      <c r="B895" s="2">
        <v>7.4</v>
      </c>
    </row>
    <row r="896" spans="1:2" x14ac:dyDescent="0.25">
      <c r="A896" s="2">
        <v>106</v>
      </c>
      <c r="B896" s="2">
        <v>5.8</v>
      </c>
    </row>
    <row r="897" spans="1:2" x14ac:dyDescent="0.25">
      <c r="A897" s="2">
        <v>108</v>
      </c>
      <c r="B897" s="2">
        <v>6.3</v>
      </c>
    </row>
    <row r="898" spans="1:2" x14ac:dyDescent="0.25">
      <c r="A898" s="2">
        <v>125</v>
      </c>
      <c r="B898" s="2">
        <v>5.7</v>
      </c>
    </row>
    <row r="899" spans="1:2" x14ac:dyDescent="0.25">
      <c r="A899" s="2">
        <v>107</v>
      </c>
      <c r="B899" s="2">
        <v>5.0999999999999996</v>
      </c>
    </row>
    <row r="900" spans="1:2" x14ac:dyDescent="0.25">
      <c r="A900" s="2">
        <v>215</v>
      </c>
      <c r="B900" s="2">
        <v>7.6</v>
      </c>
    </row>
    <row r="901" spans="1:2" x14ac:dyDescent="0.25">
      <c r="A901" s="2">
        <v>118</v>
      </c>
      <c r="B901" s="2">
        <v>6.4</v>
      </c>
    </row>
    <row r="902" spans="1:2" x14ac:dyDescent="0.25">
      <c r="A902" s="2">
        <v>118</v>
      </c>
      <c r="B902" s="2">
        <v>7.4</v>
      </c>
    </row>
    <row r="903" spans="1:2" x14ac:dyDescent="0.25">
      <c r="A903" s="2">
        <v>178</v>
      </c>
      <c r="B903" s="2">
        <v>8.1999999999999993</v>
      </c>
    </row>
    <row r="904" spans="1:2" x14ac:dyDescent="0.25">
      <c r="A904" s="2">
        <v>92</v>
      </c>
      <c r="B904" s="2">
        <v>6.5</v>
      </c>
    </row>
    <row r="905" spans="1:2" x14ac:dyDescent="0.25">
      <c r="A905" s="2">
        <v>104</v>
      </c>
      <c r="B905" s="2">
        <v>5.5</v>
      </c>
    </row>
    <row r="906" spans="1:2" x14ac:dyDescent="0.25">
      <c r="A906" s="2">
        <v>116</v>
      </c>
      <c r="B906" s="2">
        <v>6.5</v>
      </c>
    </row>
    <row r="907" spans="1:2" x14ac:dyDescent="0.25">
      <c r="A907" s="2">
        <v>90</v>
      </c>
      <c r="B907" s="2">
        <v>5.6</v>
      </c>
    </row>
    <row r="908" spans="1:2" x14ac:dyDescent="0.25">
      <c r="A908" s="2">
        <v>93</v>
      </c>
      <c r="B908" s="2">
        <v>4.9000000000000004</v>
      </c>
    </row>
    <row r="909" spans="1:2" x14ac:dyDescent="0.25">
      <c r="A909" s="2">
        <v>130</v>
      </c>
      <c r="B909" s="2">
        <v>4.5999999999999996</v>
      </c>
    </row>
    <row r="910" spans="1:2" x14ac:dyDescent="0.25">
      <c r="A910" s="2">
        <v>90</v>
      </c>
      <c r="B910" s="2">
        <v>7.9</v>
      </c>
    </row>
    <row r="911" spans="1:2" x14ac:dyDescent="0.25">
      <c r="A911" s="2">
        <v>106</v>
      </c>
      <c r="B911" s="2">
        <v>7.1</v>
      </c>
    </row>
    <row r="912" spans="1:2" x14ac:dyDescent="0.25">
      <c r="A912" s="2">
        <v>155</v>
      </c>
      <c r="B912" s="2">
        <v>6.9</v>
      </c>
    </row>
    <row r="913" spans="1:2" x14ac:dyDescent="0.25">
      <c r="A913" s="2">
        <v>139</v>
      </c>
      <c r="B913" s="2">
        <v>7.3</v>
      </c>
    </row>
    <row r="914" spans="1:2" x14ac:dyDescent="0.25">
      <c r="A914" s="2">
        <v>112</v>
      </c>
      <c r="B914" s="2">
        <v>7</v>
      </c>
    </row>
    <row r="915" spans="1:2" x14ac:dyDescent="0.25">
      <c r="A915" s="2">
        <v>139</v>
      </c>
      <c r="B915" s="2">
        <v>7.7</v>
      </c>
    </row>
    <row r="916" spans="1:2" x14ac:dyDescent="0.25">
      <c r="A916" s="2">
        <v>115</v>
      </c>
      <c r="B916" s="2">
        <v>6.7</v>
      </c>
    </row>
    <row r="917" spans="1:2" x14ac:dyDescent="0.25">
      <c r="A917" s="2">
        <v>143</v>
      </c>
      <c r="B917" s="2">
        <v>6.3</v>
      </c>
    </row>
    <row r="918" spans="1:2" x14ac:dyDescent="0.25">
      <c r="A918" s="2">
        <v>96</v>
      </c>
      <c r="B918" s="2">
        <v>5.8</v>
      </c>
    </row>
    <row r="919" spans="1:2" x14ac:dyDescent="0.25">
      <c r="A919" s="2">
        <v>112</v>
      </c>
      <c r="B919" s="2">
        <v>7.1</v>
      </c>
    </row>
    <row r="920" spans="1:2" x14ac:dyDescent="0.25">
      <c r="A920" s="2">
        <v>131</v>
      </c>
      <c r="B920" s="2">
        <v>7.3</v>
      </c>
    </row>
    <row r="921" spans="1:2" x14ac:dyDescent="0.25">
      <c r="A921" s="2">
        <v>116</v>
      </c>
      <c r="B921" s="2">
        <v>6.4</v>
      </c>
    </row>
    <row r="922" spans="1:2" x14ac:dyDescent="0.25">
      <c r="A922" s="2">
        <v>112</v>
      </c>
      <c r="B922" s="2">
        <v>7.1</v>
      </c>
    </row>
    <row r="923" spans="1:2" x14ac:dyDescent="0.25">
      <c r="A923" s="2">
        <v>123</v>
      </c>
      <c r="B923" s="2">
        <v>7.6</v>
      </c>
    </row>
    <row r="924" spans="1:2" x14ac:dyDescent="0.25">
      <c r="A924" s="2">
        <v>104</v>
      </c>
      <c r="B924" s="2">
        <v>6.8</v>
      </c>
    </row>
    <row r="925" spans="1:2" x14ac:dyDescent="0.25">
      <c r="A925" s="2">
        <v>107</v>
      </c>
      <c r="B925" s="2">
        <v>6.6</v>
      </c>
    </row>
    <row r="926" spans="1:2" x14ac:dyDescent="0.25">
      <c r="A926" s="2">
        <v>124</v>
      </c>
      <c r="B926" s="2">
        <v>6.7</v>
      </c>
    </row>
    <row r="927" spans="1:2" x14ac:dyDescent="0.25">
      <c r="A927" s="2">
        <v>96</v>
      </c>
      <c r="B927" s="2">
        <v>6.1</v>
      </c>
    </row>
    <row r="928" spans="1:2" x14ac:dyDescent="0.25">
      <c r="A928" s="2">
        <v>125</v>
      </c>
      <c r="B928" s="2">
        <v>6</v>
      </c>
    </row>
    <row r="929" spans="1:2" x14ac:dyDescent="0.25">
      <c r="A929" s="2">
        <v>129</v>
      </c>
      <c r="B929" s="2">
        <v>7.6</v>
      </c>
    </row>
    <row r="930" spans="1:2" x14ac:dyDescent="0.25">
      <c r="A930" s="2">
        <v>90</v>
      </c>
      <c r="B930" s="2">
        <v>7.1</v>
      </c>
    </row>
    <row r="931" spans="1:2" x14ac:dyDescent="0.25">
      <c r="A931" s="2">
        <v>109</v>
      </c>
      <c r="B931" s="2">
        <v>5</v>
      </c>
    </row>
    <row r="932" spans="1:2" x14ac:dyDescent="0.25">
      <c r="A932" s="2">
        <v>124</v>
      </c>
      <c r="B932" s="2">
        <v>7.1</v>
      </c>
    </row>
    <row r="933" spans="1:2" x14ac:dyDescent="0.25">
      <c r="A933" s="2">
        <v>121</v>
      </c>
      <c r="B933" s="2">
        <v>6.2</v>
      </c>
    </row>
    <row r="934" spans="1:2" x14ac:dyDescent="0.25">
      <c r="A934" s="2">
        <v>95</v>
      </c>
      <c r="B934" s="2">
        <v>5.6</v>
      </c>
    </row>
    <row r="935" spans="1:2" x14ac:dyDescent="0.25">
      <c r="A935" s="2">
        <v>128</v>
      </c>
      <c r="B935" s="2">
        <v>5.4</v>
      </c>
    </row>
    <row r="936" spans="1:2" x14ac:dyDescent="0.25">
      <c r="A936" s="2">
        <v>118</v>
      </c>
      <c r="B936" s="2">
        <v>7.4</v>
      </c>
    </row>
    <row r="937" spans="1:2" x14ac:dyDescent="0.25">
      <c r="A937" s="2">
        <v>80</v>
      </c>
      <c r="B937" s="2">
        <v>5</v>
      </c>
    </row>
    <row r="938" spans="1:2" x14ac:dyDescent="0.25">
      <c r="A938" s="2">
        <v>99</v>
      </c>
      <c r="B938" s="2">
        <v>5.2</v>
      </c>
    </row>
    <row r="939" spans="1:2" x14ac:dyDescent="0.25">
      <c r="A939" s="2">
        <v>133</v>
      </c>
      <c r="B939" s="2">
        <v>7.6</v>
      </c>
    </row>
    <row r="940" spans="1:2" x14ac:dyDescent="0.25">
      <c r="A940" s="2">
        <v>127</v>
      </c>
      <c r="B940" s="2">
        <v>6.6</v>
      </c>
    </row>
    <row r="941" spans="1:2" x14ac:dyDescent="0.25">
      <c r="A941" s="2">
        <v>106</v>
      </c>
      <c r="B941" s="2">
        <v>7</v>
      </c>
    </row>
    <row r="942" spans="1:2" x14ac:dyDescent="0.25">
      <c r="A942" s="2">
        <v>98</v>
      </c>
      <c r="B942" s="2">
        <v>5.7</v>
      </c>
    </row>
    <row r="943" spans="1:2" x14ac:dyDescent="0.25">
      <c r="A943" s="2">
        <v>132</v>
      </c>
      <c r="B943" s="2">
        <v>8.1999999999999993</v>
      </c>
    </row>
    <row r="944" spans="1:2" x14ac:dyDescent="0.25">
      <c r="A944" s="2">
        <v>114</v>
      </c>
      <c r="B944" s="2">
        <v>6.2</v>
      </c>
    </row>
    <row r="945" spans="1:2" x14ac:dyDescent="0.25">
      <c r="A945" s="2">
        <v>78</v>
      </c>
      <c r="B945" s="2">
        <v>6.6</v>
      </c>
    </row>
    <row r="946" spans="1:2" x14ac:dyDescent="0.25">
      <c r="A946" s="2">
        <v>101</v>
      </c>
      <c r="B946" s="2">
        <v>4.7</v>
      </c>
    </row>
    <row r="947" spans="1:2" x14ac:dyDescent="0.25">
      <c r="A947" s="2">
        <v>113</v>
      </c>
      <c r="B947" s="2">
        <v>6.3</v>
      </c>
    </row>
    <row r="948" spans="1:2" x14ac:dyDescent="0.25">
      <c r="A948" s="2">
        <v>98</v>
      </c>
      <c r="B948" s="2">
        <v>6.1</v>
      </c>
    </row>
    <row r="949" spans="1:2" x14ac:dyDescent="0.25">
      <c r="A949" s="2">
        <v>124</v>
      </c>
      <c r="B949" s="2">
        <v>6.7</v>
      </c>
    </row>
    <row r="950" spans="1:2" x14ac:dyDescent="0.25">
      <c r="A950" s="2">
        <v>109</v>
      </c>
      <c r="B950" s="2">
        <v>6.1</v>
      </c>
    </row>
    <row r="951" spans="1:2" x14ac:dyDescent="0.25">
      <c r="A951" s="2">
        <v>128</v>
      </c>
      <c r="B951" s="2">
        <v>7</v>
      </c>
    </row>
    <row r="952" spans="1:2" x14ac:dyDescent="0.25">
      <c r="A952" s="2">
        <v>144</v>
      </c>
      <c r="B952" s="2">
        <v>7.4</v>
      </c>
    </row>
    <row r="953" spans="1:2" x14ac:dyDescent="0.25">
      <c r="A953" s="2">
        <v>95</v>
      </c>
      <c r="B953" s="2">
        <v>7.3</v>
      </c>
    </row>
    <row r="954" spans="1:2" x14ac:dyDescent="0.25">
      <c r="A954" s="2">
        <v>105</v>
      </c>
      <c r="B954" s="2">
        <v>5.8</v>
      </c>
    </row>
    <row r="955" spans="1:2" x14ac:dyDescent="0.25">
      <c r="A955" s="2">
        <v>121</v>
      </c>
      <c r="B955" s="2">
        <v>6.7</v>
      </c>
    </row>
    <row r="956" spans="1:2" x14ac:dyDescent="0.25">
      <c r="A956" s="2">
        <v>125</v>
      </c>
      <c r="B956" s="2">
        <v>5.8</v>
      </c>
    </row>
    <row r="957" spans="1:2" x14ac:dyDescent="0.25">
      <c r="A957" s="2">
        <v>129</v>
      </c>
      <c r="B957" s="2">
        <v>7.8</v>
      </c>
    </row>
    <row r="958" spans="1:2" x14ac:dyDescent="0.25">
      <c r="A958" s="2">
        <v>132</v>
      </c>
      <c r="B958" s="2">
        <v>6.6</v>
      </c>
    </row>
    <row r="959" spans="1:2" x14ac:dyDescent="0.25">
      <c r="A959" s="2">
        <v>118</v>
      </c>
      <c r="B959" s="2">
        <v>6.5</v>
      </c>
    </row>
    <row r="960" spans="1:2" x14ac:dyDescent="0.25">
      <c r="A960" s="2">
        <v>113</v>
      </c>
      <c r="B960" s="2">
        <v>6.7</v>
      </c>
    </row>
    <row r="961" spans="1:2" x14ac:dyDescent="0.25">
      <c r="A961" s="2">
        <v>140</v>
      </c>
      <c r="B961" s="2">
        <v>7.3</v>
      </c>
    </row>
    <row r="962" spans="1:2" x14ac:dyDescent="0.25">
      <c r="A962" s="2">
        <v>89</v>
      </c>
      <c r="B962" s="2">
        <v>5.8</v>
      </c>
    </row>
    <row r="963" spans="1:2" x14ac:dyDescent="0.25">
      <c r="A963" s="2">
        <v>104</v>
      </c>
      <c r="B963" s="2">
        <v>5.5</v>
      </c>
    </row>
    <row r="964" spans="1:2" x14ac:dyDescent="0.25">
      <c r="A964" s="2">
        <v>106</v>
      </c>
      <c r="B964" s="2">
        <v>6.3</v>
      </c>
    </row>
    <row r="965" spans="1:2" x14ac:dyDescent="0.25">
      <c r="A965" s="2">
        <v>141</v>
      </c>
      <c r="B965" s="2">
        <v>7.4</v>
      </c>
    </row>
    <row r="966" spans="1:2" x14ac:dyDescent="0.25">
      <c r="A966" s="2">
        <v>124</v>
      </c>
      <c r="B966" s="2">
        <v>5.9</v>
      </c>
    </row>
    <row r="967" spans="1:2" x14ac:dyDescent="0.25">
      <c r="A967" s="2">
        <v>98</v>
      </c>
      <c r="B967" s="2">
        <v>6.2</v>
      </c>
    </row>
    <row r="968" spans="1:2" x14ac:dyDescent="0.25">
      <c r="A968" s="2">
        <v>108</v>
      </c>
      <c r="B968" s="2">
        <v>5.9</v>
      </c>
    </row>
    <row r="969" spans="1:2" x14ac:dyDescent="0.25">
      <c r="A969" s="2">
        <v>114</v>
      </c>
      <c r="B969" s="2">
        <v>6.5</v>
      </c>
    </row>
    <row r="970" spans="1:2" x14ac:dyDescent="0.25">
      <c r="A970" s="2">
        <v>101</v>
      </c>
      <c r="B970" s="2">
        <v>4.4000000000000004</v>
      </c>
    </row>
    <row r="971" spans="1:2" x14ac:dyDescent="0.25">
      <c r="A971" s="2">
        <v>93</v>
      </c>
      <c r="B971" s="2">
        <v>3.5</v>
      </c>
    </row>
    <row r="972" spans="1:2" x14ac:dyDescent="0.25">
      <c r="A972" s="2">
        <v>119</v>
      </c>
      <c r="B972" s="2">
        <v>6.6</v>
      </c>
    </row>
    <row r="973" spans="1:2" x14ac:dyDescent="0.25">
      <c r="A973" s="2">
        <v>119</v>
      </c>
      <c r="B973" s="2">
        <v>6</v>
      </c>
    </row>
    <row r="974" spans="1:2" x14ac:dyDescent="0.25">
      <c r="A974" s="2">
        <v>99</v>
      </c>
      <c r="B974" s="2">
        <v>6.4</v>
      </c>
    </row>
    <row r="975" spans="1:2" x14ac:dyDescent="0.25">
      <c r="A975" s="2">
        <v>137</v>
      </c>
      <c r="B975" s="2">
        <v>6.5</v>
      </c>
    </row>
    <row r="976" spans="1:2" x14ac:dyDescent="0.25">
      <c r="A976" s="2">
        <v>117</v>
      </c>
      <c r="B976" s="2">
        <v>4.3</v>
      </c>
    </row>
    <row r="977" spans="1:2" x14ac:dyDescent="0.25">
      <c r="A977" s="2">
        <v>87</v>
      </c>
      <c r="B977" s="2">
        <v>4.2</v>
      </c>
    </row>
    <row r="978" spans="1:2" x14ac:dyDescent="0.25">
      <c r="A978" s="2">
        <v>129</v>
      </c>
      <c r="B978" s="2">
        <v>6.5</v>
      </c>
    </row>
    <row r="979" spans="1:2" x14ac:dyDescent="0.25">
      <c r="A979" s="2">
        <v>115</v>
      </c>
      <c r="B979" s="2">
        <v>6.1</v>
      </c>
    </row>
    <row r="980" spans="1:2" x14ac:dyDescent="0.25">
      <c r="A980" s="2">
        <v>132</v>
      </c>
      <c r="B980" s="2">
        <v>6.3</v>
      </c>
    </row>
    <row r="981" spans="1:2" x14ac:dyDescent="0.25">
      <c r="A981" s="2">
        <v>131</v>
      </c>
      <c r="B981" s="2">
        <v>6.2</v>
      </c>
    </row>
    <row r="982" spans="1:2" x14ac:dyDescent="0.25">
      <c r="A982" s="2">
        <v>95</v>
      </c>
      <c r="B982" s="2">
        <v>5.9</v>
      </c>
    </row>
    <row r="983" spans="1:2" x14ac:dyDescent="0.25">
      <c r="A983" s="2">
        <v>125</v>
      </c>
      <c r="B983" s="2">
        <v>5.9</v>
      </c>
    </row>
    <row r="984" spans="1:2" x14ac:dyDescent="0.25">
      <c r="A984" s="2">
        <v>98</v>
      </c>
      <c r="B984" s="2">
        <v>6.5</v>
      </c>
    </row>
    <row r="985" spans="1:2" x14ac:dyDescent="0.25">
      <c r="A985" s="2">
        <v>110</v>
      </c>
      <c r="B985" s="2">
        <v>6.4</v>
      </c>
    </row>
    <row r="986" spans="1:2" x14ac:dyDescent="0.25">
      <c r="A986" s="2">
        <v>118</v>
      </c>
      <c r="B986" s="2">
        <v>6.5</v>
      </c>
    </row>
    <row r="987" spans="1:2" x14ac:dyDescent="0.25">
      <c r="A987" s="2">
        <v>101</v>
      </c>
      <c r="B987" s="2">
        <v>5.7</v>
      </c>
    </row>
    <row r="988" spans="1:2" x14ac:dyDescent="0.25">
      <c r="A988" s="2">
        <v>90</v>
      </c>
      <c r="B988" s="2">
        <v>8</v>
      </c>
    </row>
    <row r="989" spans="1:2" x14ac:dyDescent="0.25">
      <c r="A989" s="2">
        <v>119</v>
      </c>
      <c r="B989" s="2">
        <v>7.3</v>
      </c>
    </row>
    <row r="990" spans="1:2" x14ac:dyDescent="0.25">
      <c r="A990" s="2">
        <v>139</v>
      </c>
      <c r="B990" s="2">
        <v>6.7</v>
      </c>
    </row>
    <row r="991" spans="1:2" x14ac:dyDescent="0.25">
      <c r="A991" s="2">
        <v>130</v>
      </c>
      <c r="B991" s="2">
        <v>7.5</v>
      </c>
    </row>
    <row r="992" spans="1:2" x14ac:dyDescent="0.25">
      <c r="A992" s="2">
        <v>100</v>
      </c>
      <c r="B992" s="2">
        <v>5.4</v>
      </c>
    </row>
    <row r="993" spans="1:2" x14ac:dyDescent="0.25">
      <c r="A993" s="2">
        <v>114</v>
      </c>
      <c r="B993" s="2">
        <v>6.6</v>
      </c>
    </row>
    <row r="994" spans="1:2" x14ac:dyDescent="0.25">
      <c r="A994" s="2">
        <v>96</v>
      </c>
      <c r="B994" s="2">
        <v>7.7</v>
      </c>
    </row>
    <row r="995" spans="1:2" x14ac:dyDescent="0.25">
      <c r="A995" s="2">
        <v>110</v>
      </c>
      <c r="B995" s="2">
        <v>5.8</v>
      </c>
    </row>
    <row r="996" spans="1:2" x14ac:dyDescent="0.25">
      <c r="A996" s="2">
        <v>158</v>
      </c>
      <c r="B996" s="2">
        <v>6.4</v>
      </c>
    </row>
    <row r="997" spans="1:2" x14ac:dyDescent="0.25">
      <c r="A997" s="2">
        <v>102</v>
      </c>
      <c r="B997" s="2">
        <v>5.6</v>
      </c>
    </row>
    <row r="998" spans="1:2" x14ac:dyDescent="0.25">
      <c r="A998" s="2">
        <v>84</v>
      </c>
      <c r="B998" s="2">
        <v>6</v>
      </c>
    </row>
    <row r="999" spans="1:2" x14ac:dyDescent="0.25">
      <c r="A999" s="2">
        <v>115</v>
      </c>
      <c r="B999" s="2">
        <v>6.2</v>
      </c>
    </row>
    <row r="1000" spans="1:2" x14ac:dyDescent="0.25">
      <c r="A1000" s="2">
        <v>99</v>
      </c>
      <c r="B1000" s="2">
        <v>5.9</v>
      </c>
    </row>
    <row r="1001" spans="1:2" x14ac:dyDescent="0.25">
      <c r="A1001" s="2">
        <v>135</v>
      </c>
      <c r="B1001" s="2">
        <v>5.0999999999999996</v>
      </c>
    </row>
    <row r="1002" spans="1:2" x14ac:dyDescent="0.25">
      <c r="A1002" s="2">
        <v>108</v>
      </c>
      <c r="B1002" s="2">
        <v>6.8</v>
      </c>
    </row>
    <row r="1003" spans="1:2" x14ac:dyDescent="0.25">
      <c r="A1003" s="2">
        <v>127</v>
      </c>
      <c r="B1003" s="2">
        <v>6</v>
      </c>
    </row>
    <row r="1004" spans="1:2" x14ac:dyDescent="0.25">
      <c r="A1004" s="2">
        <v>107</v>
      </c>
      <c r="B1004" s="2">
        <v>5.0999999999999996</v>
      </c>
    </row>
    <row r="1005" spans="1:2" x14ac:dyDescent="0.25">
      <c r="A1005" s="2">
        <v>95</v>
      </c>
      <c r="B1005" s="2">
        <v>5.8</v>
      </c>
    </row>
    <row r="1006" spans="1:2" x14ac:dyDescent="0.25">
      <c r="A1006" s="2">
        <v>124</v>
      </c>
      <c r="B1006" s="2">
        <v>6.2</v>
      </c>
    </row>
    <row r="1007" spans="1:2" x14ac:dyDescent="0.25">
      <c r="A1007" s="2">
        <v>109</v>
      </c>
      <c r="B1007" s="2">
        <v>6.4</v>
      </c>
    </row>
    <row r="1008" spans="1:2" x14ac:dyDescent="0.25">
      <c r="A1008" s="2">
        <v>102</v>
      </c>
      <c r="B1008" s="2">
        <v>4.8</v>
      </c>
    </row>
    <row r="1009" spans="1:2" x14ac:dyDescent="0.25">
      <c r="A1009" s="2">
        <v>88</v>
      </c>
      <c r="B1009" s="2">
        <v>4.9000000000000004</v>
      </c>
    </row>
    <row r="1010" spans="1:2" x14ac:dyDescent="0.25">
      <c r="A1010" s="2">
        <v>87</v>
      </c>
      <c r="B1010" s="2">
        <v>5.6</v>
      </c>
    </row>
    <row r="1011" spans="1:2" x14ac:dyDescent="0.25">
      <c r="A1011" s="2">
        <v>104</v>
      </c>
      <c r="B1011" s="2">
        <v>5.5</v>
      </c>
    </row>
    <row r="1012" spans="1:2" x14ac:dyDescent="0.25">
      <c r="A1012" s="2">
        <v>96</v>
      </c>
      <c r="B1012" s="2">
        <v>3.7</v>
      </c>
    </row>
    <row r="1013" spans="1:2" x14ac:dyDescent="0.25">
      <c r="A1013" s="2">
        <v>85</v>
      </c>
      <c r="B1013" s="2">
        <v>5.9</v>
      </c>
    </row>
    <row r="1014" spans="1:2" x14ac:dyDescent="0.25">
      <c r="A1014" s="2">
        <v>104</v>
      </c>
      <c r="B1014" s="2">
        <v>6.3</v>
      </c>
    </row>
    <row r="1015" spans="1:2" x14ac:dyDescent="0.25">
      <c r="A1015" s="2">
        <v>135</v>
      </c>
      <c r="B1015" s="2">
        <v>7.4</v>
      </c>
    </row>
    <row r="1016" spans="1:2" x14ac:dyDescent="0.25">
      <c r="A1016" s="2">
        <v>190</v>
      </c>
      <c r="B1016" s="2">
        <v>7.6</v>
      </c>
    </row>
    <row r="1017" spans="1:2" x14ac:dyDescent="0.25">
      <c r="A1017" s="2">
        <v>127</v>
      </c>
      <c r="B1017" s="2">
        <v>8.3000000000000007</v>
      </c>
    </row>
    <row r="1018" spans="1:2" x14ac:dyDescent="0.25">
      <c r="A1018" s="2">
        <v>129</v>
      </c>
      <c r="B1018" s="2">
        <v>6.6</v>
      </c>
    </row>
    <row r="1019" spans="1:2" x14ac:dyDescent="0.25">
      <c r="A1019" s="2">
        <v>120</v>
      </c>
      <c r="B1019" s="2">
        <v>6.9</v>
      </c>
    </row>
    <row r="1020" spans="1:2" x14ac:dyDescent="0.25">
      <c r="A1020" s="2">
        <v>118</v>
      </c>
      <c r="B1020" s="2">
        <v>6.7</v>
      </c>
    </row>
    <row r="1021" spans="1:2" x14ac:dyDescent="0.25">
      <c r="A1021" s="2">
        <v>112</v>
      </c>
      <c r="B1021" s="2">
        <v>6.8</v>
      </c>
    </row>
    <row r="1022" spans="1:2" x14ac:dyDescent="0.25">
      <c r="A1022" s="2">
        <v>89</v>
      </c>
      <c r="B1022" s="2">
        <v>4.5999999999999996</v>
      </c>
    </row>
    <row r="1023" spans="1:2" x14ac:dyDescent="0.25">
      <c r="A1023" s="2">
        <v>114</v>
      </c>
      <c r="B1023" s="2">
        <v>7.1</v>
      </c>
    </row>
    <row r="1024" spans="1:2" x14ac:dyDescent="0.25">
      <c r="A1024" s="2">
        <v>137</v>
      </c>
      <c r="B1024" s="2">
        <v>6.4</v>
      </c>
    </row>
    <row r="1025" spans="1:2" x14ac:dyDescent="0.25">
      <c r="A1025" s="2">
        <v>112</v>
      </c>
      <c r="B1025" s="2">
        <v>6.4</v>
      </c>
    </row>
    <row r="1026" spans="1:2" x14ac:dyDescent="0.25">
      <c r="A1026" s="2">
        <v>120</v>
      </c>
      <c r="B1026" s="2">
        <v>7.4</v>
      </c>
    </row>
    <row r="1027" spans="1:2" x14ac:dyDescent="0.25">
      <c r="A1027" s="2">
        <v>123</v>
      </c>
      <c r="B1027" s="2">
        <v>6.4</v>
      </c>
    </row>
    <row r="1028" spans="1:2" x14ac:dyDescent="0.25">
      <c r="A1028" s="2">
        <v>93</v>
      </c>
      <c r="B1028" s="2">
        <v>6</v>
      </c>
    </row>
    <row r="1029" spans="1:2" x14ac:dyDescent="0.25">
      <c r="A1029" s="2">
        <v>123</v>
      </c>
      <c r="B1029" s="2">
        <v>6.5</v>
      </c>
    </row>
    <row r="1030" spans="1:2" x14ac:dyDescent="0.25">
      <c r="A1030" s="2">
        <v>122</v>
      </c>
      <c r="B1030" s="2">
        <v>7.8</v>
      </c>
    </row>
    <row r="1031" spans="1:2" x14ac:dyDescent="0.25">
      <c r="A1031" s="2">
        <v>115</v>
      </c>
      <c r="B1031" s="2">
        <v>6</v>
      </c>
    </row>
    <row r="1032" spans="1:2" x14ac:dyDescent="0.25">
      <c r="A1032" s="2">
        <v>123</v>
      </c>
      <c r="B1032" s="2">
        <v>7</v>
      </c>
    </row>
    <row r="1033" spans="1:2" x14ac:dyDescent="0.25">
      <c r="A1033" s="2">
        <v>96</v>
      </c>
      <c r="B1033" s="2">
        <v>6</v>
      </c>
    </row>
    <row r="1034" spans="1:2" x14ac:dyDescent="0.25">
      <c r="A1034" s="2">
        <v>110</v>
      </c>
      <c r="B1034" s="2">
        <v>7.8</v>
      </c>
    </row>
    <row r="1035" spans="1:2" x14ac:dyDescent="0.25">
      <c r="A1035" s="2">
        <v>105</v>
      </c>
      <c r="B1035" s="2">
        <v>6.1</v>
      </c>
    </row>
    <row r="1036" spans="1:2" x14ac:dyDescent="0.25">
      <c r="A1036" s="2">
        <v>113</v>
      </c>
      <c r="B1036" s="2">
        <v>6.8</v>
      </c>
    </row>
    <row r="1037" spans="1:2" x14ac:dyDescent="0.25">
      <c r="A1037" s="2">
        <v>132</v>
      </c>
      <c r="B1037" s="2">
        <v>6.4</v>
      </c>
    </row>
    <row r="1038" spans="1:2" x14ac:dyDescent="0.25">
      <c r="A1038" s="2">
        <v>93</v>
      </c>
      <c r="B1038" s="2">
        <v>7.7</v>
      </c>
    </row>
    <row r="1039" spans="1:2" x14ac:dyDescent="0.25">
      <c r="A1039" s="2">
        <v>115</v>
      </c>
      <c r="B1039" s="2">
        <v>8.1</v>
      </c>
    </row>
    <row r="1040" spans="1:2" x14ac:dyDescent="0.25">
      <c r="A1040" s="2">
        <v>75</v>
      </c>
      <c r="B1040" s="2">
        <v>4.5</v>
      </c>
    </row>
    <row r="1041" spans="1:2" x14ac:dyDescent="0.25">
      <c r="A1041" s="2">
        <v>108</v>
      </c>
      <c r="B1041" s="2">
        <v>5.8</v>
      </c>
    </row>
    <row r="1042" spans="1:2" x14ac:dyDescent="0.25">
      <c r="A1042" s="2">
        <v>105</v>
      </c>
      <c r="B1042" s="2">
        <v>6.3</v>
      </c>
    </row>
    <row r="1043" spans="1:2" x14ac:dyDescent="0.25">
      <c r="A1043" s="2">
        <v>102</v>
      </c>
      <c r="B1043" s="2">
        <v>5.7</v>
      </c>
    </row>
    <row r="1044" spans="1:2" x14ac:dyDescent="0.25">
      <c r="A1044" s="2">
        <v>118</v>
      </c>
      <c r="B1044" s="2">
        <v>7.2</v>
      </c>
    </row>
    <row r="1045" spans="1:2" x14ac:dyDescent="0.25">
      <c r="A1045" s="2">
        <v>111</v>
      </c>
      <c r="B1045" s="2">
        <v>7.6</v>
      </c>
    </row>
    <row r="1046" spans="1:2" x14ac:dyDescent="0.25">
      <c r="A1046" s="2">
        <v>81</v>
      </c>
      <c r="B1046" s="2">
        <v>4.7</v>
      </c>
    </row>
    <row r="1047" spans="1:2" x14ac:dyDescent="0.25">
      <c r="A1047" s="2">
        <v>116</v>
      </c>
      <c r="B1047" s="2">
        <v>6.6</v>
      </c>
    </row>
    <row r="1048" spans="1:2" x14ac:dyDescent="0.25">
      <c r="A1048" s="2">
        <v>86</v>
      </c>
      <c r="B1048" s="2">
        <v>6.8</v>
      </c>
    </row>
    <row r="1049" spans="1:2" x14ac:dyDescent="0.25">
      <c r="A1049" s="2">
        <v>127</v>
      </c>
      <c r="B1049" s="2">
        <v>7.3</v>
      </c>
    </row>
    <row r="1050" spans="1:2" x14ac:dyDescent="0.25">
      <c r="A1050" s="2">
        <v>140</v>
      </c>
      <c r="B1050" s="2">
        <v>2.7</v>
      </c>
    </row>
    <row r="1051" spans="1:2" x14ac:dyDescent="0.25">
      <c r="A1051" s="2">
        <v>91</v>
      </c>
      <c r="B1051" s="2">
        <v>4.8</v>
      </c>
    </row>
    <row r="1052" spans="1:2" x14ac:dyDescent="0.25">
      <c r="A1052" s="2">
        <v>98</v>
      </c>
      <c r="B1052" s="2">
        <v>6.3</v>
      </c>
    </row>
    <row r="1053" spans="1:2" x14ac:dyDescent="0.25">
      <c r="A1053" s="2">
        <v>84</v>
      </c>
      <c r="B1053" s="2">
        <v>5.5</v>
      </c>
    </row>
    <row r="1054" spans="1:2" x14ac:dyDescent="0.25">
      <c r="A1054" s="2">
        <v>109</v>
      </c>
      <c r="B1054" s="2">
        <v>6.2</v>
      </c>
    </row>
    <row r="1055" spans="1:2" x14ac:dyDescent="0.25">
      <c r="A1055" s="2">
        <v>93</v>
      </c>
      <c r="B1055" s="2">
        <v>5.8</v>
      </c>
    </row>
    <row r="1056" spans="1:2" x14ac:dyDescent="0.25">
      <c r="A1056" s="2">
        <v>113</v>
      </c>
      <c r="B1056" s="2">
        <v>5.7</v>
      </c>
    </row>
    <row r="1057" spans="1:2" x14ac:dyDescent="0.25">
      <c r="A1057" s="2">
        <v>141</v>
      </c>
      <c r="B1057" s="2">
        <v>6.5</v>
      </c>
    </row>
    <row r="1058" spans="1:2" x14ac:dyDescent="0.25">
      <c r="A1058" s="2">
        <v>119</v>
      </c>
      <c r="B1058" s="2">
        <v>6.7</v>
      </c>
    </row>
    <row r="1059" spans="1:2" x14ac:dyDescent="0.25">
      <c r="A1059" s="2">
        <v>97</v>
      </c>
      <c r="B1059" s="2">
        <v>7.4</v>
      </c>
    </row>
    <row r="1060" spans="1:2" x14ac:dyDescent="0.25">
      <c r="A1060" s="2">
        <v>117</v>
      </c>
      <c r="B1060" s="2">
        <v>6.9</v>
      </c>
    </row>
    <row r="1061" spans="1:2" x14ac:dyDescent="0.25">
      <c r="A1061" s="2">
        <v>101</v>
      </c>
      <c r="B1061" s="2">
        <v>5.5</v>
      </c>
    </row>
    <row r="1062" spans="1:2" x14ac:dyDescent="0.25">
      <c r="A1062" s="2">
        <v>153</v>
      </c>
      <c r="B1062" s="2">
        <v>8.1</v>
      </c>
    </row>
    <row r="1063" spans="1:2" x14ac:dyDescent="0.25">
      <c r="A1063" s="2">
        <v>122</v>
      </c>
      <c r="B1063" s="2">
        <v>7.7</v>
      </c>
    </row>
    <row r="1064" spans="1:2" x14ac:dyDescent="0.25">
      <c r="A1064" s="2">
        <v>102</v>
      </c>
      <c r="B1064" s="2">
        <v>7.3</v>
      </c>
    </row>
    <row r="1065" spans="1:2" x14ac:dyDescent="0.25">
      <c r="A1065" s="2">
        <v>83</v>
      </c>
      <c r="B1065" s="2">
        <v>5.2</v>
      </c>
    </row>
    <row r="1066" spans="1:2" x14ac:dyDescent="0.25">
      <c r="A1066" s="2">
        <v>103</v>
      </c>
      <c r="B1066" s="2">
        <v>7.1</v>
      </c>
    </row>
    <row r="1067" spans="1:2" x14ac:dyDescent="0.25">
      <c r="A1067" s="2">
        <v>110</v>
      </c>
      <c r="B1067" s="2">
        <v>7.1</v>
      </c>
    </row>
    <row r="1068" spans="1:2" x14ac:dyDescent="0.25">
      <c r="A1068" s="2">
        <v>136</v>
      </c>
      <c r="B1068" s="2">
        <v>7.2</v>
      </c>
    </row>
    <row r="1069" spans="1:2" x14ac:dyDescent="0.25">
      <c r="A1069" s="2">
        <v>91</v>
      </c>
      <c r="B1069" s="2">
        <v>6.5</v>
      </c>
    </row>
    <row r="1070" spans="1:2" x14ac:dyDescent="0.25">
      <c r="A1070" s="2">
        <v>89</v>
      </c>
      <c r="B1070" s="2">
        <v>4.5999999999999996</v>
      </c>
    </row>
    <row r="1071" spans="1:2" x14ac:dyDescent="0.25">
      <c r="A1071" s="2">
        <v>107</v>
      </c>
      <c r="B1071" s="2">
        <v>5.6</v>
      </c>
    </row>
    <row r="1072" spans="1:2" x14ac:dyDescent="0.25">
      <c r="A1072" s="2">
        <v>129</v>
      </c>
      <c r="B1072" s="2">
        <v>7.7</v>
      </c>
    </row>
    <row r="1073" spans="1:2" x14ac:dyDescent="0.25">
      <c r="A1073" s="2">
        <v>95</v>
      </c>
      <c r="B1073" s="2">
        <v>7.2</v>
      </c>
    </row>
    <row r="1074" spans="1:2" x14ac:dyDescent="0.25">
      <c r="A1074" s="2">
        <v>122</v>
      </c>
      <c r="B1074" s="2">
        <v>6.8</v>
      </c>
    </row>
    <row r="1075" spans="1:2" x14ac:dyDescent="0.25">
      <c r="A1075" s="2">
        <v>110</v>
      </c>
      <c r="B1075" s="2">
        <v>5.4</v>
      </c>
    </row>
    <row r="1076" spans="1:2" x14ac:dyDescent="0.25">
      <c r="A1076" s="2">
        <v>135</v>
      </c>
      <c r="B1076" s="2">
        <v>6.3</v>
      </c>
    </row>
    <row r="1077" spans="1:2" x14ac:dyDescent="0.25">
      <c r="A1077" s="2">
        <v>111</v>
      </c>
      <c r="B1077" s="2">
        <v>7.2</v>
      </c>
    </row>
    <row r="1078" spans="1:2" x14ac:dyDescent="0.25">
      <c r="A1078" s="2">
        <v>95</v>
      </c>
      <c r="B1078" s="2">
        <v>5.6</v>
      </c>
    </row>
    <row r="1079" spans="1:2" x14ac:dyDescent="0.25">
      <c r="A1079" s="2">
        <v>109</v>
      </c>
      <c r="B1079" s="2">
        <v>6.8</v>
      </c>
    </row>
    <row r="1080" spans="1:2" x14ac:dyDescent="0.25">
      <c r="A1080" s="2">
        <v>93</v>
      </c>
      <c r="B1080" s="2">
        <v>4.3</v>
      </c>
    </row>
    <row r="1081" spans="1:2" x14ac:dyDescent="0.25">
      <c r="A1081" s="2">
        <v>94</v>
      </c>
      <c r="B1081" s="2">
        <v>6.3</v>
      </c>
    </row>
    <row r="1082" spans="1:2" x14ac:dyDescent="0.25">
      <c r="A1082" s="2">
        <v>117</v>
      </c>
      <c r="B1082" s="2">
        <v>6.5</v>
      </c>
    </row>
    <row r="1083" spans="1:2" x14ac:dyDescent="0.25">
      <c r="A1083" s="2">
        <v>112</v>
      </c>
      <c r="B1083" s="2">
        <v>6.4</v>
      </c>
    </row>
    <row r="1084" spans="1:2" x14ac:dyDescent="0.25">
      <c r="A1084" s="2">
        <v>111</v>
      </c>
      <c r="B1084" s="2">
        <v>6.3</v>
      </c>
    </row>
    <row r="1085" spans="1:2" x14ac:dyDescent="0.25">
      <c r="A1085" s="2">
        <v>96</v>
      </c>
      <c r="B1085" s="2">
        <v>5.9</v>
      </c>
    </row>
    <row r="1086" spans="1:2" x14ac:dyDescent="0.25">
      <c r="A1086" s="2">
        <v>141</v>
      </c>
      <c r="B1086" s="2">
        <v>6.5</v>
      </c>
    </row>
    <row r="1087" spans="1:2" x14ac:dyDescent="0.25">
      <c r="A1087" s="2">
        <v>94</v>
      </c>
      <c r="B1087" s="2">
        <v>6.5</v>
      </c>
    </row>
    <row r="1088" spans="1:2" x14ac:dyDescent="0.25">
      <c r="A1088" s="2">
        <v>87</v>
      </c>
      <c r="B1088" s="2">
        <v>6.1</v>
      </c>
    </row>
    <row r="1089" spans="1:2" x14ac:dyDescent="0.25">
      <c r="A1089" s="2">
        <v>88</v>
      </c>
      <c r="B1089" s="2">
        <v>5.9</v>
      </c>
    </row>
    <row r="1090" spans="1:2" x14ac:dyDescent="0.25">
      <c r="A1090" s="2">
        <v>177</v>
      </c>
      <c r="B1090" s="2">
        <v>6.6</v>
      </c>
    </row>
    <row r="1091" spans="1:2" x14ac:dyDescent="0.25">
      <c r="A1091" s="2">
        <v>133</v>
      </c>
      <c r="B1091" s="2">
        <v>7.4</v>
      </c>
    </row>
    <row r="1092" spans="1:2" x14ac:dyDescent="0.25">
      <c r="A1092" s="2">
        <v>119</v>
      </c>
      <c r="B1092" s="2">
        <v>7.3</v>
      </c>
    </row>
    <row r="1093" spans="1:2" x14ac:dyDescent="0.25">
      <c r="A1093" s="2">
        <v>102</v>
      </c>
      <c r="B1093" s="2">
        <v>6.6</v>
      </c>
    </row>
    <row r="1094" spans="1:2" x14ac:dyDescent="0.25">
      <c r="A1094" s="2">
        <v>101</v>
      </c>
      <c r="B1094" s="2">
        <v>5.6</v>
      </c>
    </row>
    <row r="1095" spans="1:2" x14ac:dyDescent="0.25">
      <c r="A1095" s="2">
        <v>91</v>
      </c>
      <c r="B1095" s="2">
        <v>5.3</v>
      </c>
    </row>
    <row r="1096" spans="1:2" x14ac:dyDescent="0.25">
      <c r="A1096" s="2">
        <v>117</v>
      </c>
      <c r="B1096" s="2">
        <v>6</v>
      </c>
    </row>
    <row r="1097" spans="1:2" x14ac:dyDescent="0.25">
      <c r="A1097" s="2">
        <v>86</v>
      </c>
      <c r="B1097" s="2">
        <v>5.4</v>
      </c>
    </row>
    <row r="1098" spans="1:2" x14ac:dyDescent="0.25">
      <c r="A1098" s="2">
        <v>124</v>
      </c>
      <c r="B1098" s="2">
        <v>6.8</v>
      </c>
    </row>
    <row r="1099" spans="1:2" x14ac:dyDescent="0.25">
      <c r="A1099" s="2">
        <v>134</v>
      </c>
      <c r="B1099" s="2">
        <v>6.4</v>
      </c>
    </row>
    <row r="1100" spans="1:2" x14ac:dyDescent="0.25">
      <c r="A1100" s="2">
        <v>95</v>
      </c>
      <c r="B1100" s="2">
        <v>7.1</v>
      </c>
    </row>
    <row r="1101" spans="1:2" x14ac:dyDescent="0.25">
      <c r="A1101" s="2">
        <v>100</v>
      </c>
      <c r="B1101" s="2">
        <v>4.9000000000000004</v>
      </c>
    </row>
    <row r="1102" spans="1:2" x14ac:dyDescent="0.25">
      <c r="A1102" s="2">
        <v>220</v>
      </c>
      <c r="B1102" s="2">
        <v>5.8</v>
      </c>
    </row>
    <row r="1103" spans="1:2" x14ac:dyDescent="0.25">
      <c r="A1103" s="2">
        <v>212</v>
      </c>
      <c r="B1103" s="2">
        <v>7.1</v>
      </c>
    </row>
    <row r="1104" spans="1:2" x14ac:dyDescent="0.25">
      <c r="A1104" s="2">
        <v>128</v>
      </c>
      <c r="B1104" s="2">
        <v>7.2</v>
      </c>
    </row>
    <row r="1105" spans="1:2" x14ac:dyDescent="0.25">
      <c r="A1105" s="2">
        <v>106</v>
      </c>
      <c r="B1105" s="2">
        <v>6</v>
      </c>
    </row>
    <row r="1106" spans="1:2" x14ac:dyDescent="0.25">
      <c r="A1106" s="2">
        <v>160</v>
      </c>
      <c r="B1106" s="2">
        <v>6</v>
      </c>
    </row>
    <row r="1107" spans="1:2" x14ac:dyDescent="0.25">
      <c r="A1107" s="2">
        <v>114</v>
      </c>
      <c r="B1107" s="2">
        <v>7</v>
      </c>
    </row>
    <row r="1108" spans="1:2" x14ac:dyDescent="0.25">
      <c r="A1108" s="2">
        <v>99</v>
      </c>
      <c r="B1108" s="2">
        <v>5.4</v>
      </c>
    </row>
    <row r="1109" spans="1:2" x14ac:dyDescent="0.25">
      <c r="A1109" s="2">
        <v>74</v>
      </c>
      <c r="B1109" s="2">
        <v>6.5</v>
      </c>
    </row>
    <row r="1110" spans="1:2" x14ac:dyDescent="0.25">
      <c r="A1110" s="2">
        <v>139</v>
      </c>
      <c r="B1110" s="2">
        <v>6.4</v>
      </c>
    </row>
    <row r="1111" spans="1:2" x14ac:dyDescent="0.25">
      <c r="A1111" s="2">
        <v>103</v>
      </c>
      <c r="B1111" s="2">
        <v>4.9000000000000004</v>
      </c>
    </row>
    <row r="1112" spans="1:2" x14ac:dyDescent="0.25">
      <c r="A1112" s="2">
        <v>101</v>
      </c>
      <c r="B1112" s="2">
        <v>6.3</v>
      </c>
    </row>
    <row r="1113" spans="1:2" x14ac:dyDescent="0.25">
      <c r="A1113" s="2">
        <v>91</v>
      </c>
      <c r="B1113" s="2">
        <v>1.7</v>
      </c>
    </row>
    <row r="1114" spans="1:2" x14ac:dyDescent="0.25">
      <c r="A1114" s="2">
        <v>130</v>
      </c>
      <c r="B1114" s="2">
        <v>7.7</v>
      </c>
    </row>
    <row r="1115" spans="1:2" x14ac:dyDescent="0.25">
      <c r="A1115" s="2">
        <v>130</v>
      </c>
      <c r="B1115" s="2">
        <v>7.8</v>
      </c>
    </row>
    <row r="1116" spans="1:2" x14ac:dyDescent="0.25">
      <c r="A1116" s="2">
        <v>110</v>
      </c>
      <c r="B1116" s="2">
        <v>5.5</v>
      </c>
    </row>
    <row r="1117" spans="1:2" x14ac:dyDescent="0.25">
      <c r="A1117" s="2">
        <v>147</v>
      </c>
      <c r="B1117" s="2">
        <v>7.5</v>
      </c>
    </row>
    <row r="1118" spans="1:2" x14ac:dyDescent="0.25">
      <c r="A1118" s="2">
        <v>96</v>
      </c>
      <c r="B1118" s="2">
        <v>6.4</v>
      </c>
    </row>
    <row r="1119" spans="1:2" x14ac:dyDescent="0.25">
      <c r="A1119" s="2">
        <v>118</v>
      </c>
      <c r="B1119" s="2">
        <v>5.6</v>
      </c>
    </row>
    <row r="1120" spans="1:2" x14ac:dyDescent="0.25">
      <c r="A1120" s="2">
        <v>88</v>
      </c>
      <c r="B1120" s="2">
        <v>7.5</v>
      </c>
    </row>
    <row r="1121" spans="1:2" x14ac:dyDescent="0.25">
      <c r="A1121" s="2">
        <v>325</v>
      </c>
      <c r="B1121" s="2">
        <v>6.8</v>
      </c>
    </row>
    <row r="1122" spans="1:2" x14ac:dyDescent="0.25">
      <c r="A1122" s="2">
        <v>102</v>
      </c>
      <c r="B1122" s="2">
        <v>6.8</v>
      </c>
    </row>
    <row r="1123" spans="1:2" x14ac:dyDescent="0.25">
      <c r="A1123" s="2">
        <v>110</v>
      </c>
      <c r="B1123" s="2">
        <v>6</v>
      </c>
    </row>
    <row r="1124" spans="1:2" x14ac:dyDescent="0.25">
      <c r="A1124" s="2">
        <v>136</v>
      </c>
      <c r="B1124" s="2">
        <v>7.3</v>
      </c>
    </row>
    <row r="1125" spans="1:2" x14ac:dyDescent="0.25">
      <c r="A1125" s="2">
        <v>103</v>
      </c>
      <c r="B1125" s="2">
        <v>6</v>
      </c>
    </row>
    <row r="1126" spans="1:2" x14ac:dyDescent="0.25">
      <c r="A1126" s="2">
        <v>103</v>
      </c>
      <c r="B1126" s="2">
        <v>7</v>
      </c>
    </row>
    <row r="1127" spans="1:2" x14ac:dyDescent="0.25">
      <c r="A1127" s="2">
        <v>90</v>
      </c>
      <c r="B1127" s="2">
        <v>5.0999999999999996</v>
      </c>
    </row>
    <row r="1128" spans="1:2" x14ac:dyDescent="0.25">
      <c r="A1128" s="2">
        <v>154</v>
      </c>
      <c r="B1128" s="2">
        <v>6.8</v>
      </c>
    </row>
    <row r="1129" spans="1:2" x14ac:dyDescent="0.25">
      <c r="A1129" s="2">
        <v>99</v>
      </c>
      <c r="B1129" s="2">
        <v>6.5</v>
      </c>
    </row>
    <row r="1130" spans="1:2" x14ac:dyDescent="0.25">
      <c r="A1130" s="2">
        <v>93</v>
      </c>
      <c r="B1130" s="2">
        <v>6.6</v>
      </c>
    </row>
    <row r="1131" spans="1:2" x14ac:dyDescent="0.25">
      <c r="A1131" s="2">
        <v>109</v>
      </c>
      <c r="B1131" s="2">
        <v>7.2</v>
      </c>
    </row>
    <row r="1132" spans="1:2" x14ac:dyDescent="0.25">
      <c r="A1132" s="2">
        <v>124</v>
      </c>
      <c r="B1132" s="2">
        <v>7</v>
      </c>
    </row>
    <row r="1133" spans="1:2" x14ac:dyDescent="0.25">
      <c r="A1133" s="2">
        <v>84</v>
      </c>
      <c r="B1133" s="2">
        <v>7</v>
      </c>
    </row>
    <row r="1134" spans="1:2" x14ac:dyDescent="0.25">
      <c r="A1134" s="2">
        <v>90</v>
      </c>
      <c r="B1134" s="2">
        <v>5.9</v>
      </c>
    </row>
    <row r="1135" spans="1:2" x14ac:dyDescent="0.25">
      <c r="A1135" s="2">
        <v>117</v>
      </c>
      <c r="B1135" s="2">
        <v>5.4</v>
      </c>
    </row>
    <row r="1136" spans="1:2" x14ac:dyDescent="0.25">
      <c r="A1136" s="2">
        <v>123</v>
      </c>
      <c r="B1136" s="2">
        <v>6.6</v>
      </c>
    </row>
    <row r="1137" spans="1:2" x14ac:dyDescent="0.25">
      <c r="A1137" s="2">
        <v>251</v>
      </c>
      <c r="B1137" s="2">
        <v>7</v>
      </c>
    </row>
    <row r="1138" spans="1:2" x14ac:dyDescent="0.25">
      <c r="A1138" s="2">
        <v>105</v>
      </c>
      <c r="B1138" s="2">
        <v>6.5</v>
      </c>
    </row>
    <row r="1139" spans="1:2" x14ac:dyDescent="0.25">
      <c r="A1139" s="2">
        <v>115</v>
      </c>
      <c r="B1139" s="2">
        <v>6.3</v>
      </c>
    </row>
    <row r="1140" spans="1:2" x14ac:dyDescent="0.25">
      <c r="A1140" s="2">
        <v>122</v>
      </c>
      <c r="B1140" s="2">
        <v>6.5</v>
      </c>
    </row>
    <row r="1141" spans="1:2" x14ac:dyDescent="0.25">
      <c r="A1141" s="2">
        <v>119</v>
      </c>
      <c r="B1141" s="2">
        <v>6.5</v>
      </c>
    </row>
    <row r="1142" spans="1:2" x14ac:dyDescent="0.25">
      <c r="A1142" s="2">
        <v>81</v>
      </c>
      <c r="B1142" s="2">
        <v>5.8</v>
      </c>
    </row>
    <row r="1143" spans="1:2" x14ac:dyDescent="0.25">
      <c r="A1143" s="2">
        <v>133</v>
      </c>
      <c r="B1143" s="2">
        <v>6.6</v>
      </c>
    </row>
    <row r="1144" spans="1:2" x14ac:dyDescent="0.25">
      <c r="A1144" s="2">
        <v>100</v>
      </c>
      <c r="B1144" s="2">
        <v>5.4</v>
      </c>
    </row>
    <row r="1145" spans="1:2" x14ac:dyDescent="0.25">
      <c r="A1145" s="2">
        <v>120</v>
      </c>
      <c r="B1145" s="2">
        <v>6.1</v>
      </c>
    </row>
    <row r="1146" spans="1:2" x14ac:dyDescent="0.25">
      <c r="A1146" s="2">
        <v>104</v>
      </c>
      <c r="B1146" s="2">
        <v>4</v>
      </c>
    </row>
    <row r="1147" spans="1:2" x14ac:dyDescent="0.25">
      <c r="A1147" s="2">
        <v>122</v>
      </c>
      <c r="B1147" s="2">
        <v>7.6</v>
      </c>
    </row>
    <row r="1148" spans="1:2" x14ac:dyDescent="0.25">
      <c r="A1148" s="2">
        <v>80</v>
      </c>
      <c r="B1148" s="2">
        <v>7.9</v>
      </c>
    </row>
    <row r="1149" spans="1:2" x14ac:dyDescent="0.25">
      <c r="A1149" s="2">
        <v>91</v>
      </c>
      <c r="B1149" s="2">
        <v>5.3</v>
      </c>
    </row>
    <row r="1150" spans="1:2" x14ac:dyDescent="0.25">
      <c r="A1150" s="2">
        <v>112</v>
      </c>
      <c r="B1150" s="2">
        <v>6.6</v>
      </c>
    </row>
    <row r="1151" spans="1:2" x14ac:dyDescent="0.25">
      <c r="A1151" s="2">
        <v>100</v>
      </c>
      <c r="B1151" s="2">
        <v>6.3</v>
      </c>
    </row>
    <row r="1152" spans="1:2" x14ac:dyDescent="0.25">
      <c r="A1152" s="2">
        <v>105</v>
      </c>
      <c r="B1152" s="2">
        <v>7.2</v>
      </c>
    </row>
    <row r="1153" spans="1:2" x14ac:dyDescent="0.25">
      <c r="A1153" s="2">
        <v>110</v>
      </c>
      <c r="B1153" s="2">
        <v>7</v>
      </c>
    </row>
    <row r="1154" spans="1:2" x14ac:dyDescent="0.25">
      <c r="A1154" s="2">
        <v>101</v>
      </c>
      <c r="B1154" s="2">
        <v>4.9000000000000004</v>
      </c>
    </row>
    <row r="1155" spans="1:2" x14ac:dyDescent="0.25">
      <c r="A1155" s="2">
        <v>144</v>
      </c>
      <c r="B1155" s="2">
        <v>6.9</v>
      </c>
    </row>
    <row r="1156" spans="1:2" x14ac:dyDescent="0.25">
      <c r="A1156" s="2">
        <v>108</v>
      </c>
      <c r="B1156" s="2">
        <v>5.2</v>
      </c>
    </row>
    <row r="1157" spans="1:2" x14ac:dyDescent="0.25">
      <c r="A1157" s="2">
        <v>107</v>
      </c>
      <c r="B1157" s="2">
        <v>8.1</v>
      </c>
    </row>
    <row r="1158" spans="1:2" x14ac:dyDescent="0.25">
      <c r="A1158" s="2">
        <v>102</v>
      </c>
      <c r="B1158" s="2">
        <v>6.6</v>
      </c>
    </row>
    <row r="1159" spans="1:2" x14ac:dyDescent="0.25">
      <c r="A1159" s="2">
        <v>100</v>
      </c>
      <c r="B1159" s="2">
        <v>6.2</v>
      </c>
    </row>
    <row r="1160" spans="1:2" x14ac:dyDescent="0.25">
      <c r="A1160" s="2">
        <v>126</v>
      </c>
      <c r="B1160" s="2">
        <v>7.2</v>
      </c>
    </row>
    <row r="1161" spans="1:2" x14ac:dyDescent="0.25">
      <c r="A1161" s="2">
        <v>138</v>
      </c>
      <c r="B1161" s="2">
        <v>7.3</v>
      </c>
    </row>
    <row r="1162" spans="1:2" x14ac:dyDescent="0.25">
      <c r="A1162" s="2">
        <v>108</v>
      </c>
      <c r="B1162" s="2">
        <v>6.7</v>
      </c>
    </row>
    <row r="1163" spans="1:2" x14ac:dyDescent="0.25">
      <c r="A1163" s="2">
        <v>105</v>
      </c>
      <c r="B1163" s="2">
        <v>6.4</v>
      </c>
    </row>
    <row r="1164" spans="1:2" x14ac:dyDescent="0.25">
      <c r="A1164" s="2">
        <v>108</v>
      </c>
      <c r="B1164" s="2">
        <v>7.8</v>
      </c>
    </row>
    <row r="1165" spans="1:2" x14ac:dyDescent="0.25">
      <c r="A1165" s="2">
        <v>89</v>
      </c>
      <c r="B1165" s="2">
        <v>6.4</v>
      </c>
    </row>
    <row r="1166" spans="1:2" x14ac:dyDescent="0.25">
      <c r="A1166" s="2">
        <v>129</v>
      </c>
      <c r="B1166" s="2">
        <v>4.0999999999999996</v>
      </c>
    </row>
    <row r="1167" spans="1:2" x14ac:dyDescent="0.25">
      <c r="A1167" s="2">
        <v>84</v>
      </c>
      <c r="B1167" s="2">
        <v>4.0999999999999996</v>
      </c>
    </row>
    <row r="1168" spans="1:2" x14ac:dyDescent="0.25">
      <c r="A1168" s="2">
        <v>149</v>
      </c>
      <c r="B1168" s="2">
        <v>7.4</v>
      </c>
    </row>
    <row r="1169" spans="1:2" x14ac:dyDescent="0.25">
      <c r="A1169" s="2">
        <v>94</v>
      </c>
      <c r="B1169" s="2">
        <v>5.8</v>
      </c>
    </row>
    <row r="1170" spans="1:2" x14ac:dyDescent="0.25">
      <c r="A1170" s="2">
        <v>121</v>
      </c>
      <c r="B1170" s="2">
        <v>7.6</v>
      </c>
    </row>
    <row r="1171" spans="1:2" x14ac:dyDescent="0.25">
      <c r="A1171" s="2">
        <v>128</v>
      </c>
      <c r="B1171" s="2">
        <v>7.2</v>
      </c>
    </row>
    <row r="1172" spans="1:2" x14ac:dyDescent="0.25">
      <c r="A1172" s="2">
        <v>134</v>
      </c>
      <c r="B1172" s="2">
        <v>7.8</v>
      </c>
    </row>
    <row r="1173" spans="1:2" x14ac:dyDescent="0.25">
      <c r="A1173" s="2">
        <v>120</v>
      </c>
      <c r="B1173" s="2">
        <v>7.7</v>
      </c>
    </row>
    <row r="1174" spans="1:2" x14ac:dyDescent="0.25">
      <c r="A1174" s="2">
        <v>129</v>
      </c>
      <c r="B1174" s="2">
        <v>6.4</v>
      </c>
    </row>
    <row r="1175" spans="1:2" x14ac:dyDescent="0.25">
      <c r="A1175" s="2">
        <v>89</v>
      </c>
      <c r="B1175" s="2">
        <v>5.0999999999999996</v>
      </c>
    </row>
    <row r="1176" spans="1:2" x14ac:dyDescent="0.25">
      <c r="A1176" s="2">
        <v>116</v>
      </c>
      <c r="B1176" s="2">
        <v>5.5</v>
      </c>
    </row>
    <row r="1177" spans="1:2" x14ac:dyDescent="0.25">
      <c r="A1177" s="2">
        <v>118</v>
      </c>
      <c r="B1177" s="2">
        <v>7.4</v>
      </c>
    </row>
    <row r="1178" spans="1:2" x14ac:dyDescent="0.25">
      <c r="A1178" s="2">
        <v>107</v>
      </c>
      <c r="B1178" s="2">
        <v>6</v>
      </c>
    </row>
    <row r="1179" spans="1:2" x14ac:dyDescent="0.25">
      <c r="A1179" s="2">
        <v>155</v>
      </c>
      <c r="B1179" s="2">
        <v>7.5</v>
      </c>
    </row>
    <row r="1180" spans="1:2" x14ac:dyDescent="0.25">
      <c r="A1180" s="2">
        <v>123</v>
      </c>
      <c r="B1180" s="2">
        <v>7</v>
      </c>
    </row>
    <row r="1181" spans="1:2" x14ac:dyDescent="0.25">
      <c r="A1181" s="2">
        <v>128</v>
      </c>
      <c r="B1181" s="2">
        <v>7.5</v>
      </c>
    </row>
    <row r="1182" spans="1:2" x14ac:dyDescent="0.25">
      <c r="A1182" s="2">
        <v>139</v>
      </c>
      <c r="B1182" s="2">
        <v>7.3</v>
      </c>
    </row>
    <row r="1183" spans="1:2" x14ac:dyDescent="0.25">
      <c r="A1183" s="2">
        <v>109</v>
      </c>
      <c r="B1183" s="2">
        <v>5.7</v>
      </c>
    </row>
    <row r="1184" spans="1:2" x14ac:dyDescent="0.25">
      <c r="A1184" s="2">
        <v>120</v>
      </c>
      <c r="B1184" s="2">
        <v>7.3</v>
      </c>
    </row>
    <row r="1185" spans="1:2" x14ac:dyDescent="0.25">
      <c r="A1185" s="2">
        <v>121</v>
      </c>
      <c r="B1185" s="2">
        <v>7.2</v>
      </c>
    </row>
    <row r="1186" spans="1:2" x14ac:dyDescent="0.25">
      <c r="A1186" s="2">
        <v>102</v>
      </c>
      <c r="B1186" s="2">
        <v>5.9</v>
      </c>
    </row>
    <row r="1187" spans="1:2" x14ac:dyDescent="0.25">
      <c r="A1187" s="2">
        <v>117</v>
      </c>
      <c r="B1187" s="2">
        <v>7.8</v>
      </c>
    </row>
    <row r="1188" spans="1:2" x14ac:dyDescent="0.25">
      <c r="A1188" s="2">
        <v>178</v>
      </c>
      <c r="B1188" s="2">
        <v>7.7</v>
      </c>
    </row>
    <row r="1189" spans="1:2" x14ac:dyDescent="0.25">
      <c r="A1189" s="2">
        <v>147</v>
      </c>
      <c r="B1189" s="2">
        <v>8.1</v>
      </c>
    </row>
    <row r="1190" spans="1:2" x14ac:dyDescent="0.25">
      <c r="A1190" s="2">
        <v>90</v>
      </c>
      <c r="B1190" s="2">
        <v>6.6</v>
      </c>
    </row>
    <row r="1191" spans="1:2" x14ac:dyDescent="0.25">
      <c r="A1191" s="2">
        <v>105</v>
      </c>
      <c r="B1191" s="2">
        <v>7.1</v>
      </c>
    </row>
    <row r="1192" spans="1:2" x14ac:dyDescent="0.25">
      <c r="A1192" s="2">
        <v>114</v>
      </c>
      <c r="B1192" s="2">
        <v>5.9</v>
      </c>
    </row>
    <row r="1193" spans="1:2" x14ac:dyDescent="0.25">
      <c r="A1193" s="2">
        <v>206</v>
      </c>
      <c r="B1193" s="2">
        <v>8</v>
      </c>
    </row>
    <row r="1194" spans="1:2" x14ac:dyDescent="0.25">
      <c r="A1194" s="2">
        <v>99</v>
      </c>
      <c r="B1194" s="2">
        <v>4.5999999999999996</v>
      </c>
    </row>
    <row r="1195" spans="1:2" x14ac:dyDescent="0.25">
      <c r="A1195" s="2">
        <v>123</v>
      </c>
      <c r="B1195" s="2">
        <v>6.1</v>
      </c>
    </row>
    <row r="1196" spans="1:2" x14ac:dyDescent="0.25">
      <c r="A1196" s="2">
        <v>137</v>
      </c>
      <c r="B1196" s="2">
        <v>7.2</v>
      </c>
    </row>
    <row r="1197" spans="1:2" x14ac:dyDescent="0.25">
      <c r="A1197" s="2">
        <v>102</v>
      </c>
      <c r="B1197" s="2">
        <v>6.4</v>
      </c>
    </row>
    <row r="1198" spans="1:2" x14ac:dyDescent="0.25">
      <c r="A1198" s="2">
        <v>109</v>
      </c>
      <c r="B1198" s="2">
        <v>6</v>
      </c>
    </row>
    <row r="1199" spans="1:2" x14ac:dyDescent="0.25">
      <c r="A1199" s="2">
        <v>82</v>
      </c>
      <c r="B1199" s="2">
        <v>5.2</v>
      </c>
    </row>
    <row r="1200" spans="1:2" x14ac:dyDescent="0.25">
      <c r="A1200" s="2">
        <v>142</v>
      </c>
      <c r="B1200" s="2">
        <v>7.6</v>
      </c>
    </row>
    <row r="1201" spans="1:2" x14ac:dyDescent="0.25">
      <c r="A1201" s="2">
        <v>106</v>
      </c>
      <c r="B1201" s="2">
        <v>6.4</v>
      </c>
    </row>
    <row r="1202" spans="1:2" x14ac:dyDescent="0.25">
      <c r="A1202" s="2">
        <v>114</v>
      </c>
      <c r="B1202" s="2">
        <v>6.4</v>
      </c>
    </row>
    <row r="1203" spans="1:2" x14ac:dyDescent="0.25">
      <c r="A1203" s="2">
        <v>106</v>
      </c>
      <c r="B1203" s="2">
        <v>6.1</v>
      </c>
    </row>
    <row r="1204" spans="1:2" x14ac:dyDescent="0.25">
      <c r="A1204" s="2">
        <v>108</v>
      </c>
      <c r="B1204" s="2">
        <v>6.1</v>
      </c>
    </row>
    <row r="1205" spans="1:2" x14ac:dyDescent="0.25">
      <c r="A1205" s="2">
        <v>98</v>
      </c>
      <c r="B1205" s="2">
        <v>5.2</v>
      </c>
    </row>
    <row r="1206" spans="1:2" x14ac:dyDescent="0.25">
      <c r="A1206" s="2">
        <v>131</v>
      </c>
      <c r="B1206" s="2">
        <v>7.7</v>
      </c>
    </row>
    <row r="1207" spans="1:2" x14ac:dyDescent="0.25">
      <c r="A1207" s="2">
        <v>118</v>
      </c>
      <c r="B1207" s="2">
        <v>7.3</v>
      </c>
    </row>
    <row r="1208" spans="1:2" x14ac:dyDescent="0.25">
      <c r="A1208" s="2">
        <v>113</v>
      </c>
      <c r="B1208" s="2">
        <v>6.9</v>
      </c>
    </row>
    <row r="1209" spans="1:2" x14ac:dyDescent="0.25">
      <c r="A1209" s="2">
        <v>130</v>
      </c>
      <c r="B1209" s="2">
        <v>8.5</v>
      </c>
    </row>
    <row r="1210" spans="1:2" x14ac:dyDescent="0.25">
      <c r="A1210" s="2">
        <v>116</v>
      </c>
      <c r="B1210" s="2">
        <v>6.3</v>
      </c>
    </row>
    <row r="1211" spans="1:2" x14ac:dyDescent="0.25">
      <c r="A1211" s="2">
        <v>89</v>
      </c>
      <c r="B1211" s="2">
        <v>5.9</v>
      </c>
    </row>
    <row r="1212" spans="1:2" x14ac:dyDescent="0.25">
      <c r="A1212" s="2">
        <v>139</v>
      </c>
      <c r="B1212" s="2">
        <v>7.8</v>
      </c>
    </row>
    <row r="1213" spans="1:2" x14ac:dyDescent="0.25">
      <c r="A1213" s="2">
        <v>130</v>
      </c>
      <c r="B1213" s="2">
        <v>6.7</v>
      </c>
    </row>
    <row r="1214" spans="1:2" x14ac:dyDescent="0.25">
      <c r="A1214" s="2">
        <v>107</v>
      </c>
      <c r="B1214" s="2">
        <v>6.4</v>
      </c>
    </row>
    <row r="1215" spans="1:2" x14ac:dyDescent="0.25">
      <c r="A1215" s="2">
        <v>116</v>
      </c>
      <c r="B1215" s="2">
        <v>5.9</v>
      </c>
    </row>
    <row r="1216" spans="1:2" x14ac:dyDescent="0.25">
      <c r="A1216" s="2">
        <v>96</v>
      </c>
      <c r="B1216" s="2">
        <v>6.6</v>
      </c>
    </row>
    <row r="1217" spans="1:2" x14ac:dyDescent="0.25">
      <c r="A1217" s="2">
        <v>99</v>
      </c>
      <c r="B1217" s="2">
        <v>6.8</v>
      </c>
    </row>
    <row r="1218" spans="1:2" x14ac:dyDescent="0.25">
      <c r="A1218" s="2">
        <v>104</v>
      </c>
      <c r="B1218" s="2">
        <v>6.5</v>
      </c>
    </row>
    <row r="1219" spans="1:2" x14ac:dyDescent="0.25">
      <c r="A1219" s="2">
        <v>105</v>
      </c>
      <c r="B1219" s="2">
        <v>6.6</v>
      </c>
    </row>
    <row r="1220" spans="1:2" x14ac:dyDescent="0.25">
      <c r="A1220" s="2">
        <v>101</v>
      </c>
      <c r="B1220" s="2">
        <v>5.8</v>
      </c>
    </row>
    <row r="1221" spans="1:2" x14ac:dyDescent="0.25">
      <c r="A1221" s="2">
        <v>134</v>
      </c>
      <c r="B1221" s="2">
        <v>6.9</v>
      </c>
    </row>
    <row r="1222" spans="1:2" x14ac:dyDescent="0.25">
      <c r="A1222" s="2">
        <v>135</v>
      </c>
      <c r="B1222" s="2">
        <v>7.1</v>
      </c>
    </row>
    <row r="1223" spans="1:2" x14ac:dyDescent="0.25">
      <c r="A1223" s="2">
        <v>98</v>
      </c>
      <c r="B1223" s="2">
        <v>5.8</v>
      </c>
    </row>
    <row r="1224" spans="1:2" x14ac:dyDescent="0.25">
      <c r="A1224" s="2">
        <v>155</v>
      </c>
      <c r="B1224" s="2">
        <v>7.2</v>
      </c>
    </row>
    <row r="1225" spans="1:2" x14ac:dyDescent="0.25">
      <c r="A1225" s="2">
        <v>106</v>
      </c>
      <c r="B1225" s="2">
        <v>6</v>
      </c>
    </row>
    <row r="1226" spans="1:2" x14ac:dyDescent="0.25">
      <c r="A1226" s="2">
        <v>102</v>
      </c>
      <c r="B1226" s="2">
        <v>4.7</v>
      </c>
    </row>
    <row r="1227" spans="1:2" x14ac:dyDescent="0.25">
      <c r="A1227" s="2">
        <v>95</v>
      </c>
      <c r="B1227" s="2">
        <v>5.2</v>
      </c>
    </row>
    <row r="1228" spans="1:2" x14ac:dyDescent="0.25">
      <c r="A1228" s="2">
        <v>103</v>
      </c>
      <c r="B1228" s="2">
        <v>5.5</v>
      </c>
    </row>
    <row r="1229" spans="1:2" x14ac:dyDescent="0.25">
      <c r="A1229" s="2">
        <v>95</v>
      </c>
      <c r="B1229" s="2">
        <v>6.5</v>
      </c>
    </row>
    <row r="1230" spans="1:2" x14ac:dyDescent="0.25">
      <c r="A1230" s="2">
        <v>109</v>
      </c>
      <c r="B1230" s="2">
        <v>7</v>
      </c>
    </row>
    <row r="1231" spans="1:2" x14ac:dyDescent="0.25">
      <c r="A1231" s="2">
        <v>95</v>
      </c>
      <c r="B1231" s="2">
        <v>5.8</v>
      </c>
    </row>
    <row r="1232" spans="1:2" x14ac:dyDescent="0.25">
      <c r="A1232" s="2">
        <v>111</v>
      </c>
      <c r="B1232" s="2">
        <v>6.2</v>
      </c>
    </row>
    <row r="1233" spans="1:2" x14ac:dyDescent="0.25">
      <c r="A1233" s="2">
        <v>123</v>
      </c>
      <c r="B1233" s="2">
        <v>6.5</v>
      </c>
    </row>
    <row r="1234" spans="1:2" x14ac:dyDescent="0.25">
      <c r="A1234" s="2">
        <v>140</v>
      </c>
      <c r="B1234" s="2">
        <v>7.2</v>
      </c>
    </row>
    <row r="1235" spans="1:2" x14ac:dyDescent="0.25">
      <c r="A1235" s="2">
        <v>94</v>
      </c>
      <c r="B1235" s="2">
        <v>5.0999999999999996</v>
      </c>
    </row>
    <row r="1236" spans="1:2" x14ac:dyDescent="0.25">
      <c r="A1236" s="2">
        <v>94</v>
      </c>
      <c r="B1236" s="2">
        <v>4.7</v>
      </c>
    </row>
    <row r="1237" spans="1:2" x14ac:dyDescent="0.25">
      <c r="A1237" s="2">
        <v>92</v>
      </c>
      <c r="B1237" s="2">
        <v>5.9</v>
      </c>
    </row>
    <row r="1238" spans="1:2" x14ac:dyDescent="0.25">
      <c r="A1238" s="2">
        <v>102</v>
      </c>
      <c r="B1238" s="2">
        <v>5.8</v>
      </c>
    </row>
    <row r="1239" spans="1:2" x14ac:dyDescent="0.25">
      <c r="A1239" s="2">
        <v>123</v>
      </c>
      <c r="B1239" s="2">
        <v>7.2</v>
      </c>
    </row>
    <row r="1240" spans="1:2" x14ac:dyDescent="0.25">
      <c r="A1240" s="2">
        <v>104</v>
      </c>
      <c r="B1240" s="2">
        <v>6.2</v>
      </c>
    </row>
    <row r="1241" spans="1:2" x14ac:dyDescent="0.25">
      <c r="A1241" s="2">
        <v>102</v>
      </c>
      <c r="B1241" s="2">
        <v>5.7</v>
      </c>
    </row>
    <row r="1242" spans="1:2" x14ac:dyDescent="0.25">
      <c r="A1242" s="2">
        <v>136</v>
      </c>
      <c r="B1242" s="2">
        <v>6.1</v>
      </c>
    </row>
    <row r="1243" spans="1:2" x14ac:dyDescent="0.25">
      <c r="A1243" s="2">
        <v>93</v>
      </c>
      <c r="B1243" s="2">
        <v>6</v>
      </c>
    </row>
    <row r="1244" spans="1:2" x14ac:dyDescent="0.25">
      <c r="A1244" s="2">
        <v>129</v>
      </c>
      <c r="B1244" s="2">
        <v>6.9</v>
      </c>
    </row>
    <row r="1245" spans="1:2" x14ac:dyDescent="0.25">
      <c r="A1245" s="2">
        <v>107</v>
      </c>
      <c r="B1245" s="2">
        <v>6.5</v>
      </c>
    </row>
    <row r="1246" spans="1:2" x14ac:dyDescent="0.25">
      <c r="A1246" s="2">
        <v>117</v>
      </c>
      <c r="B1246" s="2">
        <v>5</v>
      </c>
    </row>
    <row r="1247" spans="1:2" x14ac:dyDescent="0.25">
      <c r="A1247" s="2">
        <v>116</v>
      </c>
      <c r="B1247" s="2">
        <v>5.7</v>
      </c>
    </row>
    <row r="1248" spans="1:2" x14ac:dyDescent="0.25">
      <c r="A1248" s="2">
        <v>135</v>
      </c>
      <c r="B1248" s="2">
        <v>7</v>
      </c>
    </row>
    <row r="1249" spans="1:2" x14ac:dyDescent="0.25">
      <c r="A1249" s="2">
        <v>107</v>
      </c>
      <c r="B1249" s="2">
        <v>5.0999999999999996</v>
      </c>
    </row>
    <row r="1250" spans="1:2" x14ac:dyDescent="0.25">
      <c r="A1250" s="2">
        <v>90</v>
      </c>
      <c r="B1250" s="2">
        <v>5.3</v>
      </c>
    </row>
    <row r="1251" spans="1:2" x14ac:dyDescent="0.25">
      <c r="A1251" s="2">
        <v>99</v>
      </c>
      <c r="B1251" s="2">
        <v>4.4000000000000004</v>
      </c>
    </row>
    <row r="1252" spans="1:2" x14ac:dyDescent="0.25">
      <c r="A1252" s="2">
        <v>104</v>
      </c>
      <c r="B1252" s="2">
        <v>4.7</v>
      </c>
    </row>
    <row r="1253" spans="1:2" x14ac:dyDescent="0.25">
      <c r="A1253" s="2">
        <v>115</v>
      </c>
      <c r="B1253" s="2">
        <v>6.7</v>
      </c>
    </row>
    <row r="1254" spans="1:2" x14ac:dyDescent="0.25">
      <c r="A1254" s="2">
        <v>119</v>
      </c>
      <c r="B1254" s="2">
        <v>6.7</v>
      </c>
    </row>
    <row r="1255" spans="1:2" x14ac:dyDescent="0.25">
      <c r="A1255" s="2">
        <v>99</v>
      </c>
      <c r="B1255" s="2">
        <v>5.7</v>
      </c>
    </row>
    <row r="1256" spans="1:2" x14ac:dyDescent="0.25">
      <c r="A1256" s="2">
        <v>112</v>
      </c>
      <c r="B1256" s="2">
        <v>7.4</v>
      </c>
    </row>
    <row r="1257" spans="1:2" x14ac:dyDescent="0.25">
      <c r="A1257" s="2">
        <v>128</v>
      </c>
      <c r="B1257" s="2">
        <v>6.1</v>
      </c>
    </row>
    <row r="1258" spans="1:2" x14ac:dyDescent="0.25">
      <c r="A1258" s="2">
        <v>112</v>
      </c>
      <c r="B1258" s="2">
        <v>6.4</v>
      </c>
    </row>
    <row r="1259" spans="1:2" x14ac:dyDescent="0.25">
      <c r="A1259" s="2">
        <v>86</v>
      </c>
      <c r="B1259" s="2">
        <v>6.2</v>
      </c>
    </row>
    <row r="1260" spans="1:2" x14ac:dyDescent="0.25">
      <c r="A1260" s="2">
        <v>108</v>
      </c>
      <c r="B1260" s="2">
        <v>6.2</v>
      </c>
    </row>
    <row r="1261" spans="1:2" x14ac:dyDescent="0.25">
      <c r="A1261" s="2">
        <v>128</v>
      </c>
      <c r="B1261" s="2">
        <v>5.9</v>
      </c>
    </row>
    <row r="1262" spans="1:2" x14ac:dyDescent="0.25">
      <c r="A1262" s="2">
        <v>84</v>
      </c>
      <c r="B1262" s="2">
        <v>4</v>
      </c>
    </row>
    <row r="1263" spans="1:2" x14ac:dyDescent="0.25">
      <c r="A1263" s="2">
        <v>111</v>
      </c>
      <c r="B1263" s="2">
        <v>6.2</v>
      </c>
    </row>
    <row r="1264" spans="1:2" x14ac:dyDescent="0.25">
      <c r="A1264" s="2">
        <v>131</v>
      </c>
      <c r="B1264" s="2">
        <v>4.5999999999999996</v>
      </c>
    </row>
    <row r="1265" spans="1:2" x14ac:dyDescent="0.25">
      <c r="A1265" s="2">
        <v>123</v>
      </c>
      <c r="B1265" s="2">
        <v>6.4</v>
      </c>
    </row>
    <row r="1266" spans="1:2" x14ac:dyDescent="0.25">
      <c r="A1266" s="2">
        <v>101</v>
      </c>
      <c r="B1266" s="2">
        <v>5.9</v>
      </c>
    </row>
    <row r="1267" spans="1:2" x14ac:dyDescent="0.25">
      <c r="A1267" s="2">
        <v>102</v>
      </c>
      <c r="B1267" s="2">
        <v>5.0999999999999996</v>
      </c>
    </row>
    <row r="1268" spans="1:2" x14ac:dyDescent="0.25">
      <c r="A1268" s="2">
        <v>114</v>
      </c>
      <c r="B1268" s="2">
        <v>7.6</v>
      </c>
    </row>
    <row r="1269" spans="1:2" x14ac:dyDescent="0.25">
      <c r="A1269" s="2">
        <v>107</v>
      </c>
      <c r="B1269" s="2">
        <v>4.2</v>
      </c>
    </row>
    <row r="1270" spans="1:2" x14ac:dyDescent="0.25">
      <c r="A1270" s="2">
        <v>87</v>
      </c>
      <c r="B1270" s="2">
        <v>7.8</v>
      </c>
    </row>
    <row r="1271" spans="1:2" x14ac:dyDescent="0.25">
      <c r="A1271" s="2">
        <v>103</v>
      </c>
      <c r="B1271" s="2">
        <v>5.8</v>
      </c>
    </row>
    <row r="1272" spans="1:2" x14ac:dyDescent="0.25">
      <c r="A1272" s="2">
        <v>99</v>
      </c>
      <c r="B1272" s="2">
        <v>5.9</v>
      </c>
    </row>
    <row r="1273" spans="1:2" x14ac:dyDescent="0.25">
      <c r="A1273" s="2">
        <v>122</v>
      </c>
      <c r="B1273" s="2">
        <v>8.4</v>
      </c>
    </row>
    <row r="1274" spans="1:2" x14ac:dyDescent="0.25">
      <c r="A1274" s="2">
        <v>91</v>
      </c>
      <c r="B1274" s="2">
        <v>4.8</v>
      </c>
    </row>
    <row r="1275" spans="1:2" x14ac:dyDescent="0.25">
      <c r="A1275" s="2">
        <v>103</v>
      </c>
      <c r="B1275" s="2">
        <v>6.2</v>
      </c>
    </row>
    <row r="1276" spans="1:2" x14ac:dyDescent="0.25">
      <c r="A1276" s="2">
        <v>107</v>
      </c>
      <c r="B1276" s="2">
        <v>6.5</v>
      </c>
    </row>
    <row r="1277" spans="1:2" x14ac:dyDescent="0.25">
      <c r="A1277" s="2">
        <v>106</v>
      </c>
      <c r="B1277" s="2">
        <v>6.3</v>
      </c>
    </row>
    <row r="1278" spans="1:2" x14ac:dyDescent="0.25">
      <c r="A1278" s="2">
        <v>101</v>
      </c>
      <c r="B1278" s="2">
        <v>3.3</v>
      </c>
    </row>
    <row r="1279" spans="1:2" x14ac:dyDescent="0.25">
      <c r="A1279" s="2">
        <v>109</v>
      </c>
      <c r="B1279" s="2">
        <v>5.9</v>
      </c>
    </row>
    <row r="1280" spans="1:2" x14ac:dyDescent="0.25">
      <c r="A1280" s="2">
        <v>110</v>
      </c>
      <c r="B1280" s="2">
        <v>6</v>
      </c>
    </row>
    <row r="1281" spans="1:2" x14ac:dyDescent="0.25">
      <c r="A1281" s="2">
        <v>89</v>
      </c>
      <c r="B1281" s="2">
        <v>5.8</v>
      </c>
    </row>
    <row r="1282" spans="1:2" x14ac:dyDescent="0.25">
      <c r="A1282" s="2">
        <v>100</v>
      </c>
      <c r="B1282" s="2">
        <v>6.5</v>
      </c>
    </row>
    <row r="1283" spans="1:2" x14ac:dyDescent="0.25">
      <c r="A1283" s="2">
        <v>119</v>
      </c>
      <c r="B1283" s="2">
        <v>4.7</v>
      </c>
    </row>
    <row r="1284" spans="1:2" x14ac:dyDescent="0.25">
      <c r="A1284" s="2">
        <v>83</v>
      </c>
      <c r="B1284" s="2">
        <v>4.0999999999999996</v>
      </c>
    </row>
    <row r="1285" spans="1:2" x14ac:dyDescent="0.25">
      <c r="A1285" s="2">
        <v>108</v>
      </c>
      <c r="B1285" s="2">
        <v>6.8</v>
      </c>
    </row>
    <row r="1286" spans="1:2" x14ac:dyDescent="0.25">
      <c r="A1286" s="2">
        <v>102</v>
      </c>
      <c r="B1286" s="2">
        <v>6.2</v>
      </c>
    </row>
    <row r="1287" spans="1:2" x14ac:dyDescent="0.25">
      <c r="A1287" s="2">
        <v>93</v>
      </c>
      <c r="B1287" s="2">
        <v>4.5</v>
      </c>
    </row>
    <row r="1288" spans="1:2" x14ac:dyDescent="0.25">
      <c r="A1288" s="2">
        <v>84</v>
      </c>
      <c r="B1288" s="2">
        <v>5.8</v>
      </c>
    </row>
    <row r="1289" spans="1:2" x14ac:dyDescent="0.25">
      <c r="A1289" s="2">
        <v>107</v>
      </c>
      <c r="B1289" s="2">
        <v>7.3</v>
      </c>
    </row>
    <row r="1290" spans="1:2" x14ac:dyDescent="0.25">
      <c r="A1290" s="2">
        <v>91</v>
      </c>
      <c r="B1290" s="2">
        <v>5.9</v>
      </c>
    </row>
    <row r="1291" spans="1:2" x14ac:dyDescent="0.25">
      <c r="A1291" s="2">
        <v>94</v>
      </c>
      <c r="B1291" s="2">
        <v>4.4000000000000004</v>
      </c>
    </row>
    <row r="1292" spans="1:2" x14ac:dyDescent="0.25">
      <c r="A1292" s="2">
        <v>115</v>
      </c>
      <c r="B1292" s="2">
        <v>5.8</v>
      </c>
    </row>
    <row r="1293" spans="1:2" x14ac:dyDescent="0.25">
      <c r="A1293" s="2">
        <v>93</v>
      </c>
      <c r="B1293" s="2">
        <v>5.0999999999999996</v>
      </c>
    </row>
    <row r="1294" spans="1:2" x14ac:dyDescent="0.25">
      <c r="A1294" s="2">
        <v>105</v>
      </c>
      <c r="B1294" s="2">
        <v>6.9</v>
      </c>
    </row>
    <row r="1295" spans="1:2" x14ac:dyDescent="0.25">
      <c r="A1295" s="2">
        <v>107</v>
      </c>
      <c r="B1295" s="2">
        <v>6.2</v>
      </c>
    </row>
    <row r="1296" spans="1:2" x14ac:dyDescent="0.25">
      <c r="A1296" s="2">
        <v>101</v>
      </c>
      <c r="B1296" s="2">
        <v>6.9</v>
      </c>
    </row>
    <row r="1297" spans="1:2" x14ac:dyDescent="0.25">
      <c r="A1297" s="2">
        <v>111</v>
      </c>
      <c r="B1297" s="2">
        <v>7.3</v>
      </c>
    </row>
    <row r="1298" spans="1:2" x14ac:dyDescent="0.25">
      <c r="A1298" s="2">
        <v>113</v>
      </c>
      <c r="B1298" s="2">
        <v>7.1</v>
      </c>
    </row>
    <row r="1299" spans="1:2" x14ac:dyDescent="0.25">
      <c r="A1299" s="2">
        <v>112</v>
      </c>
      <c r="B1299" s="2">
        <v>6</v>
      </c>
    </row>
    <row r="1300" spans="1:2" x14ac:dyDescent="0.25">
      <c r="A1300" s="2">
        <v>126</v>
      </c>
      <c r="B1300" s="2">
        <v>7</v>
      </c>
    </row>
    <row r="1301" spans="1:2" x14ac:dyDescent="0.25">
      <c r="A1301" s="2">
        <v>90</v>
      </c>
      <c r="B1301" s="2">
        <v>6.8</v>
      </c>
    </row>
    <row r="1302" spans="1:2" x14ac:dyDescent="0.25">
      <c r="A1302" s="2">
        <v>93</v>
      </c>
      <c r="B1302" s="2">
        <v>5.7</v>
      </c>
    </row>
    <row r="1303" spans="1:2" x14ac:dyDescent="0.25">
      <c r="A1303" s="2">
        <v>98</v>
      </c>
      <c r="B1303" s="2">
        <v>7.6</v>
      </c>
    </row>
    <row r="1304" spans="1:2" x14ac:dyDescent="0.25">
      <c r="A1304" s="2">
        <v>159</v>
      </c>
      <c r="B1304" s="2">
        <v>8.4</v>
      </c>
    </row>
    <row r="1305" spans="1:2" x14ac:dyDescent="0.25">
      <c r="A1305" s="2">
        <v>107</v>
      </c>
      <c r="B1305" s="2">
        <v>7.1</v>
      </c>
    </row>
    <row r="1306" spans="1:2" x14ac:dyDescent="0.25">
      <c r="A1306" s="2">
        <v>102</v>
      </c>
      <c r="B1306" s="2">
        <v>5.6</v>
      </c>
    </row>
    <row r="1307" spans="1:2" x14ac:dyDescent="0.25">
      <c r="A1307" s="2">
        <v>106</v>
      </c>
      <c r="B1307" s="2">
        <v>6.7</v>
      </c>
    </row>
    <row r="1308" spans="1:2" x14ac:dyDescent="0.25">
      <c r="A1308" s="2">
        <v>87</v>
      </c>
      <c r="B1308" s="2">
        <v>7</v>
      </c>
    </row>
    <row r="1309" spans="1:2" x14ac:dyDescent="0.25">
      <c r="A1309" s="2">
        <v>119</v>
      </c>
      <c r="B1309" s="2">
        <v>8</v>
      </c>
    </row>
    <row r="1310" spans="1:2" x14ac:dyDescent="0.25">
      <c r="A1310" s="2">
        <v>110</v>
      </c>
      <c r="B1310" s="2">
        <v>5.3</v>
      </c>
    </row>
    <row r="1311" spans="1:2" x14ac:dyDescent="0.25">
      <c r="A1311" s="2">
        <v>125</v>
      </c>
      <c r="B1311" s="2">
        <v>4.9000000000000004</v>
      </c>
    </row>
    <row r="1312" spans="1:2" x14ac:dyDescent="0.25">
      <c r="A1312" s="2">
        <v>113</v>
      </c>
      <c r="B1312" s="2">
        <v>6.4</v>
      </c>
    </row>
    <row r="1313" spans="1:2" x14ac:dyDescent="0.25">
      <c r="A1313" s="2">
        <v>150</v>
      </c>
      <c r="B1313" s="2">
        <v>7.4</v>
      </c>
    </row>
    <row r="1314" spans="1:2" x14ac:dyDescent="0.25">
      <c r="A1314" s="2">
        <v>108</v>
      </c>
      <c r="B1314" s="2">
        <v>6.1</v>
      </c>
    </row>
    <row r="1315" spans="1:2" x14ac:dyDescent="0.25">
      <c r="A1315" s="2">
        <v>96</v>
      </c>
      <c r="B1315" s="2">
        <v>6.5</v>
      </c>
    </row>
    <row r="1316" spans="1:2" x14ac:dyDescent="0.25">
      <c r="A1316" s="2">
        <v>93</v>
      </c>
      <c r="B1316" s="2">
        <v>5.7</v>
      </c>
    </row>
    <row r="1317" spans="1:2" x14ac:dyDescent="0.25">
      <c r="A1317" s="2">
        <v>100</v>
      </c>
      <c r="B1317" s="2">
        <v>5.0999999999999996</v>
      </c>
    </row>
    <row r="1318" spans="1:2" x14ac:dyDescent="0.25">
      <c r="A1318" s="2">
        <v>118</v>
      </c>
      <c r="B1318" s="2">
        <v>6.6</v>
      </c>
    </row>
    <row r="1319" spans="1:2" x14ac:dyDescent="0.25">
      <c r="A1319" s="2">
        <v>122</v>
      </c>
      <c r="B1319" s="2">
        <v>6.5</v>
      </c>
    </row>
    <row r="1320" spans="1:2" x14ac:dyDescent="0.25">
      <c r="A1320" s="2">
        <v>120</v>
      </c>
      <c r="B1320" s="2">
        <v>6.9</v>
      </c>
    </row>
    <row r="1321" spans="1:2" x14ac:dyDescent="0.25">
      <c r="A1321" s="2">
        <v>88</v>
      </c>
      <c r="B1321" s="2">
        <v>6.4</v>
      </c>
    </row>
    <row r="1322" spans="1:2" x14ac:dyDescent="0.25">
      <c r="A1322" s="2">
        <v>146</v>
      </c>
      <c r="B1322" s="2">
        <v>7.6</v>
      </c>
    </row>
    <row r="1323" spans="1:2" x14ac:dyDescent="0.25">
      <c r="A1323" s="2">
        <v>115</v>
      </c>
      <c r="B1323" s="2">
        <v>5.6</v>
      </c>
    </row>
    <row r="1324" spans="1:2" x14ac:dyDescent="0.25">
      <c r="A1324" s="2">
        <v>123</v>
      </c>
      <c r="B1324" s="2">
        <v>6.2</v>
      </c>
    </row>
    <row r="1325" spans="1:2" x14ac:dyDescent="0.25">
      <c r="A1325" s="2">
        <v>94</v>
      </c>
      <c r="B1325" s="2">
        <v>4.4000000000000004</v>
      </c>
    </row>
    <row r="1326" spans="1:2" x14ac:dyDescent="0.25">
      <c r="A1326" s="2">
        <v>102</v>
      </c>
      <c r="B1326" s="2">
        <v>5.6</v>
      </c>
    </row>
    <row r="1327" spans="1:2" x14ac:dyDescent="0.25">
      <c r="A1327" s="2">
        <v>98</v>
      </c>
      <c r="B1327" s="2">
        <v>5.5</v>
      </c>
    </row>
    <row r="1328" spans="1:2" x14ac:dyDescent="0.25">
      <c r="A1328" s="2">
        <v>133</v>
      </c>
      <c r="B1328" s="2">
        <v>6.7</v>
      </c>
    </row>
    <row r="1329" spans="1:2" x14ac:dyDescent="0.25">
      <c r="A1329" s="2">
        <v>118</v>
      </c>
      <c r="B1329" s="2">
        <v>6.1</v>
      </c>
    </row>
    <row r="1330" spans="1:2" x14ac:dyDescent="0.25">
      <c r="A1330" s="2">
        <v>105</v>
      </c>
      <c r="B1330" s="2">
        <v>6.2</v>
      </c>
    </row>
    <row r="1331" spans="1:2" x14ac:dyDescent="0.25">
      <c r="A1331" s="2">
        <v>109</v>
      </c>
      <c r="B1331" s="2">
        <v>7.3</v>
      </c>
    </row>
    <row r="1332" spans="1:2" x14ac:dyDescent="0.25">
      <c r="A1332" s="2">
        <v>129</v>
      </c>
      <c r="B1332" s="2">
        <v>6.6</v>
      </c>
    </row>
    <row r="1333" spans="1:2" x14ac:dyDescent="0.25">
      <c r="A1333" s="2">
        <v>109</v>
      </c>
      <c r="B1333" s="2">
        <v>8.1999999999999993</v>
      </c>
    </row>
    <row r="1334" spans="1:2" x14ac:dyDescent="0.25">
      <c r="A1334" s="2">
        <v>127</v>
      </c>
      <c r="B1334" s="2">
        <v>6.4</v>
      </c>
    </row>
    <row r="1335" spans="1:2" x14ac:dyDescent="0.25">
      <c r="A1335" s="2">
        <v>118</v>
      </c>
      <c r="B1335" s="2">
        <v>6.4</v>
      </c>
    </row>
    <row r="1336" spans="1:2" x14ac:dyDescent="0.25">
      <c r="A1336" s="2">
        <v>110</v>
      </c>
      <c r="B1336" s="2">
        <v>5.2</v>
      </c>
    </row>
    <row r="1337" spans="1:2" x14ac:dyDescent="0.25">
      <c r="A1337" s="2">
        <v>90</v>
      </c>
      <c r="B1337" s="2">
        <v>6.5</v>
      </c>
    </row>
    <row r="1338" spans="1:2" x14ac:dyDescent="0.25">
      <c r="A1338" s="2">
        <v>144</v>
      </c>
      <c r="B1338" s="2">
        <v>7.1</v>
      </c>
    </row>
    <row r="1339" spans="1:2" x14ac:dyDescent="0.25">
      <c r="A1339" s="2">
        <v>97</v>
      </c>
      <c r="B1339" s="2">
        <v>4.8</v>
      </c>
    </row>
    <row r="1340" spans="1:2" x14ac:dyDescent="0.25">
      <c r="A1340" s="2">
        <v>130</v>
      </c>
      <c r="B1340" s="2">
        <v>7.3</v>
      </c>
    </row>
    <row r="1341" spans="1:2" x14ac:dyDescent="0.25">
      <c r="A1341" s="2">
        <v>112</v>
      </c>
      <c r="B1341" s="2">
        <v>5.2</v>
      </c>
    </row>
    <row r="1342" spans="1:2" x14ac:dyDescent="0.25">
      <c r="A1342" s="2">
        <v>133</v>
      </c>
      <c r="B1342" s="2">
        <v>7.7</v>
      </c>
    </row>
    <row r="1343" spans="1:2" x14ac:dyDescent="0.25">
      <c r="A1343" s="2">
        <v>150</v>
      </c>
      <c r="B1343" s="2">
        <v>7.6</v>
      </c>
    </row>
    <row r="1344" spans="1:2" x14ac:dyDescent="0.25">
      <c r="A1344" s="2">
        <v>110</v>
      </c>
      <c r="B1344" s="2">
        <v>5.7</v>
      </c>
    </row>
    <row r="1345" spans="1:2" x14ac:dyDescent="0.25">
      <c r="A1345" s="2">
        <v>96</v>
      </c>
      <c r="B1345" s="2">
        <v>7</v>
      </c>
    </row>
    <row r="1346" spans="1:2" x14ac:dyDescent="0.25">
      <c r="A1346" s="2">
        <v>96</v>
      </c>
      <c r="B1346" s="2">
        <v>6</v>
      </c>
    </row>
    <row r="1347" spans="1:2" x14ac:dyDescent="0.25">
      <c r="A1347" s="2">
        <v>123</v>
      </c>
      <c r="B1347" s="2">
        <v>8.1</v>
      </c>
    </row>
    <row r="1348" spans="1:2" x14ac:dyDescent="0.25">
      <c r="A1348" s="2">
        <v>188</v>
      </c>
      <c r="B1348" s="2">
        <v>8</v>
      </c>
    </row>
    <row r="1349" spans="1:2" x14ac:dyDescent="0.25">
      <c r="A1349" s="2">
        <v>107</v>
      </c>
      <c r="B1349" s="2">
        <v>5.6</v>
      </c>
    </row>
    <row r="1350" spans="1:2" x14ac:dyDescent="0.25">
      <c r="A1350" s="2">
        <v>110</v>
      </c>
      <c r="B1350" s="2">
        <v>6.1</v>
      </c>
    </row>
    <row r="1351" spans="1:2" x14ac:dyDescent="0.25">
      <c r="A1351" s="2">
        <v>113</v>
      </c>
      <c r="B1351" s="2">
        <v>6.9</v>
      </c>
    </row>
    <row r="1352" spans="1:2" x14ac:dyDescent="0.25">
      <c r="A1352" s="2">
        <v>122</v>
      </c>
      <c r="B1352" s="2">
        <v>5.2</v>
      </c>
    </row>
    <row r="1353" spans="1:2" x14ac:dyDescent="0.25">
      <c r="A1353" s="2">
        <v>116</v>
      </c>
      <c r="B1353" s="2">
        <v>7</v>
      </c>
    </row>
    <row r="1354" spans="1:2" x14ac:dyDescent="0.25">
      <c r="A1354" s="2">
        <v>93</v>
      </c>
      <c r="B1354" s="2">
        <v>6.3</v>
      </c>
    </row>
    <row r="1355" spans="1:2" x14ac:dyDescent="0.25">
      <c r="A1355" s="2">
        <v>118</v>
      </c>
      <c r="B1355" s="2">
        <v>7</v>
      </c>
    </row>
    <row r="1356" spans="1:2" x14ac:dyDescent="0.25">
      <c r="A1356" s="2">
        <v>115</v>
      </c>
      <c r="B1356" s="2">
        <v>5.3</v>
      </c>
    </row>
    <row r="1357" spans="1:2" x14ac:dyDescent="0.25">
      <c r="A1357" s="2">
        <v>93</v>
      </c>
      <c r="B1357" s="2">
        <v>6.9</v>
      </c>
    </row>
    <row r="1358" spans="1:2" x14ac:dyDescent="0.25">
      <c r="A1358" s="2">
        <v>121</v>
      </c>
      <c r="B1358" s="2">
        <v>6.2</v>
      </c>
    </row>
    <row r="1359" spans="1:2" x14ac:dyDescent="0.25">
      <c r="A1359" s="2">
        <v>101</v>
      </c>
      <c r="B1359" s="2">
        <v>6.4</v>
      </c>
    </row>
    <row r="1360" spans="1:2" x14ac:dyDescent="0.25">
      <c r="A1360" s="2">
        <v>107</v>
      </c>
      <c r="B1360" s="2">
        <v>6.4</v>
      </c>
    </row>
    <row r="1361" spans="1:2" x14ac:dyDescent="0.25">
      <c r="A1361" s="2">
        <v>124</v>
      </c>
      <c r="B1361" s="2">
        <v>5.7</v>
      </c>
    </row>
    <row r="1362" spans="1:2" x14ac:dyDescent="0.25">
      <c r="A1362" s="2">
        <v>109</v>
      </c>
      <c r="B1362" s="2">
        <v>6.1</v>
      </c>
    </row>
    <row r="1363" spans="1:2" x14ac:dyDescent="0.25">
      <c r="A1363" s="2">
        <v>105</v>
      </c>
      <c r="B1363" s="2">
        <v>5.4</v>
      </c>
    </row>
    <row r="1364" spans="1:2" x14ac:dyDescent="0.25">
      <c r="A1364" s="2">
        <v>130</v>
      </c>
      <c r="B1364" s="2">
        <v>6.7</v>
      </c>
    </row>
    <row r="1365" spans="1:2" x14ac:dyDescent="0.25">
      <c r="A1365" s="2">
        <v>127</v>
      </c>
      <c r="B1365" s="2">
        <v>6.8</v>
      </c>
    </row>
    <row r="1366" spans="1:2" x14ac:dyDescent="0.25">
      <c r="A1366" s="2">
        <v>114</v>
      </c>
      <c r="B1366" s="2">
        <v>6</v>
      </c>
    </row>
    <row r="1367" spans="1:2" x14ac:dyDescent="0.25">
      <c r="A1367" s="2">
        <v>106</v>
      </c>
      <c r="B1367" s="2">
        <v>7.8</v>
      </c>
    </row>
    <row r="1368" spans="1:2" x14ac:dyDescent="0.25">
      <c r="A1368" s="2">
        <v>95</v>
      </c>
      <c r="B1368" s="2">
        <v>5.3</v>
      </c>
    </row>
    <row r="1369" spans="1:2" x14ac:dyDescent="0.25">
      <c r="A1369" s="2">
        <v>81</v>
      </c>
      <c r="B1369" s="2">
        <v>4.5</v>
      </c>
    </row>
    <row r="1370" spans="1:2" x14ac:dyDescent="0.25">
      <c r="A1370" s="2">
        <v>95</v>
      </c>
      <c r="B1370" s="2">
        <v>5.4</v>
      </c>
    </row>
    <row r="1371" spans="1:2" x14ac:dyDescent="0.25">
      <c r="A1371" s="2">
        <v>108</v>
      </c>
      <c r="B1371" s="2">
        <v>7.8</v>
      </c>
    </row>
    <row r="1372" spans="1:2" x14ac:dyDescent="0.25">
      <c r="A1372" s="2">
        <v>105</v>
      </c>
      <c r="B1372" s="2">
        <v>7.2</v>
      </c>
    </row>
    <row r="1373" spans="1:2" x14ac:dyDescent="0.25">
      <c r="A1373" s="2">
        <v>95</v>
      </c>
      <c r="B1373" s="2">
        <v>6.6</v>
      </c>
    </row>
    <row r="1374" spans="1:2" x14ac:dyDescent="0.25">
      <c r="A1374" s="2">
        <v>126</v>
      </c>
      <c r="B1374" s="2">
        <v>7.6</v>
      </c>
    </row>
    <row r="1375" spans="1:2" x14ac:dyDescent="0.25">
      <c r="A1375" s="2">
        <v>102</v>
      </c>
      <c r="B1375" s="2">
        <v>5.9</v>
      </c>
    </row>
    <row r="1376" spans="1:2" x14ac:dyDescent="0.25">
      <c r="A1376" s="2">
        <v>121</v>
      </c>
      <c r="B1376" s="2">
        <v>6.7</v>
      </c>
    </row>
    <row r="1377" spans="1:2" x14ac:dyDescent="0.25">
      <c r="A1377" s="2">
        <v>129</v>
      </c>
      <c r="B1377" s="2">
        <v>7.7</v>
      </c>
    </row>
    <row r="1378" spans="1:2" x14ac:dyDescent="0.25">
      <c r="A1378" s="2">
        <v>88</v>
      </c>
      <c r="B1378" s="2">
        <v>5.4</v>
      </c>
    </row>
    <row r="1379" spans="1:2" x14ac:dyDescent="0.25">
      <c r="A1379" s="2">
        <v>106</v>
      </c>
      <c r="B1379" s="2">
        <v>6.9</v>
      </c>
    </row>
    <row r="1380" spans="1:2" x14ac:dyDescent="0.25">
      <c r="A1380" s="2">
        <v>110</v>
      </c>
      <c r="B1380" s="2">
        <v>7.7</v>
      </c>
    </row>
    <row r="1381" spans="1:2" x14ac:dyDescent="0.25">
      <c r="A1381" s="2">
        <v>109</v>
      </c>
      <c r="B1381" s="2">
        <v>6.8</v>
      </c>
    </row>
    <row r="1382" spans="1:2" x14ac:dyDescent="0.25">
      <c r="A1382" s="2">
        <v>143</v>
      </c>
      <c r="B1382" s="2">
        <v>6.4</v>
      </c>
    </row>
    <row r="1383" spans="1:2" x14ac:dyDescent="0.25">
      <c r="A1383" s="2">
        <v>120</v>
      </c>
      <c r="B1383" s="2">
        <v>5.7</v>
      </c>
    </row>
    <row r="1384" spans="1:2" x14ac:dyDescent="0.25">
      <c r="A1384" s="2">
        <v>128</v>
      </c>
      <c r="B1384" s="2">
        <v>7.3</v>
      </c>
    </row>
    <row r="1385" spans="1:2" x14ac:dyDescent="0.25">
      <c r="A1385" s="2">
        <v>123</v>
      </c>
      <c r="B1385" s="2">
        <v>6.8</v>
      </c>
    </row>
    <row r="1386" spans="1:2" x14ac:dyDescent="0.25">
      <c r="A1386" s="2">
        <v>129</v>
      </c>
      <c r="B1386" s="2">
        <v>6.3</v>
      </c>
    </row>
    <row r="1387" spans="1:2" x14ac:dyDescent="0.25">
      <c r="A1387" s="2">
        <v>105</v>
      </c>
      <c r="B1387" s="2">
        <v>5.9</v>
      </c>
    </row>
    <row r="1388" spans="1:2" x14ac:dyDescent="0.25">
      <c r="A1388" s="2">
        <v>162</v>
      </c>
      <c r="B1388" s="2">
        <v>7.4</v>
      </c>
    </row>
    <row r="1389" spans="1:2" x14ac:dyDescent="0.25">
      <c r="A1389" s="2">
        <v>138</v>
      </c>
      <c r="B1389" s="2">
        <v>8.3000000000000007</v>
      </c>
    </row>
    <row r="1390" spans="1:2" x14ac:dyDescent="0.25">
      <c r="A1390" s="2">
        <v>100</v>
      </c>
      <c r="B1390" s="2">
        <v>6.2</v>
      </c>
    </row>
    <row r="1391" spans="1:2" x14ac:dyDescent="0.25">
      <c r="A1391" s="2">
        <v>90</v>
      </c>
      <c r="B1391" s="2">
        <v>6.3</v>
      </c>
    </row>
    <row r="1392" spans="1:2" x14ac:dyDescent="0.25">
      <c r="A1392" s="2">
        <v>108</v>
      </c>
      <c r="B1392" s="2">
        <v>5.8</v>
      </c>
    </row>
    <row r="1393" spans="1:2" x14ac:dyDescent="0.25">
      <c r="A1393" s="2">
        <v>101</v>
      </c>
      <c r="B1393" s="2">
        <v>7.5</v>
      </c>
    </row>
    <row r="1394" spans="1:2" x14ac:dyDescent="0.25">
      <c r="A1394" s="2">
        <v>109</v>
      </c>
      <c r="B1394" s="2">
        <v>6.3</v>
      </c>
    </row>
    <row r="1395" spans="1:2" x14ac:dyDescent="0.25">
      <c r="A1395" s="2">
        <v>132</v>
      </c>
      <c r="B1395" s="2">
        <v>6.4</v>
      </c>
    </row>
    <row r="1396" spans="1:2" x14ac:dyDescent="0.25">
      <c r="A1396" s="2">
        <v>123</v>
      </c>
      <c r="B1396" s="2">
        <v>7.2</v>
      </c>
    </row>
    <row r="1397" spans="1:2" x14ac:dyDescent="0.25">
      <c r="A1397" s="2">
        <v>87</v>
      </c>
      <c r="B1397" s="2">
        <v>6.3</v>
      </c>
    </row>
    <row r="1398" spans="1:2" x14ac:dyDescent="0.25">
      <c r="A1398" s="2">
        <v>109</v>
      </c>
      <c r="B1398" s="2">
        <v>6.9</v>
      </c>
    </row>
    <row r="1399" spans="1:2" x14ac:dyDescent="0.25">
      <c r="A1399" s="2">
        <v>109</v>
      </c>
      <c r="B1399" s="2">
        <v>6.6</v>
      </c>
    </row>
    <row r="1400" spans="1:2" x14ac:dyDescent="0.25">
      <c r="A1400" s="2">
        <v>92</v>
      </c>
      <c r="B1400" s="2">
        <v>6</v>
      </c>
    </row>
    <row r="1401" spans="1:2" x14ac:dyDescent="0.25">
      <c r="A1401" s="2">
        <v>125</v>
      </c>
      <c r="B1401" s="2">
        <v>7.5</v>
      </c>
    </row>
    <row r="1402" spans="1:2" x14ac:dyDescent="0.25">
      <c r="A1402" s="2">
        <v>202</v>
      </c>
      <c r="B1402" s="2">
        <v>7.7</v>
      </c>
    </row>
    <row r="1403" spans="1:2" x14ac:dyDescent="0.25">
      <c r="A1403" s="2">
        <v>134</v>
      </c>
      <c r="B1403" s="2">
        <v>6.2</v>
      </c>
    </row>
    <row r="1404" spans="1:2" x14ac:dyDescent="0.25">
      <c r="A1404" s="2">
        <v>88</v>
      </c>
      <c r="B1404" s="2">
        <v>5.4</v>
      </c>
    </row>
    <row r="1405" spans="1:2" x14ac:dyDescent="0.25">
      <c r="A1405" s="2">
        <v>92</v>
      </c>
      <c r="B1405" s="2">
        <v>6.6</v>
      </c>
    </row>
    <row r="1406" spans="1:2" x14ac:dyDescent="0.25">
      <c r="A1406" s="2">
        <v>91</v>
      </c>
      <c r="B1406" s="2">
        <v>5.3</v>
      </c>
    </row>
    <row r="1407" spans="1:2" x14ac:dyDescent="0.25">
      <c r="A1407" s="2">
        <v>75</v>
      </c>
      <c r="B1407" s="2">
        <v>5.6</v>
      </c>
    </row>
    <row r="1408" spans="1:2" x14ac:dyDescent="0.25">
      <c r="A1408" s="2">
        <v>98</v>
      </c>
      <c r="B1408" s="2">
        <v>5.9</v>
      </c>
    </row>
    <row r="1409" spans="1:2" x14ac:dyDescent="0.25">
      <c r="A1409" s="2">
        <v>147</v>
      </c>
      <c r="B1409" s="2">
        <v>7.8</v>
      </c>
    </row>
    <row r="1410" spans="1:2" x14ac:dyDescent="0.25">
      <c r="A1410" s="2">
        <v>100</v>
      </c>
      <c r="B1410" s="2">
        <v>6.7</v>
      </c>
    </row>
    <row r="1411" spans="1:2" x14ac:dyDescent="0.25">
      <c r="A1411" s="2">
        <v>120</v>
      </c>
      <c r="B1411" s="2">
        <v>7.4</v>
      </c>
    </row>
    <row r="1412" spans="1:2" x14ac:dyDescent="0.25">
      <c r="A1412" s="2">
        <v>104</v>
      </c>
      <c r="B1412" s="2">
        <v>6.2</v>
      </c>
    </row>
    <row r="1413" spans="1:2" x14ac:dyDescent="0.25">
      <c r="A1413" s="2">
        <v>103</v>
      </c>
      <c r="B1413" s="2">
        <v>5.4</v>
      </c>
    </row>
    <row r="1414" spans="1:2" x14ac:dyDescent="0.25">
      <c r="A1414" s="2">
        <v>109</v>
      </c>
      <c r="B1414" s="2">
        <v>6.7</v>
      </c>
    </row>
    <row r="1415" spans="1:2" x14ac:dyDescent="0.25">
      <c r="A1415" s="2">
        <v>104</v>
      </c>
      <c r="B1415" s="2">
        <v>5.3</v>
      </c>
    </row>
    <row r="1416" spans="1:2" x14ac:dyDescent="0.25">
      <c r="A1416" s="2">
        <v>112</v>
      </c>
      <c r="B1416" s="2">
        <v>5.9</v>
      </c>
    </row>
    <row r="1417" spans="1:2" x14ac:dyDescent="0.25">
      <c r="A1417" s="2">
        <v>95</v>
      </c>
      <c r="B1417" s="2">
        <v>4.8</v>
      </c>
    </row>
    <row r="1418" spans="1:2" x14ac:dyDescent="0.25">
      <c r="A1418" s="2">
        <v>102</v>
      </c>
      <c r="B1418" s="2">
        <v>7.3</v>
      </c>
    </row>
    <row r="1419" spans="1:2" x14ac:dyDescent="0.25">
      <c r="A1419" s="2">
        <v>102</v>
      </c>
      <c r="B1419" s="2">
        <v>3.8</v>
      </c>
    </row>
    <row r="1420" spans="1:2" x14ac:dyDescent="0.25">
      <c r="A1420" s="2">
        <v>150</v>
      </c>
      <c r="B1420" s="2">
        <v>8.5</v>
      </c>
    </row>
    <row r="1421" spans="1:2" x14ac:dyDescent="0.25">
      <c r="A1421" s="2">
        <v>122</v>
      </c>
      <c r="B1421" s="2">
        <v>6.8</v>
      </c>
    </row>
    <row r="1422" spans="1:2" x14ac:dyDescent="0.25">
      <c r="A1422" s="2">
        <v>101</v>
      </c>
      <c r="B1422" s="2">
        <v>6.8</v>
      </c>
    </row>
    <row r="1423" spans="1:2" x14ac:dyDescent="0.25">
      <c r="A1423" s="2">
        <v>108</v>
      </c>
      <c r="B1423" s="2">
        <v>5.3</v>
      </c>
    </row>
    <row r="1424" spans="1:2" x14ac:dyDescent="0.25">
      <c r="A1424" s="2">
        <v>98</v>
      </c>
      <c r="B1424" s="2">
        <v>7.3</v>
      </c>
    </row>
    <row r="1425" spans="1:2" x14ac:dyDescent="0.25">
      <c r="A1425" s="2">
        <v>137</v>
      </c>
      <c r="B1425" s="2">
        <v>6.6</v>
      </c>
    </row>
    <row r="1426" spans="1:2" x14ac:dyDescent="0.25">
      <c r="A1426" s="2">
        <v>112</v>
      </c>
      <c r="B1426" s="2">
        <v>6.2</v>
      </c>
    </row>
    <row r="1427" spans="1:2" x14ac:dyDescent="0.25">
      <c r="A1427" s="2">
        <v>101</v>
      </c>
      <c r="B1427" s="2">
        <v>5.2</v>
      </c>
    </row>
    <row r="1428" spans="1:2" x14ac:dyDescent="0.25">
      <c r="A1428" s="2">
        <v>103</v>
      </c>
      <c r="B1428" s="2">
        <v>6.2</v>
      </c>
    </row>
    <row r="1429" spans="1:2" x14ac:dyDescent="0.25">
      <c r="A1429" s="2">
        <v>101</v>
      </c>
      <c r="B1429" s="2">
        <v>6.2</v>
      </c>
    </row>
    <row r="1430" spans="1:2" x14ac:dyDescent="0.25">
      <c r="A1430" s="2">
        <v>112</v>
      </c>
      <c r="B1430" s="2">
        <v>6.6</v>
      </c>
    </row>
    <row r="1431" spans="1:2" x14ac:dyDescent="0.25">
      <c r="A1431" s="2">
        <v>111</v>
      </c>
      <c r="B1431" s="2">
        <v>6.4</v>
      </c>
    </row>
    <row r="1432" spans="1:2" x14ac:dyDescent="0.25">
      <c r="A1432" s="2">
        <v>102</v>
      </c>
      <c r="B1432" s="2">
        <v>6.2</v>
      </c>
    </row>
    <row r="1433" spans="1:2" x14ac:dyDescent="0.25">
      <c r="A1433" s="2">
        <v>101</v>
      </c>
      <c r="B1433" s="2">
        <v>5.0999999999999996</v>
      </c>
    </row>
    <row r="1434" spans="1:2" x14ac:dyDescent="0.25">
      <c r="A1434" s="2">
        <v>155</v>
      </c>
      <c r="B1434" s="2">
        <v>6.6</v>
      </c>
    </row>
    <row r="1435" spans="1:2" x14ac:dyDescent="0.25">
      <c r="A1435" s="2">
        <v>93</v>
      </c>
      <c r="B1435" s="2">
        <v>6.1</v>
      </c>
    </row>
    <row r="1436" spans="1:2" x14ac:dyDescent="0.25">
      <c r="A1436" s="2">
        <v>109</v>
      </c>
      <c r="B1436" s="2">
        <v>6.1</v>
      </c>
    </row>
    <row r="1437" spans="1:2" x14ac:dyDescent="0.25">
      <c r="A1437" s="2">
        <v>140</v>
      </c>
      <c r="B1437" s="2">
        <v>6.6</v>
      </c>
    </row>
    <row r="1438" spans="1:2" x14ac:dyDescent="0.25">
      <c r="A1438" s="2">
        <v>108</v>
      </c>
      <c r="B1438" s="2">
        <v>5.9</v>
      </c>
    </row>
    <row r="1439" spans="1:2" x14ac:dyDescent="0.25">
      <c r="A1439" s="2">
        <v>96</v>
      </c>
      <c r="B1439" s="2">
        <v>6.3</v>
      </c>
    </row>
    <row r="1440" spans="1:2" x14ac:dyDescent="0.25">
      <c r="A1440" s="2">
        <v>123</v>
      </c>
      <c r="B1440" s="2">
        <v>7.1</v>
      </c>
    </row>
    <row r="1441" spans="1:2" x14ac:dyDescent="0.25">
      <c r="A1441" s="2">
        <v>106</v>
      </c>
      <c r="B1441" s="2">
        <v>5</v>
      </c>
    </row>
    <row r="1442" spans="1:2" x14ac:dyDescent="0.25">
      <c r="A1442" s="2">
        <v>76</v>
      </c>
      <c r="B1442" s="2">
        <v>5.6</v>
      </c>
    </row>
    <row r="1443" spans="1:2" x14ac:dyDescent="0.25">
      <c r="A1443" s="2">
        <v>107</v>
      </c>
      <c r="B1443" s="2">
        <v>7.4</v>
      </c>
    </row>
    <row r="1444" spans="1:2" x14ac:dyDescent="0.25">
      <c r="A1444" s="2">
        <v>82</v>
      </c>
      <c r="B1444" s="2">
        <v>4.5</v>
      </c>
    </row>
    <row r="1445" spans="1:2" x14ac:dyDescent="0.25">
      <c r="A1445" s="2">
        <v>109</v>
      </c>
      <c r="B1445" s="2">
        <v>6.2</v>
      </c>
    </row>
    <row r="1446" spans="1:2" x14ac:dyDescent="0.25">
      <c r="A1446" s="2">
        <v>99</v>
      </c>
      <c r="B1446" s="2">
        <v>5</v>
      </c>
    </row>
    <row r="1447" spans="1:2" x14ac:dyDescent="0.25">
      <c r="A1447" s="2">
        <v>91</v>
      </c>
      <c r="B1447" s="2">
        <v>6.5</v>
      </c>
    </row>
    <row r="1448" spans="1:2" x14ac:dyDescent="0.25">
      <c r="A1448" s="2">
        <v>87</v>
      </c>
      <c r="B1448" s="2">
        <v>5.0999999999999996</v>
      </c>
    </row>
    <row r="1449" spans="1:2" x14ac:dyDescent="0.25">
      <c r="A1449" s="2">
        <v>125</v>
      </c>
      <c r="B1449" s="2">
        <v>6.5</v>
      </c>
    </row>
    <row r="1450" spans="1:2" x14ac:dyDescent="0.25">
      <c r="A1450" s="2">
        <v>118</v>
      </c>
      <c r="B1450" s="2">
        <v>6.2</v>
      </c>
    </row>
    <row r="1451" spans="1:2" x14ac:dyDescent="0.25">
      <c r="A1451" s="2">
        <v>98</v>
      </c>
      <c r="B1451" s="2">
        <v>6.3</v>
      </c>
    </row>
    <row r="1452" spans="1:2" x14ac:dyDescent="0.25">
      <c r="A1452" s="2">
        <v>92</v>
      </c>
      <c r="B1452" s="2">
        <v>3.8</v>
      </c>
    </row>
    <row r="1453" spans="1:2" x14ac:dyDescent="0.25">
      <c r="A1453" s="2">
        <v>93</v>
      </c>
      <c r="B1453" s="2">
        <v>5.2</v>
      </c>
    </row>
    <row r="1454" spans="1:2" x14ac:dyDescent="0.25">
      <c r="A1454" s="2">
        <v>116</v>
      </c>
      <c r="B1454" s="2">
        <v>6</v>
      </c>
    </row>
    <row r="1455" spans="1:2" x14ac:dyDescent="0.25">
      <c r="A1455" s="2">
        <v>92</v>
      </c>
      <c r="B1455" s="2">
        <v>6.2</v>
      </c>
    </row>
    <row r="1456" spans="1:2" x14ac:dyDescent="0.25">
      <c r="A1456" s="2">
        <v>115</v>
      </c>
      <c r="B1456" s="2">
        <v>5.7</v>
      </c>
    </row>
    <row r="1457" spans="1:2" x14ac:dyDescent="0.25">
      <c r="A1457" s="2">
        <v>120</v>
      </c>
      <c r="B1457" s="2">
        <v>6.7</v>
      </c>
    </row>
    <row r="1458" spans="1:2" x14ac:dyDescent="0.25">
      <c r="A1458" s="2">
        <v>111</v>
      </c>
      <c r="B1458" s="2">
        <v>6.8</v>
      </c>
    </row>
    <row r="1459" spans="1:2" x14ac:dyDescent="0.25">
      <c r="A1459" s="2">
        <v>94</v>
      </c>
      <c r="B1459" s="2">
        <v>6</v>
      </c>
    </row>
    <row r="1460" spans="1:2" x14ac:dyDescent="0.25">
      <c r="A1460" s="2">
        <v>100</v>
      </c>
      <c r="B1460" s="2">
        <v>7.3</v>
      </c>
    </row>
    <row r="1461" spans="1:2" x14ac:dyDescent="0.25">
      <c r="A1461" s="2">
        <v>101</v>
      </c>
      <c r="B1461" s="2">
        <v>5.5</v>
      </c>
    </row>
    <row r="1462" spans="1:2" x14ac:dyDescent="0.25">
      <c r="A1462" s="2">
        <v>139</v>
      </c>
      <c r="B1462" s="2">
        <v>6.7</v>
      </c>
    </row>
    <row r="1463" spans="1:2" x14ac:dyDescent="0.25">
      <c r="A1463" s="2">
        <v>91</v>
      </c>
      <c r="B1463" s="2">
        <v>4.8</v>
      </c>
    </row>
    <row r="1464" spans="1:2" x14ac:dyDescent="0.25">
      <c r="A1464" s="2">
        <v>109</v>
      </c>
      <c r="B1464" s="2">
        <v>5.7</v>
      </c>
    </row>
    <row r="1465" spans="1:2" x14ac:dyDescent="0.25">
      <c r="A1465" s="2">
        <v>102</v>
      </c>
      <c r="B1465" s="2">
        <v>5.0999999999999996</v>
      </c>
    </row>
    <row r="1466" spans="1:2" x14ac:dyDescent="0.25">
      <c r="A1466" s="2">
        <v>103</v>
      </c>
      <c r="B1466" s="2">
        <v>6</v>
      </c>
    </row>
    <row r="1467" spans="1:2" x14ac:dyDescent="0.25">
      <c r="A1467" s="2">
        <v>83</v>
      </c>
      <c r="B1467" s="2">
        <v>4.2</v>
      </c>
    </row>
    <row r="1468" spans="1:2" x14ac:dyDescent="0.25">
      <c r="A1468" s="2">
        <v>123</v>
      </c>
      <c r="B1468" s="2">
        <v>7.4</v>
      </c>
    </row>
    <row r="1469" spans="1:2" x14ac:dyDescent="0.25">
      <c r="A1469" s="2">
        <v>101</v>
      </c>
      <c r="B1469" s="2">
        <v>4.5999999999999996</v>
      </c>
    </row>
    <row r="1470" spans="1:2" x14ac:dyDescent="0.25">
      <c r="A1470" s="2">
        <v>117</v>
      </c>
      <c r="B1470" s="2">
        <v>6.9</v>
      </c>
    </row>
    <row r="1471" spans="1:2" x14ac:dyDescent="0.25">
      <c r="A1471" s="2">
        <v>114</v>
      </c>
      <c r="B1471" s="2">
        <v>6.9</v>
      </c>
    </row>
    <row r="1472" spans="1:2" x14ac:dyDescent="0.25">
      <c r="A1472" s="2">
        <v>330</v>
      </c>
      <c r="B1472" s="2">
        <v>8</v>
      </c>
    </row>
    <row r="1473" spans="1:2" x14ac:dyDescent="0.25">
      <c r="A1473" s="2">
        <v>121</v>
      </c>
      <c r="B1473" s="2">
        <v>6.4</v>
      </c>
    </row>
    <row r="1474" spans="1:2" x14ac:dyDescent="0.25">
      <c r="A1474" s="2">
        <v>114</v>
      </c>
      <c r="B1474" s="2">
        <v>6.3</v>
      </c>
    </row>
    <row r="1475" spans="1:2" x14ac:dyDescent="0.25">
      <c r="A1475" s="2">
        <v>156</v>
      </c>
      <c r="B1475" s="2">
        <v>8.4</v>
      </c>
    </row>
    <row r="1476" spans="1:2" x14ac:dyDescent="0.25">
      <c r="A1476" s="2">
        <v>135</v>
      </c>
      <c r="B1476" s="2">
        <v>7.1</v>
      </c>
    </row>
    <row r="1477" spans="1:2" x14ac:dyDescent="0.25">
      <c r="A1477" s="2">
        <v>148</v>
      </c>
      <c r="B1477" s="2">
        <v>6.8</v>
      </c>
    </row>
    <row r="1478" spans="1:2" x14ac:dyDescent="0.25">
      <c r="A1478" s="2">
        <v>148</v>
      </c>
      <c r="B1478" s="2">
        <v>7.5</v>
      </c>
    </row>
    <row r="1479" spans="1:2" x14ac:dyDescent="0.25">
      <c r="A1479" s="2">
        <v>109</v>
      </c>
      <c r="B1479" s="2">
        <v>4.5</v>
      </c>
    </row>
    <row r="1480" spans="1:2" x14ac:dyDescent="0.25">
      <c r="A1480" s="2">
        <v>93</v>
      </c>
      <c r="B1480" s="2">
        <v>5.7</v>
      </c>
    </row>
    <row r="1481" spans="1:2" x14ac:dyDescent="0.25">
      <c r="A1481" s="2">
        <v>113</v>
      </c>
      <c r="B1481" s="2">
        <v>6.8</v>
      </c>
    </row>
    <row r="1482" spans="1:2" x14ac:dyDescent="0.25">
      <c r="A1482" s="2">
        <v>91</v>
      </c>
      <c r="B1482" s="2">
        <v>5.4</v>
      </c>
    </row>
    <row r="1483" spans="1:2" x14ac:dyDescent="0.25">
      <c r="A1483" s="2">
        <v>139</v>
      </c>
      <c r="B1483" s="2">
        <v>7.2</v>
      </c>
    </row>
    <row r="1484" spans="1:2" x14ac:dyDescent="0.25">
      <c r="A1484" s="2">
        <v>96</v>
      </c>
      <c r="B1484" s="2">
        <v>7.3</v>
      </c>
    </row>
    <row r="1485" spans="1:2" x14ac:dyDescent="0.25">
      <c r="A1485" s="2">
        <v>102</v>
      </c>
      <c r="B1485" s="2">
        <v>5.2</v>
      </c>
    </row>
    <row r="1486" spans="1:2" x14ac:dyDescent="0.25">
      <c r="A1486" s="2">
        <v>96</v>
      </c>
      <c r="B1486" s="2">
        <v>5.5</v>
      </c>
    </row>
    <row r="1487" spans="1:2" x14ac:dyDescent="0.25">
      <c r="A1487" s="2">
        <v>101</v>
      </c>
      <c r="B1487" s="2">
        <v>7.7</v>
      </c>
    </row>
    <row r="1488" spans="1:2" x14ac:dyDescent="0.25">
      <c r="A1488" s="2">
        <v>128</v>
      </c>
      <c r="B1488" s="2">
        <v>7.1</v>
      </c>
    </row>
    <row r="1489" spans="1:2" x14ac:dyDescent="0.25">
      <c r="A1489" s="2">
        <v>109</v>
      </c>
      <c r="B1489" s="2">
        <v>5.3</v>
      </c>
    </row>
    <row r="1490" spans="1:2" x14ac:dyDescent="0.25">
      <c r="A1490" s="2">
        <v>114</v>
      </c>
      <c r="B1490" s="2">
        <v>5.6</v>
      </c>
    </row>
    <row r="1491" spans="1:2" x14ac:dyDescent="0.25">
      <c r="A1491" s="2">
        <v>105</v>
      </c>
      <c r="B1491" s="2">
        <v>5.7</v>
      </c>
    </row>
    <row r="1492" spans="1:2" x14ac:dyDescent="0.25">
      <c r="A1492" s="2">
        <v>141</v>
      </c>
      <c r="B1492" s="2">
        <v>7.1</v>
      </c>
    </row>
    <row r="1493" spans="1:2" x14ac:dyDescent="0.25">
      <c r="A1493" s="2">
        <v>195</v>
      </c>
      <c r="B1493" s="2">
        <v>7.5</v>
      </c>
    </row>
    <row r="1494" spans="1:2" x14ac:dyDescent="0.25">
      <c r="A1494" s="2">
        <v>138</v>
      </c>
      <c r="B1494" s="2">
        <v>7.6</v>
      </c>
    </row>
    <row r="1495" spans="1:2" x14ac:dyDescent="0.25">
      <c r="A1495" s="2">
        <v>101</v>
      </c>
      <c r="B1495" s="2">
        <v>5.5</v>
      </c>
    </row>
    <row r="1496" spans="1:2" x14ac:dyDescent="0.25">
      <c r="A1496" s="2">
        <v>99</v>
      </c>
      <c r="B1496" s="2">
        <v>5.0999999999999996</v>
      </c>
    </row>
    <row r="1497" spans="1:2" x14ac:dyDescent="0.25">
      <c r="A1497" s="2">
        <v>85</v>
      </c>
      <c r="B1497" s="2">
        <v>6.3</v>
      </c>
    </row>
    <row r="1498" spans="1:2" x14ac:dyDescent="0.25">
      <c r="A1498" s="2">
        <v>89</v>
      </c>
      <c r="B1498" s="2">
        <v>4.9000000000000004</v>
      </c>
    </row>
    <row r="1499" spans="1:2" x14ac:dyDescent="0.25">
      <c r="A1499" s="2">
        <v>99</v>
      </c>
      <c r="B1499" s="2">
        <v>6.5</v>
      </c>
    </row>
    <row r="1500" spans="1:2" x14ac:dyDescent="0.25">
      <c r="A1500" s="2">
        <v>105</v>
      </c>
      <c r="B1500" s="2">
        <v>5.6</v>
      </c>
    </row>
    <row r="1501" spans="1:2" x14ac:dyDescent="0.25">
      <c r="A1501" s="2">
        <v>97</v>
      </c>
      <c r="B1501" s="2">
        <v>5.3</v>
      </c>
    </row>
    <row r="1502" spans="1:2" x14ac:dyDescent="0.25">
      <c r="A1502" s="2">
        <v>140</v>
      </c>
      <c r="B1502" s="2">
        <v>6.5</v>
      </c>
    </row>
    <row r="1503" spans="1:2" x14ac:dyDescent="0.25">
      <c r="A1503" s="2">
        <v>118</v>
      </c>
      <c r="B1503" s="2">
        <v>6.8</v>
      </c>
    </row>
    <row r="1504" spans="1:2" x14ac:dyDescent="0.25">
      <c r="A1504" s="2">
        <v>94</v>
      </c>
      <c r="B1504" s="2">
        <v>6.5</v>
      </c>
    </row>
    <row r="1505" spans="1:2" x14ac:dyDescent="0.25">
      <c r="A1505" s="2">
        <v>124</v>
      </c>
      <c r="B1505" s="2">
        <v>6</v>
      </c>
    </row>
    <row r="1506" spans="1:2" x14ac:dyDescent="0.25">
      <c r="A1506" s="2">
        <v>134</v>
      </c>
      <c r="B1506" s="2">
        <v>8.4</v>
      </c>
    </row>
    <row r="1507" spans="1:2" x14ac:dyDescent="0.25">
      <c r="A1507" s="2">
        <v>113</v>
      </c>
      <c r="B1507" s="2">
        <v>6</v>
      </c>
    </row>
    <row r="1508" spans="1:2" x14ac:dyDescent="0.25">
      <c r="A1508" s="2">
        <v>124</v>
      </c>
      <c r="B1508" s="2">
        <v>7.6</v>
      </c>
    </row>
    <row r="1509" spans="1:2" x14ac:dyDescent="0.25">
      <c r="A1509" s="2">
        <v>98</v>
      </c>
      <c r="B1509" s="2">
        <v>5.6</v>
      </c>
    </row>
    <row r="1510" spans="1:2" x14ac:dyDescent="0.25">
      <c r="A1510" s="2">
        <v>97</v>
      </c>
      <c r="B1510" s="2">
        <v>6.9</v>
      </c>
    </row>
    <row r="1511" spans="1:2" x14ac:dyDescent="0.25">
      <c r="A1511" s="2">
        <v>123</v>
      </c>
      <c r="B1511" s="2">
        <v>6.4</v>
      </c>
    </row>
    <row r="1512" spans="1:2" x14ac:dyDescent="0.25">
      <c r="A1512" s="2">
        <v>99</v>
      </c>
      <c r="B1512" s="2">
        <v>5.0999999999999996</v>
      </c>
    </row>
    <row r="1513" spans="1:2" x14ac:dyDescent="0.25">
      <c r="A1513" s="2">
        <v>101</v>
      </c>
      <c r="B1513" s="2">
        <v>7</v>
      </c>
    </row>
    <row r="1514" spans="1:2" x14ac:dyDescent="0.25">
      <c r="A1514" s="2">
        <v>92</v>
      </c>
      <c r="B1514" s="2">
        <v>5.7</v>
      </c>
    </row>
    <row r="1515" spans="1:2" x14ac:dyDescent="0.25">
      <c r="A1515" s="2">
        <v>131</v>
      </c>
      <c r="B1515" s="2">
        <v>6.8</v>
      </c>
    </row>
    <row r="1516" spans="1:2" x14ac:dyDescent="0.25">
      <c r="A1516" s="2">
        <v>107</v>
      </c>
      <c r="B1516" s="2">
        <v>6.7</v>
      </c>
    </row>
    <row r="1517" spans="1:2" x14ac:dyDescent="0.25">
      <c r="A1517" s="2">
        <v>103</v>
      </c>
      <c r="B1517" s="2">
        <v>6.2</v>
      </c>
    </row>
    <row r="1518" spans="1:2" x14ac:dyDescent="0.25">
      <c r="A1518" s="2">
        <v>129</v>
      </c>
      <c r="B1518" s="2">
        <v>7.2</v>
      </c>
    </row>
    <row r="1519" spans="1:2" x14ac:dyDescent="0.25">
      <c r="A1519" s="2">
        <v>107</v>
      </c>
      <c r="B1519" s="2">
        <v>6.2</v>
      </c>
    </row>
    <row r="1520" spans="1:2" x14ac:dyDescent="0.25">
      <c r="A1520" s="2">
        <v>89</v>
      </c>
      <c r="B1520" s="2">
        <v>5.6</v>
      </c>
    </row>
    <row r="1521" spans="1:2" x14ac:dyDescent="0.25">
      <c r="A1521" s="2">
        <v>113</v>
      </c>
      <c r="B1521" s="2">
        <v>4.4000000000000004</v>
      </c>
    </row>
    <row r="1522" spans="1:2" x14ac:dyDescent="0.25">
      <c r="A1522" s="2">
        <v>93</v>
      </c>
      <c r="B1522" s="2">
        <v>7.5</v>
      </c>
    </row>
    <row r="1523" spans="1:2" x14ac:dyDescent="0.25">
      <c r="A1523" s="2">
        <v>120</v>
      </c>
      <c r="B1523" s="2">
        <v>7.1</v>
      </c>
    </row>
    <row r="1524" spans="1:2" x14ac:dyDescent="0.25">
      <c r="A1524" s="2">
        <v>98</v>
      </c>
      <c r="B1524" s="2">
        <v>6.4</v>
      </c>
    </row>
    <row r="1525" spans="1:2" x14ac:dyDescent="0.25">
      <c r="A1525" s="2">
        <v>105</v>
      </c>
      <c r="B1525" s="2">
        <v>7.1</v>
      </c>
    </row>
    <row r="1526" spans="1:2" x14ac:dyDescent="0.25">
      <c r="A1526" s="2">
        <v>142</v>
      </c>
      <c r="B1526" s="2">
        <v>5.9</v>
      </c>
    </row>
    <row r="1527" spans="1:2" x14ac:dyDescent="0.25">
      <c r="A1527" s="2">
        <v>98</v>
      </c>
      <c r="B1527" s="2">
        <v>6.9</v>
      </c>
    </row>
    <row r="1528" spans="1:2" x14ac:dyDescent="0.25">
      <c r="A1528" s="2">
        <v>96</v>
      </c>
      <c r="B1528" s="2">
        <v>7.5</v>
      </c>
    </row>
    <row r="1529" spans="1:2" x14ac:dyDescent="0.25">
      <c r="A1529" s="2">
        <v>87</v>
      </c>
      <c r="B1529" s="2">
        <v>6.3</v>
      </c>
    </row>
    <row r="1530" spans="1:2" x14ac:dyDescent="0.25">
      <c r="A1530" s="2">
        <v>107</v>
      </c>
      <c r="B1530" s="2">
        <v>6.4</v>
      </c>
    </row>
    <row r="1531" spans="1:2" x14ac:dyDescent="0.25">
      <c r="A1531" s="2">
        <v>90</v>
      </c>
      <c r="B1531" s="2">
        <v>5.9</v>
      </c>
    </row>
    <row r="1532" spans="1:2" x14ac:dyDescent="0.25">
      <c r="A1532" s="2">
        <v>121</v>
      </c>
      <c r="B1532" s="2">
        <v>6.8</v>
      </c>
    </row>
    <row r="1533" spans="1:2" x14ac:dyDescent="0.25">
      <c r="A1533" s="2">
        <v>119</v>
      </c>
      <c r="B1533" s="2">
        <v>6.3</v>
      </c>
    </row>
    <row r="1534" spans="1:2" x14ac:dyDescent="0.25">
      <c r="A1534" s="2">
        <v>107</v>
      </c>
      <c r="B1534" s="2">
        <v>3.6</v>
      </c>
    </row>
    <row r="1535" spans="1:2" x14ac:dyDescent="0.25">
      <c r="A1535" s="2">
        <v>110</v>
      </c>
      <c r="B1535" s="2">
        <v>5.3</v>
      </c>
    </row>
    <row r="1536" spans="1:2" x14ac:dyDescent="0.25">
      <c r="A1536" s="2">
        <v>100</v>
      </c>
      <c r="B1536" s="2">
        <v>5.9</v>
      </c>
    </row>
    <row r="1537" spans="1:2" x14ac:dyDescent="0.25">
      <c r="A1537" s="2">
        <v>75</v>
      </c>
      <c r="B1537" s="2">
        <v>6.9</v>
      </c>
    </row>
    <row r="1538" spans="1:2" x14ac:dyDescent="0.25">
      <c r="A1538" s="2">
        <v>132</v>
      </c>
      <c r="B1538" s="2">
        <v>6.9</v>
      </c>
    </row>
    <row r="1539" spans="1:2" x14ac:dyDescent="0.25">
      <c r="A1539" s="2">
        <v>105</v>
      </c>
      <c r="B1539" s="2">
        <v>6.1</v>
      </c>
    </row>
    <row r="1540" spans="1:2" x14ac:dyDescent="0.25">
      <c r="A1540" s="2">
        <v>93</v>
      </c>
      <c r="B1540" s="2">
        <v>5.7</v>
      </c>
    </row>
    <row r="1541" spans="1:2" x14ac:dyDescent="0.25">
      <c r="A1541" s="2">
        <v>289</v>
      </c>
      <c r="B1541" s="2">
        <v>8.5</v>
      </c>
    </row>
    <row r="1542" spans="1:2" x14ac:dyDescent="0.25">
      <c r="A1542" s="2">
        <v>102</v>
      </c>
      <c r="B1542" s="2">
        <v>6.3</v>
      </c>
    </row>
    <row r="1543" spans="1:2" x14ac:dyDescent="0.25">
      <c r="A1543" s="2">
        <v>143</v>
      </c>
      <c r="B1543" s="2">
        <v>7.3</v>
      </c>
    </row>
    <row r="1544" spans="1:2" x14ac:dyDescent="0.25">
      <c r="A1544" s="2">
        <v>113</v>
      </c>
      <c r="B1544" s="2">
        <v>6.3</v>
      </c>
    </row>
    <row r="1545" spans="1:2" x14ac:dyDescent="0.25">
      <c r="A1545" s="2">
        <v>161</v>
      </c>
      <c r="B1545" s="2">
        <v>7.2</v>
      </c>
    </row>
    <row r="1546" spans="1:2" x14ac:dyDescent="0.25">
      <c r="A1546" s="2">
        <v>138</v>
      </c>
      <c r="B1546" s="2">
        <v>7.3</v>
      </c>
    </row>
    <row r="1547" spans="1:2" x14ac:dyDescent="0.25">
      <c r="A1547" s="2">
        <v>126</v>
      </c>
      <c r="B1547" s="2">
        <v>6.3</v>
      </c>
    </row>
    <row r="1548" spans="1:2" x14ac:dyDescent="0.25">
      <c r="A1548" s="2">
        <v>99</v>
      </c>
      <c r="B1548" s="2">
        <v>8.1</v>
      </c>
    </row>
    <row r="1549" spans="1:2" x14ac:dyDescent="0.25">
      <c r="A1549" s="2">
        <v>101</v>
      </c>
      <c r="B1549" s="2">
        <v>6.9</v>
      </c>
    </row>
    <row r="1550" spans="1:2" x14ac:dyDescent="0.25">
      <c r="A1550" s="2">
        <v>103</v>
      </c>
      <c r="B1550" s="2">
        <v>6.3</v>
      </c>
    </row>
    <row r="1551" spans="1:2" x14ac:dyDescent="0.25">
      <c r="A1551" s="2">
        <v>118</v>
      </c>
      <c r="B1551" s="2">
        <v>7.3</v>
      </c>
    </row>
    <row r="1552" spans="1:2" x14ac:dyDescent="0.25">
      <c r="A1552" s="2">
        <v>116</v>
      </c>
      <c r="B1552" s="2">
        <v>5.5</v>
      </c>
    </row>
    <row r="1553" spans="1:2" x14ac:dyDescent="0.25">
      <c r="A1553" s="2">
        <v>99</v>
      </c>
      <c r="B1553" s="2">
        <v>6.1</v>
      </c>
    </row>
    <row r="1554" spans="1:2" x14ac:dyDescent="0.25">
      <c r="A1554" s="2">
        <v>105</v>
      </c>
      <c r="B1554" s="2">
        <v>6.9</v>
      </c>
    </row>
    <row r="1555" spans="1:2" x14ac:dyDescent="0.25">
      <c r="A1555" s="2">
        <v>113</v>
      </c>
      <c r="B1555" s="2">
        <v>7.2</v>
      </c>
    </row>
    <row r="1556" spans="1:2" x14ac:dyDescent="0.25">
      <c r="A1556" s="2">
        <v>93</v>
      </c>
      <c r="B1556" s="2">
        <v>6.4</v>
      </c>
    </row>
    <row r="1557" spans="1:2" x14ac:dyDescent="0.25">
      <c r="A1557" s="2">
        <v>108</v>
      </c>
      <c r="B1557" s="2">
        <v>6.4</v>
      </c>
    </row>
    <row r="1558" spans="1:2" x14ac:dyDescent="0.25">
      <c r="A1558" s="2">
        <v>74</v>
      </c>
      <c r="B1558" s="2">
        <v>8.3000000000000007</v>
      </c>
    </row>
    <row r="1559" spans="1:2" x14ac:dyDescent="0.25">
      <c r="A1559" s="2">
        <v>116</v>
      </c>
      <c r="B1559" s="2">
        <v>7.2</v>
      </c>
    </row>
    <row r="1560" spans="1:2" x14ac:dyDescent="0.25">
      <c r="A1560" s="2">
        <v>104</v>
      </c>
      <c r="B1560" s="2">
        <v>6.8</v>
      </c>
    </row>
    <row r="1561" spans="1:2" x14ac:dyDescent="0.25">
      <c r="A1561" s="2">
        <v>106</v>
      </c>
      <c r="B1561" s="2">
        <v>6.5</v>
      </c>
    </row>
    <row r="1562" spans="1:2" x14ac:dyDescent="0.25">
      <c r="A1562" s="2">
        <v>120</v>
      </c>
      <c r="B1562" s="2">
        <v>7.8</v>
      </c>
    </row>
    <row r="1563" spans="1:2" x14ac:dyDescent="0.25">
      <c r="A1563" s="2">
        <v>135</v>
      </c>
      <c r="B1563" s="2">
        <v>7.6</v>
      </c>
    </row>
    <row r="1564" spans="1:2" x14ac:dyDescent="0.25">
      <c r="A1564" s="2">
        <v>132</v>
      </c>
      <c r="B1564" s="2">
        <v>7.2</v>
      </c>
    </row>
    <row r="1565" spans="1:2" x14ac:dyDescent="0.25">
      <c r="A1565" s="2">
        <v>92</v>
      </c>
      <c r="B1565" s="2">
        <v>6.7</v>
      </c>
    </row>
    <row r="1566" spans="1:2" x14ac:dyDescent="0.25">
      <c r="A1566" s="2">
        <v>99</v>
      </c>
      <c r="B1566" s="2">
        <v>6.8</v>
      </c>
    </row>
    <row r="1567" spans="1:2" x14ac:dyDescent="0.25">
      <c r="A1567" s="2">
        <v>90</v>
      </c>
      <c r="B1567" s="2">
        <v>6.3</v>
      </c>
    </row>
    <row r="1568" spans="1:2" x14ac:dyDescent="0.25">
      <c r="A1568" s="2">
        <v>111</v>
      </c>
      <c r="B1568" s="2">
        <v>6.2</v>
      </c>
    </row>
    <row r="1569" spans="1:2" x14ac:dyDescent="0.25">
      <c r="A1569" s="2">
        <v>103</v>
      </c>
      <c r="B1569" s="2">
        <v>6.2</v>
      </c>
    </row>
    <row r="1570" spans="1:2" x14ac:dyDescent="0.25">
      <c r="A1570" s="2">
        <v>127</v>
      </c>
      <c r="B1570" s="2">
        <v>8.6</v>
      </c>
    </row>
    <row r="1571" spans="1:2" x14ac:dyDescent="0.25">
      <c r="A1571" s="2">
        <v>112</v>
      </c>
      <c r="B1571" s="2">
        <v>8</v>
      </c>
    </row>
    <row r="1572" spans="1:2" x14ac:dyDescent="0.25">
      <c r="A1572" s="2">
        <v>87</v>
      </c>
      <c r="B1572" s="2">
        <v>7</v>
      </c>
    </row>
    <row r="1573" spans="1:2" x14ac:dyDescent="0.25">
      <c r="A1573" s="2">
        <v>138</v>
      </c>
      <c r="B1573" s="2">
        <v>8</v>
      </c>
    </row>
    <row r="1574" spans="1:2" x14ac:dyDescent="0.25">
      <c r="A1574" s="2">
        <v>132</v>
      </c>
      <c r="B1574" s="2">
        <v>8.1</v>
      </c>
    </row>
    <row r="1575" spans="1:2" x14ac:dyDescent="0.25">
      <c r="A1575" s="2">
        <v>103</v>
      </c>
      <c r="B1575" s="2">
        <v>6.7</v>
      </c>
    </row>
    <row r="1576" spans="1:2" x14ac:dyDescent="0.25">
      <c r="A1576" s="2">
        <v>123</v>
      </c>
      <c r="B1576" s="2">
        <v>7.9</v>
      </c>
    </row>
    <row r="1577" spans="1:2" x14ac:dyDescent="0.25">
      <c r="A1577" s="2">
        <v>111</v>
      </c>
      <c r="B1577" s="2">
        <v>6.1</v>
      </c>
    </row>
    <row r="1578" spans="1:2" x14ac:dyDescent="0.25">
      <c r="A1578" s="2">
        <v>102</v>
      </c>
      <c r="B1578" s="2">
        <v>4.2</v>
      </c>
    </row>
    <row r="1579" spans="1:2" x14ac:dyDescent="0.25">
      <c r="A1579" s="2">
        <v>78</v>
      </c>
      <c r="B1579" s="2">
        <v>6.1</v>
      </c>
    </row>
    <row r="1580" spans="1:2" x14ac:dyDescent="0.25">
      <c r="A1580" s="2">
        <v>132</v>
      </c>
      <c r="B1580" s="2">
        <v>6.6</v>
      </c>
    </row>
    <row r="1581" spans="1:2" x14ac:dyDescent="0.25">
      <c r="A1581" s="2">
        <v>133</v>
      </c>
      <c r="B1581" s="2">
        <v>7.5</v>
      </c>
    </row>
    <row r="1582" spans="1:2" x14ac:dyDescent="0.25">
      <c r="A1582" s="2">
        <v>108</v>
      </c>
      <c r="B1582" s="2">
        <v>7.4</v>
      </c>
    </row>
    <row r="1583" spans="1:2" x14ac:dyDescent="0.25">
      <c r="A1583" s="2">
        <v>125</v>
      </c>
      <c r="B1583" s="2">
        <v>7.2</v>
      </c>
    </row>
    <row r="1584" spans="1:2" x14ac:dyDescent="0.25">
      <c r="A1584" s="2">
        <v>98</v>
      </c>
      <c r="B1584" s="2">
        <v>6.9</v>
      </c>
    </row>
    <row r="1585" spans="1:2" x14ac:dyDescent="0.25">
      <c r="A1585" s="2">
        <v>119</v>
      </c>
      <c r="B1585" s="2">
        <v>7.4</v>
      </c>
    </row>
    <row r="1586" spans="1:2" x14ac:dyDescent="0.25">
      <c r="A1586" s="2">
        <v>87</v>
      </c>
      <c r="B1586" s="2">
        <v>5.4</v>
      </c>
    </row>
    <row r="1587" spans="1:2" x14ac:dyDescent="0.25">
      <c r="A1587" s="2">
        <v>91</v>
      </c>
      <c r="B1587" s="2">
        <v>6.8</v>
      </c>
    </row>
    <row r="1588" spans="1:2" x14ac:dyDescent="0.25">
      <c r="A1588" s="2">
        <v>100</v>
      </c>
      <c r="B1588" s="2">
        <v>6.3</v>
      </c>
    </row>
    <row r="1589" spans="1:2" x14ac:dyDescent="0.25">
      <c r="A1589" s="2">
        <v>118</v>
      </c>
      <c r="B1589" s="2">
        <v>7.2</v>
      </c>
    </row>
    <row r="1590" spans="1:2" x14ac:dyDescent="0.25">
      <c r="A1590" s="2">
        <v>109</v>
      </c>
      <c r="B1590" s="2">
        <v>6.9</v>
      </c>
    </row>
    <row r="1591" spans="1:2" x14ac:dyDescent="0.25">
      <c r="A1591" s="2">
        <v>99</v>
      </c>
      <c r="B1591" s="2">
        <v>6</v>
      </c>
    </row>
    <row r="1592" spans="1:2" x14ac:dyDescent="0.25">
      <c r="A1592" s="2">
        <v>114</v>
      </c>
      <c r="B1592" s="2">
        <v>5.9</v>
      </c>
    </row>
    <row r="1593" spans="1:2" x14ac:dyDescent="0.25">
      <c r="A1593" s="2">
        <v>89</v>
      </c>
      <c r="B1593" s="2">
        <v>5.4</v>
      </c>
    </row>
    <row r="1594" spans="1:2" x14ac:dyDescent="0.25">
      <c r="A1594" s="2">
        <v>95</v>
      </c>
      <c r="B1594" s="2">
        <v>5.9</v>
      </c>
    </row>
    <row r="1595" spans="1:2" x14ac:dyDescent="0.25">
      <c r="A1595" s="2">
        <v>98</v>
      </c>
      <c r="B1595" s="2">
        <v>6.1</v>
      </c>
    </row>
    <row r="1596" spans="1:2" x14ac:dyDescent="0.25">
      <c r="A1596" s="2">
        <v>94</v>
      </c>
      <c r="B1596" s="2">
        <v>7.7</v>
      </c>
    </row>
    <row r="1597" spans="1:2" x14ac:dyDescent="0.25">
      <c r="A1597" s="2">
        <v>85</v>
      </c>
      <c r="B1597" s="2">
        <v>5.8</v>
      </c>
    </row>
    <row r="1598" spans="1:2" x14ac:dyDescent="0.25">
      <c r="A1598" s="2">
        <v>124</v>
      </c>
      <c r="B1598" s="2">
        <v>7.6</v>
      </c>
    </row>
    <row r="1599" spans="1:2" x14ac:dyDescent="0.25">
      <c r="A1599" s="2">
        <v>131</v>
      </c>
      <c r="B1599" s="2">
        <v>6.1</v>
      </c>
    </row>
    <row r="1600" spans="1:2" x14ac:dyDescent="0.25">
      <c r="A1600" s="2">
        <v>107</v>
      </c>
      <c r="B1600" s="2">
        <v>5.4</v>
      </c>
    </row>
    <row r="1601" spans="1:2" x14ac:dyDescent="0.25">
      <c r="A1601" s="2">
        <v>99</v>
      </c>
      <c r="B1601" s="2">
        <v>5.0999999999999996</v>
      </c>
    </row>
    <row r="1602" spans="1:2" x14ac:dyDescent="0.25">
      <c r="A1602" s="2">
        <v>83</v>
      </c>
      <c r="B1602" s="2">
        <v>6.4</v>
      </c>
    </row>
    <row r="1603" spans="1:2" x14ac:dyDescent="0.25">
      <c r="A1603" s="2">
        <v>131</v>
      </c>
      <c r="B1603" s="2">
        <v>6.3</v>
      </c>
    </row>
    <row r="1604" spans="1:2" x14ac:dyDescent="0.25">
      <c r="A1604" s="2">
        <v>85</v>
      </c>
      <c r="B1604" s="2">
        <v>7.5</v>
      </c>
    </row>
    <row r="1605" spans="1:2" x14ac:dyDescent="0.25">
      <c r="A1605" s="2">
        <v>126</v>
      </c>
      <c r="B1605" s="2">
        <v>7.1</v>
      </c>
    </row>
    <row r="1606" spans="1:2" x14ac:dyDescent="0.25">
      <c r="A1606" s="2">
        <v>102</v>
      </c>
      <c r="B1606" s="2">
        <v>5.2</v>
      </c>
    </row>
    <row r="1607" spans="1:2" x14ac:dyDescent="0.25">
      <c r="A1607" s="2">
        <v>123</v>
      </c>
      <c r="B1607" s="2">
        <v>7.8</v>
      </c>
    </row>
    <row r="1608" spans="1:2" x14ac:dyDescent="0.25">
      <c r="A1608" s="2">
        <v>105</v>
      </c>
      <c r="B1608" s="2">
        <v>6.5</v>
      </c>
    </row>
    <row r="1609" spans="1:2" x14ac:dyDescent="0.25">
      <c r="A1609" s="2">
        <v>125</v>
      </c>
      <c r="B1609" s="2">
        <v>6.6</v>
      </c>
    </row>
    <row r="1610" spans="1:2" x14ac:dyDescent="0.25">
      <c r="A1610" s="2">
        <v>92</v>
      </c>
      <c r="B1610" s="2">
        <v>5.0999999999999996</v>
      </c>
    </row>
    <row r="1611" spans="1:2" x14ac:dyDescent="0.25">
      <c r="A1611" s="2">
        <v>77</v>
      </c>
      <c r="B1611" s="2">
        <v>7.4</v>
      </c>
    </row>
    <row r="1612" spans="1:2" x14ac:dyDescent="0.25">
      <c r="A1612" s="2">
        <v>118</v>
      </c>
      <c r="B1612" s="2">
        <v>7.2</v>
      </c>
    </row>
    <row r="1613" spans="1:2" x14ac:dyDescent="0.25">
      <c r="A1613" s="2">
        <v>121</v>
      </c>
      <c r="B1613" s="2">
        <v>7.6</v>
      </c>
    </row>
    <row r="1614" spans="1:2" x14ac:dyDescent="0.25">
      <c r="A1614" s="2">
        <v>124</v>
      </c>
      <c r="B1614" s="2">
        <v>7.5</v>
      </c>
    </row>
    <row r="1615" spans="1:2" x14ac:dyDescent="0.25">
      <c r="A1615" s="2">
        <v>99</v>
      </c>
      <c r="B1615" s="2">
        <v>6.6</v>
      </c>
    </row>
    <row r="1616" spans="1:2" x14ac:dyDescent="0.25">
      <c r="A1616" s="2">
        <v>112</v>
      </c>
      <c r="B1616" s="2">
        <v>7.2</v>
      </c>
    </row>
    <row r="1617" spans="1:2" x14ac:dyDescent="0.25">
      <c r="A1617" s="2">
        <v>111</v>
      </c>
      <c r="B1617" s="2">
        <v>7.6</v>
      </c>
    </row>
    <row r="1618" spans="1:2" x14ac:dyDescent="0.25">
      <c r="A1618" s="2">
        <v>107</v>
      </c>
      <c r="B1618" s="2">
        <v>6.2</v>
      </c>
    </row>
    <row r="1619" spans="1:2" x14ac:dyDescent="0.25">
      <c r="A1619" s="2">
        <v>104</v>
      </c>
      <c r="B1619" s="2">
        <v>5.6</v>
      </c>
    </row>
    <row r="1620" spans="1:2" x14ac:dyDescent="0.25">
      <c r="A1620" s="2">
        <v>113</v>
      </c>
      <c r="B1620" s="2">
        <v>7.6</v>
      </c>
    </row>
    <row r="1621" spans="1:2" x14ac:dyDescent="0.25">
      <c r="A1621" s="2">
        <v>113</v>
      </c>
      <c r="B1621" s="2">
        <v>6.6</v>
      </c>
    </row>
    <row r="1622" spans="1:2" x14ac:dyDescent="0.25">
      <c r="A1622" s="2">
        <v>95</v>
      </c>
      <c r="B1622" s="2">
        <v>7</v>
      </c>
    </row>
    <row r="1623" spans="1:2" x14ac:dyDescent="0.25">
      <c r="A1623" s="2">
        <v>86</v>
      </c>
      <c r="B1623" s="2">
        <v>2.7</v>
      </c>
    </row>
    <row r="1624" spans="1:2" x14ac:dyDescent="0.25">
      <c r="A1624" s="2">
        <v>126</v>
      </c>
      <c r="B1624" s="2">
        <v>7.6</v>
      </c>
    </row>
    <row r="1625" spans="1:2" x14ac:dyDescent="0.25">
      <c r="A1625" s="2">
        <v>101</v>
      </c>
      <c r="B1625" s="2">
        <v>6.6</v>
      </c>
    </row>
    <row r="1626" spans="1:2" x14ac:dyDescent="0.25">
      <c r="A1626" s="2">
        <v>102</v>
      </c>
      <c r="B1626" s="2">
        <v>6.9</v>
      </c>
    </row>
    <row r="1627" spans="1:2" x14ac:dyDescent="0.25">
      <c r="A1627" s="2">
        <v>111</v>
      </c>
      <c r="B1627" s="2">
        <v>6.8</v>
      </c>
    </row>
    <row r="1628" spans="1:2" x14ac:dyDescent="0.25">
      <c r="A1628" s="2">
        <v>95</v>
      </c>
      <c r="B1628" s="2">
        <v>3.7</v>
      </c>
    </row>
    <row r="1629" spans="1:2" x14ac:dyDescent="0.25">
      <c r="A1629" s="2">
        <v>98</v>
      </c>
      <c r="B1629" s="2">
        <v>6.1</v>
      </c>
    </row>
    <row r="1630" spans="1:2" x14ac:dyDescent="0.25">
      <c r="A1630" s="2">
        <v>100</v>
      </c>
      <c r="B1630" s="2">
        <v>5.9</v>
      </c>
    </row>
    <row r="1631" spans="1:2" x14ac:dyDescent="0.25">
      <c r="A1631" s="2">
        <v>118</v>
      </c>
      <c r="B1631" s="2">
        <v>6.7</v>
      </c>
    </row>
    <row r="1632" spans="1:2" x14ac:dyDescent="0.25">
      <c r="A1632" s="2">
        <v>125</v>
      </c>
      <c r="B1632" s="2">
        <v>6.9</v>
      </c>
    </row>
    <row r="1633" spans="1:2" x14ac:dyDescent="0.25">
      <c r="A1633" s="2">
        <v>94</v>
      </c>
      <c r="B1633" s="2">
        <v>5.5</v>
      </c>
    </row>
    <row r="1634" spans="1:2" x14ac:dyDescent="0.25">
      <c r="A1634" s="2">
        <v>79</v>
      </c>
      <c r="B1634" s="2">
        <v>7.1</v>
      </c>
    </row>
    <row r="1635" spans="1:2" x14ac:dyDescent="0.25">
      <c r="A1635" s="2">
        <v>106</v>
      </c>
      <c r="B1635" s="2">
        <v>7.1</v>
      </c>
    </row>
    <row r="1636" spans="1:2" x14ac:dyDescent="0.25">
      <c r="A1636" s="2">
        <v>111</v>
      </c>
      <c r="B1636" s="2">
        <v>5.9</v>
      </c>
    </row>
    <row r="1637" spans="1:2" x14ac:dyDescent="0.25">
      <c r="A1637" s="2">
        <v>63</v>
      </c>
      <c r="B1637" s="2">
        <v>7.3</v>
      </c>
    </row>
    <row r="1638" spans="1:2" x14ac:dyDescent="0.25">
      <c r="A1638" s="2">
        <v>85</v>
      </c>
      <c r="B1638" s="2">
        <v>3.4</v>
      </c>
    </row>
    <row r="1639" spans="1:2" x14ac:dyDescent="0.25">
      <c r="A1639" s="2">
        <v>108</v>
      </c>
      <c r="B1639" s="2">
        <v>6.8</v>
      </c>
    </row>
    <row r="1640" spans="1:2" x14ac:dyDescent="0.25">
      <c r="A1640" s="2">
        <v>139</v>
      </c>
      <c r="B1640" s="2">
        <v>6.9</v>
      </c>
    </row>
    <row r="1641" spans="1:2" x14ac:dyDescent="0.25">
      <c r="A1641" s="2">
        <v>127</v>
      </c>
      <c r="B1641" s="2">
        <v>7</v>
      </c>
    </row>
    <row r="1642" spans="1:2" x14ac:dyDescent="0.25">
      <c r="A1642" s="2">
        <v>106</v>
      </c>
      <c r="B1642" s="2">
        <v>5.5</v>
      </c>
    </row>
    <row r="1643" spans="1:2" x14ac:dyDescent="0.25">
      <c r="A1643" s="2">
        <v>95</v>
      </c>
      <c r="B1643" s="2">
        <v>5.0999999999999996</v>
      </c>
    </row>
    <row r="1644" spans="1:2" x14ac:dyDescent="0.25">
      <c r="A1644" s="2">
        <v>118</v>
      </c>
      <c r="B1644" s="2">
        <v>6.2</v>
      </c>
    </row>
    <row r="1645" spans="1:2" x14ac:dyDescent="0.25">
      <c r="A1645" s="2">
        <v>108</v>
      </c>
      <c r="B1645" s="2">
        <v>5.9</v>
      </c>
    </row>
    <row r="1646" spans="1:2" x14ac:dyDescent="0.25">
      <c r="A1646" s="2">
        <v>105</v>
      </c>
      <c r="B1646" s="2">
        <v>5.2</v>
      </c>
    </row>
    <row r="1647" spans="1:2" x14ac:dyDescent="0.25">
      <c r="A1647" s="2">
        <v>131</v>
      </c>
      <c r="B1647" s="2">
        <v>6.2</v>
      </c>
    </row>
    <row r="1648" spans="1:2" x14ac:dyDescent="0.25">
      <c r="A1648" s="2">
        <v>104</v>
      </c>
      <c r="B1648" s="2">
        <v>5.5</v>
      </c>
    </row>
    <row r="1649" spans="1:2" x14ac:dyDescent="0.25">
      <c r="A1649" s="2">
        <v>133</v>
      </c>
      <c r="B1649" s="2">
        <v>7.4</v>
      </c>
    </row>
    <row r="1650" spans="1:2" x14ac:dyDescent="0.25">
      <c r="A1650" s="2">
        <v>94</v>
      </c>
      <c r="B1650" s="2">
        <v>4.4000000000000004</v>
      </c>
    </row>
    <row r="1651" spans="1:2" x14ac:dyDescent="0.25">
      <c r="A1651" s="2">
        <v>109</v>
      </c>
      <c r="B1651" s="2">
        <v>6.3</v>
      </c>
    </row>
    <row r="1652" spans="1:2" x14ac:dyDescent="0.25">
      <c r="A1652" s="2">
        <v>96</v>
      </c>
      <c r="B1652" s="2">
        <v>6.1</v>
      </c>
    </row>
    <row r="1653" spans="1:2" x14ac:dyDescent="0.25">
      <c r="A1653" s="2">
        <v>105</v>
      </c>
      <c r="B1653" s="2">
        <v>5.3</v>
      </c>
    </row>
    <row r="1654" spans="1:2" x14ac:dyDescent="0.25">
      <c r="A1654" s="2">
        <v>99</v>
      </c>
      <c r="B1654" s="2">
        <v>5.4</v>
      </c>
    </row>
    <row r="1655" spans="1:2" x14ac:dyDescent="0.25">
      <c r="A1655" s="2">
        <v>112</v>
      </c>
      <c r="B1655" s="2">
        <v>6.7</v>
      </c>
    </row>
    <row r="1656" spans="1:2" x14ac:dyDescent="0.25">
      <c r="A1656" s="2">
        <v>108</v>
      </c>
      <c r="B1656" s="2">
        <v>5.9</v>
      </c>
    </row>
    <row r="1657" spans="1:2" x14ac:dyDescent="0.25">
      <c r="A1657" s="2">
        <v>126</v>
      </c>
      <c r="B1657" s="2">
        <v>7.3</v>
      </c>
    </row>
    <row r="1658" spans="1:2" x14ac:dyDescent="0.25">
      <c r="A1658" s="2">
        <v>98</v>
      </c>
      <c r="B1658" s="2">
        <v>5.5</v>
      </c>
    </row>
    <row r="1659" spans="1:2" x14ac:dyDescent="0.25">
      <c r="A1659" s="2">
        <v>104</v>
      </c>
      <c r="B1659" s="2">
        <v>5.8</v>
      </c>
    </row>
    <row r="1660" spans="1:2" x14ac:dyDescent="0.25">
      <c r="A1660" s="2">
        <v>110</v>
      </c>
      <c r="B1660" s="2">
        <v>4.5999999999999996</v>
      </c>
    </row>
    <row r="1661" spans="1:2" x14ac:dyDescent="0.25">
      <c r="A1661" s="2">
        <v>130</v>
      </c>
      <c r="B1661" s="2">
        <v>6.7</v>
      </c>
    </row>
    <row r="1662" spans="1:2" x14ac:dyDescent="0.25">
      <c r="A1662" s="2">
        <v>93</v>
      </c>
      <c r="B1662" s="2">
        <v>5.0999999999999996</v>
      </c>
    </row>
    <row r="1663" spans="1:2" x14ac:dyDescent="0.25">
      <c r="A1663" s="2">
        <v>96</v>
      </c>
      <c r="B1663" s="2">
        <v>5.6</v>
      </c>
    </row>
    <row r="1664" spans="1:2" x14ac:dyDescent="0.25">
      <c r="A1664" s="2">
        <v>114</v>
      </c>
      <c r="B1664" s="2">
        <v>7</v>
      </c>
    </row>
    <row r="1665" spans="1:2" x14ac:dyDescent="0.25">
      <c r="A1665" s="2">
        <v>106</v>
      </c>
      <c r="B1665" s="2">
        <v>6.4</v>
      </c>
    </row>
    <row r="1666" spans="1:2" x14ac:dyDescent="0.25">
      <c r="A1666" s="2">
        <v>150</v>
      </c>
      <c r="B1666" s="2">
        <v>6.7</v>
      </c>
    </row>
    <row r="1667" spans="1:2" x14ac:dyDescent="0.25">
      <c r="A1667" s="2">
        <v>100</v>
      </c>
      <c r="B1667" s="2">
        <v>4.0999999999999996</v>
      </c>
    </row>
    <row r="1668" spans="1:2" x14ac:dyDescent="0.25">
      <c r="A1668" s="2">
        <v>100</v>
      </c>
      <c r="B1668" s="2">
        <v>5.5</v>
      </c>
    </row>
    <row r="1669" spans="1:2" x14ac:dyDescent="0.25">
      <c r="A1669" s="2">
        <v>100</v>
      </c>
      <c r="B1669" s="2">
        <v>2.7</v>
      </c>
    </row>
    <row r="1670" spans="1:2" x14ac:dyDescent="0.25">
      <c r="A1670" s="2">
        <v>107</v>
      </c>
      <c r="B1670" s="2">
        <v>6.4</v>
      </c>
    </row>
    <row r="1671" spans="1:2" x14ac:dyDescent="0.25">
      <c r="A1671" s="2">
        <v>102</v>
      </c>
      <c r="B1671" s="2">
        <v>4.8</v>
      </c>
    </row>
    <row r="1672" spans="1:2" x14ac:dyDescent="0.25">
      <c r="A1672" s="2">
        <v>101</v>
      </c>
      <c r="B1672" s="2">
        <v>6.1</v>
      </c>
    </row>
    <row r="1673" spans="1:2" x14ac:dyDescent="0.25">
      <c r="A1673" s="2">
        <v>86</v>
      </c>
      <c r="B1673" s="2">
        <v>4.8</v>
      </c>
    </row>
    <row r="1674" spans="1:2" x14ac:dyDescent="0.25">
      <c r="A1674" s="2">
        <v>108</v>
      </c>
      <c r="B1674" s="2">
        <v>7</v>
      </c>
    </row>
    <row r="1675" spans="1:2" x14ac:dyDescent="0.25">
      <c r="A1675" s="2">
        <v>123</v>
      </c>
      <c r="B1675" s="2">
        <v>6.8</v>
      </c>
    </row>
    <row r="1676" spans="1:2" x14ac:dyDescent="0.25">
      <c r="A1676" s="2">
        <v>134</v>
      </c>
      <c r="B1676" s="2">
        <v>7.3</v>
      </c>
    </row>
    <row r="1677" spans="1:2" x14ac:dyDescent="0.25">
      <c r="A1677" s="2">
        <v>88</v>
      </c>
      <c r="B1677" s="2">
        <v>5.6</v>
      </c>
    </row>
    <row r="1678" spans="1:2" x14ac:dyDescent="0.25">
      <c r="A1678" s="2">
        <v>109</v>
      </c>
      <c r="B1678" s="2">
        <v>6.1</v>
      </c>
    </row>
    <row r="1679" spans="1:2" x14ac:dyDescent="0.25">
      <c r="A1679" s="2">
        <v>122</v>
      </c>
      <c r="B1679" s="2">
        <v>7.9</v>
      </c>
    </row>
    <row r="1680" spans="1:2" x14ac:dyDescent="0.25">
      <c r="A1680" s="2">
        <v>251</v>
      </c>
      <c r="B1680" s="2">
        <v>8.4</v>
      </c>
    </row>
    <row r="1681" spans="1:2" x14ac:dyDescent="0.25">
      <c r="A1681" s="2">
        <v>118</v>
      </c>
      <c r="B1681" s="2">
        <v>6.5</v>
      </c>
    </row>
    <row r="1682" spans="1:2" x14ac:dyDescent="0.25">
      <c r="A1682" s="2">
        <v>131</v>
      </c>
      <c r="B1682" s="2">
        <v>7.1</v>
      </c>
    </row>
    <row r="1683" spans="1:2" x14ac:dyDescent="0.25">
      <c r="A1683" s="2">
        <v>109</v>
      </c>
      <c r="B1683" s="2">
        <v>6.6</v>
      </c>
    </row>
    <row r="1684" spans="1:2" x14ac:dyDescent="0.25">
      <c r="A1684" s="2">
        <v>80</v>
      </c>
      <c r="B1684" s="2">
        <v>4</v>
      </c>
    </row>
    <row r="1685" spans="1:2" x14ac:dyDescent="0.25">
      <c r="A1685" s="2">
        <v>88</v>
      </c>
      <c r="B1685" s="2">
        <v>7</v>
      </c>
    </row>
    <row r="1686" spans="1:2" x14ac:dyDescent="0.25">
      <c r="A1686" s="2">
        <v>103</v>
      </c>
      <c r="B1686" s="2">
        <v>5.6</v>
      </c>
    </row>
    <row r="1687" spans="1:2" x14ac:dyDescent="0.25">
      <c r="A1687" s="2">
        <v>87</v>
      </c>
      <c r="B1687" s="2">
        <v>4.8</v>
      </c>
    </row>
    <row r="1688" spans="1:2" x14ac:dyDescent="0.25">
      <c r="A1688" s="2">
        <v>160</v>
      </c>
      <c r="B1688" s="2">
        <v>7.5</v>
      </c>
    </row>
    <row r="1689" spans="1:2" x14ac:dyDescent="0.25">
      <c r="A1689" s="2">
        <v>121</v>
      </c>
      <c r="B1689" s="2">
        <v>6</v>
      </c>
    </row>
    <row r="1690" spans="1:2" x14ac:dyDescent="0.25">
      <c r="A1690" s="2">
        <v>91</v>
      </c>
      <c r="B1690" s="2">
        <v>7.2</v>
      </c>
    </row>
    <row r="1691" spans="1:2" x14ac:dyDescent="0.25">
      <c r="A1691" s="2">
        <v>92</v>
      </c>
      <c r="B1691" s="2">
        <v>5.6</v>
      </c>
    </row>
    <row r="1692" spans="1:2" x14ac:dyDescent="0.25">
      <c r="A1692" s="2">
        <v>129</v>
      </c>
      <c r="B1692" s="2">
        <v>6.8</v>
      </c>
    </row>
    <row r="1693" spans="1:2" x14ac:dyDescent="0.25">
      <c r="A1693" s="2">
        <v>93</v>
      </c>
      <c r="B1693" s="2">
        <v>4.9000000000000004</v>
      </c>
    </row>
    <row r="1694" spans="1:2" x14ac:dyDescent="0.25">
      <c r="A1694" s="2">
        <v>118</v>
      </c>
      <c r="B1694" s="2">
        <v>7.1</v>
      </c>
    </row>
    <row r="1695" spans="1:2" x14ac:dyDescent="0.25">
      <c r="A1695" s="2">
        <v>110</v>
      </c>
      <c r="B1695" s="2">
        <v>2</v>
      </c>
    </row>
    <row r="1696" spans="1:2" x14ac:dyDescent="0.25">
      <c r="A1696" s="2">
        <v>103</v>
      </c>
      <c r="B1696" s="2">
        <v>5.7</v>
      </c>
    </row>
    <row r="1697" spans="1:2" x14ac:dyDescent="0.25">
      <c r="A1697" s="2">
        <v>85</v>
      </c>
      <c r="B1697" s="2">
        <v>4.0999999999999996</v>
      </c>
    </row>
    <row r="1698" spans="1:2" x14ac:dyDescent="0.25">
      <c r="A1698" s="2">
        <v>110</v>
      </c>
      <c r="B1698" s="2">
        <v>6.7</v>
      </c>
    </row>
    <row r="1699" spans="1:2" x14ac:dyDescent="0.25">
      <c r="A1699" s="2">
        <v>89</v>
      </c>
      <c r="B1699" s="2">
        <v>7.5</v>
      </c>
    </row>
    <row r="1700" spans="1:2" x14ac:dyDescent="0.25">
      <c r="A1700" s="2">
        <v>115</v>
      </c>
      <c r="B1700" s="2">
        <v>6.5</v>
      </c>
    </row>
    <row r="1701" spans="1:2" x14ac:dyDescent="0.25">
      <c r="A1701" s="2">
        <v>153</v>
      </c>
      <c r="B1701" s="2">
        <v>7.9</v>
      </c>
    </row>
    <row r="1702" spans="1:2" x14ac:dyDescent="0.25">
      <c r="A1702" s="2">
        <v>128</v>
      </c>
      <c r="B1702" s="2">
        <v>6.4</v>
      </c>
    </row>
    <row r="1703" spans="1:2" x14ac:dyDescent="0.25">
      <c r="A1703" s="2">
        <v>89</v>
      </c>
      <c r="B1703" s="2">
        <v>5.8</v>
      </c>
    </row>
    <row r="1704" spans="1:2" x14ac:dyDescent="0.25">
      <c r="A1704" s="2">
        <v>122</v>
      </c>
      <c r="B1704" s="2">
        <v>7.7</v>
      </c>
    </row>
    <row r="1705" spans="1:2" x14ac:dyDescent="0.25">
      <c r="A1705" s="2">
        <v>113</v>
      </c>
      <c r="B1705" s="2">
        <v>7.1</v>
      </c>
    </row>
    <row r="1706" spans="1:2" x14ac:dyDescent="0.25">
      <c r="A1706" s="2">
        <v>99</v>
      </c>
      <c r="B1706" s="2">
        <v>5.3</v>
      </c>
    </row>
    <row r="1707" spans="1:2" x14ac:dyDescent="0.25">
      <c r="A1707" s="2">
        <v>99</v>
      </c>
      <c r="B1707" s="2">
        <v>5.3</v>
      </c>
    </row>
    <row r="1708" spans="1:2" x14ac:dyDescent="0.25">
      <c r="A1708" s="2">
        <v>147</v>
      </c>
      <c r="B1708" s="2">
        <v>7.5</v>
      </c>
    </row>
    <row r="1709" spans="1:2" x14ac:dyDescent="0.25">
      <c r="A1709" s="2">
        <v>112</v>
      </c>
      <c r="B1709" s="2">
        <v>6.9</v>
      </c>
    </row>
    <row r="1710" spans="1:2" x14ac:dyDescent="0.25">
      <c r="A1710" s="2">
        <v>88</v>
      </c>
      <c r="B1710" s="2">
        <v>4.9000000000000004</v>
      </c>
    </row>
    <row r="1711" spans="1:2" x14ac:dyDescent="0.25">
      <c r="A1711" s="2">
        <v>94</v>
      </c>
      <c r="B1711" s="2">
        <v>7.1</v>
      </c>
    </row>
    <row r="1712" spans="1:2" x14ac:dyDescent="0.25">
      <c r="A1712" s="2">
        <v>90</v>
      </c>
      <c r="B1712" s="2">
        <v>8</v>
      </c>
    </row>
    <row r="1713" spans="1:2" x14ac:dyDescent="0.25">
      <c r="A1713" s="2">
        <v>167</v>
      </c>
      <c r="B1713" s="2">
        <v>7.9</v>
      </c>
    </row>
    <row r="1714" spans="1:2" x14ac:dyDescent="0.25">
      <c r="A1714" s="2">
        <v>118</v>
      </c>
      <c r="B1714" s="2">
        <v>7.6</v>
      </c>
    </row>
    <row r="1715" spans="1:2" x14ac:dyDescent="0.25">
      <c r="A1715" s="2">
        <v>83</v>
      </c>
      <c r="B1715" s="2">
        <v>5.9</v>
      </c>
    </row>
    <row r="1716" spans="1:2" x14ac:dyDescent="0.25">
      <c r="A1716" s="2">
        <v>104</v>
      </c>
      <c r="B1716" s="2">
        <v>6.3</v>
      </c>
    </row>
    <row r="1717" spans="1:2" x14ac:dyDescent="0.25">
      <c r="A1717" s="2">
        <v>110</v>
      </c>
      <c r="B1717" s="2">
        <v>7.1</v>
      </c>
    </row>
    <row r="1718" spans="1:2" x14ac:dyDescent="0.25">
      <c r="A1718" s="2">
        <v>102</v>
      </c>
      <c r="B1718" s="2">
        <v>6.4</v>
      </c>
    </row>
    <row r="1719" spans="1:2" x14ac:dyDescent="0.25">
      <c r="A1719" s="2">
        <v>131</v>
      </c>
      <c r="B1719" s="2">
        <v>8.1999999999999993</v>
      </c>
    </row>
    <row r="1720" spans="1:2" x14ac:dyDescent="0.25">
      <c r="A1720" s="2">
        <v>101</v>
      </c>
      <c r="B1720" s="2">
        <v>6.9</v>
      </c>
    </row>
    <row r="1721" spans="1:2" x14ac:dyDescent="0.25">
      <c r="A1721" s="2">
        <v>130</v>
      </c>
      <c r="B1721" s="2">
        <v>7.8</v>
      </c>
    </row>
    <row r="1722" spans="1:2" x14ac:dyDescent="0.25">
      <c r="A1722" s="2">
        <v>120</v>
      </c>
      <c r="B1722" s="2">
        <v>6.7</v>
      </c>
    </row>
    <row r="1723" spans="1:2" x14ac:dyDescent="0.25">
      <c r="A1723" s="2">
        <v>135</v>
      </c>
      <c r="B1723" s="2">
        <v>7.5</v>
      </c>
    </row>
    <row r="1724" spans="1:2" x14ac:dyDescent="0.25">
      <c r="A1724" s="2">
        <v>110</v>
      </c>
      <c r="B1724" s="2">
        <v>7.4</v>
      </c>
    </row>
    <row r="1725" spans="1:2" x14ac:dyDescent="0.25">
      <c r="A1725" s="2">
        <v>103</v>
      </c>
      <c r="B1725" s="2">
        <v>5.2</v>
      </c>
    </row>
    <row r="1726" spans="1:2" x14ac:dyDescent="0.25">
      <c r="A1726" s="2">
        <v>115</v>
      </c>
      <c r="B1726" s="2">
        <v>6.5</v>
      </c>
    </row>
    <row r="1727" spans="1:2" x14ac:dyDescent="0.25">
      <c r="A1727" s="2">
        <v>110</v>
      </c>
      <c r="B1727" s="2">
        <v>7.6</v>
      </c>
    </row>
    <row r="1728" spans="1:2" x14ac:dyDescent="0.25">
      <c r="A1728" s="2">
        <v>91</v>
      </c>
      <c r="B1728" s="2">
        <v>7.3</v>
      </c>
    </row>
    <row r="1729" spans="1:2" x14ac:dyDescent="0.25">
      <c r="A1729" s="2">
        <v>105</v>
      </c>
      <c r="B1729" s="2">
        <v>6.6</v>
      </c>
    </row>
    <row r="1730" spans="1:2" x14ac:dyDescent="0.25">
      <c r="A1730" s="2">
        <v>127</v>
      </c>
      <c r="B1730" s="2">
        <v>6.8</v>
      </c>
    </row>
    <row r="1731" spans="1:2" x14ac:dyDescent="0.25">
      <c r="A1731" s="2">
        <v>82</v>
      </c>
      <c r="B1731" s="2">
        <v>6.9</v>
      </c>
    </row>
    <row r="1732" spans="1:2" x14ac:dyDescent="0.25">
      <c r="A1732" s="2">
        <v>99</v>
      </c>
      <c r="B1732" s="2">
        <v>5.8</v>
      </c>
    </row>
    <row r="1733" spans="1:2" x14ac:dyDescent="0.25">
      <c r="A1733" s="2">
        <v>90</v>
      </c>
      <c r="B1733" s="2">
        <v>6.6</v>
      </c>
    </row>
    <row r="1734" spans="1:2" x14ac:dyDescent="0.25">
      <c r="A1734" s="2">
        <v>115</v>
      </c>
      <c r="B1734" s="2">
        <v>6.7</v>
      </c>
    </row>
    <row r="1735" spans="1:2" x14ac:dyDescent="0.25">
      <c r="A1735" s="2">
        <v>96</v>
      </c>
      <c r="B1735" s="2">
        <v>6.7</v>
      </c>
    </row>
    <row r="1736" spans="1:2" x14ac:dyDescent="0.25">
      <c r="A1736" s="2">
        <v>104</v>
      </c>
      <c r="B1736" s="2">
        <v>6.3</v>
      </c>
    </row>
    <row r="1737" spans="1:2" x14ac:dyDescent="0.25">
      <c r="A1737" s="2">
        <v>117</v>
      </c>
      <c r="B1737" s="2">
        <v>7.7</v>
      </c>
    </row>
    <row r="1738" spans="1:2" x14ac:dyDescent="0.25">
      <c r="A1738" s="2">
        <v>83</v>
      </c>
      <c r="B1738" s="2">
        <v>6.1</v>
      </c>
    </row>
    <row r="1739" spans="1:2" x14ac:dyDescent="0.25">
      <c r="A1739" s="2">
        <v>99</v>
      </c>
      <c r="B1739" s="2">
        <v>4.9000000000000004</v>
      </c>
    </row>
    <row r="1740" spans="1:2" x14ac:dyDescent="0.25">
      <c r="A1740" s="2">
        <v>81</v>
      </c>
      <c r="B1740" s="2">
        <v>6.2</v>
      </c>
    </row>
    <row r="1741" spans="1:2" x14ac:dyDescent="0.25">
      <c r="A1741" s="2">
        <v>135</v>
      </c>
      <c r="B1741" s="2">
        <v>7.8</v>
      </c>
    </row>
    <row r="1742" spans="1:2" x14ac:dyDescent="0.25">
      <c r="A1742" s="2">
        <v>117</v>
      </c>
      <c r="B1742" s="2">
        <v>8.1999999999999993</v>
      </c>
    </row>
    <row r="1743" spans="1:2" x14ac:dyDescent="0.25">
      <c r="A1743" s="2">
        <v>139</v>
      </c>
      <c r="B1743" s="2">
        <v>6.9</v>
      </c>
    </row>
    <row r="1744" spans="1:2" x14ac:dyDescent="0.25">
      <c r="A1744" s="2">
        <v>123</v>
      </c>
      <c r="B1744" s="2">
        <v>6.2</v>
      </c>
    </row>
    <row r="1745" spans="1:2" x14ac:dyDescent="0.25">
      <c r="A1745" s="2">
        <v>117</v>
      </c>
      <c r="B1745" s="2">
        <v>6.9</v>
      </c>
    </row>
    <row r="1746" spans="1:2" x14ac:dyDescent="0.25">
      <c r="A1746" s="2">
        <v>97</v>
      </c>
      <c r="B1746" s="2">
        <v>4.8</v>
      </c>
    </row>
    <row r="1747" spans="1:2" x14ac:dyDescent="0.25">
      <c r="A1747" s="2">
        <v>81</v>
      </c>
      <c r="B1747" s="2">
        <v>8</v>
      </c>
    </row>
    <row r="1748" spans="1:2" x14ac:dyDescent="0.25">
      <c r="A1748" s="2">
        <v>103</v>
      </c>
      <c r="B1748" s="2">
        <v>5.3</v>
      </c>
    </row>
    <row r="1749" spans="1:2" x14ac:dyDescent="0.25">
      <c r="A1749" s="2">
        <v>119</v>
      </c>
      <c r="B1749" s="2">
        <v>6.7</v>
      </c>
    </row>
    <row r="1750" spans="1:2" x14ac:dyDescent="0.25">
      <c r="A1750" s="2">
        <v>94</v>
      </c>
      <c r="B1750" s="2">
        <v>5.4</v>
      </c>
    </row>
    <row r="1751" spans="1:2" x14ac:dyDescent="0.25">
      <c r="A1751" s="2">
        <v>89</v>
      </c>
      <c r="B1751" s="2">
        <v>5.4</v>
      </c>
    </row>
    <row r="1752" spans="1:2" x14ac:dyDescent="0.25">
      <c r="A1752" s="2">
        <v>98</v>
      </c>
      <c r="B1752" s="2">
        <v>4.9000000000000004</v>
      </c>
    </row>
    <row r="1753" spans="1:2" x14ac:dyDescent="0.25">
      <c r="A1753" s="2">
        <v>107</v>
      </c>
      <c r="B1753" s="2">
        <v>6.1</v>
      </c>
    </row>
    <row r="1754" spans="1:2" x14ac:dyDescent="0.25">
      <c r="A1754" s="2">
        <v>108</v>
      </c>
      <c r="B1754" s="2">
        <v>5.8</v>
      </c>
    </row>
    <row r="1755" spans="1:2" x14ac:dyDescent="0.25">
      <c r="A1755" s="2">
        <v>134</v>
      </c>
      <c r="B1755" s="2">
        <v>7</v>
      </c>
    </row>
    <row r="1756" spans="1:2" x14ac:dyDescent="0.25">
      <c r="A1756" s="2">
        <v>110</v>
      </c>
      <c r="B1756" s="2">
        <v>6.5</v>
      </c>
    </row>
    <row r="1757" spans="1:2" x14ac:dyDescent="0.25">
      <c r="A1757" s="2">
        <v>103</v>
      </c>
      <c r="B1757" s="2">
        <v>6.6</v>
      </c>
    </row>
    <row r="1758" spans="1:2" x14ac:dyDescent="0.25">
      <c r="A1758" s="2">
        <v>145</v>
      </c>
      <c r="B1758" s="2">
        <v>6.1</v>
      </c>
    </row>
    <row r="1759" spans="1:2" x14ac:dyDescent="0.25">
      <c r="A1759" s="2">
        <v>100</v>
      </c>
      <c r="B1759" s="2">
        <v>5.7</v>
      </c>
    </row>
    <row r="1760" spans="1:2" x14ac:dyDescent="0.25">
      <c r="A1760" s="2">
        <v>131</v>
      </c>
      <c r="B1760" s="2">
        <v>6.6</v>
      </c>
    </row>
    <row r="1761" spans="1:2" x14ac:dyDescent="0.25">
      <c r="A1761" s="2">
        <v>133</v>
      </c>
      <c r="B1761" s="2">
        <v>7</v>
      </c>
    </row>
    <row r="1762" spans="1:2" x14ac:dyDescent="0.25">
      <c r="A1762" s="2">
        <v>109</v>
      </c>
      <c r="B1762" s="2">
        <v>7.4</v>
      </c>
    </row>
    <row r="1763" spans="1:2" x14ac:dyDescent="0.25">
      <c r="A1763" s="2">
        <v>114</v>
      </c>
      <c r="B1763" s="2">
        <v>5.3</v>
      </c>
    </row>
    <row r="1764" spans="1:2" x14ac:dyDescent="0.25">
      <c r="A1764" s="2">
        <v>164</v>
      </c>
      <c r="B1764" s="2">
        <v>7.4</v>
      </c>
    </row>
    <row r="1765" spans="1:2" x14ac:dyDescent="0.25">
      <c r="A1765" s="2">
        <v>92</v>
      </c>
      <c r="B1765" s="2">
        <v>7.4</v>
      </c>
    </row>
    <row r="1766" spans="1:2" x14ac:dyDescent="0.25">
      <c r="A1766" s="2">
        <v>122</v>
      </c>
      <c r="B1766" s="2">
        <v>6.8</v>
      </c>
    </row>
    <row r="1767" spans="1:2" x14ac:dyDescent="0.25">
      <c r="A1767" s="2">
        <v>110</v>
      </c>
      <c r="B1767" s="2">
        <v>7.2</v>
      </c>
    </row>
    <row r="1768" spans="1:2" x14ac:dyDescent="0.25">
      <c r="A1768" s="2">
        <v>116</v>
      </c>
      <c r="B1768" s="2">
        <v>6</v>
      </c>
    </row>
    <row r="1769" spans="1:2" x14ac:dyDescent="0.25">
      <c r="A1769" s="2">
        <v>106</v>
      </c>
      <c r="B1769" s="2">
        <v>7.8</v>
      </c>
    </row>
    <row r="1770" spans="1:2" x14ac:dyDescent="0.25">
      <c r="A1770" s="2">
        <v>115</v>
      </c>
      <c r="B1770" s="2">
        <v>6.6</v>
      </c>
    </row>
    <row r="1771" spans="1:2" x14ac:dyDescent="0.25">
      <c r="A1771" s="2">
        <v>148</v>
      </c>
      <c r="B1771" s="2">
        <v>7.9</v>
      </c>
    </row>
    <row r="1772" spans="1:2" x14ac:dyDescent="0.25">
      <c r="A1772" s="2">
        <v>119</v>
      </c>
      <c r="B1772" s="2">
        <v>6.2</v>
      </c>
    </row>
    <row r="1773" spans="1:2" x14ac:dyDescent="0.25">
      <c r="A1773" s="2">
        <v>118</v>
      </c>
      <c r="B1773" s="2">
        <v>5.7</v>
      </c>
    </row>
    <row r="1774" spans="1:2" x14ac:dyDescent="0.25">
      <c r="A1774" s="2">
        <v>101</v>
      </c>
      <c r="B1774" s="2">
        <v>7.1</v>
      </c>
    </row>
    <row r="1775" spans="1:2" x14ac:dyDescent="0.25">
      <c r="A1775" s="2">
        <v>82</v>
      </c>
      <c r="B1775" s="2">
        <v>5.6</v>
      </c>
    </row>
    <row r="1776" spans="1:2" x14ac:dyDescent="0.25">
      <c r="A1776" s="2">
        <v>110</v>
      </c>
      <c r="B1776" s="2">
        <v>7.8</v>
      </c>
    </row>
    <row r="1777" spans="1:2" x14ac:dyDescent="0.25">
      <c r="A1777" s="2">
        <v>193</v>
      </c>
      <c r="B1777" s="2">
        <v>7.9</v>
      </c>
    </row>
    <row r="1778" spans="1:2" x14ac:dyDescent="0.25">
      <c r="A1778" s="2">
        <v>130</v>
      </c>
      <c r="B1778" s="2">
        <v>6.9</v>
      </c>
    </row>
    <row r="1779" spans="1:2" x14ac:dyDescent="0.25">
      <c r="A1779" s="2">
        <v>94</v>
      </c>
      <c r="B1779" s="2">
        <v>7.4</v>
      </c>
    </row>
    <row r="1780" spans="1:2" x14ac:dyDescent="0.25">
      <c r="A1780" s="2">
        <v>111</v>
      </c>
      <c r="B1780" s="2">
        <v>7.7</v>
      </c>
    </row>
    <row r="1781" spans="1:2" x14ac:dyDescent="0.25">
      <c r="A1781" s="2">
        <v>110</v>
      </c>
      <c r="B1781" s="2">
        <v>6.9</v>
      </c>
    </row>
    <row r="1782" spans="1:2" x14ac:dyDescent="0.25">
      <c r="A1782" s="2">
        <v>109</v>
      </c>
      <c r="B1782" s="2">
        <v>6.7</v>
      </c>
    </row>
    <row r="1783" spans="1:2" x14ac:dyDescent="0.25">
      <c r="A1783" s="2">
        <v>123</v>
      </c>
      <c r="B1783" s="2">
        <v>6</v>
      </c>
    </row>
    <row r="1784" spans="1:2" x14ac:dyDescent="0.25">
      <c r="A1784" s="2">
        <v>109</v>
      </c>
      <c r="B1784" s="2">
        <v>6.2</v>
      </c>
    </row>
    <row r="1785" spans="1:2" x14ac:dyDescent="0.25">
      <c r="A1785" s="2">
        <v>99</v>
      </c>
      <c r="B1785" s="2">
        <v>5.9</v>
      </c>
    </row>
    <row r="1786" spans="1:2" x14ac:dyDescent="0.25">
      <c r="A1786" s="2">
        <v>106</v>
      </c>
      <c r="B1786" s="2">
        <v>6.8</v>
      </c>
    </row>
    <row r="1787" spans="1:2" x14ac:dyDescent="0.25">
      <c r="A1787" s="2">
        <v>89</v>
      </c>
      <c r="B1787" s="2">
        <v>3.6</v>
      </c>
    </row>
    <row r="1788" spans="1:2" x14ac:dyDescent="0.25">
      <c r="A1788" s="2">
        <v>98</v>
      </c>
      <c r="B1788" s="2">
        <v>6.7</v>
      </c>
    </row>
    <row r="1789" spans="1:2" x14ac:dyDescent="0.25">
      <c r="A1789" s="2">
        <v>93</v>
      </c>
      <c r="B1789" s="2">
        <v>6.3</v>
      </c>
    </row>
    <row r="1790" spans="1:2" x14ac:dyDescent="0.25">
      <c r="A1790" s="2">
        <v>112</v>
      </c>
      <c r="B1790" s="2">
        <v>6.4</v>
      </c>
    </row>
    <row r="1791" spans="1:2" x14ac:dyDescent="0.25">
      <c r="A1791" s="2">
        <v>101</v>
      </c>
      <c r="B1791" s="2">
        <v>6.4</v>
      </c>
    </row>
    <row r="1792" spans="1:2" x14ac:dyDescent="0.25">
      <c r="A1792" s="2">
        <v>104</v>
      </c>
      <c r="B1792" s="2">
        <v>5.7</v>
      </c>
    </row>
    <row r="1793" spans="1:2" x14ac:dyDescent="0.25">
      <c r="A1793" s="2">
        <v>120</v>
      </c>
      <c r="B1793" s="2">
        <v>6.2</v>
      </c>
    </row>
    <row r="1794" spans="1:2" x14ac:dyDescent="0.25">
      <c r="A1794" s="2">
        <v>135</v>
      </c>
      <c r="B1794" s="2">
        <v>6.6</v>
      </c>
    </row>
    <row r="1795" spans="1:2" x14ac:dyDescent="0.25">
      <c r="A1795" s="2">
        <v>91</v>
      </c>
      <c r="B1795" s="2">
        <v>5.2</v>
      </c>
    </row>
    <row r="1796" spans="1:2" x14ac:dyDescent="0.25">
      <c r="A1796" s="2">
        <v>97</v>
      </c>
      <c r="B1796" s="2">
        <v>6.1</v>
      </c>
    </row>
    <row r="1797" spans="1:2" x14ac:dyDescent="0.25">
      <c r="A1797" s="2">
        <v>133</v>
      </c>
      <c r="B1797" s="2">
        <v>7.1</v>
      </c>
    </row>
    <row r="1798" spans="1:2" x14ac:dyDescent="0.25">
      <c r="A1798" s="2">
        <v>123</v>
      </c>
      <c r="B1798" s="2">
        <v>7.2</v>
      </c>
    </row>
    <row r="1799" spans="1:2" x14ac:dyDescent="0.25">
      <c r="A1799" s="2">
        <v>114</v>
      </c>
      <c r="B1799" s="2">
        <v>6.5</v>
      </c>
    </row>
    <row r="1800" spans="1:2" x14ac:dyDescent="0.25">
      <c r="A1800" s="2">
        <v>111</v>
      </c>
      <c r="B1800" s="2">
        <v>6</v>
      </c>
    </row>
    <row r="1801" spans="1:2" x14ac:dyDescent="0.25">
      <c r="A1801" s="2">
        <v>117</v>
      </c>
      <c r="B1801" s="2">
        <v>7</v>
      </c>
    </row>
    <row r="1802" spans="1:2" x14ac:dyDescent="0.25">
      <c r="A1802" s="2">
        <v>121</v>
      </c>
      <c r="B1802" s="2">
        <v>7</v>
      </c>
    </row>
    <row r="1803" spans="1:2" x14ac:dyDescent="0.25">
      <c r="A1803" s="2">
        <v>139</v>
      </c>
      <c r="B1803" s="2">
        <v>7.5</v>
      </c>
    </row>
    <row r="1804" spans="1:2" x14ac:dyDescent="0.25">
      <c r="A1804" s="2">
        <v>115</v>
      </c>
      <c r="B1804" s="2">
        <v>6.6</v>
      </c>
    </row>
    <row r="1805" spans="1:2" x14ac:dyDescent="0.25">
      <c r="A1805" s="2">
        <v>175</v>
      </c>
      <c r="B1805" s="2">
        <v>7.4</v>
      </c>
    </row>
    <row r="1806" spans="1:2" x14ac:dyDescent="0.25">
      <c r="A1806" s="2">
        <v>85</v>
      </c>
      <c r="B1806" s="2">
        <v>6.5</v>
      </c>
    </row>
    <row r="1807" spans="1:2" x14ac:dyDescent="0.25">
      <c r="A1807" s="2">
        <v>90</v>
      </c>
      <c r="B1807" s="2">
        <v>6.2</v>
      </c>
    </row>
    <row r="1808" spans="1:2" x14ac:dyDescent="0.25">
      <c r="A1808" s="2">
        <v>107</v>
      </c>
      <c r="B1808" s="2">
        <v>7.8</v>
      </c>
    </row>
    <row r="1809" spans="1:2" x14ac:dyDescent="0.25">
      <c r="A1809" s="2">
        <v>100</v>
      </c>
      <c r="B1809" s="2">
        <v>5.2</v>
      </c>
    </row>
    <row r="1810" spans="1:2" x14ac:dyDescent="0.25">
      <c r="A1810" s="2">
        <v>129</v>
      </c>
      <c r="B1810" s="2">
        <v>6.5</v>
      </c>
    </row>
    <row r="1811" spans="1:2" x14ac:dyDescent="0.25">
      <c r="A1811" s="2">
        <v>109</v>
      </c>
      <c r="B1811" s="2">
        <v>6.5</v>
      </c>
    </row>
    <row r="1812" spans="1:2" x14ac:dyDescent="0.25">
      <c r="A1812" s="2">
        <v>94</v>
      </c>
      <c r="B1812" s="2">
        <v>5.2</v>
      </c>
    </row>
    <row r="1813" spans="1:2" x14ac:dyDescent="0.25">
      <c r="A1813" s="2">
        <v>133</v>
      </c>
      <c r="B1813" s="2">
        <v>7.2</v>
      </c>
    </row>
    <row r="1814" spans="1:2" x14ac:dyDescent="0.25">
      <c r="A1814" s="2">
        <v>105</v>
      </c>
      <c r="B1814" s="2">
        <v>7.1</v>
      </c>
    </row>
    <row r="1815" spans="1:2" x14ac:dyDescent="0.25">
      <c r="A1815" s="2">
        <v>100</v>
      </c>
      <c r="B1815" s="2">
        <v>4.5</v>
      </c>
    </row>
    <row r="1816" spans="1:2" x14ac:dyDescent="0.25">
      <c r="A1816" s="2">
        <v>113</v>
      </c>
      <c r="B1816" s="2">
        <v>5.7</v>
      </c>
    </row>
    <row r="1817" spans="1:2" x14ac:dyDescent="0.25">
      <c r="A1817" s="2">
        <v>118</v>
      </c>
      <c r="B1817" s="2">
        <v>6</v>
      </c>
    </row>
    <row r="1818" spans="1:2" x14ac:dyDescent="0.25">
      <c r="A1818" s="2">
        <v>110</v>
      </c>
      <c r="B1818" s="2">
        <v>6.4</v>
      </c>
    </row>
    <row r="1819" spans="1:2" x14ac:dyDescent="0.25">
      <c r="A1819" s="2">
        <v>110</v>
      </c>
      <c r="B1819" s="2">
        <v>5.2</v>
      </c>
    </row>
    <row r="1820" spans="1:2" x14ac:dyDescent="0.25">
      <c r="A1820" s="2">
        <v>99</v>
      </c>
      <c r="B1820" s="2">
        <v>4.3</v>
      </c>
    </row>
    <row r="1821" spans="1:2" x14ac:dyDescent="0.25">
      <c r="A1821" s="2">
        <v>101</v>
      </c>
      <c r="B1821" s="2">
        <v>6.1</v>
      </c>
    </row>
    <row r="1822" spans="1:2" x14ac:dyDescent="0.25">
      <c r="A1822" s="2">
        <v>100</v>
      </c>
      <c r="B1822" s="2">
        <v>6.3</v>
      </c>
    </row>
    <row r="1823" spans="1:2" x14ac:dyDescent="0.25">
      <c r="A1823" s="2">
        <v>103</v>
      </c>
      <c r="B1823" s="2">
        <v>6.8</v>
      </c>
    </row>
    <row r="1824" spans="1:2" x14ac:dyDescent="0.25">
      <c r="A1824" s="2">
        <v>100</v>
      </c>
      <c r="B1824" s="2">
        <v>4</v>
      </c>
    </row>
    <row r="1825" spans="1:2" x14ac:dyDescent="0.25">
      <c r="A1825" s="2">
        <v>95</v>
      </c>
      <c r="B1825" s="2">
        <v>5.2</v>
      </c>
    </row>
    <row r="1826" spans="1:2" x14ac:dyDescent="0.25">
      <c r="A1826" s="2">
        <v>117</v>
      </c>
      <c r="B1826" s="2">
        <v>6.5</v>
      </c>
    </row>
    <row r="1827" spans="1:2" x14ac:dyDescent="0.25">
      <c r="A1827" s="2">
        <v>129</v>
      </c>
      <c r="B1827" s="2">
        <v>7.5</v>
      </c>
    </row>
    <row r="1828" spans="1:2" x14ac:dyDescent="0.25">
      <c r="A1828" s="2">
        <v>120</v>
      </c>
      <c r="B1828" s="2">
        <v>7.1</v>
      </c>
    </row>
    <row r="1829" spans="1:2" x14ac:dyDescent="0.25">
      <c r="A1829" s="2">
        <v>125</v>
      </c>
      <c r="B1829" s="2">
        <v>6.9</v>
      </c>
    </row>
    <row r="1830" spans="1:2" x14ac:dyDescent="0.25">
      <c r="A1830" s="2">
        <v>133</v>
      </c>
      <c r="B1830" s="2">
        <v>8</v>
      </c>
    </row>
    <row r="1831" spans="1:2" x14ac:dyDescent="0.25">
      <c r="A1831" s="2">
        <v>116</v>
      </c>
      <c r="B1831" s="2">
        <v>8.1999999999999993</v>
      </c>
    </row>
    <row r="1832" spans="1:2" x14ac:dyDescent="0.25">
      <c r="A1832" s="2">
        <v>129</v>
      </c>
      <c r="B1832" s="2">
        <v>6.4</v>
      </c>
    </row>
    <row r="1833" spans="1:2" x14ac:dyDescent="0.25">
      <c r="A1833" s="2">
        <v>93</v>
      </c>
      <c r="B1833" s="2">
        <v>7.9</v>
      </c>
    </row>
    <row r="1834" spans="1:2" x14ac:dyDescent="0.25">
      <c r="A1834" s="2">
        <v>118</v>
      </c>
      <c r="B1834" s="2">
        <v>6.7</v>
      </c>
    </row>
    <row r="1835" spans="1:2" x14ac:dyDescent="0.25">
      <c r="A1835" s="2">
        <v>129</v>
      </c>
      <c r="B1835" s="2">
        <v>6.1</v>
      </c>
    </row>
    <row r="1836" spans="1:2" x14ac:dyDescent="0.25">
      <c r="A1836" s="2">
        <v>185</v>
      </c>
      <c r="B1836" s="2">
        <v>8.9</v>
      </c>
    </row>
    <row r="1837" spans="1:2" x14ac:dyDescent="0.25">
      <c r="A1837" s="2">
        <v>146</v>
      </c>
      <c r="B1837" s="2">
        <v>8.1</v>
      </c>
    </row>
    <row r="1838" spans="1:2" x14ac:dyDescent="0.25">
      <c r="A1838" s="2">
        <v>128</v>
      </c>
      <c r="B1838" s="2">
        <v>6.2</v>
      </c>
    </row>
    <row r="1839" spans="1:2" x14ac:dyDescent="0.25">
      <c r="A1839" s="2">
        <v>93</v>
      </c>
      <c r="B1839" s="2">
        <v>4.9000000000000004</v>
      </c>
    </row>
    <row r="1840" spans="1:2" x14ac:dyDescent="0.25">
      <c r="A1840" s="2">
        <v>107</v>
      </c>
      <c r="B1840" s="2">
        <v>5.4</v>
      </c>
    </row>
    <row r="1841" spans="1:2" x14ac:dyDescent="0.25">
      <c r="A1841" s="2">
        <v>97</v>
      </c>
      <c r="B1841" s="2">
        <v>5.8</v>
      </c>
    </row>
    <row r="1842" spans="1:2" x14ac:dyDescent="0.25">
      <c r="A1842" s="2">
        <v>101</v>
      </c>
      <c r="B1842" s="2">
        <v>4.7</v>
      </c>
    </row>
    <row r="1843" spans="1:2" x14ac:dyDescent="0.25">
      <c r="A1843" s="2">
        <v>82</v>
      </c>
      <c r="B1843" s="2">
        <v>6</v>
      </c>
    </row>
    <row r="1844" spans="1:2" x14ac:dyDescent="0.25">
      <c r="A1844" s="2">
        <v>85</v>
      </c>
      <c r="B1844" s="2">
        <v>7</v>
      </c>
    </row>
    <row r="1845" spans="1:2" x14ac:dyDescent="0.25">
      <c r="A1845" s="2">
        <v>88</v>
      </c>
      <c r="B1845" s="2">
        <v>6</v>
      </c>
    </row>
    <row r="1846" spans="1:2" x14ac:dyDescent="0.25">
      <c r="A1846" s="2">
        <v>119</v>
      </c>
      <c r="B1846" s="2">
        <v>7.9</v>
      </c>
    </row>
    <row r="1847" spans="1:2" x14ac:dyDescent="0.25">
      <c r="A1847" s="2">
        <v>122</v>
      </c>
      <c r="B1847" s="2">
        <v>8.1</v>
      </c>
    </row>
    <row r="1848" spans="1:2" x14ac:dyDescent="0.25">
      <c r="A1848" s="2">
        <v>99</v>
      </c>
      <c r="B1848" s="2">
        <v>6.2</v>
      </c>
    </row>
    <row r="1849" spans="1:2" x14ac:dyDescent="0.25">
      <c r="A1849" s="2">
        <v>97</v>
      </c>
      <c r="B1849" s="2">
        <v>6.7</v>
      </c>
    </row>
    <row r="1850" spans="1:2" x14ac:dyDescent="0.25">
      <c r="A1850" s="2">
        <v>121</v>
      </c>
      <c r="B1850" s="2">
        <v>7.3</v>
      </c>
    </row>
    <row r="1851" spans="1:2" x14ac:dyDescent="0.25">
      <c r="A1851" s="2">
        <v>95</v>
      </c>
      <c r="B1851" s="2">
        <v>4.5999999999999996</v>
      </c>
    </row>
    <row r="1852" spans="1:2" x14ac:dyDescent="0.25">
      <c r="A1852" s="2">
        <v>105</v>
      </c>
      <c r="B1852" s="2">
        <v>6.1</v>
      </c>
    </row>
    <row r="1853" spans="1:2" x14ac:dyDescent="0.25">
      <c r="A1853" s="2">
        <v>108</v>
      </c>
      <c r="B1853" s="2">
        <v>6.2</v>
      </c>
    </row>
    <row r="1854" spans="1:2" x14ac:dyDescent="0.25">
      <c r="A1854" s="2">
        <v>134</v>
      </c>
      <c r="B1854" s="2">
        <v>7.8</v>
      </c>
    </row>
    <row r="1855" spans="1:2" x14ac:dyDescent="0.25">
      <c r="A1855" s="2">
        <v>115</v>
      </c>
      <c r="B1855" s="2">
        <v>6.1</v>
      </c>
    </row>
    <row r="1856" spans="1:2" x14ac:dyDescent="0.25">
      <c r="A1856" s="2">
        <v>107</v>
      </c>
      <c r="B1856" s="2">
        <v>7.6</v>
      </c>
    </row>
    <row r="1857" spans="1:2" x14ac:dyDescent="0.25">
      <c r="A1857" s="2">
        <v>86</v>
      </c>
      <c r="B1857" s="2">
        <v>5.8</v>
      </c>
    </row>
    <row r="1858" spans="1:2" x14ac:dyDescent="0.25">
      <c r="A1858" s="2">
        <v>101</v>
      </c>
      <c r="B1858" s="2">
        <v>6.5</v>
      </c>
    </row>
    <row r="1859" spans="1:2" x14ac:dyDescent="0.25">
      <c r="A1859" s="2">
        <v>96</v>
      </c>
      <c r="B1859" s="2">
        <v>7.2</v>
      </c>
    </row>
    <row r="1860" spans="1:2" x14ac:dyDescent="0.25">
      <c r="A1860" s="2">
        <v>101</v>
      </c>
      <c r="B1860" s="2">
        <v>7.8</v>
      </c>
    </row>
    <row r="1861" spans="1:2" x14ac:dyDescent="0.25">
      <c r="A1861" s="2">
        <v>100</v>
      </c>
      <c r="B1861" s="2">
        <v>4.7</v>
      </c>
    </row>
    <row r="1862" spans="1:2" x14ac:dyDescent="0.25">
      <c r="A1862" s="2">
        <v>117</v>
      </c>
      <c r="B1862" s="2">
        <v>6.8</v>
      </c>
    </row>
    <row r="1863" spans="1:2" x14ac:dyDescent="0.25">
      <c r="A1863" s="2">
        <v>101</v>
      </c>
      <c r="B1863" s="2">
        <v>5.9</v>
      </c>
    </row>
    <row r="1864" spans="1:2" x14ac:dyDescent="0.25">
      <c r="A1864" s="2">
        <v>98</v>
      </c>
      <c r="B1864" s="2">
        <v>7.2</v>
      </c>
    </row>
    <row r="1865" spans="1:2" x14ac:dyDescent="0.25">
      <c r="A1865" s="2">
        <v>146</v>
      </c>
      <c r="B1865" s="2">
        <v>8.6999999999999993</v>
      </c>
    </row>
    <row r="1866" spans="1:2" x14ac:dyDescent="0.25">
      <c r="A1866" s="2">
        <v>102</v>
      </c>
      <c r="B1866" s="2">
        <v>5</v>
      </c>
    </row>
    <row r="1867" spans="1:2" x14ac:dyDescent="0.25">
      <c r="A1867" s="2">
        <v>97</v>
      </c>
      <c r="B1867" s="2">
        <v>6.6</v>
      </c>
    </row>
    <row r="1868" spans="1:2" x14ac:dyDescent="0.25">
      <c r="A1868" s="2">
        <v>142</v>
      </c>
      <c r="B1868" s="2">
        <v>8.3000000000000007</v>
      </c>
    </row>
    <row r="1869" spans="1:2" x14ac:dyDescent="0.25">
      <c r="A1869" s="2">
        <v>98</v>
      </c>
      <c r="B1869" s="2">
        <v>6.7</v>
      </c>
    </row>
    <row r="1870" spans="1:2" x14ac:dyDescent="0.25">
      <c r="A1870" s="2">
        <v>219</v>
      </c>
      <c r="B1870" s="2">
        <v>7.8</v>
      </c>
    </row>
    <row r="1871" spans="1:2" x14ac:dyDescent="0.25">
      <c r="A1871" s="2">
        <v>109</v>
      </c>
      <c r="B1871" s="2">
        <v>6.5</v>
      </c>
    </row>
    <row r="1872" spans="1:2" x14ac:dyDescent="0.25">
      <c r="A1872" s="2">
        <v>97</v>
      </c>
      <c r="B1872" s="2">
        <v>6.1</v>
      </c>
    </row>
    <row r="1873" spans="1:2" x14ac:dyDescent="0.25">
      <c r="A1873" s="2">
        <v>158</v>
      </c>
      <c r="B1873" s="2">
        <v>8.1</v>
      </c>
    </row>
    <row r="1874" spans="1:2" x14ac:dyDescent="0.25">
      <c r="A1874" s="2">
        <v>85</v>
      </c>
      <c r="B1874" s="2">
        <v>5.2</v>
      </c>
    </row>
    <row r="1875" spans="1:2" x14ac:dyDescent="0.25">
      <c r="A1875" s="2">
        <v>80</v>
      </c>
      <c r="B1875" s="2">
        <v>5.6</v>
      </c>
    </row>
    <row r="1876" spans="1:2" x14ac:dyDescent="0.25">
      <c r="A1876" s="2">
        <v>86</v>
      </c>
      <c r="B1876" s="2">
        <v>5.8</v>
      </c>
    </row>
    <row r="1877" spans="1:2" x14ac:dyDescent="0.25">
      <c r="A1877" s="2">
        <v>119</v>
      </c>
      <c r="B1877" s="2">
        <v>6.6</v>
      </c>
    </row>
    <row r="1878" spans="1:2" x14ac:dyDescent="0.25">
      <c r="A1878" s="2">
        <v>98</v>
      </c>
      <c r="B1878" s="2">
        <v>6.6</v>
      </c>
    </row>
    <row r="1879" spans="1:2" x14ac:dyDescent="0.25">
      <c r="A1879" s="2">
        <v>97</v>
      </c>
      <c r="B1879" s="2">
        <v>5.5</v>
      </c>
    </row>
    <row r="1880" spans="1:2" x14ac:dyDescent="0.25">
      <c r="A1880" s="2">
        <v>105</v>
      </c>
      <c r="B1880" s="2">
        <v>5.5</v>
      </c>
    </row>
    <row r="1881" spans="1:2" x14ac:dyDescent="0.25">
      <c r="A1881" s="2">
        <v>124</v>
      </c>
      <c r="B1881" s="2">
        <v>7</v>
      </c>
    </row>
    <row r="1882" spans="1:2" x14ac:dyDescent="0.25">
      <c r="A1882" s="2">
        <v>97</v>
      </c>
      <c r="B1882" s="2">
        <v>6.5</v>
      </c>
    </row>
    <row r="1883" spans="1:2" x14ac:dyDescent="0.25">
      <c r="A1883" s="2">
        <v>105</v>
      </c>
      <c r="B1883" s="2">
        <v>5.8</v>
      </c>
    </row>
    <row r="1884" spans="1:2" x14ac:dyDescent="0.25">
      <c r="A1884" s="2">
        <v>104</v>
      </c>
      <c r="B1884" s="2">
        <v>5.6</v>
      </c>
    </row>
    <row r="1885" spans="1:2" x14ac:dyDescent="0.25">
      <c r="A1885" s="2">
        <v>101</v>
      </c>
      <c r="B1885" s="2">
        <v>5.6</v>
      </c>
    </row>
    <row r="1886" spans="1:2" x14ac:dyDescent="0.25">
      <c r="A1886" s="2">
        <v>101</v>
      </c>
      <c r="B1886" s="2">
        <v>5.8</v>
      </c>
    </row>
    <row r="1887" spans="1:2" x14ac:dyDescent="0.25">
      <c r="A1887" s="2">
        <v>114</v>
      </c>
      <c r="B1887" s="2">
        <v>7.6</v>
      </c>
    </row>
    <row r="1888" spans="1:2" x14ac:dyDescent="0.25">
      <c r="A1888" s="2">
        <v>105</v>
      </c>
      <c r="B1888" s="2">
        <v>6.4</v>
      </c>
    </row>
    <row r="1889" spans="1:2" x14ac:dyDescent="0.25">
      <c r="A1889" s="2">
        <v>90</v>
      </c>
      <c r="B1889" s="2">
        <v>6.3</v>
      </c>
    </row>
    <row r="1890" spans="1:2" x14ac:dyDescent="0.25">
      <c r="A1890" s="2">
        <v>97</v>
      </c>
      <c r="B1890" s="2">
        <v>4.5999999999999996</v>
      </c>
    </row>
    <row r="1891" spans="1:2" x14ac:dyDescent="0.25">
      <c r="A1891" s="2">
        <v>144</v>
      </c>
      <c r="B1891" s="2">
        <v>6.5</v>
      </c>
    </row>
    <row r="1892" spans="1:2" x14ac:dyDescent="0.25">
      <c r="A1892" s="2">
        <v>114</v>
      </c>
      <c r="B1892" s="2">
        <v>7.5</v>
      </c>
    </row>
    <row r="1893" spans="1:2" x14ac:dyDescent="0.25">
      <c r="A1893" s="2">
        <v>124</v>
      </c>
      <c r="B1893" s="2">
        <v>7.5</v>
      </c>
    </row>
    <row r="1894" spans="1:2" x14ac:dyDescent="0.25">
      <c r="A1894" s="2">
        <v>89</v>
      </c>
      <c r="B1894" s="2">
        <v>5.3</v>
      </c>
    </row>
    <row r="1895" spans="1:2" x14ac:dyDescent="0.25">
      <c r="A1895" s="2">
        <v>160</v>
      </c>
      <c r="B1895" s="2">
        <v>7.5</v>
      </c>
    </row>
    <row r="1896" spans="1:2" x14ac:dyDescent="0.25">
      <c r="A1896" s="2">
        <v>93</v>
      </c>
      <c r="B1896" s="2">
        <v>3.3</v>
      </c>
    </row>
    <row r="1897" spans="1:2" x14ac:dyDescent="0.25">
      <c r="A1897" s="2">
        <v>87</v>
      </c>
      <c r="B1897" s="2">
        <v>5.7</v>
      </c>
    </row>
    <row r="1898" spans="1:2" x14ac:dyDescent="0.25">
      <c r="A1898" s="2">
        <v>88</v>
      </c>
      <c r="B1898" s="2">
        <v>3.5</v>
      </c>
    </row>
    <row r="1899" spans="1:2" x14ac:dyDescent="0.25">
      <c r="A1899" s="2">
        <v>142</v>
      </c>
      <c r="B1899" s="2">
        <v>9.3000000000000007</v>
      </c>
    </row>
    <row r="1900" spans="1:2" x14ac:dyDescent="0.25">
      <c r="A1900" s="2">
        <v>92</v>
      </c>
      <c r="B1900" s="2">
        <v>4.8</v>
      </c>
    </row>
    <row r="1901" spans="1:2" x14ac:dyDescent="0.25">
      <c r="A1901" s="2">
        <v>117</v>
      </c>
      <c r="B1901" s="2">
        <v>6.9</v>
      </c>
    </row>
    <row r="1902" spans="1:2" x14ac:dyDescent="0.25">
      <c r="A1902" s="2">
        <v>111</v>
      </c>
      <c r="B1902" s="2">
        <v>6</v>
      </c>
    </row>
    <row r="1903" spans="1:2" x14ac:dyDescent="0.25">
      <c r="A1903" s="2">
        <v>121</v>
      </c>
      <c r="B1903" s="2">
        <v>7.3</v>
      </c>
    </row>
    <row r="1904" spans="1:2" x14ac:dyDescent="0.25">
      <c r="A1904" s="2">
        <v>98</v>
      </c>
      <c r="B1904" s="2">
        <v>6</v>
      </c>
    </row>
    <row r="1905" spans="1:2" x14ac:dyDescent="0.25">
      <c r="A1905" s="2">
        <v>107</v>
      </c>
      <c r="B1905" s="2">
        <v>6.6</v>
      </c>
    </row>
    <row r="1906" spans="1:2" x14ac:dyDescent="0.25">
      <c r="A1906" s="2">
        <v>106</v>
      </c>
      <c r="B1906" s="2">
        <v>7.5</v>
      </c>
    </row>
    <row r="1907" spans="1:2" x14ac:dyDescent="0.25">
      <c r="A1907" s="2">
        <v>136</v>
      </c>
      <c r="B1907" s="2">
        <v>6.9</v>
      </c>
    </row>
    <row r="1908" spans="1:2" x14ac:dyDescent="0.25">
      <c r="A1908" s="2">
        <v>97</v>
      </c>
      <c r="B1908" s="2">
        <v>6.8</v>
      </c>
    </row>
    <row r="1909" spans="1:2" x14ac:dyDescent="0.25">
      <c r="A1909" s="2">
        <v>97</v>
      </c>
      <c r="B1909" s="2">
        <v>6.4</v>
      </c>
    </row>
    <row r="1910" spans="1:2" x14ac:dyDescent="0.25">
      <c r="A1910" s="2">
        <v>99</v>
      </c>
      <c r="B1910" s="2">
        <v>5.6</v>
      </c>
    </row>
    <row r="1911" spans="1:2" x14ac:dyDescent="0.25">
      <c r="A1911" s="2">
        <v>103</v>
      </c>
      <c r="B1911" s="2">
        <v>6.3</v>
      </c>
    </row>
    <row r="1912" spans="1:2" x14ac:dyDescent="0.25">
      <c r="A1912" s="2">
        <v>95</v>
      </c>
      <c r="B1912" s="2">
        <v>7.3</v>
      </c>
    </row>
    <row r="1913" spans="1:2" x14ac:dyDescent="0.25">
      <c r="A1913" s="2">
        <v>93</v>
      </c>
      <c r="B1913" s="2">
        <v>6.6</v>
      </c>
    </row>
    <row r="1914" spans="1:2" x14ac:dyDescent="0.25">
      <c r="A1914" s="2">
        <v>98</v>
      </c>
      <c r="B1914" s="2">
        <v>4.5999999999999996</v>
      </c>
    </row>
    <row r="1915" spans="1:2" x14ac:dyDescent="0.25">
      <c r="A1915" s="2">
        <v>90</v>
      </c>
      <c r="B1915" s="2">
        <v>5.0999999999999996</v>
      </c>
    </row>
    <row r="1916" spans="1:2" x14ac:dyDescent="0.25">
      <c r="A1916" s="2">
        <v>107</v>
      </c>
      <c r="B1916" s="2">
        <v>5.6</v>
      </c>
    </row>
    <row r="1917" spans="1:2" x14ac:dyDescent="0.25">
      <c r="A1917" s="2">
        <v>90</v>
      </c>
      <c r="B1917" s="2">
        <v>5.3</v>
      </c>
    </row>
    <row r="1918" spans="1:2" x14ac:dyDescent="0.25">
      <c r="A1918" s="2">
        <v>120</v>
      </c>
      <c r="B1918" s="2">
        <v>7.5</v>
      </c>
    </row>
    <row r="1919" spans="1:2" x14ac:dyDescent="0.25">
      <c r="A1919" s="2">
        <v>115</v>
      </c>
      <c r="B1919" s="2">
        <v>5.6</v>
      </c>
    </row>
    <row r="1920" spans="1:2" x14ac:dyDescent="0.25">
      <c r="A1920" s="2">
        <v>93</v>
      </c>
      <c r="B1920" s="2">
        <v>5.9</v>
      </c>
    </row>
    <row r="1921" spans="1:2" x14ac:dyDescent="0.25">
      <c r="A1921" s="2">
        <v>99</v>
      </c>
      <c r="B1921" s="2">
        <v>4.7</v>
      </c>
    </row>
    <row r="1922" spans="1:2" x14ac:dyDescent="0.25">
      <c r="A1922" s="2">
        <v>107</v>
      </c>
      <c r="B1922" s="2">
        <v>4.8</v>
      </c>
    </row>
    <row r="1923" spans="1:2" x14ac:dyDescent="0.25">
      <c r="A1923" s="2">
        <v>110</v>
      </c>
      <c r="B1923" s="2">
        <v>6.8</v>
      </c>
    </row>
    <row r="1924" spans="1:2" x14ac:dyDescent="0.25">
      <c r="A1924" s="2">
        <v>101</v>
      </c>
      <c r="B1924" s="2">
        <v>5.4</v>
      </c>
    </row>
    <row r="1925" spans="1:2" x14ac:dyDescent="0.25">
      <c r="A1925" s="2">
        <v>85</v>
      </c>
      <c r="B1925" s="2">
        <v>5.0999999999999996</v>
      </c>
    </row>
    <row r="1926" spans="1:2" x14ac:dyDescent="0.25">
      <c r="A1926" s="2">
        <v>132</v>
      </c>
      <c r="B1926" s="2">
        <v>7</v>
      </c>
    </row>
    <row r="1927" spans="1:2" x14ac:dyDescent="0.25">
      <c r="A1927" s="2">
        <v>88</v>
      </c>
      <c r="B1927" s="2">
        <v>6.7</v>
      </c>
    </row>
    <row r="1928" spans="1:2" x14ac:dyDescent="0.25">
      <c r="A1928" s="2">
        <v>90</v>
      </c>
      <c r="B1928" s="2">
        <v>4</v>
      </c>
    </row>
    <row r="1929" spans="1:2" x14ac:dyDescent="0.25">
      <c r="A1929" s="2">
        <v>145</v>
      </c>
      <c r="B1929" s="2">
        <v>7.3</v>
      </c>
    </row>
    <row r="1930" spans="1:2" x14ac:dyDescent="0.25">
      <c r="A1930" s="2">
        <v>110</v>
      </c>
      <c r="B1930" s="2">
        <v>6.8</v>
      </c>
    </row>
    <row r="1931" spans="1:2" x14ac:dyDescent="0.25">
      <c r="A1931" s="2">
        <v>101</v>
      </c>
      <c r="B1931" s="2">
        <v>6.1</v>
      </c>
    </row>
    <row r="1932" spans="1:2" x14ac:dyDescent="0.25">
      <c r="A1932" s="2">
        <v>122</v>
      </c>
      <c r="B1932" s="2">
        <v>7</v>
      </c>
    </row>
    <row r="1933" spans="1:2" x14ac:dyDescent="0.25">
      <c r="A1933" s="2">
        <v>107</v>
      </c>
      <c r="B1933" s="2">
        <v>7.1</v>
      </c>
    </row>
    <row r="1934" spans="1:2" x14ac:dyDescent="0.25">
      <c r="A1934" s="2">
        <v>127</v>
      </c>
      <c r="B1934" s="2">
        <v>6.9</v>
      </c>
    </row>
    <row r="1935" spans="1:2" x14ac:dyDescent="0.25">
      <c r="A1935" s="2">
        <v>99</v>
      </c>
      <c r="B1935" s="2">
        <v>7.3</v>
      </c>
    </row>
    <row r="1936" spans="1:2" x14ac:dyDescent="0.25">
      <c r="A1936" s="2">
        <v>104</v>
      </c>
      <c r="B1936" s="2">
        <v>6.3</v>
      </c>
    </row>
    <row r="1937" spans="1:2" x14ac:dyDescent="0.25">
      <c r="A1937" s="2">
        <v>140</v>
      </c>
      <c r="B1937" s="2">
        <v>8.1999999999999993</v>
      </c>
    </row>
    <row r="1938" spans="1:2" x14ac:dyDescent="0.25">
      <c r="A1938" s="2">
        <v>133</v>
      </c>
      <c r="B1938" s="2">
        <v>7.1</v>
      </c>
    </row>
    <row r="1939" spans="1:2" x14ac:dyDescent="0.25">
      <c r="A1939" s="2">
        <v>271</v>
      </c>
      <c r="B1939" s="2">
        <v>7.7</v>
      </c>
    </row>
    <row r="1940" spans="1:2" x14ac:dyDescent="0.25">
      <c r="A1940" s="2">
        <v>112</v>
      </c>
      <c r="B1940" s="2">
        <v>6.5</v>
      </c>
    </row>
    <row r="1941" spans="1:2" x14ac:dyDescent="0.25">
      <c r="A1941" s="2">
        <v>99</v>
      </c>
      <c r="B1941" s="2">
        <v>4.9000000000000004</v>
      </c>
    </row>
    <row r="1942" spans="1:2" x14ac:dyDescent="0.25">
      <c r="A1942" s="2">
        <v>100</v>
      </c>
      <c r="B1942" s="2">
        <v>6.4</v>
      </c>
    </row>
    <row r="1943" spans="1:2" x14ac:dyDescent="0.25">
      <c r="A1943" s="2">
        <v>92</v>
      </c>
      <c r="B1943" s="2">
        <v>5.9</v>
      </c>
    </row>
    <row r="1944" spans="1:2" x14ac:dyDescent="0.25">
      <c r="A1944" s="2">
        <v>105</v>
      </c>
      <c r="B1944" s="2">
        <v>6.2</v>
      </c>
    </row>
    <row r="1945" spans="1:2" x14ac:dyDescent="0.25">
      <c r="A1945" s="2">
        <v>110</v>
      </c>
      <c r="B1945" s="2">
        <v>5.8</v>
      </c>
    </row>
    <row r="1946" spans="1:2" x14ac:dyDescent="0.25">
      <c r="A1946" s="2">
        <v>116</v>
      </c>
      <c r="B1946" s="2">
        <v>6.7</v>
      </c>
    </row>
    <row r="1947" spans="1:2" x14ac:dyDescent="0.25">
      <c r="A1947" s="2">
        <v>88</v>
      </c>
      <c r="B1947" s="2">
        <v>5.9</v>
      </c>
    </row>
    <row r="1948" spans="1:2" x14ac:dyDescent="0.25">
      <c r="A1948" s="2">
        <v>111</v>
      </c>
      <c r="B1948" s="2">
        <v>7.3</v>
      </c>
    </row>
    <row r="1949" spans="1:2" x14ac:dyDescent="0.25">
      <c r="A1949" s="2">
        <v>117</v>
      </c>
      <c r="B1949" s="2">
        <v>4.8</v>
      </c>
    </row>
    <row r="1950" spans="1:2" x14ac:dyDescent="0.25">
      <c r="A1950" s="2">
        <v>95</v>
      </c>
      <c r="B1950" s="2">
        <v>4.0999999999999996</v>
      </c>
    </row>
    <row r="1951" spans="1:2" x14ac:dyDescent="0.25">
      <c r="A1951" s="2">
        <v>95</v>
      </c>
      <c r="B1951" s="2">
        <v>4.9000000000000004</v>
      </c>
    </row>
    <row r="1952" spans="1:2" x14ac:dyDescent="0.25">
      <c r="A1952" s="2">
        <v>127</v>
      </c>
      <c r="B1952" s="2">
        <v>7.9</v>
      </c>
    </row>
    <row r="1953" spans="1:2" x14ac:dyDescent="0.25">
      <c r="A1953" s="2">
        <v>105</v>
      </c>
      <c r="B1953" s="2">
        <v>5.6</v>
      </c>
    </row>
    <row r="1954" spans="1:2" x14ac:dyDescent="0.25">
      <c r="A1954" s="2">
        <v>104</v>
      </c>
      <c r="B1954" s="2">
        <v>5.2</v>
      </c>
    </row>
    <row r="1955" spans="1:2" x14ac:dyDescent="0.25">
      <c r="A1955" s="2">
        <v>95</v>
      </c>
      <c r="B1955" s="2">
        <v>4.0999999999999996</v>
      </c>
    </row>
    <row r="1956" spans="1:2" x14ac:dyDescent="0.25">
      <c r="A1956" s="2">
        <v>121</v>
      </c>
      <c r="B1956" s="2">
        <v>6.6</v>
      </c>
    </row>
    <row r="1957" spans="1:2" x14ac:dyDescent="0.25">
      <c r="A1957" s="2">
        <v>92</v>
      </c>
      <c r="B1957" s="2">
        <v>2.9</v>
      </c>
    </row>
    <row r="1958" spans="1:2" x14ac:dyDescent="0.25">
      <c r="A1958" s="2">
        <v>80</v>
      </c>
      <c r="B1958" s="2">
        <v>7.2</v>
      </c>
    </row>
    <row r="1959" spans="1:2" x14ac:dyDescent="0.25">
      <c r="A1959" s="2">
        <v>107</v>
      </c>
      <c r="B1959" s="2">
        <v>6.5</v>
      </c>
    </row>
    <row r="1960" spans="1:2" x14ac:dyDescent="0.25">
      <c r="A1960" s="2">
        <v>91</v>
      </c>
      <c r="B1960" s="2">
        <v>6.8</v>
      </c>
    </row>
    <row r="1961" spans="1:2" x14ac:dyDescent="0.25">
      <c r="A1961" s="2">
        <v>117</v>
      </c>
      <c r="B1961" s="2">
        <v>7.2</v>
      </c>
    </row>
    <row r="1962" spans="1:2" x14ac:dyDescent="0.25">
      <c r="A1962" s="2">
        <v>107</v>
      </c>
      <c r="B1962" s="2">
        <v>6.8</v>
      </c>
    </row>
    <row r="1963" spans="1:2" x14ac:dyDescent="0.25">
      <c r="A1963" s="2">
        <v>131</v>
      </c>
      <c r="B1963" s="2">
        <v>7.8</v>
      </c>
    </row>
    <row r="1964" spans="1:2" x14ac:dyDescent="0.25">
      <c r="A1964" s="2">
        <v>122</v>
      </c>
      <c r="B1964" s="2">
        <v>6.7</v>
      </c>
    </row>
    <row r="1965" spans="1:2" x14ac:dyDescent="0.25">
      <c r="A1965" s="2">
        <v>88</v>
      </c>
      <c r="B1965" s="2">
        <v>6.1</v>
      </c>
    </row>
    <row r="1966" spans="1:2" x14ac:dyDescent="0.25">
      <c r="A1966" s="2">
        <v>134</v>
      </c>
      <c r="B1966" s="2">
        <v>7.1</v>
      </c>
    </row>
    <row r="1967" spans="1:2" x14ac:dyDescent="0.25">
      <c r="A1967" s="2">
        <v>117</v>
      </c>
      <c r="B1967" s="2">
        <v>5.7</v>
      </c>
    </row>
    <row r="1968" spans="1:2" x14ac:dyDescent="0.25">
      <c r="A1968" s="2">
        <v>80</v>
      </c>
      <c r="B1968" s="2">
        <v>2.9</v>
      </c>
    </row>
    <row r="1969" spans="1:2" x14ac:dyDescent="0.25">
      <c r="A1969" s="2">
        <v>85</v>
      </c>
      <c r="B1969" s="2">
        <v>5.2</v>
      </c>
    </row>
    <row r="1970" spans="1:2" x14ac:dyDescent="0.25">
      <c r="A1970" s="2">
        <v>138</v>
      </c>
      <c r="B1970" s="2">
        <v>5.3</v>
      </c>
    </row>
    <row r="1971" spans="1:2" x14ac:dyDescent="0.25">
      <c r="A1971" s="2">
        <v>121</v>
      </c>
      <c r="B1971" s="2">
        <v>6.2</v>
      </c>
    </row>
    <row r="1972" spans="1:2" x14ac:dyDescent="0.25">
      <c r="A1972" s="2">
        <v>134</v>
      </c>
      <c r="B1972" s="2">
        <v>7.3</v>
      </c>
    </row>
    <row r="1973" spans="1:2" x14ac:dyDescent="0.25">
      <c r="A1973" s="2">
        <v>100</v>
      </c>
      <c r="B1973" s="2">
        <v>6.5</v>
      </c>
    </row>
    <row r="1974" spans="1:2" x14ac:dyDescent="0.25">
      <c r="A1974" s="2">
        <v>119</v>
      </c>
      <c r="B1974" s="2">
        <v>7.7</v>
      </c>
    </row>
    <row r="1975" spans="1:2" x14ac:dyDescent="0.25">
      <c r="A1975" s="2">
        <v>137</v>
      </c>
      <c r="B1975" s="2">
        <v>6.1</v>
      </c>
    </row>
    <row r="1976" spans="1:2" x14ac:dyDescent="0.25">
      <c r="A1976" s="2">
        <v>119</v>
      </c>
      <c r="B1976" s="2">
        <v>7.3</v>
      </c>
    </row>
    <row r="1977" spans="1:2" x14ac:dyDescent="0.25">
      <c r="A1977" s="2">
        <v>139</v>
      </c>
      <c r="B1977" s="2">
        <v>7.2</v>
      </c>
    </row>
    <row r="1978" spans="1:2" x14ac:dyDescent="0.25">
      <c r="A1978" s="2">
        <v>114</v>
      </c>
      <c r="B1978" s="2">
        <v>5.3</v>
      </c>
    </row>
    <row r="1979" spans="1:2" x14ac:dyDescent="0.25">
      <c r="A1979" s="2">
        <v>120</v>
      </c>
      <c r="B1979" s="2">
        <v>6.1</v>
      </c>
    </row>
    <row r="1980" spans="1:2" x14ac:dyDescent="0.25">
      <c r="A1980" s="2">
        <v>98</v>
      </c>
      <c r="B1980" s="2">
        <v>5.8</v>
      </c>
    </row>
    <row r="1981" spans="1:2" x14ac:dyDescent="0.25">
      <c r="A1981" s="2">
        <v>106</v>
      </c>
      <c r="B1981" s="2">
        <v>5.7</v>
      </c>
    </row>
    <row r="1982" spans="1:2" x14ac:dyDescent="0.25">
      <c r="A1982" s="2">
        <v>98</v>
      </c>
      <c r="B1982" s="2">
        <v>6.7</v>
      </c>
    </row>
    <row r="1983" spans="1:2" x14ac:dyDescent="0.25">
      <c r="A1983" s="2">
        <v>107</v>
      </c>
      <c r="B1983" s="2">
        <v>6.5</v>
      </c>
    </row>
    <row r="1984" spans="1:2" x14ac:dyDescent="0.25">
      <c r="A1984" s="2">
        <v>88</v>
      </c>
      <c r="B1984" s="2">
        <v>7.2</v>
      </c>
    </row>
    <row r="1985" spans="1:2" x14ac:dyDescent="0.25">
      <c r="A1985" s="2">
        <v>137</v>
      </c>
      <c r="B1985" s="2">
        <v>7.6</v>
      </c>
    </row>
    <row r="1986" spans="1:2" x14ac:dyDescent="0.25">
      <c r="A1986" s="2">
        <v>100</v>
      </c>
      <c r="B1986" s="2">
        <v>4.5999999999999996</v>
      </c>
    </row>
    <row r="1987" spans="1:2" x14ac:dyDescent="0.25">
      <c r="A1987" s="2">
        <v>115</v>
      </c>
      <c r="B1987" s="2">
        <v>6.9</v>
      </c>
    </row>
    <row r="1988" spans="1:2" x14ac:dyDescent="0.25">
      <c r="A1988" s="2">
        <v>101</v>
      </c>
      <c r="B1988" s="2">
        <v>6.6</v>
      </c>
    </row>
    <row r="1989" spans="1:2" x14ac:dyDescent="0.25">
      <c r="A1989" s="2">
        <v>110</v>
      </c>
      <c r="B1989" s="2">
        <v>6.3</v>
      </c>
    </row>
    <row r="1990" spans="1:2" x14ac:dyDescent="0.25">
      <c r="A1990" s="2">
        <v>94</v>
      </c>
      <c r="B1990" s="2">
        <v>6.2</v>
      </c>
    </row>
    <row r="1991" spans="1:2" x14ac:dyDescent="0.25">
      <c r="A1991" s="2">
        <v>88</v>
      </c>
      <c r="B1991" s="2">
        <v>5.3</v>
      </c>
    </row>
    <row r="1992" spans="1:2" x14ac:dyDescent="0.25">
      <c r="A1992" s="2">
        <v>127</v>
      </c>
      <c r="B1992" s="2">
        <v>7.3</v>
      </c>
    </row>
    <row r="1993" spans="1:2" x14ac:dyDescent="0.25">
      <c r="A1993" s="2">
        <v>95</v>
      </c>
      <c r="B1993" s="2">
        <v>5.6</v>
      </c>
    </row>
    <row r="1994" spans="1:2" x14ac:dyDescent="0.25">
      <c r="A1994" s="2">
        <v>87</v>
      </c>
      <c r="B1994" s="2">
        <v>6.2</v>
      </c>
    </row>
    <row r="1995" spans="1:2" x14ac:dyDescent="0.25">
      <c r="A1995" s="2">
        <v>118</v>
      </c>
      <c r="B1995" s="2">
        <v>5.2</v>
      </c>
    </row>
    <row r="1996" spans="1:2" x14ac:dyDescent="0.25">
      <c r="A1996" s="2">
        <v>107</v>
      </c>
      <c r="B1996" s="2">
        <v>5.3</v>
      </c>
    </row>
    <row r="1997" spans="1:2" x14ac:dyDescent="0.25">
      <c r="A1997" s="2">
        <v>124</v>
      </c>
      <c r="B1997" s="2">
        <v>5.4</v>
      </c>
    </row>
    <row r="1998" spans="1:2" x14ac:dyDescent="0.25">
      <c r="A1998" s="2">
        <v>89</v>
      </c>
      <c r="B1998" s="2">
        <v>4.9000000000000004</v>
      </c>
    </row>
    <row r="1999" spans="1:2" x14ac:dyDescent="0.25">
      <c r="A1999" s="2">
        <v>88</v>
      </c>
      <c r="B1999" s="2">
        <v>5.5</v>
      </c>
    </row>
    <row r="2000" spans="1:2" x14ac:dyDescent="0.25">
      <c r="A2000" s="2">
        <v>118</v>
      </c>
      <c r="B2000" s="2">
        <v>6.7</v>
      </c>
    </row>
    <row r="2001" spans="1:2" x14ac:dyDescent="0.25">
      <c r="A2001" s="2">
        <v>93</v>
      </c>
      <c r="B2001" s="2">
        <v>3.9</v>
      </c>
    </row>
    <row r="2002" spans="1:2" x14ac:dyDescent="0.25">
      <c r="A2002" s="2">
        <v>80</v>
      </c>
      <c r="B2002" s="2">
        <v>7.2</v>
      </c>
    </row>
    <row r="2003" spans="1:2" x14ac:dyDescent="0.25">
      <c r="A2003" s="2">
        <v>120</v>
      </c>
      <c r="B2003" s="2">
        <v>5.0999999999999996</v>
      </c>
    </row>
    <row r="2004" spans="1:2" x14ac:dyDescent="0.25">
      <c r="A2004" s="2">
        <v>98</v>
      </c>
      <c r="B2004" s="2">
        <v>6.5</v>
      </c>
    </row>
    <row r="2005" spans="1:2" x14ac:dyDescent="0.25">
      <c r="A2005" s="2">
        <v>119</v>
      </c>
      <c r="B2005" s="2">
        <v>8.1999999999999993</v>
      </c>
    </row>
    <row r="2006" spans="1:2" x14ac:dyDescent="0.25">
      <c r="A2006" s="2">
        <v>88</v>
      </c>
      <c r="B2006" s="2">
        <v>7.7</v>
      </c>
    </row>
    <row r="2007" spans="1:2" x14ac:dyDescent="0.25">
      <c r="A2007" s="2">
        <v>201</v>
      </c>
      <c r="B2007" s="2">
        <v>7.2</v>
      </c>
    </row>
    <row r="2008" spans="1:2" x14ac:dyDescent="0.25">
      <c r="A2008" s="2">
        <v>90</v>
      </c>
      <c r="B2008" s="2">
        <v>6.1</v>
      </c>
    </row>
    <row r="2009" spans="1:2" x14ac:dyDescent="0.25">
      <c r="A2009" s="2">
        <v>127</v>
      </c>
      <c r="B2009" s="2">
        <v>8.8000000000000007</v>
      </c>
    </row>
    <row r="2010" spans="1:2" x14ac:dyDescent="0.25">
      <c r="A2010" s="2">
        <v>119</v>
      </c>
      <c r="B2010" s="2">
        <v>6.8</v>
      </c>
    </row>
    <row r="2011" spans="1:2" x14ac:dyDescent="0.25">
      <c r="A2011" s="2">
        <v>85</v>
      </c>
      <c r="B2011" s="2">
        <v>6.8</v>
      </c>
    </row>
    <row r="2012" spans="1:2" x14ac:dyDescent="0.25">
      <c r="A2012" s="2">
        <v>98</v>
      </c>
      <c r="B2012" s="2">
        <v>6.7</v>
      </c>
    </row>
    <row r="2013" spans="1:2" x14ac:dyDescent="0.25">
      <c r="A2013" s="2">
        <v>101</v>
      </c>
      <c r="B2013" s="2">
        <v>7.1</v>
      </c>
    </row>
    <row r="2014" spans="1:2" x14ac:dyDescent="0.25">
      <c r="A2014" s="2">
        <v>112</v>
      </c>
      <c r="B2014" s="2">
        <v>7.1</v>
      </c>
    </row>
    <row r="2015" spans="1:2" x14ac:dyDescent="0.25">
      <c r="A2015" s="2">
        <v>97</v>
      </c>
      <c r="B2015" s="2">
        <v>6.1</v>
      </c>
    </row>
    <row r="2016" spans="1:2" x14ac:dyDescent="0.25">
      <c r="A2016" s="2">
        <v>126</v>
      </c>
      <c r="B2016" s="2">
        <v>8</v>
      </c>
    </row>
    <row r="2017" spans="1:2" x14ac:dyDescent="0.25">
      <c r="A2017" s="2">
        <v>106</v>
      </c>
      <c r="B2017" s="2">
        <v>7.5</v>
      </c>
    </row>
    <row r="2018" spans="1:2" x14ac:dyDescent="0.25">
      <c r="A2018" s="2">
        <v>97</v>
      </c>
      <c r="B2018" s="2">
        <v>6.6</v>
      </c>
    </row>
    <row r="2019" spans="1:2" x14ac:dyDescent="0.25">
      <c r="A2019" s="2">
        <v>100</v>
      </c>
      <c r="B2019" s="2">
        <v>5.4</v>
      </c>
    </row>
    <row r="2020" spans="1:2" x14ac:dyDescent="0.25">
      <c r="A2020" s="2">
        <v>114</v>
      </c>
      <c r="B2020" s="2">
        <v>6.1</v>
      </c>
    </row>
    <row r="2021" spans="1:2" x14ac:dyDescent="0.25">
      <c r="A2021" s="2">
        <v>101</v>
      </c>
      <c r="B2021" s="2">
        <v>6.1</v>
      </c>
    </row>
    <row r="2022" spans="1:2" x14ac:dyDescent="0.25">
      <c r="A2022" s="2">
        <v>88</v>
      </c>
      <c r="B2022" s="2">
        <v>5.6</v>
      </c>
    </row>
    <row r="2023" spans="1:2" x14ac:dyDescent="0.25">
      <c r="A2023" s="2">
        <v>93</v>
      </c>
      <c r="B2023" s="2">
        <v>5.8</v>
      </c>
    </row>
    <row r="2024" spans="1:2" x14ac:dyDescent="0.25">
      <c r="A2024" s="2">
        <v>92</v>
      </c>
      <c r="B2024" s="2">
        <v>2.8</v>
      </c>
    </row>
    <row r="2025" spans="1:2" x14ac:dyDescent="0.25">
      <c r="A2025" s="2">
        <v>98</v>
      </c>
      <c r="B2025" s="2">
        <v>6.7</v>
      </c>
    </row>
    <row r="2026" spans="1:2" x14ac:dyDescent="0.25">
      <c r="A2026" s="2">
        <v>94</v>
      </c>
      <c r="B2026" s="2">
        <v>5.0999999999999996</v>
      </c>
    </row>
    <row r="2027" spans="1:2" x14ac:dyDescent="0.25">
      <c r="A2027" s="2">
        <v>102</v>
      </c>
      <c r="B2027" s="2">
        <v>7.2</v>
      </c>
    </row>
    <row r="2028" spans="1:2" x14ac:dyDescent="0.25">
      <c r="A2028" s="2">
        <v>98</v>
      </c>
      <c r="B2028" s="2">
        <v>6</v>
      </c>
    </row>
    <row r="2029" spans="1:2" x14ac:dyDescent="0.25">
      <c r="A2029" s="2">
        <v>121</v>
      </c>
      <c r="B2029" s="2">
        <v>7.2</v>
      </c>
    </row>
    <row r="2030" spans="1:2" x14ac:dyDescent="0.25">
      <c r="A2030" s="2">
        <v>111</v>
      </c>
      <c r="B2030" s="2">
        <v>6.7</v>
      </c>
    </row>
    <row r="2031" spans="1:2" x14ac:dyDescent="0.25">
      <c r="A2031" s="2">
        <v>90</v>
      </c>
      <c r="B2031" s="2">
        <v>6.3</v>
      </c>
    </row>
    <row r="2032" spans="1:2" x14ac:dyDescent="0.25">
      <c r="A2032" s="2">
        <v>100</v>
      </c>
      <c r="B2032" s="2">
        <v>6.2</v>
      </c>
    </row>
    <row r="2033" spans="1:2" x14ac:dyDescent="0.25">
      <c r="A2033" s="2">
        <v>141</v>
      </c>
      <c r="B2033" s="2">
        <v>6.2</v>
      </c>
    </row>
    <row r="2034" spans="1:2" x14ac:dyDescent="0.25">
      <c r="A2034" s="2">
        <v>139</v>
      </c>
      <c r="B2034" s="2">
        <v>6.9</v>
      </c>
    </row>
    <row r="2035" spans="1:2" x14ac:dyDescent="0.25">
      <c r="A2035" s="2">
        <v>114</v>
      </c>
      <c r="B2035" s="2">
        <v>6.8</v>
      </c>
    </row>
    <row r="2036" spans="1:2" x14ac:dyDescent="0.25">
      <c r="A2036" s="2">
        <v>96</v>
      </c>
      <c r="B2036" s="2">
        <v>7.1</v>
      </c>
    </row>
    <row r="2037" spans="1:2" x14ac:dyDescent="0.25">
      <c r="A2037" s="2">
        <v>111</v>
      </c>
      <c r="B2037" s="2">
        <v>7.1</v>
      </c>
    </row>
    <row r="2038" spans="1:2" x14ac:dyDescent="0.25">
      <c r="A2038" s="2">
        <v>127</v>
      </c>
      <c r="B2038" s="2">
        <v>7</v>
      </c>
    </row>
    <row r="2039" spans="1:2" x14ac:dyDescent="0.25">
      <c r="A2039" s="2">
        <v>107</v>
      </c>
      <c r="B2039" s="2">
        <v>7.1</v>
      </c>
    </row>
    <row r="2040" spans="1:2" x14ac:dyDescent="0.25">
      <c r="A2040" s="2">
        <v>97</v>
      </c>
      <c r="B2040" s="2">
        <v>6.4</v>
      </c>
    </row>
    <row r="2041" spans="1:2" x14ac:dyDescent="0.25">
      <c r="A2041" s="2">
        <v>127</v>
      </c>
      <c r="B2041" s="2">
        <v>7</v>
      </c>
    </row>
    <row r="2042" spans="1:2" x14ac:dyDescent="0.25">
      <c r="A2042" s="2">
        <v>110</v>
      </c>
      <c r="B2042" s="2">
        <v>6.2</v>
      </c>
    </row>
    <row r="2043" spans="1:2" x14ac:dyDescent="0.25">
      <c r="A2043" s="2">
        <v>135</v>
      </c>
      <c r="B2043" s="2">
        <v>7.5</v>
      </c>
    </row>
    <row r="2044" spans="1:2" x14ac:dyDescent="0.25">
      <c r="A2044" s="2">
        <v>84</v>
      </c>
      <c r="B2044" s="2">
        <v>4.8</v>
      </c>
    </row>
    <row r="2045" spans="1:2" x14ac:dyDescent="0.25">
      <c r="A2045" s="2">
        <v>240</v>
      </c>
      <c r="B2045" s="2">
        <v>8.1</v>
      </c>
    </row>
    <row r="2046" spans="1:2" x14ac:dyDescent="0.25">
      <c r="A2046" s="2">
        <v>122</v>
      </c>
      <c r="B2046" s="2">
        <v>7.3</v>
      </c>
    </row>
    <row r="2047" spans="1:2" x14ac:dyDescent="0.25">
      <c r="A2047" s="2">
        <v>114</v>
      </c>
      <c r="B2047" s="2">
        <v>5.8</v>
      </c>
    </row>
    <row r="2048" spans="1:2" x14ac:dyDescent="0.25">
      <c r="A2048" s="2">
        <v>132</v>
      </c>
      <c r="B2048" s="2">
        <v>7.6</v>
      </c>
    </row>
    <row r="2049" spans="1:2" x14ac:dyDescent="0.25">
      <c r="A2049" s="2">
        <v>170</v>
      </c>
      <c r="B2049" s="2">
        <v>5.6</v>
      </c>
    </row>
    <row r="2050" spans="1:2" x14ac:dyDescent="0.25">
      <c r="A2050" s="2">
        <v>133</v>
      </c>
      <c r="B2050" s="2">
        <v>7</v>
      </c>
    </row>
    <row r="2051" spans="1:2" x14ac:dyDescent="0.25">
      <c r="A2051" s="2">
        <v>112</v>
      </c>
      <c r="B2051" s="2">
        <v>6.6</v>
      </c>
    </row>
    <row r="2052" spans="1:2" x14ac:dyDescent="0.25">
      <c r="A2052" s="2">
        <v>108</v>
      </c>
      <c r="B2052" s="2">
        <v>6.5</v>
      </c>
    </row>
    <row r="2053" spans="1:2" x14ac:dyDescent="0.25">
      <c r="A2053" s="2">
        <v>115</v>
      </c>
      <c r="B2053" s="2">
        <v>7.4</v>
      </c>
    </row>
    <row r="2054" spans="1:2" x14ac:dyDescent="0.25">
      <c r="A2054" s="2">
        <v>83</v>
      </c>
      <c r="B2054" s="2">
        <v>4.5999999999999996</v>
      </c>
    </row>
    <row r="2055" spans="1:2" x14ac:dyDescent="0.25">
      <c r="A2055" s="2">
        <v>105</v>
      </c>
      <c r="B2055" s="2">
        <v>6.4</v>
      </c>
    </row>
    <row r="2056" spans="1:2" x14ac:dyDescent="0.25">
      <c r="A2056" s="2">
        <v>110</v>
      </c>
      <c r="B2056" s="2">
        <v>6</v>
      </c>
    </row>
    <row r="2057" spans="1:2" x14ac:dyDescent="0.25">
      <c r="A2057" s="2">
        <v>108</v>
      </c>
      <c r="B2057" s="2">
        <v>6.4</v>
      </c>
    </row>
    <row r="2058" spans="1:2" x14ac:dyDescent="0.25">
      <c r="A2058" s="2">
        <v>96</v>
      </c>
      <c r="B2058" s="2">
        <v>5.9</v>
      </c>
    </row>
    <row r="2059" spans="1:2" x14ac:dyDescent="0.25">
      <c r="A2059" s="2">
        <v>94</v>
      </c>
      <c r="B2059" s="2">
        <v>6.4</v>
      </c>
    </row>
    <row r="2060" spans="1:2" x14ac:dyDescent="0.25">
      <c r="A2060" s="2">
        <v>142</v>
      </c>
      <c r="B2060" s="2">
        <v>6.6</v>
      </c>
    </row>
    <row r="2061" spans="1:2" x14ac:dyDescent="0.25">
      <c r="A2061" s="2">
        <v>104</v>
      </c>
      <c r="B2061" s="2">
        <v>6.9</v>
      </c>
    </row>
    <row r="2062" spans="1:2" x14ac:dyDescent="0.25">
      <c r="A2062" s="2">
        <v>136</v>
      </c>
      <c r="B2062" s="2">
        <v>6.9</v>
      </c>
    </row>
    <row r="2063" spans="1:2" x14ac:dyDescent="0.25">
      <c r="A2063" s="2">
        <v>106</v>
      </c>
      <c r="B2063" s="2">
        <v>5.8</v>
      </c>
    </row>
    <row r="2064" spans="1:2" x14ac:dyDescent="0.25">
      <c r="A2064" s="2">
        <v>106</v>
      </c>
      <c r="B2064" s="2">
        <v>6.4</v>
      </c>
    </row>
    <row r="2065" spans="1:2" x14ac:dyDescent="0.25">
      <c r="A2065" s="2">
        <v>98</v>
      </c>
      <c r="B2065" s="2">
        <v>5.3</v>
      </c>
    </row>
    <row r="2066" spans="1:2" x14ac:dyDescent="0.25">
      <c r="A2066" s="2">
        <v>100</v>
      </c>
      <c r="B2066" s="2">
        <v>6.5</v>
      </c>
    </row>
    <row r="2067" spans="1:2" x14ac:dyDescent="0.25">
      <c r="A2067" s="2">
        <v>95</v>
      </c>
      <c r="B2067" s="2">
        <v>5.7</v>
      </c>
    </row>
    <row r="2068" spans="1:2" x14ac:dyDescent="0.25">
      <c r="A2068" s="2">
        <v>107</v>
      </c>
      <c r="B2068" s="2">
        <v>6.7</v>
      </c>
    </row>
    <row r="2069" spans="1:2" x14ac:dyDescent="0.25">
      <c r="A2069" s="2">
        <v>104</v>
      </c>
      <c r="B2069" s="2">
        <v>3.9</v>
      </c>
    </row>
    <row r="2070" spans="1:2" x14ac:dyDescent="0.25">
      <c r="A2070" s="2">
        <v>104</v>
      </c>
      <c r="B2070" s="2">
        <v>4.0999999999999996</v>
      </c>
    </row>
    <row r="2071" spans="1:2" x14ac:dyDescent="0.25">
      <c r="A2071" s="2">
        <v>143</v>
      </c>
      <c r="B2071" s="2">
        <v>6.2</v>
      </c>
    </row>
    <row r="2072" spans="1:2" x14ac:dyDescent="0.25">
      <c r="A2072" s="2">
        <v>77</v>
      </c>
      <c r="B2072" s="2">
        <v>3.8</v>
      </c>
    </row>
    <row r="2073" spans="1:2" x14ac:dyDescent="0.25">
      <c r="A2073" s="2">
        <v>96</v>
      </c>
      <c r="B2073" s="2">
        <v>5.0999999999999996</v>
      </c>
    </row>
    <row r="2074" spans="1:2" x14ac:dyDescent="0.25">
      <c r="A2074" s="2">
        <v>114</v>
      </c>
      <c r="B2074" s="2">
        <v>6.4</v>
      </c>
    </row>
    <row r="2075" spans="1:2" x14ac:dyDescent="0.25">
      <c r="A2075" s="2">
        <v>145</v>
      </c>
      <c r="B2075" s="2">
        <v>7.8</v>
      </c>
    </row>
    <row r="2076" spans="1:2" x14ac:dyDescent="0.25">
      <c r="A2076" s="2">
        <v>116</v>
      </c>
      <c r="B2076" s="2">
        <v>7.8</v>
      </c>
    </row>
    <row r="2077" spans="1:2" x14ac:dyDescent="0.25">
      <c r="A2077" s="2">
        <v>100</v>
      </c>
      <c r="B2077" s="2">
        <v>6.1</v>
      </c>
    </row>
    <row r="2078" spans="1:2" x14ac:dyDescent="0.25">
      <c r="A2078" s="2">
        <v>104</v>
      </c>
      <c r="B2078" s="2">
        <v>5.8</v>
      </c>
    </row>
    <row r="2079" spans="1:2" x14ac:dyDescent="0.25">
      <c r="A2079" s="2">
        <v>92</v>
      </c>
      <c r="B2079" s="2">
        <v>6.3</v>
      </c>
    </row>
    <row r="2080" spans="1:2" x14ac:dyDescent="0.25">
      <c r="A2080" s="2">
        <v>92</v>
      </c>
      <c r="B2080" s="2">
        <v>7.7</v>
      </c>
    </row>
    <row r="2081" spans="1:2" x14ac:dyDescent="0.25">
      <c r="A2081" s="2">
        <v>105</v>
      </c>
      <c r="B2081" s="2">
        <v>5.4</v>
      </c>
    </row>
    <row r="2082" spans="1:2" x14ac:dyDescent="0.25">
      <c r="A2082" s="2">
        <v>120</v>
      </c>
      <c r="B2082" s="2">
        <v>7.3</v>
      </c>
    </row>
    <row r="2083" spans="1:2" x14ac:dyDescent="0.25">
      <c r="A2083" s="2">
        <v>116</v>
      </c>
      <c r="B2083" s="2">
        <v>6.8</v>
      </c>
    </row>
    <row r="2084" spans="1:2" x14ac:dyDescent="0.25">
      <c r="A2084" s="2">
        <v>119</v>
      </c>
      <c r="B2084" s="2">
        <v>7.3</v>
      </c>
    </row>
    <row r="2085" spans="1:2" x14ac:dyDescent="0.25">
      <c r="A2085" s="2">
        <v>101</v>
      </c>
      <c r="B2085" s="2">
        <v>6.5</v>
      </c>
    </row>
    <row r="2086" spans="1:2" x14ac:dyDescent="0.25">
      <c r="A2086" s="2">
        <v>117</v>
      </c>
      <c r="B2086" s="2">
        <v>7.2</v>
      </c>
    </row>
    <row r="2087" spans="1:2" x14ac:dyDescent="0.25">
      <c r="A2087" s="2">
        <v>106</v>
      </c>
      <c r="B2087" s="2">
        <v>6.7</v>
      </c>
    </row>
    <row r="2088" spans="1:2" x14ac:dyDescent="0.25">
      <c r="A2088" s="2">
        <v>112</v>
      </c>
      <c r="B2088" s="2">
        <v>6.3</v>
      </c>
    </row>
    <row r="2089" spans="1:2" x14ac:dyDescent="0.25">
      <c r="A2089" s="2">
        <v>136</v>
      </c>
      <c r="B2089" s="2">
        <v>5.9</v>
      </c>
    </row>
    <row r="2090" spans="1:2" x14ac:dyDescent="0.25">
      <c r="A2090" s="2">
        <v>81</v>
      </c>
      <c r="B2090" s="2">
        <v>7.8</v>
      </c>
    </row>
    <row r="2091" spans="1:2" x14ac:dyDescent="0.25">
      <c r="A2091" s="2">
        <v>87</v>
      </c>
      <c r="B2091" s="2">
        <v>7.4</v>
      </c>
    </row>
    <row r="2092" spans="1:2" x14ac:dyDescent="0.25">
      <c r="A2092" s="2">
        <v>96</v>
      </c>
      <c r="B2092" s="2">
        <v>4.8</v>
      </c>
    </row>
    <row r="2093" spans="1:2" x14ac:dyDescent="0.25">
      <c r="A2093" s="2">
        <v>106</v>
      </c>
      <c r="B2093" s="2">
        <v>6.3</v>
      </c>
    </row>
    <row r="2094" spans="1:2" x14ac:dyDescent="0.25">
      <c r="A2094" s="2">
        <v>122</v>
      </c>
      <c r="B2094" s="2">
        <v>7.8</v>
      </c>
    </row>
    <row r="2095" spans="1:2" x14ac:dyDescent="0.25">
      <c r="A2095" s="2">
        <v>123</v>
      </c>
      <c r="B2095" s="2">
        <v>7.5</v>
      </c>
    </row>
    <row r="2096" spans="1:2" x14ac:dyDescent="0.25">
      <c r="A2096" s="2">
        <v>133</v>
      </c>
      <c r="B2096" s="2">
        <v>6</v>
      </c>
    </row>
    <row r="2097" spans="1:2" x14ac:dyDescent="0.25">
      <c r="A2097" s="2">
        <v>92</v>
      </c>
      <c r="B2097" s="2">
        <v>6.8</v>
      </c>
    </row>
    <row r="2098" spans="1:2" x14ac:dyDescent="0.25">
      <c r="A2098" s="2">
        <v>110</v>
      </c>
      <c r="B2098" s="2">
        <v>6.6</v>
      </c>
    </row>
    <row r="2099" spans="1:2" x14ac:dyDescent="0.25">
      <c r="A2099" s="2">
        <v>104</v>
      </c>
      <c r="B2099" s="2">
        <v>4.5999999999999996</v>
      </c>
    </row>
    <row r="2100" spans="1:2" x14ac:dyDescent="0.25">
      <c r="A2100" s="2">
        <v>98</v>
      </c>
      <c r="B2100" s="2">
        <v>7.1</v>
      </c>
    </row>
    <row r="2101" spans="1:2" x14ac:dyDescent="0.25">
      <c r="A2101" s="2">
        <v>120</v>
      </c>
      <c r="B2101" s="2">
        <v>6.1</v>
      </c>
    </row>
    <row r="2102" spans="1:2" x14ac:dyDescent="0.25">
      <c r="A2102" s="2">
        <v>112</v>
      </c>
      <c r="B2102" s="2">
        <v>6.7</v>
      </c>
    </row>
    <row r="2103" spans="1:2" x14ac:dyDescent="0.25">
      <c r="A2103" s="2">
        <v>127</v>
      </c>
      <c r="B2103" s="2">
        <v>7.1</v>
      </c>
    </row>
    <row r="2104" spans="1:2" x14ac:dyDescent="0.25">
      <c r="A2104" s="2">
        <v>102</v>
      </c>
      <c r="B2104" s="2">
        <v>5.8</v>
      </c>
    </row>
    <row r="2105" spans="1:2" x14ac:dyDescent="0.25">
      <c r="A2105" s="2">
        <v>91</v>
      </c>
      <c r="B2105" s="2">
        <v>6.7</v>
      </c>
    </row>
    <row r="2106" spans="1:2" x14ac:dyDescent="0.25">
      <c r="A2106" s="2">
        <v>114</v>
      </c>
      <c r="B2106" s="2">
        <v>5.8</v>
      </c>
    </row>
    <row r="2107" spans="1:2" x14ac:dyDescent="0.25">
      <c r="A2107" s="2">
        <v>115</v>
      </c>
      <c r="B2107" s="2">
        <v>6.8</v>
      </c>
    </row>
    <row r="2108" spans="1:2" x14ac:dyDescent="0.25">
      <c r="A2108" s="2">
        <v>115</v>
      </c>
      <c r="B2108" s="2">
        <v>8.5</v>
      </c>
    </row>
    <row r="2109" spans="1:2" x14ac:dyDescent="0.25">
      <c r="A2109" s="2">
        <v>120</v>
      </c>
      <c r="B2109" s="2">
        <v>6.6</v>
      </c>
    </row>
    <row r="2110" spans="1:2" x14ac:dyDescent="0.25">
      <c r="A2110" s="2">
        <v>135</v>
      </c>
      <c r="B2110" s="2">
        <v>7.7</v>
      </c>
    </row>
    <row r="2111" spans="1:2" x14ac:dyDescent="0.25">
      <c r="A2111" s="2">
        <v>90</v>
      </c>
      <c r="B2111" s="2">
        <v>4.7</v>
      </c>
    </row>
    <row r="2112" spans="1:2" x14ac:dyDescent="0.25">
      <c r="A2112" s="2">
        <v>100</v>
      </c>
      <c r="B2112" s="2">
        <v>6.4</v>
      </c>
    </row>
    <row r="2113" spans="1:2" x14ac:dyDescent="0.25">
      <c r="A2113" s="2">
        <v>105</v>
      </c>
      <c r="B2113" s="2">
        <v>5.5</v>
      </c>
    </row>
    <row r="2114" spans="1:2" x14ac:dyDescent="0.25">
      <c r="A2114" s="2">
        <v>138</v>
      </c>
      <c r="B2114" s="2">
        <v>8.6</v>
      </c>
    </row>
    <row r="2115" spans="1:2" x14ac:dyDescent="0.25">
      <c r="A2115" s="2">
        <v>94</v>
      </c>
      <c r="B2115" s="2">
        <v>7</v>
      </c>
    </row>
    <row r="2116" spans="1:2" x14ac:dyDescent="0.25">
      <c r="A2116" s="2">
        <v>101</v>
      </c>
      <c r="B2116" s="2">
        <v>7.1</v>
      </c>
    </row>
    <row r="2117" spans="1:2" x14ac:dyDescent="0.25">
      <c r="A2117" s="2">
        <v>131</v>
      </c>
      <c r="B2117" s="2">
        <v>5.7</v>
      </c>
    </row>
    <row r="2118" spans="1:2" x14ac:dyDescent="0.25">
      <c r="A2118" s="2">
        <v>91</v>
      </c>
      <c r="B2118" s="2">
        <v>3.7</v>
      </c>
    </row>
    <row r="2119" spans="1:2" x14ac:dyDescent="0.25">
      <c r="A2119" s="2">
        <v>112</v>
      </c>
      <c r="B2119" s="2">
        <v>7.5</v>
      </c>
    </row>
    <row r="2120" spans="1:2" x14ac:dyDescent="0.25">
      <c r="A2120" s="2">
        <v>95</v>
      </c>
      <c r="B2120" s="2">
        <v>4.5999999999999996</v>
      </c>
    </row>
    <row r="2121" spans="1:2" x14ac:dyDescent="0.25">
      <c r="A2121" s="2">
        <v>100</v>
      </c>
      <c r="B2121" s="2">
        <v>4.9000000000000004</v>
      </c>
    </row>
    <row r="2122" spans="1:2" x14ac:dyDescent="0.25">
      <c r="A2122" s="2">
        <v>105</v>
      </c>
      <c r="B2122" s="2">
        <v>6.9</v>
      </c>
    </row>
    <row r="2123" spans="1:2" x14ac:dyDescent="0.25">
      <c r="A2123" s="2">
        <v>108</v>
      </c>
      <c r="B2123" s="2">
        <v>7.1</v>
      </c>
    </row>
    <row r="2124" spans="1:2" x14ac:dyDescent="0.25">
      <c r="A2124" s="2">
        <v>101</v>
      </c>
      <c r="B2124" s="2">
        <v>5.8</v>
      </c>
    </row>
    <row r="2125" spans="1:2" x14ac:dyDescent="0.25">
      <c r="A2125" s="2">
        <v>114</v>
      </c>
      <c r="B2125" s="2">
        <v>7</v>
      </c>
    </row>
    <row r="2126" spans="1:2" x14ac:dyDescent="0.25">
      <c r="A2126" s="2">
        <v>109</v>
      </c>
      <c r="B2126" s="2">
        <v>5.4</v>
      </c>
    </row>
    <row r="2127" spans="1:2" x14ac:dyDescent="0.25">
      <c r="A2127" s="2">
        <v>115</v>
      </c>
      <c r="B2127" s="2">
        <v>7.3</v>
      </c>
    </row>
    <row r="2128" spans="1:2" x14ac:dyDescent="0.25">
      <c r="A2128" s="2">
        <v>117</v>
      </c>
      <c r="B2128" s="2">
        <v>7.1</v>
      </c>
    </row>
    <row r="2129" spans="1:2" x14ac:dyDescent="0.25">
      <c r="A2129" s="2">
        <v>107</v>
      </c>
      <c r="B2129" s="2">
        <v>5.8</v>
      </c>
    </row>
    <row r="2130" spans="1:2" x14ac:dyDescent="0.25">
      <c r="A2130" s="2">
        <v>134</v>
      </c>
      <c r="B2130" s="2">
        <v>8.1</v>
      </c>
    </row>
    <row r="2131" spans="1:2" x14ac:dyDescent="0.25">
      <c r="A2131" s="2">
        <v>118</v>
      </c>
      <c r="B2131" s="2">
        <v>5.7</v>
      </c>
    </row>
    <row r="2132" spans="1:2" x14ac:dyDescent="0.25">
      <c r="A2132" s="2">
        <v>121</v>
      </c>
      <c r="B2132" s="2">
        <v>4.4000000000000004</v>
      </c>
    </row>
    <row r="2133" spans="1:2" x14ac:dyDescent="0.25">
      <c r="A2133" s="2">
        <v>105</v>
      </c>
      <c r="B2133" s="2">
        <v>7.9</v>
      </c>
    </row>
    <row r="2134" spans="1:2" x14ac:dyDescent="0.25">
      <c r="A2134" s="2">
        <v>110</v>
      </c>
      <c r="B2134" s="2">
        <v>7.6</v>
      </c>
    </row>
    <row r="2135" spans="1:2" x14ac:dyDescent="0.25">
      <c r="A2135" s="2">
        <v>114</v>
      </c>
      <c r="B2135" s="2">
        <v>4.8</v>
      </c>
    </row>
    <row r="2136" spans="1:2" x14ac:dyDescent="0.25">
      <c r="A2136" s="2">
        <v>104</v>
      </c>
      <c r="B2136" s="2">
        <v>7.8</v>
      </c>
    </row>
    <row r="2137" spans="1:2" x14ac:dyDescent="0.25">
      <c r="A2137" s="2">
        <v>100</v>
      </c>
      <c r="B2137" s="2">
        <v>6.7</v>
      </c>
    </row>
    <row r="2138" spans="1:2" x14ac:dyDescent="0.25">
      <c r="A2138" s="2">
        <v>85</v>
      </c>
      <c r="B2138" s="2">
        <v>2.7</v>
      </c>
    </row>
    <row r="2139" spans="1:2" x14ac:dyDescent="0.25">
      <c r="A2139" s="2">
        <v>72</v>
      </c>
      <c r="B2139" s="2">
        <v>5.8</v>
      </c>
    </row>
    <row r="2140" spans="1:2" x14ac:dyDescent="0.25">
      <c r="A2140" s="2">
        <v>128</v>
      </c>
      <c r="B2140" s="2">
        <v>7.5</v>
      </c>
    </row>
    <row r="2141" spans="1:2" x14ac:dyDescent="0.25">
      <c r="A2141" s="2">
        <v>72</v>
      </c>
      <c r="B2141" s="2">
        <v>5.4</v>
      </c>
    </row>
    <row r="2142" spans="1:2" x14ac:dyDescent="0.25">
      <c r="A2142" s="2">
        <v>89</v>
      </c>
      <c r="B2142" s="2">
        <v>4.0999999999999996</v>
      </c>
    </row>
    <row r="2143" spans="1:2" x14ac:dyDescent="0.25">
      <c r="A2143" s="2">
        <v>96</v>
      </c>
      <c r="B2143" s="2">
        <v>5.9</v>
      </c>
    </row>
    <row r="2144" spans="1:2" x14ac:dyDescent="0.25">
      <c r="A2144" s="2">
        <v>77</v>
      </c>
      <c r="B2144" s="2">
        <v>6.3</v>
      </c>
    </row>
    <row r="2145" spans="1:2" x14ac:dyDescent="0.25">
      <c r="A2145" s="2">
        <v>123</v>
      </c>
      <c r="B2145" s="2">
        <v>7</v>
      </c>
    </row>
    <row r="2146" spans="1:2" x14ac:dyDescent="0.25">
      <c r="A2146" s="2">
        <v>111</v>
      </c>
      <c r="B2146" s="2">
        <v>6.8</v>
      </c>
    </row>
    <row r="2147" spans="1:2" x14ac:dyDescent="0.25">
      <c r="A2147" s="2">
        <v>93</v>
      </c>
      <c r="B2147" s="2">
        <v>2.2999999999999998</v>
      </c>
    </row>
    <row r="2148" spans="1:2" x14ac:dyDescent="0.25">
      <c r="A2148" s="2">
        <v>129</v>
      </c>
      <c r="B2148" s="2">
        <v>6.9</v>
      </c>
    </row>
    <row r="2149" spans="1:2" x14ac:dyDescent="0.25">
      <c r="A2149" s="2">
        <v>128</v>
      </c>
      <c r="B2149" s="2">
        <v>8.1</v>
      </c>
    </row>
    <row r="2150" spans="1:2" x14ac:dyDescent="0.25">
      <c r="A2150" s="2">
        <v>110</v>
      </c>
      <c r="B2150" s="2">
        <v>6.1</v>
      </c>
    </row>
    <row r="2151" spans="1:2" x14ac:dyDescent="0.25">
      <c r="A2151" s="2">
        <v>137</v>
      </c>
      <c r="B2151" s="2">
        <v>5</v>
      </c>
    </row>
    <row r="2152" spans="1:2" x14ac:dyDescent="0.25">
      <c r="A2152" s="2">
        <v>124</v>
      </c>
      <c r="B2152" s="2">
        <v>5.5</v>
      </c>
    </row>
    <row r="2153" spans="1:2" x14ac:dyDescent="0.25">
      <c r="A2153" s="2">
        <v>93</v>
      </c>
      <c r="B2153" s="2">
        <v>6.2</v>
      </c>
    </row>
    <row r="2154" spans="1:2" x14ac:dyDescent="0.25">
      <c r="A2154" s="2">
        <v>115</v>
      </c>
      <c r="B2154" s="2">
        <v>6.2</v>
      </c>
    </row>
    <row r="2155" spans="1:2" x14ac:dyDescent="0.25">
      <c r="A2155" s="2">
        <v>98</v>
      </c>
      <c r="B2155" s="2">
        <v>5.9</v>
      </c>
    </row>
    <row r="2156" spans="1:2" x14ac:dyDescent="0.25">
      <c r="A2156" s="2">
        <v>105</v>
      </c>
      <c r="B2156" s="2">
        <v>6.3</v>
      </c>
    </row>
    <row r="2157" spans="1:2" x14ac:dyDescent="0.25">
      <c r="A2157" s="2">
        <v>127</v>
      </c>
      <c r="B2157" s="2">
        <v>6.7</v>
      </c>
    </row>
    <row r="2158" spans="1:2" x14ac:dyDescent="0.25">
      <c r="A2158" s="2">
        <v>82</v>
      </c>
      <c r="B2158" s="2">
        <v>3.5</v>
      </c>
    </row>
    <row r="2159" spans="1:2" x14ac:dyDescent="0.25">
      <c r="A2159" s="2">
        <v>143</v>
      </c>
      <c r="B2159" s="2">
        <v>7.5</v>
      </c>
    </row>
    <row r="2160" spans="1:2" x14ac:dyDescent="0.25">
      <c r="A2160" s="2">
        <v>103</v>
      </c>
      <c r="B2160" s="2">
        <v>6.6</v>
      </c>
    </row>
    <row r="2161" spans="1:2" x14ac:dyDescent="0.25">
      <c r="A2161" s="2">
        <v>104</v>
      </c>
      <c r="B2161" s="2">
        <v>7.5</v>
      </c>
    </row>
    <row r="2162" spans="1:2" x14ac:dyDescent="0.25">
      <c r="A2162" s="2">
        <v>98</v>
      </c>
      <c r="B2162" s="2">
        <v>7.2</v>
      </c>
    </row>
    <row r="2163" spans="1:2" x14ac:dyDescent="0.25">
      <c r="A2163" s="2">
        <v>92</v>
      </c>
      <c r="B2163" s="2">
        <v>4.8</v>
      </c>
    </row>
    <row r="2164" spans="1:2" x14ac:dyDescent="0.25">
      <c r="A2164" s="2">
        <v>123</v>
      </c>
      <c r="B2164" s="2">
        <v>6.6</v>
      </c>
    </row>
    <row r="2165" spans="1:2" x14ac:dyDescent="0.25">
      <c r="A2165" s="2">
        <v>88</v>
      </c>
      <c r="B2165" s="2">
        <v>3.5</v>
      </c>
    </row>
    <row r="2166" spans="1:2" x14ac:dyDescent="0.25">
      <c r="A2166" s="2">
        <v>158</v>
      </c>
      <c r="B2166" s="2">
        <v>6.7</v>
      </c>
    </row>
    <row r="2167" spans="1:2" x14ac:dyDescent="0.25">
      <c r="A2167" s="2">
        <v>128</v>
      </c>
      <c r="B2167" s="2">
        <v>7.6</v>
      </c>
    </row>
    <row r="2168" spans="1:2" x14ac:dyDescent="0.25">
      <c r="A2168" s="2">
        <v>107</v>
      </c>
      <c r="B2168" s="2">
        <v>6.3</v>
      </c>
    </row>
    <row r="2169" spans="1:2" x14ac:dyDescent="0.25">
      <c r="A2169" s="2">
        <v>91</v>
      </c>
      <c r="B2169" s="2">
        <v>5.5</v>
      </c>
    </row>
    <row r="2170" spans="1:2" x14ac:dyDescent="0.25">
      <c r="A2170" s="2">
        <v>90</v>
      </c>
      <c r="B2170" s="2">
        <v>6.3</v>
      </c>
    </row>
    <row r="2171" spans="1:2" x14ac:dyDescent="0.25">
      <c r="A2171" s="2">
        <v>115</v>
      </c>
      <c r="B2171" s="2">
        <v>6.5</v>
      </c>
    </row>
    <row r="2172" spans="1:2" x14ac:dyDescent="0.25">
      <c r="A2172" s="2">
        <v>101</v>
      </c>
      <c r="B2172" s="2">
        <v>5.6</v>
      </c>
    </row>
    <row r="2173" spans="1:2" x14ac:dyDescent="0.25">
      <c r="A2173" s="2">
        <v>113</v>
      </c>
      <c r="B2173" s="2">
        <v>6.9</v>
      </c>
    </row>
    <row r="2174" spans="1:2" x14ac:dyDescent="0.25">
      <c r="A2174" s="2">
        <v>113</v>
      </c>
      <c r="B2174" s="2">
        <v>7.6</v>
      </c>
    </row>
    <row r="2175" spans="1:2" x14ac:dyDescent="0.25">
      <c r="A2175" s="2">
        <v>87</v>
      </c>
      <c r="B2175" s="2">
        <v>3.9</v>
      </c>
    </row>
    <row r="2176" spans="1:2" x14ac:dyDescent="0.25">
      <c r="A2176" s="2">
        <v>101</v>
      </c>
      <c r="B2176" s="2">
        <v>6.1</v>
      </c>
    </row>
    <row r="2177" spans="1:2" x14ac:dyDescent="0.25">
      <c r="A2177" s="2">
        <v>111</v>
      </c>
      <c r="B2177" s="2">
        <v>7.3</v>
      </c>
    </row>
    <row r="2178" spans="1:2" x14ac:dyDescent="0.25">
      <c r="A2178" s="2">
        <v>108</v>
      </c>
      <c r="B2178" s="2">
        <v>8.3000000000000007</v>
      </c>
    </row>
    <row r="2179" spans="1:2" x14ac:dyDescent="0.25">
      <c r="A2179" s="2">
        <v>105</v>
      </c>
      <c r="B2179" s="2">
        <v>5.8</v>
      </c>
    </row>
    <row r="2180" spans="1:2" x14ac:dyDescent="0.25">
      <c r="A2180" s="2">
        <v>109</v>
      </c>
      <c r="B2180" s="2">
        <v>6.8</v>
      </c>
    </row>
    <row r="2181" spans="1:2" x14ac:dyDescent="0.25">
      <c r="A2181" s="2">
        <v>109</v>
      </c>
      <c r="B2181" s="2">
        <v>7</v>
      </c>
    </row>
    <row r="2182" spans="1:2" x14ac:dyDescent="0.25">
      <c r="A2182" s="2">
        <v>99</v>
      </c>
      <c r="B2182" s="2">
        <v>5.9</v>
      </c>
    </row>
    <row r="2183" spans="1:2" x14ac:dyDescent="0.25">
      <c r="A2183" s="2">
        <v>98</v>
      </c>
      <c r="B2183" s="2">
        <v>6.5</v>
      </c>
    </row>
    <row r="2184" spans="1:2" x14ac:dyDescent="0.25">
      <c r="A2184" s="2">
        <v>104</v>
      </c>
      <c r="B2184" s="2">
        <v>6.4</v>
      </c>
    </row>
    <row r="2185" spans="1:2" x14ac:dyDescent="0.25">
      <c r="A2185" s="2">
        <v>109</v>
      </c>
      <c r="B2185" s="2">
        <v>5.8</v>
      </c>
    </row>
    <row r="2186" spans="1:2" x14ac:dyDescent="0.25">
      <c r="A2186" s="2">
        <v>75</v>
      </c>
      <c r="B2186" s="2">
        <v>5.0999999999999996</v>
      </c>
    </row>
    <row r="2187" spans="1:2" x14ac:dyDescent="0.25">
      <c r="A2187" s="2">
        <v>119</v>
      </c>
      <c r="B2187" s="2">
        <v>6.8</v>
      </c>
    </row>
    <row r="2188" spans="1:2" x14ac:dyDescent="0.25">
      <c r="A2188" s="2">
        <v>90</v>
      </c>
      <c r="B2188" s="2">
        <v>5.3</v>
      </c>
    </row>
    <row r="2189" spans="1:2" x14ac:dyDescent="0.25">
      <c r="A2189" s="2">
        <v>97</v>
      </c>
      <c r="B2189" s="2">
        <v>5.3</v>
      </c>
    </row>
    <row r="2190" spans="1:2" x14ac:dyDescent="0.25">
      <c r="A2190" s="2">
        <v>103</v>
      </c>
      <c r="B2190" s="2">
        <v>6.4</v>
      </c>
    </row>
    <row r="2191" spans="1:2" x14ac:dyDescent="0.25">
      <c r="A2191" s="2">
        <v>89</v>
      </c>
      <c r="B2191" s="2">
        <v>4.9000000000000004</v>
      </c>
    </row>
    <row r="2192" spans="1:2" x14ac:dyDescent="0.25">
      <c r="A2192" s="2">
        <v>106</v>
      </c>
      <c r="B2192" s="2">
        <v>6.8</v>
      </c>
    </row>
    <row r="2193" spans="1:2" x14ac:dyDescent="0.25">
      <c r="A2193" s="2">
        <v>96</v>
      </c>
      <c r="B2193" s="2">
        <v>7.1</v>
      </c>
    </row>
    <row r="2194" spans="1:2" x14ac:dyDescent="0.25">
      <c r="A2194" s="2">
        <v>115</v>
      </c>
      <c r="B2194" s="2">
        <v>6.8</v>
      </c>
    </row>
    <row r="2195" spans="1:2" x14ac:dyDescent="0.25">
      <c r="A2195" s="2">
        <v>104</v>
      </c>
      <c r="B2195" s="2">
        <v>6.1</v>
      </c>
    </row>
    <row r="2196" spans="1:2" x14ac:dyDescent="0.25">
      <c r="A2196" s="2">
        <v>108</v>
      </c>
      <c r="B2196" s="2">
        <v>8.5</v>
      </c>
    </row>
    <row r="2197" spans="1:2" x14ac:dyDescent="0.25">
      <c r="A2197" s="2">
        <v>112</v>
      </c>
      <c r="B2197" s="2">
        <v>5.9</v>
      </c>
    </row>
    <row r="2198" spans="1:2" x14ac:dyDescent="0.25">
      <c r="A2198" s="2">
        <v>104</v>
      </c>
      <c r="B2198" s="2">
        <v>6.3</v>
      </c>
    </row>
    <row r="2199" spans="1:2" x14ac:dyDescent="0.25">
      <c r="A2199" s="2">
        <v>113</v>
      </c>
      <c r="B2199" s="2">
        <v>5.9</v>
      </c>
    </row>
    <row r="2200" spans="1:2" x14ac:dyDescent="0.25">
      <c r="A2200" s="2">
        <v>98</v>
      </c>
      <c r="B2200" s="2">
        <v>5.4</v>
      </c>
    </row>
    <row r="2201" spans="1:2" x14ac:dyDescent="0.25">
      <c r="A2201" s="2">
        <v>121</v>
      </c>
      <c r="B2201" s="2">
        <v>7</v>
      </c>
    </row>
    <row r="2202" spans="1:2" x14ac:dyDescent="0.25">
      <c r="A2202" s="2">
        <v>114</v>
      </c>
      <c r="B2202" s="2">
        <v>6.9</v>
      </c>
    </row>
    <row r="2203" spans="1:2" x14ac:dyDescent="0.25">
      <c r="A2203" s="2">
        <v>124</v>
      </c>
      <c r="B2203" s="2">
        <v>7.5</v>
      </c>
    </row>
    <row r="2204" spans="1:2" x14ac:dyDescent="0.25">
      <c r="A2204" s="2">
        <v>148</v>
      </c>
      <c r="B2204" s="2">
        <v>8.1999999999999993</v>
      </c>
    </row>
    <row r="2205" spans="1:2" x14ac:dyDescent="0.25">
      <c r="A2205" s="2">
        <v>108</v>
      </c>
      <c r="B2205" s="2">
        <v>5.9</v>
      </c>
    </row>
    <row r="2206" spans="1:2" x14ac:dyDescent="0.25">
      <c r="A2206" s="2">
        <v>95</v>
      </c>
      <c r="B2206" s="2">
        <v>5</v>
      </c>
    </row>
    <row r="2207" spans="1:2" x14ac:dyDescent="0.25">
      <c r="A2207" s="2">
        <v>108</v>
      </c>
      <c r="B2207" s="2">
        <v>7.3</v>
      </c>
    </row>
    <row r="2208" spans="1:2" x14ac:dyDescent="0.25">
      <c r="A2208" s="2">
        <v>68</v>
      </c>
      <c r="B2208" s="2">
        <v>6.4</v>
      </c>
    </row>
    <row r="2209" spans="1:2" x14ac:dyDescent="0.25">
      <c r="A2209" s="2">
        <v>103</v>
      </c>
      <c r="B2209" s="2">
        <v>6.6</v>
      </c>
    </row>
    <row r="2210" spans="1:2" x14ac:dyDescent="0.25">
      <c r="A2210" s="2">
        <v>99</v>
      </c>
      <c r="B2210" s="2">
        <v>7.8</v>
      </c>
    </row>
    <row r="2211" spans="1:2" x14ac:dyDescent="0.25">
      <c r="A2211" s="2">
        <v>88</v>
      </c>
      <c r="B2211" s="2">
        <v>4</v>
      </c>
    </row>
    <row r="2212" spans="1:2" x14ac:dyDescent="0.25">
      <c r="A2212" s="2">
        <v>128</v>
      </c>
      <c r="B2212" s="2">
        <v>7.6</v>
      </c>
    </row>
    <row r="2213" spans="1:2" x14ac:dyDescent="0.25">
      <c r="A2213" s="2">
        <v>124</v>
      </c>
      <c r="B2213" s="2">
        <v>7.7</v>
      </c>
    </row>
    <row r="2214" spans="1:2" x14ac:dyDescent="0.25">
      <c r="A2214" s="2">
        <v>84</v>
      </c>
      <c r="B2214" s="2">
        <v>5.8</v>
      </c>
    </row>
    <row r="2215" spans="1:2" x14ac:dyDescent="0.25">
      <c r="A2215" s="2">
        <v>122</v>
      </c>
      <c r="B2215" s="2">
        <v>5.2</v>
      </c>
    </row>
    <row r="2216" spans="1:2" x14ac:dyDescent="0.25">
      <c r="A2216" s="2">
        <v>101</v>
      </c>
      <c r="B2216" s="2">
        <v>5.6</v>
      </c>
    </row>
    <row r="2217" spans="1:2" x14ac:dyDescent="0.25">
      <c r="A2217" s="2">
        <v>98</v>
      </c>
      <c r="B2217" s="2">
        <v>5.3</v>
      </c>
    </row>
    <row r="2218" spans="1:2" x14ac:dyDescent="0.25">
      <c r="A2218" s="2">
        <v>105</v>
      </c>
      <c r="B2218" s="2">
        <v>7.4</v>
      </c>
    </row>
    <row r="2219" spans="1:2" x14ac:dyDescent="0.25">
      <c r="A2219" s="2">
        <v>225</v>
      </c>
      <c r="B2219" s="2">
        <v>6.6</v>
      </c>
    </row>
    <row r="2220" spans="1:2" x14ac:dyDescent="0.25">
      <c r="A2220" s="2">
        <v>111</v>
      </c>
      <c r="B2220" s="2">
        <v>6.2</v>
      </c>
    </row>
    <row r="2221" spans="1:2" x14ac:dyDescent="0.25">
      <c r="A2221" s="2">
        <v>88</v>
      </c>
      <c r="B2221" s="2">
        <v>1.9</v>
      </c>
    </row>
    <row r="2222" spans="1:2" x14ac:dyDescent="0.25">
      <c r="A2222" s="2">
        <v>88</v>
      </c>
      <c r="B2222" s="2">
        <v>5.7</v>
      </c>
    </row>
    <row r="2223" spans="1:2" x14ac:dyDescent="0.25">
      <c r="A2223" s="2">
        <v>94</v>
      </c>
      <c r="B2223" s="2">
        <v>6.6</v>
      </c>
    </row>
    <row r="2224" spans="1:2" x14ac:dyDescent="0.25">
      <c r="A2224" s="2">
        <v>117</v>
      </c>
      <c r="B2224" s="2">
        <v>6</v>
      </c>
    </row>
    <row r="2225" spans="1:2" x14ac:dyDescent="0.25">
      <c r="A2225" s="2">
        <v>95</v>
      </c>
      <c r="B2225" s="2">
        <v>6.1</v>
      </c>
    </row>
    <row r="2226" spans="1:2" x14ac:dyDescent="0.25">
      <c r="A2226" s="2">
        <v>99</v>
      </c>
      <c r="B2226" s="2">
        <v>4.8</v>
      </c>
    </row>
    <row r="2227" spans="1:2" x14ac:dyDescent="0.25">
      <c r="A2227" s="2">
        <v>96</v>
      </c>
      <c r="B2227" s="2">
        <v>6.2</v>
      </c>
    </row>
    <row r="2228" spans="1:2" x14ac:dyDescent="0.25">
      <c r="A2228" s="2">
        <v>98</v>
      </c>
      <c r="B2228" s="2">
        <v>7.5</v>
      </c>
    </row>
    <row r="2229" spans="1:2" x14ac:dyDescent="0.25">
      <c r="A2229" s="2">
        <v>123</v>
      </c>
      <c r="B2229" s="2">
        <v>6.3</v>
      </c>
    </row>
    <row r="2230" spans="1:2" x14ac:dyDescent="0.25">
      <c r="A2230" s="2">
        <v>101</v>
      </c>
      <c r="B2230" s="2">
        <v>7.1</v>
      </c>
    </row>
    <row r="2231" spans="1:2" x14ac:dyDescent="0.25">
      <c r="A2231" s="2">
        <v>102</v>
      </c>
      <c r="B2231" s="2">
        <v>6.6</v>
      </c>
    </row>
    <row r="2232" spans="1:2" x14ac:dyDescent="0.25">
      <c r="A2232" s="2">
        <v>94</v>
      </c>
      <c r="B2232" s="2">
        <v>6.1</v>
      </c>
    </row>
    <row r="2233" spans="1:2" x14ac:dyDescent="0.25">
      <c r="A2233" s="2">
        <v>102</v>
      </c>
      <c r="B2233" s="2">
        <v>6.7</v>
      </c>
    </row>
    <row r="2234" spans="1:2" x14ac:dyDescent="0.25">
      <c r="A2234" s="2">
        <v>108</v>
      </c>
      <c r="B2234" s="2">
        <v>5.6</v>
      </c>
    </row>
    <row r="2235" spans="1:2" x14ac:dyDescent="0.25">
      <c r="A2235" s="2">
        <v>116</v>
      </c>
      <c r="B2235" s="2">
        <v>7.2</v>
      </c>
    </row>
    <row r="2236" spans="1:2" x14ac:dyDescent="0.25">
      <c r="A2236" s="2">
        <v>93</v>
      </c>
      <c r="B2236" s="2">
        <v>4.3</v>
      </c>
    </row>
    <row r="2237" spans="1:2" x14ac:dyDescent="0.25">
      <c r="A2237" s="2">
        <v>102</v>
      </c>
      <c r="B2237" s="2">
        <v>6.4</v>
      </c>
    </row>
    <row r="2238" spans="1:2" x14ac:dyDescent="0.25">
      <c r="A2238" s="2">
        <v>103</v>
      </c>
      <c r="B2238" s="2">
        <v>7.1</v>
      </c>
    </row>
    <row r="2239" spans="1:2" x14ac:dyDescent="0.25">
      <c r="A2239" s="2">
        <v>115</v>
      </c>
      <c r="B2239" s="2">
        <v>6.3</v>
      </c>
    </row>
    <row r="2240" spans="1:2" x14ac:dyDescent="0.25">
      <c r="A2240" s="2">
        <v>96</v>
      </c>
      <c r="B2240" s="2">
        <v>7.4</v>
      </c>
    </row>
    <row r="2241" spans="1:2" x14ac:dyDescent="0.25">
      <c r="A2241" s="2">
        <v>98</v>
      </c>
      <c r="B2241" s="2">
        <v>6.1</v>
      </c>
    </row>
    <row r="2242" spans="1:2" x14ac:dyDescent="0.25">
      <c r="A2242" s="2">
        <v>101</v>
      </c>
      <c r="B2242" s="2">
        <v>6.6</v>
      </c>
    </row>
    <row r="2243" spans="1:2" x14ac:dyDescent="0.25">
      <c r="A2243" s="2">
        <v>106</v>
      </c>
      <c r="B2243" s="2">
        <v>6</v>
      </c>
    </row>
    <row r="2244" spans="1:2" x14ac:dyDescent="0.25">
      <c r="A2244" s="2">
        <v>101</v>
      </c>
      <c r="B2244" s="2">
        <v>6.8</v>
      </c>
    </row>
    <row r="2245" spans="1:2" x14ac:dyDescent="0.25">
      <c r="A2245" s="2">
        <v>87</v>
      </c>
      <c r="B2245" s="2">
        <v>7.4</v>
      </c>
    </row>
    <row r="2246" spans="1:2" x14ac:dyDescent="0.25">
      <c r="A2246" s="2">
        <v>111</v>
      </c>
      <c r="B2246" s="2">
        <v>6.8</v>
      </c>
    </row>
    <row r="2247" spans="1:2" x14ac:dyDescent="0.25">
      <c r="A2247" s="2">
        <v>99</v>
      </c>
      <c r="B2247" s="2">
        <v>7.2</v>
      </c>
    </row>
    <row r="2248" spans="1:2" x14ac:dyDescent="0.25">
      <c r="A2248" s="2">
        <v>88</v>
      </c>
      <c r="B2248" s="2">
        <v>1.9</v>
      </c>
    </row>
    <row r="2249" spans="1:2" x14ac:dyDescent="0.25">
      <c r="A2249" s="2">
        <v>83</v>
      </c>
      <c r="B2249" s="2">
        <v>5.5</v>
      </c>
    </row>
    <row r="2250" spans="1:2" x14ac:dyDescent="0.25">
      <c r="A2250" s="2">
        <v>91</v>
      </c>
      <c r="B2250" s="2">
        <v>4.5</v>
      </c>
    </row>
    <row r="2251" spans="1:2" x14ac:dyDescent="0.25">
      <c r="A2251" s="2">
        <v>108</v>
      </c>
      <c r="B2251" s="2">
        <v>6.3</v>
      </c>
    </row>
    <row r="2252" spans="1:2" x14ac:dyDescent="0.25">
      <c r="A2252" s="2">
        <v>154</v>
      </c>
      <c r="B2252" s="2">
        <v>7</v>
      </c>
    </row>
    <row r="2253" spans="1:2" x14ac:dyDescent="0.25">
      <c r="A2253" s="2">
        <v>148</v>
      </c>
      <c r="B2253" s="2">
        <v>6.7</v>
      </c>
    </row>
    <row r="2254" spans="1:2" x14ac:dyDescent="0.25">
      <c r="A2254" s="2">
        <v>77</v>
      </c>
      <c r="B2254" s="2">
        <v>2.8</v>
      </c>
    </row>
    <row r="2255" spans="1:2" x14ac:dyDescent="0.25">
      <c r="A2255" s="2">
        <v>110</v>
      </c>
      <c r="B2255" s="2">
        <v>5</v>
      </c>
    </row>
    <row r="2256" spans="1:2" x14ac:dyDescent="0.25">
      <c r="A2256" s="2">
        <v>83</v>
      </c>
      <c r="B2256" s="2">
        <v>4.3</v>
      </c>
    </row>
    <row r="2257" spans="1:2" x14ac:dyDescent="0.25">
      <c r="A2257" s="2">
        <v>107</v>
      </c>
      <c r="B2257" s="2">
        <v>5.6</v>
      </c>
    </row>
    <row r="2258" spans="1:2" x14ac:dyDescent="0.25">
      <c r="A2258" s="2">
        <v>100</v>
      </c>
      <c r="B2258" s="2">
        <v>6.2</v>
      </c>
    </row>
    <row r="2259" spans="1:2" x14ac:dyDescent="0.25">
      <c r="A2259" s="2">
        <v>87</v>
      </c>
      <c r="B2259" s="2">
        <v>5.3</v>
      </c>
    </row>
    <row r="2260" spans="1:2" x14ac:dyDescent="0.25">
      <c r="A2260" s="2">
        <v>154</v>
      </c>
      <c r="B2260" s="2">
        <v>7.4</v>
      </c>
    </row>
    <row r="2261" spans="1:2" x14ac:dyDescent="0.25">
      <c r="A2261" s="2">
        <v>106</v>
      </c>
      <c r="B2261" s="2">
        <v>7.4</v>
      </c>
    </row>
    <row r="2262" spans="1:2" x14ac:dyDescent="0.25">
      <c r="A2262" s="2">
        <v>99</v>
      </c>
      <c r="B2262" s="2">
        <v>6.5</v>
      </c>
    </row>
    <row r="2263" spans="1:2" x14ac:dyDescent="0.25">
      <c r="A2263" s="2">
        <v>100</v>
      </c>
      <c r="B2263" s="2">
        <v>7.1</v>
      </c>
    </row>
    <row r="2264" spans="1:2" x14ac:dyDescent="0.25">
      <c r="A2264" s="2">
        <v>116</v>
      </c>
      <c r="B2264" s="2">
        <v>7.2</v>
      </c>
    </row>
    <row r="2265" spans="1:2" x14ac:dyDescent="0.25">
      <c r="A2265" s="2">
        <v>94</v>
      </c>
      <c r="B2265" s="2">
        <v>2.2999999999999998</v>
      </c>
    </row>
    <row r="2266" spans="1:2" x14ac:dyDescent="0.25">
      <c r="A2266" s="2">
        <v>111</v>
      </c>
      <c r="B2266" s="2">
        <v>6.4</v>
      </c>
    </row>
    <row r="2267" spans="1:2" x14ac:dyDescent="0.25">
      <c r="A2267" s="2">
        <v>100</v>
      </c>
      <c r="B2267" s="2">
        <v>6.1</v>
      </c>
    </row>
    <row r="2268" spans="1:2" x14ac:dyDescent="0.25">
      <c r="A2268" s="2">
        <v>125</v>
      </c>
      <c r="B2268" s="2">
        <v>7</v>
      </c>
    </row>
    <row r="2269" spans="1:2" x14ac:dyDescent="0.25">
      <c r="A2269" s="2">
        <v>114</v>
      </c>
      <c r="B2269" s="2">
        <v>6.5</v>
      </c>
    </row>
    <row r="2270" spans="1:2" x14ac:dyDescent="0.25">
      <c r="A2270" s="2">
        <v>119</v>
      </c>
      <c r="B2270" s="2">
        <v>7</v>
      </c>
    </row>
    <row r="2271" spans="1:2" x14ac:dyDescent="0.25">
      <c r="A2271" s="2">
        <v>135</v>
      </c>
      <c r="B2271" s="2">
        <v>7</v>
      </c>
    </row>
    <row r="2272" spans="1:2" x14ac:dyDescent="0.25">
      <c r="A2272" s="2">
        <v>93</v>
      </c>
      <c r="B2272" s="2">
        <v>4.9000000000000004</v>
      </c>
    </row>
    <row r="2273" spans="1:2" x14ac:dyDescent="0.25">
      <c r="A2273" s="2">
        <v>114</v>
      </c>
      <c r="B2273" s="2">
        <v>6.9</v>
      </c>
    </row>
    <row r="2274" spans="1:2" x14ac:dyDescent="0.25">
      <c r="A2274" s="2">
        <v>124</v>
      </c>
      <c r="B2274" s="2">
        <v>7.5</v>
      </c>
    </row>
    <row r="2275" spans="1:2" x14ac:dyDescent="0.25">
      <c r="A2275" s="2">
        <v>134</v>
      </c>
      <c r="B2275" s="2">
        <v>8.4</v>
      </c>
    </row>
    <row r="2276" spans="1:2" x14ac:dyDescent="0.25">
      <c r="A2276" s="2">
        <v>114</v>
      </c>
      <c r="B2276" s="2">
        <v>6.9</v>
      </c>
    </row>
    <row r="2277" spans="1:2" x14ac:dyDescent="0.25">
      <c r="A2277" s="2">
        <v>124</v>
      </c>
      <c r="B2277" s="2">
        <v>4.5</v>
      </c>
    </row>
    <row r="2278" spans="1:2" x14ac:dyDescent="0.25">
      <c r="A2278" s="2">
        <v>104</v>
      </c>
      <c r="B2278" s="2">
        <v>7.4</v>
      </c>
    </row>
    <row r="2279" spans="1:2" x14ac:dyDescent="0.25">
      <c r="A2279" s="2">
        <v>118</v>
      </c>
      <c r="B2279" s="2">
        <v>7</v>
      </c>
    </row>
    <row r="2280" spans="1:2" x14ac:dyDescent="0.25">
      <c r="A2280" s="2">
        <v>80</v>
      </c>
      <c r="B2280" s="2">
        <v>2.8</v>
      </c>
    </row>
    <row r="2281" spans="1:2" x14ac:dyDescent="0.25">
      <c r="A2281" s="2">
        <v>107</v>
      </c>
      <c r="B2281" s="2">
        <v>7.5</v>
      </c>
    </row>
    <row r="2282" spans="1:2" x14ac:dyDescent="0.25">
      <c r="A2282" s="2">
        <v>125</v>
      </c>
      <c r="B2282" s="2">
        <v>7.1</v>
      </c>
    </row>
    <row r="2283" spans="1:2" x14ac:dyDescent="0.25">
      <c r="A2283" s="2">
        <v>115</v>
      </c>
      <c r="B2283" s="2">
        <v>6.4</v>
      </c>
    </row>
    <row r="2284" spans="1:2" x14ac:dyDescent="0.25">
      <c r="A2284" s="2">
        <v>88</v>
      </c>
      <c r="B2284" s="2">
        <v>6.7</v>
      </c>
    </row>
    <row r="2285" spans="1:2" x14ac:dyDescent="0.25">
      <c r="A2285" s="2">
        <v>122</v>
      </c>
      <c r="B2285" s="2">
        <v>5.3</v>
      </c>
    </row>
    <row r="2286" spans="1:2" x14ac:dyDescent="0.25">
      <c r="A2286" s="2">
        <v>103</v>
      </c>
      <c r="B2286" s="2">
        <v>6.9</v>
      </c>
    </row>
    <row r="2287" spans="1:2" x14ac:dyDescent="0.25">
      <c r="A2287" s="2">
        <v>101</v>
      </c>
      <c r="B2287" s="2">
        <v>6.2</v>
      </c>
    </row>
    <row r="2288" spans="1:2" x14ac:dyDescent="0.25">
      <c r="A2288" s="2">
        <v>101</v>
      </c>
      <c r="B2288" s="2">
        <v>6.3</v>
      </c>
    </row>
    <row r="2289" spans="1:2" x14ac:dyDescent="0.25">
      <c r="A2289" s="2">
        <v>107</v>
      </c>
      <c r="B2289" s="2">
        <v>6.4</v>
      </c>
    </row>
    <row r="2290" spans="1:2" x14ac:dyDescent="0.25">
      <c r="A2290" s="2">
        <v>86</v>
      </c>
      <c r="B2290" s="2">
        <v>6.5</v>
      </c>
    </row>
    <row r="2291" spans="1:2" x14ac:dyDescent="0.25">
      <c r="A2291" s="2">
        <v>118</v>
      </c>
      <c r="B2291" s="2">
        <v>6</v>
      </c>
    </row>
    <row r="2292" spans="1:2" x14ac:dyDescent="0.25">
      <c r="A2292" s="2">
        <v>107</v>
      </c>
      <c r="B2292" s="2">
        <v>5.0999999999999996</v>
      </c>
    </row>
    <row r="2293" spans="1:2" x14ac:dyDescent="0.25">
      <c r="A2293" s="2">
        <v>100</v>
      </c>
      <c r="B2293" s="2">
        <v>5.5</v>
      </c>
    </row>
    <row r="2294" spans="1:2" x14ac:dyDescent="0.25">
      <c r="A2294" s="2">
        <v>110</v>
      </c>
      <c r="B2294" s="2">
        <v>5.4</v>
      </c>
    </row>
    <row r="2295" spans="1:2" x14ac:dyDescent="0.25">
      <c r="A2295" s="2">
        <v>106</v>
      </c>
      <c r="B2295" s="2">
        <v>5.7</v>
      </c>
    </row>
    <row r="2296" spans="1:2" x14ac:dyDescent="0.25">
      <c r="A2296" s="2">
        <v>7</v>
      </c>
      <c r="B2296" s="2">
        <v>5.2</v>
      </c>
    </row>
    <row r="2297" spans="1:2" x14ac:dyDescent="0.25">
      <c r="A2297" s="2">
        <v>102</v>
      </c>
      <c r="B2297" s="2">
        <v>6.2</v>
      </c>
    </row>
    <row r="2298" spans="1:2" x14ac:dyDescent="0.25">
      <c r="A2298" s="2">
        <v>98</v>
      </c>
      <c r="B2298" s="2">
        <v>6.7</v>
      </c>
    </row>
    <row r="2299" spans="1:2" x14ac:dyDescent="0.25">
      <c r="A2299" s="2">
        <v>83</v>
      </c>
      <c r="B2299" s="2">
        <v>5.8</v>
      </c>
    </row>
    <row r="2300" spans="1:2" x14ac:dyDescent="0.25">
      <c r="A2300" s="2">
        <v>153</v>
      </c>
      <c r="B2300" s="2">
        <v>7</v>
      </c>
    </row>
    <row r="2301" spans="1:2" x14ac:dyDescent="0.25">
      <c r="A2301" s="2">
        <v>98</v>
      </c>
      <c r="B2301" s="2">
        <v>4.8</v>
      </c>
    </row>
    <row r="2302" spans="1:2" x14ac:dyDescent="0.25">
      <c r="A2302" s="2">
        <v>105</v>
      </c>
      <c r="B2302" s="2">
        <v>7.2</v>
      </c>
    </row>
    <row r="2303" spans="1:2" x14ac:dyDescent="0.25">
      <c r="A2303" s="2">
        <v>96</v>
      </c>
      <c r="B2303" s="2">
        <v>5.6</v>
      </c>
    </row>
    <row r="2304" spans="1:2" x14ac:dyDescent="0.25">
      <c r="A2304" s="2">
        <v>105</v>
      </c>
      <c r="B2304" s="2">
        <v>6.4</v>
      </c>
    </row>
    <row r="2305" spans="1:2" x14ac:dyDescent="0.25">
      <c r="A2305" s="2">
        <v>125</v>
      </c>
      <c r="B2305" s="2">
        <v>7.5</v>
      </c>
    </row>
    <row r="2306" spans="1:2" x14ac:dyDescent="0.25">
      <c r="A2306" s="2">
        <v>184</v>
      </c>
      <c r="B2306" s="2">
        <v>7.4</v>
      </c>
    </row>
    <row r="2307" spans="1:2" x14ac:dyDescent="0.25">
      <c r="A2307" s="2">
        <v>236</v>
      </c>
      <c r="B2307" s="2">
        <v>8</v>
      </c>
    </row>
    <row r="2308" spans="1:2" x14ac:dyDescent="0.25">
      <c r="A2308" s="2">
        <v>97</v>
      </c>
      <c r="B2308" s="2">
        <v>5.7</v>
      </c>
    </row>
    <row r="2309" spans="1:2" x14ac:dyDescent="0.25">
      <c r="A2309" s="2">
        <v>113</v>
      </c>
      <c r="B2309" s="2">
        <v>6.8</v>
      </c>
    </row>
    <row r="2310" spans="1:2" x14ac:dyDescent="0.25">
      <c r="A2310" s="2">
        <v>95</v>
      </c>
      <c r="B2310" s="2">
        <v>5.9</v>
      </c>
    </row>
    <row r="2311" spans="1:2" x14ac:dyDescent="0.25">
      <c r="A2311" s="2">
        <v>103</v>
      </c>
      <c r="B2311" s="2">
        <v>7.2</v>
      </c>
    </row>
    <row r="2312" spans="1:2" x14ac:dyDescent="0.25">
      <c r="A2312" s="2">
        <v>91</v>
      </c>
      <c r="B2312" s="2">
        <v>5.5</v>
      </c>
    </row>
    <row r="2313" spans="1:2" x14ac:dyDescent="0.25">
      <c r="A2313" s="2">
        <v>146</v>
      </c>
      <c r="B2313" s="2">
        <v>8.4</v>
      </c>
    </row>
    <row r="2314" spans="1:2" x14ac:dyDescent="0.25">
      <c r="A2314" s="2">
        <v>116</v>
      </c>
      <c r="B2314" s="2">
        <v>8.5</v>
      </c>
    </row>
    <row r="2315" spans="1:2" x14ac:dyDescent="0.25">
      <c r="A2315" s="2">
        <v>93</v>
      </c>
      <c r="B2315" s="2">
        <v>5.6</v>
      </c>
    </row>
    <row r="2316" spans="1:2" x14ac:dyDescent="0.25">
      <c r="A2316" s="2">
        <v>113</v>
      </c>
      <c r="B2316" s="2">
        <v>4.0999999999999996</v>
      </c>
    </row>
    <row r="2317" spans="1:2" x14ac:dyDescent="0.25">
      <c r="A2317" s="2">
        <v>90</v>
      </c>
      <c r="B2317" s="2">
        <v>5</v>
      </c>
    </row>
    <row r="2318" spans="1:2" x14ac:dyDescent="0.25">
      <c r="A2318" s="2">
        <v>101</v>
      </c>
      <c r="B2318" s="2">
        <v>6.1</v>
      </c>
    </row>
    <row r="2319" spans="1:2" x14ac:dyDescent="0.25">
      <c r="A2319" s="2">
        <v>95</v>
      </c>
      <c r="B2319" s="2">
        <v>5.4</v>
      </c>
    </row>
    <row r="2320" spans="1:2" x14ac:dyDescent="0.25">
      <c r="A2320" s="2">
        <v>109</v>
      </c>
      <c r="B2320" s="2">
        <v>7.1</v>
      </c>
    </row>
    <row r="2321" spans="1:2" x14ac:dyDescent="0.25">
      <c r="A2321" s="2">
        <v>85</v>
      </c>
      <c r="B2321" s="2">
        <v>3.6</v>
      </c>
    </row>
    <row r="2322" spans="1:2" x14ac:dyDescent="0.25">
      <c r="A2322" s="2">
        <v>101</v>
      </c>
      <c r="B2322" s="2">
        <v>6.5</v>
      </c>
    </row>
    <row r="2323" spans="1:2" x14ac:dyDescent="0.25">
      <c r="A2323" s="2">
        <v>125</v>
      </c>
      <c r="B2323" s="2">
        <v>8.6</v>
      </c>
    </row>
    <row r="2324" spans="1:2" x14ac:dyDescent="0.25">
      <c r="A2324" s="2">
        <v>118</v>
      </c>
      <c r="B2324" s="2">
        <v>6.2</v>
      </c>
    </row>
    <row r="2325" spans="1:2" x14ac:dyDescent="0.25">
      <c r="A2325" s="2">
        <v>132</v>
      </c>
      <c r="B2325" s="2">
        <v>7</v>
      </c>
    </row>
    <row r="2326" spans="1:2" x14ac:dyDescent="0.25">
      <c r="A2326" s="2">
        <v>131</v>
      </c>
      <c r="B2326" s="2">
        <v>7.6</v>
      </c>
    </row>
    <row r="2327" spans="1:2" x14ac:dyDescent="0.25">
      <c r="A2327" s="2">
        <v>129</v>
      </c>
      <c r="B2327" s="2">
        <v>6.5</v>
      </c>
    </row>
    <row r="2328" spans="1:2" x14ac:dyDescent="0.25">
      <c r="A2328" s="2">
        <v>100</v>
      </c>
      <c r="B2328" s="2">
        <v>6.4</v>
      </c>
    </row>
    <row r="2329" spans="1:2" x14ac:dyDescent="0.25">
      <c r="A2329" s="2">
        <v>172</v>
      </c>
      <c r="B2329" s="2">
        <v>6.7</v>
      </c>
    </row>
    <row r="2330" spans="1:2" x14ac:dyDescent="0.25">
      <c r="A2330" s="2">
        <v>97</v>
      </c>
      <c r="B2330" s="2">
        <v>6.3</v>
      </c>
    </row>
    <row r="2331" spans="1:2" x14ac:dyDescent="0.25">
      <c r="A2331" s="2">
        <v>121</v>
      </c>
      <c r="B2331" s="2">
        <v>6.4</v>
      </c>
    </row>
    <row r="2332" spans="1:2" x14ac:dyDescent="0.25">
      <c r="A2332" s="2">
        <v>92</v>
      </c>
      <c r="B2332" s="2">
        <v>5.7</v>
      </c>
    </row>
    <row r="2333" spans="1:2" x14ac:dyDescent="0.25">
      <c r="A2333" s="2">
        <v>116</v>
      </c>
      <c r="B2333" s="2">
        <v>6.3</v>
      </c>
    </row>
    <row r="2334" spans="1:2" x14ac:dyDescent="0.25">
      <c r="A2334" s="2">
        <v>110</v>
      </c>
      <c r="B2334" s="2">
        <v>7.8</v>
      </c>
    </row>
    <row r="2335" spans="1:2" x14ac:dyDescent="0.25">
      <c r="A2335" s="2">
        <v>90</v>
      </c>
      <c r="B2335" s="2">
        <v>6</v>
      </c>
    </row>
    <row r="2336" spans="1:2" x14ac:dyDescent="0.25">
      <c r="A2336" s="2">
        <v>81</v>
      </c>
      <c r="B2336" s="2">
        <v>7.7</v>
      </c>
    </row>
    <row r="2337" spans="1:2" x14ac:dyDescent="0.25">
      <c r="A2337" s="2">
        <v>97</v>
      </c>
      <c r="B2337" s="2">
        <v>6.2</v>
      </c>
    </row>
    <row r="2338" spans="1:2" x14ac:dyDescent="0.25">
      <c r="A2338" s="2">
        <v>107</v>
      </c>
      <c r="B2338" s="2">
        <v>5.7</v>
      </c>
    </row>
    <row r="2339" spans="1:2" x14ac:dyDescent="0.25">
      <c r="A2339" s="2">
        <v>118</v>
      </c>
      <c r="B2339" s="2">
        <v>7.7</v>
      </c>
    </row>
    <row r="2340" spans="1:2" x14ac:dyDescent="0.25">
      <c r="A2340" s="2">
        <v>100</v>
      </c>
      <c r="B2340" s="2">
        <v>6.4</v>
      </c>
    </row>
    <row r="2341" spans="1:2" x14ac:dyDescent="0.25">
      <c r="A2341" s="2">
        <v>97</v>
      </c>
      <c r="B2341" s="2">
        <v>6.4</v>
      </c>
    </row>
    <row r="2342" spans="1:2" x14ac:dyDescent="0.25">
      <c r="A2342" s="2">
        <v>114</v>
      </c>
      <c r="B2342" s="2">
        <v>6.9</v>
      </c>
    </row>
    <row r="2343" spans="1:2" x14ac:dyDescent="0.25">
      <c r="A2343" s="2">
        <v>130</v>
      </c>
      <c r="B2343" s="2">
        <v>7.3</v>
      </c>
    </row>
    <row r="2344" spans="1:2" x14ac:dyDescent="0.25">
      <c r="A2344" s="2">
        <v>82</v>
      </c>
      <c r="B2344" s="2">
        <v>7.3</v>
      </c>
    </row>
    <row r="2345" spans="1:2" x14ac:dyDescent="0.25">
      <c r="A2345" s="2">
        <v>96</v>
      </c>
      <c r="B2345" s="2">
        <v>6.2</v>
      </c>
    </row>
    <row r="2346" spans="1:2" x14ac:dyDescent="0.25">
      <c r="A2346" s="2">
        <v>105</v>
      </c>
      <c r="B2346" s="2">
        <v>6.6</v>
      </c>
    </row>
    <row r="2347" spans="1:2" x14ac:dyDescent="0.25">
      <c r="A2347" s="2">
        <v>122</v>
      </c>
      <c r="B2347" s="2">
        <v>6.7</v>
      </c>
    </row>
    <row r="2348" spans="1:2" x14ac:dyDescent="0.25">
      <c r="A2348" s="2">
        <v>88</v>
      </c>
      <c r="B2348" s="2">
        <v>5.7</v>
      </c>
    </row>
    <row r="2349" spans="1:2" x14ac:dyDescent="0.25">
      <c r="A2349" s="2">
        <v>110</v>
      </c>
      <c r="B2349" s="2">
        <v>3.1</v>
      </c>
    </row>
    <row r="2350" spans="1:2" x14ac:dyDescent="0.25">
      <c r="A2350" s="2">
        <v>103</v>
      </c>
      <c r="B2350" s="2">
        <v>6.3</v>
      </c>
    </row>
    <row r="2351" spans="1:2" x14ac:dyDescent="0.25">
      <c r="A2351" s="2">
        <v>106</v>
      </c>
      <c r="B2351" s="2">
        <v>5.7</v>
      </c>
    </row>
    <row r="2352" spans="1:2" x14ac:dyDescent="0.25">
      <c r="A2352" s="2">
        <v>98</v>
      </c>
      <c r="B2352" s="2">
        <v>7.1</v>
      </c>
    </row>
    <row r="2353" spans="1:2" x14ac:dyDescent="0.25">
      <c r="A2353" s="2">
        <v>68</v>
      </c>
      <c r="B2353" s="2">
        <v>7</v>
      </c>
    </row>
    <row r="2354" spans="1:2" x14ac:dyDescent="0.25">
      <c r="A2354" s="2">
        <v>94</v>
      </c>
      <c r="B2354" s="2">
        <v>6.1</v>
      </c>
    </row>
    <row r="2355" spans="1:2" x14ac:dyDescent="0.25">
      <c r="A2355" s="2">
        <v>99</v>
      </c>
      <c r="B2355" s="2">
        <v>6.6</v>
      </c>
    </row>
    <row r="2356" spans="1:2" x14ac:dyDescent="0.25">
      <c r="A2356" s="2">
        <v>107</v>
      </c>
      <c r="B2356" s="2">
        <v>7.8</v>
      </c>
    </row>
    <row r="2357" spans="1:2" x14ac:dyDescent="0.25">
      <c r="A2357" s="2">
        <v>180</v>
      </c>
      <c r="B2357" s="2">
        <v>8.3000000000000007</v>
      </c>
    </row>
    <row r="2358" spans="1:2" x14ac:dyDescent="0.25">
      <c r="A2358" s="2">
        <v>89</v>
      </c>
      <c r="B2358" s="2">
        <v>3.9</v>
      </c>
    </row>
    <row r="2359" spans="1:2" x14ac:dyDescent="0.25">
      <c r="A2359" s="2">
        <v>97</v>
      </c>
      <c r="B2359" s="2">
        <v>7</v>
      </c>
    </row>
    <row r="2360" spans="1:2" x14ac:dyDescent="0.25">
      <c r="A2360" s="2">
        <v>113</v>
      </c>
      <c r="B2360" s="2">
        <v>6.7</v>
      </c>
    </row>
    <row r="2361" spans="1:2" x14ac:dyDescent="0.25">
      <c r="A2361" s="2">
        <v>131</v>
      </c>
      <c r="B2361" s="2">
        <v>7.3</v>
      </c>
    </row>
    <row r="2362" spans="1:2" x14ac:dyDescent="0.25">
      <c r="A2362" s="2">
        <v>103</v>
      </c>
      <c r="B2362" s="2">
        <v>6.3</v>
      </c>
    </row>
    <row r="2363" spans="1:2" x14ac:dyDescent="0.25">
      <c r="A2363" s="2">
        <v>119</v>
      </c>
      <c r="B2363" s="2">
        <v>7.8</v>
      </c>
    </row>
    <row r="2364" spans="1:2" x14ac:dyDescent="0.25">
      <c r="A2364" s="2">
        <v>98</v>
      </c>
      <c r="B2364" s="2">
        <v>7.3</v>
      </c>
    </row>
    <row r="2365" spans="1:2" x14ac:dyDescent="0.25">
      <c r="A2365" s="2">
        <v>111</v>
      </c>
      <c r="B2365" s="2">
        <v>7.6</v>
      </c>
    </row>
    <row r="2366" spans="1:2" x14ac:dyDescent="0.25">
      <c r="A2366" s="2">
        <v>94</v>
      </c>
      <c r="B2366" s="2">
        <v>5.3</v>
      </c>
    </row>
    <row r="2367" spans="1:2" x14ac:dyDescent="0.25">
      <c r="A2367" s="2">
        <v>122</v>
      </c>
      <c r="B2367" s="2">
        <v>7.9</v>
      </c>
    </row>
    <row r="2368" spans="1:2" x14ac:dyDescent="0.25">
      <c r="A2368" s="2">
        <v>81</v>
      </c>
      <c r="B2368" s="2">
        <v>5.3</v>
      </c>
    </row>
    <row r="2369" spans="1:2" x14ac:dyDescent="0.25">
      <c r="A2369" s="2">
        <v>89</v>
      </c>
      <c r="B2369" s="2">
        <v>6.8</v>
      </c>
    </row>
    <row r="2370" spans="1:2" x14ac:dyDescent="0.25">
      <c r="A2370" s="2">
        <v>106</v>
      </c>
      <c r="B2370" s="2">
        <v>7.1</v>
      </c>
    </row>
    <row r="2371" spans="1:2" x14ac:dyDescent="0.25">
      <c r="A2371" s="2">
        <v>122</v>
      </c>
      <c r="B2371" s="2">
        <v>7.2</v>
      </c>
    </row>
    <row r="2372" spans="1:2" x14ac:dyDescent="0.25">
      <c r="A2372" s="2">
        <v>86</v>
      </c>
      <c r="B2372" s="2">
        <v>5.8</v>
      </c>
    </row>
    <row r="2373" spans="1:2" x14ac:dyDescent="0.25">
      <c r="A2373" s="2">
        <v>103</v>
      </c>
      <c r="B2373" s="2">
        <v>5.8</v>
      </c>
    </row>
    <row r="2374" spans="1:2" x14ac:dyDescent="0.25">
      <c r="A2374" s="2">
        <v>121</v>
      </c>
      <c r="B2374" s="2">
        <v>8.3000000000000007</v>
      </c>
    </row>
    <row r="2375" spans="1:2" x14ac:dyDescent="0.25">
      <c r="A2375" s="2">
        <v>109</v>
      </c>
      <c r="B2375" s="2">
        <v>5.6</v>
      </c>
    </row>
    <row r="2376" spans="1:2" x14ac:dyDescent="0.25">
      <c r="A2376" s="2">
        <v>109</v>
      </c>
      <c r="B2376" s="2">
        <v>6.8</v>
      </c>
    </row>
    <row r="2377" spans="1:2" x14ac:dyDescent="0.25">
      <c r="A2377" s="2">
        <v>123</v>
      </c>
      <c r="B2377" s="2">
        <v>5</v>
      </c>
    </row>
    <row r="2378" spans="1:2" x14ac:dyDescent="0.25">
      <c r="A2378" s="2">
        <v>94</v>
      </c>
      <c r="B2378" s="2">
        <v>7.6</v>
      </c>
    </row>
    <row r="2379" spans="1:2" x14ac:dyDescent="0.25">
      <c r="A2379" s="2">
        <v>94</v>
      </c>
      <c r="B2379" s="2">
        <v>6.7</v>
      </c>
    </row>
    <row r="2380" spans="1:2" x14ac:dyDescent="0.25">
      <c r="A2380" s="2">
        <v>115</v>
      </c>
      <c r="B2380" s="2">
        <v>6.7</v>
      </c>
    </row>
    <row r="2381" spans="1:2" x14ac:dyDescent="0.25">
      <c r="A2381" s="2">
        <v>107</v>
      </c>
      <c r="B2381" s="2">
        <v>5.7</v>
      </c>
    </row>
    <row r="2382" spans="1:2" x14ac:dyDescent="0.25">
      <c r="A2382" s="2">
        <v>91</v>
      </c>
      <c r="B2382" s="2">
        <v>5.2</v>
      </c>
    </row>
    <row r="2383" spans="1:2" x14ac:dyDescent="0.25">
      <c r="A2383" s="2">
        <v>125</v>
      </c>
      <c r="B2383" s="2">
        <v>7.5</v>
      </c>
    </row>
    <row r="2384" spans="1:2" x14ac:dyDescent="0.25">
      <c r="A2384" s="2">
        <v>122</v>
      </c>
      <c r="B2384" s="2">
        <v>7.2</v>
      </c>
    </row>
    <row r="2385" spans="1:2" x14ac:dyDescent="0.25">
      <c r="A2385" s="2">
        <v>102</v>
      </c>
      <c r="B2385" s="2">
        <v>5.3</v>
      </c>
    </row>
    <row r="2386" spans="1:2" x14ac:dyDescent="0.25">
      <c r="A2386" s="2">
        <v>90</v>
      </c>
      <c r="B2386" s="2">
        <v>6.5</v>
      </c>
    </row>
    <row r="2387" spans="1:2" x14ac:dyDescent="0.25">
      <c r="A2387" s="2">
        <v>98</v>
      </c>
      <c r="B2387" s="2">
        <v>5</v>
      </c>
    </row>
    <row r="2388" spans="1:2" x14ac:dyDescent="0.25">
      <c r="A2388" s="2">
        <v>109</v>
      </c>
      <c r="B2388" s="2">
        <v>6.1</v>
      </c>
    </row>
    <row r="2389" spans="1:2" x14ac:dyDescent="0.25">
      <c r="A2389" s="2">
        <v>107</v>
      </c>
      <c r="B2389" s="2">
        <v>7.4</v>
      </c>
    </row>
    <row r="2390" spans="1:2" x14ac:dyDescent="0.25">
      <c r="A2390" s="2">
        <v>90</v>
      </c>
      <c r="B2390" s="2">
        <v>4.4000000000000004</v>
      </c>
    </row>
    <row r="2391" spans="1:2" x14ac:dyDescent="0.25">
      <c r="A2391" s="2">
        <v>112</v>
      </c>
      <c r="B2391" s="2">
        <v>7.5</v>
      </c>
    </row>
    <row r="2392" spans="1:2" x14ac:dyDescent="0.25">
      <c r="A2392" s="2">
        <v>94</v>
      </c>
      <c r="B2392" s="2">
        <v>5.7</v>
      </c>
    </row>
    <row r="2393" spans="1:2" x14ac:dyDescent="0.25">
      <c r="A2393" s="2">
        <v>105</v>
      </c>
      <c r="B2393" s="2">
        <v>5.5</v>
      </c>
    </row>
    <row r="2394" spans="1:2" x14ac:dyDescent="0.25">
      <c r="A2394" s="2">
        <v>104</v>
      </c>
      <c r="B2394" s="2">
        <v>7.1</v>
      </c>
    </row>
    <row r="2395" spans="1:2" x14ac:dyDescent="0.25">
      <c r="A2395" s="2">
        <v>112</v>
      </c>
      <c r="B2395" s="2">
        <v>5.9</v>
      </c>
    </row>
    <row r="2396" spans="1:2" x14ac:dyDescent="0.25">
      <c r="A2396" s="2">
        <v>108</v>
      </c>
      <c r="B2396" s="2">
        <v>6.7</v>
      </c>
    </row>
    <row r="2397" spans="1:2" x14ac:dyDescent="0.25">
      <c r="A2397" s="2">
        <v>112</v>
      </c>
      <c r="B2397" s="2">
        <v>7</v>
      </c>
    </row>
    <row r="2398" spans="1:2" x14ac:dyDescent="0.25">
      <c r="A2398" s="2">
        <v>127</v>
      </c>
      <c r="B2398" s="2">
        <v>7.9</v>
      </c>
    </row>
    <row r="2399" spans="1:2" x14ac:dyDescent="0.25">
      <c r="A2399" s="2">
        <v>111</v>
      </c>
      <c r="B2399" s="2">
        <v>6.9</v>
      </c>
    </row>
    <row r="2400" spans="1:2" x14ac:dyDescent="0.25">
      <c r="A2400" s="2">
        <v>126</v>
      </c>
      <c r="B2400" s="2">
        <v>7.3</v>
      </c>
    </row>
    <row r="2401" spans="1:2" x14ac:dyDescent="0.25">
      <c r="A2401" s="2">
        <v>114</v>
      </c>
      <c r="B2401" s="2">
        <v>7.3</v>
      </c>
    </row>
    <row r="2402" spans="1:2" x14ac:dyDescent="0.25">
      <c r="A2402" s="2">
        <v>99</v>
      </c>
      <c r="B2402" s="2">
        <v>3.5</v>
      </c>
    </row>
    <row r="2403" spans="1:2" x14ac:dyDescent="0.25">
      <c r="A2403" s="2">
        <v>150</v>
      </c>
      <c r="B2403" s="2">
        <v>7.8</v>
      </c>
    </row>
    <row r="2404" spans="1:2" x14ac:dyDescent="0.25">
      <c r="A2404" s="2">
        <v>117</v>
      </c>
      <c r="B2404" s="2">
        <v>7.4</v>
      </c>
    </row>
    <row r="2405" spans="1:2" x14ac:dyDescent="0.25">
      <c r="A2405" s="2">
        <v>112</v>
      </c>
      <c r="B2405" s="2">
        <v>6.7</v>
      </c>
    </row>
    <row r="2406" spans="1:2" x14ac:dyDescent="0.25">
      <c r="A2406" s="2">
        <v>108</v>
      </c>
      <c r="B2406" s="2">
        <v>6.4</v>
      </c>
    </row>
    <row r="2407" spans="1:2" x14ac:dyDescent="0.25">
      <c r="A2407" s="2">
        <v>116</v>
      </c>
      <c r="B2407" s="2">
        <v>7.1</v>
      </c>
    </row>
    <row r="2408" spans="1:2" x14ac:dyDescent="0.25">
      <c r="A2408" s="2">
        <v>144</v>
      </c>
      <c r="B2408" s="2">
        <v>7.8</v>
      </c>
    </row>
    <row r="2409" spans="1:2" x14ac:dyDescent="0.25">
      <c r="A2409" s="2">
        <v>92</v>
      </c>
      <c r="B2409" s="2">
        <v>4</v>
      </c>
    </row>
    <row r="2410" spans="1:2" x14ac:dyDescent="0.25">
      <c r="A2410" s="2">
        <v>93</v>
      </c>
      <c r="B2410" s="2">
        <v>5.9</v>
      </c>
    </row>
    <row r="2411" spans="1:2" x14ac:dyDescent="0.25">
      <c r="A2411" s="2">
        <v>103</v>
      </c>
      <c r="B2411" s="2">
        <v>7.2</v>
      </c>
    </row>
    <row r="2412" spans="1:2" x14ac:dyDescent="0.25">
      <c r="A2412" s="2">
        <v>93</v>
      </c>
      <c r="B2412" s="2">
        <v>7.2</v>
      </c>
    </row>
    <row r="2413" spans="1:2" x14ac:dyDescent="0.25">
      <c r="A2413" s="2">
        <v>98</v>
      </c>
      <c r="B2413" s="2">
        <v>5.0999999999999996</v>
      </c>
    </row>
    <row r="2414" spans="1:2" x14ac:dyDescent="0.25">
      <c r="A2414" s="2">
        <v>114</v>
      </c>
      <c r="B2414" s="2">
        <v>5.5</v>
      </c>
    </row>
    <row r="2415" spans="1:2" x14ac:dyDescent="0.25">
      <c r="A2415" s="2">
        <v>121</v>
      </c>
      <c r="B2415" s="2">
        <v>6.2</v>
      </c>
    </row>
    <row r="2416" spans="1:2" x14ac:dyDescent="0.25">
      <c r="A2416" s="2">
        <v>87</v>
      </c>
      <c r="B2416" s="2">
        <v>7.2</v>
      </c>
    </row>
    <row r="2417" spans="1:2" x14ac:dyDescent="0.25">
      <c r="A2417" s="2">
        <v>92</v>
      </c>
      <c r="B2417" s="2">
        <v>5.2</v>
      </c>
    </row>
    <row r="2418" spans="1:2" x14ac:dyDescent="0.25">
      <c r="A2418" s="2">
        <v>105</v>
      </c>
      <c r="B2418" s="2">
        <v>6.7</v>
      </c>
    </row>
    <row r="2419" spans="1:2" x14ac:dyDescent="0.25">
      <c r="A2419" s="2">
        <v>90</v>
      </c>
      <c r="B2419" s="2">
        <v>6.3</v>
      </c>
    </row>
    <row r="2420" spans="1:2" x14ac:dyDescent="0.25">
      <c r="A2420" s="2">
        <v>89</v>
      </c>
      <c r="B2420" s="2">
        <v>5</v>
      </c>
    </row>
    <row r="2421" spans="1:2" x14ac:dyDescent="0.25">
      <c r="A2421" s="2">
        <v>114</v>
      </c>
      <c r="B2421" s="2">
        <v>6.2</v>
      </c>
    </row>
    <row r="2422" spans="1:2" x14ac:dyDescent="0.25">
      <c r="A2422" s="2">
        <v>119</v>
      </c>
      <c r="B2422" s="2">
        <v>7.6</v>
      </c>
    </row>
    <row r="2423" spans="1:2" x14ac:dyDescent="0.25">
      <c r="A2423" s="2">
        <v>103</v>
      </c>
      <c r="B2423" s="2">
        <v>4.0999999999999996</v>
      </c>
    </row>
    <row r="2424" spans="1:2" x14ac:dyDescent="0.25">
      <c r="A2424" s="2">
        <v>91</v>
      </c>
      <c r="B2424" s="2">
        <v>5.3</v>
      </c>
    </row>
    <row r="2425" spans="1:2" x14ac:dyDescent="0.25">
      <c r="A2425" s="2">
        <v>98</v>
      </c>
      <c r="B2425" s="2">
        <v>6.2</v>
      </c>
    </row>
    <row r="2426" spans="1:2" x14ac:dyDescent="0.25">
      <c r="A2426" s="2">
        <v>80</v>
      </c>
      <c r="B2426" s="2">
        <v>6.5</v>
      </c>
    </row>
    <row r="2427" spans="1:2" x14ac:dyDescent="0.25">
      <c r="A2427" s="2">
        <v>121</v>
      </c>
      <c r="B2427" s="2">
        <v>8.1</v>
      </c>
    </row>
    <row r="2428" spans="1:2" x14ac:dyDescent="0.25">
      <c r="A2428" s="2">
        <v>94</v>
      </c>
      <c r="B2428" s="2">
        <v>6.3</v>
      </c>
    </row>
    <row r="2429" spans="1:2" x14ac:dyDescent="0.25">
      <c r="A2429" s="2">
        <v>93</v>
      </c>
      <c r="B2429" s="2">
        <v>4.4000000000000004</v>
      </c>
    </row>
    <row r="2430" spans="1:2" x14ac:dyDescent="0.25">
      <c r="A2430" s="2">
        <v>93</v>
      </c>
      <c r="B2430" s="2">
        <v>4.5999999999999996</v>
      </c>
    </row>
    <row r="2431" spans="1:2" x14ac:dyDescent="0.25">
      <c r="A2431" s="2">
        <v>116</v>
      </c>
      <c r="B2431" s="2">
        <v>6</v>
      </c>
    </row>
    <row r="2432" spans="1:2" x14ac:dyDescent="0.25">
      <c r="A2432" s="2">
        <v>101</v>
      </c>
      <c r="B2432" s="2">
        <v>7.6</v>
      </c>
    </row>
    <row r="2433" spans="1:2" x14ac:dyDescent="0.25">
      <c r="A2433" s="2">
        <v>154</v>
      </c>
      <c r="B2433" s="2">
        <v>8.4</v>
      </c>
    </row>
    <row r="2434" spans="1:2" x14ac:dyDescent="0.25">
      <c r="A2434" s="2">
        <v>170</v>
      </c>
      <c r="B2434" s="2">
        <v>7.9</v>
      </c>
    </row>
    <row r="2435" spans="1:2" x14ac:dyDescent="0.25">
      <c r="A2435" s="2">
        <v>99</v>
      </c>
      <c r="B2435" s="2">
        <v>5.6</v>
      </c>
    </row>
    <row r="2436" spans="1:2" x14ac:dyDescent="0.25">
      <c r="A2436" s="2">
        <v>104</v>
      </c>
      <c r="B2436" s="2">
        <v>6.5</v>
      </c>
    </row>
    <row r="2437" spans="1:2" x14ac:dyDescent="0.25">
      <c r="A2437" s="2">
        <v>126</v>
      </c>
      <c r="B2437" s="2">
        <v>7.5</v>
      </c>
    </row>
    <row r="2438" spans="1:2" x14ac:dyDescent="0.25">
      <c r="A2438" s="2">
        <v>110</v>
      </c>
      <c r="B2438" s="2">
        <v>6.3</v>
      </c>
    </row>
    <row r="2439" spans="1:2" x14ac:dyDescent="0.25">
      <c r="A2439" s="2">
        <v>101</v>
      </c>
      <c r="B2439" s="2">
        <v>7.9</v>
      </c>
    </row>
    <row r="2440" spans="1:2" x14ac:dyDescent="0.25">
      <c r="A2440" s="2">
        <v>80</v>
      </c>
      <c r="B2440" s="2">
        <v>7.9</v>
      </c>
    </row>
    <row r="2441" spans="1:2" x14ac:dyDescent="0.25">
      <c r="A2441" s="2">
        <v>87</v>
      </c>
      <c r="B2441" s="2">
        <v>5.0999999999999996</v>
      </c>
    </row>
    <row r="2442" spans="1:2" x14ac:dyDescent="0.25">
      <c r="A2442" s="2">
        <v>123</v>
      </c>
      <c r="B2442" s="2">
        <v>6.7</v>
      </c>
    </row>
    <row r="2443" spans="1:2" x14ac:dyDescent="0.25">
      <c r="A2443" s="2">
        <v>109</v>
      </c>
      <c r="B2443" s="2">
        <v>6.7</v>
      </c>
    </row>
    <row r="2444" spans="1:2" x14ac:dyDescent="0.25">
      <c r="A2444" s="2">
        <v>90</v>
      </c>
      <c r="B2444" s="2">
        <v>5.6</v>
      </c>
    </row>
    <row r="2445" spans="1:2" x14ac:dyDescent="0.25">
      <c r="A2445" s="2">
        <v>96</v>
      </c>
      <c r="B2445" s="2">
        <v>5.6</v>
      </c>
    </row>
    <row r="2446" spans="1:2" x14ac:dyDescent="0.25">
      <c r="A2446" s="2">
        <v>125</v>
      </c>
      <c r="B2446" s="2">
        <v>6.8</v>
      </c>
    </row>
    <row r="2447" spans="1:2" x14ac:dyDescent="0.25">
      <c r="A2447" s="2">
        <v>82</v>
      </c>
      <c r="B2447" s="2">
        <v>6.2</v>
      </c>
    </row>
    <row r="2448" spans="1:2" x14ac:dyDescent="0.25">
      <c r="A2448" s="2">
        <v>86</v>
      </c>
      <c r="B2448" s="2">
        <v>5.6</v>
      </c>
    </row>
    <row r="2449" spans="1:2" x14ac:dyDescent="0.25">
      <c r="A2449" s="2">
        <v>108</v>
      </c>
      <c r="B2449" s="2">
        <v>6.4</v>
      </c>
    </row>
    <row r="2450" spans="1:2" x14ac:dyDescent="0.25">
      <c r="A2450" s="2">
        <v>98</v>
      </c>
      <c r="B2450" s="2">
        <v>5.6</v>
      </c>
    </row>
    <row r="2451" spans="1:2" x14ac:dyDescent="0.25">
      <c r="A2451" s="2">
        <v>129</v>
      </c>
      <c r="B2451" s="2">
        <v>7.4</v>
      </c>
    </row>
    <row r="2452" spans="1:2" x14ac:dyDescent="0.25">
      <c r="A2452" s="2">
        <v>99</v>
      </c>
      <c r="B2452" s="2">
        <v>4.9000000000000004</v>
      </c>
    </row>
    <row r="2453" spans="1:2" x14ac:dyDescent="0.25">
      <c r="A2453" s="2">
        <v>105</v>
      </c>
      <c r="B2453" s="2">
        <v>6</v>
      </c>
    </row>
    <row r="2454" spans="1:2" x14ac:dyDescent="0.25">
      <c r="A2454" s="2">
        <v>112</v>
      </c>
      <c r="B2454" s="2">
        <v>7.2</v>
      </c>
    </row>
    <row r="2455" spans="1:2" x14ac:dyDescent="0.25">
      <c r="A2455" s="2">
        <v>108</v>
      </c>
      <c r="B2455" s="2">
        <v>4.9000000000000004</v>
      </c>
    </row>
    <row r="2456" spans="1:2" x14ac:dyDescent="0.25">
      <c r="A2456" s="2">
        <v>121</v>
      </c>
      <c r="B2456" s="2">
        <v>7.5</v>
      </c>
    </row>
    <row r="2457" spans="1:2" x14ac:dyDescent="0.25">
      <c r="A2457" s="2">
        <v>89</v>
      </c>
      <c r="B2457" s="2">
        <v>4.8</v>
      </c>
    </row>
    <row r="2458" spans="1:2" x14ac:dyDescent="0.25">
      <c r="A2458" s="2">
        <v>89</v>
      </c>
      <c r="B2458" s="2">
        <v>3.1</v>
      </c>
    </row>
    <row r="2459" spans="1:2" x14ac:dyDescent="0.25">
      <c r="A2459" s="2">
        <v>73</v>
      </c>
      <c r="B2459" s="2">
        <v>5.8</v>
      </c>
    </row>
    <row r="2460" spans="1:2" x14ac:dyDescent="0.25">
      <c r="A2460" s="2">
        <v>132</v>
      </c>
      <c r="B2460" s="2">
        <v>6.7</v>
      </c>
    </row>
    <row r="2461" spans="1:2" x14ac:dyDescent="0.25">
      <c r="A2461" s="2">
        <v>154</v>
      </c>
      <c r="B2461" s="2">
        <v>6.8</v>
      </c>
    </row>
    <row r="2462" spans="1:2" x14ac:dyDescent="0.25">
      <c r="A2462" s="2">
        <v>96</v>
      </c>
      <c r="B2462" s="2">
        <v>6.5</v>
      </c>
    </row>
    <row r="2463" spans="1:2" x14ac:dyDescent="0.25">
      <c r="A2463" s="2">
        <v>98</v>
      </c>
      <c r="B2463" s="2">
        <v>5.9</v>
      </c>
    </row>
    <row r="2464" spans="1:2" x14ac:dyDescent="0.25">
      <c r="A2464" s="2">
        <v>107</v>
      </c>
      <c r="B2464" s="2">
        <v>5.5</v>
      </c>
    </row>
    <row r="2465" spans="1:2" x14ac:dyDescent="0.25">
      <c r="A2465" s="2">
        <v>134</v>
      </c>
      <c r="B2465" s="2">
        <v>3.6</v>
      </c>
    </row>
    <row r="2466" spans="1:2" x14ac:dyDescent="0.25">
      <c r="A2466" s="2">
        <v>94</v>
      </c>
      <c r="B2466" s="2">
        <v>3.3</v>
      </c>
    </row>
    <row r="2467" spans="1:2" x14ac:dyDescent="0.25">
      <c r="A2467" s="2">
        <v>122</v>
      </c>
      <c r="B2467" s="2">
        <v>7.4</v>
      </c>
    </row>
    <row r="2468" spans="1:2" x14ac:dyDescent="0.25">
      <c r="A2468" s="2">
        <v>128</v>
      </c>
      <c r="B2468" s="2">
        <v>6.7</v>
      </c>
    </row>
    <row r="2469" spans="1:2" x14ac:dyDescent="0.25">
      <c r="A2469" s="2">
        <v>97</v>
      </c>
      <c r="B2469" s="2">
        <v>3</v>
      </c>
    </row>
    <row r="2470" spans="1:2" x14ac:dyDescent="0.25">
      <c r="A2470" s="2">
        <v>110</v>
      </c>
      <c r="B2470" s="2">
        <v>7.6</v>
      </c>
    </row>
    <row r="2471" spans="1:2" x14ac:dyDescent="0.25">
      <c r="A2471" s="2">
        <v>102</v>
      </c>
      <c r="B2471" s="2">
        <v>6.4</v>
      </c>
    </row>
    <row r="2472" spans="1:2" x14ac:dyDescent="0.25">
      <c r="A2472" s="2">
        <v>98</v>
      </c>
      <c r="B2472" s="2">
        <v>6.9</v>
      </c>
    </row>
    <row r="2473" spans="1:2" x14ac:dyDescent="0.25">
      <c r="A2473" s="2">
        <v>120</v>
      </c>
      <c r="B2473" s="2">
        <v>6.6</v>
      </c>
    </row>
    <row r="2474" spans="1:2" x14ac:dyDescent="0.25">
      <c r="A2474" s="2">
        <v>160</v>
      </c>
      <c r="B2474" s="2">
        <v>5.5</v>
      </c>
    </row>
    <row r="2475" spans="1:2" x14ac:dyDescent="0.25">
      <c r="A2475" s="2">
        <v>80</v>
      </c>
      <c r="B2475" s="2">
        <v>6.6</v>
      </c>
    </row>
    <row r="2476" spans="1:2" x14ac:dyDescent="0.25">
      <c r="A2476" s="2">
        <v>91</v>
      </c>
      <c r="B2476" s="2">
        <v>5.2</v>
      </c>
    </row>
    <row r="2477" spans="1:2" x14ac:dyDescent="0.25">
      <c r="A2477" s="2">
        <v>83</v>
      </c>
      <c r="B2477" s="2">
        <v>4.0999999999999996</v>
      </c>
    </row>
    <row r="2478" spans="1:2" x14ac:dyDescent="0.25">
      <c r="A2478" s="2">
        <v>102</v>
      </c>
      <c r="B2478" s="2">
        <v>6.8</v>
      </c>
    </row>
    <row r="2479" spans="1:2" x14ac:dyDescent="0.25">
      <c r="A2479" s="2">
        <v>122</v>
      </c>
      <c r="B2479" s="2">
        <v>6.5</v>
      </c>
    </row>
    <row r="2480" spans="1:2" x14ac:dyDescent="0.25">
      <c r="A2480" s="2">
        <v>110</v>
      </c>
      <c r="B2480" s="2">
        <v>7.6</v>
      </c>
    </row>
    <row r="2481" spans="1:2" x14ac:dyDescent="0.25">
      <c r="A2481" s="2">
        <v>126</v>
      </c>
      <c r="B2481" s="2">
        <v>7.4</v>
      </c>
    </row>
    <row r="2482" spans="1:2" x14ac:dyDescent="0.25">
      <c r="A2482" s="2">
        <v>136</v>
      </c>
      <c r="B2482" s="2">
        <v>7.7</v>
      </c>
    </row>
    <row r="2483" spans="1:2" x14ac:dyDescent="0.25">
      <c r="A2483" s="2">
        <v>120</v>
      </c>
      <c r="B2483" s="2">
        <v>7.1</v>
      </c>
    </row>
    <row r="2484" spans="1:2" x14ac:dyDescent="0.25">
      <c r="A2484" s="2">
        <v>108</v>
      </c>
      <c r="B2484" s="2">
        <v>6.3</v>
      </c>
    </row>
    <row r="2485" spans="1:2" x14ac:dyDescent="0.25">
      <c r="A2485" s="2">
        <v>126</v>
      </c>
      <c r="B2485" s="2">
        <v>7.6</v>
      </c>
    </row>
    <row r="2486" spans="1:2" x14ac:dyDescent="0.25">
      <c r="A2486" s="2">
        <v>128</v>
      </c>
      <c r="B2486" s="2">
        <v>8</v>
      </c>
    </row>
    <row r="2487" spans="1:2" x14ac:dyDescent="0.25">
      <c r="A2487" s="2">
        <v>113</v>
      </c>
      <c r="B2487" s="2">
        <v>7.3</v>
      </c>
    </row>
    <row r="2488" spans="1:2" x14ac:dyDescent="0.25">
      <c r="A2488" s="2">
        <v>89</v>
      </c>
      <c r="B2488" s="2">
        <v>7.6</v>
      </c>
    </row>
    <row r="2489" spans="1:2" x14ac:dyDescent="0.25">
      <c r="A2489" s="2">
        <v>129</v>
      </c>
      <c r="B2489" s="2">
        <v>7.8</v>
      </c>
    </row>
    <row r="2490" spans="1:2" x14ac:dyDescent="0.25">
      <c r="A2490" s="2">
        <v>94</v>
      </c>
      <c r="B2490" s="2">
        <v>6.5</v>
      </c>
    </row>
    <row r="2491" spans="1:2" x14ac:dyDescent="0.25">
      <c r="A2491" s="2">
        <v>106</v>
      </c>
      <c r="B2491" s="2">
        <v>6.4</v>
      </c>
    </row>
    <row r="2492" spans="1:2" x14ac:dyDescent="0.25">
      <c r="A2492" s="2">
        <v>100</v>
      </c>
      <c r="B2492" s="2">
        <v>8</v>
      </c>
    </row>
    <row r="2493" spans="1:2" x14ac:dyDescent="0.25">
      <c r="A2493" s="2">
        <v>89</v>
      </c>
      <c r="B2493" s="2">
        <v>4.8</v>
      </c>
    </row>
    <row r="2494" spans="1:2" x14ac:dyDescent="0.25">
      <c r="A2494" s="2">
        <v>94</v>
      </c>
      <c r="B2494" s="2">
        <v>7.8</v>
      </c>
    </row>
    <row r="2495" spans="1:2" x14ac:dyDescent="0.25">
      <c r="A2495" s="2">
        <v>83</v>
      </c>
      <c r="B2495" s="2">
        <v>5.9</v>
      </c>
    </row>
    <row r="2496" spans="1:2" x14ac:dyDescent="0.25">
      <c r="A2496" s="2">
        <v>111</v>
      </c>
      <c r="B2496" s="2">
        <v>5.4</v>
      </c>
    </row>
    <row r="2497" spans="1:2" x14ac:dyDescent="0.25">
      <c r="A2497" s="2">
        <v>80</v>
      </c>
      <c r="B2497" s="2">
        <v>3.3</v>
      </c>
    </row>
    <row r="2498" spans="1:2" x14ac:dyDescent="0.25">
      <c r="A2498" s="2">
        <v>112</v>
      </c>
      <c r="B2498" s="2">
        <v>8.1999999999999993</v>
      </c>
    </row>
    <row r="2499" spans="1:2" x14ac:dyDescent="0.25">
      <c r="A2499" s="2">
        <v>94</v>
      </c>
      <c r="B2499" s="2">
        <v>5.4</v>
      </c>
    </row>
    <row r="2500" spans="1:2" x14ac:dyDescent="0.25">
      <c r="A2500" s="2">
        <v>130</v>
      </c>
      <c r="B2500" s="2">
        <v>6.4</v>
      </c>
    </row>
    <row r="2501" spans="1:2" x14ac:dyDescent="0.25">
      <c r="A2501" s="2">
        <v>91</v>
      </c>
      <c r="B2501" s="2">
        <v>4.8</v>
      </c>
    </row>
    <row r="2502" spans="1:2" x14ac:dyDescent="0.25">
      <c r="A2502" s="2">
        <v>91</v>
      </c>
      <c r="B2502" s="2">
        <v>5.9</v>
      </c>
    </row>
    <row r="2503" spans="1:2" x14ac:dyDescent="0.25">
      <c r="A2503" s="2">
        <v>110</v>
      </c>
      <c r="B2503" s="2">
        <v>5.5</v>
      </c>
    </row>
    <row r="2504" spans="1:2" x14ac:dyDescent="0.25">
      <c r="A2504" s="2">
        <v>121</v>
      </c>
      <c r="B2504" s="2">
        <v>7.9</v>
      </c>
    </row>
    <row r="2505" spans="1:2" x14ac:dyDescent="0.25">
      <c r="A2505" s="2">
        <v>114</v>
      </c>
      <c r="B2505" s="2">
        <v>4.9000000000000004</v>
      </c>
    </row>
    <row r="2506" spans="1:2" x14ac:dyDescent="0.25">
      <c r="A2506" s="2">
        <v>96</v>
      </c>
      <c r="B2506" s="2">
        <v>7.2</v>
      </c>
    </row>
    <row r="2507" spans="1:2" x14ac:dyDescent="0.25">
      <c r="A2507" s="2">
        <v>270</v>
      </c>
      <c r="B2507" s="2">
        <v>6.6</v>
      </c>
    </row>
    <row r="2508" spans="1:2" x14ac:dyDescent="0.25">
      <c r="A2508" s="2">
        <v>100</v>
      </c>
      <c r="B2508" s="2">
        <v>6.7</v>
      </c>
    </row>
    <row r="2509" spans="1:2" x14ac:dyDescent="0.25">
      <c r="A2509" s="2">
        <v>94</v>
      </c>
      <c r="B2509" s="2">
        <v>5.3</v>
      </c>
    </row>
    <row r="2510" spans="1:2" x14ac:dyDescent="0.25">
      <c r="A2510" s="2">
        <v>109</v>
      </c>
      <c r="B2510" s="2">
        <v>7.2</v>
      </c>
    </row>
    <row r="2511" spans="1:2" x14ac:dyDescent="0.25">
      <c r="A2511" s="2">
        <v>107</v>
      </c>
      <c r="B2511" s="2">
        <v>5.0999999999999996</v>
      </c>
    </row>
    <row r="2512" spans="1:2" x14ac:dyDescent="0.25">
      <c r="A2512" s="2">
        <v>96</v>
      </c>
      <c r="B2512" s="2">
        <v>5.6</v>
      </c>
    </row>
    <row r="2513" spans="1:2" x14ac:dyDescent="0.25">
      <c r="A2513" s="2">
        <v>88</v>
      </c>
      <c r="B2513" s="2">
        <v>7.6</v>
      </c>
    </row>
    <row r="2514" spans="1:2" x14ac:dyDescent="0.25">
      <c r="A2514" s="2">
        <v>110</v>
      </c>
      <c r="B2514" s="2">
        <v>3.1</v>
      </c>
    </row>
    <row r="2515" spans="1:2" x14ac:dyDescent="0.25">
      <c r="A2515" s="2">
        <v>113</v>
      </c>
      <c r="B2515" s="2">
        <v>7.2</v>
      </c>
    </row>
    <row r="2516" spans="1:2" x14ac:dyDescent="0.25">
      <c r="A2516" s="2">
        <v>101</v>
      </c>
      <c r="B2516" s="2">
        <v>5.7</v>
      </c>
    </row>
    <row r="2517" spans="1:2" x14ac:dyDescent="0.25">
      <c r="A2517" s="2">
        <v>105</v>
      </c>
      <c r="B2517" s="2">
        <v>5.2</v>
      </c>
    </row>
    <row r="2518" spans="1:2" x14ac:dyDescent="0.25">
      <c r="A2518" s="2">
        <v>125</v>
      </c>
      <c r="B2518" s="2">
        <v>7.7</v>
      </c>
    </row>
    <row r="2519" spans="1:2" x14ac:dyDescent="0.25">
      <c r="A2519" s="2">
        <v>100</v>
      </c>
      <c r="B2519" s="2">
        <v>7</v>
      </c>
    </row>
    <row r="2520" spans="1:2" x14ac:dyDescent="0.25">
      <c r="A2520" s="2">
        <v>97</v>
      </c>
      <c r="B2520" s="2">
        <v>3.6</v>
      </c>
    </row>
    <row r="2521" spans="1:2" x14ac:dyDescent="0.25">
      <c r="A2521" s="2">
        <v>108</v>
      </c>
      <c r="B2521" s="2">
        <v>4.9000000000000004</v>
      </c>
    </row>
    <row r="2522" spans="1:2" x14ac:dyDescent="0.25">
      <c r="A2522" s="2">
        <v>112</v>
      </c>
      <c r="B2522" s="2">
        <v>6</v>
      </c>
    </row>
    <row r="2523" spans="1:2" x14ac:dyDescent="0.25">
      <c r="A2523" s="2">
        <v>112</v>
      </c>
      <c r="B2523" s="2">
        <v>6.6</v>
      </c>
    </row>
    <row r="2524" spans="1:2" x14ac:dyDescent="0.25">
      <c r="A2524" s="2">
        <v>95</v>
      </c>
      <c r="B2524" s="2">
        <v>6.8</v>
      </c>
    </row>
    <row r="2525" spans="1:2" x14ac:dyDescent="0.25">
      <c r="A2525" s="2">
        <v>110</v>
      </c>
      <c r="B2525" s="2">
        <v>7.2</v>
      </c>
    </row>
    <row r="2526" spans="1:2" x14ac:dyDescent="0.25">
      <c r="A2526" s="2">
        <v>118</v>
      </c>
      <c r="B2526" s="2">
        <v>7.2</v>
      </c>
    </row>
    <row r="2527" spans="1:2" x14ac:dyDescent="0.25">
      <c r="A2527" s="2">
        <v>97</v>
      </c>
      <c r="B2527" s="2">
        <v>2.8</v>
      </c>
    </row>
    <row r="2528" spans="1:2" x14ac:dyDescent="0.25">
      <c r="A2528" s="2">
        <v>120</v>
      </c>
      <c r="B2528" s="2">
        <v>6.6</v>
      </c>
    </row>
    <row r="2529" spans="1:2" x14ac:dyDescent="0.25">
      <c r="A2529" s="2">
        <v>135</v>
      </c>
      <c r="B2529" s="2">
        <v>6.7</v>
      </c>
    </row>
    <row r="2530" spans="1:2" x14ac:dyDescent="0.25">
      <c r="A2530" s="2">
        <v>101</v>
      </c>
      <c r="B2530" s="2">
        <v>7</v>
      </c>
    </row>
    <row r="2531" spans="1:2" x14ac:dyDescent="0.25">
      <c r="A2531" s="2">
        <v>92</v>
      </c>
      <c r="B2531" s="2">
        <v>4.4000000000000004</v>
      </c>
    </row>
    <row r="2532" spans="1:2" x14ac:dyDescent="0.25">
      <c r="A2532" s="2">
        <v>106</v>
      </c>
      <c r="B2532" s="2">
        <v>7.1</v>
      </c>
    </row>
    <row r="2533" spans="1:2" x14ac:dyDescent="0.25">
      <c r="A2533" s="2">
        <v>92</v>
      </c>
      <c r="B2533" s="2">
        <v>6.2</v>
      </c>
    </row>
    <row r="2534" spans="1:2" x14ac:dyDescent="0.25">
      <c r="A2534" s="2">
        <v>161</v>
      </c>
      <c r="B2534" s="2">
        <v>7.3</v>
      </c>
    </row>
    <row r="2535" spans="1:2" x14ac:dyDescent="0.25">
      <c r="A2535" s="2">
        <v>92</v>
      </c>
      <c r="B2535" s="2">
        <v>5.0999999999999996</v>
      </c>
    </row>
    <row r="2536" spans="1:2" x14ac:dyDescent="0.25">
      <c r="A2536" s="2">
        <v>93</v>
      </c>
      <c r="B2536" s="2">
        <v>8.1</v>
      </c>
    </row>
    <row r="2537" spans="1:2" x14ac:dyDescent="0.25">
      <c r="A2537" s="2">
        <v>110</v>
      </c>
      <c r="B2537" s="2">
        <v>6.7</v>
      </c>
    </row>
    <row r="2538" spans="1:2" x14ac:dyDescent="0.25">
      <c r="A2538" s="2">
        <v>122</v>
      </c>
      <c r="B2538" s="2">
        <v>6.6</v>
      </c>
    </row>
    <row r="2539" spans="1:2" x14ac:dyDescent="0.25">
      <c r="A2539" s="2">
        <v>91</v>
      </c>
      <c r="B2539" s="2">
        <v>4.5</v>
      </c>
    </row>
    <row r="2540" spans="1:2" x14ac:dyDescent="0.25">
      <c r="A2540" s="2">
        <v>115</v>
      </c>
      <c r="B2540" s="2">
        <v>6.6</v>
      </c>
    </row>
    <row r="2541" spans="1:2" x14ac:dyDescent="0.25">
      <c r="A2541" s="2">
        <v>94</v>
      </c>
      <c r="B2541" s="2">
        <v>6.5</v>
      </c>
    </row>
    <row r="2542" spans="1:2" x14ac:dyDescent="0.25">
      <c r="A2542" s="2">
        <v>93</v>
      </c>
      <c r="B2542" s="2">
        <v>5.9</v>
      </c>
    </row>
    <row r="2543" spans="1:2" x14ac:dyDescent="0.25">
      <c r="A2543" s="2">
        <v>94</v>
      </c>
      <c r="B2543" s="2">
        <v>6.6</v>
      </c>
    </row>
    <row r="2544" spans="1:2" x14ac:dyDescent="0.25">
      <c r="A2544" s="2">
        <v>95</v>
      </c>
      <c r="B2544" s="2">
        <v>6.5</v>
      </c>
    </row>
    <row r="2545" spans="1:2" x14ac:dyDescent="0.25">
      <c r="A2545" s="2">
        <v>105</v>
      </c>
      <c r="B2545" s="2">
        <v>7.3</v>
      </c>
    </row>
    <row r="2546" spans="1:2" x14ac:dyDescent="0.25">
      <c r="A2546" s="2">
        <v>103</v>
      </c>
      <c r="B2546" s="2">
        <v>7.5</v>
      </c>
    </row>
    <row r="2547" spans="1:2" x14ac:dyDescent="0.25">
      <c r="A2547" s="2">
        <v>102</v>
      </c>
      <c r="B2547" s="2">
        <v>5.9</v>
      </c>
    </row>
    <row r="2548" spans="1:2" x14ac:dyDescent="0.25">
      <c r="A2548" s="2">
        <v>116</v>
      </c>
      <c r="B2548" s="2">
        <v>7.4</v>
      </c>
    </row>
    <row r="2549" spans="1:2" x14ac:dyDescent="0.25">
      <c r="A2549" s="2">
        <v>110</v>
      </c>
      <c r="B2549" s="2">
        <v>6.9</v>
      </c>
    </row>
    <row r="2550" spans="1:2" x14ac:dyDescent="0.25">
      <c r="A2550" s="2">
        <v>120</v>
      </c>
      <c r="B2550" s="2">
        <v>7.9</v>
      </c>
    </row>
    <row r="2551" spans="1:2" x14ac:dyDescent="0.25">
      <c r="A2551" s="2">
        <v>122</v>
      </c>
      <c r="B2551" s="2">
        <v>8.4</v>
      </c>
    </row>
    <row r="2552" spans="1:2" x14ac:dyDescent="0.25">
      <c r="A2552" s="2">
        <v>118</v>
      </c>
      <c r="B2552" s="2">
        <v>8</v>
      </c>
    </row>
    <row r="2553" spans="1:2" x14ac:dyDescent="0.25">
      <c r="A2553" s="2">
        <v>107</v>
      </c>
      <c r="B2553" s="2">
        <v>6</v>
      </c>
    </row>
    <row r="2554" spans="1:2" x14ac:dyDescent="0.25">
      <c r="A2554" s="2">
        <v>102</v>
      </c>
      <c r="B2554" s="2">
        <v>6.8</v>
      </c>
    </row>
    <row r="2555" spans="1:2" x14ac:dyDescent="0.25">
      <c r="A2555" s="2">
        <v>154</v>
      </c>
      <c r="B2555" s="2">
        <v>7.8</v>
      </c>
    </row>
    <row r="2556" spans="1:2" x14ac:dyDescent="0.25">
      <c r="A2556" s="2">
        <v>103</v>
      </c>
      <c r="B2556" s="2">
        <v>5.7</v>
      </c>
    </row>
    <row r="2557" spans="1:2" x14ac:dyDescent="0.25">
      <c r="A2557" s="2">
        <v>141</v>
      </c>
      <c r="B2557" s="2">
        <v>6.1</v>
      </c>
    </row>
    <row r="2558" spans="1:2" x14ac:dyDescent="0.25">
      <c r="A2558" s="2">
        <v>114</v>
      </c>
      <c r="B2558" s="2">
        <v>8.1</v>
      </c>
    </row>
    <row r="2559" spans="1:2" x14ac:dyDescent="0.25">
      <c r="A2559" s="2">
        <v>109</v>
      </c>
      <c r="B2559" s="2">
        <v>6.1</v>
      </c>
    </row>
    <row r="2560" spans="1:2" x14ac:dyDescent="0.25">
      <c r="A2560" s="2">
        <v>124</v>
      </c>
      <c r="B2560" s="2">
        <v>7.5</v>
      </c>
    </row>
    <row r="2561" spans="1:2" x14ac:dyDescent="0.25">
      <c r="A2561" s="2">
        <v>94</v>
      </c>
      <c r="B2561" s="2">
        <v>6.2</v>
      </c>
    </row>
    <row r="2562" spans="1:2" x14ac:dyDescent="0.25">
      <c r="A2562" s="2">
        <v>100</v>
      </c>
      <c r="B2562" s="2">
        <v>6.2</v>
      </c>
    </row>
    <row r="2563" spans="1:2" x14ac:dyDescent="0.25">
      <c r="A2563" s="2">
        <v>101</v>
      </c>
      <c r="B2563" s="2">
        <v>7.9</v>
      </c>
    </row>
    <row r="2564" spans="1:2" x14ac:dyDescent="0.25">
      <c r="A2564" s="2">
        <v>98</v>
      </c>
      <c r="B2564" s="2">
        <v>7.4</v>
      </c>
    </row>
    <row r="2565" spans="1:2" x14ac:dyDescent="0.25">
      <c r="A2565" s="2">
        <v>102</v>
      </c>
      <c r="B2565" s="2">
        <v>6.6</v>
      </c>
    </row>
    <row r="2566" spans="1:2" x14ac:dyDescent="0.25">
      <c r="A2566" s="2">
        <v>94</v>
      </c>
      <c r="B2566" s="2">
        <v>7.3</v>
      </c>
    </row>
    <row r="2567" spans="1:2" x14ac:dyDescent="0.25">
      <c r="A2567" s="2">
        <v>92</v>
      </c>
      <c r="B2567" s="2">
        <v>7.5</v>
      </c>
    </row>
    <row r="2568" spans="1:2" x14ac:dyDescent="0.25">
      <c r="A2568" s="2">
        <v>113</v>
      </c>
      <c r="B2568" s="2">
        <v>5.6</v>
      </c>
    </row>
    <row r="2569" spans="1:2" x14ac:dyDescent="0.25">
      <c r="A2569" s="2">
        <v>115</v>
      </c>
      <c r="B2569" s="2">
        <v>7.3</v>
      </c>
    </row>
    <row r="2570" spans="1:2" x14ac:dyDescent="0.25">
      <c r="A2570" s="2">
        <v>95</v>
      </c>
      <c r="B2570" s="2">
        <v>6.4</v>
      </c>
    </row>
    <row r="2571" spans="1:2" x14ac:dyDescent="0.25">
      <c r="A2571" s="2">
        <v>87</v>
      </c>
      <c r="B2571" s="2">
        <v>5</v>
      </c>
    </row>
    <row r="2572" spans="1:2" x14ac:dyDescent="0.25">
      <c r="A2572" s="2">
        <v>88</v>
      </c>
      <c r="B2572" s="2">
        <v>5.4</v>
      </c>
    </row>
    <row r="2573" spans="1:2" x14ac:dyDescent="0.25">
      <c r="A2573" s="2">
        <v>183</v>
      </c>
      <c r="B2573" s="2">
        <v>8.1999999999999993</v>
      </c>
    </row>
    <row r="2574" spans="1:2" x14ac:dyDescent="0.25">
      <c r="A2574" s="2">
        <v>97</v>
      </c>
      <c r="B2574" s="2">
        <v>7.1</v>
      </c>
    </row>
    <row r="2575" spans="1:2" x14ac:dyDescent="0.25">
      <c r="A2575" s="2">
        <v>94</v>
      </c>
      <c r="B2575" s="2">
        <v>5.3</v>
      </c>
    </row>
    <row r="2576" spans="1:2" x14ac:dyDescent="0.25">
      <c r="A2576" s="2">
        <v>112</v>
      </c>
      <c r="B2576" s="2">
        <v>6.5</v>
      </c>
    </row>
    <row r="2577" spans="1:2" x14ac:dyDescent="0.25">
      <c r="A2577" s="2">
        <v>98</v>
      </c>
      <c r="B2577" s="2">
        <v>6.2</v>
      </c>
    </row>
    <row r="2578" spans="1:2" x14ac:dyDescent="0.25">
      <c r="A2578" s="2">
        <v>104</v>
      </c>
      <c r="B2578" s="2">
        <v>6.4</v>
      </c>
    </row>
    <row r="2579" spans="1:2" x14ac:dyDescent="0.25">
      <c r="A2579" s="2">
        <v>118</v>
      </c>
      <c r="B2579" s="2">
        <v>7.2</v>
      </c>
    </row>
    <row r="2580" spans="1:2" x14ac:dyDescent="0.25">
      <c r="A2580" s="2">
        <v>120</v>
      </c>
      <c r="B2580" s="2">
        <v>6.9</v>
      </c>
    </row>
    <row r="2581" spans="1:2" x14ac:dyDescent="0.25">
      <c r="A2581" s="2">
        <v>99</v>
      </c>
      <c r="B2581" s="2">
        <v>5.7</v>
      </c>
    </row>
    <row r="2582" spans="1:2" x14ac:dyDescent="0.25">
      <c r="A2582" s="2">
        <v>109</v>
      </c>
      <c r="B2582" s="2">
        <v>7.7</v>
      </c>
    </row>
    <row r="2583" spans="1:2" x14ac:dyDescent="0.25">
      <c r="A2583" s="2">
        <v>105</v>
      </c>
      <c r="B2583" s="2">
        <v>5.4</v>
      </c>
    </row>
    <row r="2584" spans="1:2" x14ac:dyDescent="0.25">
      <c r="A2584" s="2">
        <v>106</v>
      </c>
      <c r="B2584" s="2">
        <v>5.6</v>
      </c>
    </row>
    <row r="2585" spans="1:2" x14ac:dyDescent="0.25">
      <c r="A2585" s="2">
        <v>123</v>
      </c>
      <c r="B2585" s="2">
        <v>7.7</v>
      </c>
    </row>
    <row r="2586" spans="1:2" x14ac:dyDescent="0.25">
      <c r="A2586" s="2">
        <v>86</v>
      </c>
      <c r="B2586" s="2">
        <v>5.0999999999999996</v>
      </c>
    </row>
    <row r="2587" spans="1:2" x14ac:dyDescent="0.25">
      <c r="A2587" s="2">
        <v>120</v>
      </c>
      <c r="B2587" s="2">
        <v>6.8</v>
      </c>
    </row>
    <row r="2588" spans="1:2" x14ac:dyDescent="0.25">
      <c r="A2588" s="2">
        <v>227</v>
      </c>
      <c r="B2588" s="2">
        <v>8.4</v>
      </c>
    </row>
    <row r="2589" spans="1:2" x14ac:dyDescent="0.25">
      <c r="A2589" s="2">
        <v>119</v>
      </c>
      <c r="B2589" s="2">
        <v>4.9000000000000004</v>
      </c>
    </row>
    <row r="2590" spans="1:2" x14ac:dyDescent="0.25">
      <c r="A2590" s="2">
        <v>115</v>
      </c>
      <c r="B2590" s="2">
        <v>7.1</v>
      </c>
    </row>
    <row r="2591" spans="1:2" x14ac:dyDescent="0.25">
      <c r="A2591" s="2">
        <v>114</v>
      </c>
      <c r="B2591" s="2">
        <v>6.6</v>
      </c>
    </row>
    <row r="2592" spans="1:2" x14ac:dyDescent="0.25">
      <c r="A2592" s="2">
        <v>90</v>
      </c>
      <c r="B2592" s="2">
        <v>6.1</v>
      </c>
    </row>
    <row r="2593" spans="1:2" x14ac:dyDescent="0.25">
      <c r="A2593" s="2">
        <v>94</v>
      </c>
      <c r="B2593" s="2">
        <v>4.0999999999999996</v>
      </c>
    </row>
    <row r="2594" spans="1:2" x14ac:dyDescent="0.25">
      <c r="A2594" s="2">
        <v>106</v>
      </c>
      <c r="B2594" s="2">
        <v>5.8</v>
      </c>
    </row>
    <row r="2595" spans="1:2" x14ac:dyDescent="0.25">
      <c r="A2595" s="2">
        <v>98</v>
      </c>
      <c r="B2595" s="2">
        <v>8.1</v>
      </c>
    </row>
    <row r="2596" spans="1:2" x14ac:dyDescent="0.25">
      <c r="A2596" s="2">
        <v>126</v>
      </c>
      <c r="B2596" s="2">
        <v>7.6</v>
      </c>
    </row>
    <row r="2597" spans="1:2" x14ac:dyDescent="0.25">
      <c r="A2597" s="2">
        <v>100</v>
      </c>
      <c r="B2597" s="2">
        <v>7.8</v>
      </c>
    </row>
    <row r="2598" spans="1:2" x14ac:dyDescent="0.25">
      <c r="A2598" s="2">
        <v>89</v>
      </c>
      <c r="B2598" s="2">
        <v>4.5999999999999996</v>
      </c>
    </row>
    <row r="2599" spans="1:2" x14ac:dyDescent="0.25">
      <c r="A2599" s="2">
        <v>111</v>
      </c>
      <c r="B2599" s="2">
        <v>6</v>
      </c>
    </row>
    <row r="2600" spans="1:2" x14ac:dyDescent="0.25">
      <c r="A2600" s="2">
        <v>100</v>
      </c>
      <c r="B2600" s="2">
        <v>7</v>
      </c>
    </row>
    <row r="2601" spans="1:2" x14ac:dyDescent="0.25">
      <c r="A2601" s="2">
        <v>115</v>
      </c>
      <c r="B2601" s="2">
        <v>6.7</v>
      </c>
    </row>
    <row r="2602" spans="1:2" x14ac:dyDescent="0.25">
      <c r="A2602" s="2">
        <v>106</v>
      </c>
      <c r="B2602" s="2">
        <v>6.4</v>
      </c>
    </row>
    <row r="2603" spans="1:2" x14ac:dyDescent="0.25">
      <c r="A2603" s="2">
        <v>124</v>
      </c>
      <c r="B2603" s="2">
        <v>7.2</v>
      </c>
    </row>
    <row r="2604" spans="1:2" x14ac:dyDescent="0.25">
      <c r="A2604" s="2">
        <v>107</v>
      </c>
      <c r="B2604" s="2">
        <v>7.4</v>
      </c>
    </row>
    <row r="2605" spans="1:2" x14ac:dyDescent="0.25">
      <c r="A2605" s="2">
        <v>99</v>
      </c>
      <c r="B2605" s="2">
        <v>4.8</v>
      </c>
    </row>
    <row r="2606" spans="1:2" x14ac:dyDescent="0.25">
      <c r="A2606" s="2">
        <v>90</v>
      </c>
      <c r="B2606" s="2">
        <v>4</v>
      </c>
    </row>
    <row r="2607" spans="1:2" x14ac:dyDescent="0.25">
      <c r="A2607" s="2">
        <v>101</v>
      </c>
      <c r="B2607" s="2">
        <v>6.2</v>
      </c>
    </row>
    <row r="2608" spans="1:2" x14ac:dyDescent="0.25">
      <c r="A2608" s="2">
        <v>119</v>
      </c>
      <c r="B2608" s="2">
        <v>7.7</v>
      </c>
    </row>
    <row r="2609" spans="1:2" x14ac:dyDescent="0.25">
      <c r="A2609" s="2">
        <v>103</v>
      </c>
      <c r="B2609" s="2">
        <v>6.7</v>
      </c>
    </row>
    <row r="2610" spans="1:2" x14ac:dyDescent="0.25">
      <c r="A2610" s="2">
        <v>134</v>
      </c>
      <c r="B2610" s="2">
        <v>7.9</v>
      </c>
    </row>
    <row r="2611" spans="1:2" x14ac:dyDescent="0.25">
      <c r="A2611" s="2">
        <v>155</v>
      </c>
      <c r="B2611" s="2">
        <v>7.9</v>
      </c>
    </row>
    <row r="2612" spans="1:2" x14ac:dyDescent="0.25">
      <c r="A2612" s="2">
        <v>94</v>
      </c>
      <c r="B2612" s="2">
        <v>5.5</v>
      </c>
    </row>
    <row r="2613" spans="1:2" x14ac:dyDescent="0.25">
      <c r="A2613" s="2">
        <v>95</v>
      </c>
      <c r="B2613" s="2">
        <v>6.2</v>
      </c>
    </row>
    <row r="2614" spans="1:2" x14ac:dyDescent="0.25">
      <c r="A2614" s="2">
        <v>89</v>
      </c>
      <c r="B2614" s="2">
        <v>5.0999999999999996</v>
      </c>
    </row>
    <row r="2615" spans="1:2" x14ac:dyDescent="0.25">
      <c r="A2615" s="2">
        <v>97</v>
      </c>
      <c r="B2615" s="2">
        <v>4.0999999999999996</v>
      </c>
    </row>
    <row r="2616" spans="1:2" x14ac:dyDescent="0.25">
      <c r="A2616" s="2">
        <v>90</v>
      </c>
      <c r="B2616" s="2">
        <v>6.7</v>
      </c>
    </row>
    <row r="2617" spans="1:2" x14ac:dyDescent="0.25">
      <c r="A2617" s="2">
        <v>92</v>
      </c>
      <c r="B2617" s="2">
        <v>4.7</v>
      </c>
    </row>
    <row r="2618" spans="1:2" x14ac:dyDescent="0.25">
      <c r="A2618" s="2">
        <v>100</v>
      </c>
      <c r="B2618" s="2">
        <v>6.4</v>
      </c>
    </row>
    <row r="2619" spans="1:2" x14ac:dyDescent="0.25">
      <c r="A2619" s="2">
        <v>117</v>
      </c>
      <c r="B2619" s="2">
        <v>6.3</v>
      </c>
    </row>
    <row r="2620" spans="1:2" x14ac:dyDescent="0.25">
      <c r="A2620" s="2">
        <v>84</v>
      </c>
      <c r="B2620" s="2">
        <v>5.5</v>
      </c>
    </row>
    <row r="2621" spans="1:2" x14ac:dyDescent="0.25">
      <c r="A2621" s="2">
        <v>140</v>
      </c>
      <c r="B2621" s="2">
        <v>7.3</v>
      </c>
    </row>
    <row r="2622" spans="1:2" x14ac:dyDescent="0.25">
      <c r="A2622" s="2">
        <v>108</v>
      </c>
      <c r="B2622" s="2">
        <v>6.3</v>
      </c>
    </row>
    <row r="2623" spans="1:2" x14ac:dyDescent="0.25">
      <c r="A2623" s="2">
        <v>109</v>
      </c>
      <c r="B2623" s="2">
        <v>4.9000000000000004</v>
      </c>
    </row>
    <row r="2624" spans="1:2" x14ac:dyDescent="0.25">
      <c r="A2624" s="2">
        <v>131</v>
      </c>
      <c r="B2624" s="2">
        <v>7.6</v>
      </c>
    </row>
    <row r="2625" spans="1:2" x14ac:dyDescent="0.25">
      <c r="A2625" s="2">
        <v>114</v>
      </c>
      <c r="B2625" s="2">
        <v>6</v>
      </c>
    </row>
    <row r="2626" spans="1:2" x14ac:dyDescent="0.25">
      <c r="A2626" s="2">
        <v>97</v>
      </c>
      <c r="B2626" s="2">
        <v>6.2</v>
      </c>
    </row>
    <row r="2627" spans="1:2" x14ac:dyDescent="0.25">
      <c r="A2627" s="2">
        <v>122</v>
      </c>
      <c r="B2627" s="2">
        <v>6.8</v>
      </c>
    </row>
    <row r="2628" spans="1:2" x14ac:dyDescent="0.25">
      <c r="A2628" s="2">
        <v>87</v>
      </c>
      <c r="B2628" s="2">
        <v>4.5</v>
      </c>
    </row>
    <row r="2629" spans="1:2" x14ac:dyDescent="0.25">
      <c r="A2629" s="2">
        <v>85</v>
      </c>
      <c r="B2629" s="2">
        <v>5.7</v>
      </c>
    </row>
    <row r="2630" spans="1:2" x14ac:dyDescent="0.25">
      <c r="A2630" s="2">
        <v>85</v>
      </c>
      <c r="B2630" s="2">
        <v>8.4</v>
      </c>
    </row>
    <row r="2631" spans="1:2" x14ac:dyDescent="0.25">
      <c r="A2631" s="2">
        <v>101</v>
      </c>
      <c r="B2631" s="2">
        <v>4.5999999999999996</v>
      </c>
    </row>
    <row r="2632" spans="1:2" x14ac:dyDescent="0.25">
      <c r="A2632" s="2">
        <v>121</v>
      </c>
      <c r="B2632" s="2">
        <v>6.2</v>
      </c>
    </row>
    <row r="2633" spans="1:2" x14ac:dyDescent="0.25">
      <c r="A2633" s="2">
        <v>107</v>
      </c>
      <c r="B2633" s="2">
        <v>7</v>
      </c>
    </row>
    <row r="2634" spans="1:2" x14ac:dyDescent="0.25">
      <c r="A2634" s="2">
        <v>111</v>
      </c>
      <c r="B2634" s="2">
        <v>6.9</v>
      </c>
    </row>
    <row r="2635" spans="1:2" x14ac:dyDescent="0.25">
      <c r="A2635" s="2">
        <v>92</v>
      </c>
      <c r="B2635" s="2">
        <v>6.1</v>
      </c>
    </row>
    <row r="2636" spans="1:2" x14ac:dyDescent="0.25">
      <c r="A2636" s="2">
        <v>97</v>
      </c>
      <c r="B2636" s="2">
        <v>6.7</v>
      </c>
    </row>
    <row r="2637" spans="1:2" x14ac:dyDescent="0.25">
      <c r="A2637" s="2">
        <v>97</v>
      </c>
      <c r="B2637" s="2">
        <v>5.6</v>
      </c>
    </row>
    <row r="2638" spans="1:2" x14ac:dyDescent="0.25">
      <c r="A2638" s="2">
        <v>125</v>
      </c>
      <c r="B2638" s="2">
        <v>6.6</v>
      </c>
    </row>
    <row r="2639" spans="1:2" x14ac:dyDescent="0.25">
      <c r="A2639" s="2">
        <v>124</v>
      </c>
      <c r="B2639" s="2">
        <v>6.4</v>
      </c>
    </row>
    <row r="2640" spans="1:2" x14ac:dyDescent="0.25">
      <c r="A2640" s="2">
        <v>76</v>
      </c>
      <c r="B2640" s="2">
        <v>2.8</v>
      </c>
    </row>
    <row r="2641" spans="1:2" x14ac:dyDescent="0.25">
      <c r="A2641" s="2">
        <v>107</v>
      </c>
      <c r="B2641" s="2">
        <v>5.4</v>
      </c>
    </row>
    <row r="2642" spans="1:2" x14ac:dyDescent="0.25">
      <c r="A2642" s="2">
        <v>91</v>
      </c>
      <c r="B2642" s="2">
        <v>5</v>
      </c>
    </row>
    <row r="2643" spans="1:2" x14ac:dyDescent="0.25">
      <c r="A2643" s="2">
        <v>96</v>
      </c>
      <c r="B2643" s="2">
        <v>5.0999999999999996</v>
      </c>
    </row>
    <row r="2644" spans="1:2" x14ac:dyDescent="0.25">
      <c r="A2644" s="2">
        <v>142</v>
      </c>
      <c r="B2644" s="2">
        <v>8</v>
      </c>
    </row>
    <row r="2645" spans="1:2" x14ac:dyDescent="0.25">
      <c r="A2645" s="2">
        <v>103</v>
      </c>
      <c r="B2645" s="2">
        <v>5.9</v>
      </c>
    </row>
    <row r="2646" spans="1:2" x14ac:dyDescent="0.25">
      <c r="A2646" s="2">
        <v>117</v>
      </c>
      <c r="B2646" s="2">
        <v>8.1999999999999993</v>
      </c>
    </row>
    <row r="2647" spans="1:2" x14ac:dyDescent="0.25">
      <c r="A2647" s="2">
        <v>116</v>
      </c>
      <c r="B2647" s="2">
        <v>7</v>
      </c>
    </row>
    <row r="2648" spans="1:2" x14ac:dyDescent="0.25">
      <c r="A2648" s="2">
        <v>118</v>
      </c>
      <c r="B2648" s="2">
        <v>6.6</v>
      </c>
    </row>
    <row r="2649" spans="1:2" x14ac:dyDescent="0.25">
      <c r="A2649" s="2">
        <v>108</v>
      </c>
      <c r="B2649" s="2">
        <v>6.7</v>
      </c>
    </row>
    <row r="2650" spans="1:2" x14ac:dyDescent="0.25">
      <c r="A2650" s="2">
        <v>94</v>
      </c>
      <c r="B2650" s="2">
        <v>5.5</v>
      </c>
    </row>
    <row r="2651" spans="1:2" x14ac:dyDescent="0.25">
      <c r="A2651" s="2">
        <v>97</v>
      </c>
      <c r="B2651" s="2">
        <v>4.9000000000000004</v>
      </c>
    </row>
    <row r="2652" spans="1:2" x14ac:dyDescent="0.25">
      <c r="A2652" s="2">
        <v>97</v>
      </c>
      <c r="B2652" s="2">
        <v>6.9</v>
      </c>
    </row>
    <row r="2653" spans="1:2" x14ac:dyDescent="0.25">
      <c r="A2653" s="2">
        <v>99</v>
      </c>
      <c r="B2653" s="2">
        <v>7.4</v>
      </c>
    </row>
    <row r="2654" spans="1:2" x14ac:dyDescent="0.25">
      <c r="A2654" s="2">
        <v>91</v>
      </c>
      <c r="B2654" s="2">
        <v>5.6</v>
      </c>
    </row>
    <row r="2655" spans="1:2" x14ac:dyDescent="0.25">
      <c r="A2655" s="2">
        <v>107</v>
      </c>
      <c r="B2655" s="2">
        <v>8</v>
      </c>
    </row>
    <row r="2656" spans="1:2" x14ac:dyDescent="0.25">
      <c r="A2656" s="2">
        <v>95</v>
      </c>
      <c r="B2656" s="2">
        <v>5.3</v>
      </c>
    </row>
    <row r="2657" spans="1:2" x14ac:dyDescent="0.25">
      <c r="A2657" s="2">
        <v>102</v>
      </c>
      <c r="B2657" s="2">
        <v>6.2</v>
      </c>
    </row>
    <row r="2658" spans="1:2" x14ac:dyDescent="0.25">
      <c r="A2658" s="2">
        <v>88</v>
      </c>
      <c r="B2658" s="2">
        <v>5.3</v>
      </c>
    </row>
    <row r="2659" spans="1:2" x14ac:dyDescent="0.25">
      <c r="A2659" s="2">
        <v>106</v>
      </c>
      <c r="B2659" s="2">
        <v>6.6</v>
      </c>
    </row>
    <row r="2660" spans="1:2" x14ac:dyDescent="0.25">
      <c r="A2660" s="2">
        <v>92</v>
      </c>
      <c r="B2660" s="2">
        <v>7.2</v>
      </c>
    </row>
    <row r="2661" spans="1:2" x14ac:dyDescent="0.25">
      <c r="A2661" s="2">
        <v>105</v>
      </c>
      <c r="B2661" s="2">
        <v>4.5999999999999996</v>
      </c>
    </row>
    <row r="2662" spans="1:2" x14ac:dyDescent="0.25">
      <c r="A2662" s="2">
        <v>107</v>
      </c>
      <c r="B2662" s="2">
        <v>7.5</v>
      </c>
    </row>
    <row r="2663" spans="1:2" x14ac:dyDescent="0.25">
      <c r="A2663" s="2">
        <v>120</v>
      </c>
      <c r="B2663" s="2">
        <v>6.5</v>
      </c>
    </row>
    <row r="2664" spans="1:2" x14ac:dyDescent="0.25">
      <c r="A2664" s="2">
        <v>103</v>
      </c>
      <c r="B2664" s="2">
        <v>7.6</v>
      </c>
    </row>
    <row r="2665" spans="1:2" x14ac:dyDescent="0.25">
      <c r="A2665" s="2">
        <v>92</v>
      </c>
      <c r="B2665" s="2">
        <v>6.2</v>
      </c>
    </row>
    <row r="2666" spans="1:2" x14ac:dyDescent="0.25">
      <c r="A2666" s="2">
        <v>147</v>
      </c>
      <c r="B2666" s="2">
        <v>8</v>
      </c>
    </row>
    <row r="2667" spans="1:2" x14ac:dyDescent="0.25">
      <c r="A2667" s="2">
        <v>98</v>
      </c>
      <c r="B2667" s="2">
        <v>5.5</v>
      </c>
    </row>
    <row r="2668" spans="1:2" x14ac:dyDescent="0.25">
      <c r="A2668" s="2">
        <v>98</v>
      </c>
      <c r="B2668" s="2">
        <v>6.3</v>
      </c>
    </row>
    <row r="2669" spans="1:2" x14ac:dyDescent="0.25">
      <c r="A2669" s="2">
        <v>103</v>
      </c>
      <c r="B2669" s="2">
        <v>7.2</v>
      </c>
    </row>
    <row r="2670" spans="1:2" x14ac:dyDescent="0.25">
      <c r="A2670" s="2">
        <v>111</v>
      </c>
      <c r="B2670" s="2">
        <v>6.7</v>
      </c>
    </row>
    <row r="2671" spans="1:2" x14ac:dyDescent="0.25">
      <c r="A2671" s="2">
        <v>98</v>
      </c>
      <c r="B2671" s="2">
        <v>5.3</v>
      </c>
    </row>
    <row r="2672" spans="1:2" x14ac:dyDescent="0.25">
      <c r="A2672" s="2">
        <v>111</v>
      </c>
      <c r="B2672" s="2">
        <v>6.3</v>
      </c>
    </row>
    <row r="2673" spans="1:2" x14ac:dyDescent="0.25">
      <c r="A2673" s="2">
        <v>111</v>
      </c>
      <c r="B2673" s="2">
        <v>6.5</v>
      </c>
    </row>
    <row r="2674" spans="1:2" x14ac:dyDescent="0.25">
      <c r="A2674" s="2">
        <v>100</v>
      </c>
      <c r="B2674" s="2">
        <v>5.6</v>
      </c>
    </row>
    <row r="2675" spans="1:2" x14ac:dyDescent="0.25">
      <c r="A2675" s="2">
        <v>116</v>
      </c>
      <c r="B2675" s="2">
        <v>7</v>
      </c>
    </row>
    <row r="2676" spans="1:2" x14ac:dyDescent="0.25">
      <c r="A2676" s="2">
        <v>145</v>
      </c>
      <c r="B2676" s="2">
        <v>8.3000000000000007</v>
      </c>
    </row>
    <row r="2677" spans="1:2" x14ac:dyDescent="0.25">
      <c r="A2677" s="2">
        <v>84</v>
      </c>
      <c r="B2677" s="2">
        <v>7.2</v>
      </c>
    </row>
    <row r="2678" spans="1:2" x14ac:dyDescent="0.25">
      <c r="A2678" s="2">
        <v>115</v>
      </c>
      <c r="B2678" s="2">
        <v>6.8</v>
      </c>
    </row>
    <row r="2679" spans="1:2" x14ac:dyDescent="0.25">
      <c r="A2679" s="2">
        <v>105</v>
      </c>
      <c r="B2679" s="2">
        <v>6.4</v>
      </c>
    </row>
    <row r="2680" spans="1:2" x14ac:dyDescent="0.25">
      <c r="A2680" s="2">
        <v>98</v>
      </c>
      <c r="B2680" s="2">
        <v>6.9</v>
      </c>
    </row>
    <row r="2681" spans="1:2" x14ac:dyDescent="0.25">
      <c r="A2681" s="2">
        <v>99</v>
      </c>
      <c r="B2681" s="2">
        <v>8</v>
      </c>
    </row>
    <row r="2682" spans="1:2" x14ac:dyDescent="0.25">
      <c r="A2682" s="2">
        <v>110</v>
      </c>
      <c r="B2682" s="2">
        <v>6.2</v>
      </c>
    </row>
    <row r="2683" spans="1:2" x14ac:dyDescent="0.25">
      <c r="A2683" s="2">
        <v>97</v>
      </c>
      <c r="B2683" s="2">
        <v>6.4</v>
      </c>
    </row>
    <row r="2684" spans="1:2" x14ac:dyDescent="0.25">
      <c r="A2684" s="2">
        <v>88</v>
      </c>
      <c r="B2684" s="2">
        <v>5.6</v>
      </c>
    </row>
    <row r="2685" spans="1:2" x14ac:dyDescent="0.25">
      <c r="A2685" s="2">
        <v>103</v>
      </c>
      <c r="B2685" s="2">
        <v>6.1</v>
      </c>
    </row>
    <row r="2686" spans="1:2" x14ac:dyDescent="0.25">
      <c r="A2686" s="2">
        <v>104</v>
      </c>
      <c r="B2686" s="2">
        <v>6</v>
      </c>
    </row>
    <row r="2687" spans="1:2" x14ac:dyDescent="0.25">
      <c r="A2687" s="2">
        <v>90</v>
      </c>
      <c r="B2687" s="2">
        <v>5.0999999999999996</v>
      </c>
    </row>
    <row r="2688" spans="1:2" x14ac:dyDescent="0.25">
      <c r="A2688" s="2">
        <v>105</v>
      </c>
      <c r="B2688" s="2">
        <v>4.5</v>
      </c>
    </row>
    <row r="2689" spans="1:2" x14ac:dyDescent="0.25">
      <c r="A2689" s="2">
        <v>93</v>
      </c>
      <c r="B2689" s="2">
        <v>5.9</v>
      </c>
    </row>
    <row r="2690" spans="1:2" x14ac:dyDescent="0.25">
      <c r="A2690" s="2">
        <v>141</v>
      </c>
      <c r="B2690" s="2">
        <v>6</v>
      </c>
    </row>
    <row r="2691" spans="1:2" x14ac:dyDescent="0.25">
      <c r="A2691" s="2">
        <v>85</v>
      </c>
      <c r="B2691" s="2">
        <v>5.8</v>
      </c>
    </row>
    <row r="2692" spans="1:2" x14ac:dyDescent="0.25">
      <c r="A2692" s="2">
        <v>109</v>
      </c>
      <c r="B2692" s="2">
        <v>6.1</v>
      </c>
    </row>
    <row r="2693" spans="1:2" x14ac:dyDescent="0.25">
      <c r="A2693" s="2">
        <v>105</v>
      </c>
      <c r="B2693" s="2">
        <v>4.9000000000000004</v>
      </c>
    </row>
    <row r="2694" spans="1:2" x14ac:dyDescent="0.25">
      <c r="A2694" s="2">
        <v>98</v>
      </c>
      <c r="B2694" s="2">
        <v>5.7</v>
      </c>
    </row>
    <row r="2695" spans="1:2" x14ac:dyDescent="0.25">
      <c r="A2695" s="2">
        <v>124</v>
      </c>
      <c r="B2695" s="2">
        <v>6.6</v>
      </c>
    </row>
    <row r="2696" spans="1:2" x14ac:dyDescent="0.25">
      <c r="A2696" s="2">
        <v>101</v>
      </c>
      <c r="B2696" s="2">
        <v>8.1</v>
      </c>
    </row>
    <row r="2697" spans="1:2" x14ac:dyDescent="0.25">
      <c r="A2697" s="2">
        <v>115</v>
      </c>
      <c r="B2697" s="2">
        <v>5.7</v>
      </c>
    </row>
    <row r="2698" spans="1:2" x14ac:dyDescent="0.25">
      <c r="A2698" s="2">
        <v>120</v>
      </c>
      <c r="B2698" s="2">
        <v>6.8</v>
      </c>
    </row>
    <row r="2699" spans="1:2" x14ac:dyDescent="0.25">
      <c r="A2699" s="2">
        <v>111</v>
      </c>
      <c r="B2699" s="2">
        <v>7.5</v>
      </c>
    </row>
    <row r="2700" spans="1:2" x14ac:dyDescent="0.25">
      <c r="A2700" s="2">
        <v>94</v>
      </c>
      <c r="B2700" s="2">
        <v>6.2</v>
      </c>
    </row>
    <row r="2701" spans="1:2" x14ac:dyDescent="0.25">
      <c r="A2701" s="2">
        <v>131</v>
      </c>
      <c r="B2701" s="2">
        <v>8.3000000000000007</v>
      </c>
    </row>
    <row r="2702" spans="1:2" x14ac:dyDescent="0.25">
      <c r="A2702" s="2">
        <v>139</v>
      </c>
      <c r="B2702" s="2">
        <v>7.4</v>
      </c>
    </row>
    <row r="2703" spans="1:2" x14ac:dyDescent="0.25">
      <c r="A2703" s="2">
        <v>120</v>
      </c>
      <c r="B2703" s="2">
        <v>8</v>
      </c>
    </row>
    <row r="2704" spans="1:2" x14ac:dyDescent="0.25">
      <c r="A2704" s="2">
        <v>119</v>
      </c>
      <c r="B2704" s="2">
        <v>6.9</v>
      </c>
    </row>
    <row r="2705" spans="1:2" x14ac:dyDescent="0.25">
      <c r="A2705" s="2">
        <v>125</v>
      </c>
      <c r="B2705" s="2">
        <v>6.9</v>
      </c>
    </row>
    <row r="2706" spans="1:2" x14ac:dyDescent="0.25">
      <c r="A2706" s="2">
        <v>108</v>
      </c>
      <c r="B2706" s="2">
        <v>5.5</v>
      </c>
    </row>
    <row r="2707" spans="1:2" x14ac:dyDescent="0.25">
      <c r="A2707" s="2">
        <v>101</v>
      </c>
      <c r="B2707" s="2">
        <v>5.7</v>
      </c>
    </row>
    <row r="2708" spans="1:2" x14ac:dyDescent="0.25">
      <c r="A2708" s="2">
        <v>145</v>
      </c>
      <c r="B2708" s="2">
        <v>7.2</v>
      </c>
    </row>
    <row r="2709" spans="1:2" x14ac:dyDescent="0.25">
      <c r="A2709" s="2">
        <v>98</v>
      </c>
      <c r="B2709" s="2">
        <v>6.9</v>
      </c>
    </row>
    <row r="2710" spans="1:2" x14ac:dyDescent="0.25">
      <c r="A2710" s="2">
        <v>101</v>
      </c>
      <c r="B2710" s="2">
        <v>5.5</v>
      </c>
    </row>
    <row r="2711" spans="1:2" x14ac:dyDescent="0.25">
      <c r="A2711" s="2">
        <v>92</v>
      </c>
      <c r="B2711" s="2">
        <v>5.9</v>
      </c>
    </row>
    <row r="2712" spans="1:2" x14ac:dyDescent="0.25">
      <c r="A2712" s="2">
        <v>93</v>
      </c>
      <c r="B2712" s="2">
        <v>7.7</v>
      </c>
    </row>
    <row r="2713" spans="1:2" x14ac:dyDescent="0.25">
      <c r="A2713" s="2">
        <v>109</v>
      </c>
      <c r="B2713" s="2">
        <v>5.2</v>
      </c>
    </row>
    <row r="2714" spans="1:2" x14ac:dyDescent="0.25">
      <c r="A2714" s="2">
        <v>123</v>
      </c>
      <c r="B2714" s="2">
        <v>7.1</v>
      </c>
    </row>
    <row r="2715" spans="1:2" x14ac:dyDescent="0.25">
      <c r="A2715" s="2">
        <v>99</v>
      </c>
      <c r="B2715" s="2">
        <v>5.5</v>
      </c>
    </row>
    <row r="2716" spans="1:2" x14ac:dyDescent="0.25">
      <c r="A2716" s="2">
        <v>119</v>
      </c>
      <c r="B2716" s="2">
        <v>7.7</v>
      </c>
    </row>
    <row r="2717" spans="1:2" x14ac:dyDescent="0.25">
      <c r="A2717" s="2">
        <v>110</v>
      </c>
      <c r="B2717" s="2">
        <v>5.4</v>
      </c>
    </row>
    <row r="2718" spans="1:2" x14ac:dyDescent="0.25">
      <c r="A2718" s="2">
        <v>107</v>
      </c>
      <c r="B2718" s="2">
        <v>6.7</v>
      </c>
    </row>
    <row r="2719" spans="1:2" x14ac:dyDescent="0.25">
      <c r="A2719" s="2">
        <v>81</v>
      </c>
      <c r="B2719" s="2">
        <v>5</v>
      </c>
    </row>
    <row r="2720" spans="1:2" x14ac:dyDescent="0.25">
      <c r="A2720" s="2">
        <v>105</v>
      </c>
      <c r="B2720" s="2">
        <v>6.4</v>
      </c>
    </row>
    <row r="2721" spans="1:2" x14ac:dyDescent="0.25">
      <c r="A2721" s="2">
        <v>82</v>
      </c>
      <c r="B2721" s="2">
        <v>6.6</v>
      </c>
    </row>
    <row r="2722" spans="1:2" x14ac:dyDescent="0.25">
      <c r="A2722" s="2">
        <v>109</v>
      </c>
      <c r="B2722" s="2">
        <v>5.9</v>
      </c>
    </row>
    <row r="2723" spans="1:2" x14ac:dyDescent="0.25">
      <c r="A2723" s="2">
        <v>95</v>
      </c>
      <c r="B2723" s="2">
        <v>5.7</v>
      </c>
    </row>
    <row r="2724" spans="1:2" x14ac:dyDescent="0.25">
      <c r="A2724" s="2">
        <v>100</v>
      </c>
      <c r="B2724" s="2">
        <v>4.5</v>
      </c>
    </row>
    <row r="2725" spans="1:2" x14ac:dyDescent="0.25">
      <c r="A2725" s="2">
        <v>118</v>
      </c>
      <c r="B2725" s="2">
        <v>3.7</v>
      </c>
    </row>
    <row r="2726" spans="1:2" x14ac:dyDescent="0.25">
      <c r="A2726" s="2">
        <v>91</v>
      </c>
      <c r="B2726" s="2">
        <v>5</v>
      </c>
    </row>
    <row r="2727" spans="1:2" x14ac:dyDescent="0.25">
      <c r="A2727" s="2">
        <v>90</v>
      </c>
      <c r="B2727" s="2">
        <v>4.5999999999999996</v>
      </c>
    </row>
    <row r="2728" spans="1:2" x14ac:dyDescent="0.25">
      <c r="A2728" s="2">
        <v>108</v>
      </c>
      <c r="B2728" s="2">
        <v>6.5</v>
      </c>
    </row>
    <row r="2729" spans="1:2" x14ac:dyDescent="0.25">
      <c r="A2729" s="2">
        <v>103</v>
      </c>
      <c r="B2729" s="2">
        <v>4.9000000000000004</v>
      </c>
    </row>
    <row r="2730" spans="1:2" x14ac:dyDescent="0.25">
      <c r="A2730" s="2">
        <v>96</v>
      </c>
      <c r="B2730" s="2">
        <v>6</v>
      </c>
    </row>
    <row r="2731" spans="1:2" x14ac:dyDescent="0.25">
      <c r="A2731" s="2">
        <v>117</v>
      </c>
      <c r="B2731" s="2">
        <v>6.9</v>
      </c>
    </row>
    <row r="2732" spans="1:2" x14ac:dyDescent="0.25">
      <c r="A2732" s="2">
        <v>93</v>
      </c>
      <c r="B2732" s="2">
        <v>5.7</v>
      </c>
    </row>
    <row r="2733" spans="1:2" x14ac:dyDescent="0.25">
      <c r="A2733" s="2">
        <v>136</v>
      </c>
      <c r="B2733" s="2">
        <v>6.7</v>
      </c>
    </row>
    <row r="2734" spans="1:2" x14ac:dyDescent="0.25">
      <c r="A2734" s="2">
        <v>115</v>
      </c>
      <c r="B2734" s="2">
        <v>6.9</v>
      </c>
    </row>
    <row r="2735" spans="1:2" x14ac:dyDescent="0.25">
      <c r="A2735" s="2">
        <v>94</v>
      </c>
      <c r="B2735" s="2">
        <v>5.5</v>
      </c>
    </row>
    <row r="2736" spans="1:2" x14ac:dyDescent="0.25">
      <c r="A2736" s="2">
        <v>85</v>
      </c>
      <c r="B2736" s="2">
        <v>4.4000000000000004</v>
      </c>
    </row>
    <row r="2737" spans="1:2" x14ac:dyDescent="0.25">
      <c r="A2737" s="2">
        <v>88</v>
      </c>
      <c r="B2737" s="2">
        <v>5.4</v>
      </c>
    </row>
    <row r="2738" spans="1:2" x14ac:dyDescent="0.25">
      <c r="A2738" s="2">
        <v>112</v>
      </c>
      <c r="B2738" s="2">
        <v>7</v>
      </c>
    </row>
    <row r="2739" spans="1:2" x14ac:dyDescent="0.25">
      <c r="A2739" s="2">
        <v>86</v>
      </c>
      <c r="B2739" s="2">
        <v>5.4</v>
      </c>
    </row>
    <row r="2740" spans="1:2" x14ac:dyDescent="0.25">
      <c r="A2740" s="2">
        <v>86</v>
      </c>
      <c r="B2740" s="2">
        <v>5.4</v>
      </c>
    </row>
    <row r="2741" spans="1:2" x14ac:dyDescent="0.25">
      <c r="A2741" s="2">
        <v>112</v>
      </c>
      <c r="B2741" s="2">
        <v>8</v>
      </c>
    </row>
    <row r="2742" spans="1:2" x14ac:dyDescent="0.25">
      <c r="A2742" s="2">
        <v>137</v>
      </c>
      <c r="B2742" s="2">
        <v>7.6</v>
      </c>
    </row>
    <row r="2743" spans="1:2" x14ac:dyDescent="0.25">
      <c r="A2743" s="2">
        <v>90</v>
      </c>
      <c r="B2743" s="2">
        <v>5.9</v>
      </c>
    </row>
    <row r="2744" spans="1:2" x14ac:dyDescent="0.25">
      <c r="A2744" s="2">
        <v>107</v>
      </c>
      <c r="B2744" s="2">
        <v>6.6</v>
      </c>
    </row>
    <row r="2745" spans="1:2" x14ac:dyDescent="0.25">
      <c r="A2745" s="2">
        <v>98</v>
      </c>
      <c r="B2745" s="2">
        <v>6.7</v>
      </c>
    </row>
    <row r="2746" spans="1:2" x14ac:dyDescent="0.25">
      <c r="A2746" s="2">
        <v>84</v>
      </c>
      <c r="B2746" s="2">
        <v>3.9</v>
      </c>
    </row>
    <row r="2747" spans="1:2" x14ac:dyDescent="0.25">
      <c r="A2747" s="2">
        <v>139</v>
      </c>
      <c r="B2747" s="2">
        <v>5.7</v>
      </c>
    </row>
    <row r="2748" spans="1:2" x14ac:dyDescent="0.25">
      <c r="A2748" s="2">
        <v>97</v>
      </c>
      <c r="B2748" s="2">
        <v>6.7</v>
      </c>
    </row>
    <row r="2749" spans="1:2" x14ac:dyDescent="0.25">
      <c r="A2749" s="2">
        <v>127</v>
      </c>
      <c r="B2749" s="2">
        <v>6.5</v>
      </c>
    </row>
    <row r="2750" spans="1:2" x14ac:dyDescent="0.25">
      <c r="A2750" s="2">
        <v>150</v>
      </c>
      <c r="B2750" s="2">
        <v>6.8</v>
      </c>
    </row>
    <row r="2751" spans="1:2" x14ac:dyDescent="0.25">
      <c r="A2751" s="2">
        <v>104</v>
      </c>
      <c r="B2751" s="2">
        <v>6.3</v>
      </c>
    </row>
    <row r="2752" spans="1:2" x14ac:dyDescent="0.25">
      <c r="A2752" s="2">
        <v>132</v>
      </c>
      <c r="B2752" s="2">
        <v>7.3</v>
      </c>
    </row>
    <row r="2753" spans="1:2" x14ac:dyDescent="0.25">
      <c r="A2753" s="2">
        <v>117</v>
      </c>
      <c r="B2753" s="2">
        <v>6.9</v>
      </c>
    </row>
    <row r="2754" spans="1:2" x14ac:dyDescent="0.25">
      <c r="A2754" s="2">
        <v>115</v>
      </c>
      <c r="B2754" s="2">
        <v>7</v>
      </c>
    </row>
    <row r="2755" spans="1:2" x14ac:dyDescent="0.25">
      <c r="A2755" s="2">
        <v>186</v>
      </c>
      <c r="B2755" s="2">
        <v>6.5</v>
      </c>
    </row>
    <row r="2756" spans="1:2" x14ac:dyDescent="0.25">
      <c r="A2756" s="2">
        <v>90</v>
      </c>
      <c r="B2756" s="2">
        <v>3.6</v>
      </c>
    </row>
    <row r="2757" spans="1:2" x14ac:dyDescent="0.25">
      <c r="A2757" s="2">
        <v>90</v>
      </c>
      <c r="B2757" s="2">
        <v>7.7</v>
      </c>
    </row>
    <row r="2758" spans="1:2" x14ac:dyDescent="0.25">
      <c r="A2758" s="2">
        <v>134</v>
      </c>
      <c r="B2758" s="2">
        <v>7.7</v>
      </c>
    </row>
    <row r="2759" spans="1:2" x14ac:dyDescent="0.25">
      <c r="A2759" s="2">
        <v>101</v>
      </c>
      <c r="B2759" s="2">
        <v>5.9</v>
      </c>
    </row>
    <row r="2760" spans="1:2" x14ac:dyDescent="0.25">
      <c r="A2760" s="2">
        <v>97</v>
      </c>
      <c r="B2760" s="2">
        <v>6.8</v>
      </c>
    </row>
    <row r="2761" spans="1:2" x14ac:dyDescent="0.25">
      <c r="A2761" s="2">
        <v>107</v>
      </c>
      <c r="B2761" s="2">
        <v>7.4</v>
      </c>
    </row>
    <row r="2762" spans="1:2" x14ac:dyDescent="0.25">
      <c r="A2762" s="2">
        <v>99</v>
      </c>
      <c r="B2762" s="2">
        <v>5.0999999999999996</v>
      </c>
    </row>
    <row r="2763" spans="1:2" x14ac:dyDescent="0.25">
      <c r="A2763" s="2">
        <v>124</v>
      </c>
      <c r="B2763" s="2">
        <v>7.4</v>
      </c>
    </row>
    <row r="2764" spans="1:2" x14ac:dyDescent="0.25">
      <c r="A2764" s="2">
        <v>110</v>
      </c>
      <c r="B2764" s="2">
        <v>7.2</v>
      </c>
    </row>
    <row r="2765" spans="1:2" x14ac:dyDescent="0.25">
      <c r="A2765" s="2">
        <v>105</v>
      </c>
      <c r="B2765" s="2">
        <v>6</v>
      </c>
    </row>
    <row r="2766" spans="1:2" x14ac:dyDescent="0.25">
      <c r="A2766" s="2">
        <v>178</v>
      </c>
      <c r="B2766" s="2">
        <v>8.3000000000000007</v>
      </c>
    </row>
    <row r="2767" spans="1:2" x14ac:dyDescent="0.25">
      <c r="A2767" s="2">
        <v>125</v>
      </c>
      <c r="B2767" s="2">
        <v>8.1</v>
      </c>
    </row>
    <row r="2768" spans="1:2" x14ac:dyDescent="0.25">
      <c r="A2768" s="2">
        <v>108</v>
      </c>
      <c r="B2768" s="2">
        <v>6.3</v>
      </c>
    </row>
    <row r="2769" spans="1:2" x14ac:dyDescent="0.25">
      <c r="A2769" s="2">
        <v>121</v>
      </c>
      <c r="B2769" s="2">
        <v>7.3</v>
      </c>
    </row>
    <row r="2770" spans="1:2" x14ac:dyDescent="0.25">
      <c r="A2770" s="2">
        <v>100</v>
      </c>
      <c r="B2770" s="2">
        <v>3.6</v>
      </c>
    </row>
    <row r="2771" spans="1:2" x14ac:dyDescent="0.25">
      <c r="A2771" s="2">
        <v>115</v>
      </c>
      <c r="B2771" s="2">
        <v>1.6</v>
      </c>
    </row>
    <row r="2772" spans="1:2" x14ac:dyDescent="0.25">
      <c r="A2772" s="2">
        <v>108</v>
      </c>
      <c r="B2772" s="2">
        <v>8</v>
      </c>
    </row>
    <row r="2773" spans="1:2" x14ac:dyDescent="0.25">
      <c r="A2773" s="2">
        <v>117</v>
      </c>
      <c r="B2773" s="2">
        <v>6.2</v>
      </c>
    </row>
    <row r="2774" spans="1:2" x14ac:dyDescent="0.25">
      <c r="A2774" s="2">
        <v>220</v>
      </c>
      <c r="B2774" s="2">
        <v>9</v>
      </c>
    </row>
    <row r="2775" spans="1:2" x14ac:dyDescent="0.25">
      <c r="A2775" s="2">
        <v>112</v>
      </c>
      <c r="B2775" s="2">
        <v>6.1</v>
      </c>
    </row>
    <row r="2776" spans="1:2" x14ac:dyDescent="0.25">
      <c r="A2776" s="2">
        <v>99</v>
      </c>
      <c r="B2776" s="2">
        <v>5.7</v>
      </c>
    </row>
    <row r="2777" spans="1:2" x14ac:dyDescent="0.25">
      <c r="A2777" s="2">
        <v>109</v>
      </c>
      <c r="B2777" s="2">
        <v>6.8</v>
      </c>
    </row>
    <row r="2778" spans="1:2" x14ac:dyDescent="0.25">
      <c r="A2778" s="2">
        <v>83</v>
      </c>
      <c r="B2778" s="2">
        <v>5.5</v>
      </c>
    </row>
    <row r="2779" spans="1:2" x14ac:dyDescent="0.25">
      <c r="A2779" s="2">
        <v>107</v>
      </c>
      <c r="B2779" s="2">
        <v>6.8</v>
      </c>
    </row>
    <row r="2780" spans="1:2" x14ac:dyDescent="0.25">
      <c r="A2780" s="2">
        <v>102</v>
      </c>
      <c r="B2780" s="2">
        <v>7.3</v>
      </c>
    </row>
    <row r="2781" spans="1:2" x14ac:dyDescent="0.25">
      <c r="A2781" s="2">
        <v>100</v>
      </c>
      <c r="B2781" s="2">
        <v>6.1</v>
      </c>
    </row>
    <row r="2782" spans="1:2" x14ac:dyDescent="0.25">
      <c r="A2782" s="2">
        <v>97</v>
      </c>
      <c r="B2782" s="2">
        <v>7.2</v>
      </c>
    </row>
    <row r="2783" spans="1:2" x14ac:dyDescent="0.25">
      <c r="A2783" s="2">
        <v>92</v>
      </c>
      <c r="B2783" s="2">
        <v>5.9</v>
      </c>
    </row>
    <row r="2784" spans="1:2" x14ac:dyDescent="0.25">
      <c r="A2784" s="2">
        <v>84</v>
      </c>
      <c r="B2784" s="2">
        <v>6.1</v>
      </c>
    </row>
    <row r="2785" spans="1:2" x14ac:dyDescent="0.25">
      <c r="A2785" s="2">
        <v>86</v>
      </c>
      <c r="B2785" s="2">
        <v>6.8</v>
      </c>
    </row>
    <row r="2786" spans="1:2" x14ac:dyDescent="0.25">
      <c r="A2786" s="2">
        <v>120</v>
      </c>
      <c r="B2786" s="2">
        <v>7.7</v>
      </c>
    </row>
    <row r="2787" spans="1:2" x14ac:dyDescent="0.25">
      <c r="A2787" s="2">
        <v>89</v>
      </c>
      <c r="B2787" s="2">
        <v>4.9000000000000004</v>
      </c>
    </row>
    <row r="2788" spans="1:2" x14ac:dyDescent="0.25">
      <c r="A2788" s="2">
        <v>117</v>
      </c>
      <c r="B2788" s="2">
        <v>6.1</v>
      </c>
    </row>
    <row r="2789" spans="1:2" x14ac:dyDescent="0.25">
      <c r="A2789" s="2">
        <v>97</v>
      </c>
      <c r="B2789" s="2">
        <v>2.5</v>
      </c>
    </row>
    <row r="2790" spans="1:2" x14ac:dyDescent="0.25">
      <c r="A2790" s="2">
        <v>91</v>
      </c>
      <c r="B2790" s="2">
        <v>6.1</v>
      </c>
    </row>
    <row r="2791" spans="1:2" x14ac:dyDescent="0.25">
      <c r="A2791" s="2">
        <v>100</v>
      </c>
      <c r="B2791" s="2">
        <v>5.9</v>
      </c>
    </row>
    <row r="2792" spans="1:2" x14ac:dyDescent="0.25">
      <c r="A2792" s="2">
        <v>72</v>
      </c>
      <c r="B2792" s="2">
        <v>5.7</v>
      </c>
    </row>
    <row r="2793" spans="1:2" x14ac:dyDescent="0.25">
      <c r="A2793" s="2">
        <v>84</v>
      </c>
      <c r="B2793" s="2">
        <v>5.6</v>
      </c>
    </row>
    <row r="2794" spans="1:2" x14ac:dyDescent="0.25">
      <c r="A2794" s="2">
        <v>126</v>
      </c>
      <c r="B2794" s="2">
        <v>7.2</v>
      </c>
    </row>
    <row r="2795" spans="1:2" x14ac:dyDescent="0.25">
      <c r="A2795" s="2">
        <v>108</v>
      </c>
      <c r="B2795" s="2">
        <v>7.7</v>
      </c>
    </row>
    <row r="2796" spans="1:2" x14ac:dyDescent="0.25">
      <c r="A2796" s="2">
        <v>112</v>
      </c>
      <c r="B2796" s="2">
        <v>7.8</v>
      </c>
    </row>
    <row r="2797" spans="1:2" x14ac:dyDescent="0.25">
      <c r="A2797" s="2">
        <v>90</v>
      </c>
      <c r="B2797" s="2">
        <v>6.1</v>
      </c>
    </row>
    <row r="2798" spans="1:2" x14ac:dyDescent="0.25">
      <c r="A2798" s="2">
        <v>91</v>
      </c>
      <c r="B2798" s="2">
        <v>5.8</v>
      </c>
    </row>
    <row r="2799" spans="1:2" x14ac:dyDescent="0.25">
      <c r="A2799" s="2">
        <v>135</v>
      </c>
      <c r="B2799" s="2">
        <v>6.5</v>
      </c>
    </row>
    <row r="2800" spans="1:2" x14ac:dyDescent="0.25">
      <c r="A2800" s="2">
        <v>141</v>
      </c>
      <c r="B2800" s="2">
        <v>7.9</v>
      </c>
    </row>
    <row r="2801" spans="1:2" x14ac:dyDescent="0.25">
      <c r="A2801" s="2">
        <v>104</v>
      </c>
      <c r="B2801" s="2">
        <v>6.3</v>
      </c>
    </row>
    <row r="2802" spans="1:2" x14ac:dyDescent="0.25">
      <c r="A2802" s="2">
        <v>84</v>
      </c>
      <c r="B2802" s="2">
        <v>3.8</v>
      </c>
    </row>
    <row r="2803" spans="1:2" x14ac:dyDescent="0.25">
      <c r="A2803" s="2">
        <v>118</v>
      </c>
      <c r="B2803" s="2">
        <v>8.3000000000000007</v>
      </c>
    </row>
    <row r="2804" spans="1:2" x14ac:dyDescent="0.25">
      <c r="A2804" s="2">
        <v>82</v>
      </c>
      <c r="B2804" s="2">
        <v>6.4</v>
      </c>
    </row>
    <row r="2805" spans="1:2" x14ac:dyDescent="0.25">
      <c r="A2805" s="2">
        <v>95</v>
      </c>
      <c r="B2805" s="2">
        <v>6.7</v>
      </c>
    </row>
    <row r="2806" spans="1:2" x14ac:dyDescent="0.25">
      <c r="A2806" s="2">
        <v>94</v>
      </c>
      <c r="B2806" s="2">
        <v>6.1</v>
      </c>
    </row>
    <row r="2807" spans="1:2" x14ac:dyDescent="0.25">
      <c r="A2807" s="2">
        <v>99</v>
      </c>
      <c r="B2807" s="2">
        <v>6</v>
      </c>
    </row>
    <row r="2808" spans="1:2" x14ac:dyDescent="0.25">
      <c r="A2808" s="2">
        <v>121</v>
      </c>
      <c r="B2808" s="2">
        <v>5.8</v>
      </c>
    </row>
    <row r="2809" spans="1:2" x14ac:dyDescent="0.25">
      <c r="A2809" s="2">
        <v>84</v>
      </c>
      <c r="B2809" s="2">
        <v>5.6</v>
      </c>
    </row>
    <row r="2810" spans="1:2" x14ac:dyDescent="0.25">
      <c r="A2810" s="2">
        <v>93</v>
      </c>
      <c r="B2810" s="2">
        <v>6.1</v>
      </c>
    </row>
    <row r="2811" spans="1:2" x14ac:dyDescent="0.25">
      <c r="A2811" s="2">
        <v>93</v>
      </c>
      <c r="B2811" s="2">
        <v>5.9</v>
      </c>
    </row>
    <row r="2812" spans="1:2" x14ac:dyDescent="0.25">
      <c r="A2812" s="2">
        <v>120</v>
      </c>
      <c r="B2812" s="2">
        <v>7.3</v>
      </c>
    </row>
    <row r="2813" spans="1:2" x14ac:dyDescent="0.25">
      <c r="A2813" s="2">
        <v>112</v>
      </c>
      <c r="B2813" s="2">
        <v>6.8</v>
      </c>
    </row>
    <row r="2814" spans="1:2" x14ac:dyDescent="0.25">
      <c r="A2814" s="2">
        <v>107</v>
      </c>
      <c r="B2814" s="2">
        <v>5.7</v>
      </c>
    </row>
    <row r="2815" spans="1:2" x14ac:dyDescent="0.25">
      <c r="A2815" s="2">
        <v>112</v>
      </c>
      <c r="B2815" s="2">
        <v>7.3</v>
      </c>
    </row>
    <row r="2816" spans="1:2" x14ac:dyDescent="0.25">
      <c r="A2816" s="2">
        <v>96</v>
      </c>
      <c r="B2816" s="2">
        <v>6.3</v>
      </c>
    </row>
    <row r="2817" spans="1:2" x14ac:dyDescent="0.25">
      <c r="A2817" s="2">
        <v>91</v>
      </c>
      <c r="B2817" s="2">
        <v>5.9</v>
      </c>
    </row>
    <row r="2818" spans="1:2" x14ac:dyDescent="0.25">
      <c r="A2818" s="2">
        <v>105</v>
      </c>
      <c r="B2818" s="2">
        <v>7.1</v>
      </c>
    </row>
    <row r="2819" spans="1:2" x14ac:dyDescent="0.25">
      <c r="A2819" s="2">
        <v>125</v>
      </c>
      <c r="B2819" s="2">
        <v>7.1</v>
      </c>
    </row>
    <row r="2820" spans="1:2" x14ac:dyDescent="0.25">
      <c r="A2820" s="2">
        <v>102</v>
      </c>
      <c r="B2820" s="2">
        <v>8</v>
      </c>
    </row>
    <row r="2821" spans="1:2" x14ac:dyDescent="0.25">
      <c r="A2821" s="2">
        <v>87</v>
      </c>
      <c r="B2821" s="2">
        <v>5.0999999999999996</v>
      </c>
    </row>
    <row r="2822" spans="1:2" x14ac:dyDescent="0.25">
      <c r="A2822" s="2">
        <v>118</v>
      </c>
      <c r="B2822" s="2">
        <v>7.1</v>
      </c>
    </row>
    <row r="2823" spans="1:2" x14ac:dyDescent="0.25">
      <c r="A2823" s="2">
        <v>115</v>
      </c>
      <c r="B2823" s="2">
        <v>6.5</v>
      </c>
    </row>
    <row r="2824" spans="1:2" x14ac:dyDescent="0.25">
      <c r="A2824" s="2">
        <v>91</v>
      </c>
      <c r="B2824" s="2">
        <v>4.5</v>
      </c>
    </row>
    <row r="2825" spans="1:2" x14ac:dyDescent="0.25">
      <c r="A2825" s="2">
        <v>88</v>
      </c>
      <c r="B2825" s="2">
        <v>6.6</v>
      </c>
    </row>
    <row r="2826" spans="1:2" x14ac:dyDescent="0.25">
      <c r="A2826" s="2">
        <v>127</v>
      </c>
      <c r="B2826" s="2">
        <v>4.3</v>
      </c>
    </row>
    <row r="2827" spans="1:2" x14ac:dyDescent="0.25">
      <c r="A2827" s="2">
        <v>94</v>
      </c>
      <c r="B2827" s="2">
        <v>6.7</v>
      </c>
    </row>
    <row r="2828" spans="1:2" x14ac:dyDescent="0.25">
      <c r="A2828" s="2">
        <v>115</v>
      </c>
      <c r="B2828" s="2">
        <v>6.8</v>
      </c>
    </row>
    <row r="2829" spans="1:2" x14ac:dyDescent="0.25">
      <c r="A2829" s="2">
        <v>90</v>
      </c>
      <c r="B2829" s="2">
        <v>5.4</v>
      </c>
    </row>
    <row r="2830" spans="1:2" x14ac:dyDescent="0.25">
      <c r="A2830" s="2">
        <v>102</v>
      </c>
      <c r="B2830" s="2">
        <v>6.6</v>
      </c>
    </row>
    <row r="2831" spans="1:2" x14ac:dyDescent="0.25">
      <c r="A2831" s="2">
        <v>100</v>
      </c>
      <c r="B2831" s="2">
        <v>7.4</v>
      </c>
    </row>
    <row r="2832" spans="1:2" x14ac:dyDescent="0.25">
      <c r="A2832" s="2">
        <v>117</v>
      </c>
      <c r="B2832" s="2">
        <v>7.3</v>
      </c>
    </row>
    <row r="2833" spans="1:2" x14ac:dyDescent="0.25">
      <c r="A2833" s="2">
        <v>109</v>
      </c>
      <c r="B2833" s="2">
        <v>6.9</v>
      </c>
    </row>
    <row r="2834" spans="1:2" x14ac:dyDescent="0.25">
      <c r="A2834" s="2">
        <v>121</v>
      </c>
      <c r="B2834" s="2">
        <v>8</v>
      </c>
    </row>
    <row r="2835" spans="1:2" x14ac:dyDescent="0.25">
      <c r="A2835" s="2">
        <v>111</v>
      </c>
      <c r="B2835" s="2">
        <v>6.4</v>
      </c>
    </row>
    <row r="2836" spans="1:2" x14ac:dyDescent="0.25">
      <c r="A2836" s="2">
        <v>100</v>
      </c>
      <c r="B2836" s="2">
        <v>7.8</v>
      </c>
    </row>
    <row r="2837" spans="1:2" x14ac:dyDescent="0.25">
      <c r="A2837" s="2">
        <v>109</v>
      </c>
      <c r="B2837" s="2">
        <v>6.1</v>
      </c>
    </row>
    <row r="2838" spans="1:2" x14ac:dyDescent="0.25">
      <c r="A2838" s="2">
        <v>93</v>
      </c>
      <c r="B2838" s="2">
        <v>6.1</v>
      </c>
    </row>
    <row r="2839" spans="1:2" x14ac:dyDescent="0.25">
      <c r="A2839" s="2">
        <v>101</v>
      </c>
      <c r="B2839" s="2">
        <v>5.0999999999999996</v>
      </c>
    </row>
    <row r="2840" spans="1:2" x14ac:dyDescent="0.25">
      <c r="A2840" s="2">
        <v>101</v>
      </c>
      <c r="B2840" s="2">
        <v>7.8</v>
      </c>
    </row>
    <row r="2841" spans="1:2" x14ac:dyDescent="0.25">
      <c r="A2841" s="2">
        <v>106</v>
      </c>
      <c r="B2841" s="2">
        <v>7.4</v>
      </c>
    </row>
    <row r="2842" spans="1:2" x14ac:dyDescent="0.25">
      <c r="A2842" s="2">
        <v>94</v>
      </c>
      <c r="B2842" s="2">
        <v>7.8</v>
      </c>
    </row>
    <row r="2843" spans="1:2" x14ac:dyDescent="0.25">
      <c r="A2843" s="2">
        <v>140</v>
      </c>
      <c r="B2843" s="2">
        <v>8</v>
      </c>
    </row>
    <row r="2844" spans="1:2" x14ac:dyDescent="0.25">
      <c r="A2844" s="2">
        <v>132</v>
      </c>
      <c r="B2844" s="2">
        <v>6.7</v>
      </c>
    </row>
    <row r="2845" spans="1:2" x14ac:dyDescent="0.25">
      <c r="A2845" s="2">
        <v>99</v>
      </c>
      <c r="B2845" s="2">
        <v>6.6</v>
      </c>
    </row>
    <row r="2846" spans="1:2" x14ac:dyDescent="0.25">
      <c r="A2846" s="2">
        <v>90</v>
      </c>
      <c r="B2846" s="2">
        <v>6.4</v>
      </c>
    </row>
    <row r="2847" spans="1:2" x14ac:dyDescent="0.25">
      <c r="A2847" s="2">
        <v>105</v>
      </c>
      <c r="B2847" s="2">
        <v>6.7</v>
      </c>
    </row>
    <row r="2848" spans="1:2" x14ac:dyDescent="0.25">
      <c r="A2848" s="2">
        <v>108</v>
      </c>
      <c r="B2848" s="2">
        <v>6.2</v>
      </c>
    </row>
    <row r="2849" spans="1:2" x14ac:dyDescent="0.25">
      <c r="A2849" s="2">
        <v>69</v>
      </c>
      <c r="B2849" s="2">
        <v>7.3</v>
      </c>
    </row>
    <row r="2850" spans="1:2" x14ac:dyDescent="0.25">
      <c r="A2850" s="2">
        <v>148</v>
      </c>
      <c r="B2850" s="2">
        <v>8.1</v>
      </c>
    </row>
    <row r="2851" spans="1:2" x14ac:dyDescent="0.25">
      <c r="A2851" s="2">
        <v>118</v>
      </c>
      <c r="B2851" s="2">
        <v>7</v>
      </c>
    </row>
    <row r="2852" spans="1:2" x14ac:dyDescent="0.25">
      <c r="A2852" s="2">
        <v>132</v>
      </c>
      <c r="B2852" s="2">
        <v>8</v>
      </c>
    </row>
    <row r="2853" spans="1:2" x14ac:dyDescent="0.25">
      <c r="A2853" s="2">
        <v>130</v>
      </c>
      <c r="B2853" s="2">
        <v>8</v>
      </c>
    </row>
    <row r="2854" spans="1:2" x14ac:dyDescent="0.25">
      <c r="A2854" s="2">
        <v>95</v>
      </c>
      <c r="B2854" s="2">
        <v>7</v>
      </c>
    </row>
    <row r="2855" spans="1:2" x14ac:dyDescent="0.25">
      <c r="A2855" s="2">
        <v>80</v>
      </c>
      <c r="B2855" s="2">
        <v>7.9</v>
      </c>
    </row>
    <row r="2856" spans="1:2" x14ac:dyDescent="0.25">
      <c r="A2856" s="2">
        <v>94</v>
      </c>
      <c r="B2856" s="2">
        <v>5.9</v>
      </c>
    </row>
    <row r="2857" spans="1:2" x14ac:dyDescent="0.25">
      <c r="A2857" s="2">
        <v>122</v>
      </c>
      <c r="B2857" s="2">
        <v>6.6</v>
      </c>
    </row>
    <row r="2858" spans="1:2" x14ac:dyDescent="0.25">
      <c r="A2858" s="2">
        <v>102</v>
      </c>
      <c r="B2858" s="2">
        <v>6.3</v>
      </c>
    </row>
    <row r="2859" spans="1:2" x14ac:dyDescent="0.25">
      <c r="A2859" s="2">
        <v>116</v>
      </c>
      <c r="B2859" s="2">
        <v>7.7</v>
      </c>
    </row>
    <row r="2860" spans="1:2" x14ac:dyDescent="0.25">
      <c r="A2860" s="2">
        <v>78</v>
      </c>
      <c r="B2860" s="2">
        <v>6.9</v>
      </c>
    </row>
    <row r="2861" spans="1:2" x14ac:dyDescent="0.25">
      <c r="A2861" s="2">
        <v>114</v>
      </c>
      <c r="B2861" s="2">
        <v>7.1</v>
      </c>
    </row>
    <row r="2862" spans="1:2" x14ac:dyDescent="0.25">
      <c r="A2862" s="2">
        <v>112</v>
      </c>
      <c r="B2862" s="2">
        <v>7.4</v>
      </c>
    </row>
    <row r="2863" spans="1:2" x14ac:dyDescent="0.25">
      <c r="A2863" s="2">
        <v>110</v>
      </c>
      <c r="B2863" s="2">
        <v>6.5</v>
      </c>
    </row>
    <row r="2864" spans="1:2" x14ac:dyDescent="0.25">
      <c r="A2864" s="2">
        <v>104</v>
      </c>
      <c r="B2864" s="2">
        <v>6.5</v>
      </c>
    </row>
    <row r="2865" spans="1:2" x14ac:dyDescent="0.25">
      <c r="A2865" s="2">
        <v>81</v>
      </c>
      <c r="B2865" s="2">
        <v>6.8</v>
      </c>
    </row>
    <row r="2866" spans="1:2" x14ac:dyDescent="0.25">
      <c r="A2866" s="2">
        <v>154</v>
      </c>
      <c r="B2866" s="2">
        <v>7.5</v>
      </c>
    </row>
    <row r="2867" spans="1:2" x14ac:dyDescent="0.25">
      <c r="A2867" s="2">
        <v>102</v>
      </c>
      <c r="B2867" s="2">
        <v>6.6</v>
      </c>
    </row>
    <row r="2868" spans="1:2" x14ac:dyDescent="0.25">
      <c r="A2868" s="2">
        <v>89</v>
      </c>
      <c r="B2868" s="2">
        <v>7.1</v>
      </c>
    </row>
    <row r="2869" spans="1:2" x14ac:dyDescent="0.25">
      <c r="A2869" s="2">
        <v>132</v>
      </c>
      <c r="B2869" s="2">
        <v>6.6</v>
      </c>
    </row>
    <row r="2870" spans="1:2" x14ac:dyDescent="0.25">
      <c r="A2870" s="2">
        <v>103</v>
      </c>
      <c r="B2870" s="2">
        <v>7</v>
      </c>
    </row>
    <row r="2871" spans="1:2" x14ac:dyDescent="0.25">
      <c r="A2871" s="2">
        <v>93</v>
      </c>
      <c r="B2871" s="2">
        <v>3.3</v>
      </c>
    </row>
    <row r="2872" spans="1:2" x14ac:dyDescent="0.25">
      <c r="A2872" s="2">
        <v>93</v>
      </c>
      <c r="B2872" s="2">
        <v>6.7</v>
      </c>
    </row>
    <row r="2873" spans="1:2" x14ac:dyDescent="0.25">
      <c r="A2873" s="2">
        <v>172</v>
      </c>
      <c r="B2873" s="2">
        <v>8</v>
      </c>
    </row>
    <row r="2874" spans="1:2" x14ac:dyDescent="0.25">
      <c r="A2874" s="2">
        <v>96</v>
      </c>
      <c r="B2874" s="2">
        <v>6.8</v>
      </c>
    </row>
    <row r="2875" spans="1:2" x14ac:dyDescent="0.25">
      <c r="A2875" s="2">
        <v>89</v>
      </c>
      <c r="B2875" s="2">
        <v>6</v>
      </c>
    </row>
    <row r="2876" spans="1:2" x14ac:dyDescent="0.25">
      <c r="A2876" s="2">
        <v>92</v>
      </c>
      <c r="B2876" s="2">
        <v>5.4</v>
      </c>
    </row>
    <row r="2877" spans="1:2" x14ac:dyDescent="0.25">
      <c r="A2877" s="2">
        <v>97</v>
      </c>
      <c r="B2877" s="2">
        <v>4.3</v>
      </c>
    </row>
    <row r="2878" spans="1:2" x14ac:dyDescent="0.25">
      <c r="A2878" s="2">
        <v>93</v>
      </c>
      <c r="B2878" s="2">
        <v>6.2</v>
      </c>
    </row>
    <row r="2879" spans="1:2" x14ac:dyDescent="0.25">
      <c r="A2879" s="2">
        <v>89</v>
      </c>
      <c r="B2879" s="2">
        <v>7.7</v>
      </c>
    </row>
    <row r="2880" spans="1:2" x14ac:dyDescent="0.25">
      <c r="A2880" s="2">
        <v>144</v>
      </c>
      <c r="B2880" s="2">
        <v>8</v>
      </c>
    </row>
    <row r="2881" spans="1:2" x14ac:dyDescent="0.25">
      <c r="A2881" s="2">
        <v>123</v>
      </c>
      <c r="B2881" s="2">
        <v>7.4</v>
      </c>
    </row>
    <row r="2882" spans="1:2" x14ac:dyDescent="0.25">
      <c r="A2882" s="2">
        <v>93</v>
      </c>
      <c r="B2882" s="2">
        <v>5.9</v>
      </c>
    </row>
    <row r="2883" spans="1:2" x14ac:dyDescent="0.25">
      <c r="A2883" s="2">
        <v>133</v>
      </c>
      <c r="B2883" s="2">
        <v>7.8</v>
      </c>
    </row>
    <row r="2884" spans="1:2" x14ac:dyDescent="0.25">
      <c r="A2884" s="2">
        <v>121</v>
      </c>
      <c r="B2884" s="2">
        <v>7.4</v>
      </c>
    </row>
    <row r="2885" spans="1:2" x14ac:dyDescent="0.25">
      <c r="A2885" s="2">
        <v>102</v>
      </c>
      <c r="B2885" s="2">
        <v>6.5</v>
      </c>
    </row>
    <row r="2886" spans="1:2" x14ac:dyDescent="0.25">
      <c r="A2886" s="2">
        <v>102</v>
      </c>
      <c r="B2886" s="2">
        <v>5.4</v>
      </c>
    </row>
    <row r="2887" spans="1:2" x14ac:dyDescent="0.25">
      <c r="A2887" s="2">
        <v>99</v>
      </c>
      <c r="B2887" s="2">
        <v>7</v>
      </c>
    </row>
    <row r="2888" spans="1:2" x14ac:dyDescent="0.25">
      <c r="A2888" s="2">
        <v>98</v>
      </c>
      <c r="B2888" s="2">
        <v>7.6</v>
      </c>
    </row>
    <row r="2889" spans="1:2" x14ac:dyDescent="0.25">
      <c r="A2889" s="2">
        <v>118</v>
      </c>
      <c r="B2889" s="2">
        <v>6.9</v>
      </c>
    </row>
    <row r="2890" spans="1:2" x14ac:dyDescent="0.25">
      <c r="A2890" s="2">
        <v>125</v>
      </c>
      <c r="B2890" s="2">
        <v>7</v>
      </c>
    </row>
    <row r="2891" spans="1:2" x14ac:dyDescent="0.25">
      <c r="A2891" s="2">
        <v>104</v>
      </c>
      <c r="B2891" s="2">
        <v>5.3</v>
      </c>
    </row>
    <row r="2892" spans="1:2" x14ac:dyDescent="0.25">
      <c r="A2892" s="2">
        <v>109</v>
      </c>
      <c r="B2892" s="2">
        <v>6.4</v>
      </c>
    </row>
    <row r="2893" spans="1:2" x14ac:dyDescent="0.25">
      <c r="A2893" s="2">
        <v>86</v>
      </c>
      <c r="B2893" s="2">
        <v>4.5</v>
      </c>
    </row>
    <row r="2894" spans="1:2" x14ac:dyDescent="0.25">
      <c r="A2894" s="2">
        <v>115</v>
      </c>
      <c r="B2894" s="2">
        <v>7.8</v>
      </c>
    </row>
    <row r="2895" spans="1:2" x14ac:dyDescent="0.25">
      <c r="A2895" s="2">
        <v>92</v>
      </c>
      <c r="B2895" s="2">
        <v>6.7</v>
      </c>
    </row>
    <row r="2896" spans="1:2" x14ac:dyDescent="0.25">
      <c r="A2896" s="2">
        <v>91</v>
      </c>
      <c r="B2896" s="2">
        <v>5.3</v>
      </c>
    </row>
    <row r="2897" spans="1:2" x14ac:dyDescent="0.25">
      <c r="A2897" s="2">
        <v>94</v>
      </c>
      <c r="B2897" s="2">
        <v>6.3</v>
      </c>
    </row>
    <row r="2898" spans="1:2" x14ac:dyDescent="0.25">
      <c r="A2898" s="2">
        <v>93</v>
      </c>
      <c r="B2898" s="2">
        <v>7</v>
      </c>
    </row>
    <row r="2899" spans="1:2" x14ac:dyDescent="0.25">
      <c r="A2899" s="2">
        <v>93</v>
      </c>
      <c r="B2899" s="2">
        <v>5.3</v>
      </c>
    </row>
    <row r="2900" spans="1:2" x14ac:dyDescent="0.25">
      <c r="A2900" s="2">
        <v>100</v>
      </c>
      <c r="B2900" s="2">
        <v>6.6</v>
      </c>
    </row>
    <row r="2901" spans="1:2" x14ac:dyDescent="0.25">
      <c r="A2901" s="2">
        <v>100</v>
      </c>
      <c r="B2901" s="2">
        <v>5.8</v>
      </c>
    </row>
    <row r="2902" spans="1:2" x14ac:dyDescent="0.25">
      <c r="A2902" s="2">
        <v>113</v>
      </c>
      <c r="B2902" s="2">
        <v>6.7</v>
      </c>
    </row>
    <row r="2903" spans="1:2" x14ac:dyDescent="0.25">
      <c r="A2903" s="2">
        <v>122</v>
      </c>
      <c r="B2903" s="2">
        <v>6.6</v>
      </c>
    </row>
    <row r="2904" spans="1:2" x14ac:dyDescent="0.25">
      <c r="A2904" s="2">
        <v>100</v>
      </c>
      <c r="B2904" s="2">
        <v>7</v>
      </c>
    </row>
    <row r="2905" spans="1:2" x14ac:dyDescent="0.25">
      <c r="A2905" s="2">
        <v>293</v>
      </c>
      <c r="B2905" s="2">
        <v>8.4</v>
      </c>
    </row>
    <row r="2906" spans="1:2" x14ac:dyDescent="0.25">
      <c r="A2906" s="2">
        <v>137</v>
      </c>
      <c r="B2906" s="2">
        <v>6</v>
      </c>
    </row>
    <row r="2907" spans="1:2" x14ac:dyDescent="0.25">
      <c r="A2907" s="2">
        <v>93</v>
      </c>
      <c r="B2907" s="2">
        <v>5.4</v>
      </c>
    </row>
    <row r="2908" spans="1:2" x14ac:dyDescent="0.25">
      <c r="A2908" s="2">
        <v>123</v>
      </c>
      <c r="B2908" s="2">
        <v>7.8</v>
      </c>
    </row>
    <row r="2909" spans="1:2" x14ac:dyDescent="0.25">
      <c r="A2909" s="2">
        <v>119</v>
      </c>
      <c r="B2909" s="2">
        <v>7.6</v>
      </c>
    </row>
    <row r="2910" spans="1:2" x14ac:dyDescent="0.25">
      <c r="A2910" s="2">
        <v>107</v>
      </c>
      <c r="B2910" s="2">
        <v>6.6</v>
      </c>
    </row>
    <row r="2911" spans="1:2" x14ac:dyDescent="0.25">
      <c r="A2911" s="2">
        <v>106</v>
      </c>
      <c r="B2911" s="2">
        <v>6.4</v>
      </c>
    </row>
    <row r="2912" spans="1:2" x14ac:dyDescent="0.25">
      <c r="A2912" s="2">
        <v>109</v>
      </c>
      <c r="B2912" s="2">
        <v>7</v>
      </c>
    </row>
    <row r="2913" spans="1:2" x14ac:dyDescent="0.25">
      <c r="A2913" s="2">
        <v>81</v>
      </c>
      <c r="B2913" s="2">
        <v>5.7</v>
      </c>
    </row>
    <row r="2914" spans="1:2" x14ac:dyDescent="0.25">
      <c r="A2914" s="2">
        <v>95</v>
      </c>
      <c r="B2914" s="2">
        <v>5.9</v>
      </c>
    </row>
    <row r="2915" spans="1:2" x14ac:dyDescent="0.25">
      <c r="A2915" s="2">
        <v>86</v>
      </c>
      <c r="B2915" s="2">
        <v>6.3</v>
      </c>
    </row>
    <row r="2916" spans="1:2" x14ac:dyDescent="0.25">
      <c r="A2916" s="2">
        <v>113</v>
      </c>
      <c r="B2916" s="2">
        <v>6.3</v>
      </c>
    </row>
    <row r="2917" spans="1:2" x14ac:dyDescent="0.25">
      <c r="A2917" s="2">
        <v>122</v>
      </c>
      <c r="B2917" s="2">
        <v>6.2</v>
      </c>
    </row>
    <row r="2918" spans="1:2" x14ac:dyDescent="0.25">
      <c r="A2918" s="2">
        <v>90</v>
      </c>
      <c r="B2918" s="2">
        <v>2.1</v>
      </c>
    </row>
    <row r="2919" spans="1:2" x14ac:dyDescent="0.25">
      <c r="A2919" s="2">
        <v>108</v>
      </c>
      <c r="B2919" s="2">
        <v>5</v>
      </c>
    </row>
    <row r="2920" spans="1:2" x14ac:dyDescent="0.25">
      <c r="A2920" s="2">
        <v>113</v>
      </c>
      <c r="B2920" s="2">
        <v>5.3</v>
      </c>
    </row>
    <row r="2921" spans="1:2" x14ac:dyDescent="0.25">
      <c r="A2921" s="2">
        <v>110</v>
      </c>
      <c r="B2921" s="2">
        <v>7.1</v>
      </c>
    </row>
    <row r="2922" spans="1:2" x14ac:dyDescent="0.25">
      <c r="A2922" s="2">
        <v>109</v>
      </c>
      <c r="B2922" s="2">
        <v>7</v>
      </c>
    </row>
    <row r="2923" spans="1:2" x14ac:dyDescent="0.25">
      <c r="A2923" s="2">
        <v>110</v>
      </c>
      <c r="B2923" s="2">
        <v>7</v>
      </c>
    </row>
    <row r="2924" spans="1:2" x14ac:dyDescent="0.25">
      <c r="A2924" s="2">
        <v>100</v>
      </c>
      <c r="B2924" s="2">
        <v>5.7</v>
      </c>
    </row>
    <row r="2925" spans="1:2" x14ac:dyDescent="0.25">
      <c r="A2925" s="2">
        <v>101</v>
      </c>
      <c r="B2925" s="2">
        <v>7.1</v>
      </c>
    </row>
    <row r="2926" spans="1:2" x14ac:dyDescent="0.25">
      <c r="A2926" s="2">
        <v>97</v>
      </c>
      <c r="B2926" s="2">
        <v>7</v>
      </c>
    </row>
    <row r="2927" spans="1:2" x14ac:dyDescent="0.25">
      <c r="A2927" s="2">
        <v>172</v>
      </c>
      <c r="B2927" s="2">
        <v>7.7</v>
      </c>
    </row>
    <row r="2928" spans="1:2" x14ac:dyDescent="0.25">
      <c r="A2928" s="2">
        <v>104</v>
      </c>
      <c r="B2928" s="2">
        <v>7.1</v>
      </c>
    </row>
    <row r="2929" spans="1:2" x14ac:dyDescent="0.25">
      <c r="A2929" s="2">
        <v>99</v>
      </c>
      <c r="B2929" s="2">
        <v>6.8</v>
      </c>
    </row>
    <row r="2930" spans="1:2" x14ac:dyDescent="0.25">
      <c r="A2930" s="2">
        <v>129</v>
      </c>
      <c r="B2930" s="2">
        <v>7.5</v>
      </c>
    </row>
    <row r="2931" spans="1:2" x14ac:dyDescent="0.25">
      <c r="A2931" s="2">
        <v>91</v>
      </c>
      <c r="B2931" s="2">
        <v>6.3</v>
      </c>
    </row>
    <row r="2932" spans="1:2" x14ac:dyDescent="0.25">
      <c r="A2932" s="2">
        <v>100</v>
      </c>
      <c r="B2932" s="2">
        <v>7.3</v>
      </c>
    </row>
    <row r="2933" spans="1:2" x14ac:dyDescent="0.25">
      <c r="A2933" s="2">
        <v>111</v>
      </c>
      <c r="B2933" s="2">
        <v>6.8</v>
      </c>
    </row>
    <row r="2934" spans="1:2" x14ac:dyDescent="0.25">
      <c r="A2934" s="2">
        <v>114</v>
      </c>
      <c r="B2934" s="2">
        <v>7.2</v>
      </c>
    </row>
    <row r="2935" spans="1:2" x14ac:dyDescent="0.25">
      <c r="A2935" s="2">
        <v>86</v>
      </c>
      <c r="B2935" s="2">
        <v>6.4</v>
      </c>
    </row>
    <row r="2936" spans="1:2" x14ac:dyDescent="0.25">
      <c r="A2936" s="2">
        <v>107</v>
      </c>
      <c r="B2936" s="2">
        <v>6</v>
      </c>
    </row>
    <row r="2937" spans="1:2" x14ac:dyDescent="0.25">
      <c r="A2937" s="2">
        <v>90</v>
      </c>
      <c r="B2937" s="2">
        <v>6.4</v>
      </c>
    </row>
    <row r="2938" spans="1:2" x14ac:dyDescent="0.25">
      <c r="A2938" s="2">
        <v>103</v>
      </c>
      <c r="B2938" s="2">
        <v>5.0999999999999996</v>
      </c>
    </row>
    <row r="2939" spans="1:2" x14ac:dyDescent="0.25">
      <c r="A2939" s="2">
        <v>120</v>
      </c>
      <c r="B2939" s="2">
        <v>7.5</v>
      </c>
    </row>
    <row r="2940" spans="1:2" x14ac:dyDescent="0.25">
      <c r="A2940" s="2">
        <v>134</v>
      </c>
      <c r="B2940" s="2">
        <v>7.1</v>
      </c>
    </row>
    <row r="2941" spans="1:2" x14ac:dyDescent="0.25">
      <c r="A2941" s="2">
        <v>110</v>
      </c>
      <c r="B2941" s="2">
        <v>4.5999999999999996</v>
      </c>
    </row>
    <row r="2942" spans="1:2" x14ac:dyDescent="0.25">
      <c r="A2942" s="2">
        <v>95</v>
      </c>
      <c r="B2942" s="2">
        <v>5.7</v>
      </c>
    </row>
    <row r="2943" spans="1:2" x14ac:dyDescent="0.25">
      <c r="A2943" s="2">
        <v>95</v>
      </c>
      <c r="B2943" s="2">
        <v>6.8</v>
      </c>
    </row>
    <row r="2944" spans="1:2" x14ac:dyDescent="0.25">
      <c r="A2944" s="2">
        <v>132</v>
      </c>
      <c r="B2944" s="2">
        <v>7.7</v>
      </c>
    </row>
    <row r="2945" spans="1:2" x14ac:dyDescent="0.25">
      <c r="A2945" s="2">
        <v>94</v>
      </c>
      <c r="B2945" s="2">
        <v>6.7</v>
      </c>
    </row>
    <row r="2946" spans="1:2" x14ac:dyDescent="0.25">
      <c r="A2946" s="2">
        <v>89</v>
      </c>
      <c r="B2946" s="2">
        <v>3.2</v>
      </c>
    </row>
    <row r="2947" spans="1:2" x14ac:dyDescent="0.25">
      <c r="A2947" s="2">
        <v>138</v>
      </c>
      <c r="B2947" s="2">
        <v>6.1</v>
      </c>
    </row>
    <row r="2948" spans="1:2" x14ac:dyDescent="0.25">
      <c r="A2948" s="2">
        <v>113</v>
      </c>
      <c r="B2948" s="2">
        <v>5.6</v>
      </c>
    </row>
    <row r="2949" spans="1:2" x14ac:dyDescent="0.25">
      <c r="A2949" s="2">
        <v>99</v>
      </c>
      <c r="B2949" s="2">
        <v>6.9</v>
      </c>
    </row>
    <row r="2950" spans="1:2" x14ac:dyDescent="0.25">
      <c r="A2950" s="2">
        <v>111</v>
      </c>
      <c r="B2950" s="2">
        <v>7.5</v>
      </c>
    </row>
    <row r="2951" spans="1:2" x14ac:dyDescent="0.25">
      <c r="A2951" s="2">
        <v>99</v>
      </c>
      <c r="B2951" s="2">
        <v>5.8</v>
      </c>
    </row>
    <row r="2952" spans="1:2" x14ac:dyDescent="0.25">
      <c r="A2952" s="2">
        <v>104</v>
      </c>
      <c r="B2952" s="2">
        <v>8.3000000000000007</v>
      </c>
    </row>
    <row r="2953" spans="1:2" x14ac:dyDescent="0.25">
      <c r="A2953" s="2">
        <v>89</v>
      </c>
      <c r="B2953" s="2">
        <v>2.8</v>
      </c>
    </row>
    <row r="2954" spans="1:2" x14ac:dyDescent="0.25">
      <c r="A2954" s="2">
        <v>103</v>
      </c>
      <c r="B2954" s="2">
        <v>6.6</v>
      </c>
    </row>
    <row r="2955" spans="1:2" x14ac:dyDescent="0.25">
      <c r="A2955" s="2">
        <v>134</v>
      </c>
      <c r="B2955" s="2">
        <v>7.5</v>
      </c>
    </row>
    <row r="2956" spans="1:2" x14ac:dyDescent="0.25">
      <c r="A2956" s="2">
        <v>100</v>
      </c>
      <c r="B2956" s="2">
        <v>6</v>
      </c>
    </row>
    <row r="2957" spans="1:2" x14ac:dyDescent="0.25">
      <c r="A2957" s="2">
        <v>130</v>
      </c>
      <c r="B2957" s="2">
        <v>6.2</v>
      </c>
    </row>
    <row r="2958" spans="1:2" x14ac:dyDescent="0.25">
      <c r="A2958" s="2">
        <v>106</v>
      </c>
      <c r="B2958" s="2">
        <v>7.2</v>
      </c>
    </row>
    <row r="2959" spans="1:2" x14ac:dyDescent="0.25">
      <c r="A2959" s="2">
        <v>125</v>
      </c>
      <c r="B2959" s="2">
        <v>8.6999999999999993</v>
      </c>
    </row>
    <row r="2960" spans="1:2" x14ac:dyDescent="0.25">
      <c r="A2960" s="2">
        <v>109</v>
      </c>
      <c r="B2960" s="2">
        <v>6</v>
      </c>
    </row>
    <row r="2961" spans="1:2" x14ac:dyDescent="0.25">
      <c r="A2961" s="2">
        <v>200</v>
      </c>
      <c r="B2961" s="2">
        <v>8</v>
      </c>
    </row>
    <row r="2962" spans="1:2" x14ac:dyDescent="0.25">
      <c r="A2962" s="2">
        <v>114</v>
      </c>
      <c r="B2962" s="2">
        <v>7.2</v>
      </c>
    </row>
    <row r="2963" spans="1:2" x14ac:dyDescent="0.25">
      <c r="A2963" s="2">
        <v>112</v>
      </c>
      <c r="B2963" s="2">
        <v>4.5</v>
      </c>
    </row>
    <row r="2964" spans="1:2" x14ac:dyDescent="0.25">
      <c r="A2964" s="2">
        <v>116</v>
      </c>
      <c r="B2964" s="2">
        <v>7.9</v>
      </c>
    </row>
    <row r="2965" spans="1:2" x14ac:dyDescent="0.25">
      <c r="A2965" s="2">
        <v>92</v>
      </c>
      <c r="B2965" s="2">
        <v>7.1</v>
      </c>
    </row>
    <row r="2966" spans="1:2" x14ac:dyDescent="0.25">
      <c r="A2966" s="2">
        <v>120</v>
      </c>
      <c r="B2966" s="2">
        <v>7.5</v>
      </c>
    </row>
    <row r="2967" spans="1:2" x14ac:dyDescent="0.25">
      <c r="A2967" s="2">
        <v>107</v>
      </c>
      <c r="B2967" s="2">
        <v>6.8</v>
      </c>
    </row>
    <row r="2968" spans="1:2" x14ac:dyDescent="0.25">
      <c r="A2968" s="2">
        <v>92</v>
      </c>
      <c r="B2968" s="2">
        <v>4.3</v>
      </c>
    </row>
    <row r="2969" spans="1:2" x14ac:dyDescent="0.25">
      <c r="A2969" s="2">
        <v>107</v>
      </c>
      <c r="B2969" s="2">
        <v>7.2</v>
      </c>
    </row>
    <row r="2970" spans="1:2" x14ac:dyDescent="0.25">
      <c r="A2970" s="2">
        <v>100</v>
      </c>
      <c r="B2970" s="2">
        <v>5.8</v>
      </c>
    </row>
    <row r="2971" spans="1:2" x14ac:dyDescent="0.25">
      <c r="A2971" s="2">
        <v>81</v>
      </c>
      <c r="B2971" s="2">
        <v>7.1</v>
      </c>
    </row>
    <row r="2972" spans="1:2" x14ac:dyDescent="0.25">
      <c r="A2972" s="2">
        <v>101</v>
      </c>
      <c r="B2972" s="2">
        <v>7.4</v>
      </c>
    </row>
    <row r="2973" spans="1:2" x14ac:dyDescent="0.25">
      <c r="A2973" s="2">
        <v>122</v>
      </c>
      <c r="B2973" s="2">
        <v>7.6</v>
      </c>
    </row>
    <row r="2974" spans="1:2" x14ac:dyDescent="0.25">
      <c r="A2974" s="2">
        <v>97</v>
      </c>
      <c r="B2974" s="2">
        <v>6.9</v>
      </c>
    </row>
    <row r="2975" spans="1:2" x14ac:dyDescent="0.25">
      <c r="A2975" s="2">
        <v>92</v>
      </c>
      <c r="B2975" s="2">
        <v>6</v>
      </c>
    </row>
    <row r="2976" spans="1:2" x14ac:dyDescent="0.25">
      <c r="A2976" s="2">
        <v>92</v>
      </c>
      <c r="B2976" s="2">
        <v>6.9</v>
      </c>
    </row>
    <row r="2977" spans="1:2" x14ac:dyDescent="0.25">
      <c r="A2977" s="2">
        <v>110</v>
      </c>
      <c r="B2977" s="2">
        <v>7.3</v>
      </c>
    </row>
    <row r="2978" spans="1:2" x14ac:dyDescent="0.25">
      <c r="A2978" s="2">
        <v>86</v>
      </c>
      <c r="B2978" s="2">
        <v>4.5999999999999996</v>
      </c>
    </row>
    <row r="2979" spans="1:2" x14ac:dyDescent="0.25">
      <c r="A2979" s="2">
        <v>91</v>
      </c>
      <c r="B2979" s="2">
        <v>6</v>
      </c>
    </row>
    <row r="2980" spans="1:2" x14ac:dyDescent="0.25">
      <c r="A2980" s="2">
        <v>145</v>
      </c>
      <c r="B2980" s="2">
        <v>6.4</v>
      </c>
    </row>
    <row r="2981" spans="1:2" x14ac:dyDescent="0.25">
      <c r="A2981" s="2">
        <v>100</v>
      </c>
      <c r="B2981" s="2">
        <v>5.5</v>
      </c>
    </row>
    <row r="2982" spans="1:2" x14ac:dyDescent="0.25">
      <c r="A2982" s="2">
        <v>111</v>
      </c>
      <c r="B2982" s="2">
        <v>7.5</v>
      </c>
    </row>
    <row r="2983" spans="1:2" x14ac:dyDescent="0.25">
      <c r="A2983" s="2">
        <v>184</v>
      </c>
      <c r="B2983" s="2">
        <v>8.1</v>
      </c>
    </row>
    <row r="2984" spans="1:2" x14ac:dyDescent="0.25">
      <c r="A2984" s="2">
        <v>89</v>
      </c>
      <c r="B2984" s="2">
        <v>6.3</v>
      </c>
    </row>
    <row r="2985" spans="1:2" x14ac:dyDescent="0.25">
      <c r="A2985" s="2">
        <v>84</v>
      </c>
      <c r="B2985" s="2">
        <v>5.0999999999999996</v>
      </c>
    </row>
    <row r="2986" spans="1:2" x14ac:dyDescent="0.25">
      <c r="A2986" s="2">
        <v>98</v>
      </c>
      <c r="B2986" s="2">
        <v>6.8</v>
      </c>
    </row>
    <row r="2987" spans="1:2" x14ac:dyDescent="0.25">
      <c r="A2987" s="2">
        <v>95</v>
      </c>
      <c r="B2987" s="2">
        <v>5.3</v>
      </c>
    </row>
    <row r="2988" spans="1:2" x14ac:dyDescent="0.25">
      <c r="A2988" s="2">
        <v>100</v>
      </c>
      <c r="B2988" s="2">
        <v>7.3</v>
      </c>
    </row>
    <row r="2989" spans="1:2" x14ac:dyDescent="0.25">
      <c r="A2989" s="2">
        <v>109</v>
      </c>
      <c r="B2989" s="2">
        <v>7.3</v>
      </c>
    </row>
    <row r="2990" spans="1:2" x14ac:dyDescent="0.25">
      <c r="A2990" s="2">
        <v>118</v>
      </c>
      <c r="B2990" s="2">
        <v>7.1</v>
      </c>
    </row>
    <row r="2991" spans="1:2" x14ac:dyDescent="0.25">
      <c r="A2991" s="2">
        <v>88</v>
      </c>
      <c r="B2991" s="2">
        <v>7.6</v>
      </c>
    </row>
    <row r="2992" spans="1:2" x14ac:dyDescent="0.25">
      <c r="A2992" s="2">
        <v>86</v>
      </c>
      <c r="B2992" s="2">
        <v>5.3</v>
      </c>
    </row>
    <row r="2993" spans="1:2" x14ac:dyDescent="0.25">
      <c r="A2993" s="2">
        <v>118</v>
      </c>
      <c r="B2993" s="2">
        <v>7.8</v>
      </c>
    </row>
    <row r="2994" spans="1:2" x14ac:dyDescent="0.25">
      <c r="A2994" s="2">
        <v>125</v>
      </c>
      <c r="B2994" s="2">
        <v>7.7</v>
      </c>
    </row>
    <row r="2995" spans="1:2" x14ac:dyDescent="0.25">
      <c r="A2995" s="2">
        <v>125</v>
      </c>
      <c r="B2995" s="2">
        <v>7.7</v>
      </c>
    </row>
    <row r="2996" spans="1:2" x14ac:dyDescent="0.25">
      <c r="A2996" s="2">
        <v>94</v>
      </c>
      <c r="B2996" s="2">
        <v>5.4</v>
      </c>
    </row>
    <row r="2997" spans="1:2" x14ac:dyDescent="0.25">
      <c r="A2997" s="2">
        <v>113</v>
      </c>
      <c r="B2997" s="2">
        <v>6.2</v>
      </c>
    </row>
    <row r="2998" spans="1:2" x14ac:dyDescent="0.25">
      <c r="A2998" s="2">
        <v>104</v>
      </c>
      <c r="B2998" s="2">
        <v>7.4</v>
      </c>
    </row>
    <row r="2999" spans="1:2" x14ac:dyDescent="0.25">
      <c r="A2999" s="2">
        <v>95</v>
      </c>
      <c r="B2999" s="2">
        <v>6.2</v>
      </c>
    </row>
    <row r="3000" spans="1:2" x14ac:dyDescent="0.25">
      <c r="A3000" s="2">
        <v>102</v>
      </c>
      <c r="B3000" s="2">
        <v>5.0999999999999996</v>
      </c>
    </row>
    <row r="3001" spans="1:2" x14ac:dyDescent="0.25">
      <c r="A3001" s="2">
        <v>124</v>
      </c>
      <c r="B3001" s="2">
        <v>6.9</v>
      </c>
    </row>
    <row r="3002" spans="1:2" x14ac:dyDescent="0.25">
      <c r="A3002" s="2">
        <v>105</v>
      </c>
      <c r="B3002" s="2">
        <v>6.3</v>
      </c>
    </row>
    <row r="3003" spans="1:2" x14ac:dyDescent="0.25">
      <c r="A3003" s="2">
        <v>104</v>
      </c>
      <c r="B3003" s="2">
        <v>6.8</v>
      </c>
    </row>
    <row r="3004" spans="1:2" x14ac:dyDescent="0.25">
      <c r="A3004" s="2">
        <v>120</v>
      </c>
      <c r="B3004" s="2">
        <v>7.4</v>
      </c>
    </row>
    <row r="3005" spans="1:2" x14ac:dyDescent="0.25">
      <c r="A3005" s="2">
        <v>111</v>
      </c>
      <c r="B3005" s="2">
        <v>5.7</v>
      </c>
    </row>
    <row r="3006" spans="1:2" x14ac:dyDescent="0.25">
      <c r="A3006" s="2">
        <v>95</v>
      </c>
      <c r="B3006" s="2">
        <v>5.8</v>
      </c>
    </row>
    <row r="3007" spans="1:2" x14ac:dyDescent="0.25">
      <c r="A3007" s="2">
        <v>96</v>
      </c>
      <c r="B3007" s="2">
        <v>6.2</v>
      </c>
    </row>
    <row r="3008" spans="1:2" x14ac:dyDescent="0.25">
      <c r="A3008" s="2">
        <v>97</v>
      </c>
      <c r="B3008" s="2">
        <v>4.3</v>
      </c>
    </row>
    <row r="3009" spans="1:2" x14ac:dyDescent="0.25">
      <c r="A3009" s="2">
        <v>118</v>
      </c>
      <c r="B3009" s="2">
        <v>6.4</v>
      </c>
    </row>
    <row r="3010" spans="1:2" x14ac:dyDescent="0.25">
      <c r="A3010" s="2">
        <v>193</v>
      </c>
      <c r="B3010" s="2">
        <v>6</v>
      </c>
    </row>
    <row r="3011" spans="1:2" x14ac:dyDescent="0.25">
      <c r="A3011" s="2">
        <v>97</v>
      </c>
      <c r="B3011" s="2">
        <v>6.9</v>
      </c>
    </row>
    <row r="3012" spans="1:2" x14ac:dyDescent="0.25">
      <c r="A3012" s="2">
        <v>98</v>
      </c>
      <c r="B3012" s="2">
        <v>5.5</v>
      </c>
    </row>
    <row r="3013" spans="1:2" x14ac:dyDescent="0.25">
      <c r="A3013" s="2">
        <v>103</v>
      </c>
      <c r="B3013" s="2">
        <v>5.4</v>
      </c>
    </row>
    <row r="3014" spans="1:2" x14ac:dyDescent="0.25">
      <c r="A3014" s="2">
        <v>161</v>
      </c>
      <c r="B3014" s="2">
        <v>8.3000000000000007</v>
      </c>
    </row>
    <row r="3015" spans="1:2" x14ac:dyDescent="0.25">
      <c r="A3015" s="2">
        <v>120</v>
      </c>
      <c r="B3015" s="2">
        <v>7.9</v>
      </c>
    </row>
    <row r="3016" spans="1:2" x14ac:dyDescent="0.25">
      <c r="A3016" s="2">
        <v>97</v>
      </c>
      <c r="B3016" s="2">
        <v>6.5</v>
      </c>
    </row>
    <row r="3017" spans="1:2" x14ac:dyDescent="0.25">
      <c r="A3017" s="2">
        <v>97</v>
      </c>
      <c r="B3017" s="2">
        <v>6.3</v>
      </c>
    </row>
    <row r="3018" spans="1:2" x14ac:dyDescent="0.25">
      <c r="A3018" s="2">
        <v>99</v>
      </c>
      <c r="B3018" s="2">
        <v>6.4</v>
      </c>
    </row>
    <row r="3019" spans="1:2" x14ac:dyDescent="0.25">
      <c r="A3019" s="2">
        <v>144</v>
      </c>
      <c r="B3019" s="2">
        <v>5.3</v>
      </c>
    </row>
    <row r="3020" spans="1:2" x14ac:dyDescent="0.25">
      <c r="A3020" s="2">
        <v>111</v>
      </c>
      <c r="B3020" s="2">
        <v>5.8</v>
      </c>
    </row>
    <row r="3021" spans="1:2" x14ac:dyDescent="0.25">
      <c r="A3021" s="2">
        <v>145</v>
      </c>
      <c r="B3021" s="2">
        <v>6.6</v>
      </c>
    </row>
    <row r="3022" spans="1:2" x14ac:dyDescent="0.25">
      <c r="A3022" s="2">
        <v>106</v>
      </c>
      <c r="B3022" s="2">
        <v>7.4</v>
      </c>
    </row>
    <row r="3023" spans="1:2" x14ac:dyDescent="0.25">
      <c r="A3023" s="2">
        <v>126</v>
      </c>
      <c r="B3023" s="2">
        <v>8.3000000000000007</v>
      </c>
    </row>
    <row r="3024" spans="1:2" x14ac:dyDescent="0.25">
      <c r="A3024" s="2">
        <v>106</v>
      </c>
      <c r="B3024" s="2">
        <v>5.3</v>
      </c>
    </row>
    <row r="3025" spans="1:2" x14ac:dyDescent="0.25">
      <c r="A3025" s="2">
        <v>121</v>
      </c>
      <c r="B3025" s="2">
        <v>6.2</v>
      </c>
    </row>
    <row r="3026" spans="1:2" x14ac:dyDescent="0.25">
      <c r="A3026" s="2">
        <v>117</v>
      </c>
      <c r="B3026" s="2">
        <v>6.9</v>
      </c>
    </row>
    <row r="3027" spans="1:2" x14ac:dyDescent="0.25">
      <c r="A3027" s="2">
        <v>98</v>
      </c>
      <c r="B3027" s="2">
        <v>5.9</v>
      </c>
    </row>
    <row r="3028" spans="1:2" x14ac:dyDescent="0.25">
      <c r="A3028" s="2">
        <v>109</v>
      </c>
      <c r="B3028" s="2">
        <v>6.1</v>
      </c>
    </row>
    <row r="3029" spans="1:2" x14ac:dyDescent="0.25">
      <c r="A3029" s="2">
        <v>95</v>
      </c>
      <c r="B3029" s="2">
        <v>5.8</v>
      </c>
    </row>
    <row r="3030" spans="1:2" x14ac:dyDescent="0.25">
      <c r="A3030" s="2">
        <v>109</v>
      </c>
      <c r="B3030" s="2">
        <v>7.3</v>
      </c>
    </row>
    <row r="3031" spans="1:2" x14ac:dyDescent="0.25">
      <c r="A3031" s="2">
        <v>96</v>
      </c>
      <c r="B3031" s="2">
        <v>5.9</v>
      </c>
    </row>
    <row r="3032" spans="1:2" x14ac:dyDescent="0.25">
      <c r="A3032" s="2">
        <v>101</v>
      </c>
      <c r="B3032" s="2">
        <v>5.5</v>
      </c>
    </row>
    <row r="3033" spans="1:2" x14ac:dyDescent="0.25">
      <c r="A3033" s="2">
        <v>107</v>
      </c>
      <c r="B3033" s="2">
        <v>5</v>
      </c>
    </row>
    <row r="3034" spans="1:2" x14ac:dyDescent="0.25">
      <c r="A3034" s="2">
        <v>119</v>
      </c>
      <c r="B3034" s="2">
        <v>7</v>
      </c>
    </row>
    <row r="3035" spans="1:2" x14ac:dyDescent="0.25">
      <c r="A3035" s="2">
        <v>178</v>
      </c>
      <c r="B3035" s="2">
        <v>7.8</v>
      </c>
    </row>
    <row r="3036" spans="1:2" x14ac:dyDescent="0.25">
      <c r="A3036" s="2">
        <v>100</v>
      </c>
      <c r="B3036" s="2">
        <v>6.4</v>
      </c>
    </row>
    <row r="3037" spans="1:2" x14ac:dyDescent="0.25">
      <c r="A3037" s="2">
        <v>98</v>
      </c>
      <c r="B3037" s="2">
        <v>5.9</v>
      </c>
    </row>
    <row r="3038" spans="1:2" x14ac:dyDescent="0.25">
      <c r="A3038" s="2">
        <v>92</v>
      </c>
      <c r="B3038" s="2">
        <v>7</v>
      </c>
    </row>
    <row r="3039" spans="1:2" x14ac:dyDescent="0.25">
      <c r="A3039" s="2">
        <v>90</v>
      </c>
      <c r="B3039" s="2">
        <v>6.1</v>
      </c>
    </row>
    <row r="3040" spans="1:2" x14ac:dyDescent="0.25">
      <c r="A3040" s="2">
        <v>90</v>
      </c>
      <c r="B3040" s="2">
        <v>6.9</v>
      </c>
    </row>
    <row r="3041" spans="1:2" x14ac:dyDescent="0.25">
      <c r="A3041" s="2">
        <v>153</v>
      </c>
      <c r="B3041" s="2">
        <v>7.5</v>
      </c>
    </row>
    <row r="3042" spans="1:2" x14ac:dyDescent="0.25">
      <c r="A3042" s="2">
        <v>124</v>
      </c>
      <c r="B3042" s="2">
        <v>7.3</v>
      </c>
    </row>
    <row r="3043" spans="1:2" x14ac:dyDescent="0.25">
      <c r="A3043" s="2">
        <v>82</v>
      </c>
      <c r="B3043" s="2">
        <v>6.5</v>
      </c>
    </row>
    <row r="3044" spans="1:2" x14ac:dyDescent="0.25">
      <c r="A3044" s="2">
        <v>107</v>
      </c>
      <c r="B3044" s="2">
        <v>6.2</v>
      </c>
    </row>
    <row r="3045" spans="1:2" x14ac:dyDescent="0.25">
      <c r="A3045" s="2">
        <v>75</v>
      </c>
      <c r="B3045" s="2">
        <v>6.7</v>
      </c>
    </row>
    <row r="3046" spans="1:2" x14ac:dyDescent="0.25">
      <c r="A3046" s="2">
        <v>97</v>
      </c>
      <c r="B3046" s="2">
        <v>6</v>
      </c>
    </row>
    <row r="3047" spans="1:2" x14ac:dyDescent="0.25">
      <c r="A3047" s="2">
        <v>80</v>
      </c>
      <c r="B3047" s="2">
        <v>6.3</v>
      </c>
    </row>
    <row r="3048" spans="1:2" x14ac:dyDescent="0.25">
      <c r="A3048" s="2">
        <v>85</v>
      </c>
      <c r="B3048" s="2">
        <v>5.8</v>
      </c>
    </row>
    <row r="3049" spans="1:2" x14ac:dyDescent="0.25">
      <c r="A3049" s="2">
        <v>97</v>
      </c>
      <c r="B3049" s="2">
        <v>6.1</v>
      </c>
    </row>
    <row r="3050" spans="1:2" x14ac:dyDescent="0.25">
      <c r="A3050" s="2">
        <v>109</v>
      </c>
      <c r="B3050" s="2">
        <v>6.9</v>
      </c>
    </row>
    <row r="3051" spans="1:2" x14ac:dyDescent="0.25">
      <c r="A3051" s="2">
        <v>104</v>
      </c>
      <c r="B3051" s="2">
        <v>8.3000000000000007</v>
      </c>
    </row>
    <row r="3052" spans="1:2" x14ac:dyDescent="0.25">
      <c r="A3052" s="2">
        <v>140</v>
      </c>
      <c r="B3052" s="2">
        <v>5.4</v>
      </c>
    </row>
    <row r="3053" spans="1:2" x14ac:dyDescent="0.25">
      <c r="A3053" s="2">
        <v>90</v>
      </c>
      <c r="B3053" s="2">
        <v>6.7</v>
      </c>
    </row>
    <row r="3054" spans="1:2" x14ac:dyDescent="0.25">
      <c r="A3054" s="2">
        <v>130</v>
      </c>
      <c r="B3054" s="2">
        <v>7.4</v>
      </c>
    </row>
    <row r="3055" spans="1:2" x14ac:dyDescent="0.25">
      <c r="A3055" s="2">
        <v>98</v>
      </c>
      <c r="B3055" s="2">
        <v>5.6</v>
      </c>
    </row>
    <row r="3056" spans="1:2" x14ac:dyDescent="0.25">
      <c r="A3056" s="2">
        <v>101</v>
      </c>
      <c r="B3056" s="2">
        <v>6.5</v>
      </c>
    </row>
    <row r="3057" spans="1:2" x14ac:dyDescent="0.25">
      <c r="A3057" s="2">
        <v>114</v>
      </c>
      <c r="B3057" s="2">
        <v>6.5</v>
      </c>
    </row>
    <row r="3058" spans="1:2" x14ac:dyDescent="0.25">
      <c r="A3058" s="2">
        <v>100</v>
      </c>
      <c r="B3058" s="2">
        <v>5.8</v>
      </c>
    </row>
    <row r="3059" spans="1:2" x14ac:dyDescent="0.25">
      <c r="A3059" s="2">
        <v>85</v>
      </c>
      <c r="B3059" s="2">
        <v>5</v>
      </c>
    </row>
    <row r="3060" spans="1:2" x14ac:dyDescent="0.25">
      <c r="A3060" s="2">
        <v>103</v>
      </c>
      <c r="B3060" s="2">
        <v>5.5</v>
      </c>
    </row>
    <row r="3061" spans="1:2" x14ac:dyDescent="0.25">
      <c r="A3061" s="2">
        <v>100</v>
      </c>
      <c r="B3061" s="2">
        <v>6.5</v>
      </c>
    </row>
    <row r="3062" spans="1:2" x14ac:dyDescent="0.25">
      <c r="A3062" s="2">
        <v>114</v>
      </c>
      <c r="B3062" s="2">
        <v>7.2</v>
      </c>
    </row>
    <row r="3063" spans="1:2" x14ac:dyDescent="0.25">
      <c r="A3063" s="2">
        <v>102</v>
      </c>
      <c r="B3063" s="2">
        <v>7.3</v>
      </c>
    </row>
    <row r="3064" spans="1:2" x14ac:dyDescent="0.25">
      <c r="A3064" s="2">
        <v>103</v>
      </c>
      <c r="B3064" s="2">
        <v>7.2</v>
      </c>
    </row>
    <row r="3065" spans="1:2" x14ac:dyDescent="0.25">
      <c r="A3065" s="2">
        <v>97</v>
      </c>
      <c r="B3065" s="2">
        <v>5.2</v>
      </c>
    </row>
    <row r="3066" spans="1:2" x14ac:dyDescent="0.25">
      <c r="A3066" s="2">
        <v>116</v>
      </c>
      <c r="B3066" s="2">
        <v>5.7</v>
      </c>
    </row>
    <row r="3067" spans="1:2" x14ac:dyDescent="0.25">
      <c r="A3067" s="2">
        <v>96</v>
      </c>
      <c r="B3067" s="2">
        <v>4.7</v>
      </c>
    </row>
    <row r="3068" spans="1:2" x14ac:dyDescent="0.25">
      <c r="A3068" s="2">
        <v>98</v>
      </c>
      <c r="B3068" s="2">
        <v>5.9</v>
      </c>
    </row>
    <row r="3069" spans="1:2" x14ac:dyDescent="0.25">
      <c r="A3069" s="2">
        <v>105</v>
      </c>
      <c r="B3069" s="2">
        <v>6.8</v>
      </c>
    </row>
    <row r="3070" spans="1:2" x14ac:dyDescent="0.25">
      <c r="A3070" s="2">
        <v>123</v>
      </c>
      <c r="B3070" s="2">
        <v>5.9</v>
      </c>
    </row>
    <row r="3071" spans="1:2" x14ac:dyDescent="0.25">
      <c r="A3071" s="2">
        <v>107</v>
      </c>
      <c r="B3071" s="2">
        <v>5.3</v>
      </c>
    </row>
    <row r="3072" spans="1:2" x14ac:dyDescent="0.25">
      <c r="A3072" s="2">
        <v>112</v>
      </c>
      <c r="B3072" s="2">
        <v>6</v>
      </c>
    </row>
    <row r="3073" spans="1:2" x14ac:dyDescent="0.25">
      <c r="A3073" s="2">
        <v>93</v>
      </c>
      <c r="B3073" s="2">
        <v>7.7</v>
      </c>
    </row>
    <row r="3074" spans="1:2" x14ac:dyDescent="0.25">
      <c r="A3074" s="2">
        <v>97</v>
      </c>
      <c r="B3074" s="2">
        <v>4.4000000000000004</v>
      </c>
    </row>
    <row r="3075" spans="1:2" x14ac:dyDescent="0.25">
      <c r="A3075" s="2">
        <v>122</v>
      </c>
      <c r="B3075" s="2">
        <v>6.6</v>
      </c>
    </row>
    <row r="3076" spans="1:2" x14ac:dyDescent="0.25">
      <c r="A3076" s="2">
        <v>101</v>
      </c>
      <c r="B3076" s="2">
        <v>6.7</v>
      </c>
    </row>
    <row r="3077" spans="1:2" x14ac:dyDescent="0.25">
      <c r="A3077" s="2">
        <v>100</v>
      </c>
      <c r="B3077" s="2">
        <v>5.5</v>
      </c>
    </row>
    <row r="3078" spans="1:2" x14ac:dyDescent="0.25">
      <c r="A3078" s="2">
        <v>129</v>
      </c>
      <c r="B3078" s="2">
        <v>6.5</v>
      </c>
    </row>
    <row r="3079" spans="1:2" x14ac:dyDescent="0.25">
      <c r="A3079" s="2">
        <v>81</v>
      </c>
      <c r="B3079" s="2">
        <v>6.2</v>
      </c>
    </row>
    <row r="3080" spans="1:2" x14ac:dyDescent="0.25">
      <c r="A3080" s="2">
        <v>96</v>
      </c>
      <c r="B3080" s="2">
        <v>7.1</v>
      </c>
    </row>
    <row r="3081" spans="1:2" x14ac:dyDescent="0.25">
      <c r="A3081" s="2">
        <v>84</v>
      </c>
      <c r="B3081" s="2">
        <v>6.1</v>
      </c>
    </row>
    <row r="3082" spans="1:2" x14ac:dyDescent="0.25">
      <c r="A3082" s="2">
        <v>100</v>
      </c>
      <c r="B3082" s="2">
        <v>7.1</v>
      </c>
    </row>
    <row r="3083" spans="1:2" x14ac:dyDescent="0.25">
      <c r="A3083" s="2">
        <v>110</v>
      </c>
      <c r="B3083" s="2">
        <v>6</v>
      </c>
    </row>
    <row r="3084" spans="1:2" x14ac:dyDescent="0.25">
      <c r="A3084" s="2">
        <v>130</v>
      </c>
      <c r="B3084" s="2">
        <v>7.4</v>
      </c>
    </row>
    <row r="3085" spans="1:2" x14ac:dyDescent="0.25">
      <c r="A3085" s="2">
        <v>84</v>
      </c>
      <c r="B3085" s="2">
        <v>5.9</v>
      </c>
    </row>
    <row r="3086" spans="1:2" x14ac:dyDescent="0.25">
      <c r="A3086" s="2">
        <v>106</v>
      </c>
      <c r="B3086" s="2">
        <v>4.0999999999999996</v>
      </c>
    </row>
    <row r="3087" spans="1:2" x14ac:dyDescent="0.25">
      <c r="A3087" s="2">
        <v>89</v>
      </c>
      <c r="B3087" s="2">
        <v>5.8</v>
      </c>
    </row>
    <row r="3088" spans="1:2" x14ac:dyDescent="0.25">
      <c r="A3088" s="2">
        <v>76</v>
      </c>
      <c r="B3088" s="2">
        <v>5.9</v>
      </c>
    </row>
    <row r="3089" spans="1:2" x14ac:dyDescent="0.25">
      <c r="A3089" s="2">
        <v>99</v>
      </c>
      <c r="B3089" s="2">
        <v>7</v>
      </c>
    </row>
    <row r="3090" spans="1:2" x14ac:dyDescent="0.25">
      <c r="A3090" s="2">
        <v>96</v>
      </c>
      <c r="B3090" s="2">
        <v>6.8</v>
      </c>
    </row>
    <row r="3091" spans="1:2" x14ac:dyDescent="0.25">
      <c r="A3091" s="2">
        <v>104</v>
      </c>
      <c r="B3091" s="2">
        <v>7.4</v>
      </c>
    </row>
    <row r="3092" spans="1:2" x14ac:dyDescent="0.25">
      <c r="A3092" s="2">
        <v>108</v>
      </c>
      <c r="B3092" s="2">
        <v>7.1</v>
      </c>
    </row>
    <row r="3093" spans="1:2" x14ac:dyDescent="0.25">
      <c r="A3093" s="2">
        <v>108</v>
      </c>
      <c r="B3093" s="2">
        <v>7</v>
      </c>
    </row>
    <row r="3094" spans="1:2" x14ac:dyDescent="0.25">
      <c r="A3094" s="2">
        <v>87</v>
      </c>
      <c r="B3094" s="2">
        <v>5.8</v>
      </c>
    </row>
    <row r="3095" spans="1:2" x14ac:dyDescent="0.25">
      <c r="A3095" s="2">
        <v>89</v>
      </c>
      <c r="B3095" s="2">
        <v>7.8</v>
      </c>
    </row>
    <row r="3096" spans="1:2" x14ac:dyDescent="0.25">
      <c r="A3096" s="2">
        <v>97</v>
      </c>
      <c r="B3096" s="2">
        <v>6.5</v>
      </c>
    </row>
    <row r="3097" spans="1:2" x14ac:dyDescent="0.25">
      <c r="A3097" s="2">
        <v>106</v>
      </c>
      <c r="B3097" s="2">
        <v>7</v>
      </c>
    </row>
    <row r="3098" spans="1:2" x14ac:dyDescent="0.25">
      <c r="A3098" s="2">
        <v>100</v>
      </c>
      <c r="B3098" s="2">
        <v>6.3</v>
      </c>
    </row>
    <row r="3099" spans="1:2" x14ac:dyDescent="0.25">
      <c r="A3099" s="2">
        <v>89</v>
      </c>
      <c r="B3099" s="2">
        <v>5.3</v>
      </c>
    </row>
    <row r="3100" spans="1:2" x14ac:dyDescent="0.25">
      <c r="A3100" s="2">
        <v>114</v>
      </c>
      <c r="B3100" s="2">
        <v>6.8</v>
      </c>
    </row>
    <row r="3101" spans="1:2" x14ac:dyDescent="0.25">
      <c r="A3101" s="2">
        <v>95</v>
      </c>
      <c r="B3101" s="2">
        <v>5.5</v>
      </c>
    </row>
    <row r="3102" spans="1:2" x14ac:dyDescent="0.25">
      <c r="A3102" s="2">
        <v>97</v>
      </c>
      <c r="B3102" s="2">
        <v>7.4</v>
      </c>
    </row>
    <row r="3103" spans="1:2" x14ac:dyDescent="0.25">
      <c r="A3103" s="2">
        <v>94</v>
      </c>
      <c r="B3103" s="2">
        <v>4.3</v>
      </c>
    </row>
    <row r="3104" spans="1:2" x14ac:dyDescent="0.25">
      <c r="A3104" s="2">
        <v>103</v>
      </c>
      <c r="B3104" s="2">
        <v>6</v>
      </c>
    </row>
    <row r="3105" spans="1:2" x14ac:dyDescent="0.25">
      <c r="A3105" s="2">
        <v>95</v>
      </c>
      <c r="B3105" s="2">
        <v>5.2</v>
      </c>
    </row>
    <row r="3106" spans="1:2" x14ac:dyDescent="0.25">
      <c r="A3106" s="2">
        <v>101</v>
      </c>
      <c r="B3106" s="2">
        <v>6.7</v>
      </c>
    </row>
    <row r="3107" spans="1:2" x14ac:dyDescent="0.25">
      <c r="A3107" s="2">
        <v>87</v>
      </c>
      <c r="B3107" s="2">
        <v>6.3</v>
      </c>
    </row>
    <row r="3108" spans="1:2" x14ac:dyDescent="0.25">
      <c r="A3108" s="2">
        <v>101</v>
      </c>
      <c r="B3108" s="2">
        <v>8.6</v>
      </c>
    </row>
    <row r="3109" spans="1:2" x14ac:dyDescent="0.25">
      <c r="A3109" s="2">
        <v>82</v>
      </c>
      <c r="B3109" s="2">
        <v>6.1</v>
      </c>
    </row>
    <row r="3110" spans="1:2" x14ac:dyDescent="0.25">
      <c r="A3110" s="2">
        <v>74</v>
      </c>
      <c r="B3110" s="2">
        <v>5.8</v>
      </c>
    </row>
    <row r="3111" spans="1:2" x14ac:dyDescent="0.25">
      <c r="A3111" s="2">
        <v>130</v>
      </c>
      <c r="B3111" s="2">
        <v>7.7</v>
      </c>
    </row>
    <row r="3112" spans="1:2" x14ac:dyDescent="0.25">
      <c r="A3112" s="2">
        <v>112</v>
      </c>
      <c r="B3112" s="2">
        <v>8</v>
      </c>
    </row>
    <row r="3113" spans="1:2" x14ac:dyDescent="0.25">
      <c r="A3113" s="2">
        <v>96</v>
      </c>
      <c r="B3113" s="2">
        <v>5.6</v>
      </c>
    </row>
    <row r="3114" spans="1:2" x14ac:dyDescent="0.25">
      <c r="A3114" s="2">
        <v>89</v>
      </c>
      <c r="B3114" s="2">
        <v>6.7</v>
      </c>
    </row>
    <row r="3115" spans="1:2" x14ac:dyDescent="0.25">
      <c r="A3115" s="2">
        <v>100</v>
      </c>
      <c r="B3115" s="2">
        <v>6.6</v>
      </c>
    </row>
    <row r="3116" spans="1:2" x14ac:dyDescent="0.25">
      <c r="A3116" s="2">
        <v>78</v>
      </c>
      <c r="B3116" s="2">
        <v>4.2</v>
      </c>
    </row>
    <row r="3117" spans="1:2" x14ac:dyDescent="0.25">
      <c r="A3117" s="2">
        <v>121</v>
      </c>
      <c r="B3117" s="2">
        <v>6.6</v>
      </c>
    </row>
    <row r="3118" spans="1:2" x14ac:dyDescent="0.25">
      <c r="A3118" s="2">
        <v>85</v>
      </c>
      <c r="B3118" s="2">
        <v>4.0999999999999996</v>
      </c>
    </row>
    <row r="3119" spans="1:2" x14ac:dyDescent="0.25">
      <c r="A3119" s="2">
        <v>120</v>
      </c>
      <c r="B3119" s="2">
        <v>7.3</v>
      </c>
    </row>
    <row r="3120" spans="1:2" x14ac:dyDescent="0.25">
      <c r="A3120" s="2">
        <v>106</v>
      </c>
      <c r="B3120" s="2">
        <v>7.1</v>
      </c>
    </row>
    <row r="3121" spans="1:2" x14ac:dyDescent="0.25">
      <c r="A3121" s="2">
        <v>83</v>
      </c>
      <c r="B3121" s="2">
        <v>6.5</v>
      </c>
    </row>
    <row r="3122" spans="1:2" x14ac:dyDescent="0.25">
      <c r="A3122" s="2">
        <v>120</v>
      </c>
      <c r="B3122" s="2">
        <v>7</v>
      </c>
    </row>
    <row r="3123" spans="1:2" x14ac:dyDescent="0.25">
      <c r="A3123" s="2">
        <v>111</v>
      </c>
      <c r="B3123" s="2">
        <v>5.5</v>
      </c>
    </row>
    <row r="3124" spans="1:2" x14ac:dyDescent="0.25">
      <c r="A3124" s="2">
        <v>100</v>
      </c>
      <c r="B3124" s="2">
        <v>6.6</v>
      </c>
    </row>
    <row r="3125" spans="1:2" x14ac:dyDescent="0.25">
      <c r="A3125" s="2">
        <v>89</v>
      </c>
      <c r="B3125" s="2">
        <v>7.1</v>
      </c>
    </row>
    <row r="3126" spans="1:2" x14ac:dyDescent="0.25">
      <c r="A3126" s="2">
        <v>115</v>
      </c>
      <c r="B3126" s="2">
        <v>7.9</v>
      </c>
    </row>
    <row r="3127" spans="1:2" x14ac:dyDescent="0.25">
      <c r="A3127" s="2">
        <v>135</v>
      </c>
      <c r="B3127" s="2">
        <v>7.1</v>
      </c>
    </row>
    <row r="3128" spans="1:2" x14ac:dyDescent="0.25">
      <c r="A3128" s="2">
        <v>92</v>
      </c>
      <c r="B3128" s="2">
        <v>5.6</v>
      </c>
    </row>
    <row r="3129" spans="1:2" x14ac:dyDescent="0.25">
      <c r="A3129" s="2">
        <v>120</v>
      </c>
      <c r="B3129" s="2">
        <v>7.3</v>
      </c>
    </row>
    <row r="3130" spans="1:2" x14ac:dyDescent="0.25">
      <c r="A3130" s="2">
        <v>97</v>
      </c>
      <c r="B3130" s="2">
        <v>3.3</v>
      </c>
    </row>
    <row r="3131" spans="1:2" x14ac:dyDescent="0.25">
      <c r="A3131" s="2">
        <v>135</v>
      </c>
      <c r="B3131" s="2">
        <v>6.5</v>
      </c>
    </row>
    <row r="3132" spans="1:2" x14ac:dyDescent="0.25">
      <c r="A3132" s="2">
        <v>93</v>
      </c>
      <c r="B3132" s="2">
        <v>4.8</v>
      </c>
    </row>
    <row r="3133" spans="1:2" x14ac:dyDescent="0.25">
      <c r="A3133" s="2">
        <v>118</v>
      </c>
      <c r="B3133" s="2">
        <v>5.2</v>
      </c>
    </row>
    <row r="3134" spans="1:2" x14ac:dyDescent="0.25">
      <c r="A3134" s="2">
        <v>97</v>
      </c>
      <c r="B3134" s="2">
        <v>6.3</v>
      </c>
    </row>
    <row r="3135" spans="1:2" x14ac:dyDescent="0.25">
      <c r="A3135" s="2">
        <v>98</v>
      </c>
      <c r="B3135" s="2">
        <v>7.2</v>
      </c>
    </row>
    <row r="3136" spans="1:2" x14ac:dyDescent="0.25">
      <c r="A3136" s="2">
        <v>98</v>
      </c>
      <c r="B3136" s="2">
        <v>6.8</v>
      </c>
    </row>
    <row r="3137" spans="1:2" x14ac:dyDescent="0.25">
      <c r="A3137" s="2">
        <v>101</v>
      </c>
      <c r="B3137" s="2">
        <v>5.7</v>
      </c>
    </row>
    <row r="3138" spans="1:2" x14ac:dyDescent="0.25">
      <c r="A3138" s="2">
        <v>132</v>
      </c>
      <c r="B3138" s="2">
        <v>7.2</v>
      </c>
    </row>
    <row r="3139" spans="1:2" x14ac:dyDescent="0.25">
      <c r="A3139" s="2">
        <v>106</v>
      </c>
      <c r="B3139" s="2">
        <v>6.9</v>
      </c>
    </row>
    <row r="3140" spans="1:2" x14ac:dyDescent="0.25">
      <c r="A3140" s="2">
        <v>168</v>
      </c>
      <c r="B3140" s="2">
        <v>6.3</v>
      </c>
    </row>
    <row r="3141" spans="1:2" x14ac:dyDescent="0.25">
      <c r="A3141" s="2">
        <v>87</v>
      </c>
      <c r="B3141" s="2">
        <v>6.2</v>
      </c>
    </row>
    <row r="3142" spans="1:2" x14ac:dyDescent="0.25">
      <c r="A3142" s="2">
        <v>98</v>
      </c>
      <c r="B3142" s="2">
        <v>6.7</v>
      </c>
    </row>
    <row r="3143" spans="1:2" x14ac:dyDescent="0.25">
      <c r="A3143" s="2">
        <v>96</v>
      </c>
      <c r="B3143" s="2">
        <v>6.5</v>
      </c>
    </row>
    <row r="3144" spans="1:2" x14ac:dyDescent="0.25">
      <c r="A3144" s="2">
        <v>104</v>
      </c>
      <c r="B3144" s="2">
        <v>7.2</v>
      </c>
    </row>
    <row r="3145" spans="1:2" x14ac:dyDescent="0.25">
      <c r="A3145" s="2">
        <v>93</v>
      </c>
      <c r="B3145" s="2">
        <v>5.3</v>
      </c>
    </row>
    <row r="3146" spans="1:2" x14ac:dyDescent="0.25">
      <c r="A3146" s="2">
        <v>95</v>
      </c>
      <c r="B3146" s="2">
        <v>6.7</v>
      </c>
    </row>
    <row r="3147" spans="1:2" x14ac:dyDescent="0.25">
      <c r="A3147" s="2">
        <v>119</v>
      </c>
      <c r="B3147" s="2">
        <v>6.2</v>
      </c>
    </row>
    <row r="3148" spans="1:2" x14ac:dyDescent="0.25">
      <c r="A3148" s="2">
        <v>89</v>
      </c>
      <c r="B3148" s="2">
        <v>3.6</v>
      </c>
    </row>
    <row r="3149" spans="1:2" x14ac:dyDescent="0.25">
      <c r="A3149" s="2">
        <v>107</v>
      </c>
      <c r="B3149" s="2">
        <v>5.7</v>
      </c>
    </row>
    <row r="3150" spans="1:2" x14ac:dyDescent="0.25">
      <c r="A3150" s="2">
        <v>85</v>
      </c>
      <c r="B3150" s="2">
        <v>7.3</v>
      </c>
    </row>
    <row r="3151" spans="1:2" x14ac:dyDescent="0.25">
      <c r="A3151" s="2">
        <v>93</v>
      </c>
      <c r="B3151" s="2">
        <v>5</v>
      </c>
    </row>
    <row r="3152" spans="1:2" x14ac:dyDescent="0.25">
      <c r="A3152" s="2">
        <v>101</v>
      </c>
      <c r="B3152" s="2">
        <v>6.6</v>
      </c>
    </row>
    <row r="3153" spans="1:2" x14ac:dyDescent="0.25">
      <c r="A3153" s="2">
        <v>103</v>
      </c>
      <c r="B3153" s="2">
        <v>6.6</v>
      </c>
    </row>
    <row r="3154" spans="1:2" x14ac:dyDescent="0.25">
      <c r="A3154" s="2">
        <v>101</v>
      </c>
      <c r="B3154" s="2">
        <v>6.8</v>
      </c>
    </row>
    <row r="3155" spans="1:2" x14ac:dyDescent="0.25">
      <c r="A3155" s="2">
        <v>123</v>
      </c>
      <c r="B3155" s="2">
        <v>6.2</v>
      </c>
    </row>
    <row r="3156" spans="1:2" x14ac:dyDescent="0.25">
      <c r="A3156" s="2">
        <v>111</v>
      </c>
      <c r="B3156" s="2">
        <v>7.3</v>
      </c>
    </row>
    <row r="3157" spans="1:2" x14ac:dyDescent="0.25">
      <c r="A3157" s="2">
        <v>86</v>
      </c>
      <c r="B3157" s="2">
        <v>6.2</v>
      </c>
    </row>
    <row r="3158" spans="1:2" x14ac:dyDescent="0.25">
      <c r="A3158" s="2">
        <v>99</v>
      </c>
      <c r="B3158" s="2">
        <v>6.9</v>
      </c>
    </row>
    <row r="3159" spans="1:2" x14ac:dyDescent="0.25">
      <c r="A3159" s="2">
        <v>90</v>
      </c>
      <c r="B3159" s="2">
        <v>6.6</v>
      </c>
    </row>
    <row r="3160" spans="1:2" x14ac:dyDescent="0.25">
      <c r="A3160" s="2">
        <v>82</v>
      </c>
      <c r="B3160" s="2">
        <v>6.3</v>
      </c>
    </row>
    <row r="3161" spans="1:2" x14ac:dyDescent="0.25">
      <c r="A3161" s="2">
        <v>110</v>
      </c>
      <c r="B3161" s="2">
        <v>7</v>
      </c>
    </row>
    <row r="3162" spans="1:2" x14ac:dyDescent="0.25">
      <c r="A3162" s="2">
        <v>83</v>
      </c>
      <c r="B3162" s="2">
        <v>3.3</v>
      </c>
    </row>
    <row r="3163" spans="1:2" x14ac:dyDescent="0.25">
      <c r="A3163" s="2">
        <v>128</v>
      </c>
      <c r="B3163" s="2">
        <v>6.7</v>
      </c>
    </row>
    <row r="3164" spans="1:2" x14ac:dyDescent="0.25">
      <c r="A3164" s="2">
        <v>125</v>
      </c>
      <c r="B3164" s="2">
        <v>6.2</v>
      </c>
    </row>
    <row r="3165" spans="1:2" x14ac:dyDescent="0.25">
      <c r="A3165" s="2">
        <v>97</v>
      </c>
      <c r="B3165" s="2">
        <v>6.5</v>
      </c>
    </row>
    <row r="3166" spans="1:2" x14ac:dyDescent="0.25">
      <c r="A3166" s="2">
        <v>86</v>
      </c>
      <c r="B3166" s="2">
        <v>3.5</v>
      </c>
    </row>
    <row r="3167" spans="1:2" x14ac:dyDescent="0.25">
      <c r="A3167" s="2">
        <v>91</v>
      </c>
      <c r="B3167" s="2">
        <v>5.5</v>
      </c>
    </row>
    <row r="3168" spans="1:2" x14ac:dyDescent="0.25">
      <c r="A3168" s="2">
        <v>90</v>
      </c>
      <c r="B3168" s="2">
        <v>5.9</v>
      </c>
    </row>
    <row r="3169" spans="1:2" x14ac:dyDescent="0.25">
      <c r="A3169" s="2">
        <v>90</v>
      </c>
      <c r="B3169" s="2">
        <v>4.7</v>
      </c>
    </row>
    <row r="3170" spans="1:2" x14ac:dyDescent="0.25">
      <c r="A3170" s="2">
        <v>94</v>
      </c>
      <c r="B3170" s="2">
        <v>4.2</v>
      </c>
    </row>
    <row r="3171" spans="1:2" x14ac:dyDescent="0.25">
      <c r="A3171" s="2">
        <v>112</v>
      </c>
      <c r="B3171" s="2">
        <v>5.2</v>
      </c>
    </row>
    <row r="3172" spans="1:2" x14ac:dyDescent="0.25">
      <c r="A3172" s="2">
        <v>85</v>
      </c>
      <c r="B3172" s="2">
        <v>5.2</v>
      </c>
    </row>
    <row r="3173" spans="1:2" x14ac:dyDescent="0.25">
      <c r="A3173" s="2">
        <v>93</v>
      </c>
      <c r="B3173" s="2">
        <v>3.9</v>
      </c>
    </row>
    <row r="3174" spans="1:2" x14ac:dyDescent="0.25">
      <c r="A3174" s="2">
        <v>104</v>
      </c>
      <c r="B3174" s="2">
        <v>6.1</v>
      </c>
    </row>
    <row r="3175" spans="1:2" x14ac:dyDescent="0.25">
      <c r="A3175" s="2">
        <v>94</v>
      </c>
      <c r="B3175" s="2">
        <v>5.8</v>
      </c>
    </row>
    <row r="3176" spans="1:2" x14ac:dyDescent="0.25">
      <c r="A3176" s="2">
        <v>85</v>
      </c>
      <c r="B3176" s="2">
        <v>6.7</v>
      </c>
    </row>
    <row r="3177" spans="1:2" x14ac:dyDescent="0.25">
      <c r="A3177" s="2">
        <v>99</v>
      </c>
      <c r="B3177" s="2">
        <v>5.7</v>
      </c>
    </row>
    <row r="3178" spans="1:2" x14ac:dyDescent="0.25">
      <c r="A3178" s="2">
        <v>91</v>
      </c>
      <c r="B3178" s="2">
        <v>4.5</v>
      </c>
    </row>
    <row r="3179" spans="1:2" x14ac:dyDescent="0.25">
      <c r="A3179" s="2">
        <v>117</v>
      </c>
      <c r="B3179" s="2">
        <v>6.9</v>
      </c>
    </row>
    <row r="3180" spans="1:2" x14ac:dyDescent="0.25">
      <c r="A3180" s="2">
        <v>85</v>
      </c>
      <c r="B3180" s="2">
        <v>4.8</v>
      </c>
    </row>
    <row r="3181" spans="1:2" x14ac:dyDescent="0.25">
      <c r="A3181" s="2">
        <v>106</v>
      </c>
      <c r="B3181" s="2">
        <v>6.3</v>
      </c>
    </row>
    <row r="3182" spans="1:2" x14ac:dyDescent="0.25">
      <c r="A3182" s="2">
        <v>81</v>
      </c>
      <c r="B3182" s="2">
        <v>6.9</v>
      </c>
    </row>
    <row r="3183" spans="1:2" x14ac:dyDescent="0.25">
      <c r="A3183" s="2">
        <v>100</v>
      </c>
      <c r="B3183" s="2">
        <v>5.4</v>
      </c>
    </row>
    <row r="3184" spans="1:2" x14ac:dyDescent="0.25">
      <c r="A3184" s="2">
        <v>90</v>
      </c>
      <c r="B3184" s="2">
        <v>3.8</v>
      </c>
    </row>
    <row r="3185" spans="1:2" x14ac:dyDescent="0.25">
      <c r="A3185" s="2">
        <v>116</v>
      </c>
      <c r="B3185" s="2">
        <v>7</v>
      </c>
    </row>
    <row r="3186" spans="1:2" x14ac:dyDescent="0.25">
      <c r="A3186" s="2">
        <v>84</v>
      </c>
      <c r="B3186" s="2">
        <v>5.2</v>
      </c>
    </row>
    <row r="3187" spans="1:2" x14ac:dyDescent="0.25">
      <c r="A3187" s="2">
        <v>135</v>
      </c>
      <c r="B3187" s="2">
        <v>7.3</v>
      </c>
    </row>
    <row r="3188" spans="1:2" x14ac:dyDescent="0.25">
      <c r="A3188" s="2">
        <v>84</v>
      </c>
      <c r="B3188" s="2">
        <v>4.5999999999999996</v>
      </c>
    </row>
    <row r="3189" spans="1:2" x14ac:dyDescent="0.25">
      <c r="A3189" s="2">
        <v>89</v>
      </c>
      <c r="B3189" s="2">
        <v>6.5</v>
      </c>
    </row>
    <row r="3190" spans="1:2" x14ac:dyDescent="0.25">
      <c r="A3190" s="2">
        <v>107</v>
      </c>
      <c r="B3190" s="2">
        <v>6.8</v>
      </c>
    </row>
    <row r="3191" spans="1:2" x14ac:dyDescent="0.25">
      <c r="A3191" s="2">
        <v>144</v>
      </c>
      <c r="B3191" s="2">
        <v>6.7</v>
      </c>
    </row>
    <row r="3192" spans="1:2" x14ac:dyDescent="0.25">
      <c r="A3192" s="2">
        <v>98</v>
      </c>
      <c r="B3192" s="2">
        <v>6.1</v>
      </c>
    </row>
    <row r="3193" spans="1:2" x14ac:dyDescent="0.25">
      <c r="A3193" s="2">
        <v>94</v>
      </c>
      <c r="B3193" s="2">
        <v>5.2</v>
      </c>
    </row>
    <row r="3194" spans="1:2" x14ac:dyDescent="0.25">
      <c r="A3194" s="2">
        <v>117</v>
      </c>
      <c r="B3194" s="2">
        <v>6.9</v>
      </c>
    </row>
    <row r="3195" spans="1:2" x14ac:dyDescent="0.25">
      <c r="A3195" s="2">
        <v>102</v>
      </c>
      <c r="B3195" s="2">
        <v>6</v>
      </c>
    </row>
    <row r="3196" spans="1:2" x14ac:dyDescent="0.25">
      <c r="A3196" s="2">
        <v>127</v>
      </c>
      <c r="B3196" s="2">
        <v>7.9</v>
      </c>
    </row>
    <row r="3197" spans="1:2" x14ac:dyDescent="0.25">
      <c r="A3197" s="2">
        <v>98</v>
      </c>
      <c r="B3197" s="2">
        <v>4.5</v>
      </c>
    </row>
    <row r="3198" spans="1:2" x14ac:dyDescent="0.25">
      <c r="A3198" s="2">
        <v>88</v>
      </c>
      <c r="B3198" s="2">
        <v>5.0999999999999996</v>
      </c>
    </row>
    <row r="3199" spans="1:2" x14ac:dyDescent="0.25">
      <c r="A3199" s="2">
        <v>197</v>
      </c>
      <c r="B3199" s="2">
        <v>7.6</v>
      </c>
    </row>
    <row r="3200" spans="1:2" x14ac:dyDescent="0.25">
      <c r="A3200" s="2">
        <v>121</v>
      </c>
      <c r="B3200" s="2">
        <v>7.6</v>
      </c>
    </row>
    <row r="3201" spans="1:2" x14ac:dyDescent="0.25">
      <c r="A3201" s="2">
        <v>90</v>
      </c>
      <c r="B3201" s="2">
        <v>6.7</v>
      </c>
    </row>
    <row r="3202" spans="1:2" x14ac:dyDescent="0.25">
      <c r="A3202" s="2">
        <v>89</v>
      </c>
      <c r="B3202" s="2">
        <v>6.1</v>
      </c>
    </row>
    <row r="3203" spans="1:2" x14ac:dyDescent="0.25">
      <c r="A3203" s="2">
        <v>104</v>
      </c>
      <c r="B3203" s="2">
        <v>7.5</v>
      </c>
    </row>
    <row r="3204" spans="1:2" x14ac:dyDescent="0.25">
      <c r="A3204" s="2">
        <v>90</v>
      </c>
      <c r="B3204" s="2">
        <v>6</v>
      </c>
    </row>
    <row r="3205" spans="1:2" x14ac:dyDescent="0.25">
      <c r="A3205" s="2">
        <v>130</v>
      </c>
      <c r="B3205" s="2">
        <v>7.1</v>
      </c>
    </row>
    <row r="3206" spans="1:2" x14ac:dyDescent="0.25">
      <c r="A3206" s="2">
        <v>92</v>
      </c>
      <c r="B3206" s="2">
        <v>7.5</v>
      </c>
    </row>
    <row r="3207" spans="1:2" x14ac:dyDescent="0.25">
      <c r="A3207" s="2">
        <v>176</v>
      </c>
      <c r="B3207" s="2">
        <v>6.9</v>
      </c>
    </row>
    <row r="3208" spans="1:2" x14ac:dyDescent="0.25">
      <c r="A3208" s="2">
        <v>116</v>
      </c>
      <c r="B3208" s="2">
        <v>8.5</v>
      </c>
    </row>
    <row r="3209" spans="1:2" x14ac:dyDescent="0.25">
      <c r="A3209" s="2">
        <v>88</v>
      </c>
      <c r="B3209" s="2">
        <v>7.5</v>
      </c>
    </row>
    <row r="3210" spans="1:2" x14ac:dyDescent="0.25">
      <c r="A3210" s="2">
        <v>106</v>
      </c>
      <c r="B3210" s="2">
        <v>6.6</v>
      </c>
    </row>
    <row r="3211" spans="1:2" x14ac:dyDescent="0.25">
      <c r="A3211" s="2">
        <v>181</v>
      </c>
      <c r="B3211" s="2">
        <v>8</v>
      </c>
    </row>
    <row r="3212" spans="1:2" x14ac:dyDescent="0.25">
      <c r="A3212" s="2">
        <v>130</v>
      </c>
      <c r="B3212" s="2">
        <v>7</v>
      </c>
    </row>
    <row r="3213" spans="1:2" x14ac:dyDescent="0.25">
      <c r="A3213" s="2">
        <v>93</v>
      </c>
      <c r="B3213" s="2">
        <v>5.8</v>
      </c>
    </row>
    <row r="3214" spans="1:2" x14ac:dyDescent="0.25">
      <c r="A3214" s="2">
        <v>110</v>
      </c>
      <c r="B3214" s="2">
        <v>7.3</v>
      </c>
    </row>
    <row r="3215" spans="1:2" x14ac:dyDescent="0.25">
      <c r="A3215" s="2">
        <v>123</v>
      </c>
      <c r="B3215" s="2">
        <v>6.8</v>
      </c>
    </row>
    <row r="3216" spans="1:2" x14ac:dyDescent="0.25">
      <c r="A3216" s="2">
        <v>120</v>
      </c>
      <c r="B3216" s="2">
        <v>6.7</v>
      </c>
    </row>
    <row r="3217" spans="1:2" x14ac:dyDescent="0.25">
      <c r="A3217" s="2">
        <v>87</v>
      </c>
      <c r="B3217" s="2">
        <v>6.5</v>
      </c>
    </row>
    <row r="3218" spans="1:2" x14ac:dyDescent="0.25">
      <c r="A3218" s="2">
        <v>123</v>
      </c>
      <c r="B3218" s="2">
        <v>8</v>
      </c>
    </row>
    <row r="3219" spans="1:2" x14ac:dyDescent="0.25">
      <c r="A3219" s="2">
        <v>103</v>
      </c>
      <c r="B3219" s="2">
        <v>6.5</v>
      </c>
    </row>
    <row r="3220" spans="1:2" x14ac:dyDescent="0.25">
      <c r="A3220" s="2">
        <v>91</v>
      </c>
      <c r="B3220" s="2">
        <v>4.9000000000000004</v>
      </c>
    </row>
    <row r="3221" spans="1:2" x14ac:dyDescent="0.25">
      <c r="A3221" s="2">
        <v>88</v>
      </c>
      <c r="B3221" s="2">
        <v>7.1</v>
      </c>
    </row>
    <row r="3222" spans="1:2" x14ac:dyDescent="0.25">
      <c r="A3222" s="2">
        <v>126</v>
      </c>
      <c r="B3222" s="2">
        <v>7</v>
      </c>
    </row>
    <row r="3223" spans="1:2" x14ac:dyDescent="0.25">
      <c r="A3223" s="2">
        <v>120</v>
      </c>
      <c r="B3223" s="2">
        <v>7</v>
      </c>
    </row>
    <row r="3224" spans="1:2" x14ac:dyDescent="0.25">
      <c r="A3224" s="2">
        <v>116</v>
      </c>
      <c r="B3224" s="2">
        <v>7.5</v>
      </c>
    </row>
    <row r="3225" spans="1:2" x14ac:dyDescent="0.25">
      <c r="A3225" s="2">
        <v>94</v>
      </c>
      <c r="B3225" s="2">
        <v>4.5</v>
      </c>
    </row>
    <row r="3226" spans="1:2" x14ac:dyDescent="0.25">
      <c r="A3226" s="2">
        <v>85</v>
      </c>
      <c r="B3226" s="2">
        <v>5.5</v>
      </c>
    </row>
    <row r="3227" spans="1:2" x14ac:dyDescent="0.25">
      <c r="A3227" s="2">
        <v>137</v>
      </c>
      <c r="B3227" s="2">
        <v>7.7</v>
      </c>
    </row>
    <row r="3228" spans="1:2" x14ac:dyDescent="0.25">
      <c r="A3228" s="2">
        <v>114</v>
      </c>
      <c r="B3228" s="2">
        <v>7.2</v>
      </c>
    </row>
    <row r="3229" spans="1:2" x14ac:dyDescent="0.25">
      <c r="A3229" s="2">
        <v>76</v>
      </c>
      <c r="B3229" s="2">
        <v>4.8</v>
      </c>
    </row>
    <row r="3230" spans="1:2" x14ac:dyDescent="0.25">
      <c r="A3230" s="2">
        <v>119</v>
      </c>
      <c r="B3230" s="2">
        <v>6.7</v>
      </c>
    </row>
    <row r="3231" spans="1:2" x14ac:dyDescent="0.25">
      <c r="A3231" s="2">
        <v>99</v>
      </c>
      <c r="B3231" s="2">
        <v>7</v>
      </c>
    </row>
    <row r="3232" spans="1:2" x14ac:dyDescent="0.25">
      <c r="A3232" s="2">
        <v>79</v>
      </c>
      <c r="B3232" s="2">
        <v>6.5</v>
      </c>
    </row>
    <row r="3233" spans="1:2" x14ac:dyDescent="0.25">
      <c r="A3233" s="2">
        <v>114</v>
      </c>
      <c r="B3233" s="2">
        <v>7.4</v>
      </c>
    </row>
    <row r="3234" spans="1:2" x14ac:dyDescent="0.25">
      <c r="A3234" s="2">
        <v>91</v>
      </c>
      <c r="B3234" s="2">
        <v>5.7</v>
      </c>
    </row>
    <row r="3235" spans="1:2" x14ac:dyDescent="0.25">
      <c r="A3235" s="2">
        <v>95</v>
      </c>
      <c r="B3235" s="2">
        <v>6.2</v>
      </c>
    </row>
    <row r="3236" spans="1:2" x14ac:dyDescent="0.25">
      <c r="A3236" s="2">
        <v>103</v>
      </c>
      <c r="B3236" s="2">
        <v>5.7</v>
      </c>
    </row>
    <row r="3237" spans="1:2" x14ac:dyDescent="0.25">
      <c r="A3237" s="2">
        <v>92</v>
      </c>
      <c r="B3237" s="2">
        <v>6.4</v>
      </c>
    </row>
    <row r="3238" spans="1:2" x14ac:dyDescent="0.25">
      <c r="A3238" s="2">
        <v>124</v>
      </c>
      <c r="B3238" s="2">
        <v>7</v>
      </c>
    </row>
    <row r="3239" spans="1:2" x14ac:dyDescent="0.25">
      <c r="A3239" s="2">
        <v>156</v>
      </c>
      <c r="B3239" s="2">
        <v>7.7</v>
      </c>
    </row>
    <row r="3240" spans="1:2" x14ac:dyDescent="0.25">
      <c r="A3240" s="2">
        <v>84</v>
      </c>
      <c r="B3240" s="2">
        <v>5.4</v>
      </c>
    </row>
    <row r="3241" spans="1:2" x14ac:dyDescent="0.25">
      <c r="A3241" s="2">
        <v>300</v>
      </c>
      <c r="B3241" s="2">
        <v>6.6</v>
      </c>
    </row>
    <row r="3242" spans="1:2" x14ac:dyDescent="0.25">
      <c r="A3242" s="2">
        <v>120</v>
      </c>
      <c r="B3242" s="2">
        <v>6.1</v>
      </c>
    </row>
    <row r="3243" spans="1:2" x14ac:dyDescent="0.25">
      <c r="A3243" s="2">
        <v>98</v>
      </c>
      <c r="B3243" s="2">
        <v>6.1</v>
      </c>
    </row>
    <row r="3244" spans="1:2" x14ac:dyDescent="0.25">
      <c r="A3244" s="2">
        <v>121</v>
      </c>
      <c r="B3244" s="2">
        <v>7.6</v>
      </c>
    </row>
    <row r="3245" spans="1:2" x14ac:dyDescent="0.25">
      <c r="A3245" s="2">
        <v>97</v>
      </c>
      <c r="B3245" s="2">
        <v>6.2</v>
      </c>
    </row>
    <row r="3246" spans="1:2" x14ac:dyDescent="0.25">
      <c r="A3246" s="2">
        <v>86</v>
      </c>
      <c r="B3246" s="2">
        <v>6.6</v>
      </c>
    </row>
    <row r="3247" spans="1:2" x14ac:dyDescent="0.25">
      <c r="A3247" s="2">
        <v>93</v>
      </c>
      <c r="B3247" s="2">
        <v>6.1</v>
      </c>
    </row>
    <row r="3248" spans="1:2" x14ac:dyDescent="0.25">
      <c r="A3248" s="2">
        <v>45</v>
      </c>
      <c r="B3248" s="2">
        <v>7.3</v>
      </c>
    </row>
    <row r="3249" spans="1:2" x14ac:dyDescent="0.25">
      <c r="A3249" s="2">
        <v>97</v>
      </c>
      <c r="B3249" s="2">
        <v>4.2</v>
      </c>
    </row>
    <row r="3250" spans="1:2" x14ac:dyDescent="0.25">
      <c r="A3250" s="2">
        <v>102</v>
      </c>
      <c r="B3250" s="2">
        <v>7.1</v>
      </c>
    </row>
    <row r="3251" spans="1:2" x14ac:dyDescent="0.25">
      <c r="A3251" s="2">
        <v>105</v>
      </c>
      <c r="B3251" s="2">
        <v>6</v>
      </c>
    </row>
    <row r="3252" spans="1:2" x14ac:dyDescent="0.25">
      <c r="A3252" s="2">
        <v>103</v>
      </c>
      <c r="B3252" s="2">
        <v>6.5</v>
      </c>
    </row>
    <row r="3253" spans="1:2" x14ac:dyDescent="0.25">
      <c r="A3253" s="2">
        <v>93</v>
      </c>
      <c r="B3253" s="2">
        <v>6.5</v>
      </c>
    </row>
    <row r="3254" spans="1:2" x14ac:dyDescent="0.25">
      <c r="A3254" s="2">
        <v>76</v>
      </c>
      <c r="B3254" s="2">
        <v>5.7</v>
      </c>
    </row>
    <row r="3255" spans="1:2" x14ac:dyDescent="0.25">
      <c r="A3255" s="2">
        <v>90</v>
      </c>
      <c r="B3255" s="2">
        <v>6.1</v>
      </c>
    </row>
    <row r="3256" spans="1:2" x14ac:dyDescent="0.25">
      <c r="A3256" s="2">
        <v>122</v>
      </c>
      <c r="B3256" s="2">
        <v>7.1</v>
      </c>
    </row>
    <row r="3257" spans="1:2" x14ac:dyDescent="0.25">
      <c r="A3257" s="2">
        <v>127</v>
      </c>
      <c r="B3257" s="2">
        <v>7.3</v>
      </c>
    </row>
    <row r="3258" spans="1:2" x14ac:dyDescent="0.25">
      <c r="A3258" s="2">
        <v>84</v>
      </c>
      <c r="B3258" s="2">
        <v>6.5</v>
      </c>
    </row>
    <row r="3259" spans="1:2" x14ac:dyDescent="0.25">
      <c r="A3259" s="2">
        <v>96</v>
      </c>
      <c r="B3259" s="2">
        <v>5.7</v>
      </c>
    </row>
    <row r="3260" spans="1:2" x14ac:dyDescent="0.25">
      <c r="A3260" s="2">
        <v>97</v>
      </c>
      <c r="B3260" s="2">
        <v>7.2</v>
      </c>
    </row>
    <row r="3261" spans="1:2" x14ac:dyDescent="0.25">
      <c r="A3261" s="2">
        <v>112</v>
      </c>
      <c r="B3261" s="2">
        <v>7.3</v>
      </c>
    </row>
    <row r="3262" spans="1:2" x14ac:dyDescent="0.25">
      <c r="A3262" s="2">
        <v>125</v>
      </c>
      <c r="B3262" s="2">
        <v>6.9</v>
      </c>
    </row>
    <row r="3263" spans="1:2" x14ac:dyDescent="0.25">
      <c r="A3263" s="2">
        <v>96</v>
      </c>
      <c r="B3263" s="2">
        <v>5</v>
      </c>
    </row>
    <row r="3264" spans="1:2" x14ac:dyDescent="0.25">
      <c r="A3264" s="2">
        <v>98</v>
      </c>
      <c r="B3264" s="2">
        <v>5.9</v>
      </c>
    </row>
    <row r="3265" spans="1:2" x14ac:dyDescent="0.25">
      <c r="A3265" s="2">
        <v>92</v>
      </c>
      <c r="B3265" s="2">
        <v>6.7</v>
      </c>
    </row>
    <row r="3266" spans="1:2" x14ac:dyDescent="0.25">
      <c r="A3266" s="2">
        <v>103</v>
      </c>
      <c r="B3266" s="2">
        <v>7.3</v>
      </c>
    </row>
    <row r="3267" spans="1:2" x14ac:dyDescent="0.25">
      <c r="A3267" s="2">
        <v>122</v>
      </c>
      <c r="B3267" s="2">
        <v>7.6</v>
      </c>
    </row>
    <row r="3268" spans="1:2" x14ac:dyDescent="0.25">
      <c r="A3268" s="2">
        <v>101</v>
      </c>
      <c r="B3268" s="2">
        <v>6.5</v>
      </c>
    </row>
    <row r="3269" spans="1:2" x14ac:dyDescent="0.25">
      <c r="A3269" s="2">
        <v>104</v>
      </c>
      <c r="B3269" s="2">
        <v>2.1</v>
      </c>
    </row>
    <row r="3270" spans="1:2" x14ac:dyDescent="0.25">
      <c r="A3270" s="2">
        <v>101</v>
      </c>
      <c r="B3270" s="2">
        <v>5.3</v>
      </c>
    </row>
    <row r="3271" spans="1:2" x14ac:dyDescent="0.25">
      <c r="A3271" s="2">
        <v>135</v>
      </c>
      <c r="B3271" s="2">
        <v>7.2</v>
      </c>
    </row>
    <row r="3272" spans="1:2" x14ac:dyDescent="0.25">
      <c r="A3272" s="2">
        <v>119</v>
      </c>
      <c r="B3272" s="2">
        <v>7</v>
      </c>
    </row>
    <row r="3273" spans="1:2" x14ac:dyDescent="0.25">
      <c r="A3273" s="2">
        <v>128</v>
      </c>
      <c r="B3273" s="2">
        <v>8</v>
      </c>
    </row>
    <row r="3274" spans="1:2" x14ac:dyDescent="0.25">
      <c r="A3274" s="2">
        <v>107</v>
      </c>
      <c r="B3274" s="2">
        <v>6.5</v>
      </c>
    </row>
    <row r="3275" spans="1:2" x14ac:dyDescent="0.25">
      <c r="A3275" s="2">
        <v>106</v>
      </c>
      <c r="B3275" s="2">
        <v>6.9</v>
      </c>
    </row>
    <row r="3276" spans="1:2" x14ac:dyDescent="0.25">
      <c r="A3276" s="2">
        <v>126</v>
      </c>
      <c r="B3276" s="2">
        <v>7.1</v>
      </c>
    </row>
    <row r="3277" spans="1:2" x14ac:dyDescent="0.25">
      <c r="A3277" s="2">
        <v>128</v>
      </c>
      <c r="B3277" s="2">
        <v>7.3</v>
      </c>
    </row>
    <row r="3278" spans="1:2" x14ac:dyDescent="0.25">
      <c r="A3278" s="2">
        <v>127</v>
      </c>
      <c r="B3278" s="2">
        <v>7.5</v>
      </c>
    </row>
    <row r="3279" spans="1:2" x14ac:dyDescent="0.25">
      <c r="A3279" s="2">
        <v>160</v>
      </c>
      <c r="B3279" s="2">
        <v>6.9</v>
      </c>
    </row>
    <row r="3280" spans="1:2" x14ac:dyDescent="0.25">
      <c r="A3280" s="2">
        <v>126</v>
      </c>
      <c r="B3280" s="2">
        <v>7.2</v>
      </c>
    </row>
    <row r="3281" spans="1:2" x14ac:dyDescent="0.25">
      <c r="A3281" s="2">
        <v>171</v>
      </c>
      <c r="B3281" s="2">
        <v>7.2</v>
      </c>
    </row>
    <row r="3282" spans="1:2" x14ac:dyDescent="0.25">
      <c r="A3282" s="2">
        <v>150</v>
      </c>
      <c r="B3282" s="2">
        <v>6.7</v>
      </c>
    </row>
    <row r="3283" spans="1:2" x14ac:dyDescent="0.25">
      <c r="A3283" s="2">
        <v>122</v>
      </c>
      <c r="B3283" s="2">
        <v>6</v>
      </c>
    </row>
    <row r="3284" spans="1:2" x14ac:dyDescent="0.25">
      <c r="A3284" s="2">
        <v>178</v>
      </c>
      <c r="B3284" s="2">
        <v>8.9</v>
      </c>
    </row>
    <row r="3285" spans="1:2" x14ac:dyDescent="0.25">
      <c r="A3285" s="2">
        <v>95</v>
      </c>
      <c r="B3285" s="2">
        <v>7.7</v>
      </c>
    </row>
    <row r="3286" spans="1:2" x14ac:dyDescent="0.25">
      <c r="A3286" s="2">
        <v>117</v>
      </c>
      <c r="B3286" s="2">
        <v>7.9</v>
      </c>
    </row>
    <row r="3287" spans="1:2" x14ac:dyDescent="0.25">
      <c r="A3287" s="2">
        <v>119</v>
      </c>
      <c r="B3287" s="2">
        <v>5.6</v>
      </c>
    </row>
    <row r="3288" spans="1:2" x14ac:dyDescent="0.25">
      <c r="A3288" s="2">
        <v>174</v>
      </c>
      <c r="B3288" s="2">
        <v>8</v>
      </c>
    </row>
    <row r="3289" spans="1:2" x14ac:dyDescent="0.25">
      <c r="A3289" s="2">
        <v>111</v>
      </c>
      <c r="B3289" s="2">
        <v>6.2</v>
      </c>
    </row>
    <row r="3290" spans="1:2" x14ac:dyDescent="0.25">
      <c r="A3290" s="2">
        <v>101</v>
      </c>
      <c r="B3290" s="2">
        <v>7.9</v>
      </c>
    </row>
    <row r="3291" spans="1:2" x14ac:dyDescent="0.25">
      <c r="A3291" s="2">
        <v>89</v>
      </c>
      <c r="B3291" s="2">
        <v>8.1</v>
      </c>
    </row>
    <row r="3292" spans="1:2" x14ac:dyDescent="0.25">
      <c r="A3292" s="2">
        <v>113</v>
      </c>
      <c r="B3292" s="2">
        <v>7.6</v>
      </c>
    </row>
    <row r="3293" spans="1:2" x14ac:dyDescent="0.25">
      <c r="A3293" s="2">
        <v>95</v>
      </c>
      <c r="B3293" s="2">
        <v>3.5</v>
      </c>
    </row>
    <row r="3294" spans="1:2" x14ac:dyDescent="0.25">
      <c r="A3294" s="2">
        <v>112</v>
      </c>
      <c r="B3294" s="2">
        <v>7.6</v>
      </c>
    </row>
    <row r="3295" spans="1:2" x14ac:dyDescent="0.25">
      <c r="A3295" s="2">
        <v>109</v>
      </c>
      <c r="B3295" s="2">
        <v>6.5</v>
      </c>
    </row>
    <row r="3296" spans="1:2" x14ac:dyDescent="0.25">
      <c r="A3296" s="2">
        <v>108</v>
      </c>
      <c r="B3296" s="2">
        <v>5.6</v>
      </c>
    </row>
    <row r="3297" spans="1:2" x14ac:dyDescent="0.25">
      <c r="A3297" s="2">
        <v>100</v>
      </c>
      <c r="B3297" s="2">
        <v>7.7</v>
      </c>
    </row>
    <row r="3298" spans="1:2" x14ac:dyDescent="0.25">
      <c r="A3298" s="2">
        <v>90</v>
      </c>
      <c r="B3298" s="2">
        <v>5.2</v>
      </c>
    </row>
    <row r="3299" spans="1:2" x14ac:dyDescent="0.25">
      <c r="A3299" s="2">
        <v>130</v>
      </c>
      <c r="B3299" s="2">
        <v>6.9</v>
      </c>
    </row>
    <row r="3300" spans="1:2" x14ac:dyDescent="0.25">
      <c r="A3300" s="2">
        <v>94</v>
      </c>
      <c r="B3300" s="2">
        <v>6.1</v>
      </c>
    </row>
    <row r="3301" spans="1:2" x14ac:dyDescent="0.25">
      <c r="A3301" s="2">
        <v>93</v>
      </c>
      <c r="B3301" s="2">
        <v>5</v>
      </c>
    </row>
    <row r="3302" spans="1:2" x14ac:dyDescent="0.25">
      <c r="A3302" s="2">
        <v>80</v>
      </c>
      <c r="B3302" s="2">
        <v>7.8</v>
      </c>
    </row>
    <row r="3303" spans="1:2" x14ac:dyDescent="0.25">
      <c r="A3303" s="2">
        <v>111</v>
      </c>
      <c r="B3303" s="2">
        <v>7.4</v>
      </c>
    </row>
    <row r="3304" spans="1:2" x14ac:dyDescent="0.25">
      <c r="A3304" s="2">
        <v>142</v>
      </c>
      <c r="B3304" s="2">
        <v>6.8</v>
      </c>
    </row>
    <row r="3305" spans="1:2" x14ac:dyDescent="0.25">
      <c r="A3305" s="2">
        <v>107</v>
      </c>
      <c r="B3305" s="2">
        <v>6.4</v>
      </c>
    </row>
    <row r="3306" spans="1:2" x14ac:dyDescent="0.25">
      <c r="A3306" s="2">
        <v>91</v>
      </c>
      <c r="B3306" s="2">
        <v>5.7</v>
      </c>
    </row>
    <row r="3307" spans="1:2" x14ac:dyDescent="0.25">
      <c r="A3307" s="2">
        <v>112</v>
      </c>
      <c r="B3307" s="2">
        <v>7.5</v>
      </c>
    </row>
    <row r="3308" spans="1:2" x14ac:dyDescent="0.25">
      <c r="A3308" s="2">
        <v>82</v>
      </c>
      <c r="B3308" s="2">
        <v>6.7</v>
      </c>
    </row>
    <row r="3309" spans="1:2" x14ac:dyDescent="0.25">
      <c r="A3309" s="2">
        <v>97</v>
      </c>
      <c r="B3309" s="2">
        <v>5.6</v>
      </c>
    </row>
    <row r="3310" spans="1:2" x14ac:dyDescent="0.25">
      <c r="A3310" s="2">
        <v>128</v>
      </c>
      <c r="B3310" s="2">
        <v>7</v>
      </c>
    </row>
    <row r="3311" spans="1:2" x14ac:dyDescent="0.25">
      <c r="A3311" s="2">
        <v>102</v>
      </c>
      <c r="B3311" s="2">
        <v>7.6</v>
      </c>
    </row>
    <row r="3312" spans="1:2" x14ac:dyDescent="0.25">
      <c r="A3312" s="2">
        <v>93</v>
      </c>
      <c r="B3312" s="2">
        <v>6.5</v>
      </c>
    </row>
    <row r="3313" spans="1:2" x14ac:dyDescent="0.25">
      <c r="A3313" s="2">
        <v>116</v>
      </c>
      <c r="B3313" s="2">
        <v>7</v>
      </c>
    </row>
    <row r="3314" spans="1:2" x14ac:dyDescent="0.25">
      <c r="A3314" s="2">
        <v>138</v>
      </c>
      <c r="B3314" s="2">
        <v>6.3</v>
      </c>
    </row>
    <row r="3315" spans="1:2" x14ac:dyDescent="0.25">
      <c r="A3315" s="2">
        <v>117</v>
      </c>
      <c r="B3315" s="2">
        <v>6.4</v>
      </c>
    </row>
    <row r="3316" spans="1:2" x14ac:dyDescent="0.25">
      <c r="A3316" s="2">
        <v>93</v>
      </c>
      <c r="B3316" s="2">
        <v>7.1</v>
      </c>
    </row>
    <row r="3317" spans="1:2" x14ac:dyDescent="0.25">
      <c r="A3317" s="2">
        <v>92</v>
      </c>
      <c r="B3317" s="2">
        <v>7.1</v>
      </c>
    </row>
    <row r="3318" spans="1:2" x14ac:dyDescent="0.25">
      <c r="A3318" s="2">
        <v>110</v>
      </c>
      <c r="B3318" s="2">
        <v>6.5</v>
      </c>
    </row>
    <row r="3319" spans="1:2" x14ac:dyDescent="0.25">
      <c r="A3319" s="2">
        <v>92</v>
      </c>
      <c r="B3319" s="2">
        <v>6.9</v>
      </c>
    </row>
    <row r="3320" spans="1:2" x14ac:dyDescent="0.25">
      <c r="A3320" s="2">
        <v>104</v>
      </c>
      <c r="B3320" s="2">
        <v>5.4</v>
      </c>
    </row>
    <row r="3321" spans="1:2" x14ac:dyDescent="0.25">
      <c r="A3321" s="2">
        <v>98</v>
      </c>
      <c r="B3321" s="2">
        <v>4.9000000000000004</v>
      </c>
    </row>
    <row r="3322" spans="1:2" x14ac:dyDescent="0.25">
      <c r="A3322" s="2">
        <v>89</v>
      </c>
      <c r="B3322" s="2">
        <v>5.0999999999999996</v>
      </c>
    </row>
    <row r="3323" spans="1:2" x14ac:dyDescent="0.25">
      <c r="A3323" s="2">
        <v>92</v>
      </c>
      <c r="B3323" s="2">
        <v>5.3</v>
      </c>
    </row>
    <row r="3324" spans="1:2" x14ac:dyDescent="0.25">
      <c r="A3324" s="2">
        <v>140</v>
      </c>
      <c r="B3324" s="2">
        <v>7.5</v>
      </c>
    </row>
    <row r="3325" spans="1:2" x14ac:dyDescent="0.25">
      <c r="A3325" s="2">
        <v>90</v>
      </c>
      <c r="B3325" s="2">
        <v>7.3</v>
      </c>
    </row>
    <row r="3326" spans="1:2" x14ac:dyDescent="0.25">
      <c r="A3326" s="2">
        <v>129</v>
      </c>
      <c r="B3326" s="2">
        <v>7.3</v>
      </c>
    </row>
    <row r="3327" spans="1:2" x14ac:dyDescent="0.25">
      <c r="A3327" s="2">
        <v>111</v>
      </c>
      <c r="B3327" s="2">
        <v>7.1</v>
      </c>
    </row>
    <row r="3328" spans="1:2" x14ac:dyDescent="0.25">
      <c r="A3328" s="2">
        <v>79</v>
      </c>
      <c r="B3328" s="2">
        <v>6</v>
      </c>
    </row>
    <row r="3329" spans="1:2" x14ac:dyDescent="0.25">
      <c r="A3329" s="2">
        <v>104</v>
      </c>
      <c r="B3329" s="2">
        <v>6.6</v>
      </c>
    </row>
    <row r="3330" spans="1:2" x14ac:dyDescent="0.25">
      <c r="A3330" s="2">
        <v>101</v>
      </c>
      <c r="B3330" s="2">
        <v>7.2</v>
      </c>
    </row>
    <row r="3331" spans="1:2" x14ac:dyDescent="0.25">
      <c r="A3331" s="2">
        <v>113</v>
      </c>
      <c r="B3331" s="2">
        <v>7.2</v>
      </c>
    </row>
    <row r="3332" spans="1:2" x14ac:dyDescent="0.25">
      <c r="A3332" s="2">
        <v>92</v>
      </c>
      <c r="B3332" s="2">
        <v>6.9</v>
      </c>
    </row>
    <row r="3333" spans="1:2" x14ac:dyDescent="0.25">
      <c r="A3333" s="2">
        <v>106</v>
      </c>
      <c r="B3333" s="2">
        <v>6.8</v>
      </c>
    </row>
    <row r="3334" spans="1:2" x14ac:dyDescent="0.25">
      <c r="A3334" s="2">
        <v>98</v>
      </c>
      <c r="B3334" s="2">
        <v>4</v>
      </c>
    </row>
    <row r="3335" spans="1:2" x14ac:dyDescent="0.25">
      <c r="A3335" s="2">
        <v>75</v>
      </c>
      <c r="B3335" s="2">
        <v>7.7</v>
      </c>
    </row>
    <row r="3336" spans="1:2" x14ac:dyDescent="0.25">
      <c r="A3336" s="2">
        <v>104</v>
      </c>
      <c r="B3336" s="2">
        <v>7.4</v>
      </c>
    </row>
    <row r="3337" spans="1:2" x14ac:dyDescent="0.25">
      <c r="A3337" s="2">
        <v>108</v>
      </c>
      <c r="B3337" s="2">
        <v>6.5</v>
      </c>
    </row>
    <row r="3338" spans="1:2" x14ac:dyDescent="0.25">
      <c r="A3338" s="2">
        <v>99</v>
      </c>
      <c r="B3338" s="2">
        <v>6.4</v>
      </c>
    </row>
    <row r="3339" spans="1:2" x14ac:dyDescent="0.25">
      <c r="A3339" s="2">
        <v>180</v>
      </c>
      <c r="B3339" s="2">
        <v>7.2</v>
      </c>
    </row>
    <row r="3340" spans="1:2" x14ac:dyDescent="0.25">
      <c r="A3340" s="2">
        <v>109</v>
      </c>
      <c r="B3340" s="2">
        <v>5.6</v>
      </c>
    </row>
    <row r="3341" spans="1:2" x14ac:dyDescent="0.25">
      <c r="A3341" s="2">
        <v>111</v>
      </c>
      <c r="B3341" s="2">
        <v>6.3</v>
      </c>
    </row>
    <row r="3342" spans="1:2" x14ac:dyDescent="0.25">
      <c r="A3342" s="2">
        <v>93</v>
      </c>
      <c r="B3342" s="2">
        <v>6.8</v>
      </c>
    </row>
    <row r="3343" spans="1:2" x14ac:dyDescent="0.25">
      <c r="A3343" s="2">
        <v>99</v>
      </c>
      <c r="B3343" s="2">
        <v>5.5</v>
      </c>
    </row>
    <row r="3344" spans="1:2" x14ac:dyDescent="0.25">
      <c r="A3344" s="2">
        <v>98</v>
      </c>
      <c r="B3344" s="2">
        <v>6.9</v>
      </c>
    </row>
    <row r="3345" spans="1:2" x14ac:dyDescent="0.25">
      <c r="A3345" s="2">
        <v>95</v>
      </c>
      <c r="B3345" s="2">
        <v>6</v>
      </c>
    </row>
    <row r="3346" spans="1:2" x14ac:dyDescent="0.25">
      <c r="A3346" s="2">
        <v>107</v>
      </c>
      <c r="B3346" s="2">
        <v>6.4</v>
      </c>
    </row>
    <row r="3347" spans="1:2" x14ac:dyDescent="0.25">
      <c r="A3347" s="2">
        <v>102</v>
      </c>
      <c r="B3347" s="2">
        <v>6.6</v>
      </c>
    </row>
    <row r="3348" spans="1:2" x14ac:dyDescent="0.25">
      <c r="A3348" s="2">
        <v>97</v>
      </c>
      <c r="B3348" s="2">
        <v>5.3</v>
      </c>
    </row>
    <row r="3349" spans="1:2" x14ac:dyDescent="0.25">
      <c r="A3349" s="2">
        <v>124</v>
      </c>
      <c r="B3349" s="2">
        <v>8.1</v>
      </c>
    </row>
    <row r="3350" spans="1:2" x14ac:dyDescent="0.25">
      <c r="A3350" s="2">
        <v>97</v>
      </c>
      <c r="B3350" s="2">
        <v>5.9</v>
      </c>
    </row>
    <row r="3351" spans="1:2" x14ac:dyDescent="0.25">
      <c r="A3351" s="2">
        <v>124</v>
      </c>
      <c r="B3351" s="2">
        <v>7.7</v>
      </c>
    </row>
    <row r="3352" spans="1:2" x14ac:dyDescent="0.25">
      <c r="A3352" s="2">
        <v>96</v>
      </c>
      <c r="B3352" s="2">
        <v>4.5999999999999996</v>
      </c>
    </row>
    <row r="3353" spans="1:2" x14ac:dyDescent="0.25">
      <c r="A3353" s="2">
        <v>114</v>
      </c>
      <c r="B3353" s="2">
        <v>5.0999999999999996</v>
      </c>
    </row>
    <row r="3354" spans="1:2" x14ac:dyDescent="0.25">
      <c r="A3354" s="2">
        <v>90</v>
      </c>
      <c r="B3354" s="2">
        <v>6.9</v>
      </c>
    </row>
    <row r="3355" spans="1:2" x14ac:dyDescent="0.25">
      <c r="A3355" s="2">
        <v>104</v>
      </c>
      <c r="B3355" s="2">
        <v>8</v>
      </c>
    </row>
    <row r="3356" spans="1:2" x14ac:dyDescent="0.25">
      <c r="A3356" s="2">
        <v>102</v>
      </c>
      <c r="B3356" s="2">
        <v>6.8</v>
      </c>
    </row>
    <row r="3357" spans="1:2" x14ac:dyDescent="0.25">
      <c r="A3357" s="2">
        <v>93</v>
      </c>
      <c r="B3357" s="2">
        <v>5.4</v>
      </c>
    </row>
    <row r="3358" spans="1:2" x14ac:dyDescent="0.25">
      <c r="A3358" s="2">
        <v>90</v>
      </c>
      <c r="B3358" s="2">
        <v>6.5</v>
      </c>
    </row>
    <row r="3359" spans="1:2" x14ac:dyDescent="0.25">
      <c r="A3359" s="2">
        <v>106</v>
      </c>
      <c r="B3359" s="2">
        <v>4.2</v>
      </c>
    </row>
    <row r="3360" spans="1:2" x14ac:dyDescent="0.25">
      <c r="A3360" s="2">
        <v>99</v>
      </c>
      <c r="B3360" s="2">
        <v>7.4</v>
      </c>
    </row>
    <row r="3361" spans="1:2" x14ac:dyDescent="0.25">
      <c r="A3361" s="2">
        <v>115</v>
      </c>
      <c r="B3361" s="2">
        <v>6.9</v>
      </c>
    </row>
    <row r="3362" spans="1:2" x14ac:dyDescent="0.25">
      <c r="A3362" s="2">
        <v>89</v>
      </c>
      <c r="B3362" s="2">
        <v>6.7</v>
      </c>
    </row>
    <row r="3363" spans="1:2" x14ac:dyDescent="0.25">
      <c r="A3363" s="2">
        <v>101</v>
      </c>
      <c r="B3363" s="2">
        <v>7.3</v>
      </c>
    </row>
    <row r="3364" spans="1:2" x14ac:dyDescent="0.25">
      <c r="A3364" s="2">
        <v>92</v>
      </c>
      <c r="B3364" s="2">
        <v>7.6</v>
      </c>
    </row>
    <row r="3365" spans="1:2" x14ac:dyDescent="0.25">
      <c r="A3365" s="2">
        <v>94</v>
      </c>
      <c r="B3365" s="2">
        <v>5.4</v>
      </c>
    </row>
    <row r="3366" spans="1:2" x14ac:dyDescent="0.25">
      <c r="A3366" s="2">
        <v>100</v>
      </c>
      <c r="B3366" s="2">
        <v>7.3</v>
      </c>
    </row>
    <row r="3367" spans="1:2" x14ac:dyDescent="0.25">
      <c r="A3367" s="2">
        <v>106</v>
      </c>
      <c r="B3367" s="2">
        <v>6.4</v>
      </c>
    </row>
    <row r="3368" spans="1:2" x14ac:dyDescent="0.25">
      <c r="A3368" s="2">
        <v>109</v>
      </c>
      <c r="B3368" s="2">
        <v>6</v>
      </c>
    </row>
    <row r="3369" spans="1:2" x14ac:dyDescent="0.25">
      <c r="A3369" s="2">
        <v>105</v>
      </c>
      <c r="B3369" s="2">
        <v>7.2</v>
      </c>
    </row>
    <row r="3370" spans="1:2" x14ac:dyDescent="0.25">
      <c r="A3370" s="2">
        <v>102</v>
      </c>
      <c r="B3370" s="2">
        <v>6</v>
      </c>
    </row>
    <row r="3371" spans="1:2" x14ac:dyDescent="0.25">
      <c r="A3371" s="2">
        <v>97</v>
      </c>
      <c r="B3371" s="2">
        <v>3.1</v>
      </c>
    </row>
    <row r="3372" spans="1:2" x14ac:dyDescent="0.25">
      <c r="A3372" s="2">
        <v>118</v>
      </c>
      <c r="B3372" s="2">
        <v>6.9</v>
      </c>
    </row>
    <row r="3373" spans="1:2" x14ac:dyDescent="0.25">
      <c r="A3373" s="2">
        <v>92</v>
      </c>
      <c r="B3373" s="2">
        <v>6.2</v>
      </c>
    </row>
    <row r="3374" spans="1:2" x14ac:dyDescent="0.25">
      <c r="A3374" s="2">
        <v>112</v>
      </c>
      <c r="B3374" s="2">
        <v>5.5</v>
      </c>
    </row>
    <row r="3375" spans="1:2" x14ac:dyDescent="0.25">
      <c r="A3375" s="2">
        <v>103</v>
      </c>
      <c r="B3375" s="2">
        <v>6.9</v>
      </c>
    </row>
    <row r="3376" spans="1:2" x14ac:dyDescent="0.25">
      <c r="A3376" s="2">
        <v>93</v>
      </c>
      <c r="B3376" s="2">
        <v>6.3</v>
      </c>
    </row>
    <row r="3377" spans="1:2" x14ac:dyDescent="0.25">
      <c r="A3377" s="2">
        <v>101</v>
      </c>
      <c r="B3377" s="2">
        <v>4.8</v>
      </c>
    </row>
    <row r="3378" spans="1:2" x14ac:dyDescent="0.25">
      <c r="A3378" s="2">
        <v>115</v>
      </c>
      <c r="B3378" s="2">
        <v>7.9</v>
      </c>
    </row>
    <row r="3379" spans="1:2" x14ac:dyDescent="0.25">
      <c r="A3379" s="2">
        <v>113</v>
      </c>
      <c r="B3379" s="2">
        <v>6.7</v>
      </c>
    </row>
    <row r="3380" spans="1:2" x14ac:dyDescent="0.25">
      <c r="A3380" s="2">
        <v>95</v>
      </c>
      <c r="B3380" s="2">
        <v>5.6</v>
      </c>
    </row>
    <row r="3381" spans="1:2" x14ac:dyDescent="0.25">
      <c r="A3381" s="2">
        <v>153</v>
      </c>
      <c r="B3381" s="2">
        <v>5.4</v>
      </c>
    </row>
    <row r="3382" spans="1:2" x14ac:dyDescent="0.25">
      <c r="A3382" s="2">
        <v>89</v>
      </c>
      <c r="B3382" s="2">
        <v>8</v>
      </c>
    </row>
    <row r="3383" spans="1:2" x14ac:dyDescent="0.25">
      <c r="A3383" s="2">
        <v>92</v>
      </c>
      <c r="B3383" s="2">
        <v>5.7</v>
      </c>
    </row>
    <row r="3384" spans="1:2" x14ac:dyDescent="0.25">
      <c r="A3384" s="2">
        <v>107</v>
      </c>
      <c r="B3384" s="2">
        <v>7.6</v>
      </c>
    </row>
    <row r="3385" spans="1:2" x14ac:dyDescent="0.25">
      <c r="A3385" s="2">
        <v>118</v>
      </c>
      <c r="B3385" s="2">
        <v>7</v>
      </c>
    </row>
    <row r="3386" spans="1:2" x14ac:dyDescent="0.25">
      <c r="A3386" s="2">
        <v>97</v>
      </c>
      <c r="B3386" s="2">
        <v>7.2</v>
      </c>
    </row>
    <row r="3387" spans="1:2" x14ac:dyDescent="0.25">
      <c r="A3387" s="2">
        <v>156</v>
      </c>
      <c r="B3387" s="2">
        <v>6.2</v>
      </c>
    </row>
    <row r="3388" spans="1:2" x14ac:dyDescent="0.25">
      <c r="A3388" s="2">
        <v>100</v>
      </c>
      <c r="B3388" s="2">
        <v>3.5</v>
      </c>
    </row>
    <row r="3389" spans="1:2" x14ac:dyDescent="0.25">
      <c r="A3389" s="2">
        <v>96</v>
      </c>
      <c r="B3389" s="2">
        <v>7.5</v>
      </c>
    </row>
    <row r="3390" spans="1:2" x14ac:dyDescent="0.25">
      <c r="A3390" s="2">
        <v>104</v>
      </c>
      <c r="B3390" s="2">
        <v>5.0999999999999996</v>
      </c>
    </row>
    <row r="3391" spans="1:2" x14ac:dyDescent="0.25">
      <c r="A3391" s="2">
        <v>120</v>
      </c>
      <c r="B3391" s="2">
        <v>6.7</v>
      </c>
    </row>
    <row r="3392" spans="1:2" x14ac:dyDescent="0.25">
      <c r="A3392" s="2">
        <v>175</v>
      </c>
      <c r="B3392" s="2">
        <v>9.1999999999999993</v>
      </c>
    </row>
    <row r="3393" spans="1:2" x14ac:dyDescent="0.25">
      <c r="A3393" s="2">
        <v>95</v>
      </c>
      <c r="B3393" s="2">
        <v>6.1</v>
      </c>
    </row>
    <row r="3394" spans="1:2" x14ac:dyDescent="0.25">
      <c r="A3394" s="2">
        <v>95</v>
      </c>
      <c r="B3394" s="2">
        <v>7.7</v>
      </c>
    </row>
    <row r="3395" spans="1:2" x14ac:dyDescent="0.25">
      <c r="A3395" s="2">
        <v>121</v>
      </c>
      <c r="B3395" s="2">
        <v>7.6</v>
      </c>
    </row>
    <row r="3396" spans="1:2" x14ac:dyDescent="0.25">
      <c r="A3396" s="2">
        <v>110</v>
      </c>
      <c r="B3396" s="2">
        <v>6.1</v>
      </c>
    </row>
    <row r="3397" spans="1:2" x14ac:dyDescent="0.25">
      <c r="A3397" s="2">
        <v>96</v>
      </c>
      <c r="B3397" s="2">
        <v>4.9000000000000004</v>
      </c>
    </row>
    <row r="3398" spans="1:2" x14ac:dyDescent="0.25">
      <c r="A3398" s="2">
        <v>121</v>
      </c>
      <c r="B3398" s="2">
        <v>6.8</v>
      </c>
    </row>
    <row r="3399" spans="1:2" x14ac:dyDescent="0.25">
      <c r="A3399" s="2">
        <v>95</v>
      </c>
      <c r="B3399" s="2">
        <v>7</v>
      </c>
    </row>
    <row r="3400" spans="1:2" x14ac:dyDescent="0.25">
      <c r="A3400" s="2">
        <v>112</v>
      </c>
      <c r="B3400" s="2">
        <v>7.2</v>
      </c>
    </row>
    <row r="3401" spans="1:2" x14ac:dyDescent="0.25">
      <c r="A3401" s="2">
        <v>112</v>
      </c>
      <c r="B3401" s="2">
        <v>5.7</v>
      </c>
    </row>
    <row r="3402" spans="1:2" x14ac:dyDescent="0.25">
      <c r="A3402" s="2">
        <v>143</v>
      </c>
      <c r="B3402" s="2">
        <v>7.3</v>
      </c>
    </row>
    <row r="3403" spans="1:2" x14ac:dyDescent="0.25">
      <c r="A3403" s="2">
        <v>93</v>
      </c>
      <c r="B3403" s="2">
        <v>7.5</v>
      </c>
    </row>
    <row r="3404" spans="1:2" x14ac:dyDescent="0.25">
      <c r="A3404" s="2">
        <v>110</v>
      </c>
      <c r="B3404" s="2">
        <v>7.4</v>
      </c>
    </row>
    <row r="3405" spans="1:2" x14ac:dyDescent="0.25">
      <c r="A3405" s="2">
        <v>104</v>
      </c>
      <c r="B3405" s="2">
        <v>7.2</v>
      </c>
    </row>
    <row r="3406" spans="1:2" x14ac:dyDescent="0.25">
      <c r="A3406" s="2">
        <v>115</v>
      </c>
      <c r="B3406" s="2">
        <v>6.5</v>
      </c>
    </row>
    <row r="3407" spans="1:2" x14ac:dyDescent="0.25">
      <c r="A3407" s="2">
        <v>119</v>
      </c>
      <c r="B3407" s="2">
        <v>6.8</v>
      </c>
    </row>
    <row r="3408" spans="1:2" x14ac:dyDescent="0.25">
      <c r="A3408" s="2">
        <v>125</v>
      </c>
      <c r="B3408" s="2">
        <v>6.8</v>
      </c>
    </row>
    <row r="3409" spans="1:2" x14ac:dyDescent="0.25">
      <c r="A3409" s="2">
        <v>96</v>
      </c>
      <c r="B3409" s="2">
        <v>5.2</v>
      </c>
    </row>
    <row r="3410" spans="1:2" x14ac:dyDescent="0.25">
      <c r="A3410" s="2">
        <v>100</v>
      </c>
      <c r="B3410" s="2">
        <v>7.2</v>
      </c>
    </row>
    <row r="3411" spans="1:2" x14ac:dyDescent="0.25">
      <c r="A3411" s="2">
        <v>46</v>
      </c>
      <c r="B3411" s="2">
        <v>7.5</v>
      </c>
    </row>
    <row r="3412" spans="1:2" x14ac:dyDescent="0.25">
      <c r="A3412" s="2">
        <v>89</v>
      </c>
      <c r="B3412" s="2">
        <v>4</v>
      </c>
    </row>
    <row r="3413" spans="1:2" x14ac:dyDescent="0.25">
      <c r="A3413" s="2">
        <v>92</v>
      </c>
      <c r="B3413" s="2">
        <v>6.8</v>
      </c>
    </row>
    <row r="3414" spans="1:2" x14ac:dyDescent="0.25">
      <c r="A3414" s="2">
        <v>109</v>
      </c>
      <c r="B3414" s="2">
        <v>6.9</v>
      </c>
    </row>
    <row r="3415" spans="1:2" x14ac:dyDescent="0.25">
      <c r="A3415" s="2">
        <v>103</v>
      </c>
      <c r="B3415" s="2">
        <v>7.3</v>
      </c>
    </row>
    <row r="3416" spans="1:2" x14ac:dyDescent="0.25">
      <c r="A3416" s="2">
        <v>95</v>
      </c>
      <c r="B3416" s="2">
        <v>6.1</v>
      </c>
    </row>
    <row r="3417" spans="1:2" x14ac:dyDescent="0.25">
      <c r="A3417" s="2">
        <v>143</v>
      </c>
      <c r="B3417" s="2">
        <v>7.8</v>
      </c>
    </row>
    <row r="3418" spans="1:2" x14ac:dyDescent="0.25">
      <c r="A3418" s="2">
        <v>105</v>
      </c>
      <c r="B3418" s="2">
        <v>6</v>
      </c>
    </row>
    <row r="3419" spans="1:2" x14ac:dyDescent="0.25">
      <c r="A3419" s="2">
        <v>79</v>
      </c>
      <c r="B3419" s="2">
        <v>4.0999999999999996</v>
      </c>
    </row>
    <row r="3420" spans="1:2" x14ac:dyDescent="0.25">
      <c r="A3420" s="2">
        <v>106</v>
      </c>
      <c r="B3420" s="2">
        <v>7</v>
      </c>
    </row>
    <row r="3421" spans="1:2" x14ac:dyDescent="0.25">
      <c r="A3421" s="2">
        <v>100</v>
      </c>
      <c r="B3421" s="2">
        <v>7.1</v>
      </c>
    </row>
    <row r="3422" spans="1:2" x14ac:dyDescent="0.25">
      <c r="A3422" s="2">
        <v>103</v>
      </c>
      <c r="B3422" s="2">
        <v>6.2</v>
      </c>
    </row>
    <row r="3423" spans="1:2" x14ac:dyDescent="0.25">
      <c r="A3423" s="2">
        <v>116</v>
      </c>
      <c r="B3423" s="2">
        <v>6.9</v>
      </c>
    </row>
    <row r="3424" spans="1:2" x14ac:dyDescent="0.25">
      <c r="A3424" s="2">
        <v>99</v>
      </c>
      <c r="B3424" s="2">
        <v>7.6</v>
      </c>
    </row>
    <row r="3425" spans="1:2" x14ac:dyDescent="0.25">
      <c r="A3425" s="2">
        <v>164</v>
      </c>
      <c r="B3425" s="2">
        <v>7.6</v>
      </c>
    </row>
    <row r="3426" spans="1:2" x14ac:dyDescent="0.25">
      <c r="A3426" s="2">
        <v>96</v>
      </c>
      <c r="B3426" s="2">
        <v>6.4</v>
      </c>
    </row>
    <row r="3427" spans="1:2" x14ac:dyDescent="0.25">
      <c r="A3427" s="2">
        <v>122</v>
      </c>
      <c r="B3427" s="2">
        <v>6.2</v>
      </c>
    </row>
    <row r="3428" spans="1:2" x14ac:dyDescent="0.25">
      <c r="A3428" s="2">
        <v>94</v>
      </c>
      <c r="B3428" s="2">
        <v>7.5</v>
      </c>
    </row>
    <row r="3429" spans="1:2" x14ac:dyDescent="0.25">
      <c r="A3429" s="2">
        <v>93</v>
      </c>
      <c r="B3429" s="2">
        <v>2</v>
      </c>
    </row>
    <row r="3430" spans="1:2" x14ac:dyDescent="0.25">
      <c r="A3430" s="2">
        <v>96</v>
      </c>
      <c r="B3430" s="2">
        <v>6.2</v>
      </c>
    </row>
    <row r="3431" spans="1:2" x14ac:dyDescent="0.25">
      <c r="A3431" s="2">
        <v>113</v>
      </c>
      <c r="B3431" s="2">
        <v>6.5</v>
      </c>
    </row>
    <row r="3432" spans="1:2" x14ac:dyDescent="0.25">
      <c r="A3432" s="2">
        <v>192</v>
      </c>
      <c r="B3432" s="2">
        <v>7.9</v>
      </c>
    </row>
    <row r="3433" spans="1:2" x14ac:dyDescent="0.25">
      <c r="A3433" s="2">
        <v>99</v>
      </c>
      <c r="B3433" s="2">
        <v>6.8</v>
      </c>
    </row>
    <row r="3434" spans="1:2" x14ac:dyDescent="0.25">
      <c r="A3434" s="2">
        <v>91</v>
      </c>
      <c r="B3434" s="2">
        <v>6.3</v>
      </c>
    </row>
    <row r="3435" spans="1:2" x14ac:dyDescent="0.25">
      <c r="A3435" s="2">
        <v>100</v>
      </c>
      <c r="B3435" s="2">
        <v>6.3</v>
      </c>
    </row>
    <row r="3436" spans="1:2" x14ac:dyDescent="0.25">
      <c r="A3436" s="2">
        <v>105</v>
      </c>
      <c r="B3436" s="2">
        <v>6.6</v>
      </c>
    </row>
    <row r="3437" spans="1:2" x14ac:dyDescent="0.25">
      <c r="A3437" s="2">
        <v>99</v>
      </c>
      <c r="B3437" s="2">
        <v>6.4</v>
      </c>
    </row>
    <row r="3438" spans="1:2" x14ac:dyDescent="0.25">
      <c r="A3438" s="2">
        <v>112</v>
      </c>
      <c r="B3438" s="2">
        <v>7.5</v>
      </c>
    </row>
    <row r="3439" spans="1:2" x14ac:dyDescent="0.25">
      <c r="A3439" s="2">
        <v>100</v>
      </c>
      <c r="B3439" s="2">
        <v>5.8</v>
      </c>
    </row>
    <row r="3440" spans="1:2" x14ac:dyDescent="0.25">
      <c r="A3440" s="2">
        <v>99</v>
      </c>
      <c r="B3440" s="2">
        <v>6.5</v>
      </c>
    </row>
    <row r="3441" spans="1:2" x14ac:dyDescent="0.25">
      <c r="A3441" s="2">
        <v>100</v>
      </c>
      <c r="B3441" s="2">
        <v>4.8</v>
      </c>
    </row>
    <row r="3442" spans="1:2" x14ac:dyDescent="0.25">
      <c r="A3442" s="2">
        <v>125</v>
      </c>
      <c r="B3442" s="2">
        <v>7.2</v>
      </c>
    </row>
    <row r="3443" spans="1:2" x14ac:dyDescent="0.25">
      <c r="A3443" s="2">
        <v>107</v>
      </c>
      <c r="B3443" s="2">
        <v>6.3</v>
      </c>
    </row>
    <row r="3444" spans="1:2" x14ac:dyDescent="0.25">
      <c r="A3444" s="2">
        <v>107</v>
      </c>
      <c r="B3444" s="2">
        <v>7</v>
      </c>
    </row>
    <row r="3445" spans="1:2" x14ac:dyDescent="0.25">
      <c r="A3445" s="2">
        <v>97</v>
      </c>
      <c r="B3445" s="2">
        <v>6.3</v>
      </c>
    </row>
    <row r="3446" spans="1:2" x14ac:dyDescent="0.25">
      <c r="A3446" s="2">
        <v>105</v>
      </c>
      <c r="B3446" s="2">
        <v>5.3</v>
      </c>
    </row>
    <row r="3447" spans="1:2" x14ac:dyDescent="0.25">
      <c r="A3447" s="2">
        <v>95</v>
      </c>
      <c r="B3447" s="2">
        <v>2.2999999999999998</v>
      </c>
    </row>
    <row r="3448" spans="1:2" x14ac:dyDescent="0.25">
      <c r="A3448" s="2">
        <v>106</v>
      </c>
      <c r="B3448" s="2">
        <v>7.1</v>
      </c>
    </row>
    <row r="3449" spans="1:2" x14ac:dyDescent="0.25">
      <c r="A3449" s="2">
        <v>93</v>
      </c>
      <c r="B3449" s="2">
        <v>6.2</v>
      </c>
    </row>
    <row r="3450" spans="1:2" x14ac:dyDescent="0.25">
      <c r="A3450" s="2">
        <v>103</v>
      </c>
      <c r="B3450" s="2">
        <v>6.2</v>
      </c>
    </row>
    <row r="3451" spans="1:2" x14ac:dyDescent="0.25">
      <c r="A3451" s="2">
        <v>96</v>
      </c>
      <c r="B3451" s="2">
        <v>6.7</v>
      </c>
    </row>
    <row r="3452" spans="1:2" x14ac:dyDescent="0.25">
      <c r="A3452" s="2">
        <v>103</v>
      </c>
      <c r="B3452" s="2">
        <v>6.5</v>
      </c>
    </row>
    <row r="3453" spans="1:2" x14ac:dyDescent="0.25">
      <c r="A3453" s="2">
        <v>108</v>
      </c>
      <c r="B3453" s="2">
        <v>5.9</v>
      </c>
    </row>
    <row r="3454" spans="1:2" x14ac:dyDescent="0.25">
      <c r="A3454" s="2">
        <v>177</v>
      </c>
      <c r="B3454" s="2">
        <v>6.7</v>
      </c>
    </row>
    <row r="3455" spans="1:2" x14ac:dyDescent="0.25">
      <c r="A3455" s="2">
        <v>118</v>
      </c>
      <c r="B3455" s="2">
        <v>6</v>
      </c>
    </row>
    <row r="3456" spans="1:2" x14ac:dyDescent="0.25">
      <c r="A3456" s="2">
        <v>97</v>
      </c>
      <c r="B3456" s="2">
        <v>6.9</v>
      </c>
    </row>
    <row r="3457" spans="1:2" x14ac:dyDescent="0.25">
      <c r="A3457" s="2">
        <v>102</v>
      </c>
      <c r="B3457" s="2">
        <v>7.9</v>
      </c>
    </row>
    <row r="3458" spans="1:2" x14ac:dyDescent="0.25">
      <c r="A3458" s="2">
        <v>92</v>
      </c>
      <c r="B3458" s="2">
        <v>5.3</v>
      </c>
    </row>
    <row r="3459" spans="1:2" x14ac:dyDescent="0.25">
      <c r="A3459" s="2">
        <v>88</v>
      </c>
      <c r="B3459" s="2">
        <v>4.8</v>
      </c>
    </row>
    <row r="3460" spans="1:2" x14ac:dyDescent="0.25">
      <c r="A3460" s="2">
        <v>80</v>
      </c>
      <c r="B3460" s="2">
        <v>5.3</v>
      </c>
    </row>
    <row r="3461" spans="1:2" x14ac:dyDescent="0.25">
      <c r="A3461" s="2">
        <v>115</v>
      </c>
      <c r="B3461" s="2">
        <v>7.3</v>
      </c>
    </row>
    <row r="3462" spans="1:2" x14ac:dyDescent="0.25">
      <c r="A3462" s="2">
        <v>97</v>
      </c>
      <c r="B3462" s="2">
        <v>7.4</v>
      </c>
    </row>
    <row r="3463" spans="1:2" x14ac:dyDescent="0.25">
      <c r="A3463" s="2">
        <v>102</v>
      </c>
      <c r="B3463" s="2">
        <v>7.7</v>
      </c>
    </row>
    <row r="3464" spans="1:2" x14ac:dyDescent="0.25">
      <c r="A3464" s="2">
        <v>111</v>
      </c>
      <c r="B3464" s="2">
        <v>4.8</v>
      </c>
    </row>
    <row r="3465" spans="1:2" x14ac:dyDescent="0.25">
      <c r="A3465" s="2">
        <v>96</v>
      </c>
      <c r="B3465" s="2">
        <v>7.2</v>
      </c>
    </row>
    <row r="3466" spans="1:2" x14ac:dyDescent="0.25">
      <c r="A3466" s="2">
        <v>94</v>
      </c>
      <c r="B3466" s="2">
        <v>5.8</v>
      </c>
    </row>
    <row r="3467" spans="1:2" x14ac:dyDescent="0.25">
      <c r="A3467" s="2">
        <v>125</v>
      </c>
      <c r="B3467" s="2">
        <v>7.3</v>
      </c>
    </row>
    <row r="3468" spans="1:2" x14ac:dyDescent="0.25">
      <c r="A3468" s="2">
        <v>108</v>
      </c>
      <c r="B3468" s="2">
        <v>7</v>
      </c>
    </row>
    <row r="3469" spans="1:2" x14ac:dyDescent="0.25">
      <c r="A3469" s="2">
        <v>101</v>
      </c>
      <c r="B3469" s="2">
        <v>6.4</v>
      </c>
    </row>
    <row r="3470" spans="1:2" x14ac:dyDescent="0.25">
      <c r="A3470" s="2">
        <v>101</v>
      </c>
      <c r="B3470" s="2">
        <v>5.6</v>
      </c>
    </row>
    <row r="3471" spans="1:2" x14ac:dyDescent="0.25">
      <c r="A3471" s="2">
        <v>139</v>
      </c>
      <c r="B3471" s="2">
        <v>8.1999999999999993</v>
      </c>
    </row>
    <row r="3472" spans="1:2" x14ac:dyDescent="0.25">
      <c r="A3472" s="2">
        <v>125</v>
      </c>
      <c r="B3472" s="2">
        <v>6.5</v>
      </c>
    </row>
    <row r="3473" spans="1:2" x14ac:dyDescent="0.25">
      <c r="A3473" s="2">
        <v>88</v>
      </c>
      <c r="B3473" s="2">
        <v>6.4</v>
      </c>
    </row>
    <row r="3474" spans="1:2" x14ac:dyDescent="0.25">
      <c r="A3474" s="2">
        <v>115</v>
      </c>
      <c r="B3474" s="2">
        <v>8.1</v>
      </c>
    </row>
    <row r="3475" spans="1:2" x14ac:dyDescent="0.25">
      <c r="A3475" s="2">
        <v>99</v>
      </c>
      <c r="B3475" s="2">
        <v>5.4</v>
      </c>
    </row>
    <row r="3476" spans="1:2" x14ac:dyDescent="0.25">
      <c r="A3476" s="2">
        <v>88</v>
      </c>
      <c r="B3476" s="2">
        <v>6.3</v>
      </c>
    </row>
    <row r="3477" spans="1:2" x14ac:dyDescent="0.25">
      <c r="A3477" s="2">
        <v>112</v>
      </c>
      <c r="B3477" s="2">
        <v>7.8</v>
      </c>
    </row>
    <row r="3478" spans="1:2" x14ac:dyDescent="0.25">
      <c r="A3478" s="2">
        <v>108</v>
      </c>
      <c r="B3478" s="2">
        <v>6.8</v>
      </c>
    </row>
    <row r="3479" spans="1:2" x14ac:dyDescent="0.25">
      <c r="A3479" s="2">
        <v>107</v>
      </c>
      <c r="B3479" s="2">
        <v>7.2</v>
      </c>
    </row>
    <row r="3480" spans="1:2" x14ac:dyDescent="0.25">
      <c r="A3480" s="2">
        <v>104</v>
      </c>
      <c r="B3480" s="2">
        <v>7.1</v>
      </c>
    </row>
    <row r="3481" spans="1:2" x14ac:dyDescent="0.25">
      <c r="A3481" s="2">
        <v>108</v>
      </c>
      <c r="B3481" s="2">
        <v>6.2</v>
      </c>
    </row>
    <row r="3482" spans="1:2" x14ac:dyDescent="0.25">
      <c r="A3482" s="2">
        <v>102</v>
      </c>
      <c r="B3482" s="2">
        <v>7.3</v>
      </c>
    </row>
    <row r="3483" spans="1:2" x14ac:dyDescent="0.25">
      <c r="A3483" s="2">
        <v>88</v>
      </c>
      <c r="B3483" s="2">
        <v>5.9</v>
      </c>
    </row>
    <row r="3484" spans="1:2" x14ac:dyDescent="0.25">
      <c r="A3484" s="2">
        <v>115</v>
      </c>
      <c r="B3484" s="2">
        <v>7.2</v>
      </c>
    </row>
    <row r="3485" spans="1:2" x14ac:dyDescent="0.25">
      <c r="A3485" s="2">
        <v>91</v>
      </c>
      <c r="B3485" s="2">
        <v>3.6</v>
      </c>
    </row>
    <row r="3486" spans="1:2" x14ac:dyDescent="0.25">
      <c r="A3486" s="2">
        <v>141</v>
      </c>
      <c r="B3486" s="2">
        <v>7.7</v>
      </c>
    </row>
    <row r="3487" spans="1:2" x14ac:dyDescent="0.25">
      <c r="A3487" s="2">
        <v>101</v>
      </c>
      <c r="B3487" s="2">
        <v>7.3</v>
      </c>
    </row>
    <row r="3488" spans="1:2" x14ac:dyDescent="0.25">
      <c r="A3488" s="2">
        <v>105</v>
      </c>
      <c r="B3488" s="2">
        <v>7.4</v>
      </c>
    </row>
    <row r="3489" spans="1:2" x14ac:dyDescent="0.25">
      <c r="A3489" s="2">
        <v>100</v>
      </c>
      <c r="B3489" s="2">
        <v>6.6</v>
      </c>
    </row>
    <row r="3490" spans="1:2" x14ac:dyDescent="0.25">
      <c r="A3490" s="2">
        <v>116</v>
      </c>
      <c r="B3490" s="2">
        <v>6.9</v>
      </c>
    </row>
    <row r="3491" spans="1:2" x14ac:dyDescent="0.25">
      <c r="A3491" s="2">
        <v>97</v>
      </c>
      <c r="B3491" s="2">
        <v>6.8</v>
      </c>
    </row>
    <row r="3492" spans="1:2" x14ac:dyDescent="0.25">
      <c r="A3492" s="2">
        <v>106</v>
      </c>
      <c r="B3492" s="2">
        <v>7.3</v>
      </c>
    </row>
    <row r="3493" spans="1:2" x14ac:dyDescent="0.25">
      <c r="A3493" s="2">
        <v>105</v>
      </c>
      <c r="B3493" s="2">
        <v>7.2</v>
      </c>
    </row>
    <row r="3494" spans="1:2" x14ac:dyDescent="0.25">
      <c r="A3494" s="2">
        <v>102</v>
      </c>
      <c r="B3494" s="2">
        <v>6.5</v>
      </c>
    </row>
    <row r="3495" spans="1:2" x14ac:dyDescent="0.25">
      <c r="A3495" s="2">
        <v>122</v>
      </c>
      <c r="B3495" s="2">
        <v>7.7</v>
      </c>
    </row>
    <row r="3496" spans="1:2" x14ac:dyDescent="0.25">
      <c r="A3496" s="2">
        <v>107</v>
      </c>
      <c r="B3496" s="2">
        <v>8.1</v>
      </c>
    </row>
    <row r="3497" spans="1:2" x14ac:dyDescent="0.25">
      <c r="A3497" s="2">
        <v>121</v>
      </c>
      <c r="B3497" s="2">
        <v>7.7</v>
      </c>
    </row>
    <row r="3498" spans="1:2" x14ac:dyDescent="0.25">
      <c r="A3498" s="2">
        <v>98</v>
      </c>
      <c r="B3498" s="2">
        <v>7.6</v>
      </c>
    </row>
    <row r="3499" spans="1:2" x14ac:dyDescent="0.25">
      <c r="A3499" s="2">
        <v>108</v>
      </c>
      <c r="B3499" s="2">
        <v>7.3</v>
      </c>
    </row>
    <row r="3500" spans="1:2" x14ac:dyDescent="0.25">
      <c r="A3500" s="2">
        <v>123</v>
      </c>
      <c r="B3500" s="2">
        <v>7.2</v>
      </c>
    </row>
    <row r="3501" spans="1:2" x14ac:dyDescent="0.25">
      <c r="A3501" s="2">
        <v>110</v>
      </c>
      <c r="B3501" s="2">
        <v>7.2</v>
      </c>
    </row>
    <row r="3502" spans="1:2" x14ac:dyDescent="0.25">
      <c r="A3502" s="2">
        <v>120</v>
      </c>
      <c r="B3502" s="2">
        <v>8.1</v>
      </c>
    </row>
    <row r="3503" spans="1:2" x14ac:dyDescent="0.25">
      <c r="A3503" s="2">
        <v>122</v>
      </c>
      <c r="B3503" s="2">
        <v>7.5</v>
      </c>
    </row>
    <row r="3504" spans="1:2" x14ac:dyDescent="0.25">
      <c r="A3504" s="2">
        <v>110</v>
      </c>
      <c r="B3504" s="2">
        <v>8.1</v>
      </c>
    </row>
    <row r="3505" spans="1:2" x14ac:dyDescent="0.25">
      <c r="A3505" s="2">
        <v>139</v>
      </c>
      <c r="B3505" s="2">
        <v>7.8</v>
      </c>
    </row>
    <row r="3506" spans="1:2" x14ac:dyDescent="0.25">
      <c r="A3506" s="2">
        <v>124</v>
      </c>
      <c r="B3506" s="2">
        <v>7.8</v>
      </c>
    </row>
    <row r="3507" spans="1:2" x14ac:dyDescent="0.25">
      <c r="A3507" s="2">
        <v>120</v>
      </c>
      <c r="B3507" s="2">
        <v>5.8</v>
      </c>
    </row>
    <row r="3508" spans="1:2" x14ac:dyDescent="0.25">
      <c r="A3508" s="2">
        <v>152</v>
      </c>
      <c r="B3508" s="2">
        <v>7.6</v>
      </c>
    </row>
    <row r="3509" spans="1:2" x14ac:dyDescent="0.25">
      <c r="A3509" s="2">
        <v>98</v>
      </c>
      <c r="B3509" s="2">
        <v>7.4</v>
      </c>
    </row>
    <row r="3510" spans="1:2" x14ac:dyDescent="0.25">
      <c r="A3510" s="2">
        <v>106</v>
      </c>
      <c r="B3510" s="2">
        <v>6.3</v>
      </c>
    </row>
    <row r="3511" spans="1:2" x14ac:dyDescent="0.25">
      <c r="A3511" s="2">
        <v>106</v>
      </c>
      <c r="B3511" s="2">
        <v>6.9</v>
      </c>
    </row>
    <row r="3512" spans="1:2" x14ac:dyDescent="0.25">
      <c r="A3512" s="2">
        <v>106</v>
      </c>
      <c r="B3512" s="2">
        <v>8.6</v>
      </c>
    </row>
    <row r="3513" spans="1:2" x14ac:dyDescent="0.25">
      <c r="A3513" s="2">
        <v>89</v>
      </c>
      <c r="B3513" s="2">
        <v>5.0999999999999996</v>
      </c>
    </row>
    <row r="3514" spans="1:2" x14ac:dyDescent="0.25">
      <c r="A3514" s="2">
        <v>94</v>
      </c>
      <c r="B3514" s="2">
        <v>6.4</v>
      </c>
    </row>
    <row r="3515" spans="1:2" x14ac:dyDescent="0.25">
      <c r="A3515" s="2">
        <v>109</v>
      </c>
      <c r="B3515" s="2">
        <v>7.9</v>
      </c>
    </row>
    <row r="3516" spans="1:2" x14ac:dyDescent="0.25">
      <c r="A3516" s="2">
        <v>144</v>
      </c>
      <c r="B3516" s="2">
        <v>6.9</v>
      </c>
    </row>
    <row r="3517" spans="1:2" x14ac:dyDescent="0.25">
      <c r="A3517" s="2">
        <v>90</v>
      </c>
      <c r="B3517" s="2">
        <v>7.5</v>
      </c>
    </row>
    <row r="3518" spans="1:2" x14ac:dyDescent="0.25">
      <c r="A3518" s="2">
        <v>106</v>
      </c>
      <c r="B3518" s="2">
        <v>7.2</v>
      </c>
    </row>
    <row r="3519" spans="1:2" x14ac:dyDescent="0.25">
      <c r="A3519" s="2">
        <v>121</v>
      </c>
      <c r="B3519" s="2">
        <v>5.8</v>
      </c>
    </row>
    <row r="3520" spans="1:2" x14ac:dyDescent="0.25">
      <c r="A3520" s="2">
        <v>89</v>
      </c>
      <c r="B3520" s="2">
        <v>2.9</v>
      </c>
    </row>
    <row r="3521" spans="1:2" x14ac:dyDescent="0.25">
      <c r="A3521" s="2">
        <v>86</v>
      </c>
      <c r="B3521" s="2">
        <v>6.2</v>
      </c>
    </row>
    <row r="3522" spans="1:2" x14ac:dyDescent="0.25">
      <c r="A3522" s="2">
        <v>91</v>
      </c>
      <c r="B3522" s="2">
        <v>7.3</v>
      </c>
    </row>
    <row r="3523" spans="1:2" x14ac:dyDescent="0.25">
      <c r="A3523" s="2">
        <v>104</v>
      </c>
      <c r="B3523" s="2">
        <v>6.2</v>
      </c>
    </row>
    <row r="3524" spans="1:2" x14ac:dyDescent="0.25">
      <c r="A3524" s="2">
        <v>99</v>
      </c>
      <c r="B3524" s="2">
        <v>6.8</v>
      </c>
    </row>
    <row r="3525" spans="1:2" x14ac:dyDescent="0.25">
      <c r="A3525" s="2">
        <v>98</v>
      </c>
      <c r="B3525" s="2">
        <v>6.1</v>
      </c>
    </row>
    <row r="3526" spans="1:2" x14ac:dyDescent="0.25">
      <c r="A3526" s="2">
        <v>121</v>
      </c>
      <c r="B3526" s="2">
        <v>7.7</v>
      </c>
    </row>
    <row r="3527" spans="1:2" x14ac:dyDescent="0.25">
      <c r="A3527" s="2">
        <v>96</v>
      </c>
      <c r="B3527" s="2">
        <v>5.2</v>
      </c>
    </row>
    <row r="3528" spans="1:2" x14ac:dyDescent="0.25">
      <c r="A3528" s="2">
        <v>99</v>
      </c>
      <c r="B3528" s="2">
        <v>6.8</v>
      </c>
    </row>
    <row r="3529" spans="1:2" x14ac:dyDescent="0.25">
      <c r="A3529" s="2">
        <v>42</v>
      </c>
      <c r="B3529" s="2">
        <v>6.5</v>
      </c>
    </row>
    <row r="3530" spans="1:2" x14ac:dyDescent="0.25">
      <c r="A3530" s="2">
        <v>122</v>
      </c>
      <c r="B3530" s="2">
        <v>7</v>
      </c>
    </row>
    <row r="3531" spans="1:2" x14ac:dyDescent="0.25">
      <c r="A3531" s="2">
        <v>101</v>
      </c>
      <c r="B3531" s="2">
        <v>5.9</v>
      </c>
    </row>
    <row r="3532" spans="1:2" x14ac:dyDescent="0.25">
      <c r="A3532" s="2">
        <v>102</v>
      </c>
      <c r="B3532" s="2">
        <v>7.1</v>
      </c>
    </row>
    <row r="3533" spans="1:2" x14ac:dyDescent="0.25">
      <c r="A3533" s="2">
        <v>84</v>
      </c>
      <c r="B3533" s="2">
        <v>5.5</v>
      </c>
    </row>
    <row r="3534" spans="1:2" x14ac:dyDescent="0.25">
      <c r="A3534" s="2">
        <v>104</v>
      </c>
      <c r="B3534" s="2">
        <v>7.4</v>
      </c>
    </row>
    <row r="3535" spans="1:2" x14ac:dyDescent="0.25">
      <c r="A3535" s="2">
        <v>96</v>
      </c>
      <c r="B3535" s="2">
        <v>7.3</v>
      </c>
    </row>
    <row r="3536" spans="1:2" x14ac:dyDescent="0.25">
      <c r="A3536" s="2">
        <v>94</v>
      </c>
      <c r="B3536" s="2">
        <v>4.5999999999999996</v>
      </c>
    </row>
    <row r="3537" spans="1:2" x14ac:dyDescent="0.25">
      <c r="A3537" s="2">
        <v>90</v>
      </c>
      <c r="B3537" s="2">
        <v>7.2</v>
      </c>
    </row>
    <row r="3538" spans="1:2" x14ac:dyDescent="0.25">
      <c r="A3538" s="2">
        <v>97</v>
      </c>
      <c r="B3538" s="2">
        <v>7</v>
      </c>
    </row>
    <row r="3539" spans="1:2" x14ac:dyDescent="0.25">
      <c r="A3539" s="2">
        <v>90</v>
      </c>
      <c r="B3539" s="2">
        <v>5.0999999999999996</v>
      </c>
    </row>
    <row r="3540" spans="1:2" x14ac:dyDescent="0.25">
      <c r="A3540" s="2">
        <v>106</v>
      </c>
      <c r="B3540" s="2">
        <v>6.7</v>
      </c>
    </row>
    <row r="3541" spans="1:2" x14ac:dyDescent="0.25">
      <c r="A3541" s="2">
        <v>96</v>
      </c>
      <c r="B3541" s="2">
        <v>5.3</v>
      </c>
    </row>
    <row r="3542" spans="1:2" x14ac:dyDescent="0.25">
      <c r="A3542" s="2">
        <v>95</v>
      </c>
      <c r="B3542" s="2">
        <v>7.8</v>
      </c>
    </row>
    <row r="3543" spans="1:2" x14ac:dyDescent="0.25">
      <c r="A3543" s="2">
        <v>99</v>
      </c>
      <c r="B3543" s="2">
        <v>6.7</v>
      </c>
    </row>
    <row r="3544" spans="1:2" x14ac:dyDescent="0.25">
      <c r="A3544" s="2">
        <v>93</v>
      </c>
      <c r="B3544" s="2">
        <v>5.4</v>
      </c>
    </row>
    <row r="3545" spans="1:2" x14ac:dyDescent="0.25">
      <c r="A3545" s="2">
        <v>99</v>
      </c>
      <c r="B3545" s="2">
        <v>7.2</v>
      </c>
    </row>
    <row r="3546" spans="1:2" x14ac:dyDescent="0.25">
      <c r="A3546" s="2">
        <v>95</v>
      </c>
      <c r="B3546" s="2">
        <v>5.8</v>
      </c>
    </row>
    <row r="3547" spans="1:2" x14ac:dyDescent="0.25">
      <c r="A3547" s="2">
        <v>84</v>
      </c>
      <c r="B3547" s="2">
        <v>6.4</v>
      </c>
    </row>
    <row r="3548" spans="1:2" x14ac:dyDescent="0.25">
      <c r="A3548" s="2">
        <v>144</v>
      </c>
      <c r="B3548" s="2">
        <v>8</v>
      </c>
    </row>
    <row r="3549" spans="1:2" x14ac:dyDescent="0.25">
      <c r="A3549" s="2">
        <v>99</v>
      </c>
      <c r="B3549" s="2">
        <v>7</v>
      </c>
    </row>
    <row r="3550" spans="1:2" x14ac:dyDescent="0.25">
      <c r="A3550" s="2">
        <v>110</v>
      </c>
      <c r="B3550" s="2">
        <v>7</v>
      </c>
    </row>
    <row r="3551" spans="1:2" x14ac:dyDescent="0.25">
      <c r="A3551" s="2">
        <v>97</v>
      </c>
      <c r="B3551" s="2">
        <v>6.7</v>
      </c>
    </row>
    <row r="3552" spans="1:2" x14ac:dyDescent="0.25">
      <c r="A3552" s="2">
        <v>107</v>
      </c>
      <c r="B3552" s="2">
        <v>3.8</v>
      </c>
    </row>
    <row r="3553" spans="1:2" x14ac:dyDescent="0.25">
      <c r="A3553" s="2">
        <v>90</v>
      </c>
      <c r="B3553" s="2">
        <v>5.7</v>
      </c>
    </row>
    <row r="3554" spans="1:2" x14ac:dyDescent="0.25">
      <c r="A3554" s="2">
        <v>104</v>
      </c>
      <c r="B3554" s="2">
        <v>6.6</v>
      </c>
    </row>
    <row r="3555" spans="1:2" x14ac:dyDescent="0.25">
      <c r="A3555" s="2">
        <v>96</v>
      </c>
      <c r="B3555" s="2">
        <v>6.7</v>
      </c>
    </row>
    <row r="3556" spans="1:2" x14ac:dyDescent="0.25">
      <c r="A3556" s="2">
        <v>97</v>
      </c>
      <c r="B3556" s="2">
        <v>6.2</v>
      </c>
    </row>
    <row r="3557" spans="1:2" x14ac:dyDescent="0.25">
      <c r="A3557" s="2">
        <v>107</v>
      </c>
      <c r="B3557" s="2">
        <v>6.2</v>
      </c>
    </row>
    <row r="3558" spans="1:2" x14ac:dyDescent="0.25">
      <c r="A3558" s="2">
        <v>117</v>
      </c>
      <c r="B3558" s="2">
        <v>7.4</v>
      </c>
    </row>
    <row r="3559" spans="1:2" x14ac:dyDescent="0.25">
      <c r="A3559" s="2">
        <v>85</v>
      </c>
      <c r="B3559" s="2">
        <v>4.7</v>
      </c>
    </row>
    <row r="3560" spans="1:2" x14ac:dyDescent="0.25">
      <c r="A3560" s="2">
        <v>152</v>
      </c>
      <c r="B3560" s="2">
        <v>8.3000000000000007</v>
      </c>
    </row>
    <row r="3561" spans="1:2" x14ac:dyDescent="0.25">
      <c r="A3561" s="2">
        <v>85</v>
      </c>
      <c r="B3561" s="2">
        <v>7.2</v>
      </c>
    </row>
    <row r="3562" spans="1:2" x14ac:dyDescent="0.25">
      <c r="A3562" s="2">
        <v>76</v>
      </c>
      <c r="B3562" s="2">
        <v>5.8</v>
      </c>
    </row>
    <row r="3563" spans="1:2" x14ac:dyDescent="0.25">
      <c r="A3563" s="2">
        <v>87</v>
      </c>
      <c r="B3563" s="2">
        <v>5.9</v>
      </c>
    </row>
    <row r="3564" spans="1:2" x14ac:dyDescent="0.25">
      <c r="A3564" s="2">
        <v>95</v>
      </c>
      <c r="B3564" s="2">
        <v>6.3</v>
      </c>
    </row>
    <row r="3565" spans="1:2" x14ac:dyDescent="0.25">
      <c r="A3565" s="2">
        <v>101</v>
      </c>
      <c r="B3565" s="2">
        <v>7.2</v>
      </c>
    </row>
    <row r="3566" spans="1:2" x14ac:dyDescent="0.25">
      <c r="A3566" s="2">
        <v>90</v>
      </c>
      <c r="B3566" s="2">
        <v>5.4</v>
      </c>
    </row>
    <row r="3567" spans="1:2" x14ac:dyDescent="0.25">
      <c r="A3567" s="2">
        <v>89</v>
      </c>
      <c r="B3567" s="2">
        <v>7.3</v>
      </c>
    </row>
    <row r="3568" spans="1:2" x14ac:dyDescent="0.25">
      <c r="A3568" s="2">
        <v>111</v>
      </c>
      <c r="B3568" s="2">
        <v>7.3</v>
      </c>
    </row>
    <row r="3569" spans="1:2" x14ac:dyDescent="0.25">
      <c r="A3569" s="2">
        <v>86</v>
      </c>
      <c r="B3569" s="2">
        <v>5.8</v>
      </c>
    </row>
    <row r="3570" spans="1:2" x14ac:dyDescent="0.25">
      <c r="A3570" s="2">
        <v>115</v>
      </c>
      <c r="B3570" s="2">
        <v>6.1</v>
      </c>
    </row>
    <row r="3571" spans="1:2" x14ac:dyDescent="0.25">
      <c r="A3571" s="2">
        <v>103</v>
      </c>
      <c r="B3571" s="2">
        <v>7.1</v>
      </c>
    </row>
    <row r="3572" spans="1:2" x14ac:dyDescent="0.25">
      <c r="A3572" s="2">
        <v>133</v>
      </c>
      <c r="B3572" s="2">
        <v>7.9</v>
      </c>
    </row>
    <row r="3573" spans="1:2" x14ac:dyDescent="0.25">
      <c r="A3573" s="2">
        <v>88</v>
      </c>
      <c r="B3573" s="2">
        <v>5.4</v>
      </c>
    </row>
    <row r="3574" spans="1:2" x14ac:dyDescent="0.25">
      <c r="A3574" s="2">
        <v>111</v>
      </c>
      <c r="B3574" s="2">
        <v>7.1</v>
      </c>
    </row>
    <row r="3575" spans="1:2" x14ac:dyDescent="0.25">
      <c r="A3575" s="2">
        <v>94</v>
      </c>
      <c r="B3575" s="2">
        <v>6.4</v>
      </c>
    </row>
    <row r="3576" spans="1:2" x14ac:dyDescent="0.25">
      <c r="A3576" s="2">
        <v>112</v>
      </c>
      <c r="B3576" s="2">
        <v>6.7</v>
      </c>
    </row>
    <row r="3577" spans="1:2" x14ac:dyDescent="0.25">
      <c r="A3577" s="2">
        <v>141</v>
      </c>
      <c r="B3577" s="2">
        <v>6.9</v>
      </c>
    </row>
    <row r="3578" spans="1:2" x14ac:dyDescent="0.25">
      <c r="A3578" s="2">
        <v>95</v>
      </c>
      <c r="B3578" s="2">
        <v>2.1</v>
      </c>
    </row>
    <row r="3579" spans="1:2" x14ac:dyDescent="0.25">
      <c r="A3579" s="2">
        <v>141</v>
      </c>
      <c r="B3579" s="2">
        <v>4.3</v>
      </c>
    </row>
    <row r="3580" spans="1:2" x14ac:dyDescent="0.25">
      <c r="A3580" s="2">
        <v>85</v>
      </c>
      <c r="B3580" s="2">
        <v>6.6</v>
      </c>
    </row>
    <row r="3581" spans="1:2" x14ac:dyDescent="0.25">
      <c r="A3581" s="2">
        <v>105</v>
      </c>
      <c r="B3581" s="2">
        <v>3.4</v>
      </c>
    </row>
    <row r="3582" spans="1:2" x14ac:dyDescent="0.25">
      <c r="A3582" s="2">
        <v>129</v>
      </c>
      <c r="B3582" s="2">
        <v>8.3000000000000007</v>
      </c>
    </row>
    <row r="3583" spans="1:2" x14ac:dyDescent="0.25">
      <c r="A3583" s="2">
        <v>125</v>
      </c>
      <c r="B3583" s="2">
        <v>7.2</v>
      </c>
    </row>
    <row r="3584" spans="1:2" x14ac:dyDescent="0.25">
      <c r="A3584" s="2">
        <v>116</v>
      </c>
      <c r="B3584" s="2">
        <v>5.6</v>
      </c>
    </row>
    <row r="3585" spans="1:2" x14ac:dyDescent="0.25">
      <c r="A3585" s="2">
        <v>105</v>
      </c>
      <c r="B3585" s="2">
        <v>7.7</v>
      </c>
    </row>
    <row r="3586" spans="1:2" x14ac:dyDescent="0.25">
      <c r="A3586" s="2">
        <v>90</v>
      </c>
      <c r="B3586" s="2">
        <v>6.6</v>
      </c>
    </row>
    <row r="3587" spans="1:2" x14ac:dyDescent="0.25">
      <c r="A3587" s="2">
        <v>105</v>
      </c>
      <c r="B3587" s="2">
        <v>7.6</v>
      </c>
    </row>
    <row r="3588" spans="1:2" x14ac:dyDescent="0.25">
      <c r="A3588" s="2">
        <v>111</v>
      </c>
      <c r="B3588" s="2">
        <v>7.4</v>
      </c>
    </row>
    <row r="3589" spans="1:2" x14ac:dyDescent="0.25">
      <c r="A3589" s="2">
        <v>91</v>
      </c>
      <c r="B3589" s="2">
        <v>7.1</v>
      </c>
    </row>
    <row r="3590" spans="1:2" x14ac:dyDescent="0.25">
      <c r="A3590" s="2">
        <v>95</v>
      </c>
      <c r="B3590" s="2">
        <v>3.4</v>
      </c>
    </row>
    <row r="3591" spans="1:2" x14ac:dyDescent="0.25">
      <c r="A3591" s="2">
        <v>97</v>
      </c>
      <c r="B3591" s="2">
        <v>7.9</v>
      </c>
    </row>
    <row r="3592" spans="1:2" x14ac:dyDescent="0.25">
      <c r="A3592" s="2">
        <v>92</v>
      </c>
      <c r="B3592" s="2">
        <v>6.7</v>
      </c>
    </row>
    <row r="3593" spans="1:2" x14ac:dyDescent="0.25">
      <c r="A3593" s="2">
        <v>104</v>
      </c>
      <c r="B3593" s="2">
        <v>6.6</v>
      </c>
    </row>
    <row r="3594" spans="1:2" x14ac:dyDescent="0.25">
      <c r="A3594" s="2">
        <v>120</v>
      </c>
      <c r="B3594" s="2">
        <v>7.9</v>
      </c>
    </row>
    <row r="3595" spans="1:2" x14ac:dyDescent="0.25">
      <c r="A3595" s="2">
        <v>99</v>
      </c>
      <c r="B3595" s="2">
        <v>4.9000000000000004</v>
      </c>
    </row>
    <row r="3596" spans="1:2" x14ac:dyDescent="0.25">
      <c r="A3596" s="2">
        <v>93</v>
      </c>
      <c r="B3596" s="2">
        <v>7.2</v>
      </c>
    </row>
    <row r="3597" spans="1:2" x14ac:dyDescent="0.25">
      <c r="A3597" s="2">
        <v>99</v>
      </c>
      <c r="B3597" s="2">
        <v>7.4</v>
      </c>
    </row>
    <row r="3598" spans="1:2" x14ac:dyDescent="0.25">
      <c r="A3598" s="2">
        <v>99</v>
      </c>
      <c r="B3598" s="2">
        <v>6.1</v>
      </c>
    </row>
    <row r="3599" spans="1:2" x14ac:dyDescent="0.25">
      <c r="A3599" s="2">
        <v>157</v>
      </c>
      <c r="B3599" s="2">
        <v>8.4</v>
      </c>
    </row>
    <row r="3600" spans="1:2" x14ac:dyDescent="0.25">
      <c r="A3600" s="2">
        <v>90</v>
      </c>
      <c r="B3600" s="2">
        <v>6.2</v>
      </c>
    </row>
    <row r="3601" spans="1:2" x14ac:dyDescent="0.25">
      <c r="A3601" s="2">
        <v>96</v>
      </c>
      <c r="B3601" s="2">
        <v>5.3</v>
      </c>
    </row>
    <row r="3602" spans="1:2" x14ac:dyDescent="0.25">
      <c r="A3602" s="2">
        <v>96</v>
      </c>
      <c r="B3602" s="2">
        <v>5</v>
      </c>
    </row>
    <row r="3603" spans="1:2" x14ac:dyDescent="0.25">
      <c r="A3603" s="2">
        <v>90</v>
      </c>
      <c r="B3603" s="2">
        <v>7.7</v>
      </c>
    </row>
    <row r="3604" spans="1:2" x14ac:dyDescent="0.25">
      <c r="A3604" s="2">
        <v>100</v>
      </c>
      <c r="B3604" s="2">
        <v>7.6</v>
      </c>
    </row>
    <row r="3605" spans="1:2" x14ac:dyDescent="0.25">
      <c r="A3605" s="2">
        <v>94</v>
      </c>
      <c r="B3605" s="2">
        <v>6.3</v>
      </c>
    </row>
    <row r="3606" spans="1:2" x14ac:dyDescent="0.25">
      <c r="A3606" s="2">
        <v>98</v>
      </c>
      <c r="B3606" s="2">
        <v>7.6</v>
      </c>
    </row>
    <row r="3607" spans="1:2" x14ac:dyDescent="0.25">
      <c r="A3607" s="2">
        <v>129</v>
      </c>
      <c r="B3607" s="2">
        <v>5.6</v>
      </c>
    </row>
    <row r="3608" spans="1:2" x14ac:dyDescent="0.25">
      <c r="A3608" s="2">
        <v>103</v>
      </c>
      <c r="B3608" s="2">
        <v>7.3</v>
      </c>
    </row>
    <row r="3609" spans="1:2" x14ac:dyDescent="0.25">
      <c r="A3609" s="2">
        <v>128</v>
      </c>
      <c r="B3609" s="2">
        <v>6.2</v>
      </c>
    </row>
    <row r="3610" spans="1:2" x14ac:dyDescent="0.25">
      <c r="A3610" s="2">
        <v>106</v>
      </c>
      <c r="B3610" s="2">
        <v>6.6</v>
      </c>
    </row>
    <row r="3611" spans="1:2" x14ac:dyDescent="0.25">
      <c r="A3611" s="2">
        <v>95</v>
      </c>
      <c r="B3611" s="2">
        <v>6.6</v>
      </c>
    </row>
    <row r="3612" spans="1:2" x14ac:dyDescent="0.25">
      <c r="A3612" s="2">
        <v>104</v>
      </c>
      <c r="B3612" s="2">
        <v>7.3</v>
      </c>
    </row>
    <row r="3613" spans="1:2" x14ac:dyDescent="0.25">
      <c r="A3613" s="2">
        <v>87</v>
      </c>
      <c r="B3613" s="2">
        <v>6.6</v>
      </c>
    </row>
    <row r="3614" spans="1:2" x14ac:dyDescent="0.25">
      <c r="A3614" s="2">
        <v>81</v>
      </c>
      <c r="B3614" s="2">
        <v>6.9</v>
      </c>
    </row>
    <row r="3615" spans="1:2" x14ac:dyDescent="0.25">
      <c r="A3615" s="2">
        <v>94</v>
      </c>
      <c r="B3615" s="2">
        <v>5.8</v>
      </c>
    </row>
    <row r="3616" spans="1:2" x14ac:dyDescent="0.25">
      <c r="A3616" s="2">
        <v>89</v>
      </c>
      <c r="B3616" s="2">
        <v>4.4000000000000004</v>
      </c>
    </row>
    <row r="3617" spans="1:2" x14ac:dyDescent="0.25">
      <c r="A3617" s="2">
        <v>88</v>
      </c>
      <c r="B3617" s="2">
        <v>6.6</v>
      </c>
    </row>
    <row r="3618" spans="1:2" x14ac:dyDescent="0.25">
      <c r="A3618" s="2">
        <v>108</v>
      </c>
      <c r="B3618" s="2">
        <v>7.1</v>
      </c>
    </row>
    <row r="3619" spans="1:2" x14ac:dyDescent="0.25">
      <c r="A3619" s="2">
        <v>115</v>
      </c>
      <c r="B3619" s="2">
        <v>7.6</v>
      </c>
    </row>
    <row r="3620" spans="1:2" x14ac:dyDescent="0.25">
      <c r="A3620" s="2">
        <v>96</v>
      </c>
      <c r="B3620" s="2">
        <v>4.5999999999999996</v>
      </c>
    </row>
    <row r="3621" spans="1:2" x14ac:dyDescent="0.25">
      <c r="A3621" s="2">
        <v>135</v>
      </c>
      <c r="B3621" s="2">
        <v>6.8</v>
      </c>
    </row>
    <row r="3622" spans="1:2" x14ac:dyDescent="0.25">
      <c r="A3622" s="2">
        <v>113</v>
      </c>
      <c r="B3622" s="2">
        <v>7.1</v>
      </c>
    </row>
    <row r="3623" spans="1:2" x14ac:dyDescent="0.25">
      <c r="A3623" s="2">
        <v>93</v>
      </c>
      <c r="B3623" s="2">
        <v>4.9000000000000004</v>
      </c>
    </row>
    <row r="3624" spans="1:2" x14ac:dyDescent="0.25">
      <c r="A3624" s="2">
        <v>109</v>
      </c>
      <c r="B3624" s="2">
        <v>7.3</v>
      </c>
    </row>
    <row r="3625" spans="1:2" x14ac:dyDescent="0.25">
      <c r="A3625" s="2">
        <v>127</v>
      </c>
      <c r="B3625" s="2">
        <v>7.2</v>
      </c>
    </row>
    <row r="3626" spans="1:2" x14ac:dyDescent="0.25">
      <c r="A3626" s="2">
        <v>101</v>
      </c>
      <c r="B3626" s="2">
        <v>5</v>
      </c>
    </row>
    <row r="3627" spans="1:2" x14ac:dyDescent="0.25">
      <c r="A3627" s="2">
        <v>124</v>
      </c>
      <c r="B3627" s="2">
        <v>8.1999999999999993</v>
      </c>
    </row>
    <row r="3628" spans="1:2" x14ac:dyDescent="0.25">
      <c r="A3628" s="2">
        <v>117</v>
      </c>
      <c r="B3628" s="2">
        <v>8</v>
      </c>
    </row>
    <row r="3629" spans="1:2" x14ac:dyDescent="0.25">
      <c r="A3629" s="2">
        <v>83</v>
      </c>
      <c r="B3629" s="2">
        <v>5.2</v>
      </c>
    </row>
    <row r="3630" spans="1:2" x14ac:dyDescent="0.25">
      <c r="A3630" s="2">
        <v>113</v>
      </c>
      <c r="B3630" s="2">
        <v>8.5</v>
      </c>
    </row>
    <row r="3631" spans="1:2" x14ac:dyDescent="0.25">
      <c r="A3631" s="2">
        <v>104</v>
      </c>
      <c r="B3631" s="2">
        <v>6.5</v>
      </c>
    </row>
    <row r="3632" spans="1:2" x14ac:dyDescent="0.25">
      <c r="A3632" s="2">
        <v>97</v>
      </c>
      <c r="B3632" s="2">
        <v>7.4</v>
      </c>
    </row>
    <row r="3633" spans="1:2" x14ac:dyDescent="0.25">
      <c r="A3633" s="2">
        <v>110</v>
      </c>
      <c r="B3633" s="2">
        <v>7.7</v>
      </c>
    </row>
    <row r="3634" spans="1:2" x14ac:dyDescent="0.25">
      <c r="A3634" s="2">
        <v>103</v>
      </c>
      <c r="B3634" s="2">
        <v>7.4</v>
      </c>
    </row>
    <row r="3635" spans="1:2" x14ac:dyDescent="0.25">
      <c r="A3635" s="2">
        <v>94</v>
      </c>
      <c r="B3635" s="2">
        <v>5.0999999999999996</v>
      </c>
    </row>
    <row r="3636" spans="1:2" x14ac:dyDescent="0.25">
      <c r="A3636" s="2">
        <v>102</v>
      </c>
      <c r="B3636" s="2">
        <v>7.3</v>
      </c>
    </row>
    <row r="3637" spans="1:2" x14ac:dyDescent="0.25">
      <c r="A3637" s="2">
        <v>77</v>
      </c>
      <c r="B3637" s="2">
        <v>5</v>
      </c>
    </row>
    <row r="3638" spans="1:2" x14ac:dyDescent="0.25">
      <c r="A3638" s="2">
        <v>134</v>
      </c>
      <c r="B3638" s="2">
        <v>7.2</v>
      </c>
    </row>
    <row r="3639" spans="1:2" x14ac:dyDescent="0.25">
      <c r="A3639" s="2">
        <v>129</v>
      </c>
      <c r="B3639" s="2">
        <v>6.7</v>
      </c>
    </row>
    <row r="3640" spans="1:2" x14ac:dyDescent="0.25">
      <c r="A3640" s="2">
        <v>90</v>
      </c>
      <c r="B3640" s="2">
        <v>6.4</v>
      </c>
    </row>
    <row r="3641" spans="1:2" x14ac:dyDescent="0.25">
      <c r="A3641" s="2">
        <v>134</v>
      </c>
      <c r="B3641" s="2">
        <v>7.1</v>
      </c>
    </row>
    <row r="3642" spans="1:2" x14ac:dyDescent="0.25">
      <c r="A3642" s="2">
        <v>104</v>
      </c>
      <c r="B3642" s="2">
        <v>5.6</v>
      </c>
    </row>
    <row r="3643" spans="1:2" x14ac:dyDescent="0.25">
      <c r="A3643" s="2">
        <v>95</v>
      </c>
      <c r="B3643" s="2">
        <v>6.2</v>
      </c>
    </row>
    <row r="3644" spans="1:2" x14ac:dyDescent="0.25">
      <c r="A3644" s="2">
        <v>93</v>
      </c>
      <c r="B3644" s="2">
        <v>6.1</v>
      </c>
    </row>
    <row r="3645" spans="1:2" x14ac:dyDescent="0.25">
      <c r="A3645" s="2">
        <v>106</v>
      </c>
      <c r="B3645" s="2">
        <v>5.2</v>
      </c>
    </row>
    <row r="3646" spans="1:2" x14ac:dyDescent="0.25">
      <c r="A3646" s="2">
        <v>109</v>
      </c>
      <c r="B3646" s="2">
        <v>7.3</v>
      </c>
    </row>
    <row r="3647" spans="1:2" x14ac:dyDescent="0.25">
      <c r="A3647" s="2">
        <v>101</v>
      </c>
      <c r="B3647" s="2">
        <v>7.5</v>
      </c>
    </row>
    <row r="3648" spans="1:2" x14ac:dyDescent="0.25">
      <c r="A3648" s="2">
        <v>139</v>
      </c>
      <c r="B3648" s="2">
        <v>6.6</v>
      </c>
    </row>
    <row r="3649" spans="1:2" x14ac:dyDescent="0.25">
      <c r="A3649" s="2">
        <v>99</v>
      </c>
      <c r="B3649" s="2">
        <v>6.4</v>
      </c>
    </row>
    <row r="3650" spans="1:2" x14ac:dyDescent="0.25">
      <c r="A3650" s="2">
        <v>100</v>
      </c>
      <c r="B3650" s="2">
        <v>4.5</v>
      </c>
    </row>
    <row r="3651" spans="1:2" x14ac:dyDescent="0.25">
      <c r="A3651" s="2">
        <v>95</v>
      </c>
      <c r="B3651" s="2">
        <v>6.6</v>
      </c>
    </row>
    <row r="3652" spans="1:2" x14ac:dyDescent="0.25">
      <c r="A3652" s="2">
        <v>94</v>
      </c>
      <c r="B3652" s="2">
        <v>5.3</v>
      </c>
    </row>
    <row r="3653" spans="1:2" x14ac:dyDescent="0.25">
      <c r="A3653" s="2">
        <v>93</v>
      </c>
      <c r="B3653" s="2">
        <v>4.9000000000000004</v>
      </c>
    </row>
    <row r="3654" spans="1:2" x14ac:dyDescent="0.25">
      <c r="A3654" s="2">
        <v>106</v>
      </c>
      <c r="B3654" s="2">
        <v>7.7</v>
      </c>
    </row>
    <row r="3655" spans="1:2" x14ac:dyDescent="0.25">
      <c r="A3655" s="2">
        <v>99</v>
      </c>
      <c r="B3655" s="2">
        <v>8</v>
      </c>
    </row>
    <row r="3656" spans="1:2" x14ac:dyDescent="0.25">
      <c r="A3656" s="2">
        <v>82</v>
      </c>
      <c r="B3656" s="2">
        <v>3.8</v>
      </c>
    </row>
    <row r="3657" spans="1:2" x14ac:dyDescent="0.25">
      <c r="A3657" s="2">
        <v>135</v>
      </c>
      <c r="B3657" s="2">
        <v>7.6</v>
      </c>
    </row>
    <row r="3658" spans="1:2" x14ac:dyDescent="0.25">
      <c r="A3658" s="2">
        <v>88</v>
      </c>
      <c r="B3658" s="2">
        <v>5.9</v>
      </c>
    </row>
    <row r="3659" spans="1:2" x14ac:dyDescent="0.25">
      <c r="A3659" s="2">
        <v>89</v>
      </c>
      <c r="B3659" s="2">
        <v>6.2</v>
      </c>
    </row>
    <row r="3660" spans="1:2" x14ac:dyDescent="0.25">
      <c r="A3660" s="2">
        <v>110</v>
      </c>
      <c r="B3660" s="2">
        <v>7.2</v>
      </c>
    </row>
    <row r="3661" spans="1:2" x14ac:dyDescent="0.25">
      <c r="A3661" s="2">
        <v>107</v>
      </c>
      <c r="B3661" s="2">
        <v>6.3</v>
      </c>
    </row>
    <row r="3662" spans="1:2" x14ac:dyDescent="0.25">
      <c r="A3662" s="2">
        <v>86</v>
      </c>
      <c r="B3662" s="2">
        <v>5.2</v>
      </c>
    </row>
    <row r="3663" spans="1:2" x14ac:dyDescent="0.25">
      <c r="A3663" s="2">
        <v>91</v>
      </c>
      <c r="B3663" s="2">
        <v>6.9</v>
      </c>
    </row>
    <row r="3664" spans="1:2" x14ac:dyDescent="0.25">
      <c r="A3664" s="2">
        <v>103</v>
      </c>
      <c r="B3664" s="2">
        <v>6.8</v>
      </c>
    </row>
    <row r="3665" spans="1:2" x14ac:dyDescent="0.25">
      <c r="A3665" s="2">
        <v>90</v>
      </c>
      <c r="B3665" s="2">
        <v>6.2</v>
      </c>
    </row>
    <row r="3666" spans="1:2" x14ac:dyDescent="0.25">
      <c r="A3666" s="2">
        <v>141</v>
      </c>
      <c r="B3666" s="2">
        <v>6.2</v>
      </c>
    </row>
    <row r="3667" spans="1:2" x14ac:dyDescent="0.25">
      <c r="A3667" s="2">
        <v>92</v>
      </c>
      <c r="B3667" s="2">
        <v>3.5</v>
      </c>
    </row>
    <row r="3668" spans="1:2" x14ac:dyDescent="0.25">
      <c r="A3668" s="2">
        <v>99</v>
      </c>
      <c r="B3668" s="2">
        <v>6.1</v>
      </c>
    </row>
    <row r="3669" spans="1:2" x14ac:dyDescent="0.25">
      <c r="A3669" s="2">
        <v>79</v>
      </c>
      <c r="B3669" s="2">
        <v>6.6</v>
      </c>
    </row>
    <row r="3670" spans="1:2" x14ac:dyDescent="0.25">
      <c r="A3670" s="2">
        <v>96</v>
      </c>
      <c r="B3670" s="2">
        <v>4.5</v>
      </c>
    </row>
    <row r="3671" spans="1:2" x14ac:dyDescent="0.25">
      <c r="A3671" s="2">
        <v>82</v>
      </c>
      <c r="B3671" s="2">
        <v>5.9</v>
      </c>
    </row>
    <row r="3672" spans="1:2" x14ac:dyDescent="0.25">
      <c r="A3672" s="2">
        <v>92</v>
      </c>
      <c r="B3672" s="2">
        <v>6.9</v>
      </c>
    </row>
    <row r="3673" spans="1:2" x14ac:dyDescent="0.25">
      <c r="A3673" s="2">
        <v>112</v>
      </c>
      <c r="B3673" s="2">
        <v>7.7</v>
      </c>
    </row>
    <row r="3674" spans="1:2" x14ac:dyDescent="0.25">
      <c r="A3674" s="2">
        <v>106</v>
      </c>
      <c r="B3674" s="2">
        <v>6.6</v>
      </c>
    </row>
    <row r="3675" spans="1:2" x14ac:dyDescent="0.25">
      <c r="A3675" s="2">
        <v>90</v>
      </c>
      <c r="B3675" s="2">
        <v>5.3</v>
      </c>
    </row>
    <row r="3676" spans="1:2" x14ac:dyDescent="0.25">
      <c r="A3676" s="2">
        <v>126</v>
      </c>
      <c r="B3676" s="2">
        <v>6.3</v>
      </c>
    </row>
    <row r="3677" spans="1:2" x14ac:dyDescent="0.25">
      <c r="A3677" s="2">
        <v>150</v>
      </c>
      <c r="B3677" s="2">
        <v>7</v>
      </c>
    </row>
    <row r="3678" spans="1:2" x14ac:dyDescent="0.25">
      <c r="A3678" s="2">
        <v>90</v>
      </c>
      <c r="B3678" s="2">
        <v>7</v>
      </c>
    </row>
    <row r="3679" spans="1:2" x14ac:dyDescent="0.25">
      <c r="A3679" s="2">
        <v>91</v>
      </c>
      <c r="B3679" s="2">
        <v>6.6</v>
      </c>
    </row>
    <row r="3680" spans="1:2" x14ac:dyDescent="0.25">
      <c r="A3680" s="2">
        <v>145</v>
      </c>
      <c r="B3680" s="2">
        <v>8.6</v>
      </c>
    </row>
    <row r="3681" spans="1:2" x14ac:dyDescent="0.25">
      <c r="A3681" s="2">
        <v>95</v>
      </c>
      <c r="B3681" s="2">
        <v>6.4</v>
      </c>
    </row>
    <row r="3682" spans="1:2" x14ac:dyDescent="0.25">
      <c r="A3682" s="2">
        <v>97</v>
      </c>
      <c r="B3682" s="2">
        <v>7.9</v>
      </c>
    </row>
    <row r="3683" spans="1:2" x14ac:dyDescent="0.25">
      <c r="A3683" s="2">
        <v>90</v>
      </c>
      <c r="B3683" s="2">
        <v>5.4</v>
      </c>
    </row>
    <row r="3684" spans="1:2" x14ac:dyDescent="0.25">
      <c r="A3684" s="2">
        <v>41</v>
      </c>
      <c r="B3684" s="2">
        <v>6.9</v>
      </c>
    </row>
    <row r="3685" spans="1:2" x14ac:dyDescent="0.25">
      <c r="A3685" s="2">
        <v>112</v>
      </c>
      <c r="B3685" s="2">
        <v>7.7</v>
      </c>
    </row>
    <row r="3686" spans="1:2" x14ac:dyDescent="0.25">
      <c r="A3686" s="2">
        <v>122</v>
      </c>
      <c r="B3686" s="2">
        <v>7.2</v>
      </c>
    </row>
    <row r="3687" spans="1:2" x14ac:dyDescent="0.25">
      <c r="A3687" s="2">
        <v>110</v>
      </c>
      <c r="B3687" s="2">
        <v>6.8</v>
      </c>
    </row>
    <row r="3688" spans="1:2" x14ac:dyDescent="0.25">
      <c r="A3688" s="2">
        <v>87</v>
      </c>
      <c r="B3688" s="2">
        <v>6.2</v>
      </c>
    </row>
    <row r="3689" spans="1:2" x14ac:dyDescent="0.25">
      <c r="A3689" s="2">
        <v>108</v>
      </c>
      <c r="B3689" s="2">
        <v>7.4</v>
      </c>
    </row>
    <row r="3690" spans="1:2" x14ac:dyDescent="0.25">
      <c r="A3690" s="2">
        <v>121</v>
      </c>
      <c r="B3690" s="2">
        <v>4.5999999999999996</v>
      </c>
    </row>
    <row r="3691" spans="1:2" x14ac:dyDescent="0.25">
      <c r="A3691" s="2">
        <v>97</v>
      </c>
      <c r="B3691" s="2">
        <v>6.4</v>
      </c>
    </row>
    <row r="3692" spans="1:2" x14ac:dyDescent="0.25">
      <c r="A3692" s="2">
        <v>116</v>
      </c>
      <c r="B3692" s="2">
        <v>7</v>
      </c>
    </row>
    <row r="3693" spans="1:2" x14ac:dyDescent="0.25">
      <c r="A3693" s="2">
        <v>94</v>
      </c>
      <c r="B3693" s="2">
        <v>7.7</v>
      </c>
    </row>
    <row r="3694" spans="1:2" x14ac:dyDescent="0.25">
      <c r="A3694" s="2">
        <v>103</v>
      </c>
      <c r="B3694" s="2">
        <v>6.8</v>
      </c>
    </row>
    <row r="3695" spans="1:2" x14ac:dyDescent="0.25">
      <c r="A3695" s="2">
        <v>112</v>
      </c>
      <c r="B3695" s="2">
        <v>7</v>
      </c>
    </row>
    <row r="3696" spans="1:2" x14ac:dyDescent="0.25">
      <c r="A3696" s="2">
        <v>91</v>
      </c>
      <c r="B3696" s="2">
        <v>7</v>
      </c>
    </row>
    <row r="3697" spans="1:2" x14ac:dyDescent="0.25">
      <c r="A3697" s="2">
        <v>98</v>
      </c>
      <c r="B3697" s="2">
        <v>6.3</v>
      </c>
    </row>
    <row r="3698" spans="1:2" x14ac:dyDescent="0.25">
      <c r="A3698" s="2">
        <v>95</v>
      </c>
      <c r="B3698" s="2">
        <v>7.1</v>
      </c>
    </row>
    <row r="3699" spans="1:2" x14ac:dyDescent="0.25">
      <c r="A3699" s="2">
        <v>88</v>
      </c>
      <c r="B3699" s="2">
        <v>5.6</v>
      </c>
    </row>
    <row r="3700" spans="1:2" x14ac:dyDescent="0.25">
      <c r="A3700" s="2">
        <v>99</v>
      </c>
      <c r="B3700" s="2">
        <v>4.4000000000000004</v>
      </c>
    </row>
    <row r="3701" spans="1:2" x14ac:dyDescent="0.25">
      <c r="A3701" s="2">
        <v>91</v>
      </c>
      <c r="B3701" s="2">
        <v>7.1</v>
      </c>
    </row>
    <row r="3702" spans="1:2" x14ac:dyDescent="0.25">
      <c r="A3702" s="2">
        <v>97</v>
      </c>
      <c r="B3702" s="2">
        <v>6.1</v>
      </c>
    </row>
    <row r="3703" spans="1:2" x14ac:dyDescent="0.25">
      <c r="A3703" s="2">
        <v>136</v>
      </c>
      <c r="B3703" s="2">
        <v>7.4</v>
      </c>
    </row>
    <row r="3704" spans="1:2" x14ac:dyDescent="0.25">
      <c r="A3704" s="2">
        <v>118</v>
      </c>
      <c r="B3704" s="2">
        <v>7.5</v>
      </c>
    </row>
    <row r="3705" spans="1:2" x14ac:dyDescent="0.25">
      <c r="A3705" s="2">
        <v>94</v>
      </c>
      <c r="B3705" s="2">
        <v>7.2</v>
      </c>
    </row>
    <row r="3706" spans="1:2" x14ac:dyDescent="0.25">
      <c r="A3706" s="2">
        <v>89</v>
      </c>
      <c r="B3706" s="2">
        <v>7.6</v>
      </c>
    </row>
    <row r="3707" spans="1:2" x14ac:dyDescent="0.25">
      <c r="A3707" s="2">
        <v>90</v>
      </c>
      <c r="B3707" s="2">
        <v>7.3</v>
      </c>
    </row>
    <row r="3708" spans="1:2" x14ac:dyDescent="0.25">
      <c r="A3708" s="2">
        <v>95</v>
      </c>
      <c r="B3708" s="2">
        <v>6.2</v>
      </c>
    </row>
    <row r="3709" spans="1:2" x14ac:dyDescent="0.25">
      <c r="A3709" s="2">
        <v>90</v>
      </c>
      <c r="B3709" s="2">
        <v>6.2</v>
      </c>
    </row>
    <row r="3710" spans="1:2" x14ac:dyDescent="0.25">
      <c r="A3710" s="2">
        <v>95</v>
      </c>
      <c r="B3710" s="2">
        <v>4.5999999999999996</v>
      </c>
    </row>
    <row r="3711" spans="1:2" x14ac:dyDescent="0.25">
      <c r="A3711" s="2">
        <v>94</v>
      </c>
      <c r="B3711" s="2">
        <v>6.2</v>
      </c>
    </row>
    <row r="3712" spans="1:2" x14ac:dyDescent="0.25">
      <c r="A3712" s="2">
        <v>90</v>
      </c>
      <c r="B3712" s="2">
        <v>6.2</v>
      </c>
    </row>
    <row r="3713" spans="1:2" x14ac:dyDescent="0.25">
      <c r="A3713" s="2">
        <v>103</v>
      </c>
      <c r="B3713" s="2">
        <v>3.3</v>
      </c>
    </row>
    <row r="3714" spans="1:2" x14ac:dyDescent="0.25">
      <c r="A3714" s="2">
        <v>91</v>
      </c>
      <c r="B3714" s="2">
        <v>4.2</v>
      </c>
    </row>
    <row r="3715" spans="1:2" x14ac:dyDescent="0.25">
      <c r="A3715" s="2">
        <v>102</v>
      </c>
      <c r="B3715" s="2">
        <v>7.2</v>
      </c>
    </row>
    <row r="3716" spans="1:2" x14ac:dyDescent="0.25">
      <c r="A3716" s="2">
        <v>92</v>
      </c>
      <c r="B3716" s="2">
        <v>6.2</v>
      </c>
    </row>
    <row r="3717" spans="1:2" x14ac:dyDescent="0.25">
      <c r="A3717" s="2">
        <v>87</v>
      </c>
      <c r="B3717" s="2">
        <v>6.1</v>
      </c>
    </row>
    <row r="3718" spans="1:2" x14ac:dyDescent="0.25">
      <c r="A3718" s="2">
        <v>80</v>
      </c>
      <c r="B3718" s="2">
        <v>4.2</v>
      </c>
    </row>
    <row r="3719" spans="1:2" x14ac:dyDescent="0.25">
      <c r="A3719" s="2">
        <v>90</v>
      </c>
      <c r="B3719" s="2">
        <v>4.5</v>
      </c>
    </row>
    <row r="3720" spans="1:2" x14ac:dyDescent="0.25">
      <c r="A3720" s="2">
        <v>105</v>
      </c>
      <c r="B3720" s="2">
        <v>7.5</v>
      </c>
    </row>
    <row r="3721" spans="1:2" x14ac:dyDescent="0.25">
      <c r="A3721" s="2">
        <v>67</v>
      </c>
      <c r="B3721" s="2">
        <v>6.7</v>
      </c>
    </row>
    <row r="3722" spans="1:2" x14ac:dyDescent="0.25">
      <c r="A3722" s="2">
        <v>95</v>
      </c>
      <c r="B3722" s="2">
        <v>5.0999999999999996</v>
      </c>
    </row>
    <row r="3723" spans="1:2" x14ac:dyDescent="0.25">
      <c r="A3723" s="2">
        <v>87</v>
      </c>
      <c r="B3723" s="2">
        <v>5.5</v>
      </c>
    </row>
    <row r="3724" spans="1:2" x14ac:dyDescent="0.25">
      <c r="A3724" s="2">
        <v>94</v>
      </c>
      <c r="B3724" s="2">
        <v>4.4000000000000004</v>
      </c>
    </row>
    <row r="3725" spans="1:2" x14ac:dyDescent="0.25">
      <c r="A3725" s="2">
        <v>109</v>
      </c>
      <c r="B3725" s="2">
        <v>4.4000000000000004</v>
      </c>
    </row>
    <row r="3726" spans="1:2" x14ac:dyDescent="0.25">
      <c r="A3726" s="2">
        <v>130</v>
      </c>
      <c r="B3726" s="2">
        <v>6.8</v>
      </c>
    </row>
    <row r="3727" spans="1:2" x14ac:dyDescent="0.25">
      <c r="A3727" s="2">
        <v>88</v>
      </c>
      <c r="B3727" s="2">
        <v>8.6</v>
      </c>
    </row>
    <row r="3728" spans="1:2" x14ac:dyDescent="0.25">
      <c r="A3728" s="2">
        <v>88</v>
      </c>
      <c r="B3728" s="2">
        <v>4.8</v>
      </c>
    </row>
    <row r="3729" spans="1:2" x14ac:dyDescent="0.25">
      <c r="A3729" s="2">
        <v>97</v>
      </c>
      <c r="B3729" s="2">
        <v>3.4</v>
      </c>
    </row>
    <row r="3730" spans="1:2" x14ac:dyDescent="0.25">
      <c r="A3730" s="2">
        <v>113</v>
      </c>
      <c r="B3730" s="2">
        <v>7.4</v>
      </c>
    </row>
    <row r="3731" spans="1:2" x14ac:dyDescent="0.25">
      <c r="A3731" s="2">
        <v>99</v>
      </c>
      <c r="B3731" s="2">
        <v>7.3</v>
      </c>
    </row>
    <row r="3732" spans="1:2" x14ac:dyDescent="0.25">
      <c r="A3732" s="2">
        <v>148</v>
      </c>
      <c r="B3732" s="2">
        <v>8</v>
      </c>
    </row>
    <row r="3733" spans="1:2" x14ac:dyDescent="0.25">
      <c r="A3733" s="2">
        <v>107</v>
      </c>
      <c r="B3733" s="2">
        <v>6.5</v>
      </c>
    </row>
    <row r="3734" spans="1:2" x14ac:dyDescent="0.25">
      <c r="A3734" s="2">
        <v>93</v>
      </c>
      <c r="B3734" s="2">
        <v>5.9</v>
      </c>
    </row>
    <row r="3735" spans="1:2" x14ac:dyDescent="0.25">
      <c r="A3735" s="2">
        <v>94</v>
      </c>
      <c r="B3735" s="2">
        <v>6.8</v>
      </c>
    </row>
    <row r="3736" spans="1:2" x14ac:dyDescent="0.25">
      <c r="A3736" s="2">
        <v>121</v>
      </c>
      <c r="B3736" s="2">
        <v>7.4</v>
      </c>
    </row>
    <row r="3737" spans="1:2" x14ac:dyDescent="0.25">
      <c r="A3737" s="2">
        <v>118</v>
      </c>
      <c r="B3737" s="2">
        <v>6.7</v>
      </c>
    </row>
    <row r="3738" spans="1:2" x14ac:dyDescent="0.25">
      <c r="A3738" s="2">
        <v>98</v>
      </c>
      <c r="B3738" s="2">
        <v>6.8</v>
      </c>
    </row>
    <row r="3739" spans="1:2" x14ac:dyDescent="0.25">
      <c r="A3739" s="2">
        <v>82</v>
      </c>
      <c r="B3739" s="2">
        <v>5.4</v>
      </c>
    </row>
    <row r="3740" spans="1:2" x14ac:dyDescent="0.25">
      <c r="A3740" s="2">
        <v>101</v>
      </c>
      <c r="B3740" s="2">
        <v>5.5</v>
      </c>
    </row>
    <row r="3741" spans="1:2" x14ac:dyDescent="0.25">
      <c r="A3741" s="2">
        <v>106</v>
      </c>
      <c r="B3741" s="2">
        <v>7.4</v>
      </c>
    </row>
    <row r="3742" spans="1:2" x14ac:dyDescent="0.25">
      <c r="A3742" s="2">
        <v>90</v>
      </c>
      <c r="B3742" s="2">
        <v>5.7</v>
      </c>
    </row>
    <row r="3743" spans="1:2" x14ac:dyDescent="0.25">
      <c r="A3743" s="2">
        <v>79</v>
      </c>
      <c r="B3743" s="2">
        <v>5.4</v>
      </c>
    </row>
    <row r="3744" spans="1:2" x14ac:dyDescent="0.25">
      <c r="A3744" s="2">
        <v>87</v>
      </c>
      <c r="B3744" s="2">
        <v>3.2</v>
      </c>
    </row>
    <row r="3745" spans="1:2" x14ac:dyDescent="0.25">
      <c r="A3745" s="2">
        <v>105</v>
      </c>
      <c r="B3745" s="2">
        <v>7.8</v>
      </c>
    </row>
    <row r="3746" spans="1:2" x14ac:dyDescent="0.25">
      <c r="A3746" s="2">
        <v>89</v>
      </c>
      <c r="B3746" s="2">
        <v>5.3</v>
      </c>
    </row>
    <row r="3747" spans="1:2" x14ac:dyDescent="0.25">
      <c r="A3747" s="2">
        <v>100</v>
      </c>
      <c r="B3747" s="2">
        <v>7.2</v>
      </c>
    </row>
    <row r="3748" spans="1:2" x14ac:dyDescent="0.25">
      <c r="A3748" s="2">
        <v>92</v>
      </c>
      <c r="B3748" s="2">
        <v>6.2</v>
      </c>
    </row>
    <row r="3749" spans="1:2" x14ac:dyDescent="0.25">
      <c r="A3749" s="2">
        <v>97</v>
      </c>
      <c r="B3749" s="2">
        <v>5.9</v>
      </c>
    </row>
    <row r="3750" spans="1:2" x14ac:dyDescent="0.25">
      <c r="A3750" s="2">
        <v>100</v>
      </c>
      <c r="B3750" s="2">
        <v>7.3</v>
      </c>
    </row>
    <row r="3751" spans="1:2" x14ac:dyDescent="0.25">
      <c r="A3751" s="2">
        <v>96</v>
      </c>
      <c r="B3751" s="2">
        <v>6.7</v>
      </c>
    </row>
    <row r="3752" spans="1:2" x14ac:dyDescent="0.25">
      <c r="A3752" s="2">
        <v>104</v>
      </c>
      <c r="B3752" s="2">
        <v>5.7</v>
      </c>
    </row>
    <row r="3753" spans="1:2" x14ac:dyDescent="0.25">
      <c r="A3753" s="2">
        <v>117</v>
      </c>
      <c r="B3753" s="2">
        <v>7.1</v>
      </c>
    </row>
    <row r="3754" spans="1:2" x14ac:dyDescent="0.25">
      <c r="A3754" s="2">
        <v>90</v>
      </c>
      <c r="B3754" s="2">
        <v>7.2</v>
      </c>
    </row>
    <row r="3755" spans="1:2" x14ac:dyDescent="0.25">
      <c r="A3755" s="2">
        <v>115</v>
      </c>
      <c r="B3755" s="2">
        <v>7.4</v>
      </c>
    </row>
    <row r="3756" spans="1:2" x14ac:dyDescent="0.25">
      <c r="A3756" s="2">
        <v>108</v>
      </c>
      <c r="B3756" s="2">
        <v>7.7</v>
      </c>
    </row>
    <row r="3757" spans="1:2" x14ac:dyDescent="0.25">
      <c r="A3757" s="2">
        <v>109</v>
      </c>
      <c r="B3757" s="2">
        <v>7.4</v>
      </c>
    </row>
    <row r="3758" spans="1:2" x14ac:dyDescent="0.25">
      <c r="A3758" s="2">
        <v>102</v>
      </c>
      <c r="B3758" s="2">
        <v>8.4</v>
      </c>
    </row>
    <row r="3759" spans="1:2" x14ac:dyDescent="0.25">
      <c r="A3759" s="2">
        <v>100</v>
      </c>
      <c r="B3759" s="2">
        <v>7.1</v>
      </c>
    </row>
    <row r="3760" spans="1:2" x14ac:dyDescent="0.25">
      <c r="A3760" s="2">
        <v>115</v>
      </c>
      <c r="B3760" s="2">
        <v>7.2</v>
      </c>
    </row>
    <row r="3761" spans="1:2" x14ac:dyDescent="0.25">
      <c r="A3761" s="2">
        <v>122</v>
      </c>
      <c r="B3761" s="2">
        <v>7.5</v>
      </c>
    </row>
    <row r="3762" spans="1:2" x14ac:dyDescent="0.25">
      <c r="A3762" s="2">
        <v>98</v>
      </c>
      <c r="B3762" s="2">
        <v>5.4</v>
      </c>
    </row>
    <row r="3763" spans="1:2" x14ac:dyDescent="0.25">
      <c r="A3763" s="2">
        <v>133</v>
      </c>
      <c r="B3763" s="2">
        <v>8.1</v>
      </c>
    </row>
    <row r="3764" spans="1:2" x14ac:dyDescent="0.25">
      <c r="A3764" s="2">
        <v>105</v>
      </c>
      <c r="B3764" s="2">
        <v>6</v>
      </c>
    </row>
    <row r="3765" spans="1:2" x14ac:dyDescent="0.25">
      <c r="A3765" s="2">
        <v>122</v>
      </c>
      <c r="B3765" s="2">
        <v>7.8</v>
      </c>
    </row>
    <row r="3766" spans="1:2" x14ac:dyDescent="0.25">
      <c r="A3766" s="2">
        <v>106</v>
      </c>
      <c r="B3766" s="2">
        <v>6.8</v>
      </c>
    </row>
    <row r="3767" spans="1:2" x14ac:dyDescent="0.25">
      <c r="A3767" s="2">
        <v>98</v>
      </c>
      <c r="B3767" s="2">
        <v>6.5</v>
      </c>
    </row>
    <row r="3768" spans="1:2" x14ac:dyDescent="0.25">
      <c r="A3768" s="2">
        <v>112</v>
      </c>
      <c r="B3768" s="2">
        <v>7.7</v>
      </c>
    </row>
    <row r="3769" spans="1:2" x14ac:dyDescent="0.25">
      <c r="A3769" s="2">
        <v>120</v>
      </c>
      <c r="B3769" s="2">
        <v>6.4</v>
      </c>
    </row>
    <row r="3770" spans="1:2" x14ac:dyDescent="0.25">
      <c r="A3770" s="2">
        <v>99</v>
      </c>
      <c r="B3770" s="2">
        <v>6.5</v>
      </c>
    </row>
    <row r="3771" spans="1:2" x14ac:dyDescent="0.25">
      <c r="A3771" s="2">
        <v>110</v>
      </c>
      <c r="B3771" s="2">
        <v>7.3</v>
      </c>
    </row>
    <row r="3772" spans="1:2" x14ac:dyDescent="0.25">
      <c r="A3772" s="2">
        <v>102</v>
      </c>
      <c r="B3772" s="2">
        <v>6.6</v>
      </c>
    </row>
    <row r="3773" spans="1:2" x14ac:dyDescent="0.25">
      <c r="A3773" s="2">
        <v>109</v>
      </c>
      <c r="B3773" s="2">
        <v>7.9</v>
      </c>
    </row>
    <row r="3774" spans="1:2" x14ac:dyDescent="0.25">
      <c r="A3774" s="2">
        <v>104</v>
      </c>
      <c r="B3774" s="2">
        <v>5.9</v>
      </c>
    </row>
    <row r="3775" spans="1:2" x14ac:dyDescent="0.25">
      <c r="A3775" s="2">
        <v>134</v>
      </c>
      <c r="B3775" s="2">
        <v>4.7</v>
      </c>
    </row>
    <row r="3776" spans="1:2" x14ac:dyDescent="0.25">
      <c r="A3776" s="2">
        <v>133</v>
      </c>
      <c r="B3776" s="2">
        <v>8.6999999999999993</v>
      </c>
    </row>
    <row r="3777" spans="1:2" x14ac:dyDescent="0.25">
      <c r="A3777" s="2">
        <v>85</v>
      </c>
      <c r="B3777" s="2">
        <v>5.9</v>
      </c>
    </row>
    <row r="3778" spans="1:2" x14ac:dyDescent="0.25">
      <c r="A3778" s="2">
        <v>87</v>
      </c>
      <c r="B3778" s="2">
        <v>6.7</v>
      </c>
    </row>
    <row r="3779" spans="1:2" x14ac:dyDescent="0.25">
      <c r="A3779" s="2">
        <v>130</v>
      </c>
      <c r="B3779" s="2">
        <v>8.5</v>
      </c>
    </row>
    <row r="3780" spans="1:2" x14ac:dyDescent="0.25">
      <c r="A3780" s="2">
        <v>103</v>
      </c>
      <c r="B3780" s="2">
        <v>5.8</v>
      </c>
    </row>
    <row r="3781" spans="1:2" x14ac:dyDescent="0.25">
      <c r="A3781" s="2">
        <v>112</v>
      </c>
      <c r="B3781" s="2">
        <v>6.1</v>
      </c>
    </row>
    <row r="3782" spans="1:2" x14ac:dyDescent="0.25">
      <c r="A3782" s="2">
        <v>89</v>
      </c>
      <c r="B3782" s="2">
        <v>7.3</v>
      </c>
    </row>
    <row r="3783" spans="1:2" x14ac:dyDescent="0.25">
      <c r="A3783" s="2">
        <v>124</v>
      </c>
      <c r="B3783" s="2">
        <v>6.7</v>
      </c>
    </row>
    <row r="3784" spans="1:2" x14ac:dyDescent="0.25">
      <c r="A3784" s="2">
        <v>101</v>
      </c>
      <c r="B3784" s="2">
        <v>7.6</v>
      </c>
    </row>
    <row r="3785" spans="1:2" x14ac:dyDescent="0.25">
      <c r="A3785" s="2">
        <v>133</v>
      </c>
      <c r="B3785" s="2">
        <v>7.2</v>
      </c>
    </row>
    <row r="3786" spans="1:2" x14ac:dyDescent="0.25">
      <c r="A3786" s="2">
        <v>112</v>
      </c>
      <c r="B3786" s="2">
        <v>6.2</v>
      </c>
    </row>
    <row r="3787" spans="1:2" x14ac:dyDescent="0.25">
      <c r="A3787" s="2">
        <v>111</v>
      </c>
      <c r="B3787" s="2">
        <v>5.8</v>
      </c>
    </row>
    <row r="3788" spans="1:2" x14ac:dyDescent="0.25">
      <c r="A3788" s="2">
        <v>98</v>
      </c>
      <c r="B3788" s="2">
        <v>5.2</v>
      </c>
    </row>
    <row r="3789" spans="1:2" x14ac:dyDescent="0.25">
      <c r="A3789" s="2">
        <v>93</v>
      </c>
      <c r="B3789" s="2">
        <v>7.1</v>
      </c>
    </row>
    <row r="3790" spans="1:2" x14ac:dyDescent="0.25">
      <c r="A3790" s="2">
        <v>104</v>
      </c>
      <c r="B3790" s="2">
        <v>6.5</v>
      </c>
    </row>
    <row r="3791" spans="1:2" x14ac:dyDescent="0.25">
      <c r="A3791" s="2">
        <v>112</v>
      </c>
      <c r="B3791" s="2">
        <v>7.3</v>
      </c>
    </row>
    <row r="3792" spans="1:2" x14ac:dyDescent="0.25">
      <c r="A3792" s="2">
        <v>94</v>
      </c>
      <c r="B3792" s="2">
        <v>6.2</v>
      </c>
    </row>
    <row r="3793" spans="1:2" x14ac:dyDescent="0.25">
      <c r="A3793" s="2">
        <v>90</v>
      </c>
      <c r="B3793" s="2">
        <v>5</v>
      </c>
    </row>
    <row r="3794" spans="1:2" x14ac:dyDescent="0.25">
      <c r="A3794" s="2">
        <v>96</v>
      </c>
      <c r="B3794" s="2">
        <v>8</v>
      </c>
    </row>
    <row r="3795" spans="1:2" x14ac:dyDescent="0.25">
      <c r="A3795" s="2">
        <v>101</v>
      </c>
      <c r="B3795" s="2">
        <v>7.8</v>
      </c>
    </row>
    <row r="3796" spans="1:2" x14ac:dyDescent="0.25">
      <c r="A3796" s="2">
        <v>93</v>
      </c>
      <c r="B3796" s="2">
        <v>8.1</v>
      </c>
    </row>
    <row r="3797" spans="1:2" x14ac:dyDescent="0.25">
      <c r="A3797" s="2">
        <v>152</v>
      </c>
      <c r="B3797" s="2">
        <v>6.7</v>
      </c>
    </row>
    <row r="3798" spans="1:2" x14ac:dyDescent="0.25">
      <c r="A3798" s="2">
        <v>150</v>
      </c>
      <c r="B3798" s="2">
        <v>6.1</v>
      </c>
    </row>
    <row r="3799" spans="1:2" x14ac:dyDescent="0.25">
      <c r="A3799" s="2">
        <v>112</v>
      </c>
      <c r="B3799" s="2">
        <v>7.1</v>
      </c>
    </row>
    <row r="3800" spans="1:2" x14ac:dyDescent="0.25">
      <c r="A3800" s="2">
        <v>95</v>
      </c>
      <c r="B3800" s="2">
        <v>5.6</v>
      </c>
    </row>
    <row r="3801" spans="1:2" x14ac:dyDescent="0.25">
      <c r="A3801" s="2">
        <v>111</v>
      </c>
      <c r="B3801" s="2">
        <v>7.6</v>
      </c>
    </row>
    <row r="3802" spans="1:2" x14ac:dyDescent="0.25">
      <c r="A3802" s="2">
        <v>86</v>
      </c>
      <c r="B3802" s="2">
        <v>4.3</v>
      </c>
    </row>
    <row r="3803" spans="1:2" x14ac:dyDescent="0.25">
      <c r="A3803" s="2">
        <v>108</v>
      </c>
      <c r="B3803" s="2">
        <v>7.3</v>
      </c>
    </row>
    <row r="3804" spans="1:2" x14ac:dyDescent="0.25">
      <c r="A3804" s="2">
        <v>105</v>
      </c>
      <c r="B3804" s="2">
        <v>7.3</v>
      </c>
    </row>
    <row r="3805" spans="1:2" x14ac:dyDescent="0.25">
      <c r="A3805" s="2">
        <v>91</v>
      </c>
      <c r="B3805" s="2">
        <v>4.5999999999999996</v>
      </c>
    </row>
    <row r="3806" spans="1:2" x14ac:dyDescent="0.25">
      <c r="A3806" s="2">
        <v>105</v>
      </c>
      <c r="B3806" s="2">
        <v>6.8</v>
      </c>
    </row>
    <row r="3807" spans="1:2" x14ac:dyDescent="0.25">
      <c r="A3807" s="2">
        <v>106</v>
      </c>
      <c r="B3807" s="2">
        <v>7.1</v>
      </c>
    </row>
    <row r="3808" spans="1:2" x14ac:dyDescent="0.25">
      <c r="A3808" s="2">
        <v>93</v>
      </c>
      <c r="B3808" s="2">
        <v>7.3</v>
      </c>
    </row>
    <row r="3809" spans="1:2" x14ac:dyDescent="0.25">
      <c r="A3809" s="2">
        <v>172</v>
      </c>
      <c r="B3809" s="2">
        <v>8.3000000000000007</v>
      </c>
    </row>
    <row r="3810" spans="1:2" x14ac:dyDescent="0.25">
      <c r="A3810" s="2">
        <v>109</v>
      </c>
      <c r="B3810" s="2">
        <v>5.4</v>
      </c>
    </row>
    <row r="3811" spans="1:2" x14ac:dyDescent="0.25">
      <c r="A3811" s="2">
        <v>93</v>
      </c>
      <c r="B3811" s="2">
        <v>4</v>
      </c>
    </row>
    <row r="3812" spans="1:2" x14ac:dyDescent="0.25">
      <c r="A3812" s="2">
        <v>165</v>
      </c>
      <c r="B3812" s="2">
        <v>8</v>
      </c>
    </row>
    <row r="3813" spans="1:2" x14ac:dyDescent="0.25">
      <c r="A3813" s="2">
        <v>96</v>
      </c>
      <c r="B3813" s="2">
        <v>6.7</v>
      </c>
    </row>
    <row r="3814" spans="1:2" x14ac:dyDescent="0.25">
      <c r="A3814" s="2">
        <v>119</v>
      </c>
      <c r="B3814" s="2">
        <v>5.7</v>
      </c>
    </row>
    <row r="3815" spans="1:2" x14ac:dyDescent="0.25">
      <c r="A3815" s="2">
        <v>93</v>
      </c>
      <c r="B3815" s="2">
        <v>4.5999999999999996</v>
      </c>
    </row>
    <row r="3816" spans="1:2" x14ac:dyDescent="0.25">
      <c r="A3816" s="2">
        <v>82</v>
      </c>
      <c r="B3816" s="2">
        <v>4</v>
      </c>
    </row>
    <row r="3817" spans="1:2" x14ac:dyDescent="0.25">
      <c r="A3817" s="2">
        <v>101</v>
      </c>
      <c r="B3817" s="2">
        <v>7</v>
      </c>
    </row>
    <row r="3818" spans="1:2" x14ac:dyDescent="0.25">
      <c r="A3818" s="2">
        <v>120</v>
      </c>
      <c r="B3818" s="2">
        <v>7.4</v>
      </c>
    </row>
    <row r="3819" spans="1:2" x14ac:dyDescent="0.25">
      <c r="A3819" s="2">
        <v>81</v>
      </c>
      <c r="B3819" s="2">
        <v>5.9</v>
      </c>
    </row>
    <row r="3820" spans="1:2" x14ac:dyDescent="0.25">
      <c r="A3820" s="2">
        <v>82</v>
      </c>
      <c r="B3820" s="2">
        <v>4.5999999999999996</v>
      </c>
    </row>
    <row r="3821" spans="1:2" x14ac:dyDescent="0.25">
      <c r="A3821" s="2">
        <v>107</v>
      </c>
      <c r="B3821" s="2">
        <v>4.8</v>
      </c>
    </row>
    <row r="3822" spans="1:2" x14ac:dyDescent="0.25">
      <c r="A3822" s="2">
        <v>105</v>
      </c>
      <c r="B3822" s="2">
        <v>7.5</v>
      </c>
    </row>
    <row r="3823" spans="1:2" x14ac:dyDescent="0.25">
      <c r="A3823" s="2">
        <v>86</v>
      </c>
      <c r="B3823" s="2">
        <v>4.7</v>
      </c>
    </row>
    <row r="3824" spans="1:2" x14ac:dyDescent="0.25">
      <c r="A3824" s="2">
        <v>110</v>
      </c>
      <c r="B3824" s="2">
        <v>6.7</v>
      </c>
    </row>
    <row r="3825" spans="1:2" x14ac:dyDescent="0.25">
      <c r="A3825" s="2">
        <v>127</v>
      </c>
      <c r="B3825" s="2">
        <v>6.3</v>
      </c>
    </row>
    <row r="3826" spans="1:2" x14ac:dyDescent="0.25">
      <c r="A3826" s="2">
        <v>90</v>
      </c>
      <c r="B3826" s="2">
        <v>6</v>
      </c>
    </row>
    <row r="3827" spans="1:2" x14ac:dyDescent="0.25">
      <c r="A3827" s="2">
        <v>110</v>
      </c>
      <c r="B3827" s="2">
        <v>6.7</v>
      </c>
    </row>
    <row r="3828" spans="1:2" x14ac:dyDescent="0.25">
      <c r="A3828" s="2">
        <v>104</v>
      </c>
      <c r="B3828" s="2">
        <v>7.1</v>
      </c>
    </row>
    <row r="3829" spans="1:2" x14ac:dyDescent="0.25">
      <c r="A3829" s="2">
        <v>96</v>
      </c>
      <c r="B3829" s="2">
        <v>2.7</v>
      </c>
    </row>
    <row r="3830" spans="1:2" x14ac:dyDescent="0.25">
      <c r="A3830" s="2">
        <v>110</v>
      </c>
      <c r="B3830" s="2">
        <v>7.3</v>
      </c>
    </row>
    <row r="3831" spans="1:2" x14ac:dyDescent="0.25">
      <c r="A3831" s="2">
        <v>84</v>
      </c>
      <c r="B3831" s="2">
        <v>7.6</v>
      </c>
    </row>
    <row r="3832" spans="1:2" x14ac:dyDescent="0.25">
      <c r="A3832" s="2">
        <v>94</v>
      </c>
      <c r="B3832" s="2">
        <v>5.8</v>
      </c>
    </row>
    <row r="3833" spans="1:2" x14ac:dyDescent="0.25">
      <c r="A3833" s="2">
        <v>93</v>
      </c>
      <c r="B3833" s="2">
        <v>6.5</v>
      </c>
    </row>
    <row r="3834" spans="1:2" x14ac:dyDescent="0.25">
      <c r="A3834" s="2">
        <v>96</v>
      </c>
      <c r="B3834" s="2">
        <v>6.6</v>
      </c>
    </row>
    <row r="3835" spans="1:2" x14ac:dyDescent="0.25">
      <c r="A3835" s="2">
        <v>88</v>
      </c>
      <c r="B3835" s="2">
        <v>6.2</v>
      </c>
    </row>
    <row r="3836" spans="1:2" x14ac:dyDescent="0.25">
      <c r="A3836" s="2">
        <v>101</v>
      </c>
      <c r="B3836" s="2">
        <v>6.9</v>
      </c>
    </row>
    <row r="3837" spans="1:2" x14ac:dyDescent="0.25">
      <c r="A3837" s="2">
        <v>102</v>
      </c>
      <c r="B3837" s="2">
        <v>8.5</v>
      </c>
    </row>
    <row r="3838" spans="1:2" x14ac:dyDescent="0.25">
      <c r="A3838" s="2">
        <v>87</v>
      </c>
      <c r="B3838" s="2">
        <v>4.8</v>
      </c>
    </row>
    <row r="3839" spans="1:2" x14ac:dyDescent="0.25">
      <c r="A3839" s="2">
        <v>83</v>
      </c>
      <c r="B3839" s="2">
        <v>6.6</v>
      </c>
    </row>
    <row r="3840" spans="1:2" x14ac:dyDescent="0.25">
      <c r="A3840" s="2">
        <v>103</v>
      </c>
      <c r="B3840" s="2">
        <v>5.7</v>
      </c>
    </row>
    <row r="3841" spans="1:2" x14ac:dyDescent="0.25">
      <c r="A3841" s="2">
        <v>99</v>
      </c>
      <c r="B3841" s="2">
        <v>7</v>
      </c>
    </row>
    <row r="3842" spans="1:2" x14ac:dyDescent="0.25">
      <c r="A3842" s="2">
        <v>106</v>
      </c>
      <c r="B3842" s="2">
        <v>5.4</v>
      </c>
    </row>
    <row r="3843" spans="1:2" x14ac:dyDescent="0.25">
      <c r="A3843" s="2">
        <v>115</v>
      </c>
      <c r="B3843" s="2">
        <v>7.1</v>
      </c>
    </row>
    <row r="3844" spans="1:2" x14ac:dyDescent="0.25">
      <c r="A3844" s="2">
        <v>117</v>
      </c>
      <c r="B3844" s="2">
        <v>6.9</v>
      </c>
    </row>
    <row r="3845" spans="1:2" x14ac:dyDescent="0.25">
      <c r="A3845" s="2">
        <v>99</v>
      </c>
      <c r="B3845" s="2">
        <v>6.6</v>
      </c>
    </row>
    <row r="3846" spans="1:2" x14ac:dyDescent="0.25">
      <c r="A3846" s="2">
        <v>102</v>
      </c>
      <c r="B3846" s="2">
        <v>5.9</v>
      </c>
    </row>
    <row r="3847" spans="1:2" x14ac:dyDescent="0.25">
      <c r="A3847" s="2">
        <v>85</v>
      </c>
      <c r="B3847" s="2">
        <v>6.3</v>
      </c>
    </row>
    <row r="3848" spans="1:2" x14ac:dyDescent="0.25">
      <c r="A3848" s="2">
        <v>86</v>
      </c>
      <c r="B3848" s="2">
        <v>6.3</v>
      </c>
    </row>
    <row r="3849" spans="1:2" x14ac:dyDescent="0.25">
      <c r="A3849" s="2">
        <v>120</v>
      </c>
      <c r="B3849" s="2">
        <v>7.7</v>
      </c>
    </row>
    <row r="3850" spans="1:2" x14ac:dyDescent="0.25">
      <c r="A3850" s="2">
        <v>106</v>
      </c>
      <c r="B3850" s="2">
        <v>7</v>
      </c>
    </row>
    <row r="3851" spans="1:2" x14ac:dyDescent="0.25">
      <c r="A3851" s="2">
        <v>103</v>
      </c>
      <c r="B3851" s="2">
        <v>6.3</v>
      </c>
    </row>
    <row r="3852" spans="1:2" x14ac:dyDescent="0.25">
      <c r="A3852" s="2">
        <v>93</v>
      </c>
      <c r="B3852" s="2">
        <v>5.9</v>
      </c>
    </row>
    <row r="3853" spans="1:2" x14ac:dyDescent="0.25">
      <c r="A3853" s="2">
        <v>112</v>
      </c>
      <c r="B3853" s="2">
        <v>6.2</v>
      </c>
    </row>
    <row r="3854" spans="1:2" x14ac:dyDescent="0.25">
      <c r="A3854" s="2">
        <v>100</v>
      </c>
      <c r="B3854" s="2">
        <v>5</v>
      </c>
    </row>
    <row r="3855" spans="1:2" x14ac:dyDescent="0.25">
      <c r="A3855" s="2">
        <v>113</v>
      </c>
      <c r="B3855" s="2">
        <v>7.7</v>
      </c>
    </row>
    <row r="3856" spans="1:2" x14ac:dyDescent="0.25">
      <c r="A3856" s="2">
        <v>98</v>
      </c>
      <c r="B3856" s="2">
        <v>6.5</v>
      </c>
    </row>
    <row r="3857" spans="1:2" x14ac:dyDescent="0.25">
      <c r="A3857" s="2">
        <v>92</v>
      </c>
      <c r="B3857" s="2">
        <v>5.8</v>
      </c>
    </row>
    <row r="3858" spans="1:2" x14ac:dyDescent="0.25">
      <c r="A3858" s="2">
        <v>106</v>
      </c>
      <c r="B3858" s="2">
        <v>6.1</v>
      </c>
    </row>
    <row r="3859" spans="1:2" x14ac:dyDescent="0.25">
      <c r="A3859" s="2">
        <v>119</v>
      </c>
      <c r="B3859" s="2">
        <v>6</v>
      </c>
    </row>
    <row r="3860" spans="1:2" x14ac:dyDescent="0.25">
      <c r="A3860" s="2">
        <v>99</v>
      </c>
      <c r="B3860" s="2">
        <v>6.3</v>
      </c>
    </row>
    <row r="3861" spans="1:2" x14ac:dyDescent="0.25">
      <c r="A3861" s="2">
        <v>90</v>
      </c>
      <c r="B3861" s="2">
        <v>6.3</v>
      </c>
    </row>
    <row r="3862" spans="1:2" x14ac:dyDescent="0.25">
      <c r="A3862" s="2">
        <v>120</v>
      </c>
      <c r="B3862" s="2">
        <v>7.5</v>
      </c>
    </row>
    <row r="3863" spans="1:2" x14ac:dyDescent="0.25">
      <c r="A3863" s="2">
        <v>168</v>
      </c>
      <c r="B3863" s="2">
        <v>7.6</v>
      </c>
    </row>
    <row r="3864" spans="1:2" x14ac:dyDescent="0.25">
      <c r="A3864" s="2">
        <v>93</v>
      </c>
      <c r="B3864" s="2">
        <v>5.2</v>
      </c>
    </row>
    <row r="3865" spans="1:2" x14ac:dyDescent="0.25">
      <c r="A3865" s="2">
        <v>96</v>
      </c>
      <c r="B3865" s="2">
        <v>7.8</v>
      </c>
    </row>
    <row r="3866" spans="1:2" x14ac:dyDescent="0.25">
      <c r="A3866" s="2">
        <v>103</v>
      </c>
      <c r="B3866" s="2">
        <v>6.6</v>
      </c>
    </row>
    <row r="3867" spans="1:2" x14ac:dyDescent="0.25">
      <c r="A3867" s="2">
        <v>93</v>
      </c>
      <c r="B3867" s="2">
        <v>4.7</v>
      </c>
    </row>
    <row r="3868" spans="1:2" x14ac:dyDescent="0.25">
      <c r="A3868" s="2">
        <v>84</v>
      </c>
      <c r="B3868" s="2">
        <v>6.7</v>
      </c>
    </row>
    <row r="3869" spans="1:2" x14ac:dyDescent="0.25">
      <c r="A3869" s="2">
        <v>81</v>
      </c>
      <c r="B3869" s="2">
        <v>4.2</v>
      </c>
    </row>
    <row r="3870" spans="1:2" x14ac:dyDescent="0.25">
      <c r="A3870" s="2">
        <v>84</v>
      </c>
      <c r="B3870" s="2">
        <v>6.3</v>
      </c>
    </row>
    <row r="3871" spans="1:2" x14ac:dyDescent="0.25">
      <c r="A3871" s="2">
        <v>94</v>
      </c>
      <c r="B3871" s="2">
        <v>4.7</v>
      </c>
    </row>
    <row r="3872" spans="1:2" x14ac:dyDescent="0.25">
      <c r="A3872" s="2">
        <v>141</v>
      </c>
      <c r="B3872" s="2">
        <v>6</v>
      </c>
    </row>
    <row r="3873" spans="1:2" x14ac:dyDescent="0.25">
      <c r="A3873" s="2">
        <v>120</v>
      </c>
      <c r="B3873" s="2">
        <v>7.9</v>
      </c>
    </row>
    <row r="3874" spans="1:2" x14ac:dyDescent="0.25">
      <c r="A3874" s="2">
        <v>121</v>
      </c>
      <c r="B3874" s="2">
        <v>8.1</v>
      </c>
    </row>
    <row r="3875" spans="1:2" x14ac:dyDescent="0.25">
      <c r="A3875" s="2">
        <v>226</v>
      </c>
      <c r="B3875" s="2">
        <v>8.1999999999999993</v>
      </c>
    </row>
    <row r="3876" spans="1:2" x14ac:dyDescent="0.25">
      <c r="A3876" s="2">
        <v>104</v>
      </c>
      <c r="B3876" s="2">
        <v>6</v>
      </c>
    </row>
    <row r="3877" spans="1:2" x14ac:dyDescent="0.25">
      <c r="A3877" s="2">
        <v>152</v>
      </c>
      <c r="B3877" s="2">
        <v>6.8</v>
      </c>
    </row>
    <row r="3878" spans="1:2" x14ac:dyDescent="0.25">
      <c r="A3878" s="2">
        <v>92</v>
      </c>
      <c r="B3878" s="2">
        <v>7.3</v>
      </c>
    </row>
    <row r="3879" spans="1:2" x14ac:dyDescent="0.25">
      <c r="A3879" s="2">
        <v>107</v>
      </c>
      <c r="B3879" s="2">
        <v>7</v>
      </c>
    </row>
    <row r="3880" spans="1:2" x14ac:dyDescent="0.25">
      <c r="A3880" s="2">
        <v>97</v>
      </c>
      <c r="B3880" s="2">
        <v>7.3</v>
      </c>
    </row>
    <row r="3881" spans="1:2" x14ac:dyDescent="0.25">
      <c r="A3881" s="2">
        <v>115</v>
      </c>
      <c r="B3881" s="2">
        <v>7.5</v>
      </c>
    </row>
    <row r="3882" spans="1:2" x14ac:dyDescent="0.25">
      <c r="A3882" s="2">
        <v>95</v>
      </c>
      <c r="B3882" s="2">
        <v>6.8</v>
      </c>
    </row>
    <row r="3883" spans="1:2" x14ac:dyDescent="0.25">
      <c r="A3883" s="2">
        <v>102</v>
      </c>
      <c r="B3883" s="2">
        <v>7.1</v>
      </c>
    </row>
    <row r="3884" spans="1:2" x14ac:dyDescent="0.25">
      <c r="A3884" s="2">
        <v>99</v>
      </c>
      <c r="B3884" s="2">
        <v>6.9</v>
      </c>
    </row>
    <row r="3885" spans="1:2" x14ac:dyDescent="0.25">
      <c r="A3885" s="2">
        <v>109</v>
      </c>
      <c r="B3885" s="2">
        <v>6.9</v>
      </c>
    </row>
    <row r="3886" spans="1:2" x14ac:dyDescent="0.25">
      <c r="A3886" s="2">
        <v>113</v>
      </c>
      <c r="B3886" s="2">
        <v>6.9</v>
      </c>
    </row>
    <row r="3887" spans="1:2" x14ac:dyDescent="0.25">
      <c r="A3887" s="2">
        <v>113</v>
      </c>
      <c r="B3887" s="2">
        <v>7.9</v>
      </c>
    </row>
    <row r="3888" spans="1:2" x14ac:dyDescent="0.25">
      <c r="A3888" s="2">
        <v>91</v>
      </c>
      <c r="B3888" s="2">
        <v>7.2</v>
      </c>
    </row>
    <row r="3889" spans="1:2" x14ac:dyDescent="0.25">
      <c r="A3889" s="2">
        <v>88</v>
      </c>
      <c r="B3889" s="2">
        <v>7.8</v>
      </c>
    </row>
    <row r="3890" spans="1:2" x14ac:dyDescent="0.25">
      <c r="A3890" s="2">
        <v>88</v>
      </c>
      <c r="B3890" s="2">
        <v>3.5</v>
      </c>
    </row>
    <row r="3891" spans="1:2" x14ac:dyDescent="0.25">
      <c r="A3891" s="2">
        <v>97</v>
      </c>
      <c r="B3891" s="2">
        <v>7.3</v>
      </c>
    </row>
    <row r="3892" spans="1:2" x14ac:dyDescent="0.25">
      <c r="A3892" s="2">
        <v>97</v>
      </c>
      <c r="B3892" s="2">
        <v>7.5</v>
      </c>
    </row>
    <row r="3893" spans="1:2" x14ac:dyDescent="0.25">
      <c r="A3893" s="2">
        <v>85</v>
      </c>
      <c r="B3893" s="2">
        <v>6</v>
      </c>
    </row>
    <row r="3894" spans="1:2" x14ac:dyDescent="0.25">
      <c r="A3894" s="2">
        <v>121</v>
      </c>
      <c r="B3894" s="2">
        <v>7.3</v>
      </c>
    </row>
    <row r="3895" spans="1:2" x14ac:dyDescent="0.25">
      <c r="A3895" s="2">
        <v>134</v>
      </c>
      <c r="B3895" s="2">
        <v>8</v>
      </c>
    </row>
    <row r="3896" spans="1:2" x14ac:dyDescent="0.25">
      <c r="A3896" s="2">
        <v>149</v>
      </c>
      <c r="B3896" s="2">
        <v>7.6</v>
      </c>
    </row>
    <row r="3897" spans="1:2" x14ac:dyDescent="0.25">
      <c r="A3897" s="2">
        <v>121</v>
      </c>
      <c r="B3897" s="2">
        <v>7</v>
      </c>
    </row>
    <row r="3898" spans="1:2" x14ac:dyDescent="0.25">
      <c r="A3898" s="2">
        <v>116</v>
      </c>
      <c r="B3898" s="2">
        <v>7.5</v>
      </c>
    </row>
    <row r="3899" spans="1:2" x14ac:dyDescent="0.25">
      <c r="A3899" s="2">
        <v>92</v>
      </c>
      <c r="B3899" s="2">
        <v>6.8</v>
      </c>
    </row>
    <row r="3900" spans="1:2" x14ac:dyDescent="0.25">
      <c r="A3900" s="2">
        <v>93</v>
      </c>
      <c r="B3900" s="2">
        <v>3.9</v>
      </c>
    </row>
    <row r="3901" spans="1:2" x14ac:dyDescent="0.25">
      <c r="A3901" s="2">
        <v>96</v>
      </c>
      <c r="B3901" s="2">
        <v>6.1</v>
      </c>
    </row>
    <row r="3902" spans="1:2" x14ac:dyDescent="0.25">
      <c r="A3902" s="2">
        <v>105</v>
      </c>
      <c r="B3902" s="2">
        <v>7.5</v>
      </c>
    </row>
    <row r="3903" spans="1:2" x14ac:dyDescent="0.25">
      <c r="A3903" s="2">
        <v>129</v>
      </c>
      <c r="B3903" s="2">
        <v>8.1999999999999993</v>
      </c>
    </row>
    <row r="3904" spans="1:2" x14ac:dyDescent="0.25">
      <c r="A3904" s="2">
        <v>87</v>
      </c>
      <c r="B3904" s="2">
        <v>7.2</v>
      </c>
    </row>
    <row r="3905" spans="1:2" x14ac:dyDescent="0.25">
      <c r="A3905" s="2">
        <v>94</v>
      </c>
      <c r="B3905" s="2">
        <v>4.8</v>
      </c>
    </row>
    <row r="3906" spans="1:2" x14ac:dyDescent="0.25">
      <c r="A3906" s="2">
        <v>37</v>
      </c>
      <c r="B3906" s="2">
        <v>7.8</v>
      </c>
    </row>
    <row r="3907" spans="1:2" x14ac:dyDescent="0.25">
      <c r="A3907" s="2">
        <v>81</v>
      </c>
      <c r="B3907" s="2">
        <v>5.2</v>
      </c>
    </row>
    <row r="3908" spans="1:2" x14ac:dyDescent="0.25">
      <c r="A3908" s="2">
        <v>97</v>
      </c>
      <c r="B3908" s="2">
        <v>3.3</v>
      </c>
    </row>
    <row r="3909" spans="1:2" x14ac:dyDescent="0.25">
      <c r="A3909" s="2">
        <v>106</v>
      </c>
      <c r="B3909" s="2">
        <v>6.8</v>
      </c>
    </row>
    <row r="3910" spans="1:2" x14ac:dyDescent="0.25">
      <c r="A3910" s="2">
        <v>103</v>
      </c>
      <c r="B3910" s="2">
        <v>7</v>
      </c>
    </row>
    <row r="3911" spans="1:2" x14ac:dyDescent="0.25">
      <c r="A3911" s="2">
        <v>101</v>
      </c>
      <c r="B3911" s="2">
        <v>6.5</v>
      </c>
    </row>
    <row r="3912" spans="1:2" x14ac:dyDescent="0.25">
      <c r="A3912" s="2">
        <v>102</v>
      </c>
      <c r="B3912" s="2">
        <v>5.7</v>
      </c>
    </row>
    <row r="3913" spans="1:2" x14ac:dyDescent="0.25">
      <c r="A3913" s="2">
        <v>98</v>
      </c>
      <c r="B3913" s="2">
        <v>6.4</v>
      </c>
    </row>
    <row r="3914" spans="1:2" x14ac:dyDescent="0.25">
      <c r="A3914" s="2">
        <v>91</v>
      </c>
      <c r="B3914" s="2">
        <v>5.3</v>
      </c>
    </row>
    <row r="3915" spans="1:2" x14ac:dyDescent="0.25">
      <c r="A3915" s="2">
        <v>105</v>
      </c>
      <c r="B3915" s="2">
        <v>4.7</v>
      </c>
    </row>
    <row r="3916" spans="1:2" x14ac:dyDescent="0.25">
      <c r="A3916" s="2">
        <v>98</v>
      </c>
      <c r="B3916" s="2">
        <v>6.1</v>
      </c>
    </row>
    <row r="3917" spans="1:2" x14ac:dyDescent="0.25">
      <c r="A3917" s="2">
        <v>104</v>
      </c>
      <c r="B3917" s="2">
        <v>5.5</v>
      </c>
    </row>
    <row r="3918" spans="1:2" x14ac:dyDescent="0.25">
      <c r="A3918" s="2">
        <v>96</v>
      </c>
      <c r="B3918" s="2">
        <v>4.8</v>
      </c>
    </row>
    <row r="3919" spans="1:2" x14ac:dyDescent="0.25">
      <c r="A3919" s="2">
        <v>148</v>
      </c>
      <c r="B3919" s="2">
        <v>8.4</v>
      </c>
    </row>
    <row r="3920" spans="1:2" x14ac:dyDescent="0.25">
      <c r="A3920" s="2">
        <v>100</v>
      </c>
      <c r="B3920" s="2">
        <v>7</v>
      </c>
    </row>
    <row r="3921" spans="1:2" x14ac:dyDescent="0.25">
      <c r="A3921" s="2">
        <v>86</v>
      </c>
      <c r="B3921" s="2">
        <v>3.3</v>
      </c>
    </row>
    <row r="3922" spans="1:2" x14ac:dyDescent="0.25">
      <c r="A3922" s="2">
        <v>92</v>
      </c>
      <c r="B3922" s="2">
        <v>5.4</v>
      </c>
    </row>
    <row r="3923" spans="1:2" x14ac:dyDescent="0.25">
      <c r="A3923" s="2">
        <v>88</v>
      </c>
      <c r="B3923" s="2">
        <v>4.8</v>
      </c>
    </row>
    <row r="3924" spans="1:2" x14ac:dyDescent="0.25">
      <c r="A3924" s="2">
        <v>90</v>
      </c>
      <c r="B3924" s="2">
        <v>3.1</v>
      </c>
    </row>
    <row r="3925" spans="1:2" x14ac:dyDescent="0.25">
      <c r="A3925" s="2">
        <v>94</v>
      </c>
      <c r="B3925" s="2">
        <v>6.7</v>
      </c>
    </row>
    <row r="3926" spans="1:2" x14ac:dyDescent="0.25">
      <c r="A3926" s="2">
        <v>80</v>
      </c>
      <c r="B3926" s="2">
        <v>7.6</v>
      </c>
    </row>
    <row r="3927" spans="1:2" x14ac:dyDescent="0.25">
      <c r="A3927" s="2">
        <v>107</v>
      </c>
      <c r="B3927" s="2">
        <v>7.1</v>
      </c>
    </row>
    <row r="3928" spans="1:2" x14ac:dyDescent="0.25">
      <c r="A3928" s="2">
        <v>99</v>
      </c>
      <c r="B3928" s="2">
        <v>6.1</v>
      </c>
    </row>
    <row r="3929" spans="1:2" x14ac:dyDescent="0.25">
      <c r="A3929" s="2">
        <v>92</v>
      </c>
      <c r="B3929" s="2">
        <v>6.5</v>
      </c>
    </row>
    <row r="3930" spans="1:2" x14ac:dyDescent="0.25">
      <c r="A3930" s="2">
        <v>107</v>
      </c>
      <c r="B3930" s="2">
        <v>8.5</v>
      </c>
    </row>
    <row r="3931" spans="1:2" x14ac:dyDescent="0.25">
      <c r="A3931" s="2">
        <v>135</v>
      </c>
      <c r="B3931" s="2">
        <v>8.6999999999999993</v>
      </c>
    </row>
    <row r="3932" spans="1:2" x14ac:dyDescent="0.25">
      <c r="A3932" s="2">
        <v>99</v>
      </c>
      <c r="B3932" s="2">
        <v>7.1</v>
      </c>
    </row>
    <row r="3933" spans="1:2" x14ac:dyDescent="0.25">
      <c r="A3933" s="2">
        <v>102</v>
      </c>
      <c r="B3933" s="2">
        <v>6.6</v>
      </c>
    </row>
    <row r="3934" spans="1:2" x14ac:dyDescent="0.25">
      <c r="A3934" s="2">
        <v>93</v>
      </c>
      <c r="B3934" s="2">
        <v>6.7</v>
      </c>
    </row>
    <row r="3935" spans="1:2" x14ac:dyDescent="0.25">
      <c r="A3935" s="2">
        <v>115</v>
      </c>
      <c r="B3935" s="2">
        <v>8.3000000000000007</v>
      </c>
    </row>
    <row r="3936" spans="1:2" x14ac:dyDescent="0.25">
      <c r="A3936" s="2">
        <v>94</v>
      </c>
      <c r="B3936" s="2">
        <v>8.1</v>
      </c>
    </row>
    <row r="3937" spans="1:2" x14ac:dyDescent="0.25">
      <c r="A3937" s="2">
        <v>91</v>
      </c>
      <c r="B3937" s="2">
        <v>7.4</v>
      </c>
    </row>
    <row r="3938" spans="1:2" x14ac:dyDescent="0.25">
      <c r="A3938" s="2">
        <v>98</v>
      </c>
      <c r="B3938" s="2">
        <v>6.6</v>
      </c>
    </row>
    <row r="3939" spans="1:2" x14ac:dyDescent="0.25">
      <c r="A3939" s="2">
        <v>97</v>
      </c>
      <c r="B3939" s="2">
        <v>4.5</v>
      </c>
    </row>
    <row r="3940" spans="1:2" x14ac:dyDescent="0.25">
      <c r="A3940" s="2">
        <v>92</v>
      </c>
      <c r="B3940" s="2">
        <v>6.4</v>
      </c>
    </row>
    <row r="3941" spans="1:2" x14ac:dyDescent="0.25">
      <c r="A3941" s="2">
        <v>128</v>
      </c>
      <c r="B3941" s="2">
        <v>7.5</v>
      </c>
    </row>
    <row r="3942" spans="1:2" x14ac:dyDescent="0.25">
      <c r="A3942" s="2">
        <v>136</v>
      </c>
      <c r="B3942" s="2">
        <v>8</v>
      </c>
    </row>
    <row r="3943" spans="1:2" x14ac:dyDescent="0.25">
      <c r="A3943" s="2">
        <v>113</v>
      </c>
      <c r="B3943" s="2">
        <v>8.1</v>
      </c>
    </row>
    <row r="3944" spans="1:2" x14ac:dyDescent="0.25">
      <c r="A3944" s="2">
        <v>99</v>
      </c>
      <c r="B3944" s="2">
        <v>7.2</v>
      </c>
    </row>
    <row r="3945" spans="1:2" x14ac:dyDescent="0.25">
      <c r="A3945" s="2">
        <v>101</v>
      </c>
      <c r="B3945" s="2">
        <v>7.5</v>
      </c>
    </row>
    <row r="3946" spans="1:2" x14ac:dyDescent="0.25">
      <c r="A3946" s="2">
        <v>105</v>
      </c>
      <c r="B3946" s="2">
        <v>7.2</v>
      </c>
    </row>
    <row r="3947" spans="1:2" x14ac:dyDescent="0.25">
      <c r="A3947" s="2">
        <v>95</v>
      </c>
      <c r="B3947" s="2">
        <v>6.4</v>
      </c>
    </row>
    <row r="3948" spans="1:2" x14ac:dyDescent="0.25">
      <c r="A3948" s="2">
        <v>109</v>
      </c>
      <c r="B3948" s="2">
        <v>7.6</v>
      </c>
    </row>
    <row r="3949" spans="1:2" x14ac:dyDescent="0.25">
      <c r="A3949" s="2">
        <v>110</v>
      </c>
      <c r="B3949" s="2">
        <v>7.8</v>
      </c>
    </row>
    <row r="3950" spans="1:2" x14ac:dyDescent="0.25">
      <c r="A3950" s="2">
        <v>108</v>
      </c>
      <c r="B3950" s="2">
        <v>5.7</v>
      </c>
    </row>
    <row r="3951" spans="1:2" x14ac:dyDescent="0.25">
      <c r="A3951" s="2">
        <v>118</v>
      </c>
      <c r="B3951" s="2">
        <v>8.6</v>
      </c>
    </row>
    <row r="3952" spans="1:2" x14ac:dyDescent="0.25">
      <c r="A3952" s="2">
        <v>94</v>
      </c>
      <c r="B3952" s="2">
        <v>8.1999999999999993</v>
      </c>
    </row>
    <row r="3953" spans="1:2" x14ac:dyDescent="0.25">
      <c r="A3953" s="2">
        <v>115</v>
      </c>
      <c r="B3953" s="2">
        <v>6.6</v>
      </c>
    </row>
    <row r="3954" spans="1:2" x14ac:dyDescent="0.25">
      <c r="A3954" s="2">
        <v>98</v>
      </c>
      <c r="B3954" s="2">
        <v>5.7</v>
      </c>
    </row>
    <row r="3955" spans="1:2" x14ac:dyDescent="0.25">
      <c r="A3955" s="2">
        <v>91</v>
      </c>
      <c r="B3955" s="2">
        <v>7.4</v>
      </c>
    </row>
    <row r="3956" spans="1:2" x14ac:dyDescent="0.25">
      <c r="A3956" s="2">
        <v>120</v>
      </c>
      <c r="B3956" s="2">
        <v>8</v>
      </c>
    </row>
    <row r="3957" spans="1:2" x14ac:dyDescent="0.25">
      <c r="A3957" s="2">
        <v>109</v>
      </c>
      <c r="B3957" s="2">
        <v>7.3</v>
      </c>
    </row>
    <row r="3958" spans="1:2" x14ac:dyDescent="0.25">
      <c r="A3958" s="2">
        <v>87</v>
      </c>
      <c r="B3958" s="2">
        <v>5.4</v>
      </c>
    </row>
    <row r="3959" spans="1:2" x14ac:dyDescent="0.25">
      <c r="A3959" s="2">
        <v>117</v>
      </c>
      <c r="B3959" s="2">
        <v>7.4</v>
      </c>
    </row>
    <row r="3960" spans="1:2" x14ac:dyDescent="0.25">
      <c r="A3960" s="2">
        <v>85</v>
      </c>
      <c r="B3960" s="2">
        <v>5.7</v>
      </c>
    </row>
    <row r="3961" spans="1:2" x14ac:dyDescent="0.25">
      <c r="A3961" s="2">
        <v>110</v>
      </c>
      <c r="B3961" s="2">
        <v>6.8</v>
      </c>
    </row>
    <row r="3962" spans="1:2" x14ac:dyDescent="0.25">
      <c r="A3962" s="2">
        <v>113</v>
      </c>
      <c r="B3962" s="2">
        <v>5.4</v>
      </c>
    </row>
    <row r="3963" spans="1:2" x14ac:dyDescent="0.25">
      <c r="A3963" s="2">
        <v>108</v>
      </c>
      <c r="B3963" s="2">
        <v>8.1</v>
      </c>
    </row>
    <row r="3964" spans="1:2" x14ac:dyDescent="0.25">
      <c r="A3964" s="2">
        <v>95</v>
      </c>
      <c r="B3964" s="2">
        <v>6.1</v>
      </c>
    </row>
    <row r="3965" spans="1:2" x14ac:dyDescent="0.25">
      <c r="A3965" s="2">
        <v>98</v>
      </c>
      <c r="B3965" s="2">
        <v>5.0999999999999996</v>
      </c>
    </row>
    <row r="3966" spans="1:2" x14ac:dyDescent="0.25">
      <c r="A3966" s="2">
        <v>93</v>
      </c>
      <c r="B3966" s="2">
        <v>5.6</v>
      </c>
    </row>
    <row r="3967" spans="1:2" x14ac:dyDescent="0.25">
      <c r="A3967" s="2">
        <v>86</v>
      </c>
      <c r="B3967" s="2">
        <v>5.9</v>
      </c>
    </row>
    <row r="3968" spans="1:2" x14ac:dyDescent="0.25">
      <c r="A3968" s="2">
        <v>161</v>
      </c>
      <c r="B3968" s="2">
        <v>8.1999999999999993</v>
      </c>
    </row>
    <row r="3969" spans="1:2" x14ac:dyDescent="0.25">
      <c r="A3969" s="2">
        <v>100</v>
      </c>
      <c r="B3969" s="2">
        <v>5.3</v>
      </c>
    </row>
    <row r="3970" spans="1:2" x14ac:dyDescent="0.25">
      <c r="A3970" s="2">
        <v>120</v>
      </c>
      <c r="B3970" s="2">
        <v>6.8</v>
      </c>
    </row>
    <row r="3971" spans="1:2" x14ac:dyDescent="0.25">
      <c r="A3971" s="2">
        <v>125</v>
      </c>
      <c r="B3971" s="2">
        <v>8.3000000000000007</v>
      </c>
    </row>
    <row r="3972" spans="1:2" x14ac:dyDescent="0.25">
      <c r="A3972" s="2">
        <v>91</v>
      </c>
      <c r="B3972" s="2">
        <v>4.3</v>
      </c>
    </row>
    <row r="3973" spans="1:2" x14ac:dyDescent="0.25">
      <c r="A3973" s="2">
        <v>128</v>
      </c>
      <c r="B3973" s="2">
        <v>6.7</v>
      </c>
    </row>
    <row r="3974" spans="1:2" x14ac:dyDescent="0.25">
      <c r="A3974" s="2">
        <v>100</v>
      </c>
      <c r="B3974" s="2">
        <v>7.2</v>
      </c>
    </row>
    <row r="3975" spans="1:2" x14ac:dyDescent="0.25">
      <c r="A3975" s="2">
        <v>84</v>
      </c>
      <c r="B3975" s="2">
        <v>6.9</v>
      </c>
    </row>
    <row r="3976" spans="1:2" x14ac:dyDescent="0.25">
      <c r="A3976" s="2">
        <v>97</v>
      </c>
      <c r="B3976" s="2">
        <v>6.6</v>
      </c>
    </row>
    <row r="3977" spans="1:2" x14ac:dyDescent="0.25">
      <c r="A3977" s="2">
        <v>84</v>
      </c>
      <c r="B3977" s="2">
        <v>5.9</v>
      </c>
    </row>
    <row r="3978" spans="1:2" x14ac:dyDescent="0.25">
      <c r="A3978" s="2">
        <v>146</v>
      </c>
      <c r="B3978" s="2">
        <v>7.9</v>
      </c>
    </row>
    <row r="3979" spans="1:2" x14ac:dyDescent="0.25">
      <c r="A3979" s="2">
        <v>186</v>
      </c>
      <c r="B3979" s="2">
        <v>8.3000000000000007</v>
      </c>
    </row>
    <row r="3980" spans="1:2" x14ac:dyDescent="0.25">
      <c r="A3980" s="2">
        <v>94</v>
      </c>
      <c r="B3980" s="2">
        <v>5.2</v>
      </c>
    </row>
    <row r="3981" spans="1:2" x14ac:dyDescent="0.25">
      <c r="A3981" s="2">
        <v>126</v>
      </c>
      <c r="B3981" s="2">
        <v>7.8</v>
      </c>
    </row>
    <row r="3982" spans="1:2" x14ac:dyDescent="0.25">
      <c r="A3982" s="2">
        <v>99</v>
      </c>
      <c r="B3982" s="2">
        <v>3</v>
      </c>
    </row>
    <row r="3983" spans="1:2" x14ac:dyDescent="0.25">
      <c r="A3983" s="2">
        <v>109</v>
      </c>
      <c r="B3983" s="2">
        <v>7.9</v>
      </c>
    </row>
    <row r="3984" spans="1:2" x14ac:dyDescent="0.25">
      <c r="A3984" s="2">
        <v>95</v>
      </c>
      <c r="B3984" s="2">
        <v>3.2</v>
      </c>
    </row>
    <row r="3985" spans="1:2" x14ac:dyDescent="0.25">
      <c r="A3985" s="2">
        <v>97</v>
      </c>
      <c r="B3985" s="2">
        <v>6.5</v>
      </c>
    </row>
    <row r="3986" spans="1:2" x14ac:dyDescent="0.25">
      <c r="A3986" s="2">
        <v>94</v>
      </c>
      <c r="B3986" s="2">
        <v>6.9</v>
      </c>
    </row>
    <row r="3987" spans="1:2" x14ac:dyDescent="0.25">
      <c r="A3987" s="2">
        <v>90</v>
      </c>
      <c r="B3987" s="2">
        <v>7</v>
      </c>
    </row>
    <row r="3988" spans="1:2" x14ac:dyDescent="0.25">
      <c r="A3988" s="2">
        <v>117</v>
      </c>
      <c r="B3988" s="2">
        <v>7.8</v>
      </c>
    </row>
    <row r="3989" spans="1:2" x14ac:dyDescent="0.25">
      <c r="A3989" s="2">
        <v>96</v>
      </c>
      <c r="B3989" s="2">
        <v>6.9</v>
      </c>
    </row>
    <row r="3990" spans="1:2" x14ac:dyDescent="0.25">
      <c r="A3990" s="2">
        <v>82</v>
      </c>
      <c r="B3990" s="2">
        <v>4.4000000000000004</v>
      </c>
    </row>
    <row r="3991" spans="1:2" x14ac:dyDescent="0.25">
      <c r="A3991" s="2">
        <v>109</v>
      </c>
      <c r="B3991" s="2">
        <v>6</v>
      </c>
    </row>
    <row r="3992" spans="1:2" x14ac:dyDescent="0.25">
      <c r="A3992" s="2">
        <v>90</v>
      </c>
      <c r="B3992" s="2">
        <v>6.6</v>
      </c>
    </row>
    <row r="3993" spans="1:2" x14ac:dyDescent="0.25">
      <c r="A3993" s="2">
        <v>89</v>
      </c>
      <c r="B3993" s="2">
        <v>7.8</v>
      </c>
    </row>
    <row r="3994" spans="1:2" x14ac:dyDescent="0.25">
      <c r="A3994" s="2">
        <v>98</v>
      </c>
      <c r="B3994" s="2">
        <v>5.3</v>
      </c>
    </row>
    <row r="3995" spans="1:2" x14ac:dyDescent="0.25">
      <c r="A3995" s="2">
        <v>95</v>
      </c>
      <c r="B3995" s="2">
        <v>5.3</v>
      </c>
    </row>
    <row r="3996" spans="1:2" x14ac:dyDescent="0.25">
      <c r="A3996" s="2">
        <v>94</v>
      </c>
      <c r="B3996" s="2">
        <v>8</v>
      </c>
    </row>
    <row r="3997" spans="1:2" x14ac:dyDescent="0.25">
      <c r="A3997" s="2">
        <v>104</v>
      </c>
      <c r="B3997" s="2">
        <v>7.1</v>
      </c>
    </row>
    <row r="3998" spans="1:2" x14ac:dyDescent="0.25">
      <c r="A3998" s="2">
        <v>87</v>
      </c>
      <c r="B3998" s="2">
        <v>5.4</v>
      </c>
    </row>
    <row r="3999" spans="1:2" x14ac:dyDescent="0.25">
      <c r="A3999" s="2">
        <v>108</v>
      </c>
      <c r="B3999" s="2">
        <v>6.9</v>
      </c>
    </row>
    <row r="4000" spans="1:2" x14ac:dyDescent="0.25">
      <c r="A4000" s="2">
        <v>86</v>
      </c>
      <c r="B4000" s="2">
        <v>7.4</v>
      </c>
    </row>
    <row r="4001" spans="1:2" x14ac:dyDescent="0.25">
      <c r="A4001" s="2">
        <v>94</v>
      </c>
      <c r="B4001" s="2">
        <v>7.3</v>
      </c>
    </row>
    <row r="4002" spans="1:2" x14ac:dyDescent="0.25">
      <c r="A4002" s="2">
        <v>134</v>
      </c>
      <c r="B4002" s="2">
        <v>7.8</v>
      </c>
    </row>
    <row r="4003" spans="1:2" x14ac:dyDescent="0.25">
      <c r="A4003" s="2">
        <v>89</v>
      </c>
      <c r="B4003" s="2">
        <v>6.6</v>
      </c>
    </row>
    <row r="4004" spans="1:2" x14ac:dyDescent="0.25">
      <c r="A4004" s="2">
        <v>102</v>
      </c>
      <c r="B4004" s="2">
        <v>5.4</v>
      </c>
    </row>
    <row r="4005" spans="1:2" x14ac:dyDescent="0.25">
      <c r="A4005" s="2">
        <v>120</v>
      </c>
      <c r="B4005" s="2">
        <v>8.4</v>
      </c>
    </row>
    <row r="4006" spans="1:2" x14ac:dyDescent="0.25">
      <c r="A4006" s="2">
        <v>110</v>
      </c>
      <c r="B4006" s="2">
        <v>6.3</v>
      </c>
    </row>
    <row r="4007" spans="1:2" x14ac:dyDescent="0.25">
      <c r="A4007" s="2">
        <v>86</v>
      </c>
      <c r="B4007" s="2">
        <v>6.1</v>
      </c>
    </row>
    <row r="4008" spans="1:2" x14ac:dyDescent="0.25">
      <c r="A4008" s="2">
        <v>101</v>
      </c>
      <c r="B4008" s="2">
        <v>5</v>
      </c>
    </row>
    <row r="4009" spans="1:2" x14ac:dyDescent="0.25">
      <c r="A4009" s="2">
        <v>102</v>
      </c>
      <c r="B4009" s="2">
        <v>6.9</v>
      </c>
    </row>
    <row r="4010" spans="1:2" x14ac:dyDescent="0.25">
      <c r="A4010" s="2">
        <v>87</v>
      </c>
      <c r="B4010" s="2">
        <v>7.2</v>
      </c>
    </row>
    <row r="4011" spans="1:2" x14ac:dyDescent="0.25">
      <c r="A4011" s="2">
        <v>123</v>
      </c>
      <c r="B4011" s="2">
        <v>7.3</v>
      </c>
    </row>
    <row r="4012" spans="1:2" x14ac:dyDescent="0.25">
      <c r="A4012" s="2">
        <v>99</v>
      </c>
      <c r="B4012" s="2">
        <v>5.7</v>
      </c>
    </row>
    <row r="4013" spans="1:2" x14ac:dyDescent="0.25">
      <c r="A4013" s="2">
        <v>87</v>
      </c>
      <c r="B4013" s="2">
        <v>5.3</v>
      </c>
    </row>
    <row r="4014" spans="1:2" x14ac:dyDescent="0.25">
      <c r="A4014" s="2">
        <v>120</v>
      </c>
      <c r="B4014" s="2">
        <v>5</v>
      </c>
    </row>
    <row r="4015" spans="1:2" x14ac:dyDescent="0.25">
      <c r="A4015" s="2">
        <v>93</v>
      </c>
      <c r="B4015" s="2">
        <v>5.3</v>
      </c>
    </row>
    <row r="4016" spans="1:2" x14ac:dyDescent="0.25">
      <c r="A4016" s="2">
        <v>111</v>
      </c>
      <c r="B4016" s="2">
        <v>6</v>
      </c>
    </row>
    <row r="4017" spans="1:2" x14ac:dyDescent="0.25">
      <c r="A4017" s="2">
        <v>98</v>
      </c>
      <c r="B4017" s="2">
        <v>7.4</v>
      </c>
    </row>
    <row r="4018" spans="1:2" x14ac:dyDescent="0.25">
      <c r="A4018" s="2">
        <v>100</v>
      </c>
      <c r="B4018" s="2">
        <v>5.9</v>
      </c>
    </row>
    <row r="4019" spans="1:2" x14ac:dyDescent="0.25">
      <c r="A4019" s="2">
        <v>88</v>
      </c>
      <c r="B4019" s="2">
        <v>4.0999999999999996</v>
      </c>
    </row>
    <row r="4020" spans="1:2" x14ac:dyDescent="0.25">
      <c r="A4020" s="2">
        <v>97</v>
      </c>
      <c r="B4020" s="2">
        <v>6.7</v>
      </c>
    </row>
    <row r="4021" spans="1:2" x14ac:dyDescent="0.25">
      <c r="A4021" s="2">
        <v>122</v>
      </c>
      <c r="B4021" s="2">
        <v>5.8</v>
      </c>
    </row>
    <row r="4022" spans="1:2" x14ac:dyDescent="0.25">
      <c r="A4022" s="2">
        <v>86</v>
      </c>
      <c r="B4022" s="2">
        <v>6.2</v>
      </c>
    </row>
    <row r="4023" spans="1:2" x14ac:dyDescent="0.25">
      <c r="A4023" s="2">
        <v>83</v>
      </c>
      <c r="B4023" s="2">
        <v>5.3</v>
      </c>
    </row>
    <row r="4024" spans="1:2" x14ac:dyDescent="0.25">
      <c r="A4024" s="2">
        <v>80</v>
      </c>
      <c r="B4024" s="2">
        <v>3.3</v>
      </c>
    </row>
    <row r="4025" spans="1:2" x14ac:dyDescent="0.25">
      <c r="A4025" s="2">
        <v>108</v>
      </c>
      <c r="B4025" s="2">
        <v>6.5</v>
      </c>
    </row>
    <row r="4026" spans="1:2" x14ac:dyDescent="0.25">
      <c r="A4026" s="2">
        <v>90</v>
      </c>
      <c r="B4026" s="2">
        <v>6.2</v>
      </c>
    </row>
    <row r="4027" spans="1:2" x14ac:dyDescent="0.25">
      <c r="A4027" s="2">
        <v>96</v>
      </c>
      <c r="B4027" s="2">
        <v>5.9</v>
      </c>
    </row>
    <row r="4028" spans="1:2" x14ac:dyDescent="0.25">
      <c r="A4028" s="2">
        <v>85</v>
      </c>
      <c r="B4028" s="2">
        <v>5.5</v>
      </c>
    </row>
    <row r="4029" spans="1:2" x14ac:dyDescent="0.25">
      <c r="A4029" s="2">
        <v>83</v>
      </c>
      <c r="B4029" s="2">
        <v>5.5</v>
      </c>
    </row>
    <row r="4030" spans="1:2" x14ac:dyDescent="0.25">
      <c r="A4030" s="2">
        <v>80</v>
      </c>
      <c r="B4030" s="2">
        <v>2.6</v>
      </c>
    </row>
    <row r="4031" spans="1:2" x14ac:dyDescent="0.25">
      <c r="A4031" s="2">
        <v>90</v>
      </c>
      <c r="B4031" s="2">
        <v>5.8</v>
      </c>
    </row>
    <row r="4032" spans="1:2" x14ac:dyDescent="0.25">
      <c r="A4032" s="2">
        <v>92</v>
      </c>
      <c r="B4032" s="2">
        <v>7.4</v>
      </c>
    </row>
    <row r="4033" spans="1:2" x14ac:dyDescent="0.25">
      <c r="A4033" s="2">
        <v>100</v>
      </c>
      <c r="B4033" s="2">
        <v>5.0999999999999996</v>
      </c>
    </row>
    <row r="4034" spans="1:2" x14ac:dyDescent="0.25">
      <c r="A4034" s="2">
        <v>88</v>
      </c>
      <c r="B4034" s="2">
        <v>5.2</v>
      </c>
    </row>
    <row r="4035" spans="1:2" x14ac:dyDescent="0.25">
      <c r="A4035" s="2">
        <v>82</v>
      </c>
      <c r="B4035" s="2">
        <v>3.9</v>
      </c>
    </row>
    <row r="4036" spans="1:2" x14ac:dyDescent="0.25">
      <c r="A4036" s="2">
        <v>97</v>
      </c>
      <c r="B4036" s="2">
        <v>6.2</v>
      </c>
    </row>
    <row r="4037" spans="1:2" x14ac:dyDescent="0.25">
      <c r="A4037" s="2">
        <v>105</v>
      </c>
      <c r="B4037" s="2">
        <v>7</v>
      </c>
    </row>
    <row r="4038" spans="1:2" x14ac:dyDescent="0.25">
      <c r="A4038" s="2">
        <v>94</v>
      </c>
      <c r="B4038" s="2">
        <v>6.2</v>
      </c>
    </row>
    <row r="4039" spans="1:2" x14ac:dyDescent="0.25">
      <c r="A4039" s="2">
        <v>95</v>
      </c>
      <c r="B4039" s="2">
        <v>5.9</v>
      </c>
    </row>
    <row r="4040" spans="1:2" x14ac:dyDescent="0.25">
      <c r="A4040" s="2">
        <v>113</v>
      </c>
      <c r="B4040" s="2">
        <v>8</v>
      </c>
    </row>
    <row r="4041" spans="1:2" x14ac:dyDescent="0.25">
      <c r="A4041" s="2">
        <v>136</v>
      </c>
      <c r="B4041" s="2">
        <v>7.3</v>
      </c>
    </row>
    <row r="4042" spans="1:2" x14ac:dyDescent="0.25">
      <c r="A4042" s="2">
        <v>80</v>
      </c>
      <c r="B4042" s="2">
        <v>4.9000000000000004</v>
      </c>
    </row>
    <row r="4043" spans="1:2" x14ac:dyDescent="0.25">
      <c r="A4043" s="2">
        <v>105</v>
      </c>
      <c r="B4043" s="2">
        <v>6.5</v>
      </c>
    </row>
    <row r="4044" spans="1:2" x14ac:dyDescent="0.25">
      <c r="A4044" s="2">
        <v>90</v>
      </c>
      <c r="B4044" s="2">
        <v>4.3</v>
      </c>
    </row>
    <row r="4045" spans="1:2" x14ac:dyDescent="0.25">
      <c r="A4045" s="2">
        <v>93</v>
      </c>
      <c r="B4045" s="2">
        <v>6.4</v>
      </c>
    </row>
    <row r="4046" spans="1:2" x14ac:dyDescent="0.25">
      <c r="A4046" s="2">
        <v>107</v>
      </c>
      <c r="B4046" s="2">
        <v>7.6</v>
      </c>
    </row>
    <row r="4047" spans="1:2" x14ac:dyDescent="0.25">
      <c r="A4047" s="2">
        <v>89</v>
      </c>
      <c r="B4047" s="2">
        <v>6.8</v>
      </c>
    </row>
    <row r="4048" spans="1:2" x14ac:dyDescent="0.25">
      <c r="A4048" s="2">
        <v>90</v>
      </c>
      <c r="B4048" s="2">
        <v>6.1</v>
      </c>
    </row>
    <row r="4049" spans="1:2" x14ac:dyDescent="0.25">
      <c r="A4049" s="2">
        <v>89</v>
      </c>
      <c r="B4049" s="2">
        <v>4</v>
      </c>
    </row>
    <row r="4050" spans="1:2" x14ac:dyDescent="0.25">
      <c r="A4050" s="2">
        <v>116</v>
      </c>
      <c r="B4050" s="2">
        <v>7.4</v>
      </c>
    </row>
    <row r="4051" spans="1:2" x14ac:dyDescent="0.25">
      <c r="A4051" s="2">
        <v>120</v>
      </c>
      <c r="B4051" s="2">
        <v>8.3000000000000007</v>
      </c>
    </row>
    <row r="4052" spans="1:2" x14ac:dyDescent="0.25">
      <c r="A4052" s="2">
        <v>88</v>
      </c>
      <c r="B4052" s="2">
        <v>5.3</v>
      </c>
    </row>
    <row r="4053" spans="1:2" x14ac:dyDescent="0.25">
      <c r="A4053" s="2">
        <v>102</v>
      </c>
      <c r="B4053" s="2">
        <v>8.1</v>
      </c>
    </row>
    <row r="4054" spans="1:2" x14ac:dyDescent="0.25">
      <c r="A4054" s="2">
        <v>106</v>
      </c>
      <c r="B4054" s="2">
        <v>8</v>
      </c>
    </row>
    <row r="4055" spans="1:2" x14ac:dyDescent="0.25">
      <c r="A4055" s="2">
        <v>95</v>
      </c>
      <c r="B4055" s="2">
        <v>5.7</v>
      </c>
    </row>
    <row r="4056" spans="1:2" x14ac:dyDescent="0.25">
      <c r="A4056" s="2">
        <v>144</v>
      </c>
      <c r="B4056" s="2">
        <v>8.1999999999999993</v>
      </c>
    </row>
    <row r="4057" spans="1:2" x14ac:dyDescent="0.25">
      <c r="A4057" s="2">
        <v>113</v>
      </c>
      <c r="B4057" s="2">
        <v>7.1</v>
      </c>
    </row>
    <row r="4058" spans="1:2" x14ac:dyDescent="0.25">
      <c r="A4058" s="2">
        <v>118</v>
      </c>
      <c r="B4058" s="2">
        <v>7.4</v>
      </c>
    </row>
    <row r="4059" spans="1:2" x14ac:dyDescent="0.25">
      <c r="A4059" s="2">
        <v>141</v>
      </c>
      <c r="B4059" s="2">
        <v>6.6</v>
      </c>
    </row>
    <row r="4060" spans="1:2" x14ac:dyDescent="0.25">
      <c r="A4060" s="2">
        <v>90</v>
      </c>
      <c r="B4060" s="2">
        <v>5.7</v>
      </c>
    </row>
    <row r="4061" spans="1:2" x14ac:dyDescent="0.25">
      <c r="A4061" s="2">
        <v>109</v>
      </c>
      <c r="B4061" s="2">
        <v>6.9</v>
      </c>
    </row>
    <row r="4062" spans="1:2" x14ac:dyDescent="0.25">
      <c r="A4062" s="2">
        <v>95</v>
      </c>
      <c r="B4062" s="2">
        <v>7</v>
      </c>
    </row>
    <row r="4063" spans="1:2" x14ac:dyDescent="0.25">
      <c r="A4063" s="2">
        <v>122</v>
      </c>
      <c r="B4063" s="2">
        <v>7</v>
      </c>
    </row>
    <row r="4064" spans="1:2" x14ac:dyDescent="0.25">
      <c r="A4064" s="2">
        <v>93</v>
      </c>
      <c r="B4064" s="2">
        <v>7.8</v>
      </c>
    </row>
    <row r="4065" spans="1:2" x14ac:dyDescent="0.25">
      <c r="A4065" s="2">
        <v>97</v>
      </c>
      <c r="B4065" s="2">
        <v>5.9</v>
      </c>
    </row>
    <row r="4066" spans="1:2" x14ac:dyDescent="0.25">
      <c r="A4066" s="2">
        <v>82</v>
      </c>
      <c r="B4066" s="2">
        <v>7.4</v>
      </c>
    </row>
    <row r="4067" spans="1:2" x14ac:dyDescent="0.25">
      <c r="A4067" s="2">
        <v>140</v>
      </c>
      <c r="B4067" s="2">
        <v>7.8</v>
      </c>
    </row>
    <row r="4068" spans="1:2" x14ac:dyDescent="0.25">
      <c r="A4068" s="2">
        <v>86</v>
      </c>
      <c r="B4068" s="2">
        <v>6</v>
      </c>
    </row>
    <row r="4069" spans="1:2" x14ac:dyDescent="0.25">
      <c r="A4069" s="2">
        <v>109</v>
      </c>
      <c r="B4069" s="2">
        <v>5.3</v>
      </c>
    </row>
    <row r="4070" spans="1:2" x14ac:dyDescent="0.25">
      <c r="A4070" s="2">
        <v>105</v>
      </c>
      <c r="B4070" s="2">
        <v>7.9</v>
      </c>
    </row>
    <row r="4071" spans="1:2" x14ac:dyDescent="0.25">
      <c r="A4071" s="2">
        <v>66</v>
      </c>
      <c r="B4071" s="2">
        <v>7.2</v>
      </c>
    </row>
    <row r="4072" spans="1:2" x14ac:dyDescent="0.25">
      <c r="A4072" s="2">
        <v>99</v>
      </c>
      <c r="B4072" s="2">
        <v>7.4</v>
      </c>
    </row>
    <row r="4073" spans="1:2" x14ac:dyDescent="0.25">
      <c r="A4073" s="2">
        <v>100</v>
      </c>
      <c r="B4073" s="2">
        <v>5.3</v>
      </c>
    </row>
    <row r="4074" spans="1:2" x14ac:dyDescent="0.25">
      <c r="A4074" s="2">
        <v>103</v>
      </c>
      <c r="B4074" s="2">
        <v>8.3000000000000007</v>
      </c>
    </row>
    <row r="4075" spans="1:2" x14ac:dyDescent="0.25">
      <c r="A4075" s="2">
        <v>97</v>
      </c>
      <c r="B4075" s="2">
        <v>7.6</v>
      </c>
    </row>
    <row r="4076" spans="1:2" x14ac:dyDescent="0.25">
      <c r="A4076" s="2">
        <v>86</v>
      </c>
      <c r="B4076" s="2">
        <v>5.0999999999999996</v>
      </c>
    </row>
    <row r="4077" spans="1:2" x14ac:dyDescent="0.25">
      <c r="A4077" s="2">
        <v>87</v>
      </c>
      <c r="B4077" s="2">
        <v>5.0999999999999996</v>
      </c>
    </row>
    <row r="4078" spans="1:2" x14ac:dyDescent="0.25">
      <c r="A4078" s="2">
        <v>119</v>
      </c>
      <c r="B4078" s="2">
        <v>4.9000000000000004</v>
      </c>
    </row>
    <row r="4079" spans="1:2" x14ac:dyDescent="0.25">
      <c r="A4079" s="2">
        <v>149</v>
      </c>
      <c r="B4079" s="2">
        <v>6.9</v>
      </c>
    </row>
    <row r="4080" spans="1:2" x14ac:dyDescent="0.25">
      <c r="A4080" s="2">
        <v>98</v>
      </c>
      <c r="B4080" s="2">
        <v>4.5999999999999996</v>
      </c>
    </row>
    <row r="4081" spans="1:2" x14ac:dyDescent="0.25">
      <c r="A4081" s="2">
        <v>98</v>
      </c>
      <c r="B4081" s="2">
        <v>6.3</v>
      </c>
    </row>
    <row r="4082" spans="1:2" x14ac:dyDescent="0.25">
      <c r="A4082" s="2">
        <v>112</v>
      </c>
      <c r="B4082" s="2">
        <v>7.9</v>
      </c>
    </row>
    <row r="4083" spans="1:2" x14ac:dyDescent="0.25">
      <c r="A4083" s="2">
        <v>75</v>
      </c>
      <c r="B4083" s="2">
        <v>6.7</v>
      </c>
    </row>
    <row r="4084" spans="1:2" x14ac:dyDescent="0.25">
      <c r="A4084" s="2">
        <v>104</v>
      </c>
      <c r="B4084" s="2">
        <v>7.1</v>
      </c>
    </row>
    <row r="4085" spans="1:2" x14ac:dyDescent="0.25">
      <c r="A4085" s="2">
        <v>102</v>
      </c>
      <c r="B4085" s="2">
        <v>7.6</v>
      </c>
    </row>
    <row r="4086" spans="1:2" x14ac:dyDescent="0.25">
      <c r="A4086" s="2">
        <v>105</v>
      </c>
      <c r="B4086" s="2">
        <v>8.1</v>
      </c>
    </row>
    <row r="4087" spans="1:2" x14ac:dyDescent="0.25">
      <c r="A4087" s="2">
        <v>99</v>
      </c>
      <c r="B4087" s="2">
        <v>6.6</v>
      </c>
    </row>
    <row r="4088" spans="1:2" x14ac:dyDescent="0.25">
      <c r="A4088" s="2">
        <v>107</v>
      </c>
      <c r="B4088" s="2">
        <v>7</v>
      </c>
    </row>
    <row r="4089" spans="1:2" x14ac:dyDescent="0.25">
      <c r="A4089" s="2">
        <v>96</v>
      </c>
      <c r="B4089" s="2">
        <v>7.6</v>
      </c>
    </row>
    <row r="4090" spans="1:2" x14ac:dyDescent="0.25">
      <c r="A4090" s="2">
        <v>101</v>
      </c>
      <c r="B4090" s="2">
        <v>6.7</v>
      </c>
    </row>
    <row r="4091" spans="1:2" x14ac:dyDescent="0.25">
      <c r="A4091" s="2">
        <v>89</v>
      </c>
      <c r="B4091" s="2">
        <v>7.1</v>
      </c>
    </row>
    <row r="4092" spans="1:2" x14ac:dyDescent="0.25">
      <c r="A4092" s="2">
        <v>106</v>
      </c>
      <c r="B4092" s="2">
        <v>7.6</v>
      </c>
    </row>
    <row r="4093" spans="1:2" x14ac:dyDescent="0.25">
      <c r="A4093" s="2">
        <v>95</v>
      </c>
      <c r="B4093" s="2">
        <v>7.1</v>
      </c>
    </row>
    <row r="4094" spans="1:2" x14ac:dyDescent="0.25">
      <c r="A4094" s="2">
        <v>34</v>
      </c>
      <c r="B4094" s="2">
        <v>7.1</v>
      </c>
    </row>
    <row r="4095" spans="1:2" x14ac:dyDescent="0.25">
      <c r="A4095" s="2">
        <v>101</v>
      </c>
      <c r="B4095" s="2">
        <v>7.7</v>
      </c>
    </row>
    <row r="4096" spans="1:2" x14ac:dyDescent="0.25">
      <c r="A4096" s="2">
        <v>112</v>
      </c>
      <c r="B4096" s="2">
        <v>7.6</v>
      </c>
    </row>
    <row r="4097" spans="1:2" x14ac:dyDescent="0.25">
      <c r="A4097" s="2">
        <v>100</v>
      </c>
      <c r="B4097" s="2">
        <v>6.6</v>
      </c>
    </row>
    <row r="4098" spans="1:2" x14ac:dyDescent="0.25">
      <c r="A4098" s="2">
        <v>92</v>
      </c>
      <c r="B4098" s="2">
        <v>6.7</v>
      </c>
    </row>
    <row r="4099" spans="1:2" x14ac:dyDescent="0.25">
      <c r="A4099" s="2">
        <v>100</v>
      </c>
      <c r="B4099" s="2">
        <v>5.7</v>
      </c>
    </row>
    <row r="4100" spans="1:2" x14ac:dyDescent="0.25">
      <c r="A4100" s="2">
        <v>80</v>
      </c>
      <c r="B4100" s="2">
        <v>7.1</v>
      </c>
    </row>
    <row r="4101" spans="1:2" x14ac:dyDescent="0.25">
      <c r="A4101" s="2">
        <v>106</v>
      </c>
      <c r="B4101" s="2">
        <v>6.2</v>
      </c>
    </row>
    <row r="4102" spans="1:2" x14ac:dyDescent="0.25">
      <c r="A4102" s="2">
        <v>103</v>
      </c>
      <c r="B4102" s="2">
        <v>6.1</v>
      </c>
    </row>
    <row r="4103" spans="1:2" x14ac:dyDescent="0.25">
      <c r="A4103" s="2">
        <v>90</v>
      </c>
      <c r="B4103" s="2">
        <v>5.9</v>
      </c>
    </row>
    <row r="4104" spans="1:2" x14ac:dyDescent="0.25">
      <c r="A4104" s="2">
        <v>96</v>
      </c>
      <c r="B4104" s="2">
        <v>6.8</v>
      </c>
    </row>
    <row r="4105" spans="1:2" x14ac:dyDescent="0.25">
      <c r="A4105" s="2">
        <v>89</v>
      </c>
      <c r="B4105" s="2">
        <v>5.8</v>
      </c>
    </row>
    <row r="4106" spans="1:2" x14ac:dyDescent="0.25">
      <c r="A4106" s="2">
        <v>87</v>
      </c>
      <c r="B4106" s="2">
        <v>5</v>
      </c>
    </row>
    <row r="4107" spans="1:2" x14ac:dyDescent="0.25">
      <c r="A4107" s="2">
        <v>94</v>
      </c>
      <c r="B4107" s="2">
        <v>6.3</v>
      </c>
    </row>
    <row r="4108" spans="1:2" x14ac:dyDescent="0.25">
      <c r="A4108" s="2">
        <v>120</v>
      </c>
      <c r="B4108" s="2">
        <v>6.8</v>
      </c>
    </row>
    <row r="4109" spans="1:2" x14ac:dyDescent="0.25">
      <c r="A4109" s="2">
        <v>101</v>
      </c>
      <c r="B4109" s="2">
        <v>5.0999999999999996</v>
      </c>
    </row>
    <row r="4110" spans="1:2" x14ac:dyDescent="0.25">
      <c r="A4110" s="2">
        <v>84</v>
      </c>
      <c r="B4110" s="2">
        <v>6.6</v>
      </c>
    </row>
    <row r="4111" spans="1:2" x14ac:dyDescent="0.25">
      <c r="A4111" s="2">
        <v>101</v>
      </c>
      <c r="B4111" s="2">
        <v>7.7</v>
      </c>
    </row>
    <row r="4112" spans="1:2" x14ac:dyDescent="0.25">
      <c r="A4112" s="2">
        <v>101</v>
      </c>
      <c r="B4112" s="2">
        <v>3.1</v>
      </c>
    </row>
    <row r="4113" spans="1:2" x14ac:dyDescent="0.25">
      <c r="A4113" s="2">
        <v>101</v>
      </c>
      <c r="B4113" s="2">
        <v>6.5</v>
      </c>
    </row>
    <row r="4114" spans="1:2" x14ac:dyDescent="0.25">
      <c r="A4114" s="2">
        <v>105</v>
      </c>
      <c r="B4114" s="2">
        <v>3.9</v>
      </c>
    </row>
    <row r="4115" spans="1:2" x14ac:dyDescent="0.25">
      <c r="A4115" s="2">
        <v>97</v>
      </c>
      <c r="B4115" s="2">
        <v>6.8</v>
      </c>
    </row>
    <row r="4116" spans="1:2" x14ac:dyDescent="0.25">
      <c r="A4116" s="2">
        <v>108</v>
      </c>
      <c r="B4116" s="2">
        <v>7</v>
      </c>
    </row>
    <row r="4117" spans="1:2" x14ac:dyDescent="0.25">
      <c r="A4117" s="2">
        <v>95</v>
      </c>
      <c r="B4117" s="2">
        <v>5.9</v>
      </c>
    </row>
    <row r="4118" spans="1:2" x14ac:dyDescent="0.25">
      <c r="A4118" s="2">
        <v>108</v>
      </c>
      <c r="B4118" s="2">
        <v>5.8</v>
      </c>
    </row>
    <row r="4119" spans="1:2" x14ac:dyDescent="0.25">
      <c r="A4119" s="2">
        <v>90</v>
      </c>
      <c r="B4119" s="2">
        <v>7.3</v>
      </c>
    </row>
    <row r="4120" spans="1:2" x14ac:dyDescent="0.25">
      <c r="A4120" s="2">
        <v>120</v>
      </c>
      <c r="B4120" s="2">
        <v>7.8</v>
      </c>
    </row>
    <row r="4121" spans="1:2" x14ac:dyDescent="0.25">
      <c r="A4121" s="2">
        <v>104</v>
      </c>
      <c r="B4121" s="2">
        <v>7.8</v>
      </c>
    </row>
    <row r="4122" spans="1:2" x14ac:dyDescent="0.25">
      <c r="A4122" s="2">
        <v>90</v>
      </c>
      <c r="B4122" s="2">
        <v>6.9</v>
      </c>
    </row>
    <row r="4123" spans="1:2" x14ac:dyDescent="0.25">
      <c r="A4123" s="2">
        <v>91</v>
      </c>
      <c r="B4123" s="2">
        <v>5.7</v>
      </c>
    </row>
    <row r="4124" spans="1:2" x14ac:dyDescent="0.25">
      <c r="A4124" s="2">
        <v>92</v>
      </c>
      <c r="B4124" s="2">
        <v>4.7</v>
      </c>
    </row>
    <row r="4125" spans="1:2" x14ac:dyDescent="0.25">
      <c r="A4125" s="2">
        <v>117</v>
      </c>
      <c r="B4125" s="2">
        <v>5.9</v>
      </c>
    </row>
    <row r="4126" spans="1:2" x14ac:dyDescent="0.25">
      <c r="A4126" s="2">
        <v>120</v>
      </c>
      <c r="B4126" s="2">
        <v>5.9</v>
      </c>
    </row>
    <row r="4127" spans="1:2" x14ac:dyDescent="0.25">
      <c r="A4127" s="2">
        <v>90</v>
      </c>
      <c r="B4127" s="2">
        <v>4.3</v>
      </c>
    </row>
    <row r="4128" spans="1:2" x14ac:dyDescent="0.25">
      <c r="A4128" s="2">
        <v>119</v>
      </c>
      <c r="B4128" s="2">
        <v>7.5</v>
      </c>
    </row>
    <row r="4129" spans="1:2" x14ac:dyDescent="0.25">
      <c r="A4129" s="2">
        <v>90</v>
      </c>
      <c r="B4129" s="2">
        <v>4.8</v>
      </c>
    </row>
    <row r="4130" spans="1:2" x14ac:dyDescent="0.25">
      <c r="A4130" s="2">
        <v>90</v>
      </c>
      <c r="B4130" s="2">
        <v>5.8</v>
      </c>
    </row>
    <row r="4131" spans="1:2" x14ac:dyDescent="0.25">
      <c r="A4131" s="2">
        <v>97</v>
      </c>
      <c r="B4131" s="2">
        <v>5.3</v>
      </c>
    </row>
    <row r="4132" spans="1:2" x14ac:dyDescent="0.25">
      <c r="A4132" s="2">
        <v>90</v>
      </c>
      <c r="B4132" s="2">
        <v>6</v>
      </c>
    </row>
    <row r="4133" spans="1:2" x14ac:dyDescent="0.25">
      <c r="A4133" s="2">
        <v>172</v>
      </c>
      <c r="B4133" s="2">
        <v>8.1</v>
      </c>
    </row>
    <row r="4134" spans="1:2" x14ac:dyDescent="0.25">
      <c r="A4134" s="2">
        <v>115</v>
      </c>
      <c r="B4134" s="2">
        <v>7</v>
      </c>
    </row>
    <row r="4135" spans="1:2" x14ac:dyDescent="0.25">
      <c r="A4135" s="2">
        <v>89</v>
      </c>
      <c r="B4135" s="2">
        <v>7.6</v>
      </c>
    </row>
    <row r="4136" spans="1:2" x14ac:dyDescent="0.25">
      <c r="A4136" s="2">
        <v>125</v>
      </c>
      <c r="B4136" s="2">
        <v>7.2</v>
      </c>
    </row>
    <row r="4137" spans="1:2" x14ac:dyDescent="0.25">
      <c r="A4137" s="2">
        <v>78</v>
      </c>
      <c r="B4137" s="2">
        <v>7.5</v>
      </c>
    </row>
    <row r="4138" spans="1:2" x14ac:dyDescent="0.25">
      <c r="A4138" s="2">
        <v>89</v>
      </c>
      <c r="B4138" s="2">
        <v>6.3</v>
      </c>
    </row>
    <row r="4139" spans="1:2" x14ac:dyDescent="0.25">
      <c r="A4139" s="2">
        <v>100</v>
      </c>
      <c r="B4139" s="2">
        <v>6.7</v>
      </c>
    </row>
    <row r="4140" spans="1:2" x14ac:dyDescent="0.25">
      <c r="A4140" s="2">
        <v>77</v>
      </c>
      <c r="B4140" s="2">
        <v>4.8</v>
      </c>
    </row>
    <row r="4141" spans="1:2" x14ac:dyDescent="0.25">
      <c r="A4141" s="2">
        <v>81</v>
      </c>
      <c r="B4141" s="2">
        <v>5.5</v>
      </c>
    </row>
    <row r="4142" spans="1:2" x14ac:dyDescent="0.25">
      <c r="A4142" s="2">
        <v>115</v>
      </c>
      <c r="B4142" s="2">
        <v>7.5</v>
      </c>
    </row>
    <row r="4143" spans="1:2" x14ac:dyDescent="0.25">
      <c r="A4143" s="2">
        <v>96</v>
      </c>
      <c r="B4143" s="2">
        <v>5.0999999999999996</v>
      </c>
    </row>
    <row r="4144" spans="1:2" x14ac:dyDescent="0.25">
      <c r="A4144" s="2">
        <v>89</v>
      </c>
      <c r="B4144" s="2">
        <v>7.3</v>
      </c>
    </row>
    <row r="4145" spans="1:2" x14ac:dyDescent="0.25">
      <c r="A4145" s="2">
        <v>100</v>
      </c>
      <c r="B4145" s="2">
        <v>6.9</v>
      </c>
    </row>
    <row r="4146" spans="1:2" x14ac:dyDescent="0.25">
      <c r="A4146" s="2">
        <v>88</v>
      </c>
      <c r="B4146" s="2">
        <v>6.8</v>
      </c>
    </row>
    <row r="4147" spans="1:2" x14ac:dyDescent="0.25">
      <c r="A4147" s="2">
        <v>129</v>
      </c>
      <c r="B4147" s="2">
        <v>8.4</v>
      </c>
    </row>
    <row r="4148" spans="1:2" x14ac:dyDescent="0.25">
      <c r="A4148" s="2">
        <v>87</v>
      </c>
      <c r="B4148" s="2">
        <v>7.6</v>
      </c>
    </row>
    <row r="4149" spans="1:2" x14ac:dyDescent="0.25">
      <c r="A4149" s="2">
        <v>102</v>
      </c>
      <c r="B4149" s="2">
        <v>7.6</v>
      </c>
    </row>
    <row r="4150" spans="1:2" x14ac:dyDescent="0.25">
      <c r="A4150" s="2">
        <v>152</v>
      </c>
      <c r="B4150" s="2">
        <v>7.7</v>
      </c>
    </row>
    <row r="4151" spans="1:2" x14ac:dyDescent="0.25">
      <c r="A4151" s="2">
        <v>118</v>
      </c>
      <c r="B4151" s="2">
        <v>7.6</v>
      </c>
    </row>
    <row r="4152" spans="1:2" x14ac:dyDescent="0.25">
      <c r="A4152" s="2">
        <v>86</v>
      </c>
      <c r="B4152" s="2">
        <v>5.3</v>
      </c>
    </row>
    <row r="4153" spans="1:2" x14ac:dyDescent="0.25">
      <c r="A4153" s="2">
        <v>137</v>
      </c>
      <c r="B4153" s="2">
        <v>8.5</v>
      </c>
    </row>
    <row r="4154" spans="1:2" x14ac:dyDescent="0.25">
      <c r="A4154" s="2">
        <v>129</v>
      </c>
      <c r="B4154" s="2">
        <v>7</v>
      </c>
    </row>
    <row r="4155" spans="1:2" x14ac:dyDescent="0.25">
      <c r="A4155" s="2">
        <v>134</v>
      </c>
      <c r="B4155" s="2">
        <v>8</v>
      </c>
    </row>
    <row r="4156" spans="1:2" x14ac:dyDescent="0.25">
      <c r="A4156" s="2">
        <v>119</v>
      </c>
      <c r="B4156" s="2">
        <v>7.1</v>
      </c>
    </row>
    <row r="4157" spans="1:2" x14ac:dyDescent="0.25">
      <c r="A4157" s="2">
        <v>80</v>
      </c>
      <c r="B4157" s="2">
        <v>7.8</v>
      </c>
    </row>
    <row r="4158" spans="1:2" x14ac:dyDescent="0.25">
      <c r="A4158" s="2">
        <v>89</v>
      </c>
      <c r="B4158" s="2">
        <v>7.2</v>
      </c>
    </row>
    <row r="4159" spans="1:2" x14ac:dyDescent="0.25">
      <c r="A4159" s="2">
        <v>101</v>
      </c>
      <c r="B4159" s="2">
        <v>7.5</v>
      </c>
    </row>
    <row r="4160" spans="1:2" x14ac:dyDescent="0.25">
      <c r="A4160" s="2">
        <v>80</v>
      </c>
      <c r="B4160" s="2">
        <v>8</v>
      </c>
    </row>
    <row r="4161" spans="1:2" x14ac:dyDescent="0.25">
      <c r="A4161" s="2">
        <v>115</v>
      </c>
      <c r="B4161" s="2">
        <v>8.1</v>
      </c>
    </row>
    <row r="4162" spans="1:2" x14ac:dyDescent="0.25">
      <c r="A4162" s="2">
        <v>100</v>
      </c>
      <c r="B4162" s="2">
        <v>6.8</v>
      </c>
    </row>
    <row r="4163" spans="1:2" x14ac:dyDescent="0.25">
      <c r="A4163" s="2">
        <v>118</v>
      </c>
      <c r="B4163" s="2">
        <v>7.4</v>
      </c>
    </row>
    <row r="4164" spans="1:2" x14ac:dyDescent="0.25">
      <c r="A4164" s="2">
        <v>100</v>
      </c>
      <c r="B4164" s="2">
        <v>7.2</v>
      </c>
    </row>
    <row r="4165" spans="1:2" x14ac:dyDescent="0.25">
      <c r="A4165" s="2">
        <v>106</v>
      </c>
      <c r="B4165" s="2">
        <v>8.1</v>
      </c>
    </row>
    <row r="4166" spans="1:2" x14ac:dyDescent="0.25">
      <c r="A4166" s="2">
        <v>106</v>
      </c>
      <c r="B4166" s="2">
        <v>7</v>
      </c>
    </row>
    <row r="4167" spans="1:2" x14ac:dyDescent="0.25">
      <c r="A4167" s="2">
        <v>91</v>
      </c>
      <c r="B4167" s="2">
        <v>7.4</v>
      </c>
    </row>
    <row r="4168" spans="1:2" x14ac:dyDescent="0.25">
      <c r="A4168" s="2">
        <v>105</v>
      </c>
      <c r="B4168" s="2">
        <v>8.3000000000000007</v>
      </c>
    </row>
    <row r="4169" spans="1:2" x14ac:dyDescent="0.25">
      <c r="A4169" s="2">
        <v>96</v>
      </c>
      <c r="B4169" s="2">
        <v>6.1</v>
      </c>
    </row>
    <row r="4170" spans="1:2" x14ac:dyDescent="0.25">
      <c r="A4170" s="2">
        <v>116</v>
      </c>
      <c r="B4170" s="2">
        <v>7.5</v>
      </c>
    </row>
    <row r="4171" spans="1:2" x14ac:dyDescent="0.25">
      <c r="A4171" s="2">
        <v>116</v>
      </c>
      <c r="B4171" s="2">
        <v>7</v>
      </c>
    </row>
    <row r="4172" spans="1:2" x14ac:dyDescent="0.25">
      <c r="A4172" s="2">
        <v>97</v>
      </c>
      <c r="B4172" s="2">
        <v>5.3</v>
      </c>
    </row>
    <row r="4173" spans="1:2" x14ac:dyDescent="0.25">
      <c r="A4173" s="2">
        <v>101</v>
      </c>
      <c r="B4173" s="2">
        <v>4.7</v>
      </c>
    </row>
    <row r="4174" spans="1:2" x14ac:dyDescent="0.25">
      <c r="A4174" s="2">
        <v>98</v>
      </c>
      <c r="B4174" s="2">
        <v>5.7</v>
      </c>
    </row>
    <row r="4175" spans="1:2" x14ac:dyDescent="0.25">
      <c r="A4175" s="2">
        <v>150</v>
      </c>
      <c r="B4175" s="2">
        <v>7.8</v>
      </c>
    </row>
    <row r="4176" spans="1:2" x14ac:dyDescent="0.25">
      <c r="A4176" s="2">
        <v>101</v>
      </c>
      <c r="B4176" s="2">
        <v>6.5</v>
      </c>
    </row>
    <row r="4177" spans="1:2" x14ac:dyDescent="0.25">
      <c r="A4177" s="2">
        <v>90</v>
      </c>
      <c r="B4177" s="2">
        <v>8</v>
      </c>
    </row>
    <row r="4178" spans="1:2" x14ac:dyDescent="0.25">
      <c r="A4178" s="2">
        <v>120</v>
      </c>
      <c r="B4178" s="2">
        <v>3.3</v>
      </c>
    </row>
    <row r="4179" spans="1:2" x14ac:dyDescent="0.25">
      <c r="A4179" s="2">
        <v>102</v>
      </c>
      <c r="B4179" s="2">
        <v>8.3000000000000007</v>
      </c>
    </row>
    <row r="4180" spans="1:2" x14ac:dyDescent="0.25">
      <c r="A4180" s="2">
        <v>102</v>
      </c>
      <c r="B4180" s="2">
        <v>6.9</v>
      </c>
    </row>
    <row r="4181" spans="1:2" x14ac:dyDescent="0.25">
      <c r="A4181" s="2">
        <v>100</v>
      </c>
      <c r="B4181" s="2">
        <v>8.1</v>
      </c>
    </row>
    <row r="4182" spans="1:2" x14ac:dyDescent="0.25">
      <c r="A4182" s="2">
        <v>104</v>
      </c>
      <c r="B4182" s="2">
        <v>6.5</v>
      </c>
    </row>
    <row r="4183" spans="1:2" x14ac:dyDescent="0.25">
      <c r="A4183" s="2">
        <v>89</v>
      </c>
      <c r="B4183" s="2">
        <v>6.8</v>
      </c>
    </row>
    <row r="4184" spans="1:2" x14ac:dyDescent="0.25">
      <c r="A4184" s="2">
        <v>99</v>
      </c>
      <c r="B4184" s="2">
        <v>7.3</v>
      </c>
    </row>
    <row r="4185" spans="1:2" x14ac:dyDescent="0.25">
      <c r="A4185" s="2">
        <v>96</v>
      </c>
      <c r="B4185" s="2">
        <v>6.4</v>
      </c>
    </row>
    <row r="4186" spans="1:2" x14ac:dyDescent="0.25">
      <c r="A4186" s="2">
        <v>86</v>
      </c>
      <c r="B4186" s="2">
        <v>4.5999999999999996</v>
      </c>
    </row>
    <row r="4187" spans="1:2" x14ac:dyDescent="0.25">
      <c r="A4187" s="2">
        <v>98</v>
      </c>
      <c r="B4187" s="2">
        <v>6.5</v>
      </c>
    </row>
    <row r="4188" spans="1:2" x14ac:dyDescent="0.25">
      <c r="A4188" s="2">
        <v>96</v>
      </c>
      <c r="B4188" s="2">
        <v>7</v>
      </c>
    </row>
    <row r="4189" spans="1:2" x14ac:dyDescent="0.25">
      <c r="A4189" s="2">
        <v>94</v>
      </c>
      <c r="B4189" s="2">
        <v>5.4</v>
      </c>
    </row>
    <row r="4190" spans="1:2" x14ac:dyDescent="0.25">
      <c r="A4190" s="2">
        <v>91</v>
      </c>
      <c r="B4190" s="2">
        <v>6.7</v>
      </c>
    </row>
    <row r="4191" spans="1:2" x14ac:dyDescent="0.25">
      <c r="A4191" s="2">
        <v>90</v>
      </c>
      <c r="B4191" s="2">
        <v>7.4</v>
      </c>
    </row>
    <row r="4192" spans="1:2" x14ac:dyDescent="0.25">
      <c r="A4192" s="2">
        <v>85</v>
      </c>
      <c r="B4192" s="2">
        <v>5.8</v>
      </c>
    </row>
    <row r="4193" spans="1:2" x14ac:dyDescent="0.25">
      <c r="A4193" s="2">
        <v>96</v>
      </c>
      <c r="B4193" s="2">
        <v>7.1</v>
      </c>
    </row>
    <row r="4194" spans="1:2" x14ac:dyDescent="0.25">
      <c r="A4194" s="2">
        <v>129</v>
      </c>
      <c r="B4194" s="2">
        <v>4.5</v>
      </c>
    </row>
    <row r="4195" spans="1:2" x14ac:dyDescent="0.25">
      <c r="A4195" s="2">
        <v>93</v>
      </c>
      <c r="B4195" s="2">
        <v>5.3</v>
      </c>
    </row>
    <row r="4196" spans="1:2" x14ac:dyDescent="0.25">
      <c r="A4196" s="2">
        <v>100</v>
      </c>
      <c r="B4196" s="2">
        <v>5.4</v>
      </c>
    </row>
    <row r="4197" spans="1:2" x14ac:dyDescent="0.25">
      <c r="A4197" s="2">
        <v>97</v>
      </c>
      <c r="B4197" s="2">
        <v>4.8</v>
      </c>
    </row>
    <row r="4198" spans="1:2" x14ac:dyDescent="0.25">
      <c r="A4198" s="2">
        <v>94</v>
      </c>
      <c r="B4198" s="2">
        <v>5.9</v>
      </c>
    </row>
    <row r="4199" spans="1:2" x14ac:dyDescent="0.25">
      <c r="A4199" s="2">
        <v>95</v>
      </c>
      <c r="B4199" s="2">
        <v>6.2</v>
      </c>
    </row>
    <row r="4200" spans="1:2" x14ac:dyDescent="0.25">
      <c r="A4200" s="2">
        <v>97</v>
      </c>
      <c r="B4200" s="2">
        <v>5.9</v>
      </c>
    </row>
    <row r="4201" spans="1:2" x14ac:dyDescent="0.25">
      <c r="A4201" s="2">
        <v>92</v>
      </c>
      <c r="B4201" s="2">
        <v>6.6</v>
      </c>
    </row>
    <row r="4202" spans="1:2" x14ac:dyDescent="0.25">
      <c r="A4202" s="2">
        <v>96</v>
      </c>
      <c r="B4202" s="2">
        <v>6.6</v>
      </c>
    </row>
    <row r="4203" spans="1:2" x14ac:dyDescent="0.25">
      <c r="A4203" s="2">
        <v>85</v>
      </c>
      <c r="B4203" s="2">
        <v>5.0999999999999996</v>
      </c>
    </row>
    <row r="4204" spans="1:2" x14ac:dyDescent="0.25">
      <c r="A4204" s="2">
        <v>87</v>
      </c>
      <c r="B4204" s="2">
        <v>6</v>
      </c>
    </row>
    <row r="4205" spans="1:2" x14ac:dyDescent="0.25">
      <c r="A4205" s="2">
        <v>91</v>
      </c>
      <c r="B4205" s="2">
        <v>6.8</v>
      </c>
    </row>
    <row r="4206" spans="1:2" x14ac:dyDescent="0.25">
      <c r="A4206" s="2">
        <v>99</v>
      </c>
      <c r="B4206" s="2">
        <v>5.4</v>
      </c>
    </row>
    <row r="4207" spans="1:2" x14ac:dyDescent="0.25">
      <c r="A4207" s="2">
        <v>88</v>
      </c>
      <c r="B4207" s="2">
        <v>5.2</v>
      </c>
    </row>
    <row r="4208" spans="1:2" x14ac:dyDescent="0.25">
      <c r="A4208" s="2">
        <v>119</v>
      </c>
      <c r="B4208" s="2">
        <v>7.8</v>
      </c>
    </row>
    <row r="4209" spans="1:2" x14ac:dyDescent="0.25">
      <c r="A4209" s="2">
        <v>99</v>
      </c>
      <c r="B4209" s="2">
        <v>6.4</v>
      </c>
    </row>
    <row r="4210" spans="1:2" x14ac:dyDescent="0.25">
      <c r="A4210" s="2">
        <v>92</v>
      </c>
      <c r="B4210" s="2">
        <v>6.1</v>
      </c>
    </row>
    <row r="4211" spans="1:2" x14ac:dyDescent="0.25">
      <c r="A4211" s="2">
        <v>86</v>
      </c>
      <c r="B4211" s="2">
        <v>5.7</v>
      </c>
    </row>
    <row r="4212" spans="1:2" x14ac:dyDescent="0.25">
      <c r="A4212" s="2">
        <v>83</v>
      </c>
      <c r="B4212" s="2">
        <v>5.5</v>
      </c>
    </row>
    <row r="4213" spans="1:2" x14ac:dyDescent="0.25">
      <c r="A4213" s="2">
        <v>81</v>
      </c>
      <c r="B4213" s="2">
        <v>7.4</v>
      </c>
    </row>
    <row r="4214" spans="1:2" x14ac:dyDescent="0.25">
      <c r="A4214" s="2">
        <v>82</v>
      </c>
      <c r="B4214" s="2">
        <v>7.1</v>
      </c>
    </row>
    <row r="4215" spans="1:2" x14ac:dyDescent="0.25">
      <c r="A4215" s="2">
        <v>102</v>
      </c>
      <c r="B4215" s="2">
        <v>3.9</v>
      </c>
    </row>
    <row r="4216" spans="1:2" x14ac:dyDescent="0.25">
      <c r="A4216" s="2">
        <v>90</v>
      </c>
      <c r="B4216" s="2">
        <v>4.5999999999999996</v>
      </c>
    </row>
    <row r="4217" spans="1:2" x14ac:dyDescent="0.25">
      <c r="A4217" s="2">
        <v>92</v>
      </c>
      <c r="B4217" s="2">
        <v>7.7</v>
      </c>
    </row>
    <row r="4218" spans="1:2" x14ac:dyDescent="0.25">
      <c r="A4218" s="2">
        <v>88</v>
      </c>
      <c r="B4218" s="2">
        <v>4.9000000000000004</v>
      </c>
    </row>
    <row r="4219" spans="1:2" x14ac:dyDescent="0.25">
      <c r="A4219" s="2">
        <v>97</v>
      </c>
      <c r="B4219" s="2">
        <v>6.3</v>
      </c>
    </row>
    <row r="4220" spans="1:2" x14ac:dyDescent="0.25">
      <c r="A4220" s="2">
        <v>87</v>
      </c>
      <c r="B4220" s="2">
        <v>6.6</v>
      </c>
    </row>
    <row r="4221" spans="1:2" x14ac:dyDescent="0.25">
      <c r="A4221" s="2">
        <v>106</v>
      </c>
      <c r="B4221" s="2">
        <v>5.7</v>
      </c>
    </row>
    <row r="4222" spans="1:2" x14ac:dyDescent="0.25">
      <c r="A4222" s="2">
        <v>107</v>
      </c>
      <c r="B4222" s="2">
        <v>5.6</v>
      </c>
    </row>
    <row r="4223" spans="1:2" x14ac:dyDescent="0.25">
      <c r="A4223" s="2">
        <v>80</v>
      </c>
      <c r="B4223" s="2">
        <v>6</v>
      </c>
    </row>
    <row r="4224" spans="1:2" x14ac:dyDescent="0.25">
      <c r="A4224" s="2">
        <v>91</v>
      </c>
      <c r="B4224" s="2">
        <v>5.7</v>
      </c>
    </row>
    <row r="4225" spans="1:2" x14ac:dyDescent="0.25">
      <c r="A4225" s="2">
        <v>99</v>
      </c>
      <c r="B4225" s="2">
        <v>7</v>
      </c>
    </row>
    <row r="4226" spans="1:2" x14ac:dyDescent="0.25">
      <c r="A4226" s="2">
        <v>102</v>
      </c>
      <c r="B4226" s="2">
        <v>5.3</v>
      </c>
    </row>
    <row r="4227" spans="1:2" x14ac:dyDescent="0.25">
      <c r="A4227" s="2">
        <v>108</v>
      </c>
      <c r="B4227" s="2">
        <v>4.4000000000000004</v>
      </c>
    </row>
    <row r="4228" spans="1:2" x14ac:dyDescent="0.25">
      <c r="A4228" s="2">
        <v>88</v>
      </c>
      <c r="B4228" s="2">
        <v>3.4</v>
      </c>
    </row>
    <row r="4229" spans="1:2" x14ac:dyDescent="0.25">
      <c r="A4229" s="2">
        <v>89</v>
      </c>
      <c r="B4229" s="2">
        <v>4.5</v>
      </c>
    </row>
    <row r="4230" spans="1:2" x14ac:dyDescent="0.25">
      <c r="A4230" s="2">
        <v>92</v>
      </c>
      <c r="B4230" s="2">
        <v>3.4</v>
      </c>
    </row>
    <row r="4231" spans="1:2" x14ac:dyDescent="0.25">
      <c r="A4231" s="2">
        <v>99</v>
      </c>
      <c r="B4231" s="2">
        <v>7.1</v>
      </c>
    </row>
    <row r="4232" spans="1:2" x14ac:dyDescent="0.25">
      <c r="A4232" s="2">
        <v>103</v>
      </c>
      <c r="B4232" s="2">
        <v>6.4</v>
      </c>
    </row>
    <row r="4233" spans="1:2" x14ac:dyDescent="0.25">
      <c r="A4233" s="2">
        <v>90</v>
      </c>
      <c r="B4233" s="2">
        <v>5.2</v>
      </c>
    </row>
    <row r="4234" spans="1:2" x14ac:dyDescent="0.25">
      <c r="A4234" s="2">
        <v>95</v>
      </c>
      <c r="B4234" s="2">
        <v>7</v>
      </c>
    </row>
    <row r="4235" spans="1:2" x14ac:dyDescent="0.25">
      <c r="A4235" s="2">
        <v>97</v>
      </c>
      <c r="B4235" s="2">
        <v>7.3</v>
      </c>
    </row>
    <row r="4236" spans="1:2" x14ac:dyDescent="0.25">
      <c r="A4236" s="2">
        <v>108</v>
      </c>
      <c r="B4236" s="2">
        <v>8.1</v>
      </c>
    </row>
    <row r="4237" spans="1:2" x14ac:dyDescent="0.25">
      <c r="A4237" s="2">
        <v>95</v>
      </c>
      <c r="B4237" s="2">
        <v>5.8</v>
      </c>
    </row>
    <row r="4238" spans="1:2" x14ac:dyDescent="0.25">
      <c r="A4238" s="2">
        <v>100</v>
      </c>
      <c r="B4238" s="2">
        <v>5.9</v>
      </c>
    </row>
    <row r="4239" spans="1:2" x14ac:dyDescent="0.25">
      <c r="A4239" s="2">
        <v>160</v>
      </c>
      <c r="B4239" s="2">
        <v>6.4</v>
      </c>
    </row>
    <row r="4240" spans="1:2" x14ac:dyDescent="0.25">
      <c r="A4240" s="2">
        <v>101</v>
      </c>
      <c r="B4240" s="2">
        <v>7.5</v>
      </c>
    </row>
    <row r="4241" spans="1:2" x14ac:dyDescent="0.25">
      <c r="A4241" s="2">
        <v>90</v>
      </c>
      <c r="B4241" s="2">
        <v>7.8</v>
      </c>
    </row>
    <row r="4242" spans="1:2" x14ac:dyDescent="0.25">
      <c r="A4242" s="2">
        <v>86</v>
      </c>
      <c r="B4242" s="2">
        <v>6.3</v>
      </c>
    </row>
    <row r="4243" spans="1:2" x14ac:dyDescent="0.25">
      <c r="A4243" s="2">
        <v>89</v>
      </c>
      <c r="B4243" s="2">
        <v>7.2</v>
      </c>
    </row>
    <row r="4244" spans="1:2" x14ac:dyDescent="0.25">
      <c r="A4244" s="2">
        <v>87</v>
      </c>
      <c r="B4244" s="2">
        <v>5.6</v>
      </c>
    </row>
    <row r="4245" spans="1:2" x14ac:dyDescent="0.25">
      <c r="A4245" s="2">
        <v>98</v>
      </c>
      <c r="B4245" s="2">
        <v>7.2</v>
      </c>
    </row>
    <row r="4246" spans="1:2" x14ac:dyDescent="0.25">
      <c r="A4246" s="2">
        <v>125</v>
      </c>
      <c r="B4246" s="2">
        <v>8</v>
      </c>
    </row>
    <row r="4247" spans="1:2" x14ac:dyDescent="0.25">
      <c r="A4247" s="2">
        <v>95</v>
      </c>
      <c r="B4247" s="2">
        <v>8.5</v>
      </c>
    </row>
    <row r="4248" spans="1:2" x14ac:dyDescent="0.25">
      <c r="A4248" s="2">
        <v>118</v>
      </c>
      <c r="B4248" s="2">
        <v>6.8</v>
      </c>
    </row>
    <row r="4249" spans="1:2" x14ac:dyDescent="0.25">
      <c r="A4249" s="2">
        <v>93</v>
      </c>
      <c r="B4249" s="2">
        <v>7.3</v>
      </c>
    </row>
    <row r="4250" spans="1:2" x14ac:dyDescent="0.25">
      <c r="A4250" s="2">
        <v>96</v>
      </c>
      <c r="B4250" s="2">
        <v>5.5</v>
      </c>
    </row>
    <row r="4251" spans="1:2" x14ac:dyDescent="0.25">
      <c r="A4251" s="2">
        <v>109</v>
      </c>
      <c r="B4251" s="2">
        <v>7.3</v>
      </c>
    </row>
    <row r="4252" spans="1:2" x14ac:dyDescent="0.25">
      <c r="A4252" s="2">
        <v>109</v>
      </c>
      <c r="B4252" s="2">
        <v>6.3</v>
      </c>
    </row>
    <row r="4253" spans="1:2" x14ac:dyDescent="0.25">
      <c r="A4253" s="2">
        <v>155</v>
      </c>
      <c r="B4253" s="2">
        <v>5.0999999999999996</v>
      </c>
    </row>
    <row r="4254" spans="1:2" x14ac:dyDescent="0.25">
      <c r="A4254" s="2">
        <v>90</v>
      </c>
      <c r="B4254" s="2">
        <v>6.6</v>
      </c>
    </row>
    <row r="4255" spans="1:2" x14ac:dyDescent="0.25">
      <c r="A4255" s="2">
        <v>93</v>
      </c>
      <c r="B4255" s="2">
        <v>6.1</v>
      </c>
    </row>
    <row r="4256" spans="1:2" x14ac:dyDescent="0.25">
      <c r="A4256" s="2">
        <v>108</v>
      </c>
      <c r="B4256" s="2">
        <v>7.5</v>
      </c>
    </row>
    <row r="4257" spans="1:2" x14ac:dyDescent="0.25">
      <c r="A4257" s="2">
        <v>114</v>
      </c>
      <c r="B4257" s="2">
        <v>7</v>
      </c>
    </row>
    <row r="4258" spans="1:2" x14ac:dyDescent="0.25">
      <c r="A4258" s="2">
        <v>87</v>
      </c>
      <c r="B4258" s="2">
        <v>7.2</v>
      </c>
    </row>
    <row r="4259" spans="1:2" x14ac:dyDescent="0.25">
      <c r="A4259" s="2">
        <v>113</v>
      </c>
      <c r="B4259" s="2">
        <v>5.3</v>
      </c>
    </row>
    <row r="4260" spans="1:2" x14ac:dyDescent="0.25">
      <c r="A4260" s="2">
        <v>87</v>
      </c>
      <c r="B4260" s="2">
        <v>8.6999999999999993</v>
      </c>
    </row>
    <row r="4261" spans="1:2" x14ac:dyDescent="0.25">
      <c r="A4261" s="2">
        <v>90</v>
      </c>
      <c r="B4261" s="2">
        <v>3.4</v>
      </c>
    </row>
    <row r="4262" spans="1:2" x14ac:dyDescent="0.25">
      <c r="A4262" s="2">
        <v>111</v>
      </c>
      <c r="B4262" s="2">
        <v>5.4</v>
      </c>
    </row>
    <row r="4263" spans="1:2" x14ac:dyDescent="0.25">
      <c r="A4263" s="2">
        <v>81</v>
      </c>
      <c r="B4263" s="2">
        <v>7.8</v>
      </c>
    </row>
    <row r="4264" spans="1:2" x14ac:dyDescent="0.25">
      <c r="A4264" s="2">
        <v>93</v>
      </c>
      <c r="B4264" s="2">
        <v>6.7</v>
      </c>
    </row>
    <row r="4265" spans="1:2" x14ac:dyDescent="0.25">
      <c r="A4265" s="2">
        <v>90</v>
      </c>
      <c r="B4265" s="2">
        <v>4.7</v>
      </c>
    </row>
    <row r="4266" spans="1:2" x14ac:dyDescent="0.25">
      <c r="A4266" s="2">
        <v>112</v>
      </c>
      <c r="B4266" s="2">
        <v>6.3</v>
      </c>
    </row>
    <row r="4267" spans="1:2" x14ac:dyDescent="0.25">
      <c r="A4267" s="2">
        <v>106</v>
      </c>
      <c r="B4267" s="2">
        <v>7.4</v>
      </c>
    </row>
    <row r="4268" spans="1:2" x14ac:dyDescent="0.25">
      <c r="A4268" s="2">
        <v>88</v>
      </c>
      <c r="B4268" s="2">
        <v>6.1</v>
      </c>
    </row>
    <row r="4269" spans="1:2" x14ac:dyDescent="0.25">
      <c r="A4269" s="2">
        <v>138</v>
      </c>
      <c r="B4269" s="2">
        <v>7.5</v>
      </c>
    </row>
    <row r="4270" spans="1:2" x14ac:dyDescent="0.25">
      <c r="A4270" s="2">
        <v>105</v>
      </c>
      <c r="B4270" s="2">
        <v>6.3</v>
      </c>
    </row>
    <row r="4271" spans="1:2" x14ac:dyDescent="0.25">
      <c r="A4271" s="2">
        <v>98</v>
      </c>
      <c r="B4271" s="2">
        <v>6.3</v>
      </c>
    </row>
    <row r="4272" spans="1:2" x14ac:dyDescent="0.25">
      <c r="A4272" s="2">
        <v>86</v>
      </c>
      <c r="B4272" s="2">
        <v>6.8</v>
      </c>
    </row>
    <row r="4273" spans="1:2" x14ac:dyDescent="0.25">
      <c r="A4273" s="2">
        <v>104</v>
      </c>
      <c r="B4273" s="2">
        <v>7.8</v>
      </c>
    </row>
    <row r="4274" spans="1:2" x14ac:dyDescent="0.25">
      <c r="A4274" s="2">
        <v>100</v>
      </c>
      <c r="B4274" s="2">
        <v>6.9</v>
      </c>
    </row>
    <row r="4275" spans="1:2" x14ac:dyDescent="0.25">
      <c r="A4275" s="2">
        <v>126</v>
      </c>
      <c r="B4275" s="2">
        <v>8</v>
      </c>
    </row>
    <row r="4276" spans="1:2" x14ac:dyDescent="0.25">
      <c r="A4276" s="2">
        <v>118</v>
      </c>
      <c r="B4276" s="2">
        <v>7.8</v>
      </c>
    </row>
    <row r="4277" spans="1:2" x14ac:dyDescent="0.25">
      <c r="A4277" s="2">
        <v>103</v>
      </c>
      <c r="B4277" s="2">
        <v>7.4</v>
      </c>
    </row>
    <row r="4278" spans="1:2" x14ac:dyDescent="0.25">
      <c r="A4278" s="2">
        <v>102</v>
      </c>
      <c r="B4278" s="2">
        <v>6.1</v>
      </c>
    </row>
    <row r="4279" spans="1:2" x14ac:dyDescent="0.25">
      <c r="A4279" s="2">
        <v>84</v>
      </c>
      <c r="B4279" s="2">
        <v>4.3</v>
      </c>
    </row>
    <row r="4280" spans="1:2" x14ac:dyDescent="0.25">
      <c r="A4280" s="2">
        <v>95</v>
      </c>
      <c r="B4280" s="2">
        <v>7.2</v>
      </c>
    </row>
    <row r="4281" spans="1:2" x14ac:dyDescent="0.25">
      <c r="A4281" s="2">
        <v>92</v>
      </c>
      <c r="B4281" s="2">
        <v>4.7</v>
      </c>
    </row>
    <row r="4282" spans="1:2" x14ac:dyDescent="0.25">
      <c r="A4282" s="2">
        <v>90</v>
      </c>
      <c r="B4282" s="2">
        <v>7.3</v>
      </c>
    </row>
    <row r="4283" spans="1:2" x14ac:dyDescent="0.25">
      <c r="A4283" s="2">
        <v>113</v>
      </c>
      <c r="B4283" s="2">
        <v>7.9</v>
      </c>
    </row>
    <row r="4284" spans="1:2" x14ac:dyDescent="0.25">
      <c r="A4284" s="2">
        <v>123</v>
      </c>
      <c r="B4284" s="2">
        <v>7.2</v>
      </c>
    </row>
    <row r="4285" spans="1:2" x14ac:dyDescent="0.25">
      <c r="A4285" s="2">
        <v>111</v>
      </c>
      <c r="B4285" s="2">
        <v>5.4</v>
      </c>
    </row>
    <row r="4286" spans="1:2" x14ac:dyDescent="0.25">
      <c r="A4286" s="2">
        <v>99</v>
      </c>
      <c r="B4286" s="2">
        <v>3.7</v>
      </c>
    </row>
    <row r="4287" spans="1:2" x14ac:dyDescent="0.25">
      <c r="A4287" s="2">
        <v>110</v>
      </c>
      <c r="B4287" s="2">
        <v>7.4</v>
      </c>
    </row>
    <row r="4288" spans="1:2" x14ac:dyDescent="0.25">
      <c r="A4288" s="2">
        <v>108</v>
      </c>
      <c r="B4288" s="2">
        <v>7.1</v>
      </c>
    </row>
    <row r="4289" spans="1:2" x14ac:dyDescent="0.25">
      <c r="A4289" s="2">
        <v>92</v>
      </c>
      <c r="B4289" s="2">
        <v>6.8</v>
      </c>
    </row>
    <row r="4290" spans="1:2" x14ac:dyDescent="0.25">
      <c r="A4290" s="2">
        <v>120</v>
      </c>
      <c r="B4290" s="2">
        <v>8.1999999999999993</v>
      </c>
    </row>
    <row r="4291" spans="1:2" x14ac:dyDescent="0.25">
      <c r="A4291" s="2">
        <v>91</v>
      </c>
      <c r="B4291" s="2">
        <v>7</v>
      </c>
    </row>
    <row r="4292" spans="1:2" x14ac:dyDescent="0.25">
      <c r="A4292" s="2">
        <v>88</v>
      </c>
      <c r="B4292" s="2">
        <v>7.4</v>
      </c>
    </row>
    <row r="4293" spans="1:2" x14ac:dyDescent="0.25">
      <c r="A4293" s="2">
        <v>97</v>
      </c>
      <c r="B4293" s="2">
        <v>6.7</v>
      </c>
    </row>
    <row r="4294" spans="1:2" x14ac:dyDescent="0.25">
      <c r="A4294" s="2">
        <v>95</v>
      </c>
      <c r="B4294" s="2">
        <v>5.7</v>
      </c>
    </row>
    <row r="4295" spans="1:2" x14ac:dyDescent="0.25">
      <c r="A4295" s="2">
        <v>95</v>
      </c>
      <c r="B4295" s="2">
        <v>7.6</v>
      </c>
    </row>
    <row r="4296" spans="1:2" x14ac:dyDescent="0.25">
      <c r="A4296" s="2">
        <v>103</v>
      </c>
      <c r="B4296" s="2">
        <v>7.2</v>
      </c>
    </row>
    <row r="4297" spans="1:2" x14ac:dyDescent="0.25">
      <c r="A4297" s="2">
        <v>110</v>
      </c>
      <c r="B4297" s="2">
        <v>7.5</v>
      </c>
    </row>
    <row r="4298" spans="1:2" x14ac:dyDescent="0.25">
      <c r="A4298" s="2">
        <v>103</v>
      </c>
      <c r="B4298" s="2">
        <v>6.8</v>
      </c>
    </row>
    <row r="4299" spans="1:2" x14ac:dyDescent="0.25">
      <c r="A4299" s="2">
        <v>92</v>
      </c>
      <c r="B4299" s="2">
        <v>6.9</v>
      </c>
    </row>
    <row r="4300" spans="1:2" x14ac:dyDescent="0.25">
      <c r="A4300" s="2">
        <v>114</v>
      </c>
      <c r="B4300" s="2">
        <v>7.9</v>
      </c>
    </row>
    <row r="4301" spans="1:2" x14ac:dyDescent="0.25">
      <c r="A4301" s="2">
        <v>101</v>
      </c>
      <c r="B4301" s="2">
        <v>7.6</v>
      </c>
    </row>
    <row r="4302" spans="1:2" x14ac:dyDescent="0.25">
      <c r="A4302" s="2">
        <v>112</v>
      </c>
      <c r="B4302" s="2">
        <v>6.7</v>
      </c>
    </row>
    <row r="4303" spans="1:2" x14ac:dyDescent="0.25">
      <c r="A4303" s="2">
        <v>104</v>
      </c>
      <c r="B4303" s="2">
        <v>5.8</v>
      </c>
    </row>
    <row r="4304" spans="1:2" x14ac:dyDescent="0.25">
      <c r="A4304" s="2">
        <v>99</v>
      </c>
      <c r="B4304" s="2">
        <v>6.5</v>
      </c>
    </row>
    <row r="4305" spans="1:2" x14ac:dyDescent="0.25">
      <c r="A4305" s="2">
        <v>98</v>
      </c>
      <c r="B4305" s="2">
        <v>7.2</v>
      </c>
    </row>
    <row r="4306" spans="1:2" x14ac:dyDescent="0.25">
      <c r="A4306" s="2">
        <v>107</v>
      </c>
      <c r="B4306" s="2">
        <v>6.9</v>
      </c>
    </row>
    <row r="4307" spans="1:2" x14ac:dyDescent="0.25">
      <c r="A4307" s="2">
        <v>93</v>
      </c>
      <c r="B4307" s="2">
        <v>5.5</v>
      </c>
    </row>
    <row r="4308" spans="1:2" x14ac:dyDescent="0.25">
      <c r="A4308" s="2">
        <v>100</v>
      </c>
      <c r="B4308" s="2">
        <v>6.5</v>
      </c>
    </row>
    <row r="4309" spans="1:2" x14ac:dyDescent="0.25">
      <c r="A4309" s="2">
        <v>80</v>
      </c>
      <c r="B4309" s="2">
        <v>6.2</v>
      </c>
    </row>
    <row r="4310" spans="1:2" x14ac:dyDescent="0.25">
      <c r="A4310" s="2">
        <v>94</v>
      </c>
      <c r="B4310" s="2">
        <v>6.7</v>
      </c>
    </row>
    <row r="4311" spans="1:2" x14ac:dyDescent="0.25">
      <c r="A4311" s="2">
        <v>93</v>
      </c>
      <c r="B4311" s="2">
        <v>5.7</v>
      </c>
    </row>
    <row r="4312" spans="1:2" x14ac:dyDescent="0.25">
      <c r="A4312" s="2">
        <v>87</v>
      </c>
      <c r="B4312" s="2">
        <v>8.6</v>
      </c>
    </row>
    <row r="4313" spans="1:2" x14ac:dyDescent="0.25">
      <c r="A4313" s="2">
        <v>91</v>
      </c>
      <c r="B4313" s="2">
        <v>6.5</v>
      </c>
    </row>
    <row r="4314" spans="1:2" x14ac:dyDescent="0.25">
      <c r="A4314" s="2">
        <v>84</v>
      </c>
      <c r="B4314" s="2">
        <v>6.3</v>
      </c>
    </row>
    <row r="4315" spans="1:2" x14ac:dyDescent="0.25">
      <c r="A4315" s="2">
        <v>90</v>
      </c>
      <c r="B4315" s="2">
        <v>4.3</v>
      </c>
    </row>
    <row r="4316" spans="1:2" x14ac:dyDescent="0.25">
      <c r="A4316" s="2">
        <v>98</v>
      </c>
      <c r="B4316" s="2">
        <v>6.1</v>
      </c>
    </row>
    <row r="4317" spans="1:2" x14ac:dyDescent="0.25">
      <c r="A4317" s="2">
        <v>108</v>
      </c>
      <c r="B4317" s="2">
        <v>6</v>
      </c>
    </row>
    <row r="4318" spans="1:2" x14ac:dyDescent="0.25">
      <c r="A4318" s="2">
        <v>124</v>
      </c>
      <c r="B4318" s="2">
        <v>5.8</v>
      </c>
    </row>
    <row r="4319" spans="1:2" x14ac:dyDescent="0.25">
      <c r="A4319" s="2">
        <v>95</v>
      </c>
      <c r="B4319" s="2">
        <v>6.7</v>
      </c>
    </row>
    <row r="4320" spans="1:2" x14ac:dyDescent="0.25">
      <c r="A4320" s="2">
        <v>90</v>
      </c>
      <c r="B4320" s="2">
        <v>6.7</v>
      </c>
    </row>
    <row r="4321" spans="1:2" x14ac:dyDescent="0.25">
      <c r="A4321" s="2">
        <v>93</v>
      </c>
      <c r="B4321" s="2">
        <v>7.6</v>
      </c>
    </row>
    <row r="4322" spans="1:2" x14ac:dyDescent="0.25">
      <c r="A4322" s="2">
        <v>101</v>
      </c>
      <c r="B4322" s="2">
        <v>5.0999999999999996</v>
      </c>
    </row>
    <row r="4323" spans="1:2" x14ac:dyDescent="0.25">
      <c r="A4323" s="2">
        <v>107</v>
      </c>
      <c r="B4323" s="2">
        <v>6.8</v>
      </c>
    </row>
    <row r="4324" spans="1:2" x14ac:dyDescent="0.25">
      <c r="A4324" s="2">
        <v>20</v>
      </c>
      <c r="B4324" s="2">
        <v>6.8</v>
      </c>
    </row>
    <row r="4325" spans="1:2" x14ac:dyDescent="0.25">
      <c r="A4325" s="2">
        <v>87</v>
      </c>
      <c r="B4325" s="2">
        <v>6.8</v>
      </c>
    </row>
    <row r="4326" spans="1:2" x14ac:dyDescent="0.25">
      <c r="A4326" s="2">
        <v>112</v>
      </c>
      <c r="B4326" s="2">
        <v>7.1</v>
      </c>
    </row>
    <row r="4327" spans="1:2" x14ac:dyDescent="0.25">
      <c r="A4327" s="2">
        <v>82</v>
      </c>
      <c r="B4327" s="2">
        <v>2.8</v>
      </c>
    </row>
    <row r="4328" spans="1:2" x14ac:dyDescent="0.25">
      <c r="A4328" s="2">
        <v>102</v>
      </c>
      <c r="B4328" s="2">
        <v>8.1999999999999993</v>
      </c>
    </row>
    <row r="4329" spans="1:2" x14ac:dyDescent="0.25">
      <c r="A4329" s="2">
        <v>97</v>
      </c>
      <c r="B4329" s="2">
        <v>3.1</v>
      </c>
    </row>
    <row r="4330" spans="1:2" x14ac:dyDescent="0.25">
      <c r="A4330" s="2">
        <v>130</v>
      </c>
      <c r="B4330" s="2">
        <v>7</v>
      </c>
    </row>
    <row r="4331" spans="1:2" x14ac:dyDescent="0.25">
      <c r="A4331" s="2">
        <v>101</v>
      </c>
      <c r="B4331" s="2">
        <v>3.3</v>
      </c>
    </row>
    <row r="4332" spans="1:2" x14ac:dyDescent="0.25">
      <c r="A4332" s="2">
        <v>93</v>
      </c>
      <c r="B4332" s="2">
        <v>3.6</v>
      </c>
    </row>
    <row r="4333" spans="1:2" x14ac:dyDescent="0.25">
      <c r="A4333" s="2">
        <v>83</v>
      </c>
      <c r="B4333" s="2">
        <v>7.7</v>
      </c>
    </row>
    <row r="4334" spans="1:2" x14ac:dyDescent="0.25">
      <c r="A4334" s="2">
        <v>106</v>
      </c>
      <c r="B4334" s="2">
        <v>6.7</v>
      </c>
    </row>
    <row r="4335" spans="1:2" x14ac:dyDescent="0.25">
      <c r="A4335" s="2">
        <v>113</v>
      </c>
      <c r="B4335" s="2">
        <v>5.5</v>
      </c>
    </row>
    <row r="4336" spans="1:2" x14ac:dyDescent="0.25">
      <c r="A4336" s="2">
        <v>94</v>
      </c>
      <c r="B4336" s="2">
        <v>6.6</v>
      </c>
    </row>
    <row r="4337" spans="1:2" x14ac:dyDescent="0.25">
      <c r="A4337" s="2">
        <v>101</v>
      </c>
      <c r="B4337" s="2">
        <v>4.8</v>
      </c>
    </row>
    <row r="4338" spans="1:2" x14ac:dyDescent="0.25">
      <c r="A4338" s="2">
        <v>99</v>
      </c>
      <c r="B4338" s="2">
        <v>5.5</v>
      </c>
    </row>
    <row r="4339" spans="1:2" x14ac:dyDescent="0.25">
      <c r="A4339" s="2">
        <v>76</v>
      </c>
      <c r="B4339" s="2">
        <v>6.3</v>
      </c>
    </row>
    <row r="4340" spans="1:2" x14ac:dyDescent="0.25">
      <c r="A4340" s="2">
        <v>91</v>
      </c>
      <c r="B4340" s="2">
        <v>6.9</v>
      </c>
    </row>
    <row r="4341" spans="1:2" x14ac:dyDescent="0.25">
      <c r="A4341" s="2">
        <v>105</v>
      </c>
      <c r="B4341" s="2">
        <v>6.5</v>
      </c>
    </row>
    <row r="4342" spans="1:2" x14ac:dyDescent="0.25">
      <c r="A4342" s="2">
        <v>120</v>
      </c>
      <c r="B4342" s="2">
        <v>8.1999999999999993</v>
      </c>
    </row>
    <row r="4343" spans="1:2" x14ac:dyDescent="0.25">
      <c r="A4343" s="2">
        <v>105</v>
      </c>
      <c r="B4343" s="2">
        <v>7.1</v>
      </c>
    </row>
    <row r="4344" spans="1:2" x14ac:dyDescent="0.25">
      <c r="A4344" s="2">
        <v>105</v>
      </c>
      <c r="B4344" s="2">
        <v>8.1</v>
      </c>
    </row>
    <row r="4345" spans="1:2" x14ac:dyDescent="0.25">
      <c r="A4345" s="2">
        <v>95</v>
      </c>
      <c r="B4345" s="2">
        <v>7.2</v>
      </c>
    </row>
    <row r="4346" spans="1:2" x14ac:dyDescent="0.25">
      <c r="A4346" s="2">
        <v>135</v>
      </c>
      <c r="B4346" s="2">
        <v>7.4</v>
      </c>
    </row>
    <row r="4347" spans="1:2" x14ac:dyDescent="0.25">
      <c r="A4347" s="2">
        <v>105</v>
      </c>
      <c r="B4347" s="2">
        <v>6.5</v>
      </c>
    </row>
    <row r="4348" spans="1:2" x14ac:dyDescent="0.25">
      <c r="A4348" s="2">
        <v>83</v>
      </c>
      <c r="B4348" s="2">
        <v>5.7</v>
      </c>
    </row>
    <row r="4349" spans="1:2" x14ac:dyDescent="0.25">
      <c r="A4349" s="2">
        <v>111</v>
      </c>
      <c r="B4349" s="2">
        <v>6.1</v>
      </c>
    </row>
    <row r="4350" spans="1:2" x14ac:dyDescent="0.25">
      <c r="A4350" s="2">
        <v>135</v>
      </c>
      <c r="B4350" s="2">
        <v>8.6999999999999993</v>
      </c>
    </row>
    <row r="4351" spans="1:2" x14ac:dyDescent="0.25">
      <c r="A4351" s="2">
        <v>88</v>
      </c>
      <c r="B4351" s="2">
        <v>4.3</v>
      </c>
    </row>
    <row r="4352" spans="1:2" x14ac:dyDescent="0.25">
      <c r="A4352" s="2">
        <v>87</v>
      </c>
      <c r="B4352" s="2">
        <v>6.2</v>
      </c>
    </row>
    <row r="4353" spans="1:2" x14ac:dyDescent="0.25">
      <c r="A4353" s="2">
        <v>97</v>
      </c>
      <c r="B4353" s="2">
        <v>3.3</v>
      </c>
    </row>
    <row r="4354" spans="1:2" x14ac:dyDescent="0.25">
      <c r="A4354" s="2">
        <v>82</v>
      </c>
      <c r="B4354" s="2">
        <v>2.7</v>
      </c>
    </row>
    <row r="4355" spans="1:2" x14ac:dyDescent="0.25">
      <c r="A4355" s="2">
        <v>103</v>
      </c>
      <c r="B4355" s="2">
        <v>5.2</v>
      </c>
    </row>
    <row r="4356" spans="1:2" x14ac:dyDescent="0.25">
      <c r="A4356" s="2">
        <v>130</v>
      </c>
      <c r="B4356" s="2">
        <v>8.1999999999999993</v>
      </c>
    </row>
    <row r="4357" spans="1:2" x14ac:dyDescent="0.25">
      <c r="A4357" s="2">
        <v>87</v>
      </c>
      <c r="B4357" s="2">
        <v>6.1</v>
      </c>
    </row>
    <row r="4358" spans="1:2" x14ac:dyDescent="0.25">
      <c r="A4358" s="2">
        <v>101</v>
      </c>
      <c r="B4358" s="2">
        <v>8</v>
      </c>
    </row>
    <row r="4359" spans="1:2" x14ac:dyDescent="0.25">
      <c r="A4359" s="2">
        <v>96</v>
      </c>
      <c r="B4359" s="2">
        <v>5.5</v>
      </c>
    </row>
    <row r="4360" spans="1:2" x14ac:dyDescent="0.25">
      <c r="A4360" s="2">
        <v>80</v>
      </c>
      <c r="B4360" s="2">
        <v>5.7</v>
      </c>
    </row>
    <row r="4361" spans="1:2" x14ac:dyDescent="0.25">
      <c r="A4361" s="2">
        <v>87</v>
      </c>
      <c r="B4361" s="2">
        <v>3.7</v>
      </c>
    </row>
    <row r="4362" spans="1:2" x14ac:dyDescent="0.25">
      <c r="A4362" s="2">
        <v>92</v>
      </c>
      <c r="B4362" s="2">
        <v>7.1</v>
      </c>
    </row>
    <row r="4363" spans="1:2" x14ac:dyDescent="0.25">
      <c r="A4363" s="2">
        <v>118</v>
      </c>
      <c r="B4363" s="2">
        <v>7.8</v>
      </c>
    </row>
    <row r="4364" spans="1:2" x14ac:dyDescent="0.25">
      <c r="A4364" s="2">
        <v>123</v>
      </c>
      <c r="B4364" s="2">
        <v>4.0999999999999996</v>
      </c>
    </row>
    <row r="4365" spans="1:2" x14ac:dyDescent="0.25">
      <c r="A4365" s="2">
        <v>100</v>
      </c>
      <c r="B4365" s="2">
        <v>7.2</v>
      </c>
    </row>
    <row r="4366" spans="1:2" x14ac:dyDescent="0.25">
      <c r="A4366" s="2">
        <v>103</v>
      </c>
      <c r="B4366" s="2">
        <v>7.7</v>
      </c>
    </row>
    <row r="4367" spans="1:2" x14ac:dyDescent="0.25">
      <c r="A4367" s="2">
        <v>100</v>
      </c>
      <c r="B4367" s="2">
        <v>7.1</v>
      </c>
    </row>
    <row r="4368" spans="1:2" x14ac:dyDescent="0.25">
      <c r="A4368" s="2">
        <v>99</v>
      </c>
      <c r="B4368" s="2">
        <v>7.6</v>
      </c>
    </row>
    <row r="4369" spans="1:2" x14ac:dyDescent="0.25">
      <c r="A4369" s="2">
        <v>89</v>
      </c>
      <c r="B4369" s="2">
        <v>7</v>
      </c>
    </row>
    <row r="4370" spans="1:2" x14ac:dyDescent="0.25">
      <c r="A4370" s="2">
        <v>104</v>
      </c>
      <c r="B4370" s="2">
        <v>5.5</v>
      </c>
    </row>
    <row r="4371" spans="1:2" x14ac:dyDescent="0.25">
      <c r="A4371" s="2">
        <v>114</v>
      </c>
      <c r="B4371" s="2">
        <v>7.4</v>
      </c>
    </row>
    <row r="4372" spans="1:2" x14ac:dyDescent="0.25">
      <c r="A4372" s="2">
        <v>111</v>
      </c>
      <c r="B4372" s="2">
        <v>7.7</v>
      </c>
    </row>
    <row r="4373" spans="1:2" x14ac:dyDescent="0.25">
      <c r="A4373" s="2">
        <v>99</v>
      </c>
      <c r="B4373" s="2">
        <v>7.2</v>
      </c>
    </row>
    <row r="4374" spans="1:2" x14ac:dyDescent="0.25">
      <c r="A4374" s="2">
        <v>110</v>
      </c>
      <c r="B4374" s="2">
        <v>7.8</v>
      </c>
    </row>
    <row r="4375" spans="1:2" x14ac:dyDescent="0.25">
      <c r="A4375" s="2">
        <v>85</v>
      </c>
      <c r="B4375" s="2">
        <v>6.6</v>
      </c>
    </row>
    <row r="4376" spans="1:2" x14ac:dyDescent="0.25">
      <c r="A4376" s="2">
        <v>113</v>
      </c>
      <c r="B4376" s="2">
        <v>6</v>
      </c>
    </row>
    <row r="4377" spans="1:2" x14ac:dyDescent="0.25">
      <c r="A4377" s="2">
        <v>99</v>
      </c>
      <c r="B4377" s="2">
        <v>8.4</v>
      </c>
    </row>
    <row r="4378" spans="1:2" x14ac:dyDescent="0.25">
      <c r="A4378" s="2">
        <v>83</v>
      </c>
      <c r="B4378" s="2">
        <v>6.5</v>
      </c>
    </row>
    <row r="4379" spans="1:2" x14ac:dyDescent="0.25">
      <c r="A4379" s="2">
        <v>142</v>
      </c>
      <c r="B4379" s="2">
        <v>8.9</v>
      </c>
    </row>
    <row r="4380" spans="1:2" x14ac:dyDescent="0.25">
      <c r="A4380" s="2">
        <v>112</v>
      </c>
      <c r="B4380" s="2">
        <v>7.9</v>
      </c>
    </row>
    <row r="4381" spans="1:2" x14ac:dyDescent="0.25">
      <c r="A4381" s="2">
        <v>108</v>
      </c>
      <c r="B4381" s="2">
        <v>6</v>
      </c>
    </row>
    <row r="4382" spans="1:2" x14ac:dyDescent="0.25">
      <c r="A4382" s="2">
        <v>88</v>
      </c>
      <c r="B4382" s="2">
        <v>6.1</v>
      </c>
    </row>
    <row r="4383" spans="1:2" x14ac:dyDescent="0.25">
      <c r="A4383" s="2">
        <v>85</v>
      </c>
      <c r="B4383" s="2">
        <v>6.2</v>
      </c>
    </row>
    <row r="4384" spans="1:2" x14ac:dyDescent="0.25">
      <c r="A4384" s="2">
        <v>103</v>
      </c>
      <c r="B4384" s="2">
        <v>5.6</v>
      </c>
    </row>
    <row r="4385" spans="1:2" x14ac:dyDescent="0.25">
      <c r="A4385" s="2">
        <v>110</v>
      </c>
      <c r="B4385" s="2">
        <v>7.2</v>
      </c>
    </row>
    <row r="4386" spans="1:2" x14ac:dyDescent="0.25">
      <c r="A4386" s="2">
        <v>88</v>
      </c>
      <c r="B4386" s="2">
        <v>6.1</v>
      </c>
    </row>
    <row r="4387" spans="1:2" x14ac:dyDescent="0.25">
      <c r="A4387" s="2">
        <v>76</v>
      </c>
      <c r="B4387" s="2">
        <v>3.8</v>
      </c>
    </row>
    <row r="4388" spans="1:2" x14ac:dyDescent="0.25">
      <c r="A4388" s="2">
        <v>100</v>
      </c>
      <c r="B4388" s="2">
        <v>7.1</v>
      </c>
    </row>
    <row r="4389" spans="1:2" x14ac:dyDescent="0.25">
      <c r="A4389" s="2">
        <v>99</v>
      </c>
      <c r="B4389" s="2">
        <v>4.5</v>
      </c>
    </row>
    <row r="4390" spans="1:2" x14ac:dyDescent="0.25">
      <c r="A4390" s="2">
        <v>84</v>
      </c>
      <c r="B4390" s="2">
        <v>3.8</v>
      </c>
    </row>
    <row r="4391" spans="1:2" x14ac:dyDescent="0.25">
      <c r="A4391" s="2">
        <v>91</v>
      </c>
      <c r="B4391" s="2">
        <v>6.2</v>
      </c>
    </row>
    <row r="4392" spans="1:2" x14ac:dyDescent="0.25">
      <c r="A4392" s="2">
        <v>97</v>
      </c>
      <c r="B4392" s="2">
        <v>6.6</v>
      </c>
    </row>
    <row r="4393" spans="1:2" x14ac:dyDescent="0.25">
      <c r="A4393" s="2">
        <v>84</v>
      </c>
      <c r="B4393" s="2">
        <v>4.5999999999999996</v>
      </c>
    </row>
    <row r="4394" spans="1:2" x14ac:dyDescent="0.25">
      <c r="A4394" s="2">
        <v>100</v>
      </c>
      <c r="B4394" s="2">
        <v>4.2</v>
      </c>
    </row>
    <row r="4395" spans="1:2" x14ac:dyDescent="0.25">
      <c r="A4395" s="2">
        <v>94</v>
      </c>
      <c r="B4395" s="2">
        <v>6.8</v>
      </c>
    </row>
    <row r="4396" spans="1:2" x14ac:dyDescent="0.25">
      <c r="A4396" s="2">
        <v>90</v>
      </c>
      <c r="B4396" s="2">
        <v>7.7</v>
      </c>
    </row>
    <row r="4397" spans="1:2" x14ac:dyDescent="0.25">
      <c r="A4397" s="2">
        <v>92</v>
      </c>
      <c r="B4397" s="2">
        <v>5.9</v>
      </c>
    </row>
    <row r="4398" spans="1:2" x14ac:dyDescent="0.25">
      <c r="A4398" s="2">
        <v>73</v>
      </c>
      <c r="B4398" s="2">
        <v>7</v>
      </c>
    </row>
    <row r="4399" spans="1:2" x14ac:dyDescent="0.25">
      <c r="A4399" s="2">
        <v>116</v>
      </c>
      <c r="B4399" s="2">
        <v>6.9</v>
      </c>
    </row>
    <row r="4400" spans="1:2" x14ac:dyDescent="0.25">
      <c r="A4400" s="2">
        <v>110</v>
      </c>
      <c r="B4400" s="2">
        <v>6.1</v>
      </c>
    </row>
    <row r="4401" spans="1:2" x14ac:dyDescent="0.25">
      <c r="A4401" s="2">
        <v>102</v>
      </c>
      <c r="B4401" s="2">
        <v>7.6</v>
      </c>
    </row>
    <row r="4402" spans="1:2" x14ac:dyDescent="0.25">
      <c r="A4402" s="2">
        <v>89</v>
      </c>
      <c r="B4402" s="2">
        <v>3</v>
      </c>
    </row>
    <row r="4403" spans="1:2" x14ac:dyDescent="0.25">
      <c r="A4403" s="2">
        <v>76</v>
      </c>
      <c r="B4403" s="2">
        <v>2.6</v>
      </c>
    </row>
    <row r="4404" spans="1:2" x14ac:dyDescent="0.25">
      <c r="A4404" s="2">
        <v>82</v>
      </c>
      <c r="B4404" s="2">
        <v>8.6</v>
      </c>
    </row>
    <row r="4405" spans="1:2" x14ac:dyDescent="0.25">
      <c r="A4405" s="2">
        <v>89</v>
      </c>
      <c r="B4405" s="2">
        <v>6.1</v>
      </c>
    </row>
    <row r="4406" spans="1:2" x14ac:dyDescent="0.25">
      <c r="A4406" s="2">
        <v>150</v>
      </c>
      <c r="B4406" s="2">
        <v>7.5</v>
      </c>
    </row>
    <row r="4407" spans="1:2" x14ac:dyDescent="0.25">
      <c r="A4407" s="2">
        <v>89</v>
      </c>
      <c r="B4407" s="2">
        <v>6.7</v>
      </c>
    </row>
    <row r="4408" spans="1:2" x14ac:dyDescent="0.25">
      <c r="A4408" s="2">
        <v>145</v>
      </c>
      <c r="B4408" s="2">
        <v>8.1</v>
      </c>
    </row>
    <row r="4409" spans="1:2" x14ac:dyDescent="0.25">
      <c r="A4409" s="2">
        <v>91</v>
      </c>
      <c r="B4409" s="2">
        <v>4.9000000000000004</v>
      </c>
    </row>
    <row r="4410" spans="1:2" x14ac:dyDescent="0.25">
      <c r="A4410" s="2">
        <v>89</v>
      </c>
      <c r="B4410" s="2">
        <v>6.8</v>
      </c>
    </row>
    <row r="4411" spans="1:2" x14ac:dyDescent="0.25">
      <c r="A4411" s="2">
        <v>121</v>
      </c>
      <c r="B4411" s="2">
        <v>6.8</v>
      </c>
    </row>
    <row r="4412" spans="1:2" x14ac:dyDescent="0.25">
      <c r="A4412" s="2">
        <v>83</v>
      </c>
      <c r="B4412" s="2">
        <v>5.7</v>
      </c>
    </row>
    <row r="4413" spans="1:2" x14ac:dyDescent="0.25">
      <c r="A4413" s="2">
        <v>110</v>
      </c>
      <c r="B4413" s="2">
        <v>8.3000000000000007</v>
      </c>
    </row>
    <row r="4414" spans="1:2" x14ac:dyDescent="0.25">
      <c r="A4414" s="2">
        <v>91</v>
      </c>
      <c r="B4414" s="2">
        <v>6.6</v>
      </c>
    </row>
    <row r="4415" spans="1:2" x14ac:dyDescent="0.25">
      <c r="A4415" s="2">
        <v>110</v>
      </c>
      <c r="B4415" s="2">
        <v>7.3</v>
      </c>
    </row>
    <row r="4416" spans="1:2" x14ac:dyDescent="0.25">
      <c r="A4416" s="2">
        <v>86</v>
      </c>
      <c r="B4416" s="2">
        <v>5</v>
      </c>
    </row>
    <row r="4417" spans="1:2" x14ac:dyDescent="0.25">
      <c r="A4417" s="2">
        <v>86</v>
      </c>
      <c r="B4417" s="2">
        <v>7</v>
      </c>
    </row>
    <row r="4418" spans="1:2" x14ac:dyDescent="0.25">
      <c r="A4418" s="2">
        <v>120</v>
      </c>
      <c r="B4418" s="2">
        <v>3.4</v>
      </c>
    </row>
    <row r="4419" spans="1:2" x14ac:dyDescent="0.25">
      <c r="A4419" s="2">
        <v>90</v>
      </c>
      <c r="B4419" s="2">
        <v>5.9</v>
      </c>
    </row>
    <row r="4420" spans="1:2" x14ac:dyDescent="0.25">
      <c r="A4420" s="2">
        <v>99</v>
      </c>
      <c r="B4420" s="2">
        <v>6</v>
      </c>
    </row>
    <row r="4421" spans="1:2" x14ac:dyDescent="0.25">
      <c r="A4421" s="2">
        <v>112</v>
      </c>
      <c r="B4421" s="2">
        <v>7.4</v>
      </c>
    </row>
    <row r="4422" spans="1:2" x14ac:dyDescent="0.25">
      <c r="A4422" s="2">
        <v>103</v>
      </c>
      <c r="B4422" s="2">
        <v>7.4</v>
      </c>
    </row>
    <row r="4423" spans="1:2" x14ac:dyDescent="0.25">
      <c r="A4423" s="2">
        <v>83</v>
      </c>
      <c r="B4423" s="2">
        <v>4.2</v>
      </c>
    </row>
    <row r="4424" spans="1:2" x14ac:dyDescent="0.25">
      <c r="A4424" s="2">
        <v>109</v>
      </c>
      <c r="B4424" s="2">
        <v>6.2</v>
      </c>
    </row>
    <row r="4425" spans="1:2" x14ac:dyDescent="0.25">
      <c r="A4425" s="2">
        <v>89</v>
      </c>
      <c r="B4425" s="2">
        <v>6.2</v>
      </c>
    </row>
    <row r="4426" spans="1:2" x14ac:dyDescent="0.25">
      <c r="A4426" s="2">
        <v>96</v>
      </c>
      <c r="B4426" s="2">
        <v>7.5</v>
      </c>
    </row>
    <row r="4427" spans="1:2" x14ac:dyDescent="0.25">
      <c r="A4427" s="2">
        <v>109</v>
      </c>
      <c r="B4427" s="2">
        <v>7.2</v>
      </c>
    </row>
    <row r="4428" spans="1:2" x14ac:dyDescent="0.25">
      <c r="A4428" s="2">
        <v>122</v>
      </c>
      <c r="B4428" s="2">
        <v>7.2</v>
      </c>
    </row>
    <row r="4429" spans="1:2" x14ac:dyDescent="0.25">
      <c r="A4429" s="2">
        <v>100</v>
      </c>
      <c r="B4429" s="2">
        <v>5.4</v>
      </c>
    </row>
    <row r="4430" spans="1:2" x14ac:dyDescent="0.25">
      <c r="A4430" s="2">
        <v>109</v>
      </c>
      <c r="B4430" s="2">
        <v>7</v>
      </c>
    </row>
    <row r="4431" spans="1:2" x14ac:dyDescent="0.25">
      <c r="A4431" s="2">
        <v>95</v>
      </c>
      <c r="B4431" s="2">
        <v>7.2</v>
      </c>
    </row>
    <row r="4432" spans="1:2" x14ac:dyDescent="0.25">
      <c r="A4432" s="2">
        <v>94</v>
      </c>
      <c r="B4432" s="2">
        <v>7.9</v>
      </c>
    </row>
    <row r="4433" spans="1:2" x14ac:dyDescent="0.25">
      <c r="A4433" s="2">
        <v>107</v>
      </c>
      <c r="B4433" s="2">
        <v>6.8</v>
      </c>
    </row>
    <row r="4434" spans="1:2" x14ac:dyDescent="0.25">
      <c r="A4434" s="2">
        <v>104</v>
      </c>
      <c r="B4434" s="2">
        <v>6.7</v>
      </c>
    </row>
    <row r="4435" spans="1:2" x14ac:dyDescent="0.25">
      <c r="A4435" s="2">
        <v>96</v>
      </c>
      <c r="B4435" s="2">
        <v>7.5</v>
      </c>
    </row>
    <row r="4436" spans="1:2" x14ac:dyDescent="0.25">
      <c r="A4436" s="2">
        <v>93</v>
      </c>
      <c r="B4436" s="2">
        <v>6.8</v>
      </c>
    </row>
    <row r="4437" spans="1:2" x14ac:dyDescent="0.25">
      <c r="A4437" s="2">
        <v>102</v>
      </c>
      <c r="B4437" s="2">
        <v>6.9</v>
      </c>
    </row>
    <row r="4438" spans="1:2" x14ac:dyDescent="0.25">
      <c r="A4438" s="2">
        <v>84</v>
      </c>
      <c r="B4438" s="2">
        <v>6.8</v>
      </c>
    </row>
    <row r="4439" spans="1:2" x14ac:dyDescent="0.25">
      <c r="A4439" s="2">
        <v>97</v>
      </c>
      <c r="B4439" s="2">
        <v>7.2</v>
      </c>
    </row>
    <row r="4440" spans="1:2" x14ac:dyDescent="0.25">
      <c r="A4440" s="2">
        <v>91</v>
      </c>
      <c r="B4440" s="2">
        <v>7.4</v>
      </c>
    </row>
    <row r="4441" spans="1:2" x14ac:dyDescent="0.25">
      <c r="A4441" s="2">
        <v>84</v>
      </c>
      <c r="B4441" s="2">
        <v>5.6</v>
      </c>
    </row>
    <row r="4442" spans="1:2" x14ac:dyDescent="0.25">
      <c r="A4442" s="2">
        <v>86</v>
      </c>
      <c r="B4442" s="2">
        <v>6.8</v>
      </c>
    </row>
    <row r="4443" spans="1:2" x14ac:dyDescent="0.25">
      <c r="A4443" s="2">
        <v>91</v>
      </c>
      <c r="B4443" s="2">
        <v>7.2</v>
      </c>
    </row>
    <row r="4444" spans="1:2" x14ac:dyDescent="0.25">
      <c r="A4444" s="2">
        <v>92</v>
      </c>
      <c r="B4444" s="2">
        <v>7.7</v>
      </c>
    </row>
    <row r="4445" spans="1:2" x14ac:dyDescent="0.25">
      <c r="A4445" s="2">
        <v>94</v>
      </c>
      <c r="B4445" s="2">
        <v>7</v>
      </c>
    </row>
    <row r="4446" spans="1:2" x14ac:dyDescent="0.25">
      <c r="A4446" s="2">
        <v>92</v>
      </c>
      <c r="B4446" s="2">
        <v>7.2</v>
      </c>
    </row>
    <row r="4447" spans="1:2" x14ac:dyDescent="0.25">
      <c r="A4447" s="2">
        <v>103</v>
      </c>
      <c r="B4447" s="2">
        <v>6.4</v>
      </c>
    </row>
    <row r="4448" spans="1:2" x14ac:dyDescent="0.25">
      <c r="A4448" s="2">
        <v>100</v>
      </c>
      <c r="B4448" s="2">
        <v>7.2</v>
      </c>
    </row>
    <row r="4449" spans="1:2" x14ac:dyDescent="0.25">
      <c r="A4449" s="2">
        <v>119</v>
      </c>
      <c r="B4449" s="2">
        <v>7.2</v>
      </c>
    </row>
    <row r="4450" spans="1:2" x14ac:dyDescent="0.25">
      <c r="A4450" s="2">
        <v>167</v>
      </c>
      <c r="B4450" s="2">
        <v>6.2</v>
      </c>
    </row>
    <row r="4451" spans="1:2" x14ac:dyDescent="0.25">
      <c r="A4451" s="2">
        <v>92</v>
      </c>
      <c r="B4451" s="2">
        <v>6.9</v>
      </c>
    </row>
    <row r="4452" spans="1:2" x14ac:dyDescent="0.25">
      <c r="A4452" s="2">
        <v>92</v>
      </c>
      <c r="B4452" s="2">
        <v>6.2</v>
      </c>
    </row>
    <row r="4453" spans="1:2" x14ac:dyDescent="0.25">
      <c r="A4453" s="2">
        <v>108</v>
      </c>
      <c r="B4453" s="2">
        <v>6.9</v>
      </c>
    </row>
    <row r="4454" spans="1:2" x14ac:dyDescent="0.25">
      <c r="A4454" s="2">
        <v>97</v>
      </c>
      <c r="B4454" s="2">
        <v>7</v>
      </c>
    </row>
    <row r="4455" spans="1:2" x14ac:dyDescent="0.25">
      <c r="A4455" s="2">
        <v>88</v>
      </c>
      <c r="B4455" s="2">
        <v>6.7</v>
      </c>
    </row>
    <row r="4456" spans="1:2" x14ac:dyDescent="0.25">
      <c r="A4456" s="2">
        <v>100</v>
      </c>
      <c r="B4456" s="2">
        <v>3.6</v>
      </c>
    </row>
    <row r="4457" spans="1:2" x14ac:dyDescent="0.25">
      <c r="A4457" s="2">
        <v>100</v>
      </c>
      <c r="B4457" s="2">
        <v>6.3</v>
      </c>
    </row>
    <row r="4458" spans="1:2" x14ac:dyDescent="0.25">
      <c r="A4458" s="2">
        <v>124</v>
      </c>
      <c r="B4458" s="2">
        <v>7.4</v>
      </c>
    </row>
    <row r="4459" spans="1:2" x14ac:dyDescent="0.25">
      <c r="A4459" s="2">
        <v>88</v>
      </c>
      <c r="B4459" s="2">
        <v>7.4</v>
      </c>
    </row>
    <row r="4460" spans="1:2" x14ac:dyDescent="0.25">
      <c r="A4460" s="2">
        <v>106</v>
      </c>
      <c r="B4460" s="2">
        <v>7.3</v>
      </c>
    </row>
    <row r="4461" spans="1:2" x14ac:dyDescent="0.25">
      <c r="A4461" s="2">
        <v>79</v>
      </c>
      <c r="B4461" s="2">
        <v>6.1</v>
      </c>
    </row>
    <row r="4462" spans="1:2" x14ac:dyDescent="0.25">
      <c r="A4462" s="2">
        <v>135</v>
      </c>
      <c r="B4462" s="2">
        <v>6.7</v>
      </c>
    </row>
    <row r="4463" spans="1:2" x14ac:dyDescent="0.25">
      <c r="A4463" s="2">
        <v>96</v>
      </c>
      <c r="B4463" s="2">
        <v>8.1999999999999993</v>
      </c>
    </row>
    <row r="4464" spans="1:2" x14ac:dyDescent="0.25">
      <c r="A4464" s="2">
        <v>53</v>
      </c>
      <c r="B4464" s="2">
        <v>7.7</v>
      </c>
    </row>
    <row r="4465" spans="1:2" x14ac:dyDescent="0.25">
      <c r="A4465" s="2">
        <v>97</v>
      </c>
      <c r="B4465" s="2">
        <v>7.3</v>
      </c>
    </row>
    <row r="4466" spans="1:2" x14ac:dyDescent="0.25">
      <c r="A4466" s="2">
        <v>120</v>
      </c>
      <c r="B4466" s="2">
        <v>7.4</v>
      </c>
    </row>
    <row r="4467" spans="1:2" x14ac:dyDescent="0.25">
      <c r="A4467" s="2">
        <v>90</v>
      </c>
      <c r="B4467" s="2">
        <v>5.7</v>
      </c>
    </row>
    <row r="4468" spans="1:2" x14ac:dyDescent="0.25">
      <c r="A4468" s="2">
        <v>91</v>
      </c>
      <c r="B4468" s="2">
        <v>7.6</v>
      </c>
    </row>
    <row r="4469" spans="1:2" x14ac:dyDescent="0.25">
      <c r="A4469" s="2">
        <v>93</v>
      </c>
      <c r="B4469" s="2">
        <v>6.8</v>
      </c>
    </row>
    <row r="4470" spans="1:2" x14ac:dyDescent="0.25">
      <c r="A4470" s="2">
        <v>112</v>
      </c>
      <c r="B4470" s="2">
        <v>5.6</v>
      </c>
    </row>
    <row r="4471" spans="1:2" x14ac:dyDescent="0.25">
      <c r="A4471" s="2">
        <v>160</v>
      </c>
      <c r="B4471" s="2">
        <v>4.8</v>
      </c>
    </row>
    <row r="4472" spans="1:2" x14ac:dyDescent="0.25">
      <c r="A4472" s="2">
        <v>95</v>
      </c>
      <c r="B4472" s="2">
        <v>6.4</v>
      </c>
    </row>
    <row r="4473" spans="1:2" x14ac:dyDescent="0.25">
      <c r="A4473" s="2">
        <v>93</v>
      </c>
      <c r="B4473" s="2">
        <v>6.8</v>
      </c>
    </row>
    <row r="4474" spans="1:2" x14ac:dyDescent="0.25">
      <c r="A4474" s="2">
        <v>88</v>
      </c>
      <c r="B4474" s="2">
        <v>6.1</v>
      </c>
    </row>
    <row r="4475" spans="1:2" x14ac:dyDescent="0.25">
      <c r="A4475" s="2">
        <v>105</v>
      </c>
      <c r="B4475" s="2">
        <v>5.2</v>
      </c>
    </row>
    <row r="4476" spans="1:2" x14ac:dyDescent="0.25">
      <c r="A4476" s="2">
        <v>98</v>
      </c>
      <c r="B4476" s="2">
        <v>6.9</v>
      </c>
    </row>
    <row r="4477" spans="1:2" x14ac:dyDescent="0.25">
      <c r="A4477" s="2">
        <v>82</v>
      </c>
      <c r="B4477" s="2">
        <v>6</v>
      </c>
    </row>
    <row r="4478" spans="1:2" x14ac:dyDescent="0.25">
      <c r="A4478" s="2">
        <v>89</v>
      </c>
      <c r="B4478" s="2">
        <v>6.3</v>
      </c>
    </row>
    <row r="4479" spans="1:2" x14ac:dyDescent="0.25">
      <c r="A4479" s="2">
        <v>78</v>
      </c>
      <c r="B4479" s="2">
        <v>6.1</v>
      </c>
    </row>
    <row r="4480" spans="1:2" x14ac:dyDescent="0.25">
      <c r="A4480" s="2">
        <v>97</v>
      </c>
      <c r="B4480" s="2">
        <v>5.5</v>
      </c>
    </row>
    <row r="4481" spans="1:2" x14ac:dyDescent="0.25">
      <c r="A4481" s="2">
        <v>81</v>
      </c>
      <c r="B4481" s="2">
        <v>6.9</v>
      </c>
    </row>
    <row r="4482" spans="1:2" x14ac:dyDescent="0.25">
      <c r="A4482" s="2">
        <v>90</v>
      </c>
      <c r="B4482" s="2">
        <v>5.6</v>
      </c>
    </row>
    <row r="4483" spans="1:2" x14ac:dyDescent="0.25">
      <c r="A4483" s="2">
        <v>97</v>
      </c>
      <c r="B4483" s="2">
        <v>1.9</v>
      </c>
    </row>
    <row r="4484" spans="1:2" x14ac:dyDescent="0.25">
      <c r="A4484" s="2">
        <v>88</v>
      </c>
      <c r="B4484" s="2">
        <v>4.0999999999999996</v>
      </c>
    </row>
    <row r="4485" spans="1:2" x14ac:dyDescent="0.25">
      <c r="A4485" s="2">
        <v>96</v>
      </c>
      <c r="B4485" s="2">
        <v>5.4</v>
      </c>
    </row>
    <row r="4486" spans="1:2" x14ac:dyDescent="0.25">
      <c r="A4486" s="2">
        <v>105</v>
      </c>
      <c r="B4486" s="2">
        <v>6.8</v>
      </c>
    </row>
    <row r="4487" spans="1:2" x14ac:dyDescent="0.25">
      <c r="A4487" s="2">
        <v>76</v>
      </c>
      <c r="B4487" s="2">
        <v>6.7</v>
      </c>
    </row>
    <row r="4488" spans="1:2" x14ac:dyDescent="0.25">
      <c r="A4488" s="2">
        <v>96</v>
      </c>
      <c r="B4488" s="2">
        <v>5.8</v>
      </c>
    </row>
    <row r="4489" spans="1:2" x14ac:dyDescent="0.25">
      <c r="A4489" s="2">
        <v>99</v>
      </c>
      <c r="B4489" s="2">
        <v>6.2</v>
      </c>
    </row>
    <row r="4490" spans="1:2" x14ac:dyDescent="0.25">
      <c r="A4490" s="2">
        <v>90</v>
      </c>
      <c r="B4490" s="2">
        <v>2.8</v>
      </c>
    </row>
    <row r="4491" spans="1:2" x14ac:dyDescent="0.25">
      <c r="A4491" s="2">
        <v>94</v>
      </c>
      <c r="B4491" s="2">
        <v>7.3</v>
      </c>
    </row>
    <row r="4492" spans="1:2" x14ac:dyDescent="0.25">
      <c r="A4492" s="2">
        <v>87</v>
      </c>
      <c r="B4492" s="2">
        <v>5.8</v>
      </c>
    </row>
    <row r="4493" spans="1:2" x14ac:dyDescent="0.25">
      <c r="A4493" s="2">
        <v>93</v>
      </c>
      <c r="B4493" s="2">
        <v>6.5</v>
      </c>
    </row>
    <row r="4494" spans="1:2" x14ac:dyDescent="0.25">
      <c r="A4494" s="2">
        <v>90</v>
      </c>
      <c r="B4494" s="2">
        <v>6.1</v>
      </c>
    </row>
    <row r="4495" spans="1:2" x14ac:dyDescent="0.25">
      <c r="A4495" s="2">
        <v>89</v>
      </c>
      <c r="B4495" s="2">
        <v>5.0999999999999996</v>
      </c>
    </row>
    <row r="4496" spans="1:2" x14ac:dyDescent="0.25">
      <c r="A4496" s="2">
        <v>83</v>
      </c>
      <c r="B4496" s="2">
        <v>2.2000000000000002</v>
      </c>
    </row>
    <row r="4497" spans="1:2" x14ac:dyDescent="0.25">
      <c r="A4497" s="2">
        <v>96</v>
      </c>
      <c r="B4497" s="2">
        <v>7.2</v>
      </c>
    </row>
    <row r="4498" spans="1:2" x14ac:dyDescent="0.25">
      <c r="A4498" s="2">
        <v>90</v>
      </c>
      <c r="B4498" s="2">
        <v>5.7</v>
      </c>
    </row>
    <row r="4499" spans="1:2" x14ac:dyDescent="0.25">
      <c r="A4499" s="2">
        <v>138</v>
      </c>
      <c r="B4499" s="2">
        <v>3.4</v>
      </c>
    </row>
    <row r="4500" spans="1:2" x14ac:dyDescent="0.25">
      <c r="A4500" s="2">
        <v>84</v>
      </c>
      <c r="B4500" s="2">
        <v>3.8</v>
      </c>
    </row>
    <row r="4501" spans="1:2" x14ac:dyDescent="0.25">
      <c r="A4501" s="2">
        <v>83</v>
      </c>
      <c r="B4501" s="2">
        <v>4.7</v>
      </c>
    </row>
    <row r="4502" spans="1:2" x14ac:dyDescent="0.25">
      <c r="A4502" s="2">
        <v>96</v>
      </c>
      <c r="B4502" s="2">
        <v>5.6</v>
      </c>
    </row>
    <row r="4503" spans="1:2" x14ac:dyDescent="0.25">
      <c r="A4503" s="2">
        <v>94</v>
      </c>
      <c r="B4503" s="2">
        <v>3.9</v>
      </c>
    </row>
    <row r="4504" spans="1:2" x14ac:dyDescent="0.25">
      <c r="A4504" s="2">
        <v>90</v>
      </c>
      <c r="B4504" s="2">
        <v>5.4</v>
      </c>
    </row>
    <row r="4505" spans="1:2" x14ac:dyDescent="0.25">
      <c r="A4505" s="2">
        <v>95</v>
      </c>
      <c r="B4505" s="2">
        <v>5.2</v>
      </c>
    </row>
    <row r="4506" spans="1:2" x14ac:dyDescent="0.25">
      <c r="A4506" s="2">
        <v>93</v>
      </c>
      <c r="B4506" s="2">
        <v>3.5</v>
      </c>
    </row>
    <row r="4507" spans="1:2" x14ac:dyDescent="0.25">
      <c r="A4507" s="2">
        <v>101</v>
      </c>
      <c r="B4507" s="2">
        <v>7</v>
      </c>
    </row>
    <row r="4508" spans="1:2" x14ac:dyDescent="0.25">
      <c r="A4508" s="2">
        <v>103</v>
      </c>
      <c r="B4508" s="2">
        <v>7.1</v>
      </c>
    </row>
    <row r="4509" spans="1:2" x14ac:dyDescent="0.25">
      <c r="A4509" s="2">
        <v>87</v>
      </c>
      <c r="B4509" s="2">
        <v>5.5</v>
      </c>
    </row>
    <row r="4510" spans="1:2" x14ac:dyDescent="0.25">
      <c r="A4510" s="2">
        <v>100</v>
      </c>
      <c r="B4510" s="2">
        <v>6</v>
      </c>
    </row>
    <row r="4511" spans="1:2" x14ac:dyDescent="0.25">
      <c r="A4511" s="2">
        <v>90</v>
      </c>
      <c r="B4511" s="2">
        <v>4.8</v>
      </c>
    </row>
    <row r="4512" spans="1:2" x14ac:dyDescent="0.25">
      <c r="A4512" s="2">
        <v>83</v>
      </c>
      <c r="B4512" s="2">
        <v>7.1</v>
      </c>
    </row>
    <row r="4513" spans="1:2" x14ac:dyDescent="0.25">
      <c r="A4513" s="2">
        <v>108</v>
      </c>
      <c r="B4513" s="2">
        <v>8.1999999999999993</v>
      </c>
    </row>
    <row r="4514" spans="1:2" x14ac:dyDescent="0.25">
      <c r="A4514" s="2">
        <v>100</v>
      </c>
      <c r="B4514" s="2">
        <v>5.7</v>
      </c>
    </row>
    <row r="4515" spans="1:2" x14ac:dyDescent="0.25">
      <c r="A4515" s="2">
        <v>113</v>
      </c>
      <c r="B4515" s="2">
        <v>7.9</v>
      </c>
    </row>
    <row r="4516" spans="1:2" x14ac:dyDescent="0.25">
      <c r="A4516" s="2">
        <v>97</v>
      </c>
      <c r="B4516" s="2">
        <v>7.3</v>
      </c>
    </row>
    <row r="4517" spans="1:2" x14ac:dyDescent="0.25">
      <c r="A4517" s="2">
        <v>104</v>
      </c>
      <c r="B4517" s="2">
        <v>7.1</v>
      </c>
    </row>
    <row r="4518" spans="1:2" x14ac:dyDescent="0.25">
      <c r="A4518" s="2">
        <v>91</v>
      </c>
      <c r="B4518" s="2">
        <v>6.4</v>
      </c>
    </row>
    <row r="4519" spans="1:2" x14ac:dyDescent="0.25">
      <c r="A4519" s="2">
        <v>107</v>
      </c>
      <c r="B4519" s="2">
        <v>5.9</v>
      </c>
    </row>
    <row r="4520" spans="1:2" x14ac:dyDescent="0.25">
      <c r="A4520" s="2">
        <v>85</v>
      </c>
      <c r="B4520" s="2">
        <v>7.5</v>
      </c>
    </row>
    <row r="4521" spans="1:2" x14ac:dyDescent="0.25">
      <c r="A4521" s="2">
        <v>101</v>
      </c>
      <c r="B4521" s="2">
        <v>6.4</v>
      </c>
    </row>
    <row r="4522" spans="1:2" x14ac:dyDescent="0.25">
      <c r="A4522" s="2">
        <v>70</v>
      </c>
      <c r="B4522" s="2">
        <v>7.4</v>
      </c>
    </row>
    <row r="4523" spans="1:2" x14ac:dyDescent="0.25">
      <c r="A4523" s="2">
        <v>88</v>
      </c>
      <c r="B4523" s="2">
        <v>7.3</v>
      </c>
    </row>
    <row r="4524" spans="1:2" x14ac:dyDescent="0.25">
      <c r="A4524" s="2">
        <v>112</v>
      </c>
      <c r="B4524" s="2">
        <v>6.5</v>
      </c>
    </row>
    <row r="4525" spans="1:2" x14ac:dyDescent="0.25">
      <c r="A4525" s="2">
        <v>107</v>
      </c>
      <c r="B4525" s="2">
        <v>7.2</v>
      </c>
    </row>
    <row r="4526" spans="1:2" x14ac:dyDescent="0.25">
      <c r="A4526" s="2">
        <v>78</v>
      </c>
      <c r="B4526" s="2">
        <v>6.7</v>
      </c>
    </row>
    <row r="4527" spans="1:2" x14ac:dyDescent="0.25">
      <c r="A4527" s="2">
        <v>90</v>
      </c>
      <c r="B4527" s="2">
        <v>7.1</v>
      </c>
    </row>
    <row r="4528" spans="1:2" x14ac:dyDescent="0.25">
      <c r="A4528" s="2">
        <v>88</v>
      </c>
      <c r="B4528" s="2">
        <v>6</v>
      </c>
    </row>
    <row r="4529" spans="1:2" x14ac:dyDescent="0.25">
      <c r="A4529" s="2">
        <v>92</v>
      </c>
      <c r="B4529" s="2">
        <v>6.7</v>
      </c>
    </row>
    <row r="4530" spans="1:2" x14ac:dyDescent="0.25">
      <c r="A4530" s="2">
        <v>95</v>
      </c>
      <c r="B4530" s="2">
        <v>5.6</v>
      </c>
    </row>
    <row r="4531" spans="1:2" x14ac:dyDescent="0.25">
      <c r="A4531" s="2">
        <v>85</v>
      </c>
      <c r="B4531" s="2">
        <v>7</v>
      </c>
    </row>
    <row r="4532" spans="1:2" x14ac:dyDescent="0.25">
      <c r="A4532" s="2">
        <v>86</v>
      </c>
      <c r="B4532" s="2">
        <v>4.9000000000000004</v>
      </c>
    </row>
    <row r="4533" spans="1:2" x14ac:dyDescent="0.25">
      <c r="A4533" s="2">
        <v>90</v>
      </c>
      <c r="B4533" s="2">
        <v>3.2</v>
      </c>
    </row>
    <row r="4534" spans="1:2" x14ac:dyDescent="0.25">
      <c r="A4534" s="2">
        <v>123</v>
      </c>
      <c r="B4534" s="2">
        <v>8.4</v>
      </c>
    </row>
    <row r="4535" spans="1:2" x14ac:dyDescent="0.25">
      <c r="A4535" s="2">
        <v>93</v>
      </c>
      <c r="B4535" s="2">
        <v>6.9</v>
      </c>
    </row>
    <row r="4536" spans="1:2" x14ac:dyDescent="0.25">
      <c r="A4536" s="2">
        <v>88</v>
      </c>
      <c r="B4536" s="2">
        <v>7.5</v>
      </c>
    </row>
    <row r="4537" spans="1:2" x14ac:dyDescent="0.25">
      <c r="A4537" s="2">
        <v>114</v>
      </c>
      <c r="B4537" s="2">
        <v>7.2</v>
      </c>
    </row>
    <row r="4538" spans="1:2" x14ac:dyDescent="0.25">
      <c r="A4538" s="2">
        <v>88</v>
      </c>
      <c r="B4538" s="2">
        <v>7.2</v>
      </c>
    </row>
    <row r="4539" spans="1:2" x14ac:dyDescent="0.25">
      <c r="A4539" s="2">
        <v>110</v>
      </c>
      <c r="B4539" s="2">
        <v>8</v>
      </c>
    </row>
    <row r="4540" spans="1:2" x14ac:dyDescent="0.25">
      <c r="A4540" s="2">
        <v>95</v>
      </c>
      <c r="B4540" s="2">
        <v>7.4</v>
      </c>
    </row>
    <row r="4541" spans="1:2" x14ac:dyDescent="0.25">
      <c r="A4541" s="2">
        <v>83</v>
      </c>
      <c r="B4541" s="2">
        <v>7.2</v>
      </c>
    </row>
    <row r="4542" spans="1:2" x14ac:dyDescent="0.25">
      <c r="A4542" s="2">
        <v>104</v>
      </c>
      <c r="B4542" s="2">
        <v>6.5</v>
      </c>
    </row>
    <row r="4543" spans="1:2" x14ac:dyDescent="0.25">
      <c r="A4543" s="2">
        <v>94</v>
      </c>
      <c r="B4543" s="2">
        <v>7.2</v>
      </c>
    </row>
    <row r="4544" spans="1:2" x14ac:dyDescent="0.25">
      <c r="A4544" s="2">
        <v>87</v>
      </c>
      <c r="B4544" s="2">
        <v>4.2</v>
      </c>
    </row>
    <row r="4545" spans="1:2" x14ac:dyDescent="0.25">
      <c r="A4545" s="2">
        <v>93</v>
      </c>
      <c r="B4545" s="2">
        <v>5.0999999999999996</v>
      </c>
    </row>
    <row r="4546" spans="1:2" x14ac:dyDescent="0.25">
      <c r="A4546" s="2">
        <v>91</v>
      </c>
      <c r="B4546" s="2">
        <v>6.4</v>
      </c>
    </row>
    <row r="4547" spans="1:2" x14ac:dyDescent="0.25">
      <c r="A4547" s="2">
        <v>90</v>
      </c>
      <c r="B4547" s="2">
        <v>6.8</v>
      </c>
    </row>
    <row r="4548" spans="1:2" x14ac:dyDescent="0.25">
      <c r="A4548" s="2">
        <v>14</v>
      </c>
      <c r="B4548" s="2">
        <v>6.2</v>
      </c>
    </row>
    <row r="4549" spans="1:2" x14ac:dyDescent="0.25">
      <c r="A4549" s="2">
        <v>112</v>
      </c>
      <c r="B4549" s="2">
        <v>7.5</v>
      </c>
    </row>
    <row r="4550" spans="1:2" x14ac:dyDescent="0.25">
      <c r="A4550" s="2">
        <v>75</v>
      </c>
      <c r="B4550" s="2">
        <v>7.7</v>
      </c>
    </row>
    <row r="4551" spans="1:2" x14ac:dyDescent="0.25">
      <c r="A4551" s="2">
        <v>86</v>
      </c>
      <c r="B4551" s="2">
        <v>6.9</v>
      </c>
    </row>
    <row r="4552" spans="1:2" x14ac:dyDescent="0.25">
      <c r="A4552" s="2">
        <v>86</v>
      </c>
      <c r="B4552" s="2">
        <v>7</v>
      </c>
    </row>
    <row r="4553" spans="1:2" x14ac:dyDescent="0.25">
      <c r="A4553" s="2">
        <v>89</v>
      </c>
      <c r="B4553" s="2">
        <v>7.5</v>
      </c>
    </row>
    <row r="4554" spans="1:2" x14ac:dyDescent="0.25">
      <c r="A4554" s="2">
        <v>95</v>
      </c>
      <c r="B4554" s="2">
        <v>6.3</v>
      </c>
    </row>
    <row r="4555" spans="1:2" x14ac:dyDescent="0.25">
      <c r="A4555" s="2">
        <v>101</v>
      </c>
      <c r="B4555" s="2">
        <v>5.5</v>
      </c>
    </row>
    <row r="4556" spans="1:2" x14ac:dyDescent="0.25">
      <c r="A4556" s="2">
        <v>89</v>
      </c>
      <c r="B4556" s="2">
        <v>4.8</v>
      </c>
    </row>
    <row r="4557" spans="1:2" x14ac:dyDescent="0.25">
      <c r="A4557" s="2">
        <v>106</v>
      </c>
      <c r="B4557" s="2">
        <v>8.1</v>
      </c>
    </row>
    <row r="4558" spans="1:2" x14ac:dyDescent="0.25">
      <c r="A4558" s="2">
        <v>88</v>
      </c>
      <c r="B4558" s="2">
        <v>6.6</v>
      </c>
    </row>
    <row r="4559" spans="1:2" x14ac:dyDescent="0.25">
      <c r="A4559" s="2">
        <v>99</v>
      </c>
      <c r="B4559" s="2">
        <v>5.2</v>
      </c>
    </row>
    <row r="4560" spans="1:2" x14ac:dyDescent="0.25">
      <c r="A4560" s="2">
        <v>90</v>
      </c>
      <c r="B4560" s="2">
        <v>5.6</v>
      </c>
    </row>
    <row r="4561" spans="1:2" x14ac:dyDescent="0.25">
      <c r="A4561" s="2">
        <v>95</v>
      </c>
      <c r="B4561" s="2">
        <v>3.1</v>
      </c>
    </row>
    <row r="4562" spans="1:2" x14ac:dyDescent="0.25">
      <c r="A4562" s="2">
        <v>85</v>
      </c>
      <c r="B4562" s="2">
        <v>8.1</v>
      </c>
    </row>
    <row r="4563" spans="1:2" x14ac:dyDescent="0.25">
      <c r="A4563" s="2">
        <v>170</v>
      </c>
      <c r="B4563" s="2">
        <v>8.3000000000000007</v>
      </c>
    </row>
    <row r="4564" spans="1:2" x14ac:dyDescent="0.25">
      <c r="A4564" s="2">
        <v>86</v>
      </c>
      <c r="B4564" s="2">
        <v>7.1</v>
      </c>
    </row>
    <row r="4565" spans="1:2" x14ac:dyDescent="0.25">
      <c r="A4565" s="2">
        <v>97</v>
      </c>
      <c r="B4565" s="2">
        <v>7.2</v>
      </c>
    </row>
    <row r="4566" spans="1:2" x14ac:dyDescent="0.25">
      <c r="A4566" s="2">
        <v>104</v>
      </c>
      <c r="B4566" s="2">
        <v>6.3</v>
      </c>
    </row>
    <row r="4567" spans="1:2" x14ac:dyDescent="0.25">
      <c r="A4567" s="2">
        <v>88</v>
      </c>
      <c r="B4567" s="2">
        <v>4</v>
      </c>
    </row>
    <row r="4568" spans="1:2" x14ac:dyDescent="0.25">
      <c r="A4568" s="2">
        <v>201</v>
      </c>
      <c r="B4568" s="2">
        <v>7.2</v>
      </c>
    </row>
    <row r="4569" spans="1:2" x14ac:dyDescent="0.25">
      <c r="A4569" s="2">
        <v>108</v>
      </c>
      <c r="B4569" s="2">
        <v>5.3</v>
      </c>
    </row>
    <row r="4570" spans="1:2" x14ac:dyDescent="0.25">
      <c r="A4570" s="2">
        <v>106</v>
      </c>
      <c r="B4570" s="2">
        <v>7.2</v>
      </c>
    </row>
    <row r="4571" spans="1:2" x14ac:dyDescent="0.25">
      <c r="A4571" s="2">
        <v>107</v>
      </c>
      <c r="B4571" s="2">
        <v>6.5</v>
      </c>
    </row>
    <row r="4572" spans="1:2" x14ac:dyDescent="0.25">
      <c r="A4572" s="2">
        <v>84</v>
      </c>
      <c r="B4572" s="2">
        <v>6.5</v>
      </c>
    </row>
    <row r="4573" spans="1:2" x14ac:dyDescent="0.25">
      <c r="A4573" s="2">
        <v>91</v>
      </c>
      <c r="B4573" s="2">
        <v>4.9000000000000004</v>
      </c>
    </row>
    <row r="4574" spans="1:2" x14ac:dyDescent="0.25">
      <c r="A4574" s="2">
        <v>90</v>
      </c>
      <c r="B4574" s="2">
        <v>5.2</v>
      </c>
    </row>
    <row r="4575" spans="1:2" x14ac:dyDescent="0.25">
      <c r="A4575" s="2">
        <v>103</v>
      </c>
      <c r="B4575" s="2">
        <v>7.4</v>
      </c>
    </row>
    <row r="4576" spans="1:2" x14ac:dyDescent="0.25">
      <c r="A4576" s="2">
        <v>71</v>
      </c>
      <c r="B4576" s="2">
        <v>7.4</v>
      </c>
    </row>
    <row r="4577" spans="1:2" x14ac:dyDescent="0.25">
      <c r="A4577" s="2">
        <v>90</v>
      </c>
      <c r="B4577" s="2">
        <v>5.4</v>
      </c>
    </row>
    <row r="4578" spans="1:2" x14ac:dyDescent="0.25">
      <c r="A4578" s="2">
        <v>67</v>
      </c>
      <c r="B4578" s="2">
        <v>3.9</v>
      </c>
    </row>
    <row r="4579" spans="1:2" x14ac:dyDescent="0.25">
      <c r="A4579" s="2">
        <v>94</v>
      </c>
      <c r="B4579" s="2">
        <v>5.3</v>
      </c>
    </row>
    <row r="4580" spans="1:2" x14ac:dyDescent="0.25">
      <c r="A4580" s="2">
        <v>81</v>
      </c>
      <c r="B4580" s="2">
        <v>7.8</v>
      </c>
    </row>
    <row r="4581" spans="1:2" x14ac:dyDescent="0.25">
      <c r="A4581" s="2">
        <v>81</v>
      </c>
      <c r="B4581" s="2">
        <v>6.4</v>
      </c>
    </row>
    <row r="4582" spans="1:2" x14ac:dyDescent="0.25">
      <c r="A4582" s="2">
        <v>215</v>
      </c>
      <c r="B4582" s="2">
        <v>8.1</v>
      </c>
    </row>
    <row r="4583" spans="1:2" x14ac:dyDescent="0.25">
      <c r="A4583" s="2">
        <v>83</v>
      </c>
      <c r="B4583" s="2">
        <v>6.5</v>
      </c>
    </row>
    <row r="4584" spans="1:2" x14ac:dyDescent="0.25">
      <c r="A4584" s="2">
        <v>106</v>
      </c>
      <c r="B4584" s="2">
        <v>5.6</v>
      </c>
    </row>
    <row r="4585" spans="1:2" x14ac:dyDescent="0.25">
      <c r="A4585" s="2">
        <v>103</v>
      </c>
      <c r="B4585" s="2">
        <v>5.6</v>
      </c>
    </row>
    <row r="4586" spans="1:2" x14ac:dyDescent="0.25">
      <c r="A4586" s="2">
        <v>90</v>
      </c>
      <c r="B4586" s="2">
        <v>6.6</v>
      </c>
    </row>
    <row r="4587" spans="1:2" x14ac:dyDescent="0.25">
      <c r="A4587" s="2">
        <v>88</v>
      </c>
      <c r="B4587" s="2">
        <v>6.3</v>
      </c>
    </row>
    <row r="4588" spans="1:2" x14ac:dyDescent="0.25">
      <c r="A4588" s="2">
        <v>105</v>
      </c>
      <c r="B4588" s="2">
        <v>7.7</v>
      </c>
    </row>
    <row r="4589" spans="1:2" x14ac:dyDescent="0.25">
      <c r="A4589" s="2">
        <v>115</v>
      </c>
      <c r="B4589" s="2">
        <v>7</v>
      </c>
    </row>
    <row r="4590" spans="1:2" x14ac:dyDescent="0.25">
      <c r="A4590" s="2">
        <v>90</v>
      </c>
      <c r="B4590" s="2">
        <v>8</v>
      </c>
    </row>
    <row r="4591" spans="1:2" x14ac:dyDescent="0.25">
      <c r="A4591" s="2">
        <v>102</v>
      </c>
      <c r="B4591" s="2">
        <v>7.2</v>
      </c>
    </row>
    <row r="4592" spans="1:2" x14ac:dyDescent="0.25">
      <c r="A4592" s="2">
        <v>98</v>
      </c>
      <c r="B4592" s="2">
        <v>4.5</v>
      </c>
    </row>
    <row r="4593" spans="1:2" x14ac:dyDescent="0.25">
      <c r="A4593" s="2">
        <v>87</v>
      </c>
      <c r="B4593" s="2">
        <v>7.7</v>
      </c>
    </row>
    <row r="4594" spans="1:2" x14ac:dyDescent="0.25">
      <c r="A4594" s="2">
        <v>88</v>
      </c>
      <c r="B4594" s="2">
        <v>6.1</v>
      </c>
    </row>
    <row r="4595" spans="1:2" x14ac:dyDescent="0.25">
      <c r="A4595" s="2">
        <v>83</v>
      </c>
      <c r="B4595" s="2">
        <v>6.4</v>
      </c>
    </row>
    <row r="4596" spans="1:2" x14ac:dyDescent="0.25">
      <c r="A4596" s="2">
        <v>122</v>
      </c>
      <c r="B4596" s="2">
        <v>6.5</v>
      </c>
    </row>
    <row r="4597" spans="1:2" x14ac:dyDescent="0.25">
      <c r="A4597" s="2">
        <v>115</v>
      </c>
      <c r="B4597" s="2">
        <v>7</v>
      </c>
    </row>
    <row r="4598" spans="1:2" x14ac:dyDescent="0.25">
      <c r="A4598" s="2">
        <v>86</v>
      </c>
      <c r="B4598" s="2">
        <v>6.1</v>
      </c>
    </row>
    <row r="4599" spans="1:2" x14ac:dyDescent="0.25">
      <c r="A4599" s="2">
        <v>79</v>
      </c>
      <c r="B4599" s="2">
        <v>5.7</v>
      </c>
    </row>
    <row r="4600" spans="1:2" x14ac:dyDescent="0.25">
      <c r="A4600" s="2">
        <v>87</v>
      </c>
      <c r="B4600" s="2">
        <v>5.4</v>
      </c>
    </row>
    <row r="4601" spans="1:2" x14ac:dyDescent="0.25">
      <c r="A4601" s="2">
        <v>97</v>
      </c>
      <c r="B4601" s="2">
        <v>5.9</v>
      </c>
    </row>
    <row r="4602" spans="1:2" x14ac:dyDescent="0.25">
      <c r="A4602" s="2">
        <v>105</v>
      </c>
      <c r="B4602" s="2">
        <v>7.5</v>
      </c>
    </row>
    <row r="4603" spans="1:2" x14ac:dyDescent="0.25">
      <c r="A4603" s="2">
        <v>89</v>
      </c>
      <c r="B4603" s="2">
        <v>7.7</v>
      </c>
    </row>
    <row r="4604" spans="1:2" x14ac:dyDescent="0.25">
      <c r="A4604" s="2">
        <v>120</v>
      </c>
      <c r="B4604" s="2">
        <v>7.1</v>
      </c>
    </row>
    <row r="4605" spans="1:2" x14ac:dyDescent="0.25">
      <c r="A4605" s="2">
        <v>94</v>
      </c>
      <c r="B4605" s="2">
        <v>7.4</v>
      </c>
    </row>
    <row r="4606" spans="1:2" x14ac:dyDescent="0.25">
      <c r="A4606" s="2">
        <v>108</v>
      </c>
      <c r="B4606" s="2">
        <v>7.6</v>
      </c>
    </row>
    <row r="4607" spans="1:2" x14ac:dyDescent="0.25">
      <c r="A4607" s="2">
        <v>102</v>
      </c>
      <c r="B4607" s="2">
        <v>6.4</v>
      </c>
    </row>
    <row r="4608" spans="1:2" x14ac:dyDescent="0.25">
      <c r="A4608" s="2">
        <v>83</v>
      </c>
      <c r="B4608" s="2">
        <v>7.4</v>
      </c>
    </row>
    <row r="4609" spans="1:2" x14ac:dyDescent="0.25">
      <c r="A4609" s="2">
        <v>93</v>
      </c>
      <c r="B4609" s="2">
        <v>6.8</v>
      </c>
    </row>
    <row r="4610" spans="1:2" x14ac:dyDescent="0.25">
      <c r="A4610" s="2">
        <v>86</v>
      </c>
      <c r="B4610" s="2">
        <v>6.5</v>
      </c>
    </row>
    <row r="4611" spans="1:2" x14ac:dyDescent="0.25">
      <c r="A4611" s="2">
        <v>101</v>
      </c>
      <c r="B4611" s="2">
        <v>6</v>
      </c>
    </row>
    <row r="4612" spans="1:2" x14ac:dyDescent="0.25">
      <c r="A4612" s="2">
        <v>111</v>
      </c>
      <c r="B4612" s="2">
        <v>7.3</v>
      </c>
    </row>
    <row r="4613" spans="1:2" x14ac:dyDescent="0.25">
      <c r="A4613" s="2">
        <v>90</v>
      </c>
      <c r="B4613" s="2">
        <v>7.3</v>
      </c>
    </row>
    <row r="4614" spans="1:2" x14ac:dyDescent="0.25">
      <c r="A4614" s="2">
        <v>86</v>
      </c>
      <c r="B4614" s="2">
        <v>6.5</v>
      </c>
    </row>
    <row r="4615" spans="1:2" x14ac:dyDescent="0.25">
      <c r="A4615" s="2">
        <v>98</v>
      </c>
      <c r="B4615" s="2">
        <v>6</v>
      </c>
    </row>
    <row r="4616" spans="1:2" x14ac:dyDescent="0.25">
      <c r="A4616" s="2">
        <v>91</v>
      </c>
      <c r="B4616" s="2">
        <v>5.3</v>
      </c>
    </row>
    <row r="4617" spans="1:2" x14ac:dyDescent="0.25">
      <c r="A4617" s="2">
        <v>91</v>
      </c>
      <c r="B4617" s="2">
        <v>6.6</v>
      </c>
    </row>
    <row r="4618" spans="1:2" x14ac:dyDescent="0.25">
      <c r="A4618" s="2">
        <v>90</v>
      </c>
      <c r="B4618" s="2">
        <v>6.1</v>
      </c>
    </row>
    <row r="4619" spans="1:2" x14ac:dyDescent="0.25">
      <c r="A4619" s="2">
        <v>88</v>
      </c>
      <c r="B4619" s="2">
        <v>7.1</v>
      </c>
    </row>
    <row r="4620" spans="1:2" x14ac:dyDescent="0.25">
      <c r="A4620" s="2">
        <v>202</v>
      </c>
      <c r="B4620" s="2">
        <v>8.6999999999999993</v>
      </c>
    </row>
    <row r="4621" spans="1:2" x14ac:dyDescent="0.25">
      <c r="A4621" s="2">
        <v>89</v>
      </c>
      <c r="B4621" s="2">
        <v>8.4</v>
      </c>
    </row>
    <row r="4622" spans="1:2" x14ac:dyDescent="0.25">
      <c r="A4622" s="2">
        <v>97</v>
      </c>
      <c r="B4622" s="2">
        <v>5.8</v>
      </c>
    </row>
    <row r="4623" spans="1:2" x14ac:dyDescent="0.25">
      <c r="A4623" s="2">
        <v>84</v>
      </c>
      <c r="B4623" s="2">
        <v>6.2</v>
      </c>
    </row>
    <row r="4624" spans="1:2" x14ac:dyDescent="0.25">
      <c r="A4624" s="2">
        <v>82</v>
      </c>
      <c r="B4624" s="2">
        <v>5.8</v>
      </c>
    </row>
    <row r="4625" spans="1:2" x14ac:dyDescent="0.25">
      <c r="A4625" s="2">
        <v>94</v>
      </c>
      <c r="B4625" s="2">
        <v>6.7</v>
      </c>
    </row>
    <row r="4626" spans="1:2" x14ac:dyDescent="0.25">
      <c r="A4626" s="2">
        <v>100</v>
      </c>
      <c r="B4626" s="2">
        <v>5.7</v>
      </c>
    </row>
    <row r="4627" spans="1:2" x14ac:dyDescent="0.25">
      <c r="A4627" s="2">
        <v>112</v>
      </c>
      <c r="B4627" s="2">
        <v>6.1</v>
      </c>
    </row>
    <row r="4628" spans="1:2" x14ac:dyDescent="0.25">
      <c r="A4628" s="2">
        <v>94</v>
      </c>
      <c r="B4628" s="2">
        <v>6.4</v>
      </c>
    </row>
    <row r="4629" spans="1:2" x14ac:dyDescent="0.25">
      <c r="A4629" s="2">
        <v>87</v>
      </c>
      <c r="B4629" s="2">
        <v>5</v>
      </c>
    </row>
    <row r="4630" spans="1:2" x14ac:dyDescent="0.25">
      <c r="A4630" s="2">
        <v>91</v>
      </c>
      <c r="B4630" s="2">
        <v>6.5</v>
      </c>
    </row>
    <row r="4631" spans="1:2" x14ac:dyDescent="0.25">
      <c r="A4631" s="2">
        <v>87</v>
      </c>
      <c r="B4631" s="2">
        <v>4.5999999999999996</v>
      </c>
    </row>
    <row r="4632" spans="1:2" x14ac:dyDescent="0.25">
      <c r="A4632" s="2">
        <v>98</v>
      </c>
      <c r="B4632" s="2">
        <v>7.7</v>
      </c>
    </row>
    <row r="4633" spans="1:2" x14ac:dyDescent="0.25">
      <c r="A4633" s="2">
        <v>95</v>
      </c>
      <c r="B4633" s="2">
        <v>7.3</v>
      </c>
    </row>
    <row r="4634" spans="1:2" x14ac:dyDescent="0.25">
      <c r="A4634" s="2">
        <v>87</v>
      </c>
      <c r="B4634" s="2">
        <v>6.6</v>
      </c>
    </row>
    <row r="4635" spans="1:2" x14ac:dyDescent="0.25">
      <c r="A4635" s="2">
        <v>102</v>
      </c>
      <c r="B4635" s="2">
        <v>6.4</v>
      </c>
    </row>
    <row r="4636" spans="1:2" x14ac:dyDescent="0.25">
      <c r="A4636" s="2">
        <v>127</v>
      </c>
      <c r="B4636" s="2">
        <v>5.8</v>
      </c>
    </row>
    <row r="4637" spans="1:2" x14ac:dyDescent="0.25">
      <c r="A4637" s="2">
        <v>96</v>
      </c>
      <c r="B4637" s="2">
        <v>7.2</v>
      </c>
    </row>
    <row r="4638" spans="1:2" x14ac:dyDescent="0.25">
      <c r="A4638" s="2">
        <v>103</v>
      </c>
      <c r="B4638" s="2">
        <v>7.2</v>
      </c>
    </row>
    <row r="4639" spans="1:2" x14ac:dyDescent="0.25">
      <c r="A4639" s="2">
        <v>104</v>
      </c>
      <c r="B4639" s="2">
        <v>3.5</v>
      </c>
    </row>
    <row r="4640" spans="1:2" x14ac:dyDescent="0.25">
      <c r="A4640" s="2">
        <v>90</v>
      </c>
      <c r="B4640" s="2">
        <v>7.5</v>
      </c>
    </row>
    <row r="4641" spans="1:2" x14ac:dyDescent="0.25">
      <c r="A4641" s="2">
        <v>122</v>
      </c>
      <c r="B4641" s="2">
        <v>2.2000000000000002</v>
      </c>
    </row>
    <row r="4642" spans="1:2" x14ac:dyDescent="0.25">
      <c r="A4642" s="2">
        <v>93</v>
      </c>
      <c r="B4642" s="2">
        <v>3.3</v>
      </c>
    </row>
    <row r="4643" spans="1:2" x14ac:dyDescent="0.25">
      <c r="A4643" s="2">
        <v>90</v>
      </c>
      <c r="B4643" s="2">
        <v>6.6</v>
      </c>
    </row>
    <row r="4644" spans="1:2" x14ac:dyDescent="0.25">
      <c r="A4644" s="2">
        <v>101</v>
      </c>
      <c r="B4644" s="2">
        <v>6.9</v>
      </c>
    </row>
    <row r="4645" spans="1:2" x14ac:dyDescent="0.25">
      <c r="A4645" s="2">
        <v>94</v>
      </c>
      <c r="B4645" s="2">
        <v>4</v>
      </c>
    </row>
    <row r="4646" spans="1:2" x14ac:dyDescent="0.25">
      <c r="A4646" s="2">
        <v>97</v>
      </c>
      <c r="B4646" s="2">
        <v>7.4</v>
      </c>
    </row>
    <row r="4647" spans="1:2" x14ac:dyDescent="0.25">
      <c r="A4647" s="2">
        <v>90</v>
      </c>
      <c r="B4647" s="2">
        <v>8.3000000000000007</v>
      </c>
    </row>
    <row r="4648" spans="1:2" x14ac:dyDescent="0.25">
      <c r="A4648" s="2">
        <v>108</v>
      </c>
      <c r="B4648" s="2">
        <v>5.7</v>
      </c>
    </row>
    <row r="4649" spans="1:2" x14ac:dyDescent="0.25">
      <c r="A4649" s="2">
        <v>82</v>
      </c>
      <c r="B4649" s="2">
        <v>6.8</v>
      </c>
    </row>
    <row r="4650" spans="1:2" x14ac:dyDescent="0.25">
      <c r="A4650" s="2">
        <v>84</v>
      </c>
      <c r="B4650" s="2">
        <v>5.2</v>
      </c>
    </row>
    <row r="4651" spans="1:2" x14ac:dyDescent="0.25">
      <c r="A4651" s="2">
        <v>130</v>
      </c>
      <c r="B4651" s="2">
        <v>6.4</v>
      </c>
    </row>
    <row r="4652" spans="1:2" x14ac:dyDescent="0.25">
      <c r="A4652" s="2">
        <v>91</v>
      </c>
      <c r="B4652" s="2">
        <v>6.2</v>
      </c>
    </row>
    <row r="4653" spans="1:2" x14ac:dyDescent="0.25">
      <c r="A4653" s="2">
        <v>91</v>
      </c>
      <c r="B4653" s="2">
        <v>5.9</v>
      </c>
    </row>
    <row r="4654" spans="1:2" x14ac:dyDescent="0.25">
      <c r="A4654" s="2">
        <v>107</v>
      </c>
      <c r="B4654" s="2">
        <v>7.7</v>
      </c>
    </row>
    <row r="4655" spans="1:2" x14ac:dyDescent="0.25">
      <c r="A4655" s="2">
        <v>82</v>
      </c>
      <c r="B4655" s="2">
        <v>4.3</v>
      </c>
    </row>
    <row r="4656" spans="1:2" x14ac:dyDescent="0.25">
      <c r="A4656" s="2">
        <v>84</v>
      </c>
      <c r="B4656" s="2">
        <v>7.1</v>
      </c>
    </row>
    <row r="4657" spans="1:2" x14ac:dyDescent="0.25">
      <c r="A4657" s="2">
        <v>103</v>
      </c>
      <c r="B4657" s="2">
        <v>6.2</v>
      </c>
    </row>
    <row r="4658" spans="1:2" x14ac:dyDescent="0.25">
      <c r="A4658" s="2">
        <v>86</v>
      </c>
      <c r="B4658" s="2">
        <v>6.8</v>
      </c>
    </row>
    <row r="4659" spans="1:2" x14ac:dyDescent="0.25">
      <c r="A4659" s="2">
        <v>89</v>
      </c>
      <c r="B4659" s="2">
        <v>7.7</v>
      </c>
    </row>
    <row r="4660" spans="1:2" x14ac:dyDescent="0.25">
      <c r="A4660" s="2">
        <v>52</v>
      </c>
      <c r="B4660" s="2">
        <v>8.1999999999999993</v>
      </c>
    </row>
    <row r="4661" spans="1:2" x14ac:dyDescent="0.25">
      <c r="A4661" s="2">
        <v>98</v>
      </c>
      <c r="B4661" s="2">
        <v>7.5</v>
      </c>
    </row>
    <row r="4662" spans="1:2" x14ac:dyDescent="0.25">
      <c r="A4662" s="2">
        <v>133</v>
      </c>
      <c r="B4662" s="2">
        <v>7.6</v>
      </c>
    </row>
    <row r="4663" spans="1:2" x14ac:dyDescent="0.25">
      <c r="A4663" s="2">
        <v>81</v>
      </c>
      <c r="B4663" s="2">
        <v>4.0999999999999996</v>
      </c>
    </row>
    <row r="4664" spans="1:2" x14ac:dyDescent="0.25">
      <c r="A4664" s="2">
        <v>92</v>
      </c>
      <c r="B4664" s="2">
        <v>6.9</v>
      </c>
    </row>
    <row r="4665" spans="1:2" x14ac:dyDescent="0.25">
      <c r="A4665" s="2">
        <v>90</v>
      </c>
      <c r="B4665" s="2">
        <v>7.1</v>
      </c>
    </row>
    <row r="4666" spans="1:2" x14ac:dyDescent="0.25">
      <c r="A4666" s="2">
        <v>84</v>
      </c>
      <c r="B4666" s="2">
        <v>6.3</v>
      </c>
    </row>
    <row r="4667" spans="1:2" x14ac:dyDescent="0.25">
      <c r="A4667" s="2">
        <v>91</v>
      </c>
      <c r="B4667" s="2">
        <v>7.7</v>
      </c>
    </row>
    <row r="4668" spans="1:2" x14ac:dyDescent="0.25">
      <c r="A4668" s="2">
        <v>91</v>
      </c>
      <c r="B4668" s="2">
        <v>8.3000000000000007</v>
      </c>
    </row>
    <row r="4669" spans="1:2" x14ac:dyDescent="0.25">
      <c r="A4669" s="2">
        <v>90</v>
      </c>
      <c r="B4669" s="2">
        <v>7.1</v>
      </c>
    </row>
    <row r="4670" spans="1:2" x14ac:dyDescent="0.25">
      <c r="A4670" s="2">
        <v>96</v>
      </c>
      <c r="B4670" s="2">
        <v>4.7</v>
      </c>
    </row>
    <row r="4671" spans="1:2" x14ac:dyDescent="0.25">
      <c r="A4671" s="2">
        <v>88</v>
      </c>
      <c r="B4671" s="2">
        <v>7.2</v>
      </c>
    </row>
    <row r="4672" spans="1:2" x14ac:dyDescent="0.25">
      <c r="A4672" s="2">
        <v>92</v>
      </c>
      <c r="B4672" s="2">
        <v>5.0999999999999996</v>
      </c>
    </row>
    <row r="4673" spans="1:2" x14ac:dyDescent="0.25">
      <c r="A4673" s="2">
        <v>97</v>
      </c>
      <c r="B4673" s="2">
        <v>5.4</v>
      </c>
    </row>
    <row r="4674" spans="1:2" x14ac:dyDescent="0.25">
      <c r="A4674" s="2">
        <v>82</v>
      </c>
      <c r="B4674" s="2">
        <v>6.9</v>
      </c>
    </row>
    <row r="4675" spans="1:2" x14ac:dyDescent="0.25">
      <c r="A4675" s="2">
        <v>101</v>
      </c>
      <c r="B4675" s="2">
        <v>6.1</v>
      </c>
    </row>
    <row r="4676" spans="1:2" x14ac:dyDescent="0.25">
      <c r="A4676" s="2">
        <v>80</v>
      </c>
      <c r="B4676" s="2">
        <v>6.1</v>
      </c>
    </row>
    <row r="4677" spans="1:2" x14ac:dyDescent="0.25">
      <c r="A4677" s="2">
        <v>97</v>
      </c>
      <c r="B4677" s="2">
        <v>6.9</v>
      </c>
    </row>
    <row r="4678" spans="1:2" x14ac:dyDescent="0.25">
      <c r="A4678" s="2">
        <v>84</v>
      </c>
      <c r="B4678" s="2">
        <v>5.8</v>
      </c>
    </row>
    <row r="4679" spans="1:2" x14ac:dyDescent="0.25">
      <c r="A4679" s="2">
        <v>97</v>
      </c>
      <c r="B4679" s="2">
        <v>6</v>
      </c>
    </row>
    <row r="4680" spans="1:2" x14ac:dyDescent="0.25">
      <c r="A4680" s="2">
        <v>91</v>
      </c>
      <c r="B4680" s="2">
        <v>8.1999999999999993</v>
      </c>
    </row>
    <row r="4681" spans="1:2" x14ac:dyDescent="0.25">
      <c r="A4681" s="2">
        <v>123</v>
      </c>
      <c r="B4681" s="2">
        <v>8</v>
      </c>
    </row>
    <row r="4682" spans="1:2" x14ac:dyDescent="0.25">
      <c r="A4682" s="2">
        <v>86</v>
      </c>
      <c r="B4682" s="2">
        <v>7</v>
      </c>
    </row>
    <row r="4683" spans="1:2" x14ac:dyDescent="0.25">
      <c r="A4683" s="2">
        <v>100</v>
      </c>
      <c r="B4683" s="2">
        <v>6.3</v>
      </c>
    </row>
    <row r="4684" spans="1:2" x14ac:dyDescent="0.25">
      <c r="A4684" s="2">
        <v>96</v>
      </c>
      <c r="B4684" s="2">
        <v>7.6</v>
      </c>
    </row>
    <row r="4685" spans="1:2" x14ac:dyDescent="0.25">
      <c r="A4685" s="2">
        <v>89</v>
      </c>
      <c r="B4685" s="2">
        <v>6.1</v>
      </c>
    </row>
    <row r="4686" spans="1:2" x14ac:dyDescent="0.25">
      <c r="A4686" s="2">
        <v>84</v>
      </c>
      <c r="B4686" s="2">
        <v>7.2</v>
      </c>
    </row>
    <row r="4687" spans="1:2" x14ac:dyDescent="0.25">
      <c r="A4687" s="2">
        <v>88</v>
      </c>
      <c r="B4687" s="2">
        <v>7.8</v>
      </c>
    </row>
    <row r="4688" spans="1:2" x14ac:dyDescent="0.25">
      <c r="A4688" s="2">
        <v>90</v>
      </c>
      <c r="B4688" s="2">
        <v>4.7</v>
      </c>
    </row>
    <row r="4689" spans="1:2" x14ac:dyDescent="0.25">
      <c r="A4689" s="2">
        <v>90</v>
      </c>
      <c r="B4689" s="2">
        <v>7.5</v>
      </c>
    </row>
    <row r="4690" spans="1:2" x14ac:dyDescent="0.25">
      <c r="A4690" s="2">
        <v>98</v>
      </c>
      <c r="B4690" s="2">
        <v>3.4</v>
      </c>
    </row>
    <row r="4691" spans="1:2" x14ac:dyDescent="0.25">
      <c r="A4691" s="2">
        <v>101</v>
      </c>
      <c r="B4691" s="2">
        <v>7.9</v>
      </c>
    </row>
    <row r="4692" spans="1:2" x14ac:dyDescent="0.25">
      <c r="A4692" s="2">
        <v>96</v>
      </c>
      <c r="B4692" s="2">
        <v>8.9</v>
      </c>
    </row>
    <row r="4693" spans="1:2" x14ac:dyDescent="0.25">
      <c r="A4693" s="2">
        <v>83</v>
      </c>
      <c r="B4693" s="2">
        <v>6.9</v>
      </c>
    </row>
    <row r="4694" spans="1:2" x14ac:dyDescent="0.25">
      <c r="A4694" s="2">
        <v>65</v>
      </c>
      <c r="B4694" s="2">
        <v>8.1999999999999993</v>
      </c>
    </row>
    <row r="4695" spans="1:2" x14ac:dyDescent="0.25">
      <c r="A4695" s="2">
        <v>94</v>
      </c>
      <c r="B4695" s="2">
        <v>7.3</v>
      </c>
    </row>
    <row r="4696" spans="1:2" x14ac:dyDescent="0.25">
      <c r="A4696" s="2">
        <v>112</v>
      </c>
      <c r="B4696" s="2">
        <v>8</v>
      </c>
    </row>
    <row r="4697" spans="1:2" x14ac:dyDescent="0.25">
      <c r="A4697" s="2">
        <v>102</v>
      </c>
      <c r="B4697" s="2">
        <v>6.7</v>
      </c>
    </row>
    <row r="4698" spans="1:2" x14ac:dyDescent="0.25">
      <c r="A4698" s="2">
        <v>98</v>
      </c>
      <c r="B4698" s="2">
        <v>6.6</v>
      </c>
    </row>
    <row r="4699" spans="1:2" x14ac:dyDescent="0.25">
      <c r="A4699" s="2">
        <v>91</v>
      </c>
      <c r="B4699" s="2">
        <v>6.9</v>
      </c>
    </row>
    <row r="4700" spans="1:2" x14ac:dyDescent="0.25">
      <c r="A4700" s="2">
        <v>80</v>
      </c>
      <c r="B4700" s="2">
        <v>7.1</v>
      </c>
    </row>
    <row r="4701" spans="1:2" x14ac:dyDescent="0.25">
      <c r="A4701" s="2">
        <v>114</v>
      </c>
      <c r="B4701" s="2">
        <v>5.6</v>
      </c>
    </row>
    <row r="4702" spans="1:2" x14ac:dyDescent="0.25">
      <c r="A4702" s="2">
        <v>76</v>
      </c>
      <c r="B4702" s="2">
        <v>6.7</v>
      </c>
    </row>
    <row r="4703" spans="1:2" x14ac:dyDescent="0.25">
      <c r="A4703" s="2">
        <v>80</v>
      </c>
      <c r="B4703" s="2">
        <v>7.1</v>
      </c>
    </row>
    <row r="4704" spans="1:2" x14ac:dyDescent="0.25">
      <c r="A4704" s="2">
        <v>88</v>
      </c>
      <c r="B4704" s="2">
        <v>5.2</v>
      </c>
    </row>
    <row r="4705" spans="1:2" x14ac:dyDescent="0.25">
      <c r="A4705" s="2">
        <v>110</v>
      </c>
      <c r="B4705" s="2">
        <v>7.7</v>
      </c>
    </row>
    <row r="4706" spans="1:2" x14ac:dyDescent="0.25">
      <c r="A4706" s="2">
        <v>104</v>
      </c>
      <c r="B4706" s="2">
        <v>7.5</v>
      </c>
    </row>
    <row r="4707" spans="1:2" x14ac:dyDescent="0.25">
      <c r="A4707" s="2">
        <v>95</v>
      </c>
      <c r="B4707" s="2">
        <v>8.1</v>
      </c>
    </row>
    <row r="4708" spans="1:2" x14ac:dyDescent="0.25">
      <c r="A4708" s="2">
        <v>94</v>
      </c>
      <c r="B4708" s="2">
        <v>5.5</v>
      </c>
    </row>
    <row r="4709" spans="1:2" x14ac:dyDescent="0.25">
      <c r="A4709" s="2">
        <v>109</v>
      </c>
      <c r="B4709" s="2">
        <v>6.6</v>
      </c>
    </row>
    <row r="4710" spans="1:2" x14ac:dyDescent="0.25">
      <c r="A4710" s="2">
        <v>90</v>
      </c>
      <c r="B4710" s="2">
        <v>3.2</v>
      </c>
    </row>
    <row r="4711" spans="1:2" x14ac:dyDescent="0.25">
      <c r="A4711" s="2">
        <v>133</v>
      </c>
      <c r="B4711" s="2">
        <v>7.4</v>
      </c>
    </row>
    <row r="4712" spans="1:2" x14ac:dyDescent="0.25">
      <c r="A4712" s="2">
        <v>110</v>
      </c>
      <c r="B4712" s="2">
        <v>6.6</v>
      </c>
    </row>
    <row r="4713" spans="1:2" x14ac:dyDescent="0.25">
      <c r="A4713" s="2">
        <v>80</v>
      </c>
      <c r="B4713" s="2">
        <v>6.2</v>
      </c>
    </row>
    <row r="4714" spans="1:2" x14ac:dyDescent="0.25">
      <c r="A4714" s="2">
        <v>95</v>
      </c>
      <c r="B4714" s="2">
        <v>4.8</v>
      </c>
    </row>
    <row r="4715" spans="1:2" x14ac:dyDescent="0.25">
      <c r="A4715" s="2">
        <v>98</v>
      </c>
      <c r="B4715" s="2">
        <v>7.2</v>
      </c>
    </row>
    <row r="4716" spans="1:2" x14ac:dyDescent="0.25">
      <c r="A4716" s="2">
        <v>98</v>
      </c>
      <c r="B4716" s="2">
        <v>4.3</v>
      </c>
    </row>
    <row r="4717" spans="1:2" x14ac:dyDescent="0.25">
      <c r="A4717" s="2">
        <v>96</v>
      </c>
      <c r="B4717" s="2">
        <v>4.5</v>
      </c>
    </row>
    <row r="4718" spans="1:2" x14ac:dyDescent="0.25">
      <c r="A4718" s="2">
        <v>97</v>
      </c>
      <c r="B4718" s="2">
        <v>6.4</v>
      </c>
    </row>
    <row r="4719" spans="1:2" x14ac:dyDescent="0.25">
      <c r="A4719" s="2">
        <v>90</v>
      </c>
      <c r="B4719" s="2">
        <v>6.4</v>
      </c>
    </row>
    <row r="4720" spans="1:2" x14ac:dyDescent="0.25">
      <c r="A4720" s="2">
        <v>113</v>
      </c>
      <c r="B4720" s="2">
        <v>7.3</v>
      </c>
    </row>
    <row r="4721" spans="1:2" x14ac:dyDescent="0.25">
      <c r="A4721" s="2">
        <v>91</v>
      </c>
      <c r="B4721" s="2">
        <v>6.9</v>
      </c>
    </row>
    <row r="4722" spans="1:2" x14ac:dyDescent="0.25">
      <c r="A4722" s="2">
        <v>90</v>
      </c>
      <c r="B4722" s="2">
        <v>4.3</v>
      </c>
    </row>
    <row r="4723" spans="1:2" x14ac:dyDescent="0.25">
      <c r="A4723" s="2">
        <v>98</v>
      </c>
      <c r="B4723" s="2">
        <v>7.2</v>
      </c>
    </row>
    <row r="4724" spans="1:2" x14ac:dyDescent="0.25">
      <c r="A4724" s="2">
        <v>94</v>
      </c>
      <c r="B4724" s="2">
        <v>6.5</v>
      </c>
    </row>
    <row r="4725" spans="1:2" x14ac:dyDescent="0.25">
      <c r="A4725" s="2">
        <v>96</v>
      </c>
      <c r="B4725" s="2">
        <v>6.6</v>
      </c>
    </row>
    <row r="4726" spans="1:2" x14ac:dyDescent="0.25">
      <c r="A4726" s="2">
        <v>100</v>
      </c>
      <c r="B4726" s="2">
        <v>6.7</v>
      </c>
    </row>
    <row r="4727" spans="1:2" x14ac:dyDescent="0.25">
      <c r="A4727" s="2">
        <v>90</v>
      </c>
      <c r="B4727" s="2">
        <v>4.3</v>
      </c>
    </row>
    <row r="4728" spans="1:2" x14ac:dyDescent="0.25">
      <c r="A4728" s="2">
        <v>90</v>
      </c>
      <c r="B4728" s="2">
        <v>7.3</v>
      </c>
    </row>
    <row r="4729" spans="1:2" x14ac:dyDescent="0.25">
      <c r="A4729" s="2">
        <v>76</v>
      </c>
      <c r="B4729" s="2">
        <v>6.4</v>
      </c>
    </row>
    <row r="4730" spans="1:2" x14ac:dyDescent="0.25">
      <c r="A4730" s="2">
        <v>75</v>
      </c>
      <c r="B4730" s="2">
        <v>7</v>
      </c>
    </row>
    <row r="4731" spans="1:2" x14ac:dyDescent="0.25">
      <c r="A4731" s="2">
        <v>78</v>
      </c>
      <c r="B4731" s="2">
        <v>5.5</v>
      </c>
    </row>
    <row r="4732" spans="1:2" x14ac:dyDescent="0.25">
      <c r="A4732" s="2">
        <v>90</v>
      </c>
      <c r="B4732" s="2">
        <v>6.7</v>
      </c>
    </row>
    <row r="4733" spans="1:2" x14ac:dyDescent="0.25">
      <c r="A4733" s="2">
        <v>96</v>
      </c>
      <c r="B4733" s="2">
        <v>4.3</v>
      </c>
    </row>
    <row r="4734" spans="1:2" x14ac:dyDescent="0.25">
      <c r="A4734" s="2">
        <v>92</v>
      </c>
      <c r="B4734" s="2">
        <v>6.1</v>
      </c>
    </row>
    <row r="4735" spans="1:2" x14ac:dyDescent="0.25">
      <c r="A4735" s="2">
        <v>75</v>
      </c>
      <c r="B4735" s="2">
        <v>6.8</v>
      </c>
    </row>
    <row r="4736" spans="1:2" x14ac:dyDescent="0.25">
      <c r="A4736" s="2">
        <v>99</v>
      </c>
      <c r="B4736" s="2">
        <v>3.9</v>
      </c>
    </row>
    <row r="4737" spans="1:2" x14ac:dyDescent="0.25">
      <c r="A4737" s="2">
        <v>86</v>
      </c>
      <c r="B4737" s="2">
        <v>6.9</v>
      </c>
    </row>
    <row r="4738" spans="1:2" x14ac:dyDescent="0.25">
      <c r="A4738" s="2">
        <v>92</v>
      </c>
      <c r="B4738" s="2">
        <v>7.3</v>
      </c>
    </row>
    <row r="4739" spans="1:2" x14ac:dyDescent="0.25">
      <c r="A4739" s="2">
        <v>101</v>
      </c>
      <c r="B4739" s="2">
        <v>6.9</v>
      </c>
    </row>
    <row r="4740" spans="1:2" x14ac:dyDescent="0.25">
      <c r="A4740" s="2">
        <v>81</v>
      </c>
      <c r="B4740" s="2">
        <v>6.3</v>
      </c>
    </row>
    <row r="4741" spans="1:2" x14ac:dyDescent="0.25">
      <c r="A4741" s="2">
        <v>93</v>
      </c>
      <c r="B4741" s="2">
        <v>2.5</v>
      </c>
    </row>
    <row r="4742" spans="1:2" x14ac:dyDescent="0.25">
      <c r="A4742" s="2">
        <v>95</v>
      </c>
      <c r="B4742" s="2">
        <v>5.7</v>
      </c>
    </row>
    <row r="4743" spans="1:2" x14ac:dyDescent="0.25">
      <c r="A4743" s="2">
        <v>107</v>
      </c>
      <c r="B4743" s="2">
        <v>7</v>
      </c>
    </row>
    <row r="4744" spans="1:2" x14ac:dyDescent="0.25">
      <c r="A4744" s="2">
        <v>98</v>
      </c>
      <c r="B4744" s="2">
        <v>6.2</v>
      </c>
    </row>
    <row r="4745" spans="1:2" x14ac:dyDescent="0.25">
      <c r="A4745" s="2">
        <v>35</v>
      </c>
      <c r="B4745" s="2">
        <v>6.9</v>
      </c>
    </row>
    <row r="4746" spans="1:2" x14ac:dyDescent="0.25">
      <c r="A4746" s="2">
        <v>108</v>
      </c>
      <c r="B4746" s="2">
        <v>4.5</v>
      </c>
    </row>
    <row r="4747" spans="1:2" x14ac:dyDescent="0.25">
      <c r="A4747" s="2">
        <v>66</v>
      </c>
      <c r="B4747" s="2">
        <v>7.8</v>
      </c>
    </row>
    <row r="4748" spans="1:2" x14ac:dyDescent="0.25">
      <c r="A4748" s="2">
        <v>95</v>
      </c>
      <c r="B4748" s="2">
        <v>4.4000000000000004</v>
      </c>
    </row>
    <row r="4749" spans="1:2" x14ac:dyDescent="0.25">
      <c r="A4749" s="2">
        <v>99</v>
      </c>
      <c r="B4749" s="2">
        <v>7.4</v>
      </c>
    </row>
    <row r="4750" spans="1:2" x14ac:dyDescent="0.25">
      <c r="A4750" s="2">
        <v>108</v>
      </c>
      <c r="B4750" s="2">
        <v>6.6</v>
      </c>
    </row>
    <row r="4751" spans="1:2" x14ac:dyDescent="0.25">
      <c r="A4751" s="2">
        <v>90</v>
      </c>
      <c r="B4751" s="2">
        <v>8</v>
      </c>
    </row>
    <row r="4752" spans="1:2" x14ac:dyDescent="0.25">
      <c r="A4752" s="2">
        <v>151</v>
      </c>
      <c r="B4752" s="2">
        <v>8.3000000000000007</v>
      </c>
    </row>
    <row r="4753" spans="1:2" x14ac:dyDescent="0.25">
      <c r="A4753" s="2">
        <v>83</v>
      </c>
      <c r="B4753" s="2">
        <v>6.5</v>
      </c>
    </row>
    <row r="4754" spans="1:2" x14ac:dyDescent="0.25">
      <c r="A4754" s="2">
        <v>108</v>
      </c>
      <c r="B4754" s="2">
        <v>7.1</v>
      </c>
    </row>
    <row r="4755" spans="1:2" x14ac:dyDescent="0.25">
      <c r="A4755" s="2">
        <v>92</v>
      </c>
      <c r="B4755" s="2">
        <v>7.1</v>
      </c>
    </row>
    <row r="4756" spans="1:2" x14ac:dyDescent="0.25">
      <c r="A4756" s="2">
        <v>105</v>
      </c>
      <c r="B4756" s="2">
        <v>4</v>
      </c>
    </row>
    <row r="4757" spans="1:2" x14ac:dyDescent="0.25">
      <c r="A4757" s="2">
        <v>86</v>
      </c>
      <c r="B4757" s="2">
        <v>7.5</v>
      </c>
    </row>
    <row r="4758" spans="1:2" x14ac:dyDescent="0.25">
      <c r="A4758" s="2">
        <v>106</v>
      </c>
      <c r="B4758" s="2">
        <v>7</v>
      </c>
    </row>
    <row r="4759" spans="1:2" x14ac:dyDescent="0.25">
      <c r="A4759" s="2">
        <v>93</v>
      </c>
      <c r="B4759" s="2">
        <v>4</v>
      </c>
    </row>
    <row r="4760" spans="1:2" x14ac:dyDescent="0.25">
      <c r="A4760" s="2">
        <v>80</v>
      </c>
      <c r="B4760" s="2">
        <v>6.7</v>
      </c>
    </row>
    <row r="4761" spans="1:2" x14ac:dyDescent="0.25">
      <c r="A4761" s="2">
        <v>127</v>
      </c>
      <c r="B4761" s="2">
        <v>7.2</v>
      </c>
    </row>
    <row r="4762" spans="1:2" x14ac:dyDescent="0.25">
      <c r="A4762" s="2">
        <v>93</v>
      </c>
      <c r="B4762" s="2">
        <v>7</v>
      </c>
    </row>
    <row r="4763" spans="1:2" x14ac:dyDescent="0.25">
      <c r="A4763" s="2">
        <v>96</v>
      </c>
      <c r="B4763" s="2">
        <v>7.4</v>
      </c>
    </row>
    <row r="4764" spans="1:2" x14ac:dyDescent="0.25">
      <c r="A4764" s="2">
        <v>99</v>
      </c>
      <c r="B4764" s="2">
        <v>8</v>
      </c>
    </row>
    <row r="4765" spans="1:2" x14ac:dyDescent="0.25">
      <c r="A4765" s="2">
        <v>66</v>
      </c>
      <c r="B4765" s="2">
        <v>6.5</v>
      </c>
    </row>
    <row r="4766" spans="1:2" x14ac:dyDescent="0.25">
      <c r="A4766" s="2">
        <v>85</v>
      </c>
      <c r="B4766" s="2">
        <v>7.2</v>
      </c>
    </row>
    <row r="4767" spans="1:2" x14ac:dyDescent="0.25">
      <c r="A4767" s="2">
        <v>101</v>
      </c>
      <c r="B4767" s="2">
        <v>6.4</v>
      </c>
    </row>
    <row r="4768" spans="1:2" x14ac:dyDescent="0.25">
      <c r="A4768" s="2">
        <v>97</v>
      </c>
      <c r="B4768" s="2">
        <v>6.5</v>
      </c>
    </row>
    <row r="4769" spans="1:2" x14ac:dyDescent="0.25">
      <c r="A4769" s="2">
        <v>119</v>
      </c>
      <c r="B4769" s="2">
        <v>6.8</v>
      </c>
    </row>
    <row r="4770" spans="1:2" x14ac:dyDescent="0.25">
      <c r="A4770" s="2">
        <v>103</v>
      </c>
      <c r="B4770" s="2">
        <v>6.9</v>
      </c>
    </row>
    <row r="4771" spans="1:2" x14ac:dyDescent="0.25">
      <c r="A4771" s="2">
        <v>86</v>
      </c>
      <c r="B4771" s="2">
        <v>7.5</v>
      </c>
    </row>
    <row r="4772" spans="1:2" x14ac:dyDescent="0.25">
      <c r="A4772" s="2">
        <v>106</v>
      </c>
      <c r="B4772" s="2">
        <v>7.1</v>
      </c>
    </row>
    <row r="4773" spans="1:2" x14ac:dyDescent="0.25">
      <c r="A4773" s="2">
        <v>90</v>
      </c>
      <c r="B4773" s="2">
        <v>5.0999999999999996</v>
      </c>
    </row>
    <row r="4774" spans="1:2" x14ac:dyDescent="0.25">
      <c r="A4774" s="2">
        <v>95</v>
      </c>
      <c r="B4774" s="2">
        <v>6.2</v>
      </c>
    </row>
    <row r="4775" spans="1:2" x14ac:dyDescent="0.25">
      <c r="A4775" s="2">
        <v>94</v>
      </c>
      <c r="B4775" s="2">
        <v>3.9</v>
      </c>
    </row>
    <row r="4776" spans="1:2" x14ac:dyDescent="0.25">
      <c r="A4776" s="2">
        <v>84</v>
      </c>
      <c r="B4776" s="2">
        <v>6</v>
      </c>
    </row>
    <row r="4777" spans="1:2" x14ac:dyDescent="0.25">
      <c r="A4777" s="2">
        <v>89</v>
      </c>
      <c r="B4777" s="2">
        <v>6.8</v>
      </c>
    </row>
    <row r="4778" spans="1:2" x14ac:dyDescent="0.25">
      <c r="A4778" s="2">
        <v>59</v>
      </c>
      <c r="B4778" s="2">
        <v>7.4</v>
      </c>
    </row>
    <row r="4779" spans="1:2" x14ac:dyDescent="0.25">
      <c r="A4779" s="2">
        <v>126</v>
      </c>
      <c r="B4779" s="2">
        <v>8.1</v>
      </c>
    </row>
    <row r="4780" spans="1:2" x14ac:dyDescent="0.25">
      <c r="A4780" s="2">
        <v>86</v>
      </c>
      <c r="B4780" s="2">
        <v>6.5</v>
      </c>
    </row>
    <row r="4781" spans="1:2" x14ac:dyDescent="0.25">
      <c r="A4781" s="2">
        <v>87</v>
      </c>
      <c r="B4781" s="2">
        <v>8</v>
      </c>
    </row>
    <row r="4782" spans="1:2" x14ac:dyDescent="0.25">
      <c r="A4782" s="2">
        <v>106</v>
      </c>
      <c r="B4782" s="2">
        <v>7.7</v>
      </c>
    </row>
    <row r="4783" spans="1:2" x14ac:dyDescent="0.25">
      <c r="A4783" s="2">
        <v>86</v>
      </c>
      <c r="B4783" s="2">
        <v>7.2</v>
      </c>
    </row>
    <row r="4784" spans="1:2" x14ac:dyDescent="0.25">
      <c r="A4784" s="2">
        <v>89</v>
      </c>
      <c r="B4784" s="2">
        <v>5.4</v>
      </c>
    </row>
    <row r="4785" spans="1:2" x14ac:dyDescent="0.25">
      <c r="A4785" s="2">
        <v>105</v>
      </c>
      <c r="B4785" s="2">
        <v>6.7</v>
      </c>
    </row>
    <row r="4786" spans="1:2" x14ac:dyDescent="0.25">
      <c r="A4786" s="2">
        <v>93</v>
      </c>
      <c r="B4786" s="2">
        <v>6.3</v>
      </c>
    </row>
    <row r="4787" spans="1:2" x14ac:dyDescent="0.25">
      <c r="A4787" s="2">
        <v>94</v>
      </c>
      <c r="B4787" s="2">
        <v>8.1</v>
      </c>
    </row>
    <row r="4788" spans="1:2" x14ac:dyDescent="0.25">
      <c r="A4788" s="2">
        <v>89</v>
      </c>
      <c r="B4788" s="2">
        <v>8.5</v>
      </c>
    </row>
    <row r="4789" spans="1:2" x14ac:dyDescent="0.25">
      <c r="A4789" s="2">
        <v>97</v>
      </c>
      <c r="B4789" s="2">
        <v>7.7</v>
      </c>
    </row>
    <row r="4790" spans="1:2" x14ac:dyDescent="0.25">
      <c r="A4790" s="2">
        <v>88</v>
      </c>
      <c r="B4790" s="2">
        <v>6.5</v>
      </c>
    </row>
    <row r="4791" spans="1:2" x14ac:dyDescent="0.25">
      <c r="A4791" s="2">
        <v>78</v>
      </c>
      <c r="B4791" s="2">
        <v>8.6999999999999993</v>
      </c>
    </row>
    <row r="4792" spans="1:2" x14ac:dyDescent="0.25">
      <c r="A4792" s="2">
        <v>104</v>
      </c>
      <c r="B4792" s="2">
        <v>6.5</v>
      </c>
    </row>
    <row r="4793" spans="1:2" x14ac:dyDescent="0.25">
      <c r="A4793" s="2">
        <v>92</v>
      </c>
      <c r="B4793" s="2">
        <v>7</v>
      </c>
    </row>
    <row r="4794" spans="1:2" x14ac:dyDescent="0.25">
      <c r="A4794" s="2">
        <v>108</v>
      </c>
      <c r="B4794" s="2">
        <v>5.8</v>
      </c>
    </row>
    <row r="4795" spans="1:2" x14ac:dyDescent="0.25">
      <c r="A4795" s="2">
        <v>97</v>
      </c>
      <c r="B4795" s="2">
        <v>5.5</v>
      </c>
    </row>
    <row r="4796" spans="1:2" x14ac:dyDescent="0.25">
      <c r="A4796" s="2">
        <v>109</v>
      </c>
      <c r="B4796" s="2">
        <v>7</v>
      </c>
    </row>
    <row r="4797" spans="1:2" x14ac:dyDescent="0.25">
      <c r="A4797" s="2">
        <v>78</v>
      </c>
      <c r="B4797" s="2">
        <v>6.3</v>
      </c>
    </row>
    <row r="4798" spans="1:2" x14ac:dyDescent="0.25">
      <c r="A4798" s="2">
        <v>85</v>
      </c>
      <c r="B4798" s="2">
        <v>7.9</v>
      </c>
    </row>
    <row r="4799" spans="1:2" x14ac:dyDescent="0.25">
      <c r="A4799" s="2">
        <v>88</v>
      </c>
      <c r="B4799" s="2">
        <v>7.3</v>
      </c>
    </row>
    <row r="4800" spans="1:2" x14ac:dyDescent="0.25">
      <c r="A4800" s="2">
        <v>93</v>
      </c>
      <c r="B4800" s="2">
        <v>7.4</v>
      </c>
    </row>
    <row r="4801" spans="1:2" x14ac:dyDescent="0.25">
      <c r="A4801" s="2">
        <v>86</v>
      </c>
      <c r="B4801" s="2">
        <v>5.4</v>
      </c>
    </row>
    <row r="4802" spans="1:2" x14ac:dyDescent="0.25">
      <c r="A4802" s="2">
        <v>98</v>
      </c>
      <c r="B4802" s="2">
        <v>7.1</v>
      </c>
    </row>
    <row r="4803" spans="1:2" x14ac:dyDescent="0.25">
      <c r="A4803" s="2">
        <v>88</v>
      </c>
      <c r="B4803" s="2">
        <v>7.5</v>
      </c>
    </row>
    <row r="4804" spans="1:2" x14ac:dyDescent="0.25">
      <c r="A4804" s="2">
        <v>25</v>
      </c>
      <c r="B4804" s="2">
        <v>8.4</v>
      </c>
    </row>
    <row r="4805" spans="1:2" x14ac:dyDescent="0.25">
      <c r="A4805" s="2">
        <v>72</v>
      </c>
      <c r="B4805" s="2">
        <v>7</v>
      </c>
    </row>
    <row r="4806" spans="1:2" x14ac:dyDescent="0.25">
      <c r="A4806" s="2">
        <v>66</v>
      </c>
      <c r="B4806" s="2">
        <v>5.3</v>
      </c>
    </row>
    <row r="4807" spans="1:2" x14ac:dyDescent="0.25">
      <c r="A4807" s="2">
        <v>80</v>
      </c>
      <c r="B4807" s="2">
        <v>7.1</v>
      </c>
    </row>
    <row r="4808" spans="1:2" x14ac:dyDescent="0.25">
      <c r="A4808" s="2">
        <v>91</v>
      </c>
      <c r="B4808" s="2">
        <v>7.5</v>
      </c>
    </row>
    <row r="4809" spans="1:2" x14ac:dyDescent="0.25">
      <c r="A4809" s="2">
        <v>93</v>
      </c>
      <c r="B4809" s="2">
        <v>6.1</v>
      </c>
    </row>
    <row r="4810" spans="1:2" x14ac:dyDescent="0.25">
      <c r="A4810" s="2">
        <v>89</v>
      </c>
      <c r="B4810" s="2">
        <v>7.2</v>
      </c>
    </row>
    <row r="4811" spans="1:2" x14ac:dyDescent="0.25">
      <c r="A4811" s="2">
        <v>85</v>
      </c>
      <c r="B4811" s="2">
        <v>6.7</v>
      </c>
    </row>
    <row r="4812" spans="1:2" x14ac:dyDescent="0.25">
      <c r="A4812" s="2">
        <v>90</v>
      </c>
      <c r="B4812" s="2">
        <v>6.7</v>
      </c>
    </row>
    <row r="4813" spans="1:2" x14ac:dyDescent="0.25">
      <c r="A4813" s="2">
        <v>88</v>
      </c>
      <c r="B4813" s="2">
        <v>7</v>
      </c>
    </row>
    <row r="4814" spans="1:2" x14ac:dyDescent="0.25">
      <c r="A4814" s="2">
        <v>88</v>
      </c>
      <c r="B4814" s="2">
        <v>7</v>
      </c>
    </row>
    <row r="4815" spans="1:2" x14ac:dyDescent="0.25">
      <c r="A4815" s="2">
        <v>96</v>
      </c>
      <c r="B4815" s="2">
        <v>8</v>
      </c>
    </row>
    <row r="4816" spans="1:2" x14ac:dyDescent="0.25">
      <c r="A4816" s="2">
        <v>94</v>
      </c>
      <c r="B4816" s="2">
        <v>7.4</v>
      </c>
    </row>
    <row r="4817" spans="1:2" x14ac:dyDescent="0.25">
      <c r="A4817" s="2">
        <v>120</v>
      </c>
      <c r="B4817" s="2">
        <v>5.4</v>
      </c>
    </row>
    <row r="4818" spans="1:2" x14ac:dyDescent="0.25">
      <c r="A4818" s="2">
        <v>77</v>
      </c>
      <c r="B4818" s="2">
        <v>5.7</v>
      </c>
    </row>
    <row r="4819" spans="1:2" x14ac:dyDescent="0.25">
      <c r="A4819" s="2">
        <v>111</v>
      </c>
      <c r="B4819" s="2">
        <v>6.7</v>
      </c>
    </row>
    <row r="4820" spans="1:2" x14ac:dyDescent="0.25">
      <c r="A4820" s="2">
        <v>81</v>
      </c>
      <c r="B4820" s="2">
        <v>4.2</v>
      </c>
    </row>
    <row r="4821" spans="1:2" x14ac:dyDescent="0.25">
      <c r="A4821" s="2">
        <v>89</v>
      </c>
      <c r="B4821" s="2">
        <v>7.4</v>
      </c>
    </row>
    <row r="4822" spans="1:2" x14ac:dyDescent="0.25">
      <c r="A4822" s="2">
        <v>110</v>
      </c>
      <c r="B4822" s="2">
        <v>4.8</v>
      </c>
    </row>
    <row r="4823" spans="1:2" x14ac:dyDescent="0.25">
      <c r="A4823" s="2">
        <v>81</v>
      </c>
      <c r="B4823" s="2">
        <v>7</v>
      </c>
    </row>
    <row r="4824" spans="1:2" x14ac:dyDescent="0.25">
      <c r="A4824" s="2">
        <v>100</v>
      </c>
      <c r="B4824" s="2">
        <v>7.3</v>
      </c>
    </row>
    <row r="4825" spans="1:2" x14ac:dyDescent="0.25">
      <c r="A4825" s="2">
        <v>99</v>
      </c>
      <c r="B4825" s="2">
        <v>5.8</v>
      </c>
    </row>
    <row r="4826" spans="1:2" x14ac:dyDescent="0.25">
      <c r="A4826" s="2">
        <v>90</v>
      </c>
      <c r="B4826" s="2">
        <v>7</v>
      </c>
    </row>
    <row r="4827" spans="1:2" x14ac:dyDescent="0.25">
      <c r="A4827" s="2">
        <v>82</v>
      </c>
      <c r="B4827" s="2">
        <v>3.2</v>
      </c>
    </row>
    <row r="4828" spans="1:2" x14ac:dyDescent="0.25">
      <c r="A4828" s="2">
        <v>88</v>
      </c>
      <c r="B4828" s="2">
        <v>6.8</v>
      </c>
    </row>
    <row r="4829" spans="1:2" x14ac:dyDescent="0.25">
      <c r="A4829" s="2">
        <v>103</v>
      </c>
      <c r="B4829" s="2">
        <v>7.7</v>
      </c>
    </row>
    <row r="4830" spans="1:2" x14ac:dyDescent="0.25">
      <c r="A4830" s="2">
        <v>80</v>
      </c>
      <c r="B4830" s="2">
        <v>5.6</v>
      </c>
    </row>
    <row r="4831" spans="1:2" x14ac:dyDescent="0.25">
      <c r="A4831" s="2">
        <v>68</v>
      </c>
      <c r="B4831" s="2">
        <v>7.1</v>
      </c>
    </row>
    <row r="4832" spans="1:2" x14ac:dyDescent="0.25">
      <c r="A4832" s="2">
        <v>81</v>
      </c>
      <c r="B4832" s="2">
        <v>3.6</v>
      </c>
    </row>
    <row r="4833" spans="1:2" x14ac:dyDescent="0.25">
      <c r="A4833" s="2">
        <v>106</v>
      </c>
      <c r="B4833" s="2">
        <v>6.8</v>
      </c>
    </row>
    <row r="4834" spans="1:2" x14ac:dyDescent="0.25">
      <c r="A4834" s="2">
        <v>77</v>
      </c>
      <c r="B4834" s="2">
        <v>7.6</v>
      </c>
    </row>
    <row r="4835" spans="1:2" x14ac:dyDescent="0.25">
      <c r="A4835" s="2">
        <v>114</v>
      </c>
      <c r="B4835" s="2">
        <v>6.6</v>
      </c>
    </row>
    <row r="4836" spans="1:2" x14ac:dyDescent="0.25">
      <c r="A4836" s="2">
        <v>80</v>
      </c>
      <c r="B4836" s="2">
        <v>8.3000000000000007</v>
      </c>
    </row>
    <row r="4837" spans="1:2" x14ac:dyDescent="0.25">
      <c r="A4837" s="2">
        <v>84</v>
      </c>
      <c r="B4837" s="2">
        <v>7.5</v>
      </c>
    </row>
    <row r="4838" spans="1:2" x14ac:dyDescent="0.25">
      <c r="A4838" s="2">
        <v>86</v>
      </c>
      <c r="B4838" s="2">
        <v>5.4</v>
      </c>
    </row>
    <row r="4839" spans="1:2" x14ac:dyDescent="0.25">
      <c r="A4839" s="2">
        <v>87</v>
      </c>
      <c r="B4839" s="2">
        <v>5.3</v>
      </c>
    </row>
    <row r="4840" spans="1:2" x14ac:dyDescent="0.25">
      <c r="A4840" s="2">
        <v>80</v>
      </c>
      <c r="B4840" s="2">
        <v>4.5</v>
      </c>
    </row>
    <row r="4841" spans="1:2" x14ac:dyDescent="0.25">
      <c r="A4841" s="2">
        <v>100</v>
      </c>
      <c r="B4841" s="2">
        <v>7.3</v>
      </c>
    </row>
    <row r="4842" spans="1:2" x14ac:dyDescent="0.25">
      <c r="A4842" s="2">
        <v>82</v>
      </c>
      <c r="B4842" s="2">
        <v>5.6</v>
      </c>
    </row>
    <row r="4843" spans="1:2" x14ac:dyDescent="0.25">
      <c r="A4843" s="2">
        <v>82</v>
      </c>
      <c r="B4843" s="2">
        <v>5.6</v>
      </c>
    </row>
    <row r="4844" spans="1:2" x14ac:dyDescent="0.25">
      <c r="A4844" s="2">
        <v>70</v>
      </c>
      <c r="B4844" s="2">
        <v>4.0999999999999996</v>
      </c>
    </row>
    <row r="4845" spans="1:2" x14ac:dyDescent="0.25">
      <c r="A4845" s="2">
        <v>75</v>
      </c>
      <c r="B4845" s="2">
        <v>6.8</v>
      </c>
    </row>
    <row r="4846" spans="1:2" x14ac:dyDescent="0.25">
      <c r="A4846" s="2">
        <v>87</v>
      </c>
      <c r="B4846" s="2">
        <v>6.3</v>
      </c>
    </row>
    <row r="4847" spans="1:2" x14ac:dyDescent="0.25">
      <c r="A4847" s="2">
        <v>87</v>
      </c>
      <c r="B4847" s="2">
        <v>5.8</v>
      </c>
    </row>
    <row r="4848" spans="1:2" x14ac:dyDescent="0.25">
      <c r="A4848" s="2">
        <v>98</v>
      </c>
      <c r="B4848" s="2">
        <v>6.6</v>
      </c>
    </row>
    <row r="4849" spans="1:2" x14ac:dyDescent="0.25">
      <c r="A4849" s="2">
        <v>83</v>
      </c>
      <c r="B4849" s="2">
        <v>6.7</v>
      </c>
    </row>
    <row r="4850" spans="1:2" x14ac:dyDescent="0.25">
      <c r="A4850" s="2">
        <v>99</v>
      </c>
      <c r="B4850" s="2">
        <v>6.4</v>
      </c>
    </row>
    <row r="4851" spans="1:2" x14ac:dyDescent="0.25">
      <c r="A4851" s="2">
        <v>98</v>
      </c>
      <c r="B4851" s="2">
        <v>6.3</v>
      </c>
    </row>
    <row r="4852" spans="1:2" x14ac:dyDescent="0.25">
      <c r="A4852" s="2">
        <v>93</v>
      </c>
      <c r="B4852" s="2">
        <v>3.4</v>
      </c>
    </row>
    <row r="4853" spans="1:2" x14ac:dyDescent="0.25">
      <c r="A4853" s="2">
        <v>47</v>
      </c>
      <c r="B4853" s="2">
        <v>7.3</v>
      </c>
    </row>
    <row r="4854" spans="1:2" x14ac:dyDescent="0.25">
      <c r="A4854" s="2">
        <v>92</v>
      </c>
      <c r="B4854" s="2">
        <v>7.9</v>
      </c>
    </row>
    <row r="4855" spans="1:2" x14ac:dyDescent="0.25">
      <c r="A4855" s="2">
        <v>97</v>
      </c>
      <c r="B4855" s="2">
        <v>6.1</v>
      </c>
    </row>
    <row r="4856" spans="1:2" x14ac:dyDescent="0.25">
      <c r="A4856" s="2">
        <v>81</v>
      </c>
      <c r="B4856" s="2">
        <v>7.4</v>
      </c>
    </row>
    <row r="4857" spans="1:2" x14ac:dyDescent="0.25">
      <c r="A4857" s="2">
        <v>83</v>
      </c>
      <c r="B4857" s="2">
        <v>6.6</v>
      </c>
    </row>
    <row r="4858" spans="1:2" x14ac:dyDescent="0.25">
      <c r="A4858" s="2">
        <v>96</v>
      </c>
      <c r="B4858" s="2">
        <v>5.5</v>
      </c>
    </row>
    <row r="4859" spans="1:2" x14ac:dyDescent="0.25">
      <c r="A4859" s="2">
        <v>90</v>
      </c>
      <c r="B4859" s="2">
        <v>7.5</v>
      </c>
    </row>
    <row r="4860" spans="1:2" x14ac:dyDescent="0.25">
      <c r="A4860" s="2">
        <v>90</v>
      </c>
      <c r="B4860" s="2">
        <v>7.6</v>
      </c>
    </row>
    <row r="4861" spans="1:2" x14ac:dyDescent="0.25">
      <c r="A4861" s="2">
        <v>95</v>
      </c>
      <c r="B4861" s="2">
        <v>5</v>
      </c>
    </row>
    <row r="4862" spans="1:2" x14ac:dyDescent="0.25">
      <c r="A4862" s="2">
        <v>83</v>
      </c>
      <c r="B4862" s="2">
        <v>3.2</v>
      </c>
    </row>
    <row r="4863" spans="1:2" x14ac:dyDescent="0.25">
      <c r="A4863" s="2">
        <v>117</v>
      </c>
      <c r="B4863" s="2">
        <v>8.1999999999999993</v>
      </c>
    </row>
    <row r="4864" spans="1:2" x14ac:dyDescent="0.25">
      <c r="A4864" s="2">
        <v>75</v>
      </c>
      <c r="B4864" s="2">
        <v>3.7</v>
      </c>
    </row>
    <row r="4865" spans="1:2" x14ac:dyDescent="0.25">
      <c r="A4865" s="2">
        <v>79</v>
      </c>
      <c r="B4865" s="2">
        <v>6.3</v>
      </c>
    </row>
    <row r="4866" spans="1:2" x14ac:dyDescent="0.25">
      <c r="A4866" s="2">
        <v>78</v>
      </c>
      <c r="B4866" s="2">
        <v>4.0999999999999996</v>
      </c>
    </row>
    <row r="4867" spans="1:2" x14ac:dyDescent="0.25">
      <c r="A4867" s="2">
        <v>109</v>
      </c>
      <c r="B4867" s="2">
        <v>6.9</v>
      </c>
    </row>
    <row r="4868" spans="1:2" x14ac:dyDescent="0.25">
      <c r="A4868" s="2">
        <v>89</v>
      </c>
      <c r="B4868" s="2">
        <v>5.4</v>
      </c>
    </row>
    <row r="4869" spans="1:2" x14ac:dyDescent="0.25">
      <c r="A4869" s="2">
        <v>93</v>
      </c>
      <c r="B4869" s="2">
        <v>6.5</v>
      </c>
    </row>
    <row r="4870" spans="1:2" x14ac:dyDescent="0.25">
      <c r="A4870" s="2">
        <v>102</v>
      </c>
      <c r="B4870" s="2">
        <v>7.8</v>
      </c>
    </row>
    <row r="4871" spans="1:2" x14ac:dyDescent="0.25">
      <c r="A4871" s="2">
        <v>65</v>
      </c>
      <c r="B4871" s="2">
        <v>6.7</v>
      </c>
    </row>
    <row r="4872" spans="1:2" x14ac:dyDescent="0.25">
      <c r="A4872" s="2">
        <v>85</v>
      </c>
      <c r="B4872" s="2">
        <v>6.4</v>
      </c>
    </row>
    <row r="4873" spans="1:2" x14ac:dyDescent="0.25">
      <c r="A4873" s="2">
        <v>97</v>
      </c>
      <c r="B4873" s="2">
        <v>7.3</v>
      </c>
    </row>
    <row r="4874" spans="1:2" x14ac:dyDescent="0.25">
      <c r="A4874" s="2">
        <v>109</v>
      </c>
      <c r="B4874" s="2">
        <v>5.7</v>
      </c>
    </row>
    <row r="4875" spans="1:2" x14ac:dyDescent="0.25">
      <c r="A4875" s="2">
        <v>79</v>
      </c>
      <c r="B4875" s="2">
        <v>7</v>
      </c>
    </row>
    <row r="4876" spans="1:2" x14ac:dyDescent="0.25">
      <c r="A4876" s="2">
        <v>80</v>
      </c>
      <c r="B4876" s="2">
        <v>6.3</v>
      </c>
    </row>
    <row r="4877" spans="1:2" x14ac:dyDescent="0.25">
      <c r="A4877" s="2">
        <v>100</v>
      </c>
      <c r="B4877" s="2">
        <v>7.1</v>
      </c>
    </row>
    <row r="4878" spans="1:2" x14ac:dyDescent="0.25">
      <c r="A4878" s="2">
        <v>90</v>
      </c>
      <c r="B4878" s="2">
        <v>4.8</v>
      </c>
    </row>
    <row r="4879" spans="1:2" x14ac:dyDescent="0.25">
      <c r="A4879" s="2">
        <v>90</v>
      </c>
      <c r="B4879" s="2">
        <v>3.3</v>
      </c>
    </row>
    <row r="4880" spans="1:2" x14ac:dyDescent="0.25">
      <c r="A4880" s="2">
        <v>120</v>
      </c>
      <c r="B4880" s="2">
        <v>6.9</v>
      </c>
    </row>
    <row r="4881" spans="1:2" x14ac:dyDescent="0.25">
      <c r="A4881" s="2">
        <v>91</v>
      </c>
      <c r="B4881" s="2">
        <v>4.5999999999999996</v>
      </c>
    </row>
    <row r="4882" spans="1:2" x14ac:dyDescent="0.25">
      <c r="A4882" s="2">
        <v>85</v>
      </c>
      <c r="B4882" s="2">
        <v>6.6</v>
      </c>
    </row>
    <row r="4883" spans="1:2" x14ac:dyDescent="0.25">
      <c r="A4883" s="2">
        <v>60</v>
      </c>
      <c r="B4883" s="2">
        <v>7.4</v>
      </c>
    </row>
    <row r="4884" spans="1:2" x14ac:dyDescent="0.25">
      <c r="A4884" s="2">
        <v>88</v>
      </c>
      <c r="B4884" s="2">
        <v>6.2</v>
      </c>
    </row>
    <row r="4885" spans="1:2" x14ac:dyDescent="0.25">
      <c r="A4885" s="2">
        <v>78</v>
      </c>
      <c r="B4885" s="2">
        <v>4</v>
      </c>
    </row>
    <row r="4886" spans="1:2" x14ac:dyDescent="0.25">
      <c r="A4886" s="2">
        <v>108</v>
      </c>
      <c r="B4886" s="2">
        <v>6.1</v>
      </c>
    </row>
    <row r="4887" spans="1:2" x14ac:dyDescent="0.25">
      <c r="A4887" s="2">
        <v>110</v>
      </c>
      <c r="B4887" s="2">
        <v>6.9</v>
      </c>
    </row>
    <row r="4888" spans="1:2" x14ac:dyDescent="0.25">
      <c r="A4888" s="2">
        <v>90</v>
      </c>
      <c r="B4888" s="2">
        <v>7.5</v>
      </c>
    </row>
    <row r="4889" spans="1:2" x14ac:dyDescent="0.25">
      <c r="A4889" s="2">
        <v>83</v>
      </c>
      <c r="B4889" s="2">
        <v>6.7</v>
      </c>
    </row>
    <row r="4890" spans="1:2" x14ac:dyDescent="0.25">
      <c r="A4890" s="2">
        <v>111</v>
      </c>
      <c r="B4890" s="2">
        <v>7.4</v>
      </c>
    </row>
    <row r="4891" spans="1:2" x14ac:dyDescent="0.25">
      <c r="A4891" s="2">
        <v>84</v>
      </c>
      <c r="B4891" s="2">
        <v>6.1</v>
      </c>
    </row>
    <row r="4892" spans="1:2" x14ac:dyDescent="0.25">
      <c r="A4892" s="2">
        <v>82</v>
      </c>
      <c r="B4892" s="2">
        <v>5.4</v>
      </c>
    </row>
    <row r="4893" spans="1:2" x14ac:dyDescent="0.25">
      <c r="A4893" s="2">
        <v>98</v>
      </c>
      <c r="B4893" s="2">
        <v>6.4</v>
      </c>
    </row>
    <row r="4894" spans="1:2" x14ac:dyDescent="0.25">
      <c r="A4894" s="2">
        <v>77</v>
      </c>
      <c r="B4894" s="2">
        <v>7</v>
      </c>
    </row>
    <row r="4895" spans="1:2" x14ac:dyDescent="0.25">
      <c r="A4895" s="2">
        <v>80</v>
      </c>
      <c r="B4895" s="2">
        <v>6.3</v>
      </c>
    </row>
    <row r="4896" spans="1:2" x14ac:dyDescent="0.25">
      <c r="A4896" s="2">
        <v>81</v>
      </c>
      <c r="B4896" s="2">
        <v>6.9</v>
      </c>
    </row>
    <row r="4897" spans="1:2" x14ac:dyDescent="0.25">
      <c r="A4897" s="2">
        <v>84</v>
      </c>
      <c r="B4897" s="2">
        <v>7.8</v>
      </c>
    </row>
    <row r="4898" spans="1:2" x14ac:dyDescent="0.25">
      <c r="A4898" s="2">
        <v>95</v>
      </c>
      <c r="B4898" s="2">
        <v>6.4</v>
      </c>
    </row>
    <row r="4899" spans="1:2" x14ac:dyDescent="0.25">
      <c r="A4899" s="2">
        <v>87</v>
      </c>
      <c r="B4899" s="2">
        <v>7.7</v>
      </c>
    </row>
    <row r="4900" spans="1:2" x14ac:dyDescent="0.25">
      <c r="A4900" s="2">
        <v>76</v>
      </c>
      <c r="B4900" s="2">
        <v>6.3</v>
      </c>
    </row>
    <row r="4901" spans="1:2" x14ac:dyDescent="0.25">
      <c r="A4901" s="2">
        <v>100</v>
      </c>
      <c r="B4901" s="2">
        <v>6.3</v>
      </c>
    </row>
    <row r="4902" spans="1:2" x14ac:dyDescent="0.25">
      <c r="A4902" s="2">
        <v>90</v>
      </c>
      <c r="B4902" s="2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9D487-0E9F-4F62-83EA-A1AA3EC257F3}">
  <dimension ref="A1:K4902"/>
  <sheetViews>
    <sheetView topLeftCell="B19" workbookViewId="0">
      <selection activeCell="F6" sqref="F6"/>
    </sheetView>
  </sheetViews>
  <sheetFormatPr defaultRowHeight="15" x14ac:dyDescent="0.25"/>
  <cols>
    <col min="1" max="1" width="79.7109375" bestFit="1" customWidth="1"/>
    <col min="2" max="2" width="11.7109375" bestFit="1" customWidth="1"/>
    <col min="3" max="3" width="13.42578125" customWidth="1"/>
    <col min="5" max="5" width="13.140625" bestFit="1" customWidth="1"/>
    <col min="6" max="6" width="19.5703125" bestFit="1" customWidth="1"/>
    <col min="8" max="8" width="11.7109375" bestFit="1" customWidth="1"/>
    <col min="9" max="10" width="8.42578125" bestFit="1" customWidth="1"/>
    <col min="11" max="11" width="18.140625" bestFit="1" customWidth="1"/>
  </cols>
  <sheetData>
    <row r="1" spans="1:6" x14ac:dyDescent="0.25">
      <c r="A1" s="5" t="s">
        <v>10</v>
      </c>
      <c r="B1" s="5" t="s">
        <v>16</v>
      </c>
      <c r="C1" s="5" t="s">
        <v>21</v>
      </c>
    </row>
    <row r="2" spans="1:6" x14ac:dyDescent="0.25">
      <c r="A2" s="2" t="s">
        <v>28</v>
      </c>
      <c r="B2" s="2" t="s">
        <v>30</v>
      </c>
      <c r="C2" s="2">
        <v>7.9</v>
      </c>
    </row>
    <row r="3" spans="1:6" x14ac:dyDescent="0.25">
      <c r="A3" s="2" t="s">
        <v>36</v>
      </c>
      <c r="B3" s="2" t="s">
        <v>30</v>
      </c>
      <c r="C3" s="2">
        <v>7.1</v>
      </c>
    </row>
    <row r="4" spans="1:6" x14ac:dyDescent="0.25">
      <c r="A4" s="2" t="s">
        <v>42</v>
      </c>
      <c r="B4" s="2" t="s">
        <v>30</v>
      </c>
      <c r="C4" s="2">
        <v>6.8</v>
      </c>
    </row>
    <row r="5" spans="1:6" x14ac:dyDescent="0.25">
      <c r="A5" s="2" t="s">
        <v>49</v>
      </c>
      <c r="B5" s="2" t="s">
        <v>30</v>
      </c>
      <c r="C5" s="2">
        <v>8.5</v>
      </c>
      <c r="E5" s="6" t="s">
        <v>14133</v>
      </c>
      <c r="F5" t="s">
        <v>14132</v>
      </c>
    </row>
    <row r="6" spans="1:6" x14ac:dyDescent="0.25">
      <c r="A6" s="2" t="s">
        <v>56</v>
      </c>
      <c r="B6" s="2" t="s">
        <v>30</v>
      </c>
      <c r="C6" s="2">
        <v>6.6</v>
      </c>
      <c r="E6" s="4" t="s">
        <v>1448</v>
      </c>
      <c r="F6">
        <v>2</v>
      </c>
    </row>
    <row r="7" spans="1:6" x14ac:dyDescent="0.25">
      <c r="A7" s="2" t="s">
        <v>62</v>
      </c>
      <c r="B7" s="2" t="s">
        <v>30</v>
      </c>
      <c r="C7" s="2">
        <v>6.2</v>
      </c>
      <c r="E7" s="4" t="s">
        <v>9194</v>
      </c>
      <c r="F7">
        <v>4</v>
      </c>
    </row>
    <row r="8" spans="1:6" x14ac:dyDescent="0.25">
      <c r="A8" s="2" t="s">
        <v>68</v>
      </c>
      <c r="B8" s="2" t="s">
        <v>30</v>
      </c>
      <c r="C8" s="2">
        <v>7.8</v>
      </c>
      <c r="E8" s="4" t="s">
        <v>5573</v>
      </c>
      <c r="F8">
        <v>1</v>
      </c>
    </row>
    <row r="9" spans="1:6" x14ac:dyDescent="0.25">
      <c r="A9" s="2" t="s">
        <v>73</v>
      </c>
      <c r="B9" s="2" t="s">
        <v>30</v>
      </c>
      <c r="C9" s="2">
        <v>7.5</v>
      </c>
      <c r="E9" s="4" t="s">
        <v>8048</v>
      </c>
      <c r="F9">
        <v>1</v>
      </c>
    </row>
    <row r="10" spans="1:6" x14ac:dyDescent="0.25">
      <c r="A10" s="2" t="s">
        <v>79</v>
      </c>
      <c r="B10" s="2" t="s">
        <v>30</v>
      </c>
      <c r="C10" s="2">
        <v>7.5</v>
      </c>
      <c r="E10" s="4" t="s">
        <v>4389</v>
      </c>
      <c r="F10">
        <v>11</v>
      </c>
    </row>
    <row r="11" spans="1:6" x14ac:dyDescent="0.25">
      <c r="A11" s="2" t="s">
        <v>84</v>
      </c>
      <c r="B11" s="2" t="s">
        <v>30</v>
      </c>
      <c r="C11" s="2">
        <v>6.9</v>
      </c>
      <c r="E11" s="4" t="s">
        <v>6868</v>
      </c>
      <c r="F11">
        <v>3</v>
      </c>
    </row>
    <row r="12" spans="1:6" x14ac:dyDescent="0.25">
      <c r="A12" s="2" t="s">
        <v>89</v>
      </c>
      <c r="B12" s="2" t="s">
        <v>30</v>
      </c>
      <c r="C12" s="2">
        <v>6.1</v>
      </c>
      <c r="E12" s="4" t="s">
        <v>10421</v>
      </c>
      <c r="F12">
        <v>1</v>
      </c>
    </row>
    <row r="13" spans="1:6" x14ac:dyDescent="0.25">
      <c r="A13" s="2" t="s">
        <v>95</v>
      </c>
      <c r="B13" s="2" t="s">
        <v>30</v>
      </c>
      <c r="C13" s="2">
        <v>6.7</v>
      </c>
      <c r="E13" s="4" t="s">
        <v>9094</v>
      </c>
      <c r="F13">
        <v>5</v>
      </c>
    </row>
    <row r="14" spans="1:6" x14ac:dyDescent="0.25">
      <c r="A14" s="2" t="s">
        <v>96</v>
      </c>
      <c r="B14" s="2" t="s">
        <v>30</v>
      </c>
      <c r="C14" s="2">
        <v>7.3</v>
      </c>
      <c r="E14" s="4" t="s">
        <v>6535</v>
      </c>
      <c r="F14">
        <v>2</v>
      </c>
    </row>
    <row r="15" spans="1:6" x14ac:dyDescent="0.25">
      <c r="A15" s="2" t="s">
        <v>99</v>
      </c>
      <c r="B15" s="2" t="s">
        <v>30</v>
      </c>
      <c r="C15" s="2">
        <v>6.5</v>
      </c>
      <c r="E15" s="4" t="s">
        <v>6192</v>
      </c>
      <c r="F15">
        <v>4</v>
      </c>
    </row>
    <row r="16" spans="1:6" x14ac:dyDescent="0.25">
      <c r="A16" s="2" t="s">
        <v>102</v>
      </c>
      <c r="B16" s="2" t="s">
        <v>30</v>
      </c>
      <c r="C16" s="2">
        <v>7.2</v>
      </c>
      <c r="E16" s="4" t="s">
        <v>11948</v>
      </c>
      <c r="F16">
        <v>1</v>
      </c>
    </row>
    <row r="17" spans="1:11" x14ac:dyDescent="0.25">
      <c r="A17" s="2" t="s">
        <v>108</v>
      </c>
      <c r="B17" s="2" t="s">
        <v>30</v>
      </c>
      <c r="C17" s="2">
        <v>6.6</v>
      </c>
      <c r="E17" s="4" t="s">
        <v>30</v>
      </c>
      <c r="F17">
        <v>4587</v>
      </c>
    </row>
    <row r="18" spans="1:11" x14ac:dyDescent="0.25">
      <c r="A18" s="2" t="s">
        <v>110</v>
      </c>
      <c r="B18" s="2" t="s">
        <v>30</v>
      </c>
      <c r="C18" s="2">
        <v>8.1</v>
      </c>
      <c r="E18" s="4" t="s">
        <v>2775</v>
      </c>
      <c r="F18">
        <v>1</v>
      </c>
    </row>
    <row r="19" spans="1:11" x14ac:dyDescent="0.25">
      <c r="A19" s="2" t="s">
        <v>113</v>
      </c>
      <c r="B19" s="2" t="s">
        <v>30</v>
      </c>
      <c r="C19" s="2">
        <v>6.7</v>
      </c>
      <c r="E19" s="4" t="s">
        <v>965</v>
      </c>
      <c r="F19">
        <v>72</v>
      </c>
    </row>
    <row r="20" spans="1:11" x14ac:dyDescent="0.25">
      <c r="A20" s="2" t="s">
        <v>119</v>
      </c>
      <c r="B20" s="2" t="s">
        <v>30</v>
      </c>
      <c r="C20" s="2">
        <v>6.8</v>
      </c>
      <c r="E20" s="4" t="s">
        <v>5217</v>
      </c>
      <c r="F20">
        <v>19</v>
      </c>
    </row>
    <row r="21" spans="1:11" x14ac:dyDescent="0.25">
      <c r="A21" s="2" t="s">
        <v>125</v>
      </c>
      <c r="B21" s="2" t="s">
        <v>30</v>
      </c>
      <c r="C21" s="2">
        <v>7.5</v>
      </c>
      <c r="E21" s="4" t="s">
        <v>13369</v>
      </c>
      <c r="F21">
        <v>1</v>
      </c>
    </row>
    <row r="22" spans="1:11" x14ac:dyDescent="0.25">
      <c r="A22" s="2" t="s">
        <v>131</v>
      </c>
      <c r="B22" s="2" t="s">
        <v>30</v>
      </c>
      <c r="C22" s="2">
        <v>7</v>
      </c>
      <c r="E22" s="4" t="s">
        <v>6858</v>
      </c>
      <c r="F22">
        <v>5</v>
      </c>
    </row>
    <row r="23" spans="1:11" x14ac:dyDescent="0.25">
      <c r="A23" s="2" t="s">
        <v>137</v>
      </c>
      <c r="B23" s="2" t="s">
        <v>30</v>
      </c>
      <c r="C23" s="2">
        <v>6.7</v>
      </c>
      <c r="E23" s="4" t="s">
        <v>3447</v>
      </c>
      <c r="F23">
        <v>27</v>
      </c>
    </row>
    <row r="24" spans="1:11" x14ac:dyDescent="0.25">
      <c r="A24" s="2" t="s">
        <v>139</v>
      </c>
      <c r="B24" s="2" t="s">
        <v>30</v>
      </c>
      <c r="C24" s="2">
        <v>7.9</v>
      </c>
      <c r="E24" s="4" t="s">
        <v>8324</v>
      </c>
      <c r="F24">
        <v>1</v>
      </c>
      <c r="H24" s="8" t="s">
        <v>14133</v>
      </c>
      <c r="I24" s="7" t="s">
        <v>14134</v>
      </c>
      <c r="J24" s="7"/>
      <c r="K24" s="7"/>
    </row>
    <row r="25" spans="1:11" x14ac:dyDescent="0.25">
      <c r="A25" s="2" t="s">
        <v>144</v>
      </c>
      <c r="B25" s="2" t="s">
        <v>30</v>
      </c>
      <c r="C25" s="2">
        <v>6.1</v>
      </c>
      <c r="E25" s="4" t="s">
        <v>5169</v>
      </c>
      <c r="F25">
        <v>1</v>
      </c>
      <c r="H25" s="9" t="s">
        <v>1448</v>
      </c>
      <c r="I25">
        <f>AVERAGEIF(Table6[language],"Aboriginal",Table6[imdb_score])</f>
        <v>6.95</v>
      </c>
    </row>
    <row r="26" spans="1:11" x14ac:dyDescent="0.25">
      <c r="A26" s="2" t="s">
        <v>149</v>
      </c>
      <c r="B26" s="2" t="s">
        <v>30</v>
      </c>
      <c r="C26" s="2">
        <v>7.2</v>
      </c>
      <c r="E26" s="4" t="s">
        <v>12399</v>
      </c>
      <c r="F26">
        <v>2</v>
      </c>
      <c r="H26" s="9" t="s">
        <v>9194</v>
      </c>
      <c r="I26">
        <f>AVERAGEIF(Table6[language],"Arabic",Table6[imdb_score])</f>
        <v>7.1750000000000007</v>
      </c>
    </row>
    <row r="27" spans="1:11" x14ac:dyDescent="0.25">
      <c r="A27" s="2" t="s">
        <v>154</v>
      </c>
      <c r="B27" s="2" t="s">
        <v>30</v>
      </c>
      <c r="C27" s="2">
        <v>7.7</v>
      </c>
      <c r="E27" s="4" t="s">
        <v>5809</v>
      </c>
      <c r="F27">
        <v>10</v>
      </c>
      <c r="H27" s="9" t="s">
        <v>5573</v>
      </c>
      <c r="I27">
        <f>AVERAGEIF(Table6[language],"Aramaic",Table6[imdb_score])</f>
        <v>7.1</v>
      </c>
    </row>
    <row r="28" spans="1:11" x14ac:dyDescent="0.25">
      <c r="A28" s="2" t="s">
        <v>157</v>
      </c>
      <c r="B28" s="2" t="s">
        <v>30</v>
      </c>
      <c r="C28" s="2">
        <v>8.1999999999999993</v>
      </c>
      <c r="E28" s="4" t="s">
        <v>466</v>
      </c>
      <c r="F28">
        <v>17</v>
      </c>
      <c r="H28" s="9" t="s">
        <v>8048</v>
      </c>
      <c r="I28">
        <f>AVERAGEIF(Table6[language],"Bosnian",Table6[imdb_score])</f>
        <v>4.3</v>
      </c>
    </row>
    <row r="29" spans="1:11" x14ac:dyDescent="0.25">
      <c r="A29" s="2" t="s">
        <v>163</v>
      </c>
      <c r="B29" s="2" t="s">
        <v>30</v>
      </c>
      <c r="C29" s="2">
        <v>5.9</v>
      </c>
      <c r="E29" s="4" t="s">
        <v>4184</v>
      </c>
      <c r="F29">
        <v>1</v>
      </c>
      <c r="H29" s="9" t="s">
        <v>4389</v>
      </c>
      <c r="I29">
        <f>AVERAGEIF(Table6[language],"Cantonese",Table6[imdb_score])</f>
        <v>6.9545454545454533</v>
      </c>
    </row>
    <row r="30" spans="1:11" x14ac:dyDescent="0.25">
      <c r="A30" s="2" t="s">
        <v>168</v>
      </c>
      <c r="B30" s="2" t="s">
        <v>30</v>
      </c>
      <c r="C30" s="2">
        <v>7</v>
      </c>
      <c r="E30" s="4" t="s">
        <v>7415</v>
      </c>
      <c r="F30">
        <v>8</v>
      </c>
      <c r="H30" s="9" t="s">
        <v>6868</v>
      </c>
      <c r="I30">
        <f>AVERAGEIF(Table6[language],"Chinese",Table6[imdb_score])</f>
        <v>5.666666666666667</v>
      </c>
    </row>
    <row r="31" spans="1:11" x14ac:dyDescent="0.25">
      <c r="A31" s="2" t="s">
        <v>172</v>
      </c>
      <c r="B31" s="2" t="s">
        <v>30</v>
      </c>
      <c r="C31" s="2">
        <v>7.8</v>
      </c>
      <c r="E31" s="4" t="s">
        <v>1272</v>
      </c>
      <c r="F31">
        <v>25</v>
      </c>
      <c r="H31" s="9" t="s">
        <v>10421</v>
      </c>
      <c r="I31">
        <f>AVERAGEIF(Table6[language],"Czech",Table6[imdb_score])</f>
        <v>7.4</v>
      </c>
    </row>
    <row r="32" spans="1:11" x14ac:dyDescent="0.25">
      <c r="A32" s="2" t="s">
        <v>174</v>
      </c>
      <c r="B32" s="2" t="s">
        <v>30</v>
      </c>
      <c r="C32" s="2">
        <v>7.3</v>
      </c>
      <c r="E32" s="4" t="s">
        <v>3942</v>
      </c>
      <c r="F32">
        <v>1</v>
      </c>
      <c r="H32" s="9" t="s">
        <v>9094</v>
      </c>
      <c r="I32">
        <f>AVERAGEIF(Table6[language],"Danish",Table6[imdb_score])</f>
        <v>7.5</v>
      </c>
    </row>
    <row r="33" spans="1:9" x14ac:dyDescent="0.25">
      <c r="A33" s="2" t="s">
        <v>177</v>
      </c>
      <c r="B33" s="2" t="s">
        <v>30</v>
      </c>
      <c r="C33" s="2">
        <v>7.2</v>
      </c>
      <c r="E33" s="4" t="s">
        <v>7016</v>
      </c>
      <c r="F33">
        <v>1</v>
      </c>
      <c r="H33" s="9" t="s">
        <v>6535</v>
      </c>
      <c r="I33">
        <f>AVERAGEIF(Table6[language],"Dari",Table6[imdb_score])</f>
        <v>7.5</v>
      </c>
    </row>
    <row r="34" spans="1:9" x14ac:dyDescent="0.25">
      <c r="A34" s="2" t="s">
        <v>180</v>
      </c>
      <c r="B34" s="2" t="s">
        <v>30</v>
      </c>
      <c r="C34" s="2">
        <v>6.5</v>
      </c>
      <c r="E34" s="4" t="s">
        <v>8067</v>
      </c>
      <c r="F34">
        <v>2</v>
      </c>
      <c r="H34" s="9" t="s">
        <v>6192</v>
      </c>
      <c r="I34">
        <f>AVERAGEIF(Table6[language],"Dutch",Table6[imdb_score])</f>
        <v>7.4249999999999998</v>
      </c>
    </row>
    <row r="35" spans="1:9" x14ac:dyDescent="0.25">
      <c r="A35" s="2" t="s">
        <v>186</v>
      </c>
      <c r="B35" s="2" t="s">
        <v>30</v>
      </c>
      <c r="C35" s="2">
        <v>6.8</v>
      </c>
      <c r="E35" s="4" t="s">
        <v>10058</v>
      </c>
      <c r="F35">
        <v>4</v>
      </c>
      <c r="H35" s="9" t="s">
        <v>11948</v>
      </c>
      <c r="I35">
        <f>AVERAGEIF(Table6[language],"Dzongkha",Table6[imdb_score])</f>
        <v>7.5</v>
      </c>
    </row>
    <row r="36" spans="1:9" x14ac:dyDescent="0.25">
      <c r="A36" s="2" t="s">
        <v>193</v>
      </c>
      <c r="B36" s="2" t="s">
        <v>30</v>
      </c>
      <c r="C36" s="2">
        <v>7.3</v>
      </c>
      <c r="E36" s="4" t="s">
        <v>11339</v>
      </c>
      <c r="F36">
        <v>1</v>
      </c>
      <c r="H36" s="9" t="s">
        <v>30</v>
      </c>
      <c r="I36">
        <f>AVERAGEIF(Table6[language],"English",Table6[imdb_score])</f>
        <v>6.3782864617396902</v>
      </c>
    </row>
    <row r="37" spans="1:9" x14ac:dyDescent="0.25">
      <c r="A37" s="2" t="s">
        <v>198</v>
      </c>
      <c r="B37" s="2" t="s">
        <v>30</v>
      </c>
      <c r="C37" s="2">
        <v>6</v>
      </c>
      <c r="E37" s="4" t="s">
        <v>12768</v>
      </c>
      <c r="F37">
        <v>4</v>
      </c>
      <c r="H37" s="9" t="s">
        <v>2775</v>
      </c>
      <c r="I37">
        <f>AVERAGEIF(Table6[language],"Filipino",Table6[imdb_score])</f>
        <v>6.7</v>
      </c>
    </row>
    <row r="38" spans="1:9" x14ac:dyDescent="0.25">
      <c r="A38" s="2" t="s">
        <v>202</v>
      </c>
      <c r="B38" s="2" t="s">
        <v>30</v>
      </c>
      <c r="C38" s="2">
        <v>5.7</v>
      </c>
      <c r="E38" s="4" t="s">
        <v>7898</v>
      </c>
      <c r="F38">
        <v>1</v>
      </c>
      <c r="H38" s="9" t="s">
        <v>965</v>
      </c>
      <c r="I38">
        <f>AVERAGEIF(Table6[language],"French",Table6[imdb_score])</f>
        <v>7.0208333333333321</v>
      </c>
    </row>
    <row r="39" spans="1:9" x14ac:dyDescent="0.25">
      <c r="A39" s="2" t="s">
        <v>205</v>
      </c>
      <c r="B39" s="2" t="s">
        <v>30</v>
      </c>
      <c r="C39" s="2">
        <v>6.4</v>
      </c>
      <c r="E39" s="4" t="s">
        <v>8394</v>
      </c>
      <c r="F39">
        <v>8</v>
      </c>
      <c r="H39" s="9" t="s">
        <v>5217</v>
      </c>
      <c r="I39">
        <f>AVERAGEIF(Table6[language],"German",Table6[imdb_score])</f>
        <v>7.3421052631578947</v>
      </c>
    </row>
    <row r="40" spans="1:9" x14ac:dyDescent="0.25">
      <c r="A40" s="2" t="s">
        <v>206</v>
      </c>
      <c r="B40" s="2" t="s">
        <v>30</v>
      </c>
      <c r="C40" s="2">
        <v>6.7</v>
      </c>
      <c r="E40" s="4" t="s">
        <v>12755</v>
      </c>
      <c r="F40">
        <v>2</v>
      </c>
      <c r="H40" s="9" t="s">
        <v>13369</v>
      </c>
      <c r="I40">
        <f>AVERAGEIF(Table6[language],"Greek",Table6[imdb_score])</f>
        <v>7.3</v>
      </c>
    </row>
    <row r="41" spans="1:9" x14ac:dyDescent="0.25">
      <c r="A41" s="2" t="s">
        <v>211</v>
      </c>
      <c r="B41" s="2" t="s">
        <v>30</v>
      </c>
      <c r="C41" s="2">
        <v>6.8</v>
      </c>
      <c r="E41" s="4" t="s">
        <v>3466</v>
      </c>
      <c r="F41">
        <v>11</v>
      </c>
      <c r="H41" s="9" t="s">
        <v>6858</v>
      </c>
      <c r="I41">
        <f>AVERAGEIF(Table6[language],"Hebrew",Table6[imdb_score])</f>
        <v>7.580000000000001</v>
      </c>
    </row>
    <row r="42" spans="1:9" x14ac:dyDescent="0.25">
      <c r="A42" s="2" t="s">
        <v>216</v>
      </c>
      <c r="B42" s="2" t="s">
        <v>30</v>
      </c>
      <c r="C42" s="2">
        <v>6.3</v>
      </c>
      <c r="E42" s="4" t="s">
        <v>13021</v>
      </c>
      <c r="F42">
        <v>1</v>
      </c>
      <c r="H42" s="9" t="s">
        <v>3447</v>
      </c>
      <c r="I42">
        <f>AVERAGEIF(Table6[language],"Hindi",Table6[imdb_score])</f>
        <v>6.7740740740740755</v>
      </c>
    </row>
    <row r="43" spans="1:9" x14ac:dyDescent="0.25">
      <c r="A43" s="2" t="s">
        <v>221</v>
      </c>
      <c r="B43" s="2" t="s">
        <v>30</v>
      </c>
      <c r="C43" s="2">
        <v>5.6</v>
      </c>
      <c r="E43" s="4" t="s">
        <v>1783</v>
      </c>
      <c r="F43">
        <v>40</v>
      </c>
      <c r="H43" s="9" t="s">
        <v>8324</v>
      </c>
      <c r="I43">
        <f>AVERAGEIF(Table6[language],"Hungarian",Table6[imdb_score])</f>
        <v>7.1</v>
      </c>
    </row>
    <row r="44" spans="1:9" x14ac:dyDescent="0.25">
      <c r="A44" s="2" t="s">
        <v>226</v>
      </c>
      <c r="B44" s="2" t="s">
        <v>30</v>
      </c>
      <c r="C44" s="2">
        <v>8.3000000000000007</v>
      </c>
      <c r="E44" s="4" t="s">
        <v>14027</v>
      </c>
      <c r="F44">
        <v>1</v>
      </c>
      <c r="H44" s="9" t="s">
        <v>5169</v>
      </c>
      <c r="I44">
        <f>AVERAGEIF(Table6[language],"Icelandic",Table6[imdb_score])</f>
        <v>6.9</v>
      </c>
    </row>
    <row r="45" spans="1:9" x14ac:dyDescent="0.25">
      <c r="A45" s="2" t="s">
        <v>229</v>
      </c>
      <c r="B45" s="2" t="s">
        <v>30</v>
      </c>
      <c r="C45" s="2">
        <v>6.6</v>
      </c>
      <c r="E45" s="4" t="s">
        <v>7293</v>
      </c>
      <c r="F45">
        <v>4</v>
      </c>
      <c r="H45" s="9" t="s">
        <v>12399</v>
      </c>
      <c r="I45">
        <f>AVERAGEIF(Table6[language],"Indonesian",Table6[imdb_score])</f>
        <v>7.8999999999999995</v>
      </c>
    </row>
    <row r="46" spans="1:9" x14ac:dyDescent="0.25">
      <c r="A46" s="2" t="s">
        <v>235</v>
      </c>
      <c r="B46" s="2" t="s">
        <v>30</v>
      </c>
      <c r="C46" s="2">
        <v>7.2</v>
      </c>
      <c r="E46" s="4" t="s">
        <v>11938</v>
      </c>
      <c r="F46">
        <v>1</v>
      </c>
      <c r="H46" s="9" t="s">
        <v>5809</v>
      </c>
      <c r="I46">
        <f>AVERAGEIF(Table6[language],"Italian",Table6[imdb_score])</f>
        <v>7.08</v>
      </c>
    </row>
    <row r="47" spans="1:9" x14ac:dyDescent="0.25">
      <c r="A47" s="2" t="s">
        <v>240</v>
      </c>
      <c r="B47" s="2" t="s">
        <v>30</v>
      </c>
      <c r="C47" s="2">
        <v>7</v>
      </c>
      <c r="E47" s="4" t="s">
        <v>4201</v>
      </c>
      <c r="F47">
        <v>1</v>
      </c>
      <c r="H47" s="9" t="s">
        <v>466</v>
      </c>
      <c r="I47">
        <f>AVERAGEIF(Table6[language],"Japanese",Table6[imdb_score])</f>
        <v>7.4176470588235279</v>
      </c>
    </row>
    <row r="48" spans="1:9" x14ac:dyDescent="0.25">
      <c r="A48" s="2" t="s">
        <v>243</v>
      </c>
      <c r="B48" s="2" t="s">
        <v>30</v>
      </c>
      <c r="C48" s="2">
        <v>8</v>
      </c>
      <c r="E48" s="4" t="s">
        <v>7707</v>
      </c>
      <c r="F48">
        <v>3</v>
      </c>
      <c r="H48" s="9" t="s">
        <v>4184</v>
      </c>
      <c r="I48">
        <f>AVERAGEIF(Table6[language],"Kazakh",Table6[imdb_score])</f>
        <v>6</v>
      </c>
    </row>
    <row r="49" spans="1:9" x14ac:dyDescent="0.25">
      <c r="A49" s="2" t="s">
        <v>247</v>
      </c>
      <c r="B49" s="2" t="s">
        <v>30</v>
      </c>
      <c r="C49" s="2">
        <v>7.8</v>
      </c>
      <c r="E49" s="4" t="s">
        <v>12224</v>
      </c>
      <c r="F49">
        <v>1</v>
      </c>
      <c r="H49" s="9" t="s">
        <v>7415</v>
      </c>
      <c r="I49">
        <f>AVERAGEIF(Table6[language],"Korean",Table6[imdb_score])</f>
        <v>7.3875000000000011</v>
      </c>
    </row>
    <row r="50" spans="1:9" x14ac:dyDescent="0.25">
      <c r="A50" s="2" t="s">
        <v>251</v>
      </c>
      <c r="B50" s="2" t="s">
        <v>30</v>
      </c>
      <c r="C50" s="2">
        <v>6.3</v>
      </c>
      <c r="E50" s="4" t="s">
        <v>11167</v>
      </c>
      <c r="F50">
        <v>2</v>
      </c>
      <c r="H50" s="9" t="s">
        <v>1272</v>
      </c>
      <c r="I50">
        <f>AVERAGEIF(Table6[language],"Mandarin",Table6[imdb_score])</f>
        <v>6.7759999999999998</v>
      </c>
    </row>
    <row r="51" spans="1:9" x14ac:dyDescent="0.25">
      <c r="A51" s="2" t="s">
        <v>255</v>
      </c>
      <c r="B51" s="2" t="s">
        <v>30</v>
      </c>
      <c r="C51" s="2">
        <v>7.3</v>
      </c>
      <c r="E51" s="4" t="s">
        <v>14123</v>
      </c>
      <c r="F51">
        <v>4901</v>
      </c>
      <c r="H51" s="9" t="s">
        <v>3942</v>
      </c>
      <c r="I51">
        <f>AVERAGEIF(Table6[language],"Maya",Table6[imdb_score])</f>
        <v>7.8</v>
      </c>
    </row>
    <row r="52" spans="1:9" x14ac:dyDescent="0.25">
      <c r="A52" s="2" t="s">
        <v>261</v>
      </c>
      <c r="B52" s="2" t="s">
        <v>30</v>
      </c>
      <c r="C52" s="2">
        <v>6.6</v>
      </c>
      <c r="H52" s="9" t="s">
        <v>7016</v>
      </c>
      <c r="I52">
        <f>AVERAGEIF(Table6[language],"Mongolian",Table6[imdb_score])</f>
        <v>7.3</v>
      </c>
    </row>
    <row r="53" spans="1:9" x14ac:dyDescent="0.25">
      <c r="A53" s="2" t="s">
        <v>266</v>
      </c>
      <c r="B53" s="2" t="s">
        <v>30</v>
      </c>
      <c r="C53" s="2">
        <v>7</v>
      </c>
      <c r="H53" s="9" t="s">
        <v>8067</v>
      </c>
      <c r="I53">
        <f>AVERAGEIF(Table6[language],"None",Table6[imdb_score])</f>
        <v>7.95</v>
      </c>
    </row>
    <row r="54" spans="1:9" x14ac:dyDescent="0.25">
      <c r="A54" s="2" t="s">
        <v>269</v>
      </c>
      <c r="B54" s="2" t="s">
        <v>30</v>
      </c>
      <c r="C54" s="2">
        <v>6.3</v>
      </c>
      <c r="H54" s="9" t="s">
        <v>10058</v>
      </c>
      <c r="I54">
        <f>AVERAGEIF(Table6[language],"Norwegian",Table6[imdb_score])</f>
        <v>7.15</v>
      </c>
    </row>
    <row r="55" spans="1:9" x14ac:dyDescent="0.25">
      <c r="A55" s="2" t="s">
        <v>273</v>
      </c>
      <c r="B55" s="2" t="s">
        <v>30</v>
      </c>
      <c r="C55" s="2">
        <v>6.2</v>
      </c>
      <c r="H55" s="9" t="s">
        <v>11339</v>
      </c>
      <c r="I55">
        <f>AVERAGEIF(Table6[language],"Panjabi",Table6[imdb_score])</f>
        <v>6.6</v>
      </c>
    </row>
    <row r="56" spans="1:9" x14ac:dyDescent="0.25">
      <c r="A56" s="2" t="s">
        <v>278</v>
      </c>
      <c r="B56" s="2" t="s">
        <v>30</v>
      </c>
      <c r="C56" s="2">
        <v>6.8</v>
      </c>
      <c r="H56" s="9" t="s">
        <v>12768</v>
      </c>
      <c r="I56">
        <f>AVERAGEIF(Table6[language],"Persian",Table6[imdb_score])</f>
        <v>7.5750000000000002</v>
      </c>
    </row>
    <row r="57" spans="1:9" x14ac:dyDescent="0.25">
      <c r="A57" s="2" t="s">
        <v>281</v>
      </c>
      <c r="B57" s="2" t="s">
        <v>30</v>
      </c>
      <c r="C57" s="2">
        <v>7.2</v>
      </c>
      <c r="H57" s="9" t="s">
        <v>7898</v>
      </c>
      <c r="I57">
        <f>AVERAGEIF(Table6[language],"Polish",Table6[imdb_score])</f>
        <v>7.4</v>
      </c>
    </row>
    <row r="58" spans="1:9" x14ac:dyDescent="0.25">
      <c r="A58" s="2" t="s">
        <v>286</v>
      </c>
      <c r="B58" s="2" t="s">
        <v>30</v>
      </c>
      <c r="C58" s="2">
        <v>7.5</v>
      </c>
      <c r="H58" s="9" t="s">
        <v>8394</v>
      </c>
      <c r="I58">
        <f>AVERAGEIF(Table6[language],"Portuguese",Table6[imdb_score])</f>
        <v>7.4874999999999989</v>
      </c>
    </row>
    <row r="59" spans="1:9" x14ac:dyDescent="0.25">
      <c r="A59" s="2" t="s">
        <v>290</v>
      </c>
      <c r="B59" s="2" t="s">
        <v>30</v>
      </c>
      <c r="C59" s="2">
        <v>8.4</v>
      </c>
      <c r="H59" s="9" t="s">
        <v>12755</v>
      </c>
      <c r="I59">
        <f>AVERAGEIF(Table6[language],"Romanian",Table6[imdb_score])</f>
        <v>7.2</v>
      </c>
    </row>
    <row r="60" spans="1:9" x14ac:dyDescent="0.25">
      <c r="A60" s="2" t="s">
        <v>295</v>
      </c>
      <c r="B60" s="2" t="s">
        <v>30</v>
      </c>
      <c r="C60" s="2">
        <v>6.2</v>
      </c>
      <c r="H60" s="9" t="s">
        <v>3466</v>
      </c>
      <c r="I60">
        <f>AVERAGEIF(Table6[language],"Russian",Table6[imdb_score])</f>
        <v>6.3636363636363633</v>
      </c>
    </row>
    <row r="61" spans="1:9" x14ac:dyDescent="0.25">
      <c r="A61" s="2" t="s">
        <v>300</v>
      </c>
      <c r="B61" s="2" t="s">
        <v>30</v>
      </c>
      <c r="C61" s="2">
        <v>5.8</v>
      </c>
      <c r="H61" s="9" t="s">
        <v>13021</v>
      </c>
      <c r="I61">
        <f>AVERAGEIF(Table6[language],"Slovenian",Table6[imdb_score])</f>
        <v>6.4</v>
      </c>
    </row>
    <row r="62" spans="1:9" x14ac:dyDescent="0.25">
      <c r="A62" s="2" t="s">
        <v>306</v>
      </c>
      <c r="B62" s="2" t="s">
        <v>30</v>
      </c>
      <c r="C62" s="2">
        <v>6.8</v>
      </c>
      <c r="H62" s="9" t="s">
        <v>1783</v>
      </c>
      <c r="I62">
        <f>AVERAGEIF(Table6[language],"Spanish",Table6[imdb_score])</f>
        <v>6.9374999999999982</v>
      </c>
    </row>
    <row r="63" spans="1:9" x14ac:dyDescent="0.25">
      <c r="A63" s="2" t="s">
        <v>310</v>
      </c>
      <c r="B63" s="2" t="s">
        <v>30</v>
      </c>
      <c r="C63" s="2">
        <v>5.4</v>
      </c>
      <c r="H63" s="9" t="s">
        <v>14027</v>
      </c>
      <c r="I63">
        <f>AVERAGEIF(Table6[language],"Swahili",Table6[imdb_score])</f>
        <v>7.4</v>
      </c>
    </row>
    <row r="64" spans="1:9" x14ac:dyDescent="0.25">
      <c r="A64" s="2" t="s">
        <v>312</v>
      </c>
      <c r="B64" s="2" t="s">
        <v>30</v>
      </c>
      <c r="C64" s="2">
        <v>6.6</v>
      </c>
      <c r="H64" s="9" t="s">
        <v>7293</v>
      </c>
      <c r="I64">
        <f>AVERAGEIF(Table6[language],"Swedish",Table6[imdb_score])</f>
        <v>7.2749999999999995</v>
      </c>
    </row>
    <row r="65" spans="1:9" x14ac:dyDescent="0.25">
      <c r="A65" s="2" t="s">
        <v>315</v>
      </c>
      <c r="B65" s="2" t="s">
        <v>30</v>
      </c>
      <c r="C65" s="2">
        <v>6.9</v>
      </c>
      <c r="H65" s="9" t="s">
        <v>11938</v>
      </c>
      <c r="I65">
        <f>AVERAGEIF(Table6[language],"Tamil",Table6[imdb_score])</f>
        <v>5.0999999999999996</v>
      </c>
    </row>
    <row r="66" spans="1:9" x14ac:dyDescent="0.25">
      <c r="A66" s="2" t="s">
        <v>318</v>
      </c>
      <c r="B66" s="2" t="s">
        <v>30</v>
      </c>
      <c r="C66" s="2">
        <v>7.3</v>
      </c>
      <c r="H66" s="9" t="s">
        <v>4201</v>
      </c>
      <c r="I66">
        <f>AVERAGEIF(Table6[language],"Telugu",Table6[imdb_score])</f>
        <v>8.4</v>
      </c>
    </row>
    <row r="67" spans="1:9" x14ac:dyDescent="0.25">
      <c r="A67" s="2" t="s">
        <v>322</v>
      </c>
      <c r="B67" s="2" t="s">
        <v>30</v>
      </c>
      <c r="C67" s="2">
        <v>9</v>
      </c>
      <c r="H67" s="9" t="s">
        <v>7707</v>
      </c>
      <c r="I67">
        <f>AVERAGEIF(Table6[language],"Thai",Table6[imdb_score])</f>
        <v>6.6333333333333329</v>
      </c>
    </row>
    <row r="68" spans="1:9" x14ac:dyDescent="0.25">
      <c r="A68" s="2" t="s">
        <v>327</v>
      </c>
      <c r="B68" s="2" t="s">
        <v>30</v>
      </c>
      <c r="C68" s="2">
        <v>8.3000000000000007</v>
      </c>
      <c r="H68" s="9" t="s">
        <v>12224</v>
      </c>
      <c r="I68">
        <f>AVERAGEIF(Table6[language],"Vietnamese",Table6[imdb_score])</f>
        <v>7.4</v>
      </c>
    </row>
    <row r="69" spans="1:9" x14ac:dyDescent="0.25">
      <c r="A69" s="2" t="s">
        <v>333</v>
      </c>
      <c r="B69" s="2" t="s">
        <v>30</v>
      </c>
      <c r="C69" s="2">
        <v>6.5</v>
      </c>
      <c r="H69" s="9" t="s">
        <v>11167</v>
      </c>
      <c r="I69">
        <f>AVERAGEIF(Table6[language],"Zulu",Table6[imdb_score])</f>
        <v>7.1</v>
      </c>
    </row>
    <row r="70" spans="1:9" x14ac:dyDescent="0.25">
      <c r="A70" s="2" t="s">
        <v>335</v>
      </c>
      <c r="B70" s="2" t="s">
        <v>30</v>
      </c>
      <c r="C70" s="2">
        <v>7.9</v>
      </c>
    </row>
    <row r="71" spans="1:9" x14ac:dyDescent="0.25">
      <c r="A71" s="2" t="s">
        <v>339</v>
      </c>
      <c r="B71" s="2" t="s">
        <v>30</v>
      </c>
      <c r="C71" s="2">
        <v>7.5</v>
      </c>
    </row>
    <row r="72" spans="1:9" x14ac:dyDescent="0.25">
      <c r="A72" s="2" t="s">
        <v>342</v>
      </c>
      <c r="B72" s="2" t="s">
        <v>30</v>
      </c>
      <c r="C72" s="2">
        <v>4.8</v>
      </c>
    </row>
    <row r="73" spans="1:9" x14ac:dyDescent="0.25">
      <c r="A73" s="2" t="s">
        <v>348</v>
      </c>
      <c r="B73" s="2" t="s">
        <v>30</v>
      </c>
      <c r="C73" s="2">
        <v>5.2</v>
      </c>
    </row>
    <row r="74" spans="1:9" x14ac:dyDescent="0.25">
      <c r="A74" s="2" t="s">
        <v>353</v>
      </c>
      <c r="B74" s="2" t="s">
        <v>30</v>
      </c>
      <c r="C74" s="2">
        <v>6.9</v>
      </c>
    </row>
    <row r="75" spans="1:9" x14ac:dyDescent="0.25">
      <c r="A75" s="2" t="s">
        <v>358</v>
      </c>
      <c r="B75" s="2" t="s">
        <v>30</v>
      </c>
      <c r="C75" s="2">
        <v>5.4</v>
      </c>
    </row>
    <row r="76" spans="1:9" x14ac:dyDescent="0.25">
      <c r="A76" s="2" t="s">
        <v>363</v>
      </c>
      <c r="B76" s="2" t="s">
        <v>30</v>
      </c>
      <c r="C76" s="2">
        <v>7.9</v>
      </c>
    </row>
    <row r="77" spans="1:9" x14ac:dyDescent="0.25">
      <c r="A77" s="2" t="s">
        <v>368</v>
      </c>
      <c r="B77" s="2" t="s">
        <v>30</v>
      </c>
      <c r="C77" s="2">
        <v>6.1</v>
      </c>
    </row>
    <row r="78" spans="1:9" x14ac:dyDescent="0.25">
      <c r="A78" s="2" t="s">
        <v>372</v>
      </c>
      <c r="B78" s="2" t="s">
        <v>30</v>
      </c>
      <c r="C78" s="2">
        <v>5.8</v>
      </c>
    </row>
    <row r="79" spans="1:9" x14ac:dyDescent="0.25">
      <c r="A79" s="2" t="s">
        <v>376</v>
      </c>
      <c r="B79" s="2" t="s">
        <v>30</v>
      </c>
      <c r="C79" s="2">
        <v>8.3000000000000007</v>
      </c>
    </row>
    <row r="80" spans="1:9" x14ac:dyDescent="0.25">
      <c r="A80" s="2" t="s">
        <v>380</v>
      </c>
      <c r="B80" s="2" t="s">
        <v>30</v>
      </c>
      <c r="C80" s="2">
        <v>7.8</v>
      </c>
    </row>
    <row r="81" spans="1:3" x14ac:dyDescent="0.25">
      <c r="A81" s="2" t="s">
        <v>382</v>
      </c>
      <c r="B81" s="2" t="s">
        <v>30</v>
      </c>
      <c r="C81" s="2">
        <v>7</v>
      </c>
    </row>
    <row r="82" spans="1:3" x14ac:dyDescent="0.25">
      <c r="A82" s="2" t="s">
        <v>386</v>
      </c>
      <c r="B82" s="2" t="s">
        <v>30</v>
      </c>
      <c r="C82" s="2">
        <v>6.1</v>
      </c>
    </row>
    <row r="83" spans="1:3" x14ac:dyDescent="0.25">
      <c r="A83" s="2" t="s">
        <v>391</v>
      </c>
      <c r="B83" s="2" t="s">
        <v>30</v>
      </c>
      <c r="C83" s="2">
        <v>7</v>
      </c>
    </row>
    <row r="84" spans="1:3" x14ac:dyDescent="0.25">
      <c r="A84" s="2" t="s">
        <v>395</v>
      </c>
      <c r="B84" s="2" t="s">
        <v>30</v>
      </c>
      <c r="C84" s="2">
        <v>7.6</v>
      </c>
    </row>
    <row r="85" spans="1:3" x14ac:dyDescent="0.25">
      <c r="A85" s="2" t="s">
        <v>401</v>
      </c>
      <c r="B85" s="2" t="s">
        <v>30</v>
      </c>
      <c r="C85" s="2">
        <v>4.5</v>
      </c>
    </row>
    <row r="86" spans="1:3" x14ac:dyDescent="0.25">
      <c r="A86" s="2" t="s">
        <v>407</v>
      </c>
      <c r="B86" s="2" t="s">
        <v>30</v>
      </c>
      <c r="C86" s="2">
        <v>6.3</v>
      </c>
    </row>
    <row r="87" spans="1:3" x14ac:dyDescent="0.25">
      <c r="A87" s="2" t="s">
        <v>409</v>
      </c>
      <c r="B87" s="2" t="s">
        <v>30</v>
      </c>
      <c r="C87" s="2">
        <v>7.8</v>
      </c>
    </row>
    <row r="88" spans="1:3" x14ac:dyDescent="0.25">
      <c r="A88" s="2" t="s">
        <v>414</v>
      </c>
      <c r="B88" s="2" t="s">
        <v>30</v>
      </c>
      <c r="C88" s="2">
        <v>6.4</v>
      </c>
    </row>
    <row r="89" spans="1:3" x14ac:dyDescent="0.25">
      <c r="A89" s="2" t="s">
        <v>419</v>
      </c>
      <c r="B89" s="2" t="s">
        <v>30</v>
      </c>
      <c r="C89" s="2">
        <v>6.5</v>
      </c>
    </row>
    <row r="90" spans="1:3" x14ac:dyDescent="0.25">
      <c r="A90" s="2" t="s">
        <v>425</v>
      </c>
      <c r="B90" s="2" t="s">
        <v>30</v>
      </c>
      <c r="C90" s="2">
        <v>7.9</v>
      </c>
    </row>
    <row r="91" spans="1:3" x14ac:dyDescent="0.25">
      <c r="A91" s="2" t="s">
        <v>431</v>
      </c>
      <c r="B91" s="2" t="s">
        <v>30</v>
      </c>
      <c r="C91" s="2">
        <v>7.8</v>
      </c>
    </row>
    <row r="92" spans="1:3" x14ac:dyDescent="0.25">
      <c r="A92" s="2" t="s">
        <v>435</v>
      </c>
      <c r="B92" s="2" t="s">
        <v>30</v>
      </c>
      <c r="C92" s="2">
        <v>6.6</v>
      </c>
    </row>
    <row r="93" spans="1:3" x14ac:dyDescent="0.25">
      <c r="A93" s="2" t="s">
        <v>439</v>
      </c>
      <c r="B93" s="2" t="s">
        <v>30</v>
      </c>
      <c r="C93" s="2">
        <v>5.5</v>
      </c>
    </row>
    <row r="94" spans="1:3" x14ac:dyDescent="0.25">
      <c r="A94" s="2" t="s">
        <v>444</v>
      </c>
      <c r="B94" s="2" t="s">
        <v>30</v>
      </c>
      <c r="C94" s="2">
        <v>8.1999999999999993</v>
      </c>
    </row>
    <row r="95" spans="1:3" x14ac:dyDescent="0.25">
      <c r="A95" s="2" t="s">
        <v>449</v>
      </c>
      <c r="B95" s="2" t="s">
        <v>30</v>
      </c>
      <c r="C95" s="2">
        <v>6.4</v>
      </c>
    </row>
    <row r="96" spans="1:3" x14ac:dyDescent="0.25">
      <c r="A96" s="2" t="s">
        <v>453</v>
      </c>
      <c r="B96" s="2" t="s">
        <v>30</v>
      </c>
      <c r="C96" s="2">
        <v>8.1</v>
      </c>
    </row>
    <row r="97" spans="1:3" x14ac:dyDescent="0.25">
      <c r="A97" s="2" t="s">
        <v>457</v>
      </c>
      <c r="B97" s="2" t="s">
        <v>30</v>
      </c>
      <c r="C97" s="2">
        <v>8.6</v>
      </c>
    </row>
    <row r="98" spans="1:3" x14ac:dyDescent="0.25">
      <c r="A98" s="2" t="s">
        <v>459</v>
      </c>
      <c r="B98" s="2" t="s">
        <v>30</v>
      </c>
      <c r="C98" s="2">
        <v>8.8000000000000007</v>
      </c>
    </row>
    <row r="99" spans="1:3" x14ac:dyDescent="0.25">
      <c r="A99" s="2" t="s">
        <v>464</v>
      </c>
      <c r="B99" s="2" t="s">
        <v>466</v>
      </c>
      <c r="C99" s="2">
        <v>8.1999999999999993</v>
      </c>
    </row>
    <row r="100" spans="1:3" x14ac:dyDescent="0.25">
      <c r="A100" s="2" t="s">
        <v>468</v>
      </c>
      <c r="B100" s="2" t="s">
        <v>30</v>
      </c>
      <c r="C100" s="2">
        <v>7.9</v>
      </c>
    </row>
    <row r="101" spans="1:3" x14ac:dyDescent="0.25">
      <c r="A101" s="2" t="s">
        <v>469</v>
      </c>
      <c r="B101" s="2" t="s">
        <v>30</v>
      </c>
      <c r="C101" s="2">
        <v>6.7</v>
      </c>
    </row>
    <row r="102" spans="1:3" x14ac:dyDescent="0.25">
      <c r="A102" s="2" t="s">
        <v>474</v>
      </c>
      <c r="B102" s="2" t="s">
        <v>30</v>
      </c>
      <c r="C102" s="2">
        <v>7.8</v>
      </c>
    </row>
    <row r="103" spans="1:3" x14ac:dyDescent="0.25">
      <c r="A103" s="2" t="s">
        <v>477</v>
      </c>
      <c r="B103" s="2" t="s">
        <v>30</v>
      </c>
      <c r="C103" s="2">
        <v>7.8</v>
      </c>
    </row>
    <row r="104" spans="1:3" x14ac:dyDescent="0.25">
      <c r="A104" s="2" t="s">
        <v>481</v>
      </c>
      <c r="B104" s="2" t="s">
        <v>30</v>
      </c>
      <c r="C104" s="2">
        <v>6.6</v>
      </c>
    </row>
    <row r="105" spans="1:3" x14ac:dyDescent="0.25">
      <c r="A105" s="2" t="s">
        <v>486</v>
      </c>
      <c r="B105" s="2" t="s">
        <v>30</v>
      </c>
      <c r="C105" s="2">
        <v>6.1</v>
      </c>
    </row>
    <row r="106" spans="1:3" x14ac:dyDescent="0.25">
      <c r="A106" s="2" t="s">
        <v>491</v>
      </c>
      <c r="B106" s="2" t="s">
        <v>30</v>
      </c>
      <c r="C106" s="2">
        <v>5.6</v>
      </c>
    </row>
    <row r="107" spans="1:3" x14ac:dyDescent="0.25">
      <c r="A107" s="2" t="s">
        <v>494</v>
      </c>
      <c r="B107" s="2" t="s">
        <v>30</v>
      </c>
      <c r="C107" s="2">
        <v>6.4</v>
      </c>
    </row>
    <row r="108" spans="1:3" x14ac:dyDescent="0.25">
      <c r="A108" s="2" t="s">
        <v>498</v>
      </c>
      <c r="B108" s="2" t="s">
        <v>30</v>
      </c>
      <c r="C108" s="2">
        <v>6.1</v>
      </c>
    </row>
    <row r="109" spans="1:3" x14ac:dyDescent="0.25">
      <c r="A109" s="2" t="s">
        <v>503</v>
      </c>
      <c r="B109" s="2" t="s">
        <v>30</v>
      </c>
      <c r="C109" s="2">
        <v>7.3</v>
      </c>
    </row>
    <row r="110" spans="1:3" x14ac:dyDescent="0.25">
      <c r="A110" s="2" t="s">
        <v>507</v>
      </c>
      <c r="B110" s="2" t="s">
        <v>30</v>
      </c>
      <c r="C110" s="2">
        <v>6.6</v>
      </c>
    </row>
    <row r="111" spans="1:3" x14ac:dyDescent="0.25">
      <c r="A111" s="2" t="s">
        <v>511</v>
      </c>
      <c r="B111" s="2" t="s">
        <v>30</v>
      </c>
      <c r="C111" s="2">
        <v>6.3</v>
      </c>
    </row>
    <row r="112" spans="1:3" x14ac:dyDescent="0.25">
      <c r="A112" s="2" t="s">
        <v>516</v>
      </c>
      <c r="B112" s="2" t="s">
        <v>30</v>
      </c>
      <c r="C112" s="2">
        <v>6.1</v>
      </c>
    </row>
    <row r="113" spans="1:3" x14ac:dyDescent="0.25">
      <c r="A113" s="2" t="s">
        <v>520</v>
      </c>
      <c r="B113" s="2" t="s">
        <v>30</v>
      </c>
      <c r="C113" s="2">
        <v>7.1</v>
      </c>
    </row>
    <row r="114" spans="1:3" x14ac:dyDescent="0.25">
      <c r="A114" s="2" t="s">
        <v>524</v>
      </c>
      <c r="B114" s="2" t="s">
        <v>30</v>
      </c>
      <c r="C114" s="2">
        <v>5.5</v>
      </c>
    </row>
    <row r="115" spans="1:3" x14ac:dyDescent="0.25">
      <c r="A115" s="2" t="s">
        <v>528</v>
      </c>
      <c r="B115" s="2" t="s">
        <v>30</v>
      </c>
      <c r="C115" s="2">
        <v>7.5</v>
      </c>
    </row>
    <row r="116" spans="1:3" x14ac:dyDescent="0.25">
      <c r="A116" s="2" t="s">
        <v>530</v>
      </c>
      <c r="B116" s="2" t="s">
        <v>30</v>
      </c>
      <c r="C116" s="2">
        <v>7.6</v>
      </c>
    </row>
    <row r="117" spans="1:3" x14ac:dyDescent="0.25">
      <c r="A117" s="2" t="s">
        <v>533</v>
      </c>
      <c r="B117" s="2" t="s">
        <v>30</v>
      </c>
      <c r="C117" s="2">
        <v>6.4</v>
      </c>
    </row>
    <row r="118" spans="1:3" x14ac:dyDescent="0.25">
      <c r="A118" s="2" t="s">
        <v>536</v>
      </c>
      <c r="B118" s="2" t="s">
        <v>30</v>
      </c>
      <c r="C118" s="2">
        <v>7.2</v>
      </c>
    </row>
    <row r="119" spans="1:3" x14ac:dyDescent="0.25">
      <c r="A119" s="2" t="s">
        <v>539</v>
      </c>
      <c r="B119" s="2" t="s">
        <v>30</v>
      </c>
      <c r="C119" s="2">
        <v>6.7</v>
      </c>
    </row>
    <row r="120" spans="1:3" x14ac:dyDescent="0.25">
      <c r="A120" s="2" t="s">
        <v>543</v>
      </c>
      <c r="B120" s="2" t="s">
        <v>30</v>
      </c>
      <c r="C120" s="2">
        <v>8</v>
      </c>
    </row>
    <row r="121" spans="1:3" x14ac:dyDescent="0.25">
      <c r="A121" s="2" t="s">
        <v>545</v>
      </c>
      <c r="B121" s="2" t="s">
        <v>30</v>
      </c>
      <c r="C121" s="2">
        <v>8.3000000000000007</v>
      </c>
    </row>
    <row r="122" spans="1:3" x14ac:dyDescent="0.25">
      <c r="A122" s="2" t="s">
        <v>550</v>
      </c>
      <c r="B122" s="2" t="s">
        <v>30</v>
      </c>
      <c r="C122" s="2">
        <v>6.7</v>
      </c>
    </row>
    <row r="123" spans="1:3" x14ac:dyDescent="0.25">
      <c r="A123" s="2" t="s">
        <v>555</v>
      </c>
      <c r="B123" s="2" t="s">
        <v>30</v>
      </c>
      <c r="C123" s="2">
        <v>5.9</v>
      </c>
    </row>
    <row r="124" spans="1:3" x14ac:dyDescent="0.25">
      <c r="A124" s="2" t="s">
        <v>558</v>
      </c>
      <c r="B124" s="2" t="s">
        <v>30</v>
      </c>
      <c r="C124" s="2">
        <v>6.7</v>
      </c>
    </row>
    <row r="125" spans="1:3" x14ac:dyDescent="0.25">
      <c r="A125" s="2" t="s">
        <v>562</v>
      </c>
      <c r="B125" s="2" t="s">
        <v>30</v>
      </c>
      <c r="C125" s="2">
        <v>6.7</v>
      </c>
    </row>
    <row r="126" spans="1:3" x14ac:dyDescent="0.25">
      <c r="A126" s="2" t="s">
        <v>568</v>
      </c>
      <c r="B126" s="2" t="s">
        <v>30</v>
      </c>
      <c r="C126" s="2">
        <v>7.6</v>
      </c>
    </row>
    <row r="127" spans="1:3" x14ac:dyDescent="0.25">
      <c r="A127" s="2" t="s">
        <v>572</v>
      </c>
      <c r="B127" s="2" t="s">
        <v>30</v>
      </c>
      <c r="C127" s="2">
        <v>7.2</v>
      </c>
    </row>
    <row r="128" spans="1:3" x14ac:dyDescent="0.25">
      <c r="A128" s="2" t="s">
        <v>575</v>
      </c>
      <c r="B128" s="2" t="s">
        <v>30</v>
      </c>
      <c r="C128" s="2">
        <v>7.1</v>
      </c>
    </row>
    <row r="129" spans="1:3" x14ac:dyDescent="0.25">
      <c r="A129" s="2" t="s">
        <v>577</v>
      </c>
      <c r="B129" s="2" t="s">
        <v>30</v>
      </c>
      <c r="C129" s="2">
        <v>8.1</v>
      </c>
    </row>
    <row r="130" spans="1:3" x14ac:dyDescent="0.25">
      <c r="A130" s="2" t="s">
        <v>582</v>
      </c>
      <c r="B130" s="2" t="s">
        <v>30</v>
      </c>
      <c r="C130" s="2">
        <v>6.7</v>
      </c>
    </row>
    <row r="131" spans="1:3" x14ac:dyDescent="0.25">
      <c r="A131" s="2" t="s">
        <v>585</v>
      </c>
      <c r="B131" s="2" t="s">
        <v>30</v>
      </c>
      <c r="C131" s="2">
        <v>7</v>
      </c>
    </row>
    <row r="132" spans="1:3" x14ac:dyDescent="0.25">
      <c r="A132" s="2" t="s">
        <v>589</v>
      </c>
      <c r="B132" s="2" t="s">
        <v>30</v>
      </c>
      <c r="C132" s="2">
        <v>6.9</v>
      </c>
    </row>
    <row r="133" spans="1:3" x14ac:dyDescent="0.25">
      <c r="A133" s="2" t="s">
        <v>595</v>
      </c>
      <c r="B133" s="2" t="s">
        <v>30</v>
      </c>
      <c r="C133" s="2">
        <v>5.0999999999999996</v>
      </c>
    </row>
    <row r="134" spans="1:3" x14ac:dyDescent="0.25">
      <c r="A134" s="2" t="s">
        <v>599</v>
      </c>
      <c r="B134" s="2" t="s">
        <v>30</v>
      </c>
      <c r="C134" s="2">
        <v>5.8</v>
      </c>
    </row>
    <row r="135" spans="1:3" x14ac:dyDescent="0.25">
      <c r="A135" s="2" t="s">
        <v>602</v>
      </c>
      <c r="B135" s="2" t="s">
        <v>30</v>
      </c>
      <c r="C135" s="2">
        <v>6.2</v>
      </c>
    </row>
    <row r="136" spans="1:3" x14ac:dyDescent="0.25">
      <c r="A136" s="2" t="s">
        <v>605</v>
      </c>
      <c r="B136" s="2" t="s">
        <v>30</v>
      </c>
      <c r="C136" s="2">
        <v>7.4</v>
      </c>
    </row>
    <row r="137" spans="1:3" x14ac:dyDescent="0.25">
      <c r="A137" s="2" t="s">
        <v>611</v>
      </c>
      <c r="B137" s="2" t="s">
        <v>30</v>
      </c>
      <c r="C137" s="2">
        <v>5.8</v>
      </c>
    </row>
    <row r="138" spans="1:3" x14ac:dyDescent="0.25">
      <c r="A138" s="2" t="s">
        <v>312</v>
      </c>
      <c r="B138" s="2" t="s">
        <v>30</v>
      </c>
      <c r="C138" s="2">
        <v>6.6</v>
      </c>
    </row>
    <row r="139" spans="1:3" x14ac:dyDescent="0.25">
      <c r="A139" s="2" t="s">
        <v>616</v>
      </c>
      <c r="B139" s="2" t="s">
        <v>30</v>
      </c>
      <c r="C139" s="2">
        <v>6.2</v>
      </c>
    </row>
    <row r="140" spans="1:3" x14ac:dyDescent="0.25">
      <c r="A140" s="2" t="s">
        <v>619</v>
      </c>
      <c r="B140" s="2" t="s">
        <v>30</v>
      </c>
      <c r="C140" s="2">
        <v>7.3</v>
      </c>
    </row>
    <row r="141" spans="1:3" x14ac:dyDescent="0.25">
      <c r="A141" s="2" t="s">
        <v>624</v>
      </c>
      <c r="B141" s="2" t="s">
        <v>30</v>
      </c>
      <c r="C141" s="2">
        <v>4.2</v>
      </c>
    </row>
    <row r="142" spans="1:3" x14ac:dyDescent="0.25">
      <c r="A142" s="2" t="s">
        <v>626</v>
      </c>
      <c r="B142" s="2" t="s">
        <v>30</v>
      </c>
      <c r="C142" s="2">
        <v>6.9</v>
      </c>
    </row>
    <row r="143" spans="1:3" x14ac:dyDescent="0.25">
      <c r="A143" s="2" t="s">
        <v>629</v>
      </c>
      <c r="B143" s="2" t="s">
        <v>30</v>
      </c>
      <c r="C143" s="2">
        <v>6.4</v>
      </c>
    </row>
    <row r="144" spans="1:3" x14ac:dyDescent="0.25">
      <c r="A144" s="2" t="s">
        <v>634</v>
      </c>
      <c r="B144" s="2" t="s">
        <v>30</v>
      </c>
      <c r="C144" s="2">
        <v>5.4</v>
      </c>
    </row>
    <row r="145" spans="1:3" x14ac:dyDescent="0.25">
      <c r="A145" s="2" t="s">
        <v>637</v>
      </c>
      <c r="B145" s="2" t="s">
        <v>30</v>
      </c>
      <c r="C145" s="2">
        <v>6.7</v>
      </c>
    </row>
    <row r="146" spans="1:3" x14ac:dyDescent="0.25">
      <c r="A146" s="2" t="s">
        <v>641</v>
      </c>
      <c r="B146" s="2" t="s">
        <v>30</v>
      </c>
      <c r="C146" s="2">
        <v>5.8</v>
      </c>
    </row>
    <row r="147" spans="1:3" x14ac:dyDescent="0.25">
      <c r="A147" s="2" t="s">
        <v>646</v>
      </c>
      <c r="B147" s="2" t="s">
        <v>30</v>
      </c>
      <c r="C147" s="2">
        <v>6.9</v>
      </c>
    </row>
    <row r="148" spans="1:3" x14ac:dyDescent="0.25">
      <c r="A148" s="2" t="s">
        <v>649</v>
      </c>
      <c r="B148" s="2" t="s">
        <v>30</v>
      </c>
      <c r="C148" s="2">
        <v>7.2</v>
      </c>
    </row>
    <row r="149" spans="1:3" x14ac:dyDescent="0.25">
      <c r="A149" s="2" t="s">
        <v>652</v>
      </c>
      <c r="B149" s="2" t="s">
        <v>30</v>
      </c>
      <c r="C149" s="2">
        <v>6.9</v>
      </c>
    </row>
    <row r="150" spans="1:3" x14ac:dyDescent="0.25">
      <c r="A150" s="2" t="s">
        <v>656</v>
      </c>
      <c r="B150" s="2" t="s">
        <v>30</v>
      </c>
      <c r="C150" s="2">
        <v>6.1</v>
      </c>
    </row>
    <row r="151" spans="1:3" x14ac:dyDescent="0.25">
      <c r="A151" s="2" t="s">
        <v>662</v>
      </c>
      <c r="B151" s="2" t="s">
        <v>30</v>
      </c>
      <c r="C151" s="2">
        <v>5.5</v>
      </c>
    </row>
    <row r="152" spans="1:3" x14ac:dyDescent="0.25">
      <c r="A152" s="2" t="s">
        <v>665</v>
      </c>
      <c r="B152" s="2" t="s">
        <v>30</v>
      </c>
      <c r="C152" s="2">
        <v>6.6</v>
      </c>
    </row>
    <row r="153" spans="1:3" x14ac:dyDescent="0.25">
      <c r="A153" s="2" t="s">
        <v>669</v>
      </c>
      <c r="B153" s="2" t="s">
        <v>30</v>
      </c>
      <c r="C153" s="2">
        <v>6.1</v>
      </c>
    </row>
    <row r="154" spans="1:3" x14ac:dyDescent="0.25">
      <c r="A154" s="2" t="s">
        <v>671</v>
      </c>
      <c r="B154" s="2" t="s">
        <v>30</v>
      </c>
      <c r="C154" s="2">
        <v>6.3</v>
      </c>
    </row>
    <row r="155" spans="1:3" x14ac:dyDescent="0.25">
      <c r="A155" s="2" t="s">
        <v>674</v>
      </c>
      <c r="B155" s="2" t="s">
        <v>30</v>
      </c>
      <c r="C155" s="2">
        <v>7.2</v>
      </c>
    </row>
    <row r="156" spans="1:3" x14ac:dyDescent="0.25">
      <c r="A156" s="2" t="s">
        <v>676</v>
      </c>
      <c r="B156" s="2" t="s">
        <v>30</v>
      </c>
      <c r="C156" s="2">
        <v>7.4</v>
      </c>
    </row>
    <row r="157" spans="1:3" x14ac:dyDescent="0.25">
      <c r="A157" s="2" t="s">
        <v>680</v>
      </c>
      <c r="B157" s="2" t="s">
        <v>30</v>
      </c>
      <c r="C157" s="2">
        <v>7.3</v>
      </c>
    </row>
    <row r="158" spans="1:3" x14ac:dyDescent="0.25">
      <c r="A158" s="2" t="s">
        <v>686</v>
      </c>
      <c r="B158" s="2" t="s">
        <v>30</v>
      </c>
      <c r="C158" s="2">
        <v>6.1</v>
      </c>
    </row>
    <row r="159" spans="1:3" x14ac:dyDescent="0.25">
      <c r="A159" s="2" t="s">
        <v>691</v>
      </c>
      <c r="B159" s="2" t="s">
        <v>30</v>
      </c>
      <c r="C159" s="2">
        <v>7.7</v>
      </c>
    </row>
    <row r="160" spans="1:3" x14ac:dyDescent="0.25">
      <c r="A160" s="2" t="s">
        <v>695</v>
      </c>
      <c r="B160" s="2" t="s">
        <v>30</v>
      </c>
      <c r="C160" s="2">
        <v>6.1</v>
      </c>
    </row>
    <row r="161" spans="1:3" x14ac:dyDescent="0.25">
      <c r="A161" s="2" t="s">
        <v>698</v>
      </c>
      <c r="B161" s="2" t="s">
        <v>30</v>
      </c>
      <c r="C161" s="2">
        <v>8</v>
      </c>
    </row>
    <row r="162" spans="1:3" x14ac:dyDescent="0.25">
      <c r="A162" s="2" t="s">
        <v>699</v>
      </c>
      <c r="B162" s="2" t="s">
        <v>30</v>
      </c>
      <c r="C162" s="2">
        <v>7.3</v>
      </c>
    </row>
    <row r="163" spans="1:3" x14ac:dyDescent="0.25">
      <c r="A163" s="2" t="s">
        <v>701</v>
      </c>
      <c r="B163" s="2" t="s">
        <v>30</v>
      </c>
      <c r="C163" s="2">
        <v>7.9</v>
      </c>
    </row>
    <row r="164" spans="1:3" x14ac:dyDescent="0.25">
      <c r="A164" s="2" t="s">
        <v>704</v>
      </c>
      <c r="B164" s="2" t="s">
        <v>30</v>
      </c>
      <c r="C164" s="2">
        <v>5.5</v>
      </c>
    </row>
    <row r="165" spans="1:3" x14ac:dyDescent="0.25">
      <c r="A165" s="2" t="s">
        <v>708</v>
      </c>
      <c r="B165" s="2" t="s">
        <v>30</v>
      </c>
      <c r="C165" s="2">
        <v>5</v>
      </c>
    </row>
    <row r="166" spans="1:3" x14ac:dyDescent="0.25">
      <c r="A166" s="2" t="s">
        <v>713</v>
      </c>
      <c r="B166" s="2" t="s">
        <v>30</v>
      </c>
      <c r="C166" s="2">
        <v>7.7</v>
      </c>
    </row>
    <row r="167" spans="1:3" x14ac:dyDescent="0.25">
      <c r="A167" s="2" t="s">
        <v>717</v>
      </c>
      <c r="B167" s="2" t="s">
        <v>30</v>
      </c>
      <c r="C167" s="2">
        <v>6.6</v>
      </c>
    </row>
    <row r="168" spans="1:3" x14ac:dyDescent="0.25">
      <c r="A168" s="2" t="s">
        <v>722</v>
      </c>
      <c r="B168" s="2" t="s">
        <v>30</v>
      </c>
      <c r="C168" s="2">
        <v>5.7</v>
      </c>
    </row>
    <row r="169" spans="1:3" x14ac:dyDescent="0.25">
      <c r="A169" s="2" t="s">
        <v>726</v>
      </c>
      <c r="B169" s="2" t="s">
        <v>30</v>
      </c>
      <c r="C169" s="2">
        <v>5.8</v>
      </c>
    </row>
    <row r="170" spans="1:3" x14ac:dyDescent="0.25">
      <c r="A170" s="2" t="s">
        <v>729</v>
      </c>
      <c r="B170" s="2" t="s">
        <v>30</v>
      </c>
      <c r="C170" s="2">
        <v>6</v>
      </c>
    </row>
    <row r="171" spans="1:3" x14ac:dyDescent="0.25">
      <c r="A171" s="2" t="s">
        <v>733</v>
      </c>
      <c r="B171" s="2" t="s">
        <v>30</v>
      </c>
      <c r="C171" s="2">
        <v>6.4</v>
      </c>
    </row>
    <row r="172" spans="1:3" x14ac:dyDescent="0.25">
      <c r="A172" s="2" t="s">
        <v>735</v>
      </c>
      <c r="B172" s="2" t="s">
        <v>30</v>
      </c>
      <c r="C172" s="2">
        <v>6.9</v>
      </c>
    </row>
    <row r="173" spans="1:3" x14ac:dyDescent="0.25">
      <c r="A173" s="2" t="s">
        <v>737</v>
      </c>
      <c r="B173" s="2" t="s">
        <v>30</v>
      </c>
      <c r="C173" s="2">
        <v>6.4</v>
      </c>
    </row>
    <row r="174" spans="1:3" x14ac:dyDescent="0.25">
      <c r="A174" s="2" t="s">
        <v>743</v>
      </c>
      <c r="B174" s="2" t="s">
        <v>30</v>
      </c>
      <c r="C174" s="2">
        <v>7.4</v>
      </c>
    </row>
    <row r="175" spans="1:3" x14ac:dyDescent="0.25">
      <c r="A175" s="2" t="s">
        <v>747</v>
      </c>
      <c r="B175" s="2" t="s">
        <v>30</v>
      </c>
      <c r="C175" s="2">
        <v>5.5</v>
      </c>
    </row>
    <row r="176" spans="1:3" x14ac:dyDescent="0.25">
      <c r="A176" s="2" t="s">
        <v>750</v>
      </c>
      <c r="B176" s="2" t="s">
        <v>30</v>
      </c>
      <c r="C176" s="2">
        <v>5.9</v>
      </c>
    </row>
    <row r="177" spans="1:3" x14ac:dyDescent="0.25">
      <c r="A177" s="2" t="s">
        <v>753</v>
      </c>
      <c r="B177" s="2" t="s">
        <v>30</v>
      </c>
      <c r="C177" s="2">
        <v>6.8</v>
      </c>
    </row>
    <row r="178" spans="1:3" x14ac:dyDescent="0.25">
      <c r="A178" s="2" t="s">
        <v>758</v>
      </c>
      <c r="B178" s="2" t="s">
        <v>30</v>
      </c>
      <c r="C178" s="2">
        <v>6.8</v>
      </c>
    </row>
    <row r="179" spans="1:3" x14ac:dyDescent="0.25">
      <c r="A179" s="2" t="s">
        <v>762</v>
      </c>
      <c r="B179" s="2" t="s">
        <v>30</v>
      </c>
      <c r="C179" s="2">
        <v>8.1</v>
      </c>
    </row>
    <row r="180" spans="1:3" x14ac:dyDescent="0.25">
      <c r="A180" s="2" t="s">
        <v>766</v>
      </c>
      <c r="B180" s="2" t="s">
        <v>30</v>
      </c>
      <c r="C180" s="2">
        <v>6.5</v>
      </c>
    </row>
    <row r="181" spans="1:3" x14ac:dyDescent="0.25">
      <c r="A181" s="2" t="s">
        <v>769</v>
      </c>
      <c r="B181" s="2" t="s">
        <v>30</v>
      </c>
      <c r="C181" s="2">
        <v>7.2</v>
      </c>
    </row>
    <row r="182" spans="1:3" x14ac:dyDescent="0.25">
      <c r="A182" s="2" t="s">
        <v>772</v>
      </c>
      <c r="B182" s="2" t="s">
        <v>30</v>
      </c>
      <c r="C182" s="2">
        <v>6.7</v>
      </c>
    </row>
    <row r="183" spans="1:3" x14ac:dyDescent="0.25">
      <c r="A183" s="2" t="s">
        <v>777</v>
      </c>
      <c r="B183" s="2" t="s">
        <v>30</v>
      </c>
      <c r="C183" s="2">
        <v>8.1</v>
      </c>
    </row>
    <row r="184" spans="1:3" x14ac:dyDescent="0.25">
      <c r="A184" s="2" t="s">
        <v>779</v>
      </c>
      <c r="B184" s="2" t="s">
        <v>30</v>
      </c>
      <c r="C184" s="2">
        <v>7.6</v>
      </c>
    </row>
    <row r="185" spans="1:3" x14ac:dyDescent="0.25">
      <c r="A185" s="2" t="s">
        <v>781</v>
      </c>
      <c r="B185" s="2" t="s">
        <v>30</v>
      </c>
      <c r="C185" s="2">
        <v>7.4</v>
      </c>
    </row>
    <row r="186" spans="1:3" x14ac:dyDescent="0.25">
      <c r="A186" s="2" t="s">
        <v>784</v>
      </c>
      <c r="B186" s="2" t="s">
        <v>30</v>
      </c>
      <c r="C186" s="2">
        <v>7.6</v>
      </c>
    </row>
    <row r="187" spans="1:3" x14ac:dyDescent="0.25">
      <c r="A187" s="2" t="s">
        <v>747</v>
      </c>
      <c r="B187" s="2" t="s">
        <v>30</v>
      </c>
      <c r="C187" s="2">
        <v>5.5</v>
      </c>
    </row>
    <row r="188" spans="1:3" x14ac:dyDescent="0.25">
      <c r="A188" s="2" t="s">
        <v>790</v>
      </c>
      <c r="B188" s="2" t="s">
        <v>30</v>
      </c>
      <c r="C188" s="2">
        <v>6.7</v>
      </c>
    </row>
    <row r="189" spans="1:3" x14ac:dyDescent="0.25">
      <c r="A189" s="2" t="s">
        <v>793</v>
      </c>
      <c r="B189" s="2" t="s">
        <v>30</v>
      </c>
      <c r="C189" s="2">
        <v>6.5</v>
      </c>
    </row>
    <row r="190" spans="1:3" x14ac:dyDescent="0.25">
      <c r="A190" s="2" t="s">
        <v>796</v>
      </c>
      <c r="B190" s="2" t="s">
        <v>30</v>
      </c>
      <c r="C190" s="2">
        <v>6.6</v>
      </c>
    </row>
    <row r="191" spans="1:3" x14ac:dyDescent="0.25">
      <c r="A191" s="2" t="s">
        <v>799</v>
      </c>
      <c r="B191" s="2" t="s">
        <v>30</v>
      </c>
      <c r="C191" s="2">
        <v>6.7</v>
      </c>
    </row>
    <row r="192" spans="1:3" x14ac:dyDescent="0.25">
      <c r="A192" s="2" t="s">
        <v>803</v>
      </c>
      <c r="B192" s="2" t="s">
        <v>30</v>
      </c>
      <c r="C192" s="2">
        <v>6.4</v>
      </c>
    </row>
    <row r="193" spans="1:3" x14ac:dyDescent="0.25">
      <c r="A193" s="2" t="s">
        <v>807</v>
      </c>
      <c r="B193" s="2" t="s">
        <v>30</v>
      </c>
      <c r="C193" s="2">
        <v>5.8</v>
      </c>
    </row>
    <row r="194" spans="1:3" x14ac:dyDescent="0.25">
      <c r="A194" s="2" t="s">
        <v>812</v>
      </c>
      <c r="B194" s="2" t="s">
        <v>30</v>
      </c>
      <c r="C194" s="2">
        <v>7.4</v>
      </c>
    </row>
    <row r="195" spans="1:3" x14ac:dyDescent="0.25">
      <c r="A195" s="2" t="s">
        <v>815</v>
      </c>
      <c r="B195" s="2" t="s">
        <v>30</v>
      </c>
      <c r="C195" s="2">
        <v>7.8</v>
      </c>
    </row>
    <row r="196" spans="1:3" x14ac:dyDescent="0.25">
      <c r="A196" s="2" t="s">
        <v>817</v>
      </c>
      <c r="B196" s="2" t="s">
        <v>30</v>
      </c>
      <c r="C196" s="2">
        <v>6.6</v>
      </c>
    </row>
    <row r="197" spans="1:3" x14ac:dyDescent="0.25">
      <c r="A197" s="2" t="s">
        <v>819</v>
      </c>
      <c r="B197" s="2" t="s">
        <v>30</v>
      </c>
      <c r="C197" s="2">
        <v>4.9000000000000004</v>
      </c>
    </row>
    <row r="198" spans="1:3" x14ac:dyDescent="0.25">
      <c r="A198" s="2" t="s">
        <v>824</v>
      </c>
      <c r="B198" s="2" t="s">
        <v>30</v>
      </c>
      <c r="C198" s="2">
        <v>6.5</v>
      </c>
    </row>
    <row r="199" spans="1:3" x14ac:dyDescent="0.25">
      <c r="A199" s="2" t="s">
        <v>829</v>
      </c>
      <c r="B199" s="2" t="s">
        <v>30</v>
      </c>
      <c r="C199" s="2">
        <v>6.2</v>
      </c>
    </row>
    <row r="200" spans="1:3" x14ac:dyDescent="0.25">
      <c r="A200" s="2" t="s">
        <v>832</v>
      </c>
      <c r="B200" s="2" t="s">
        <v>30</v>
      </c>
      <c r="C200" s="2">
        <v>7.3</v>
      </c>
    </row>
    <row r="201" spans="1:3" x14ac:dyDescent="0.25">
      <c r="A201" s="2" t="s">
        <v>835</v>
      </c>
      <c r="B201" s="2" t="s">
        <v>30</v>
      </c>
      <c r="C201" s="2">
        <v>7.5</v>
      </c>
    </row>
    <row r="202" spans="1:3" x14ac:dyDescent="0.25">
      <c r="A202" s="2" t="s">
        <v>839</v>
      </c>
      <c r="B202" s="2" t="s">
        <v>30</v>
      </c>
      <c r="C202" s="2">
        <v>5.6</v>
      </c>
    </row>
    <row r="203" spans="1:3" x14ac:dyDescent="0.25">
      <c r="A203" s="2" t="s">
        <v>464</v>
      </c>
      <c r="B203" s="2" t="s">
        <v>466</v>
      </c>
      <c r="C203" s="2">
        <v>8.1999999999999993</v>
      </c>
    </row>
    <row r="204" spans="1:3" x14ac:dyDescent="0.25">
      <c r="A204" s="2" t="s">
        <v>841</v>
      </c>
      <c r="B204" s="2" t="s">
        <v>30</v>
      </c>
      <c r="C204" s="2">
        <v>8.1</v>
      </c>
    </row>
    <row r="205" spans="1:3" x14ac:dyDescent="0.25">
      <c r="A205" s="2" t="s">
        <v>843</v>
      </c>
      <c r="B205" s="2" t="s">
        <v>30</v>
      </c>
      <c r="C205" s="2">
        <v>6.7</v>
      </c>
    </row>
    <row r="206" spans="1:3" x14ac:dyDescent="0.25">
      <c r="A206" s="2" t="s">
        <v>845</v>
      </c>
      <c r="B206" s="2" t="s">
        <v>30</v>
      </c>
      <c r="C206" s="2">
        <v>6.6</v>
      </c>
    </row>
    <row r="207" spans="1:3" x14ac:dyDescent="0.25">
      <c r="A207" s="2" t="s">
        <v>851</v>
      </c>
      <c r="B207" s="2" t="s">
        <v>30</v>
      </c>
      <c r="C207" s="2">
        <v>6.4</v>
      </c>
    </row>
    <row r="208" spans="1:3" x14ac:dyDescent="0.25">
      <c r="A208" s="2" t="s">
        <v>854</v>
      </c>
      <c r="B208" s="2" t="s">
        <v>30</v>
      </c>
      <c r="C208" s="2">
        <v>7.5</v>
      </c>
    </row>
    <row r="209" spans="1:3" x14ac:dyDescent="0.25">
      <c r="A209" s="2" t="s">
        <v>856</v>
      </c>
      <c r="B209" s="2" t="s">
        <v>30</v>
      </c>
      <c r="C209" s="2">
        <v>7.3</v>
      </c>
    </row>
    <row r="210" spans="1:3" x14ac:dyDescent="0.25">
      <c r="A210" s="2" t="s">
        <v>859</v>
      </c>
      <c r="B210" s="2" t="s">
        <v>30</v>
      </c>
      <c r="C210" s="2">
        <v>7.5</v>
      </c>
    </row>
    <row r="211" spans="1:3" x14ac:dyDescent="0.25">
      <c r="A211" s="2" t="s">
        <v>861</v>
      </c>
      <c r="B211" s="2" t="s">
        <v>30</v>
      </c>
      <c r="C211" s="2">
        <v>5.8</v>
      </c>
    </row>
    <row r="212" spans="1:3" x14ac:dyDescent="0.25">
      <c r="A212" s="2" t="s">
        <v>866</v>
      </c>
      <c r="B212" s="2" t="s">
        <v>30</v>
      </c>
      <c r="C212" s="2">
        <v>7.5</v>
      </c>
    </row>
    <row r="213" spans="1:3" x14ac:dyDescent="0.25">
      <c r="A213" s="2" t="s">
        <v>871</v>
      </c>
      <c r="B213" s="2" t="s">
        <v>30</v>
      </c>
      <c r="C213" s="2">
        <v>6.6</v>
      </c>
    </row>
    <row r="214" spans="1:3" x14ac:dyDescent="0.25">
      <c r="A214" s="2" t="s">
        <v>875</v>
      </c>
      <c r="B214" s="2" t="s">
        <v>30</v>
      </c>
      <c r="C214" s="2">
        <v>6.7</v>
      </c>
    </row>
    <row r="215" spans="1:3" x14ac:dyDescent="0.25">
      <c r="A215" s="2" t="s">
        <v>880</v>
      </c>
      <c r="B215" s="2" t="s">
        <v>30</v>
      </c>
      <c r="C215" s="2">
        <v>3.7</v>
      </c>
    </row>
    <row r="216" spans="1:3" x14ac:dyDescent="0.25">
      <c r="A216" s="2" t="s">
        <v>884</v>
      </c>
      <c r="B216" s="2" t="s">
        <v>30</v>
      </c>
      <c r="C216" s="2">
        <v>6</v>
      </c>
    </row>
    <row r="217" spans="1:3" x14ac:dyDescent="0.25">
      <c r="A217" s="2" t="s">
        <v>886</v>
      </c>
      <c r="B217" s="2" t="s">
        <v>30</v>
      </c>
      <c r="C217" s="2">
        <v>6.4</v>
      </c>
    </row>
    <row r="218" spans="1:3" x14ac:dyDescent="0.25">
      <c r="A218" s="2" t="s">
        <v>889</v>
      </c>
      <c r="B218" s="2" t="s">
        <v>30</v>
      </c>
      <c r="C218" s="2">
        <v>6.1</v>
      </c>
    </row>
    <row r="219" spans="1:3" x14ac:dyDescent="0.25">
      <c r="A219" s="2" t="s">
        <v>892</v>
      </c>
      <c r="B219" s="2" t="s">
        <v>30</v>
      </c>
      <c r="C219" s="2">
        <v>6.4</v>
      </c>
    </row>
    <row r="220" spans="1:3" x14ac:dyDescent="0.25">
      <c r="A220" s="2" t="s">
        <v>896</v>
      </c>
      <c r="B220" s="2" t="s">
        <v>30</v>
      </c>
      <c r="C220" s="2">
        <v>5.6</v>
      </c>
    </row>
    <row r="221" spans="1:3" x14ac:dyDescent="0.25">
      <c r="A221" s="2" t="s">
        <v>899</v>
      </c>
      <c r="B221" s="2" t="s">
        <v>30</v>
      </c>
      <c r="C221" s="2">
        <v>8</v>
      </c>
    </row>
    <row r="222" spans="1:3" x14ac:dyDescent="0.25">
      <c r="A222" s="2" t="s">
        <v>904</v>
      </c>
      <c r="B222" s="2" t="s">
        <v>30</v>
      </c>
      <c r="C222" s="2">
        <v>5.2</v>
      </c>
    </row>
    <row r="223" spans="1:3" x14ac:dyDescent="0.25">
      <c r="A223" s="2" t="s">
        <v>907</v>
      </c>
      <c r="B223" s="2" t="s">
        <v>30</v>
      </c>
      <c r="C223" s="2">
        <v>7.1</v>
      </c>
    </row>
    <row r="224" spans="1:3" x14ac:dyDescent="0.25">
      <c r="A224" s="2" t="s">
        <v>911</v>
      </c>
      <c r="B224" s="2" t="s">
        <v>30</v>
      </c>
      <c r="C224" s="2">
        <v>4.8</v>
      </c>
    </row>
    <row r="225" spans="1:3" x14ac:dyDescent="0.25">
      <c r="A225" s="2" t="s">
        <v>914</v>
      </c>
      <c r="B225" s="2" t="s">
        <v>30</v>
      </c>
      <c r="C225" s="2">
        <v>7</v>
      </c>
    </row>
    <row r="226" spans="1:3" x14ac:dyDescent="0.25">
      <c r="A226" s="2" t="s">
        <v>916</v>
      </c>
      <c r="B226" s="2" t="s">
        <v>30</v>
      </c>
      <c r="C226" s="2">
        <v>5.4</v>
      </c>
    </row>
    <row r="227" spans="1:3" x14ac:dyDescent="0.25">
      <c r="A227" s="2" t="s">
        <v>920</v>
      </c>
      <c r="B227" s="2" t="s">
        <v>30</v>
      </c>
      <c r="C227" s="2">
        <v>6.6</v>
      </c>
    </row>
    <row r="228" spans="1:3" x14ac:dyDescent="0.25">
      <c r="A228" s="2" t="s">
        <v>922</v>
      </c>
      <c r="B228" s="2" t="s">
        <v>30</v>
      </c>
      <c r="C228" s="2">
        <v>6.7</v>
      </c>
    </row>
    <row r="229" spans="1:3" x14ac:dyDescent="0.25">
      <c r="A229" s="2" t="s">
        <v>927</v>
      </c>
      <c r="B229" s="2" t="s">
        <v>30</v>
      </c>
      <c r="C229" s="2">
        <v>6.2</v>
      </c>
    </row>
    <row r="230" spans="1:3" x14ac:dyDescent="0.25">
      <c r="A230" s="2" t="s">
        <v>932</v>
      </c>
      <c r="B230" s="2" t="s">
        <v>30</v>
      </c>
      <c r="C230" s="2">
        <v>6.1</v>
      </c>
    </row>
    <row r="231" spans="1:3" x14ac:dyDescent="0.25">
      <c r="A231" s="2" t="s">
        <v>938</v>
      </c>
      <c r="B231" s="2" t="s">
        <v>30</v>
      </c>
      <c r="C231" s="2">
        <v>5.3</v>
      </c>
    </row>
    <row r="232" spans="1:3" x14ac:dyDescent="0.25">
      <c r="A232" s="2" t="s">
        <v>943</v>
      </c>
      <c r="B232" s="2" t="s">
        <v>30</v>
      </c>
      <c r="C232" s="2">
        <v>6.3</v>
      </c>
    </row>
    <row r="233" spans="1:3" x14ac:dyDescent="0.25">
      <c r="A233" s="2" t="s">
        <v>945</v>
      </c>
      <c r="B233" s="2" t="s">
        <v>30</v>
      </c>
      <c r="C233" s="2">
        <v>7</v>
      </c>
    </row>
    <row r="234" spans="1:3" x14ac:dyDescent="0.25">
      <c r="A234" s="2" t="s">
        <v>948</v>
      </c>
      <c r="B234" s="2" t="s">
        <v>30</v>
      </c>
      <c r="C234" s="2">
        <v>7.6</v>
      </c>
    </row>
    <row r="235" spans="1:3" x14ac:dyDescent="0.25">
      <c r="A235" s="2" t="s">
        <v>950</v>
      </c>
      <c r="B235" s="2" t="s">
        <v>30</v>
      </c>
      <c r="C235" s="2">
        <v>6.7</v>
      </c>
    </row>
    <row r="236" spans="1:3" x14ac:dyDescent="0.25">
      <c r="A236" s="2" t="s">
        <v>951</v>
      </c>
      <c r="B236" s="2" t="s">
        <v>30</v>
      </c>
      <c r="C236" s="2">
        <v>8.1</v>
      </c>
    </row>
    <row r="237" spans="1:3" x14ac:dyDescent="0.25">
      <c r="A237" s="2" t="s">
        <v>954</v>
      </c>
      <c r="B237" s="2" t="s">
        <v>30</v>
      </c>
      <c r="C237" s="2">
        <v>6.7</v>
      </c>
    </row>
    <row r="238" spans="1:3" x14ac:dyDescent="0.25">
      <c r="A238" s="2" t="s">
        <v>956</v>
      </c>
      <c r="B238" s="2" t="s">
        <v>30</v>
      </c>
      <c r="C238" s="2">
        <v>6.5</v>
      </c>
    </row>
    <row r="239" spans="1:3" x14ac:dyDescent="0.25">
      <c r="A239" s="2" t="s">
        <v>959</v>
      </c>
      <c r="B239" s="2" t="s">
        <v>30</v>
      </c>
      <c r="C239" s="2">
        <v>7.3</v>
      </c>
    </row>
    <row r="240" spans="1:3" x14ac:dyDescent="0.25">
      <c r="A240" s="2" t="s">
        <v>963</v>
      </c>
      <c r="B240" s="2" t="s">
        <v>965</v>
      </c>
      <c r="C240" s="2">
        <v>5.0999999999999996</v>
      </c>
    </row>
    <row r="241" spans="1:3" x14ac:dyDescent="0.25">
      <c r="A241" s="2" t="s">
        <v>969</v>
      </c>
      <c r="B241" s="2" t="s">
        <v>30</v>
      </c>
      <c r="C241" s="2">
        <v>6</v>
      </c>
    </row>
    <row r="242" spans="1:3" x14ac:dyDescent="0.25">
      <c r="A242" s="2" t="s">
        <v>972</v>
      </c>
      <c r="B242" s="2" t="s">
        <v>30</v>
      </c>
      <c r="C242" s="2">
        <v>6.1</v>
      </c>
    </row>
    <row r="243" spans="1:3" x14ac:dyDescent="0.25">
      <c r="A243" s="2" t="s">
        <v>975</v>
      </c>
      <c r="B243" s="2" t="s">
        <v>30</v>
      </c>
      <c r="C243" s="2">
        <v>5.9</v>
      </c>
    </row>
    <row r="244" spans="1:3" x14ac:dyDescent="0.25">
      <c r="A244" s="2" t="s">
        <v>980</v>
      </c>
      <c r="B244" s="2" t="s">
        <v>30</v>
      </c>
      <c r="C244" s="2">
        <v>7.8</v>
      </c>
    </row>
    <row r="245" spans="1:3" x14ac:dyDescent="0.25">
      <c r="A245" s="2" t="s">
        <v>985</v>
      </c>
      <c r="B245" s="2" t="s">
        <v>30</v>
      </c>
      <c r="C245" s="2">
        <v>5.8</v>
      </c>
    </row>
    <row r="246" spans="1:3" x14ac:dyDescent="0.25">
      <c r="A246" s="2" t="s">
        <v>988</v>
      </c>
      <c r="B246" s="2" t="s">
        <v>30</v>
      </c>
      <c r="C246" s="2">
        <v>6.3</v>
      </c>
    </row>
    <row r="247" spans="1:3" x14ac:dyDescent="0.25">
      <c r="A247" s="2" t="s">
        <v>992</v>
      </c>
      <c r="B247" s="2" t="s">
        <v>30</v>
      </c>
      <c r="C247" s="2">
        <v>4.3</v>
      </c>
    </row>
    <row r="248" spans="1:3" x14ac:dyDescent="0.25">
      <c r="A248" s="2" t="s">
        <v>995</v>
      </c>
      <c r="B248" s="2" t="s">
        <v>30</v>
      </c>
      <c r="C248" s="2">
        <v>6.4</v>
      </c>
    </row>
    <row r="249" spans="1:3" x14ac:dyDescent="0.25">
      <c r="A249" s="2" t="s">
        <v>997</v>
      </c>
      <c r="B249" s="2" t="s">
        <v>30</v>
      </c>
      <c r="C249" s="2">
        <v>6.1</v>
      </c>
    </row>
    <row r="250" spans="1:3" x14ac:dyDescent="0.25">
      <c r="A250" s="2" t="s">
        <v>1001</v>
      </c>
      <c r="B250" s="2" t="s">
        <v>30</v>
      </c>
      <c r="C250" s="2">
        <v>6.5</v>
      </c>
    </row>
    <row r="251" spans="1:3" x14ac:dyDescent="0.25">
      <c r="A251" s="2" t="s">
        <v>1004</v>
      </c>
      <c r="B251" s="2" t="s">
        <v>30</v>
      </c>
      <c r="C251" s="2">
        <v>7.1</v>
      </c>
    </row>
    <row r="252" spans="1:3" x14ac:dyDescent="0.25">
      <c r="A252" s="2" t="s">
        <v>1008</v>
      </c>
      <c r="B252" s="2" t="s">
        <v>30</v>
      </c>
      <c r="C252" s="2">
        <v>6.4</v>
      </c>
    </row>
    <row r="253" spans="1:3" x14ac:dyDescent="0.25">
      <c r="A253" s="2" t="s">
        <v>1011</v>
      </c>
      <c r="B253" s="2" t="s">
        <v>30</v>
      </c>
      <c r="C253" s="2">
        <v>6.5</v>
      </c>
    </row>
    <row r="254" spans="1:3" x14ac:dyDescent="0.25">
      <c r="A254" s="2" t="s">
        <v>1014</v>
      </c>
      <c r="B254" s="2" t="s">
        <v>30</v>
      </c>
      <c r="C254" s="2">
        <v>6.3</v>
      </c>
    </row>
    <row r="255" spans="1:3" x14ac:dyDescent="0.25">
      <c r="A255" s="2" t="s">
        <v>1018</v>
      </c>
      <c r="B255" s="2" t="s">
        <v>30</v>
      </c>
      <c r="C255" s="2">
        <v>7.5</v>
      </c>
    </row>
    <row r="256" spans="1:3" x14ac:dyDescent="0.25">
      <c r="A256" s="2" t="s">
        <v>1022</v>
      </c>
      <c r="B256" s="2" t="s">
        <v>30</v>
      </c>
      <c r="C256" s="2">
        <v>4.9000000000000004</v>
      </c>
    </row>
    <row r="257" spans="1:3" x14ac:dyDescent="0.25">
      <c r="A257" s="2" t="s">
        <v>1026</v>
      </c>
      <c r="B257" s="2" t="s">
        <v>30</v>
      </c>
      <c r="C257" s="2">
        <v>5.8</v>
      </c>
    </row>
    <row r="258" spans="1:3" x14ac:dyDescent="0.25">
      <c r="A258" s="2" t="s">
        <v>1032</v>
      </c>
      <c r="B258" s="2" t="s">
        <v>30</v>
      </c>
      <c r="C258" s="2">
        <v>6.2</v>
      </c>
    </row>
    <row r="259" spans="1:3" x14ac:dyDescent="0.25">
      <c r="A259" s="2" t="s">
        <v>1036</v>
      </c>
      <c r="B259" s="2" t="s">
        <v>30</v>
      </c>
      <c r="C259" s="2">
        <v>5.5</v>
      </c>
    </row>
    <row r="260" spans="1:3" x14ac:dyDescent="0.25">
      <c r="A260" s="2" t="s">
        <v>1041</v>
      </c>
      <c r="B260" s="2" t="s">
        <v>30</v>
      </c>
      <c r="C260" s="2">
        <v>5.4</v>
      </c>
    </row>
    <row r="261" spans="1:3" x14ac:dyDescent="0.25">
      <c r="A261" s="2" t="s">
        <v>1044</v>
      </c>
      <c r="B261" s="2" t="s">
        <v>30</v>
      </c>
      <c r="C261" s="2">
        <v>5.8</v>
      </c>
    </row>
    <row r="262" spans="1:3" x14ac:dyDescent="0.25">
      <c r="A262" s="2" t="s">
        <v>1047</v>
      </c>
      <c r="B262" s="2" t="s">
        <v>30</v>
      </c>
      <c r="C262" s="2">
        <v>7.1</v>
      </c>
    </row>
    <row r="263" spans="1:3" x14ac:dyDescent="0.25">
      <c r="A263" s="2" t="s">
        <v>1051</v>
      </c>
      <c r="B263" s="2" t="s">
        <v>30</v>
      </c>
      <c r="C263" s="2">
        <v>5.4</v>
      </c>
    </row>
    <row r="264" spans="1:3" x14ac:dyDescent="0.25">
      <c r="A264" s="2" t="s">
        <v>1056</v>
      </c>
      <c r="B264" s="2" t="s">
        <v>30</v>
      </c>
      <c r="C264" s="2">
        <v>3.7</v>
      </c>
    </row>
    <row r="265" spans="1:3" x14ac:dyDescent="0.25">
      <c r="A265" s="2" t="s">
        <v>1059</v>
      </c>
      <c r="B265" s="2" t="s">
        <v>30</v>
      </c>
      <c r="C265" s="2">
        <v>6.7</v>
      </c>
    </row>
    <row r="266" spans="1:3" x14ac:dyDescent="0.25">
      <c r="A266" s="2" t="s">
        <v>1063</v>
      </c>
      <c r="B266" s="2" t="s">
        <v>30</v>
      </c>
      <c r="C266" s="2">
        <v>7.2</v>
      </c>
    </row>
    <row r="267" spans="1:3" x14ac:dyDescent="0.25">
      <c r="A267" s="2" t="s">
        <v>1065</v>
      </c>
      <c r="B267" s="2" t="s">
        <v>30</v>
      </c>
      <c r="C267" s="2">
        <v>8.8000000000000007</v>
      </c>
    </row>
    <row r="268" spans="1:3" x14ac:dyDescent="0.25">
      <c r="A268" s="2" t="s">
        <v>1069</v>
      </c>
      <c r="B268" s="2" t="s">
        <v>30</v>
      </c>
      <c r="C268" s="2">
        <v>5.8</v>
      </c>
    </row>
    <row r="269" spans="1:3" x14ac:dyDescent="0.25">
      <c r="A269" s="2" t="s">
        <v>1073</v>
      </c>
      <c r="B269" s="2" t="s">
        <v>30</v>
      </c>
      <c r="C269" s="2">
        <v>6.8</v>
      </c>
    </row>
    <row r="270" spans="1:3" x14ac:dyDescent="0.25">
      <c r="A270" s="2" t="s">
        <v>1076</v>
      </c>
      <c r="B270" s="2" t="s">
        <v>30</v>
      </c>
      <c r="C270" s="2">
        <v>3.8</v>
      </c>
    </row>
    <row r="271" spans="1:3" x14ac:dyDescent="0.25">
      <c r="A271" s="2" t="s">
        <v>1079</v>
      </c>
      <c r="B271" s="2" t="s">
        <v>30</v>
      </c>
      <c r="C271" s="2">
        <v>7.1</v>
      </c>
    </row>
    <row r="272" spans="1:3" x14ac:dyDescent="0.25">
      <c r="A272" s="2" t="s">
        <v>1081</v>
      </c>
      <c r="B272" s="2" t="s">
        <v>30</v>
      </c>
      <c r="C272" s="2">
        <v>7.2</v>
      </c>
    </row>
    <row r="273" spans="1:3" x14ac:dyDescent="0.25">
      <c r="A273" s="2" t="s">
        <v>1084</v>
      </c>
      <c r="B273" s="2" t="s">
        <v>30</v>
      </c>
      <c r="C273" s="2">
        <v>5.9</v>
      </c>
    </row>
    <row r="274" spans="1:3" x14ac:dyDescent="0.25">
      <c r="A274" s="2" t="s">
        <v>1089</v>
      </c>
      <c r="B274" s="2" t="s">
        <v>30</v>
      </c>
      <c r="C274" s="2">
        <v>7.1</v>
      </c>
    </row>
    <row r="275" spans="1:3" x14ac:dyDescent="0.25">
      <c r="A275" s="2" t="s">
        <v>1092</v>
      </c>
      <c r="B275" s="2" t="s">
        <v>30</v>
      </c>
      <c r="C275" s="2">
        <v>8.1</v>
      </c>
    </row>
    <row r="276" spans="1:3" x14ac:dyDescent="0.25">
      <c r="A276" s="2" t="s">
        <v>1096</v>
      </c>
      <c r="B276" s="2" t="s">
        <v>30</v>
      </c>
      <c r="C276" s="2">
        <v>6.9</v>
      </c>
    </row>
    <row r="277" spans="1:3" x14ac:dyDescent="0.25">
      <c r="A277" s="2" t="s">
        <v>1101</v>
      </c>
      <c r="B277" s="2" t="s">
        <v>30</v>
      </c>
      <c r="C277" s="2">
        <v>4.4000000000000004</v>
      </c>
    </row>
    <row r="278" spans="1:3" x14ac:dyDescent="0.25">
      <c r="A278" s="2" t="s">
        <v>1104</v>
      </c>
      <c r="B278" s="2" t="s">
        <v>30</v>
      </c>
      <c r="C278" s="2">
        <v>6.5</v>
      </c>
    </row>
    <row r="279" spans="1:3" x14ac:dyDescent="0.25">
      <c r="A279" s="2" t="s">
        <v>1108</v>
      </c>
      <c r="B279" s="2" t="s">
        <v>30</v>
      </c>
      <c r="C279" s="2">
        <v>8.5</v>
      </c>
    </row>
    <row r="280" spans="1:3" x14ac:dyDescent="0.25">
      <c r="A280" s="2" t="s">
        <v>1111</v>
      </c>
      <c r="B280" s="2" t="s">
        <v>30</v>
      </c>
      <c r="C280" s="2">
        <v>7.7</v>
      </c>
    </row>
    <row r="281" spans="1:3" x14ac:dyDescent="0.25">
      <c r="A281" s="2" t="s">
        <v>1113</v>
      </c>
      <c r="B281" s="2" t="s">
        <v>30</v>
      </c>
      <c r="C281" s="2">
        <v>7.4</v>
      </c>
    </row>
    <row r="282" spans="1:3" x14ac:dyDescent="0.25">
      <c r="A282" s="2" t="s">
        <v>1115</v>
      </c>
      <c r="B282" s="2" t="s">
        <v>30</v>
      </c>
      <c r="C282" s="2">
        <v>8</v>
      </c>
    </row>
    <row r="283" spans="1:3" x14ac:dyDescent="0.25">
      <c r="A283" s="2" t="s">
        <v>1118</v>
      </c>
      <c r="B283" s="2" t="s">
        <v>30</v>
      </c>
      <c r="C283" s="2">
        <v>5.7</v>
      </c>
    </row>
    <row r="284" spans="1:3" x14ac:dyDescent="0.25">
      <c r="A284" s="2" t="s">
        <v>1121</v>
      </c>
      <c r="B284" s="2" t="s">
        <v>30</v>
      </c>
      <c r="C284" s="2">
        <v>8.5</v>
      </c>
    </row>
    <row r="285" spans="1:3" x14ac:dyDescent="0.25">
      <c r="A285" s="2" t="s">
        <v>1124</v>
      </c>
      <c r="B285" s="2" t="s">
        <v>30</v>
      </c>
      <c r="C285" s="2">
        <v>7</v>
      </c>
    </row>
    <row r="286" spans="1:3" x14ac:dyDescent="0.25">
      <c r="A286" s="2" t="s">
        <v>1128</v>
      </c>
      <c r="B286" s="2" t="s">
        <v>30</v>
      </c>
      <c r="C286" s="2">
        <v>7.8</v>
      </c>
    </row>
    <row r="287" spans="1:3" x14ac:dyDescent="0.25">
      <c r="A287" s="2" t="s">
        <v>1133</v>
      </c>
      <c r="B287" s="2" t="s">
        <v>30</v>
      </c>
      <c r="C287" s="2">
        <v>7.2</v>
      </c>
    </row>
    <row r="288" spans="1:3" x14ac:dyDescent="0.25">
      <c r="A288" s="2" t="s">
        <v>1136</v>
      </c>
      <c r="B288" s="2" t="s">
        <v>30</v>
      </c>
      <c r="C288" s="2">
        <v>6.4</v>
      </c>
    </row>
    <row r="289" spans="1:3" x14ac:dyDescent="0.25">
      <c r="A289" s="2" t="s">
        <v>1141</v>
      </c>
      <c r="B289" s="2" t="s">
        <v>30</v>
      </c>
      <c r="C289" s="2">
        <v>5.5</v>
      </c>
    </row>
    <row r="290" spans="1:3" x14ac:dyDescent="0.25">
      <c r="A290" s="2" t="s">
        <v>1145</v>
      </c>
      <c r="B290" s="2" t="s">
        <v>30</v>
      </c>
      <c r="C290" s="2">
        <v>6.7</v>
      </c>
    </row>
    <row r="291" spans="1:3" x14ac:dyDescent="0.25">
      <c r="A291" s="2" t="s">
        <v>1150</v>
      </c>
      <c r="B291" s="2" t="s">
        <v>30</v>
      </c>
      <c r="C291" s="2">
        <v>6.1</v>
      </c>
    </row>
    <row r="292" spans="1:3" x14ac:dyDescent="0.25">
      <c r="A292" s="2" t="s">
        <v>1154</v>
      </c>
      <c r="B292" s="2" t="s">
        <v>30</v>
      </c>
      <c r="C292" s="2">
        <v>8.5</v>
      </c>
    </row>
    <row r="293" spans="1:3" x14ac:dyDescent="0.25">
      <c r="A293" s="2" t="s">
        <v>1158</v>
      </c>
      <c r="B293" s="2" t="s">
        <v>30</v>
      </c>
      <c r="C293" s="2">
        <v>6.9</v>
      </c>
    </row>
    <row r="294" spans="1:3" x14ac:dyDescent="0.25">
      <c r="A294" s="2" t="s">
        <v>1163</v>
      </c>
      <c r="B294" s="2" t="s">
        <v>30</v>
      </c>
      <c r="C294" s="2">
        <v>7.3</v>
      </c>
    </row>
    <row r="295" spans="1:3" x14ac:dyDescent="0.25">
      <c r="A295" s="2" t="s">
        <v>1167</v>
      </c>
      <c r="B295" s="2" t="s">
        <v>30</v>
      </c>
      <c r="C295" s="2">
        <v>6.7</v>
      </c>
    </row>
    <row r="296" spans="1:3" x14ac:dyDescent="0.25">
      <c r="A296" s="2" t="s">
        <v>1170</v>
      </c>
      <c r="B296" s="2" t="s">
        <v>30</v>
      </c>
      <c r="C296" s="2">
        <v>6.9</v>
      </c>
    </row>
    <row r="297" spans="1:3" x14ac:dyDescent="0.25">
      <c r="A297" s="2" t="s">
        <v>1174</v>
      </c>
      <c r="B297" s="2" t="s">
        <v>30</v>
      </c>
      <c r="C297" s="2">
        <v>5.0999999999999996</v>
      </c>
    </row>
    <row r="298" spans="1:3" x14ac:dyDescent="0.25">
      <c r="A298" s="2" t="s">
        <v>1179</v>
      </c>
      <c r="B298" s="2" t="s">
        <v>30</v>
      </c>
      <c r="C298" s="2">
        <v>6.8</v>
      </c>
    </row>
    <row r="299" spans="1:3" x14ac:dyDescent="0.25">
      <c r="A299" s="2" t="s">
        <v>641</v>
      </c>
      <c r="B299" s="2" t="s">
        <v>30</v>
      </c>
      <c r="C299" s="2">
        <v>5.8</v>
      </c>
    </row>
    <row r="300" spans="1:3" x14ac:dyDescent="0.25">
      <c r="A300" s="2" t="s">
        <v>1183</v>
      </c>
      <c r="B300" s="2" t="s">
        <v>30</v>
      </c>
      <c r="C300" s="2">
        <v>6.7</v>
      </c>
    </row>
    <row r="301" spans="1:3" x14ac:dyDescent="0.25">
      <c r="A301" s="2" t="s">
        <v>1187</v>
      </c>
      <c r="B301" s="2" t="s">
        <v>30</v>
      </c>
      <c r="C301" s="2">
        <v>6</v>
      </c>
    </row>
    <row r="302" spans="1:3" x14ac:dyDescent="0.25">
      <c r="A302" s="2" t="s">
        <v>1192</v>
      </c>
      <c r="B302" s="2" t="s">
        <v>30</v>
      </c>
      <c r="C302" s="2">
        <v>5.7</v>
      </c>
    </row>
    <row r="303" spans="1:3" x14ac:dyDescent="0.25">
      <c r="A303" s="2" t="s">
        <v>1195</v>
      </c>
      <c r="B303" s="2" t="s">
        <v>30</v>
      </c>
      <c r="C303" s="2">
        <v>8</v>
      </c>
    </row>
    <row r="304" spans="1:3" x14ac:dyDescent="0.25">
      <c r="A304" s="2" t="s">
        <v>1198</v>
      </c>
      <c r="B304" s="2" t="s">
        <v>30</v>
      </c>
      <c r="C304" s="2">
        <v>8.1999999999999993</v>
      </c>
    </row>
    <row r="305" spans="1:3" x14ac:dyDescent="0.25">
      <c r="A305" s="2" t="s">
        <v>1200</v>
      </c>
      <c r="B305" s="2" t="s">
        <v>30</v>
      </c>
      <c r="C305" s="2">
        <v>5.4</v>
      </c>
    </row>
    <row r="306" spans="1:3" x14ac:dyDescent="0.25">
      <c r="A306" s="2" t="s">
        <v>1205</v>
      </c>
      <c r="B306" s="2" t="s">
        <v>30</v>
      </c>
      <c r="C306" s="2">
        <v>7.2</v>
      </c>
    </row>
    <row r="307" spans="1:3" x14ac:dyDescent="0.25">
      <c r="A307" s="2" t="s">
        <v>1210</v>
      </c>
      <c r="B307" s="2" t="s">
        <v>30</v>
      </c>
      <c r="C307" s="2">
        <v>7.5</v>
      </c>
    </row>
    <row r="308" spans="1:3" x14ac:dyDescent="0.25">
      <c r="A308" s="2" t="s">
        <v>1212</v>
      </c>
      <c r="B308" s="2" t="s">
        <v>30</v>
      </c>
      <c r="C308" s="2">
        <v>7</v>
      </c>
    </row>
    <row r="309" spans="1:3" x14ac:dyDescent="0.25">
      <c r="A309" s="2" t="s">
        <v>1217</v>
      </c>
      <c r="B309" s="2" t="s">
        <v>30</v>
      </c>
      <c r="C309" s="2">
        <v>3.3</v>
      </c>
    </row>
    <row r="310" spans="1:3" x14ac:dyDescent="0.25">
      <c r="A310" s="2" t="s">
        <v>1219</v>
      </c>
      <c r="B310" s="2" t="s">
        <v>30</v>
      </c>
      <c r="C310" s="2">
        <v>6</v>
      </c>
    </row>
    <row r="311" spans="1:3" x14ac:dyDescent="0.25">
      <c r="A311" s="2" t="s">
        <v>1221</v>
      </c>
      <c r="B311" s="2" t="s">
        <v>30</v>
      </c>
      <c r="C311" s="2">
        <v>7.1</v>
      </c>
    </row>
    <row r="312" spans="1:3" x14ac:dyDescent="0.25">
      <c r="A312" s="2" t="s">
        <v>1226</v>
      </c>
      <c r="B312" s="2" t="s">
        <v>30</v>
      </c>
      <c r="C312" s="2">
        <v>5.4</v>
      </c>
    </row>
    <row r="313" spans="1:3" x14ac:dyDescent="0.25">
      <c r="A313" s="2" t="s">
        <v>1229</v>
      </c>
      <c r="B313" s="2" t="s">
        <v>30</v>
      </c>
      <c r="C313" s="2">
        <v>6.1</v>
      </c>
    </row>
    <row r="314" spans="1:3" x14ac:dyDescent="0.25">
      <c r="A314" s="2" t="s">
        <v>1232</v>
      </c>
      <c r="B314" s="2" t="s">
        <v>30</v>
      </c>
      <c r="C314" s="2">
        <v>5.3</v>
      </c>
    </row>
    <row r="315" spans="1:3" x14ac:dyDescent="0.25">
      <c r="A315" s="2" t="s">
        <v>1236</v>
      </c>
      <c r="B315" s="2" t="s">
        <v>30</v>
      </c>
      <c r="C315" s="2">
        <v>2.2000000000000002</v>
      </c>
    </row>
    <row r="316" spans="1:3" x14ac:dyDescent="0.25">
      <c r="A316" s="2" t="s">
        <v>1240</v>
      </c>
      <c r="B316" s="2" t="s">
        <v>30</v>
      </c>
      <c r="C316" s="2">
        <v>7</v>
      </c>
    </row>
    <row r="317" spans="1:3" x14ac:dyDescent="0.25">
      <c r="A317" s="2" t="s">
        <v>1245</v>
      </c>
      <c r="B317" s="2" t="s">
        <v>30</v>
      </c>
      <c r="C317" s="2">
        <v>3.8</v>
      </c>
    </row>
    <row r="318" spans="1:3" x14ac:dyDescent="0.25">
      <c r="A318" s="2" t="s">
        <v>1249</v>
      </c>
      <c r="B318" s="2" t="s">
        <v>30</v>
      </c>
      <c r="C318" s="2">
        <v>6.9</v>
      </c>
    </row>
    <row r="319" spans="1:3" x14ac:dyDescent="0.25">
      <c r="A319" s="2" t="s">
        <v>1254</v>
      </c>
      <c r="B319" s="2" t="s">
        <v>30</v>
      </c>
      <c r="C319" s="2">
        <v>7.2</v>
      </c>
    </row>
    <row r="320" spans="1:3" x14ac:dyDescent="0.25">
      <c r="A320" s="2" t="s">
        <v>1260</v>
      </c>
      <c r="B320" s="2" t="s">
        <v>30</v>
      </c>
      <c r="C320" s="2">
        <v>7.3</v>
      </c>
    </row>
    <row r="321" spans="1:3" x14ac:dyDescent="0.25">
      <c r="A321" s="2" t="s">
        <v>1263</v>
      </c>
      <c r="B321" s="2" t="s">
        <v>30</v>
      </c>
      <c r="C321" s="2">
        <v>6.3</v>
      </c>
    </row>
    <row r="322" spans="1:3" x14ac:dyDescent="0.25">
      <c r="A322" s="2" t="s">
        <v>1266</v>
      </c>
      <c r="B322" s="2" t="s">
        <v>30</v>
      </c>
      <c r="C322" s="2">
        <v>7.5</v>
      </c>
    </row>
    <row r="323" spans="1:3" x14ac:dyDescent="0.25">
      <c r="A323" s="2" t="s">
        <v>1270</v>
      </c>
      <c r="B323" s="2" t="s">
        <v>1272</v>
      </c>
      <c r="C323" s="2">
        <v>7.6</v>
      </c>
    </row>
    <row r="324" spans="1:3" x14ac:dyDescent="0.25">
      <c r="A324" s="2" t="s">
        <v>1276</v>
      </c>
      <c r="B324" s="2" t="s">
        <v>30</v>
      </c>
      <c r="C324" s="2">
        <v>6.8</v>
      </c>
    </row>
    <row r="325" spans="1:3" x14ac:dyDescent="0.25">
      <c r="A325" s="2" t="s">
        <v>1281</v>
      </c>
      <c r="B325" s="2" t="s">
        <v>30</v>
      </c>
      <c r="C325" s="2">
        <v>5.2</v>
      </c>
    </row>
    <row r="326" spans="1:3" x14ac:dyDescent="0.25">
      <c r="A326" s="2" t="s">
        <v>1284</v>
      </c>
      <c r="B326" s="2" t="s">
        <v>30</v>
      </c>
      <c r="C326" s="2">
        <v>7.7</v>
      </c>
    </row>
    <row r="327" spans="1:3" x14ac:dyDescent="0.25">
      <c r="A327" s="2" t="s">
        <v>1287</v>
      </c>
      <c r="B327" s="2" t="s">
        <v>30</v>
      </c>
      <c r="C327" s="2">
        <v>6.2</v>
      </c>
    </row>
    <row r="328" spans="1:3" x14ac:dyDescent="0.25">
      <c r="A328" s="2" t="s">
        <v>1291</v>
      </c>
      <c r="B328" s="2" t="s">
        <v>30</v>
      </c>
      <c r="C328" s="2">
        <v>7.7</v>
      </c>
    </row>
    <row r="329" spans="1:3" x14ac:dyDescent="0.25">
      <c r="A329" s="2" t="s">
        <v>1295</v>
      </c>
      <c r="B329" s="2" t="s">
        <v>30</v>
      </c>
      <c r="C329" s="2">
        <v>4.3</v>
      </c>
    </row>
    <row r="330" spans="1:3" x14ac:dyDescent="0.25">
      <c r="A330" s="2" t="s">
        <v>1301</v>
      </c>
      <c r="B330" s="2" t="s">
        <v>30</v>
      </c>
      <c r="C330" s="2">
        <v>6.9</v>
      </c>
    </row>
    <row r="331" spans="1:3" x14ac:dyDescent="0.25">
      <c r="A331" s="2" t="s">
        <v>1303</v>
      </c>
      <c r="B331" s="2" t="s">
        <v>30</v>
      </c>
      <c r="C331" s="2">
        <v>6.6</v>
      </c>
    </row>
    <row r="332" spans="1:3" x14ac:dyDescent="0.25">
      <c r="A332" s="2" t="s">
        <v>1307</v>
      </c>
      <c r="B332" s="2" t="s">
        <v>30</v>
      </c>
      <c r="C332" s="2">
        <v>7</v>
      </c>
    </row>
    <row r="333" spans="1:3" x14ac:dyDescent="0.25">
      <c r="A333" s="2" t="s">
        <v>1311</v>
      </c>
      <c r="B333" s="2" t="s">
        <v>30</v>
      </c>
      <c r="C333" s="2">
        <v>6.7</v>
      </c>
    </row>
    <row r="334" spans="1:3" x14ac:dyDescent="0.25">
      <c r="A334" s="2" t="s">
        <v>1313</v>
      </c>
      <c r="B334" s="2" t="s">
        <v>30</v>
      </c>
      <c r="C334" s="2">
        <v>8.1999999999999993</v>
      </c>
    </row>
    <row r="335" spans="1:3" x14ac:dyDescent="0.25">
      <c r="A335" s="2" t="s">
        <v>1314</v>
      </c>
      <c r="B335" s="2" t="s">
        <v>30</v>
      </c>
      <c r="C335" s="2">
        <v>8.9</v>
      </c>
    </row>
    <row r="336" spans="1:3" x14ac:dyDescent="0.25">
      <c r="A336" s="2" t="s">
        <v>1316</v>
      </c>
      <c r="B336" s="2" t="s">
        <v>30</v>
      </c>
      <c r="C336" s="2">
        <v>8.6999999999999993</v>
      </c>
    </row>
    <row r="337" spans="1:3" x14ac:dyDescent="0.25">
      <c r="A337" s="2" t="s">
        <v>1318</v>
      </c>
      <c r="B337" s="2" t="s">
        <v>30</v>
      </c>
      <c r="C337" s="2">
        <v>5.5</v>
      </c>
    </row>
    <row r="338" spans="1:3" x14ac:dyDescent="0.25">
      <c r="A338" s="2" t="s">
        <v>1320</v>
      </c>
      <c r="B338" s="2" t="s">
        <v>30</v>
      </c>
      <c r="C338" s="2">
        <v>5.7</v>
      </c>
    </row>
    <row r="339" spans="1:3" x14ac:dyDescent="0.25">
      <c r="A339" s="2" t="s">
        <v>1324</v>
      </c>
      <c r="B339" s="2" t="s">
        <v>30</v>
      </c>
      <c r="C339" s="2">
        <v>6.3</v>
      </c>
    </row>
    <row r="340" spans="1:3" x14ac:dyDescent="0.25">
      <c r="A340" s="2" t="s">
        <v>1327</v>
      </c>
      <c r="B340" s="2" t="s">
        <v>30</v>
      </c>
      <c r="C340" s="2">
        <v>5.9</v>
      </c>
    </row>
    <row r="341" spans="1:3" x14ac:dyDescent="0.25">
      <c r="A341" s="2" t="s">
        <v>1331</v>
      </c>
      <c r="B341" s="2" t="s">
        <v>30</v>
      </c>
      <c r="C341" s="2">
        <v>7.6</v>
      </c>
    </row>
    <row r="342" spans="1:3" x14ac:dyDescent="0.25">
      <c r="A342" s="2" t="s">
        <v>1334</v>
      </c>
      <c r="B342" s="2" t="s">
        <v>30</v>
      </c>
      <c r="C342" s="2">
        <v>6.6</v>
      </c>
    </row>
    <row r="343" spans="1:3" x14ac:dyDescent="0.25">
      <c r="A343" s="2" t="s">
        <v>1338</v>
      </c>
      <c r="B343" s="2" t="s">
        <v>30</v>
      </c>
      <c r="C343" s="2">
        <v>5.3</v>
      </c>
    </row>
    <row r="344" spans="1:3" x14ac:dyDescent="0.25">
      <c r="A344" s="2" t="s">
        <v>1342</v>
      </c>
      <c r="B344" s="2" t="s">
        <v>30</v>
      </c>
      <c r="C344" s="2">
        <v>6</v>
      </c>
    </row>
    <row r="345" spans="1:3" x14ac:dyDescent="0.25">
      <c r="A345" s="2" t="s">
        <v>1346</v>
      </c>
      <c r="B345" s="2" t="s">
        <v>30</v>
      </c>
      <c r="C345" s="2">
        <v>8</v>
      </c>
    </row>
    <row r="346" spans="1:3" x14ac:dyDescent="0.25">
      <c r="A346" s="2" t="s">
        <v>1350</v>
      </c>
      <c r="B346" s="2" t="s">
        <v>30</v>
      </c>
      <c r="C346" s="2">
        <v>5.6</v>
      </c>
    </row>
    <row r="347" spans="1:3" x14ac:dyDescent="0.25">
      <c r="A347" s="2" t="s">
        <v>1352</v>
      </c>
      <c r="B347" s="2" t="s">
        <v>30</v>
      </c>
      <c r="C347" s="2">
        <v>5.9</v>
      </c>
    </row>
    <row r="348" spans="1:3" x14ac:dyDescent="0.25">
      <c r="A348" s="2" t="s">
        <v>1354</v>
      </c>
      <c r="B348" s="2" t="s">
        <v>30</v>
      </c>
      <c r="C348" s="2">
        <v>7.3</v>
      </c>
    </row>
    <row r="349" spans="1:3" x14ac:dyDescent="0.25">
      <c r="A349" s="2" t="s">
        <v>1356</v>
      </c>
      <c r="B349" s="2" t="s">
        <v>30</v>
      </c>
      <c r="C349" s="2">
        <v>7.9</v>
      </c>
    </row>
    <row r="350" spans="1:3" x14ac:dyDescent="0.25">
      <c r="A350" s="2" t="s">
        <v>1357</v>
      </c>
      <c r="B350" s="2" t="s">
        <v>30</v>
      </c>
      <c r="C350" s="2">
        <v>6.8</v>
      </c>
    </row>
    <row r="351" spans="1:3" x14ac:dyDescent="0.25">
      <c r="A351" s="2" t="s">
        <v>1361</v>
      </c>
      <c r="B351" s="2" t="s">
        <v>30</v>
      </c>
      <c r="C351" s="2">
        <v>6.6</v>
      </c>
    </row>
    <row r="352" spans="1:3" x14ac:dyDescent="0.25">
      <c r="A352" s="2" t="s">
        <v>1365</v>
      </c>
      <c r="B352" s="2" t="s">
        <v>30</v>
      </c>
      <c r="C352" s="2">
        <v>6.6</v>
      </c>
    </row>
    <row r="353" spans="1:3" x14ac:dyDescent="0.25">
      <c r="A353" s="2" t="s">
        <v>1370</v>
      </c>
      <c r="B353" s="2" t="s">
        <v>30</v>
      </c>
      <c r="C353" s="2">
        <v>7</v>
      </c>
    </row>
    <row r="354" spans="1:3" x14ac:dyDescent="0.25">
      <c r="A354" s="2" t="s">
        <v>1374</v>
      </c>
      <c r="B354" s="2" t="s">
        <v>30</v>
      </c>
      <c r="C354" s="2">
        <v>7</v>
      </c>
    </row>
    <row r="355" spans="1:3" x14ac:dyDescent="0.25">
      <c r="A355" s="2" t="s">
        <v>1379</v>
      </c>
      <c r="B355" s="2" t="s">
        <v>30</v>
      </c>
      <c r="C355" s="2">
        <v>7.3</v>
      </c>
    </row>
    <row r="356" spans="1:3" x14ac:dyDescent="0.25">
      <c r="A356" s="2" t="s">
        <v>1383</v>
      </c>
      <c r="B356" s="2" t="s">
        <v>30</v>
      </c>
      <c r="C356" s="2">
        <v>5.5</v>
      </c>
    </row>
    <row r="357" spans="1:3" x14ac:dyDescent="0.25">
      <c r="A357" s="2" t="s">
        <v>1386</v>
      </c>
      <c r="B357" s="2" t="s">
        <v>30</v>
      </c>
      <c r="C357" s="2">
        <v>8.5</v>
      </c>
    </row>
    <row r="358" spans="1:3" x14ac:dyDescent="0.25">
      <c r="A358" s="2" t="s">
        <v>1390</v>
      </c>
      <c r="B358" s="2" t="s">
        <v>30</v>
      </c>
      <c r="C358" s="2">
        <v>7.5</v>
      </c>
    </row>
    <row r="359" spans="1:3" x14ac:dyDescent="0.25">
      <c r="A359" s="2" t="s">
        <v>1393</v>
      </c>
      <c r="B359" s="2" t="s">
        <v>30</v>
      </c>
      <c r="C359" s="2">
        <v>7</v>
      </c>
    </row>
    <row r="360" spans="1:3" x14ac:dyDescent="0.25">
      <c r="A360" s="2" t="s">
        <v>1397</v>
      </c>
      <c r="B360" s="2" t="s">
        <v>30</v>
      </c>
      <c r="C360" s="2">
        <v>7.8</v>
      </c>
    </row>
    <row r="361" spans="1:3" x14ac:dyDescent="0.25">
      <c r="A361" s="2" t="s">
        <v>1400</v>
      </c>
      <c r="B361" s="2" t="s">
        <v>30</v>
      </c>
      <c r="C361" s="2">
        <v>7.6</v>
      </c>
    </row>
    <row r="362" spans="1:3" x14ac:dyDescent="0.25">
      <c r="A362" s="2" t="s">
        <v>1402</v>
      </c>
      <c r="B362" s="2" t="s">
        <v>30</v>
      </c>
      <c r="C362" s="2">
        <v>7.6</v>
      </c>
    </row>
    <row r="363" spans="1:3" x14ac:dyDescent="0.25">
      <c r="A363" s="2" t="s">
        <v>1406</v>
      </c>
      <c r="B363" s="2" t="s">
        <v>30</v>
      </c>
      <c r="C363" s="2">
        <v>6.1</v>
      </c>
    </row>
    <row r="364" spans="1:3" x14ac:dyDescent="0.25">
      <c r="A364" s="2" t="s">
        <v>1409</v>
      </c>
      <c r="B364" s="2" t="s">
        <v>30</v>
      </c>
      <c r="C364" s="2">
        <v>6.8</v>
      </c>
    </row>
    <row r="365" spans="1:3" x14ac:dyDescent="0.25">
      <c r="A365" s="2" t="s">
        <v>1415</v>
      </c>
      <c r="B365" s="2" t="s">
        <v>30</v>
      </c>
      <c r="C365" s="2">
        <v>5</v>
      </c>
    </row>
    <row r="366" spans="1:3" x14ac:dyDescent="0.25">
      <c r="A366" s="2" t="s">
        <v>1418</v>
      </c>
      <c r="B366" s="2" t="s">
        <v>30</v>
      </c>
      <c r="C366" s="2">
        <v>7.1</v>
      </c>
    </row>
    <row r="367" spans="1:3" x14ac:dyDescent="0.25">
      <c r="A367" s="2" t="s">
        <v>1422</v>
      </c>
      <c r="B367" s="2" t="s">
        <v>30</v>
      </c>
      <c r="C367" s="2">
        <v>5.5</v>
      </c>
    </row>
    <row r="368" spans="1:3" x14ac:dyDescent="0.25">
      <c r="A368" s="2" t="s">
        <v>1425</v>
      </c>
      <c r="B368" s="2" t="s">
        <v>30</v>
      </c>
      <c r="C368" s="2">
        <v>5.6</v>
      </c>
    </row>
    <row r="369" spans="1:3" x14ac:dyDescent="0.25">
      <c r="A369" s="2" t="s">
        <v>1427</v>
      </c>
      <c r="B369" s="2" t="s">
        <v>30</v>
      </c>
      <c r="C369" s="2">
        <v>7.1</v>
      </c>
    </row>
    <row r="370" spans="1:3" x14ac:dyDescent="0.25">
      <c r="A370" s="2" t="s">
        <v>1432</v>
      </c>
      <c r="B370" s="2" t="s">
        <v>30</v>
      </c>
      <c r="C370" s="2">
        <v>4.9000000000000004</v>
      </c>
    </row>
    <row r="371" spans="1:3" x14ac:dyDescent="0.25">
      <c r="A371" s="2" t="s">
        <v>1436</v>
      </c>
      <c r="B371" s="2" t="s">
        <v>30</v>
      </c>
      <c r="C371" s="2">
        <v>7.4</v>
      </c>
    </row>
    <row r="372" spans="1:3" x14ac:dyDescent="0.25">
      <c r="A372" s="2" t="s">
        <v>1441</v>
      </c>
      <c r="B372" s="2" t="s">
        <v>30</v>
      </c>
      <c r="C372" s="2">
        <v>5.7</v>
      </c>
    </row>
    <row r="373" spans="1:3" x14ac:dyDescent="0.25">
      <c r="A373" s="2" t="s">
        <v>1446</v>
      </c>
      <c r="B373" s="2" t="s">
        <v>1448</v>
      </c>
      <c r="C373" s="2">
        <v>6.4</v>
      </c>
    </row>
    <row r="374" spans="1:3" x14ac:dyDescent="0.25">
      <c r="A374" s="2" t="s">
        <v>1451</v>
      </c>
      <c r="B374" s="2" t="s">
        <v>30</v>
      </c>
      <c r="C374" s="2">
        <v>5.9</v>
      </c>
    </row>
    <row r="375" spans="1:3" x14ac:dyDescent="0.25">
      <c r="A375" s="2" t="s">
        <v>1452</v>
      </c>
      <c r="B375" s="2" t="s">
        <v>30</v>
      </c>
      <c r="C375" s="2">
        <v>5.5</v>
      </c>
    </row>
    <row r="376" spans="1:3" x14ac:dyDescent="0.25">
      <c r="A376" s="2" t="s">
        <v>1454</v>
      </c>
      <c r="B376" s="2" t="s">
        <v>30</v>
      </c>
      <c r="C376" s="2">
        <v>6.9</v>
      </c>
    </row>
    <row r="377" spans="1:3" x14ac:dyDescent="0.25">
      <c r="A377" s="2" t="s">
        <v>1458</v>
      </c>
      <c r="B377" s="2" t="s">
        <v>30</v>
      </c>
      <c r="C377" s="2">
        <v>6.2</v>
      </c>
    </row>
    <row r="378" spans="1:3" x14ac:dyDescent="0.25">
      <c r="A378" s="2" t="s">
        <v>1461</v>
      </c>
      <c r="B378" s="2" t="s">
        <v>30</v>
      </c>
      <c r="C378" s="2">
        <v>7</v>
      </c>
    </row>
    <row r="379" spans="1:3" x14ac:dyDescent="0.25">
      <c r="A379" s="2" t="s">
        <v>1464</v>
      </c>
      <c r="B379" s="2" t="s">
        <v>30</v>
      </c>
      <c r="C379" s="2">
        <v>5.6</v>
      </c>
    </row>
    <row r="380" spans="1:3" x14ac:dyDescent="0.25">
      <c r="A380" s="2" t="s">
        <v>1467</v>
      </c>
      <c r="B380" s="2" t="s">
        <v>30</v>
      </c>
      <c r="C380" s="2">
        <v>7</v>
      </c>
    </row>
    <row r="381" spans="1:3" x14ac:dyDescent="0.25">
      <c r="A381" s="2" t="s">
        <v>1470</v>
      </c>
      <c r="B381" s="2" t="s">
        <v>30</v>
      </c>
      <c r="C381" s="2">
        <v>6.8</v>
      </c>
    </row>
    <row r="382" spans="1:3" x14ac:dyDescent="0.25">
      <c r="A382" s="2" t="s">
        <v>1473</v>
      </c>
      <c r="B382" s="2" t="s">
        <v>30</v>
      </c>
      <c r="C382" s="2">
        <v>5.4</v>
      </c>
    </row>
    <row r="383" spans="1:3" x14ac:dyDescent="0.25">
      <c r="A383" s="2" t="s">
        <v>1476</v>
      </c>
      <c r="B383" s="2" t="s">
        <v>30</v>
      </c>
      <c r="C383" s="2">
        <v>6.1</v>
      </c>
    </row>
    <row r="384" spans="1:3" x14ac:dyDescent="0.25">
      <c r="A384" s="2" t="s">
        <v>1480</v>
      </c>
      <c r="B384" s="2" t="s">
        <v>30</v>
      </c>
      <c r="C384" s="2">
        <v>6.7</v>
      </c>
    </row>
    <row r="385" spans="1:3" x14ac:dyDescent="0.25">
      <c r="A385" s="2" t="s">
        <v>992</v>
      </c>
      <c r="B385" s="2" t="s">
        <v>30</v>
      </c>
      <c r="C385" s="2">
        <v>4.3</v>
      </c>
    </row>
    <row r="386" spans="1:3" x14ac:dyDescent="0.25">
      <c r="A386" s="2" t="s">
        <v>1484</v>
      </c>
      <c r="B386" s="2" t="s">
        <v>30</v>
      </c>
      <c r="C386" s="2">
        <v>6.9</v>
      </c>
    </row>
    <row r="387" spans="1:3" x14ac:dyDescent="0.25">
      <c r="A387" s="2" t="s">
        <v>1488</v>
      </c>
      <c r="B387" s="2" t="s">
        <v>30</v>
      </c>
      <c r="C387" s="2">
        <v>8</v>
      </c>
    </row>
    <row r="388" spans="1:3" x14ac:dyDescent="0.25">
      <c r="A388" s="2" t="s">
        <v>1493</v>
      </c>
      <c r="B388" s="2" t="s">
        <v>30</v>
      </c>
      <c r="C388" s="2">
        <v>4.4000000000000004</v>
      </c>
    </row>
    <row r="389" spans="1:3" x14ac:dyDescent="0.25">
      <c r="A389" s="2" t="s">
        <v>1498</v>
      </c>
      <c r="B389" s="2" t="s">
        <v>30</v>
      </c>
      <c r="C389" s="2">
        <v>7.3</v>
      </c>
    </row>
    <row r="390" spans="1:3" x14ac:dyDescent="0.25">
      <c r="A390" s="2" t="s">
        <v>1500</v>
      </c>
      <c r="B390" s="2" t="s">
        <v>30</v>
      </c>
      <c r="C390" s="2">
        <v>6.3</v>
      </c>
    </row>
    <row r="391" spans="1:3" x14ac:dyDescent="0.25">
      <c r="A391" s="2" t="s">
        <v>469</v>
      </c>
      <c r="B391" s="2" t="s">
        <v>30</v>
      </c>
      <c r="C391" s="2">
        <v>6.7</v>
      </c>
    </row>
    <row r="392" spans="1:3" x14ac:dyDescent="0.25">
      <c r="A392" s="2" t="s">
        <v>1504</v>
      </c>
      <c r="B392" s="2" t="s">
        <v>30</v>
      </c>
      <c r="C392" s="2">
        <v>7.7</v>
      </c>
    </row>
    <row r="393" spans="1:3" x14ac:dyDescent="0.25">
      <c r="A393" s="2" t="s">
        <v>1507</v>
      </c>
      <c r="B393" s="2" t="s">
        <v>30</v>
      </c>
      <c r="C393" s="2">
        <v>6.5</v>
      </c>
    </row>
    <row r="394" spans="1:3" x14ac:dyDescent="0.25">
      <c r="A394" s="2" t="s">
        <v>1510</v>
      </c>
      <c r="B394" s="2" t="s">
        <v>30</v>
      </c>
      <c r="C394" s="2">
        <v>7.8</v>
      </c>
    </row>
    <row r="395" spans="1:3" x14ac:dyDescent="0.25">
      <c r="A395" s="2" t="s">
        <v>1512</v>
      </c>
      <c r="B395" s="2" t="s">
        <v>30</v>
      </c>
      <c r="C395" s="2">
        <v>6.4</v>
      </c>
    </row>
    <row r="396" spans="1:3" x14ac:dyDescent="0.25">
      <c r="A396" s="2" t="s">
        <v>1514</v>
      </c>
      <c r="B396" s="2" t="s">
        <v>30</v>
      </c>
      <c r="C396" s="2">
        <v>7.8</v>
      </c>
    </row>
    <row r="397" spans="1:3" x14ac:dyDescent="0.25">
      <c r="A397" s="2" t="s">
        <v>1517</v>
      </c>
      <c r="B397" s="2" t="s">
        <v>30</v>
      </c>
      <c r="C397" s="2">
        <v>5.8</v>
      </c>
    </row>
    <row r="398" spans="1:3" x14ac:dyDescent="0.25">
      <c r="A398" s="2" t="s">
        <v>1519</v>
      </c>
      <c r="B398" s="2" t="s">
        <v>30</v>
      </c>
      <c r="C398" s="2">
        <v>7.1</v>
      </c>
    </row>
    <row r="399" spans="1:3" x14ac:dyDescent="0.25">
      <c r="A399" s="2" t="s">
        <v>1524</v>
      </c>
      <c r="B399" s="2" t="s">
        <v>30</v>
      </c>
      <c r="C399" s="2">
        <v>7.1</v>
      </c>
    </row>
    <row r="400" spans="1:3" x14ac:dyDescent="0.25">
      <c r="A400" s="2" t="s">
        <v>1529</v>
      </c>
      <c r="B400" s="2" t="s">
        <v>30</v>
      </c>
      <c r="C400" s="2">
        <v>6.8</v>
      </c>
    </row>
    <row r="401" spans="1:3" x14ac:dyDescent="0.25">
      <c r="A401" s="2" t="s">
        <v>1531</v>
      </c>
      <c r="B401" s="2" t="s">
        <v>30</v>
      </c>
      <c r="C401" s="2">
        <v>4.8</v>
      </c>
    </row>
    <row r="402" spans="1:3" x14ac:dyDescent="0.25">
      <c r="A402" s="2" t="s">
        <v>1534</v>
      </c>
      <c r="B402" s="2" t="s">
        <v>30</v>
      </c>
      <c r="C402" s="2">
        <v>6.2</v>
      </c>
    </row>
    <row r="403" spans="1:3" x14ac:dyDescent="0.25">
      <c r="A403" s="2" t="s">
        <v>1536</v>
      </c>
      <c r="B403" s="2" t="s">
        <v>30</v>
      </c>
      <c r="C403" s="2">
        <v>6.9</v>
      </c>
    </row>
    <row r="404" spans="1:3" x14ac:dyDescent="0.25">
      <c r="A404" s="2" t="s">
        <v>1538</v>
      </c>
      <c r="B404" s="2" t="s">
        <v>30</v>
      </c>
      <c r="C404" s="2">
        <v>7.3</v>
      </c>
    </row>
    <row r="405" spans="1:3" x14ac:dyDescent="0.25">
      <c r="A405" s="2" t="s">
        <v>1542</v>
      </c>
      <c r="B405" s="2" t="s">
        <v>30</v>
      </c>
      <c r="C405" s="2">
        <v>6.6</v>
      </c>
    </row>
    <row r="406" spans="1:3" x14ac:dyDescent="0.25">
      <c r="A406" s="2" t="s">
        <v>1545</v>
      </c>
      <c r="B406" s="2" t="s">
        <v>30</v>
      </c>
      <c r="C406" s="2">
        <v>6.9</v>
      </c>
    </row>
    <row r="407" spans="1:3" x14ac:dyDescent="0.25">
      <c r="A407" s="2" t="s">
        <v>1548</v>
      </c>
      <c r="B407" s="2" t="s">
        <v>30</v>
      </c>
      <c r="C407" s="2">
        <v>6.2</v>
      </c>
    </row>
    <row r="408" spans="1:3" x14ac:dyDescent="0.25">
      <c r="A408" s="2" t="s">
        <v>1551</v>
      </c>
      <c r="B408" s="2" t="s">
        <v>30</v>
      </c>
      <c r="C408" s="2">
        <v>6.7</v>
      </c>
    </row>
    <row r="409" spans="1:3" x14ac:dyDescent="0.25">
      <c r="A409" s="2" t="s">
        <v>1555</v>
      </c>
      <c r="B409" s="2" t="s">
        <v>30</v>
      </c>
      <c r="C409" s="2">
        <v>7.6</v>
      </c>
    </row>
    <row r="410" spans="1:3" x14ac:dyDescent="0.25">
      <c r="A410" s="2" t="s">
        <v>1557</v>
      </c>
      <c r="B410" s="2" t="s">
        <v>30</v>
      </c>
      <c r="C410" s="2">
        <v>6.7</v>
      </c>
    </row>
    <row r="411" spans="1:3" x14ac:dyDescent="0.25">
      <c r="A411" s="2" t="s">
        <v>1561</v>
      </c>
      <c r="B411" s="2" t="s">
        <v>30</v>
      </c>
      <c r="C411" s="2">
        <v>6.2</v>
      </c>
    </row>
    <row r="412" spans="1:3" x14ac:dyDescent="0.25">
      <c r="A412" s="2" t="s">
        <v>1563</v>
      </c>
      <c r="B412" s="2" t="s">
        <v>30</v>
      </c>
      <c r="C412" s="2">
        <v>7.3</v>
      </c>
    </row>
    <row r="413" spans="1:3" x14ac:dyDescent="0.25">
      <c r="A413" s="2" t="s">
        <v>1567</v>
      </c>
      <c r="B413" s="2" t="s">
        <v>30</v>
      </c>
      <c r="C413" s="2">
        <v>6</v>
      </c>
    </row>
    <row r="414" spans="1:3" x14ac:dyDescent="0.25">
      <c r="A414" s="2" t="s">
        <v>1571</v>
      </c>
      <c r="B414" s="2" t="s">
        <v>30</v>
      </c>
      <c r="C414" s="2">
        <v>7.1</v>
      </c>
    </row>
    <row r="415" spans="1:3" x14ac:dyDescent="0.25">
      <c r="A415" s="2" t="s">
        <v>1574</v>
      </c>
      <c r="B415" s="2" t="s">
        <v>30</v>
      </c>
      <c r="C415" s="2">
        <v>7.1</v>
      </c>
    </row>
    <row r="416" spans="1:3" x14ac:dyDescent="0.25">
      <c r="A416" s="2" t="s">
        <v>1578</v>
      </c>
      <c r="B416" s="2" t="s">
        <v>30</v>
      </c>
      <c r="C416" s="2">
        <v>5.5</v>
      </c>
    </row>
    <row r="417" spans="1:3" x14ac:dyDescent="0.25">
      <c r="A417" s="2" t="s">
        <v>1584</v>
      </c>
      <c r="B417" s="2" t="s">
        <v>30</v>
      </c>
      <c r="C417" s="2">
        <v>7.8</v>
      </c>
    </row>
    <row r="418" spans="1:3" x14ac:dyDescent="0.25">
      <c r="A418" s="2" t="s">
        <v>1588</v>
      </c>
      <c r="B418" s="2" t="s">
        <v>30</v>
      </c>
      <c r="C418" s="2">
        <v>5.6</v>
      </c>
    </row>
    <row r="419" spans="1:3" x14ac:dyDescent="0.25">
      <c r="A419" s="2" t="s">
        <v>1593</v>
      </c>
      <c r="B419" s="2" t="s">
        <v>30</v>
      </c>
      <c r="C419" s="2">
        <v>7.5</v>
      </c>
    </row>
    <row r="420" spans="1:3" x14ac:dyDescent="0.25">
      <c r="A420" s="2" t="s">
        <v>1597</v>
      </c>
      <c r="B420" s="2" t="s">
        <v>30</v>
      </c>
      <c r="C420" s="2">
        <v>5.4</v>
      </c>
    </row>
    <row r="421" spans="1:3" x14ac:dyDescent="0.25">
      <c r="A421" s="2" t="s">
        <v>1603</v>
      </c>
      <c r="B421" s="2" t="s">
        <v>30</v>
      </c>
      <c r="C421" s="2">
        <v>4.3</v>
      </c>
    </row>
    <row r="422" spans="1:3" x14ac:dyDescent="0.25">
      <c r="A422" s="2" t="s">
        <v>1608</v>
      </c>
      <c r="B422" s="2" t="s">
        <v>30</v>
      </c>
      <c r="C422" s="2">
        <v>4.9000000000000004</v>
      </c>
    </row>
    <row r="423" spans="1:3" x14ac:dyDescent="0.25">
      <c r="A423" s="2" t="s">
        <v>1613</v>
      </c>
      <c r="B423" s="2" t="s">
        <v>30</v>
      </c>
      <c r="C423" s="2">
        <v>7.1</v>
      </c>
    </row>
    <row r="424" spans="1:3" x14ac:dyDescent="0.25">
      <c r="A424" s="2" t="s">
        <v>1617</v>
      </c>
      <c r="B424" s="2" t="s">
        <v>30</v>
      </c>
      <c r="C424" s="2">
        <v>6.4</v>
      </c>
    </row>
    <row r="425" spans="1:3" x14ac:dyDescent="0.25">
      <c r="A425" s="2" t="s">
        <v>1622</v>
      </c>
      <c r="B425" s="2" t="s">
        <v>30</v>
      </c>
      <c r="C425" s="2">
        <v>6.9</v>
      </c>
    </row>
    <row r="426" spans="1:3" x14ac:dyDescent="0.25">
      <c r="A426" s="2" t="s">
        <v>1625</v>
      </c>
      <c r="B426" s="2" t="s">
        <v>30</v>
      </c>
      <c r="C426" s="2">
        <v>4.3</v>
      </c>
    </row>
    <row r="427" spans="1:3" x14ac:dyDescent="0.25">
      <c r="A427" s="2" t="s">
        <v>1627</v>
      </c>
      <c r="B427" s="2" t="s">
        <v>30</v>
      </c>
      <c r="C427" s="2">
        <v>6.1</v>
      </c>
    </row>
    <row r="428" spans="1:3" x14ac:dyDescent="0.25">
      <c r="A428" s="2" t="s">
        <v>1632</v>
      </c>
      <c r="B428" s="2" t="s">
        <v>30</v>
      </c>
      <c r="C428" s="2">
        <v>7</v>
      </c>
    </row>
    <row r="429" spans="1:3" x14ac:dyDescent="0.25">
      <c r="A429" s="2" t="s">
        <v>1635</v>
      </c>
      <c r="B429" s="2" t="s">
        <v>30</v>
      </c>
      <c r="C429" s="2">
        <v>7.7</v>
      </c>
    </row>
    <row r="430" spans="1:3" x14ac:dyDescent="0.25">
      <c r="A430" s="2" t="s">
        <v>1638</v>
      </c>
      <c r="B430" s="2" t="s">
        <v>30</v>
      </c>
      <c r="C430" s="2">
        <v>5.9</v>
      </c>
    </row>
    <row r="431" spans="1:3" x14ac:dyDescent="0.25">
      <c r="A431" s="2" t="s">
        <v>1640</v>
      </c>
      <c r="B431" s="2" t="s">
        <v>30</v>
      </c>
      <c r="C431" s="2">
        <v>6.7</v>
      </c>
    </row>
    <row r="432" spans="1:3" x14ac:dyDescent="0.25">
      <c r="A432" s="2" t="s">
        <v>1641</v>
      </c>
      <c r="B432" s="2" t="s">
        <v>30</v>
      </c>
      <c r="C432" s="2">
        <v>6.5</v>
      </c>
    </row>
    <row r="433" spans="1:3" x14ac:dyDescent="0.25">
      <c r="A433" s="2" t="s">
        <v>1642</v>
      </c>
      <c r="B433" s="2" t="s">
        <v>30</v>
      </c>
      <c r="C433" s="2">
        <v>7.1</v>
      </c>
    </row>
    <row r="434" spans="1:3" x14ac:dyDescent="0.25">
      <c r="A434" s="2" t="s">
        <v>1644</v>
      </c>
      <c r="B434" s="2" t="s">
        <v>30</v>
      </c>
      <c r="C434" s="2">
        <v>7.3</v>
      </c>
    </row>
    <row r="435" spans="1:3" x14ac:dyDescent="0.25">
      <c r="A435" s="2" t="s">
        <v>1648</v>
      </c>
      <c r="B435" s="2" t="s">
        <v>30</v>
      </c>
      <c r="C435" s="2">
        <v>6.5</v>
      </c>
    </row>
    <row r="436" spans="1:3" x14ac:dyDescent="0.25">
      <c r="A436" s="2" t="s">
        <v>1650</v>
      </c>
      <c r="B436" s="2" t="s">
        <v>30</v>
      </c>
      <c r="C436" s="2">
        <v>7</v>
      </c>
    </row>
    <row r="437" spans="1:3" x14ac:dyDescent="0.25">
      <c r="A437" s="2" t="s">
        <v>1652</v>
      </c>
      <c r="B437" s="2" t="s">
        <v>30</v>
      </c>
      <c r="C437" s="2">
        <v>6.8</v>
      </c>
    </row>
    <row r="438" spans="1:3" x14ac:dyDescent="0.25">
      <c r="A438" s="2" t="s">
        <v>1655</v>
      </c>
      <c r="B438" s="2" t="s">
        <v>30</v>
      </c>
      <c r="C438" s="2">
        <v>7.2</v>
      </c>
    </row>
    <row r="439" spans="1:3" x14ac:dyDescent="0.25">
      <c r="A439" s="2" t="s">
        <v>1658</v>
      </c>
      <c r="B439" s="2" t="s">
        <v>30</v>
      </c>
      <c r="C439" s="2">
        <v>6.4</v>
      </c>
    </row>
    <row r="440" spans="1:3" x14ac:dyDescent="0.25">
      <c r="A440" s="2" t="s">
        <v>1661</v>
      </c>
      <c r="B440" s="2" t="s">
        <v>30</v>
      </c>
      <c r="C440" s="2">
        <v>6.1</v>
      </c>
    </row>
    <row r="441" spans="1:3" x14ac:dyDescent="0.25">
      <c r="A441" s="2" t="s">
        <v>1662</v>
      </c>
      <c r="B441" s="2" t="s">
        <v>30</v>
      </c>
      <c r="C441" s="2">
        <v>6.7</v>
      </c>
    </row>
    <row r="442" spans="1:3" x14ac:dyDescent="0.25">
      <c r="A442" s="2" t="s">
        <v>1666</v>
      </c>
      <c r="B442" s="2" t="s">
        <v>30</v>
      </c>
      <c r="C442" s="2">
        <v>6.4</v>
      </c>
    </row>
    <row r="443" spans="1:3" x14ac:dyDescent="0.25">
      <c r="A443" s="2" t="s">
        <v>1668</v>
      </c>
      <c r="B443" s="2" t="s">
        <v>30</v>
      </c>
      <c r="C443" s="2">
        <v>4.4000000000000004</v>
      </c>
    </row>
    <row r="444" spans="1:3" x14ac:dyDescent="0.25">
      <c r="A444" s="2" t="s">
        <v>1670</v>
      </c>
      <c r="B444" s="2" t="s">
        <v>30</v>
      </c>
      <c r="C444" s="2">
        <v>5.4</v>
      </c>
    </row>
    <row r="445" spans="1:3" x14ac:dyDescent="0.25">
      <c r="A445" s="2" t="s">
        <v>1671</v>
      </c>
      <c r="B445" s="2" t="s">
        <v>30</v>
      </c>
      <c r="C445" s="2">
        <v>6.5</v>
      </c>
    </row>
    <row r="446" spans="1:3" x14ac:dyDescent="0.25">
      <c r="A446" s="2" t="s">
        <v>1672</v>
      </c>
      <c r="B446" s="2" t="s">
        <v>30</v>
      </c>
      <c r="C446" s="2">
        <v>6.7</v>
      </c>
    </row>
    <row r="447" spans="1:3" x14ac:dyDescent="0.25">
      <c r="A447" s="2" t="s">
        <v>1675</v>
      </c>
      <c r="B447" s="2" t="s">
        <v>30</v>
      </c>
      <c r="C447" s="2">
        <v>8.1</v>
      </c>
    </row>
    <row r="448" spans="1:3" x14ac:dyDescent="0.25">
      <c r="A448" s="2" t="s">
        <v>1678</v>
      </c>
      <c r="B448" s="2" t="s">
        <v>30</v>
      </c>
      <c r="C448" s="2">
        <v>5.6</v>
      </c>
    </row>
    <row r="449" spans="1:3" x14ac:dyDescent="0.25">
      <c r="A449" s="2" t="s">
        <v>1681</v>
      </c>
      <c r="B449" s="2" t="s">
        <v>30</v>
      </c>
      <c r="C449" s="2">
        <v>6.3</v>
      </c>
    </row>
    <row r="450" spans="1:3" x14ac:dyDescent="0.25">
      <c r="A450" s="2" t="s">
        <v>1683</v>
      </c>
      <c r="B450" s="2" t="s">
        <v>30</v>
      </c>
      <c r="C450" s="2">
        <v>7.3</v>
      </c>
    </row>
    <row r="451" spans="1:3" x14ac:dyDescent="0.25">
      <c r="A451" s="2" t="s">
        <v>1687</v>
      </c>
      <c r="B451" s="2" t="s">
        <v>30</v>
      </c>
      <c r="C451" s="2">
        <v>6.1</v>
      </c>
    </row>
    <row r="452" spans="1:3" x14ac:dyDescent="0.25">
      <c r="A452" s="2" t="s">
        <v>1690</v>
      </c>
      <c r="B452" s="2" t="s">
        <v>30</v>
      </c>
      <c r="C452" s="2">
        <v>7.7</v>
      </c>
    </row>
    <row r="453" spans="1:3" x14ac:dyDescent="0.25">
      <c r="A453" s="2" t="s">
        <v>1693</v>
      </c>
      <c r="B453" s="2" t="s">
        <v>30</v>
      </c>
      <c r="C453" s="2">
        <v>6.4</v>
      </c>
    </row>
    <row r="454" spans="1:3" x14ac:dyDescent="0.25">
      <c r="A454" s="2" t="s">
        <v>1696</v>
      </c>
      <c r="B454" s="2" t="s">
        <v>30</v>
      </c>
      <c r="C454" s="2">
        <v>6.8</v>
      </c>
    </row>
    <row r="455" spans="1:3" x14ac:dyDescent="0.25">
      <c r="A455" s="2" t="s">
        <v>1700</v>
      </c>
      <c r="B455" s="2" t="s">
        <v>30</v>
      </c>
      <c r="C455" s="2">
        <v>6.6</v>
      </c>
    </row>
    <row r="456" spans="1:3" x14ac:dyDescent="0.25">
      <c r="A456" s="2" t="s">
        <v>1704</v>
      </c>
      <c r="B456" s="2" t="s">
        <v>30</v>
      </c>
      <c r="C456" s="2">
        <v>7.2</v>
      </c>
    </row>
    <row r="457" spans="1:3" x14ac:dyDescent="0.25">
      <c r="A457" s="2" t="s">
        <v>1706</v>
      </c>
      <c r="B457" s="2" t="s">
        <v>30</v>
      </c>
      <c r="C457" s="2">
        <v>6.9</v>
      </c>
    </row>
    <row r="458" spans="1:3" x14ac:dyDescent="0.25">
      <c r="A458" s="2" t="s">
        <v>1710</v>
      </c>
      <c r="B458" s="2" t="s">
        <v>30</v>
      </c>
      <c r="C458" s="2">
        <v>5.2</v>
      </c>
    </row>
    <row r="459" spans="1:3" x14ac:dyDescent="0.25">
      <c r="A459" s="2" t="s">
        <v>1714</v>
      </c>
      <c r="B459" s="2" t="s">
        <v>30</v>
      </c>
      <c r="C459" s="2">
        <v>4.9000000000000004</v>
      </c>
    </row>
    <row r="460" spans="1:3" x14ac:dyDescent="0.25">
      <c r="A460" s="2" t="s">
        <v>1718</v>
      </c>
      <c r="B460" s="2" t="s">
        <v>30</v>
      </c>
      <c r="C460" s="2">
        <v>6.3</v>
      </c>
    </row>
    <row r="461" spans="1:3" x14ac:dyDescent="0.25">
      <c r="A461" s="2" t="s">
        <v>1723</v>
      </c>
      <c r="B461" s="2" t="s">
        <v>30</v>
      </c>
      <c r="C461" s="2">
        <v>5.6</v>
      </c>
    </row>
    <row r="462" spans="1:3" x14ac:dyDescent="0.25">
      <c r="A462" s="2" t="s">
        <v>1727</v>
      </c>
      <c r="B462" s="2" t="s">
        <v>30</v>
      </c>
      <c r="C462" s="2">
        <v>5.5</v>
      </c>
    </row>
    <row r="463" spans="1:3" x14ac:dyDescent="0.25">
      <c r="A463" s="2" t="s">
        <v>1731</v>
      </c>
      <c r="B463" s="2" t="s">
        <v>30</v>
      </c>
      <c r="C463" s="2">
        <v>6.7</v>
      </c>
    </row>
    <row r="464" spans="1:3" x14ac:dyDescent="0.25">
      <c r="A464" s="2" t="s">
        <v>1733</v>
      </c>
      <c r="B464" s="2" t="s">
        <v>30</v>
      </c>
      <c r="C464" s="2">
        <v>7.6</v>
      </c>
    </row>
    <row r="465" spans="1:3" x14ac:dyDescent="0.25">
      <c r="A465" s="2" t="s">
        <v>1737</v>
      </c>
      <c r="B465" s="2" t="s">
        <v>30</v>
      </c>
      <c r="C465" s="2">
        <v>5.7</v>
      </c>
    </row>
    <row r="466" spans="1:3" x14ac:dyDescent="0.25">
      <c r="A466" s="2" t="s">
        <v>1740</v>
      </c>
      <c r="B466" s="2" t="s">
        <v>30</v>
      </c>
      <c r="C466" s="2">
        <v>4.5999999999999996</v>
      </c>
    </row>
    <row r="467" spans="1:3" x14ac:dyDescent="0.25">
      <c r="A467" s="2" t="s">
        <v>1745</v>
      </c>
      <c r="B467" s="2" t="s">
        <v>30</v>
      </c>
      <c r="C467" s="2">
        <v>7</v>
      </c>
    </row>
    <row r="468" spans="1:3" x14ac:dyDescent="0.25">
      <c r="A468" s="2" t="s">
        <v>1749</v>
      </c>
      <c r="B468" s="2" t="s">
        <v>30</v>
      </c>
      <c r="C468" s="2">
        <v>5.2</v>
      </c>
    </row>
    <row r="469" spans="1:3" x14ac:dyDescent="0.25">
      <c r="A469" s="2" t="s">
        <v>1753</v>
      </c>
      <c r="B469" s="2" t="s">
        <v>30</v>
      </c>
      <c r="C469" s="2">
        <v>5.0999999999999996</v>
      </c>
    </row>
    <row r="470" spans="1:3" x14ac:dyDescent="0.25">
      <c r="A470" s="2" t="s">
        <v>1757</v>
      </c>
      <c r="B470" s="2" t="s">
        <v>30</v>
      </c>
      <c r="C470" s="2">
        <v>6.6</v>
      </c>
    </row>
    <row r="471" spans="1:3" x14ac:dyDescent="0.25">
      <c r="A471" s="2" t="s">
        <v>1760</v>
      </c>
      <c r="B471" s="2" t="s">
        <v>30</v>
      </c>
      <c r="C471" s="2">
        <v>7</v>
      </c>
    </row>
    <row r="472" spans="1:3" x14ac:dyDescent="0.25">
      <c r="A472" s="2" t="s">
        <v>1762</v>
      </c>
      <c r="B472" s="2" t="s">
        <v>30</v>
      </c>
      <c r="C472" s="2">
        <v>6.7</v>
      </c>
    </row>
    <row r="473" spans="1:3" x14ac:dyDescent="0.25">
      <c r="A473" s="2" t="s">
        <v>1769</v>
      </c>
      <c r="B473" s="2" t="s">
        <v>30</v>
      </c>
      <c r="C473" s="2">
        <v>7.3</v>
      </c>
    </row>
    <row r="474" spans="1:3" x14ac:dyDescent="0.25">
      <c r="A474" s="2" t="s">
        <v>1772</v>
      </c>
      <c r="B474" s="2" t="s">
        <v>30</v>
      </c>
      <c r="C474" s="2">
        <v>5.9</v>
      </c>
    </row>
    <row r="475" spans="1:3" x14ac:dyDescent="0.25">
      <c r="A475" s="2" t="s">
        <v>1776</v>
      </c>
      <c r="B475" s="2" t="s">
        <v>30</v>
      </c>
      <c r="C475" s="2">
        <v>5.6</v>
      </c>
    </row>
    <row r="476" spans="1:3" x14ac:dyDescent="0.25">
      <c r="A476" s="2" t="s">
        <v>1778</v>
      </c>
      <c r="B476" s="2" t="s">
        <v>30</v>
      </c>
      <c r="C476" s="2">
        <v>6.5</v>
      </c>
    </row>
    <row r="477" spans="1:3" x14ac:dyDescent="0.25">
      <c r="A477" s="2" t="s">
        <v>1781</v>
      </c>
      <c r="B477" s="2" t="s">
        <v>1783</v>
      </c>
      <c r="C477" s="2">
        <v>5.9</v>
      </c>
    </row>
    <row r="478" spans="1:3" x14ac:dyDescent="0.25">
      <c r="A478" s="2" t="s">
        <v>1786</v>
      </c>
      <c r="B478" s="2" t="s">
        <v>30</v>
      </c>
      <c r="C478" s="2">
        <v>7</v>
      </c>
    </row>
    <row r="479" spans="1:3" x14ac:dyDescent="0.25">
      <c r="A479" s="2" t="s">
        <v>1790</v>
      </c>
      <c r="B479" s="2" t="s">
        <v>30</v>
      </c>
      <c r="C479" s="2">
        <v>5.3</v>
      </c>
    </row>
    <row r="480" spans="1:3" x14ac:dyDescent="0.25">
      <c r="A480" s="2" t="s">
        <v>1794</v>
      </c>
      <c r="B480" s="2" t="s">
        <v>30</v>
      </c>
      <c r="C480" s="2">
        <v>5.9</v>
      </c>
    </row>
    <row r="481" spans="1:3" x14ac:dyDescent="0.25">
      <c r="A481" s="2" t="s">
        <v>1795</v>
      </c>
      <c r="B481" s="2" t="s">
        <v>30</v>
      </c>
      <c r="C481" s="2">
        <v>6.3</v>
      </c>
    </row>
    <row r="482" spans="1:3" x14ac:dyDescent="0.25">
      <c r="A482" s="2" t="s">
        <v>1800</v>
      </c>
      <c r="B482" s="2" t="s">
        <v>965</v>
      </c>
      <c r="C482" s="2">
        <v>6.4</v>
      </c>
    </row>
    <row r="483" spans="1:3" x14ac:dyDescent="0.25">
      <c r="A483" s="2" t="s">
        <v>1803</v>
      </c>
      <c r="B483" s="2" t="s">
        <v>30</v>
      </c>
      <c r="C483" s="2">
        <v>6.9</v>
      </c>
    </row>
    <row r="484" spans="1:3" x14ac:dyDescent="0.25">
      <c r="A484" s="2" t="s">
        <v>1807</v>
      </c>
      <c r="B484" s="2" t="s">
        <v>30</v>
      </c>
      <c r="C484" s="2">
        <v>6.3</v>
      </c>
    </row>
    <row r="485" spans="1:3" x14ac:dyDescent="0.25">
      <c r="A485" s="2" t="s">
        <v>1811</v>
      </c>
      <c r="B485" s="2" t="s">
        <v>30</v>
      </c>
      <c r="C485" s="2">
        <v>7.3</v>
      </c>
    </row>
    <row r="486" spans="1:3" x14ac:dyDescent="0.25">
      <c r="A486" s="2" t="s">
        <v>1814</v>
      </c>
      <c r="B486" s="2" t="s">
        <v>30</v>
      </c>
      <c r="C486" s="2">
        <v>5.8</v>
      </c>
    </row>
    <row r="487" spans="1:3" x14ac:dyDescent="0.25">
      <c r="A487" s="2" t="s">
        <v>1820</v>
      </c>
      <c r="B487" s="2" t="s">
        <v>30</v>
      </c>
      <c r="C487" s="2">
        <v>5.2</v>
      </c>
    </row>
    <row r="488" spans="1:3" x14ac:dyDescent="0.25">
      <c r="A488" s="2" t="s">
        <v>1824</v>
      </c>
      <c r="B488" s="2" t="s">
        <v>30</v>
      </c>
      <c r="C488" s="2">
        <v>2.4</v>
      </c>
    </row>
    <row r="489" spans="1:3" x14ac:dyDescent="0.25">
      <c r="A489" s="2" t="s">
        <v>1828</v>
      </c>
      <c r="B489" s="2" t="s">
        <v>30</v>
      </c>
      <c r="C489" s="2">
        <v>5.7</v>
      </c>
    </row>
    <row r="490" spans="1:3" x14ac:dyDescent="0.25">
      <c r="A490" s="2" t="s">
        <v>1833</v>
      </c>
      <c r="B490" s="2" t="s">
        <v>30</v>
      </c>
      <c r="C490" s="2">
        <v>5.8</v>
      </c>
    </row>
    <row r="491" spans="1:3" x14ac:dyDescent="0.25">
      <c r="A491" s="2" t="s">
        <v>1835</v>
      </c>
      <c r="B491" s="2" t="s">
        <v>30</v>
      </c>
      <c r="C491" s="2">
        <v>5.6</v>
      </c>
    </row>
    <row r="492" spans="1:3" x14ac:dyDescent="0.25">
      <c r="A492" s="2" t="s">
        <v>1838</v>
      </c>
      <c r="B492" s="2" t="s">
        <v>30</v>
      </c>
      <c r="C492" s="2">
        <v>6</v>
      </c>
    </row>
    <row r="493" spans="1:3" x14ac:dyDescent="0.25">
      <c r="A493" s="2" t="s">
        <v>1841</v>
      </c>
      <c r="B493" s="2" t="s">
        <v>30</v>
      </c>
      <c r="C493" s="2">
        <v>5.8</v>
      </c>
    </row>
    <row r="494" spans="1:3" x14ac:dyDescent="0.25">
      <c r="A494" s="2" t="s">
        <v>1844</v>
      </c>
      <c r="B494" s="2" t="s">
        <v>30</v>
      </c>
      <c r="C494" s="2">
        <v>6</v>
      </c>
    </row>
    <row r="495" spans="1:3" x14ac:dyDescent="0.25">
      <c r="A495" s="2" t="s">
        <v>1849</v>
      </c>
      <c r="B495" s="2" t="s">
        <v>30</v>
      </c>
      <c r="C495" s="2">
        <v>5.7</v>
      </c>
    </row>
    <row r="496" spans="1:3" x14ac:dyDescent="0.25">
      <c r="A496" s="2" t="s">
        <v>1853</v>
      </c>
      <c r="B496" s="2" t="s">
        <v>30</v>
      </c>
      <c r="C496" s="2">
        <v>6</v>
      </c>
    </row>
    <row r="497" spans="1:3" x14ac:dyDescent="0.25">
      <c r="A497" s="2" t="s">
        <v>1858</v>
      </c>
      <c r="B497" s="2" t="s">
        <v>965</v>
      </c>
      <c r="C497" s="2">
        <v>7.8</v>
      </c>
    </row>
    <row r="498" spans="1:3" x14ac:dyDescent="0.25">
      <c r="A498" s="2" t="s">
        <v>1860</v>
      </c>
      <c r="B498" s="2" t="s">
        <v>30</v>
      </c>
      <c r="C498" s="2">
        <v>4.2</v>
      </c>
    </row>
    <row r="499" spans="1:3" x14ac:dyDescent="0.25">
      <c r="A499" s="2" t="s">
        <v>1865</v>
      </c>
      <c r="B499" s="2" t="s">
        <v>30</v>
      </c>
      <c r="C499" s="2">
        <v>5.6</v>
      </c>
    </row>
    <row r="500" spans="1:3" x14ac:dyDescent="0.25">
      <c r="A500" s="2" t="s">
        <v>1871</v>
      </c>
      <c r="B500" s="2" t="s">
        <v>1783</v>
      </c>
      <c r="C500" s="2">
        <v>4.4000000000000004</v>
      </c>
    </row>
    <row r="501" spans="1:3" x14ac:dyDescent="0.25">
      <c r="A501" s="2" t="s">
        <v>1875</v>
      </c>
      <c r="B501" s="2" t="s">
        <v>30</v>
      </c>
      <c r="C501" s="2">
        <v>8.1999999999999993</v>
      </c>
    </row>
    <row r="502" spans="1:3" x14ac:dyDescent="0.25">
      <c r="A502" s="2" t="s">
        <v>1877</v>
      </c>
      <c r="B502" s="2" t="s">
        <v>30</v>
      </c>
      <c r="C502" s="2">
        <v>8.5</v>
      </c>
    </row>
    <row r="503" spans="1:3" x14ac:dyDescent="0.25">
      <c r="A503" s="2" t="s">
        <v>1879</v>
      </c>
      <c r="B503" s="2" t="s">
        <v>30</v>
      </c>
      <c r="C503" s="2">
        <v>5.8</v>
      </c>
    </row>
    <row r="504" spans="1:3" x14ac:dyDescent="0.25">
      <c r="A504" s="2" t="s">
        <v>1882</v>
      </c>
      <c r="B504" s="2" t="s">
        <v>30</v>
      </c>
      <c r="C504" s="2">
        <v>6.5</v>
      </c>
    </row>
    <row r="505" spans="1:3" x14ac:dyDescent="0.25">
      <c r="A505" s="2" t="s">
        <v>1884</v>
      </c>
      <c r="B505" s="2" t="s">
        <v>30</v>
      </c>
      <c r="C505" s="2">
        <v>7.2</v>
      </c>
    </row>
    <row r="506" spans="1:3" x14ac:dyDescent="0.25">
      <c r="A506" s="2" t="s">
        <v>1886</v>
      </c>
      <c r="B506" s="2" t="s">
        <v>30</v>
      </c>
      <c r="C506" s="2">
        <v>6.7</v>
      </c>
    </row>
    <row r="507" spans="1:3" x14ac:dyDescent="0.25">
      <c r="A507" s="2" t="s">
        <v>1887</v>
      </c>
      <c r="B507" s="2" t="s">
        <v>30</v>
      </c>
      <c r="C507" s="2">
        <v>3.4</v>
      </c>
    </row>
    <row r="508" spans="1:3" x14ac:dyDescent="0.25">
      <c r="A508" s="2" t="s">
        <v>1890</v>
      </c>
      <c r="B508" s="2" t="s">
        <v>30</v>
      </c>
      <c r="C508" s="2">
        <v>5.9</v>
      </c>
    </row>
    <row r="509" spans="1:3" x14ac:dyDescent="0.25">
      <c r="A509" s="2" t="s">
        <v>1893</v>
      </c>
      <c r="B509" s="2" t="s">
        <v>30</v>
      </c>
      <c r="C509" s="2">
        <v>7.8</v>
      </c>
    </row>
    <row r="510" spans="1:3" x14ac:dyDescent="0.25">
      <c r="A510" s="2" t="s">
        <v>1897</v>
      </c>
      <c r="B510" s="2" t="s">
        <v>30</v>
      </c>
      <c r="C510" s="2">
        <v>5.9</v>
      </c>
    </row>
    <row r="511" spans="1:3" x14ac:dyDescent="0.25">
      <c r="A511" s="2" t="s">
        <v>1900</v>
      </c>
      <c r="B511" s="2" t="s">
        <v>30</v>
      </c>
      <c r="C511" s="2">
        <v>4.0999999999999996</v>
      </c>
    </row>
    <row r="512" spans="1:3" x14ac:dyDescent="0.25">
      <c r="A512" s="2" t="s">
        <v>1905</v>
      </c>
      <c r="B512" s="2" t="s">
        <v>30</v>
      </c>
      <c r="C512" s="2">
        <v>6.8</v>
      </c>
    </row>
    <row r="513" spans="1:3" x14ac:dyDescent="0.25">
      <c r="A513" s="2" t="s">
        <v>1909</v>
      </c>
      <c r="B513" s="2" t="s">
        <v>30</v>
      </c>
      <c r="C513" s="2">
        <v>5.8</v>
      </c>
    </row>
    <row r="514" spans="1:3" x14ac:dyDescent="0.25">
      <c r="A514" s="2" t="s">
        <v>1912</v>
      </c>
      <c r="B514" s="2" t="s">
        <v>30</v>
      </c>
      <c r="C514" s="2">
        <v>7.5</v>
      </c>
    </row>
    <row r="515" spans="1:3" x14ac:dyDescent="0.25">
      <c r="A515" s="2" t="s">
        <v>1913</v>
      </c>
      <c r="B515" s="2" t="s">
        <v>30</v>
      </c>
      <c r="C515" s="2">
        <v>6.9</v>
      </c>
    </row>
    <row r="516" spans="1:3" x14ac:dyDescent="0.25">
      <c r="A516" s="2" t="s">
        <v>1917</v>
      </c>
      <c r="B516" s="2" t="s">
        <v>30</v>
      </c>
      <c r="C516" s="2">
        <v>6.5</v>
      </c>
    </row>
    <row r="517" spans="1:3" x14ac:dyDescent="0.25">
      <c r="A517" s="2" t="s">
        <v>1919</v>
      </c>
      <c r="B517" s="2" t="s">
        <v>30</v>
      </c>
      <c r="C517" s="2">
        <v>6.9</v>
      </c>
    </row>
    <row r="518" spans="1:3" x14ac:dyDescent="0.25">
      <c r="A518" s="2" t="s">
        <v>1921</v>
      </c>
      <c r="B518" s="2" t="s">
        <v>30</v>
      </c>
      <c r="C518" s="2">
        <v>7.9</v>
      </c>
    </row>
    <row r="519" spans="1:3" x14ac:dyDescent="0.25">
      <c r="A519" s="2" t="s">
        <v>1924</v>
      </c>
      <c r="B519" s="2" t="s">
        <v>30</v>
      </c>
      <c r="C519" s="2">
        <v>7.4</v>
      </c>
    </row>
    <row r="520" spans="1:3" x14ac:dyDescent="0.25">
      <c r="A520" s="2" t="s">
        <v>1926</v>
      </c>
      <c r="B520" s="2" t="s">
        <v>30</v>
      </c>
      <c r="C520" s="2">
        <v>6.7</v>
      </c>
    </row>
    <row r="521" spans="1:3" x14ac:dyDescent="0.25">
      <c r="A521" s="2" t="s">
        <v>1928</v>
      </c>
      <c r="B521" s="2" t="s">
        <v>30</v>
      </c>
      <c r="C521" s="2">
        <v>7.4</v>
      </c>
    </row>
    <row r="522" spans="1:3" x14ac:dyDescent="0.25">
      <c r="A522" s="2" t="s">
        <v>1931</v>
      </c>
      <c r="B522" s="2" t="s">
        <v>30</v>
      </c>
      <c r="C522" s="2">
        <v>6.9</v>
      </c>
    </row>
    <row r="523" spans="1:3" x14ac:dyDescent="0.25">
      <c r="A523" s="2" t="s">
        <v>1934</v>
      </c>
      <c r="B523" s="2" t="s">
        <v>30</v>
      </c>
      <c r="C523" s="2">
        <v>6.8</v>
      </c>
    </row>
    <row r="524" spans="1:3" x14ac:dyDescent="0.25">
      <c r="A524" s="2" t="s">
        <v>1939</v>
      </c>
      <c r="B524" s="2" t="s">
        <v>30</v>
      </c>
      <c r="C524" s="2">
        <v>6.7</v>
      </c>
    </row>
    <row r="525" spans="1:3" x14ac:dyDescent="0.25">
      <c r="A525" s="2" t="s">
        <v>1943</v>
      </c>
      <c r="B525" s="2" t="s">
        <v>30</v>
      </c>
      <c r="C525" s="2">
        <v>5.0999999999999996</v>
      </c>
    </row>
    <row r="526" spans="1:3" x14ac:dyDescent="0.25">
      <c r="A526" s="2" t="s">
        <v>1947</v>
      </c>
      <c r="B526" s="2" t="s">
        <v>30</v>
      </c>
      <c r="C526" s="2">
        <v>4.0999999999999996</v>
      </c>
    </row>
    <row r="527" spans="1:3" x14ac:dyDescent="0.25">
      <c r="A527" s="2" t="s">
        <v>1948</v>
      </c>
      <c r="B527" s="2" t="s">
        <v>30</v>
      </c>
      <c r="C527" s="2">
        <v>7.3</v>
      </c>
    </row>
    <row r="528" spans="1:3" x14ac:dyDescent="0.25">
      <c r="A528" s="2" t="s">
        <v>1950</v>
      </c>
      <c r="B528" s="2" t="s">
        <v>30</v>
      </c>
      <c r="C528" s="2">
        <v>6</v>
      </c>
    </row>
    <row r="529" spans="1:3" x14ac:dyDescent="0.25">
      <c r="A529" s="2" t="s">
        <v>1951</v>
      </c>
      <c r="B529" s="2" t="s">
        <v>30</v>
      </c>
      <c r="C529" s="2">
        <v>7.3</v>
      </c>
    </row>
    <row r="530" spans="1:3" x14ac:dyDescent="0.25">
      <c r="A530" s="2" t="s">
        <v>1955</v>
      </c>
      <c r="B530" s="2" t="s">
        <v>30</v>
      </c>
      <c r="C530" s="2">
        <v>5.4</v>
      </c>
    </row>
    <row r="531" spans="1:3" x14ac:dyDescent="0.25">
      <c r="A531" s="2" t="s">
        <v>1958</v>
      </c>
      <c r="B531" s="2" t="s">
        <v>30</v>
      </c>
      <c r="C531" s="2">
        <v>5.9</v>
      </c>
    </row>
    <row r="532" spans="1:3" x14ac:dyDescent="0.25">
      <c r="A532" s="2" t="s">
        <v>1961</v>
      </c>
      <c r="B532" s="2" t="s">
        <v>30</v>
      </c>
      <c r="C532" s="2">
        <v>7.1</v>
      </c>
    </row>
    <row r="533" spans="1:3" x14ac:dyDescent="0.25">
      <c r="A533" s="2" t="s">
        <v>1963</v>
      </c>
      <c r="B533" s="2" t="s">
        <v>30</v>
      </c>
      <c r="C533" s="2">
        <v>6</v>
      </c>
    </row>
    <row r="534" spans="1:3" x14ac:dyDescent="0.25">
      <c r="A534" s="2" t="s">
        <v>1967</v>
      </c>
      <c r="B534" s="2" t="s">
        <v>30</v>
      </c>
      <c r="C534" s="2">
        <v>6.5</v>
      </c>
    </row>
    <row r="535" spans="1:3" x14ac:dyDescent="0.25">
      <c r="A535" s="2" t="s">
        <v>1973</v>
      </c>
      <c r="B535" s="2" t="s">
        <v>30</v>
      </c>
      <c r="C535" s="2">
        <v>5.7</v>
      </c>
    </row>
    <row r="536" spans="1:3" x14ac:dyDescent="0.25">
      <c r="A536" s="2" t="s">
        <v>1975</v>
      </c>
      <c r="B536" s="2" t="s">
        <v>30</v>
      </c>
      <c r="C536" s="2">
        <v>7.6</v>
      </c>
    </row>
    <row r="537" spans="1:3" x14ac:dyDescent="0.25">
      <c r="A537" s="2" t="s">
        <v>1977</v>
      </c>
      <c r="B537" s="2" t="s">
        <v>30</v>
      </c>
      <c r="C537" s="2">
        <v>6.6</v>
      </c>
    </row>
    <row r="538" spans="1:3" x14ac:dyDescent="0.25">
      <c r="A538" s="2" t="s">
        <v>1981</v>
      </c>
      <c r="B538" s="2" t="s">
        <v>30</v>
      </c>
      <c r="C538" s="2">
        <v>5.4</v>
      </c>
    </row>
    <row r="539" spans="1:3" x14ac:dyDescent="0.25">
      <c r="A539" s="2" t="s">
        <v>1982</v>
      </c>
      <c r="B539" s="2" t="s">
        <v>30</v>
      </c>
      <c r="C539" s="2">
        <v>7.3</v>
      </c>
    </row>
    <row r="540" spans="1:3" x14ac:dyDescent="0.25">
      <c r="A540" s="2" t="s">
        <v>1985</v>
      </c>
      <c r="B540" s="2" t="s">
        <v>30</v>
      </c>
      <c r="C540" s="2">
        <v>6.5</v>
      </c>
    </row>
    <row r="541" spans="1:3" x14ac:dyDescent="0.25">
      <c r="A541" s="2" t="s">
        <v>1989</v>
      </c>
      <c r="B541" s="2" t="s">
        <v>30</v>
      </c>
      <c r="C541" s="2">
        <v>6.6</v>
      </c>
    </row>
    <row r="542" spans="1:3" x14ac:dyDescent="0.25">
      <c r="A542" s="2" t="s">
        <v>1993</v>
      </c>
      <c r="B542" s="2" t="s">
        <v>30</v>
      </c>
      <c r="C542" s="2">
        <v>6.6</v>
      </c>
    </row>
    <row r="543" spans="1:3" x14ac:dyDescent="0.25">
      <c r="A543" s="2" t="s">
        <v>1998</v>
      </c>
      <c r="B543" s="2" t="s">
        <v>30</v>
      </c>
      <c r="C543" s="2">
        <v>5.9</v>
      </c>
    </row>
    <row r="544" spans="1:3" x14ac:dyDescent="0.25">
      <c r="A544" s="2" t="s">
        <v>2003</v>
      </c>
      <c r="B544" s="2" t="s">
        <v>30</v>
      </c>
      <c r="C544" s="2">
        <v>6.7</v>
      </c>
    </row>
    <row r="545" spans="1:3" x14ac:dyDescent="0.25">
      <c r="A545" s="2" t="s">
        <v>2007</v>
      </c>
      <c r="B545" s="2" t="s">
        <v>30</v>
      </c>
      <c r="C545" s="2">
        <v>6.1</v>
      </c>
    </row>
    <row r="546" spans="1:3" x14ac:dyDescent="0.25">
      <c r="A546" s="2" t="s">
        <v>2010</v>
      </c>
      <c r="B546" s="2" t="s">
        <v>30</v>
      </c>
      <c r="C546" s="2">
        <v>6.6</v>
      </c>
    </row>
    <row r="547" spans="1:3" x14ac:dyDescent="0.25">
      <c r="A547" s="2" t="s">
        <v>2014</v>
      </c>
      <c r="B547" s="2" t="s">
        <v>30</v>
      </c>
      <c r="C547" s="2">
        <v>6.6</v>
      </c>
    </row>
    <row r="548" spans="1:3" x14ac:dyDescent="0.25">
      <c r="A548" s="2" t="s">
        <v>2016</v>
      </c>
      <c r="B548" s="2" t="s">
        <v>30</v>
      </c>
      <c r="C548" s="2">
        <v>5.3</v>
      </c>
    </row>
    <row r="549" spans="1:3" x14ac:dyDescent="0.25">
      <c r="A549" s="2" t="s">
        <v>2020</v>
      </c>
      <c r="B549" s="2" t="s">
        <v>30</v>
      </c>
      <c r="C549" s="2">
        <v>6</v>
      </c>
    </row>
    <row r="550" spans="1:3" x14ac:dyDescent="0.25">
      <c r="A550" s="2" t="s">
        <v>2024</v>
      </c>
      <c r="B550" s="2" t="s">
        <v>30</v>
      </c>
      <c r="C550" s="2">
        <v>6</v>
      </c>
    </row>
    <row r="551" spans="1:3" x14ac:dyDescent="0.25">
      <c r="A551" s="2" t="s">
        <v>2029</v>
      </c>
      <c r="B551" s="2" t="s">
        <v>30</v>
      </c>
      <c r="C551" s="2">
        <v>4.7</v>
      </c>
    </row>
    <row r="552" spans="1:3" x14ac:dyDescent="0.25">
      <c r="A552" s="2" t="s">
        <v>2031</v>
      </c>
      <c r="B552" s="2" t="s">
        <v>30</v>
      </c>
      <c r="C552" s="2">
        <v>6.1</v>
      </c>
    </row>
    <row r="553" spans="1:3" x14ac:dyDescent="0.25">
      <c r="A553" s="2" t="s">
        <v>2032</v>
      </c>
      <c r="B553" s="2" t="s">
        <v>30</v>
      </c>
      <c r="C553" s="2">
        <v>7.2</v>
      </c>
    </row>
    <row r="554" spans="1:3" x14ac:dyDescent="0.25">
      <c r="A554" s="2" t="s">
        <v>2034</v>
      </c>
      <c r="B554" s="2" t="s">
        <v>30</v>
      </c>
      <c r="C554" s="2">
        <v>6.4</v>
      </c>
    </row>
    <row r="555" spans="1:3" x14ac:dyDescent="0.25">
      <c r="A555" s="2" t="s">
        <v>2035</v>
      </c>
      <c r="B555" s="2" t="s">
        <v>30</v>
      </c>
      <c r="C555" s="2">
        <v>6.1</v>
      </c>
    </row>
    <row r="556" spans="1:3" x14ac:dyDescent="0.25">
      <c r="A556" s="2" t="s">
        <v>2037</v>
      </c>
      <c r="B556" s="2" t="s">
        <v>30</v>
      </c>
      <c r="C556" s="2">
        <v>5.9</v>
      </c>
    </row>
    <row r="557" spans="1:3" x14ac:dyDescent="0.25">
      <c r="A557" s="2" t="s">
        <v>2041</v>
      </c>
      <c r="B557" s="2" t="s">
        <v>30</v>
      </c>
      <c r="C557" s="2">
        <v>6</v>
      </c>
    </row>
    <row r="558" spans="1:3" x14ac:dyDescent="0.25">
      <c r="A558" s="2" t="s">
        <v>2045</v>
      </c>
      <c r="B558" s="2" t="s">
        <v>30</v>
      </c>
      <c r="C558" s="2">
        <v>6.3</v>
      </c>
    </row>
    <row r="559" spans="1:3" x14ac:dyDescent="0.25">
      <c r="A559" s="2" t="s">
        <v>2048</v>
      </c>
      <c r="B559" s="2" t="s">
        <v>30</v>
      </c>
      <c r="C559" s="2">
        <v>5.6</v>
      </c>
    </row>
    <row r="560" spans="1:3" x14ac:dyDescent="0.25">
      <c r="A560" s="2" t="s">
        <v>2051</v>
      </c>
      <c r="B560" s="2" t="s">
        <v>30</v>
      </c>
      <c r="C560" s="2">
        <v>6.4</v>
      </c>
    </row>
    <row r="561" spans="1:3" x14ac:dyDescent="0.25">
      <c r="A561" s="2" t="s">
        <v>2054</v>
      </c>
      <c r="B561" s="2" t="s">
        <v>30</v>
      </c>
      <c r="C561" s="2">
        <v>7.1</v>
      </c>
    </row>
    <row r="562" spans="1:3" x14ac:dyDescent="0.25">
      <c r="A562" s="2" t="s">
        <v>2057</v>
      </c>
      <c r="B562" s="2" t="s">
        <v>30</v>
      </c>
      <c r="C562" s="2">
        <v>6.6</v>
      </c>
    </row>
    <row r="563" spans="1:3" x14ac:dyDescent="0.25">
      <c r="A563" s="2" t="s">
        <v>2061</v>
      </c>
      <c r="B563" s="2" t="s">
        <v>30</v>
      </c>
      <c r="C563" s="2">
        <v>4.5999999999999996</v>
      </c>
    </row>
    <row r="564" spans="1:3" x14ac:dyDescent="0.25">
      <c r="A564" s="2" t="s">
        <v>2067</v>
      </c>
      <c r="B564" s="2" t="s">
        <v>30</v>
      </c>
      <c r="C564" s="2">
        <v>8.4</v>
      </c>
    </row>
    <row r="565" spans="1:3" x14ac:dyDescent="0.25">
      <c r="A565" s="2" t="s">
        <v>2070</v>
      </c>
      <c r="B565" s="2" t="s">
        <v>30</v>
      </c>
      <c r="C565" s="2">
        <v>7.1</v>
      </c>
    </row>
    <row r="566" spans="1:3" x14ac:dyDescent="0.25">
      <c r="A566" s="2" t="s">
        <v>2075</v>
      </c>
      <c r="B566" s="2" t="s">
        <v>30</v>
      </c>
      <c r="C566" s="2">
        <v>7.4</v>
      </c>
    </row>
    <row r="567" spans="1:3" x14ac:dyDescent="0.25">
      <c r="A567" s="2" t="s">
        <v>2079</v>
      </c>
      <c r="B567" s="2" t="s">
        <v>30</v>
      </c>
      <c r="C567" s="2">
        <v>6.9</v>
      </c>
    </row>
    <row r="568" spans="1:3" x14ac:dyDescent="0.25">
      <c r="A568" s="2" t="s">
        <v>2082</v>
      </c>
      <c r="B568" s="2" t="s">
        <v>30</v>
      </c>
      <c r="C568" s="2">
        <v>4.5</v>
      </c>
    </row>
    <row r="569" spans="1:3" x14ac:dyDescent="0.25">
      <c r="A569" s="2" t="s">
        <v>2087</v>
      </c>
      <c r="B569" s="2" t="s">
        <v>30</v>
      </c>
      <c r="C569" s="2">
        <v>7.1</v>
      </c>
    </row>
    <row r="570" spans="1:3" x14ac:dyDescent="0.25">
      <c r="A570" s="2" t="s">
        <v>2090</v>
      </c>
      <c r="B570" s="2" t="s">
        <v>30</v>
      </c>
      <c r="C570" s="2">
        <v>6.5</v>
      </c>
    </row>
    <row r="571" spans="1:3" x14ac:dyDescent="0.25">
      <c r="A571" s="2" t="s">
        <v>2092</v>
      </c>
      <c r="B571" s="2" t="s">
        <v>30</v>
      </c>
      <c r="C571" s="2">
        <v>5.3</v>
      </c>
    </row>
    <row r="572" spans="1:3" x14ac:dyDescent="0.25">
      <c r="A572" s="2" t="s">
        <v>2096</v>
      </c>
      <c r="B572" s="2" t="s">
        <v>30</v>
      </c>
      <c r="C572" s="2">
        <v>6.7</v>
      </c>
    </row>
    <row r="573" spans="1:3" x14ac:dyDescent="0.25">
      <c r="A573" s="2" t="s">
        <v>2100</v>
      </c>
      <c r="B573" s="2" t="s">
        <v>30</v>
      </c>
      <c r="C573" s="2">
        <v>7.2</v>
      </c>
    </row>
    <row r="574" spans="1:3" x14ac:dyDescent="0.25">
      <c r="A574" s="2" t="s">
        <v>2103</v>
      </c>
      <c r="B574" s="2" t="s">
        <v>30</v>
      </c>
      <c r="C574" s="2">
        <v>7.2</v>
      </c>
    </row>
    <row r="575" spans="1:3" x14ac:dyDescent="0.25">
      <c r="A575" s="2" t="s">
        <v>2106</v>
      </c>
      <c r="B575" s="2" t="s">
        <v>30</v>
      </c>
      <c r="C575" s="2">
        <v>5.5</v>
      </c>
    </row>
    <row r="576" spans="1:3" x14ac:dyDescent="0.25">
      <c r="A576" s="2" t="s">
        <v>2109</v>
      </c>
      <c r="B576" s="2" t="s">
        <v>30</v>
      </c>
      <c r="C576" s="2">
        <v>5.8</v>
      </c>
    </row>
    <row r="577" spans="1:3" x14ac:dyDescent="0.25">
      <c r="A577" s="2" t="s">
        <v>2114</v>
      </c>
      <c r="B577" s="2" t="s">
        <v>30</v>
      </c>
      <c r="C577" s="2">
        <v>6</v>
      </c>
    </row>
    <row r="578" spans="1:3" x14ac:dyDescent="0.25">
      <c r="A578" s="2" t="s">
        <v>2115</v>
      </c>
      <c r="B578" s="2" t="s">
        <v>30</v>
      </c>
      <c r="C578" s="2">
        <v>6.6</v>
      </c>
    </row>
    <row r="579" spans="1:3" x14ac:dyDescent="0.25">
      <c r="A579" s="2" t="s">
        <v>2117</v>
      </c>
      <c r="B579" s="2" t="s">
        <v>30</v>
      </c>
      <c r="C579" s="2">
        <v>8.3000000000000007</v>
      </c>
    </row>
    <row r="580" spans="1:3" x14ac:dyDescent="0.25">
      <c r="A580" s="2" t="s">
        <v>2118</v>
      </c>
      <c r="B580" s="2" t="s">
        <v>30</v>
      </c>
      <c r="C580" s="2">
        <v>6.7</v>
      </c>
    </row>
    <row r="581" spans="1:3" x14ac:dyDescent="0.25">
      <c r="A581" s="2" t="s">
        <v>1219</v>
      </c>
      <c r="B581" s="2" t="s">
        <v>30</v>
      </c>
      <c r="C581" s="2">
        <v>6</v>
      </c>
    </row>
    <row r="582" spans="1:3" x14ac:dyDescent="0.25">
      <c r="A582" s="2" t="s">
        <v>2120</v>
      </c>
      <c r="B582" s="2" t="s">
        <v>30</v>
      </c>
      <c r="C582" s="2">
        <v>7.1</v>
      </c>
    </row>
    <row r="583" spans="1:3" x14ac:dyDescent="0.25">
      <c r="A583" s="2" t="s">
        <v>2125</v>
      </c>
      <c r="B583" s="2" t="s">
        <v>30</v>
      </c>
      <c r="C583" s="2">
        <v>6</v>
      </c>
    </row>
    <row r="584" spans="1:3" x14ac:dyDescent="0.25">
      <c r="A584" s="2" t="s">
        <v>2130</v>
      </c>
      <c r="B584" s="2" t="s">
        <v>30</v>
      </c>
      <c r="C584" s="2">
        <v>6.9</v>
      </c>
    </row>
    <row r="585" spans="1:3" x14ac:dyDescent="0.25">
      <c r="A585" s="2" t="s">
        <v>2133</v>
      </c>
      <c r="B585" s="2" t="s">
        <v>30</v>
      </c>
      <c r="C585" s="2">
        <v>5.6</v>
      </c>
    </row>
    <row r="586" spans="1:3" x14ac:dyDescent="0.25">
      <c r="A586" s="2" t="s">
        <v>2135</v>
      </c>
      <c r="B586" s="2" t="s">
        <v>30</v>
      </c>
      <c r="C586" s="2">
        <v>5.6</v>
      </c>
    </row>
    <row r="587" spans="1:3" x14ac:dyDescent="0.25">
      <c r="A587" s="2" t="s">
        <v>2139</v>
      </c>
      <c r="B587" s="2" t="s">
        <v>30</v>
      </c>
      <c r="C587" s="2">
        <v>4.5</v>
      </c>
    </row>
    <row r="588" spans="1:3" x14ac:dyDescent="0.25">
      <c r="A588" s="2" t="s">
        <v>2141</v>
      </c>
      <c r="B588" s="2" t="s">
        <v>30</v>
      </c>
      <c r="C588" s="2">
        <v>7.1</v>
      </c>
    </row>
    <row r="589" spans="1:3" x14ac:dyDescent="0.25">
      <c r="A589" s="2" t="s">
        <v>2143</v>
      </c>
      <c r="B589" s="2" t="s">
        <v>30</v>
      </c>
      <c r="C589" s="2">
        <v>6.5</v>
      </c>
    </row>
    <row r="590" spans="1:3" x14ac:dyDescent="0.25">
      <c r="A590" s="2" t="s">
        <v>2147</v>
      </c>
      <c r="B590" s="2" t="s">
        <v>30</v>
      </c>
      <c r="C590" s="2">
        <v>6.4</v>
      </c>
    </row>
    <row r="591" spans="1:3" x14ac:dyDescent="0.25">
      <c r="A591" s="2" t="s">
        <v>2149</v>
      </c>
      <c r="B591" s="2" t="s">
        <v>30</v>
      </c>
      <c r="C591" s="2">
        <v>5.8</v>
      </c>
    </row>
    <row r="592" spans="1:3" x14ac:dyDescent="0.25">
      <c r="A592" s="2" t="s">
        <v>2151</v>
      </c>
      <c r="B592" s="2" t="s">
        <v>30</v>
      </c>
      <c r="C592" s="2">
        <v>8</v>
      </c>
    </row>
    <row r="593" spans="1:3" x14ac:dyDescent="0.25">
      <c r="A593" s="2" t="s">
        <v>2155</v>
      </c>
      <c r="B593" s="2" t="s">
        <v>30</v>
      </c>
      <c r="C593" s="2">
        <v>6.2</v>
      </c>
    </row>
    <row r="594" spans="1:3" x14ac:dyDescent="0.25">
      <c r="A594" s="2" t="s">
        <v>2159</v>
      </c>
      <c r="B594" s="2" t="s">
        <v>30</v>
      </c>
      <c r="C594" s="2">
        <v>7.2</v>
      </c>
    </row>
    <row r="595" spans="1:3" x14ac:dyDescent="0.25">
      <c r="A595" s="2" t="s">
        <v>2161</v>
      </c>
      <c r="B595" s="2" t="s">
        <v>30</v>
      </c>
      <c r="C595" s="2">
        <v>6.1</v>
      </c>
    </row>
    <row r="596" spans="1:3" x14ac:dyDescent="0.25">
      <c r="A596" s="2" t="s">
        <v>2163</v>
      </c>
      <c r="B596" s="2" t="s">
        <v>30</v>
      </c>
      <c r="C596" s="2">
        <v>7.6</v>
      </c>
    </row>
    <row r="597" spans="1:3" x14ac:dyDescent="0.25">
      <c r="A597" s="2" t="s">
        <v>2165</v>
      </c>
      <c r="B597" s="2" t="s">
        <v>30</v>
      </c>
      <c r="C597" s="2">
        <v>6.3</v>
      </c>
    </row>
    <row r="598" spans="1:3" x14ac:dyDescent="0.25">
      <c r="A598" s="2" t="s">
        <v>2170</v>
      </c>
      <c r="B598" s="2" t="s">
        <v>30</v>
      </c>
      <c r="C598" s="2">
        <v>6.3</v>
      </c>
    </row>
    <row r="599" spans="1:3" x14ac:dyDescent="0.25">
      <c r="A599" s="2" t="s">
        <v>2172</v>
      </c>
      <c r="B599" s="2" t="s">
        <v>30</v>
      </c>
      <c r="C599" s="2">
        <v>6.3</v>
      </c>
    </row>
    <row r="600" spans="1:3" x14ac:dyDescent="0.25">
      <c r="A600" s="2" t="s">
        <v>2175</v>
      </c>
      <c r="B600" s="2" t="s">
        <v>30</v>
      </c>
      <c r="C600" s="2">
        <v>7.7</v>
      </c>
    </row>
    <row r="601" spans="1:3" x14ac:dyDescent="0.25">
      <c r="A601" s="2" t="s">
        <v>2178</v>
      </c>
      <c r="B601" s="2" t="s">
        <v>30</v>
      </c>
      <c r="C601" s="2">
        <v>7</v>
      </c>
    </row>
    <row r="602" spans="1:3" x14ac:dyDescent="0.25">
      <c r="A602" s="2" t="s">
        <v>2180</v>
      </c>
      <c r="B602" s="2" t="s">
        <v>30</v>
      </c>
      <c r="C602" s="2">
        <v>5.3</v>
      </c>
    </row>
    <row r="603" spans="1:3" x14ac:dyDescent="0.25">
      <c r="A603" s="2" t="s">
        <v>2183</v>
      </c>
      <c r="B603" s="2" t="s">
        <v>30</v>
      </c>
      <c r="C603" s="2">
        <v>5.6</v>
      </c>
    </row>
    <row r="604" spans="1:3" x14ac:dyDescent="0.25">
      <c r="A604" s="2" t="s">
        <v>2188</v>
      </c>
      <c r="B604" s="2" t="s">
        <v>30</v>
      </c>
      <c r="C604" s="2">
        <v>5.2</v>
      </c>
    </row>
    <row r="605" spans="1:3" x14ac:dyDescent="0.25">
      <c r="A605" s="2" t="s">
        <v>2191</v>
      </c>
      <c r="B605" s="2" t="s">
        <v>30</v>
      </c>
      <c r="C605" s="2">
        <v>5.4</v>
      </c>
    </row>
    <row r="606" spans="1:3" x14ac:dyDescent="0.25">
      <c r="A606" s="2" t="s">
        <v>2196</v>
      </c>
      <c r="B606" s="2" t="s">
        <v>30</v>
      </c>
      <c r="C606" s="2">
        <v>6.4</v>
      </c>
    </row>
    <row r="607" spans="1:3" x14ac:dyDescent="0.25">
      <c r="A607" s="2" t="s">
        <v>2201</v>
      </c>
      <c r="B607" s="2" t="s">
        <v>30</v>
      </c>
      <c r="C607" s="2">
        <v>5.9</v>
      </c>
    </row>
    <row r="608" spans="1:3" x14ac:dyDescent="0.25">
      <c r="A608" s="2" t="s">
        <v>2204</v>
      </c>
      <c r="B608" s="2" t="s">
        <v>30</v>
      </c>
      <c r="C608" s="2">
        <v>6.3</v>
      </c>
    </row>
    <row r="609" spans="1:3" x14ac:dyDescent="0.25">
      <c r="A609" s="2" t="s">
        <v>2207</v>
      </c>
      <c r="B609" s="2" t="s">
        <v>30</v>
      </c>
      <c r="C609" s="2">
        <v>6.5</v>
      </c>
    </row>
    <row r="610" spans="1:3" x14ac:dyDescent="0.25">
      <c r="A610" s="2" t="s">
        <v>2209</v>
      </c>
      <c r="B610" s="2" t="s">
        <v>30</v>
      </c>
      <c r="C610" s="2">
        <v>3</v>
      </c>
    </row>
    <row r="611" spans="1:3" x14ac:dyDescent="0.25">
      <c r="A611" s="2" t="s">
        <v>2212</v>
      </c>
      <c r="B611" s="2" t="s">
        <v>30</v>
      </c>
      <c r="C611" s="2">
        <v>3.6</v>
      </c>
    </row>
    <row r="612" spans="1:3" x14ac:dyDescent="0.25">
      <c r="A612" s="2" t="s">
        <v>2216</v>
      </c>
      <c r="B612" s="2" t="s">
        <v>30</v>
      </c>
      <c r="C612" s="2">
        <v>5.8</v>
      </c>
    </row>
    <row r="613" spans="1:3" x14ac:dyDescent="0.25">
      <c r="A613" s="2" t="s">
        <v>2220</v>
      </c>
      <c r="B613" s="2" t="s">
        <v>30</v>
      </c>
      <c r="C613" s="2">
        <v>6.2</v>
      </c>
    </row>
    <row r="614" spans="1:3" x14ac:dyDescent="0.25">
      <c r="A614" s="2" t="s">
        <v>2223</v>
      </c>
      <c r="B614" s="2" t="s">
        <v>30</v>
      </c>
      <c r="C614" s="2">
        <v>5.6</v>
      </c>
    </row>
    <row r="615" spans="1:3" x14ac:dyDescent="0.25">
      <c r="A615" s="2" t="s">
        <v>2226</v>
      </c>
      <c r="B615" s="2" t="s">
        <v>30</v>
      </c>
      <c r="C615" s="2">
        <v>5.4</v>
      </c>
    </row>
    <row r="616" spans="1:3" x14ac:dyDescent="0.25">
      <c r="A616" s="2" t="s">
        <v>2230</v>
      </c>
      <c r="B616" s="2" t="s">
        <v>30</v>
      </c>
      <c r="C616" s="2">
        <v>6.1</v>
      </c>
    </row>
    <row r="617" spans="1:3" x14ac:dyDescent="0.25">
      <c r="A617" s="2" t="s">
        <v>2234</v>
      </c>
      <c r="B617" s="2" t="s">
        <v>30</v>
      </c>
      <c r="C617" s="2">
        <v>4.2</v>
      </c>
    </row>
    <row r="618" spans="1:3" x14ac:dyDescent="0.25">
      <c r="A618" s="2" t="s">
        <v>2239</v>
      </c>
      <c r="B618" s="2" t="s">
        <v>30</v>
      </c>
      <c r="C618" s="2">
        <v>6.7</v>
      </c>
    </row>
    <row r="619" spans="1:3" x14ac:dyDescent="0.25">
      <c r="A619" s="2" t="s">
        <v>2243</v>
      </c>
      <c r="B619" s="2" t="s">
        <v>30</v>
      </c>
      <c r="C619" s="2">
        <v>4.2</v>
      </c>
    </row>
    <row r="620" spans="1:3" x14ac:dyDescent="0.25">
      <c r="A620" s="2" t="s">
        <v>2246</v>
      </c>
      <c r="B620" s="2" t="s">
        <v>30</v>
      </c>
      <c r="C620" s="2">
        <v>6.4</v>
      </c>
    </row>
    <row r="621" spans="1:3" x14ac:dyDescent="0.25">
      <c r="A621" s="2" t="s">
        <v>2249</v>
      </c>
      <c r="B621" s="2" t="s">
        <v>30</v>
      </c>
      <c r="C621" s="2">
        <v>4.9000000000000004</v>
      </c>
    </row>
    <row r="622" spans="1:3" x14ac:dyDescent="0.25">
      <c r="A622" s="2" t="s">
        <v>2250</v>
      </c>
      <c r="B622" s="2" t="s">
        <v>30</v>
      </c>
      <c r="C622" s="2">
        <v>6.8</v>
      </c>
    </row>
    <row r="623" spans="1:3" x14ac:dyDescent="0.25">
      <c r="A623" s="2" t="s">
        <v>2252</v>
      </c>
      <c r="B623" s="2" t="s">
        <v>30</v>
      </c>
      <c r="C623" s="2">
        <v>7.7</v>
      </c>
    </row>
    <row r="624" spans="1:3" x14ac:dyDescent="0.25">
      <c r="A624" s="2" t="s">
        <v>2257</v>
      </c>
      <c r="B624" s="2" t="s">
        <v>30</v>
      </c>
      <c r="C624" s="2">
        <v>5.6</v>
      </c>
    </row>
    <row r="625" spans="1:3" x14ac:dyDescent="0.25">
      <c r="A625" s="2" t="s">
        <v>2259</v>
      </c>
      <c r="B625" s="2" t="s">
        <v>30</v>
      </c>
      <c r="C625" s="2">
        <v>6.4</v>
      </c>
    </row>
    <row r="626" spans="1:3" x14ac:dyDescent="0.25">
      <c r="A626" s="2" t="s">
        <v>2264</v>
      </c>
      <c r="B626" s="2" t="s">
        <v>30</v>
      </c>
      <c r="C626" s="2">
        <v>7.2</v>
      </c>
    </row>
    <row r="627" spans="1:3" x14ac:dyDescent="0.25">
      <c r="A627" s="2" t="s">
        <v>2268</v>
      </c>
      <c r="B627" s="2" t="s">
        <v>30</v>
      </c>
      <c r="C627" s="2">
        <v>6</v>
      </c>
    </row>
    <row r="628" spans="1:3" x14ac:dyDescent="0.25">
      <c r="A628" s="2" t="s">
        <v>2270</v>
      </c>
      <c r="B628" s="2" t="s">
        <v>30</v>
      </c>
      <c r="C628" s="2">
        <v>5.9</v>
      </c>
    </row>
    <row r="629" spans="1:3" x14ac:dyDescent="0.25">
      <c r="A629" s="2" t="s">
        <v>2273</v>
      </c>
      <c r="B629" s="2" t="s">
        <v>30</v>
      </c>
      <c r="C629" s="2">
        <v>7.9</v>
      </c>
    </row>
    <row r="630" spans="1:3" x14ac:dyDescent="0.25">
      <c r="A630" s="2" t="s">
        <v>2277</v>
      </c>
      <c r="B630" s="2" t="s">
        <v>30</v>
      </c>
      <c r="C630" s="2">
        <v>6.8</v>
      </c>
    </row>
    <row r="631" spans="1:3" x14ac:dyDescent="0.25">
      <c r="A631" s="2" t="s">
        <v>2280</v>
      </c>
      <c r="B631" s="2" t="s">
        <v>30</v>
      </c>
      <c r="C631" s="2">
        <v>7.1</v>
      </c>
    </row>
    <row r="632" spans="1:3" x14ac:dyDescent="0.25">
      <c r="A632" s="2" t="s">
        <v>2282</v>
      </c>
      <c r="B632" s="2" t="s">
        <v>30</v>
      </c>
      <c r="C632" s="2">
        <v>5.9</v>
      </c>
    </row>
    <row r="633" spans="1:3" x14ac:dyDescent="0.25">
      <c r="A633" s="2" t="s">
        <v>2283</v>
      </c>
      <c r="B633" s="2" t="s">
        <v>30</v>
      </c>
      <c r="C633" s="2">
        <v>5.9</v>
      </c>
    </row>
    <row r="634" spans="1:3" x14ac:dyDescent="0.25">
      <c r="A634" s="2" t="s">
        <v>2285</v>
      </c>
      <c r="B634" s="2" t="s">
        <v>30</v>
      </c>
      <c r="C634" s="2">
        <v>6.2</v>
      </c>
    </row>
    <row r="635" spans="1:3" x14ac:dyDescent="0.25">
      <c r="A635" s="2" t="s">
        <v>2291</v>
      </c>
      <c r="B635" s="2" t="s">
        <v>30</v>
      </c>
      <c r="C635" s="2">
        <v>7</v>
      </c>
    </row>
    <row r="636" spans="1:3" x14ac:dyDescent="0.25">
      <c r="A636" s="2" t="s">
        <v>2294</v>
      </c>
      <c r="B636" s="2" t="s">
        <v>30</v>
      </c>
      <c r="C636" s="2">
        <v>5.4</v>
      </c>
    </row>
    <row r="637" spans="1:3" x14ac:dyDescent="0.25">
      <c r="A637" s="2" t="s">
        <v>2296</v>
      </c>
      <c r="B637" s="2" t="s">
        <v>30</v>
      </c>
      <c r="C637" s="2">
        <v>8.6</v>
      </c>
    </row>
    <row r="638" spans="1:3" x14ac:dyDescent="0.25">
      <c r="A638" s="2" t="s">
        <v>2298</v>
      </c>
      <c r="B638" s="2" t="s">
        <v>30</v>
      </c>
      <c r="C638" s="2">
        <v>6.5</v>
      </c>
    </row>
    <row r="639" spans="1:3" x14ac:dyDescent="0.25">
      <c r="A639" s="2" t="s">
        <v>2301</v>
      </c>
      <c r="B639" s="2" t="s">
        <v>30</v>
      </c>
      <c r="C639" s="2">
        <v>6.4</v>
      </c>
    </row>
    <row r="640" spans="1:3" x14ac:dyDescent="0.25">
      <c r="A640" s="2" t="s">
        <v>2302</v>
      </c>
      <c r="B640" s="2" t="s">
        <v>30</v>
      </c>
      <c r="C640" s="2">
        <v>7.6</v>
      </c>
    </row>
    <row r="641" spans="1:3" x14ac:dyDescent="0.25">
      <c r="A641" s="2" t="s">
        <v>2304</v>
      </c>
      <c r="B641" s="2" t="s">
        <v>30</v>
      </c>
      <c r="C641" s="2">
        <v>5.5</v>
      </c>
    </row>
    <row r="642" spans="1:3" x14ac:dyDescent="0.25">
      <c r="A642" s="2" t="s">
        <v>2306</v>
      </c>
      <c r="B642" s="2" t="s">
        <v>30</v>
      </c>
      <c r="C642" s="2">
        <v>7.4</v>
      </c>
    </row>
    <row r="643" spans="1:3" x14ac:dyDescent="0.25">
      <c r="A643" s="2" t="s">
        <v>2308</v>
      </c>
      <c r="B643" s="2" t="s">
        <v>30</v>
      </c>
      <c r="C643" s="2">
        <v>8.6999999999999993</v>
      </c>
    </row>
    <row r="644" spans="1:3" x14ac:dyDescent="0.25">
      <c r="A644" s="2" t="s">
        <v>2311</v>
      </c>
      <c r="B644" s="2" t="s">
        <v>30</v>
      </c>
      <c r="C644" s="2">
        <v>7.6</v>
      </c>
    </row>
    <row r="645" spans="1:3" x14ac:dyDescent="0.25">
      <c r="A645" s="2" t="s">
        <v>866</v>
      </c>
      <c r="B645" s="2" t="s">
        <v>30</v>
      </c>
      <c r="C645" s="2">
        <v>7.5</v>
      </c>
    </row>
    <row r="646" spans="1:3" x14ac:dyDescent="0.25">
      <c r="A646" s="2" t="s">
        <v>2316</v>
      </c>
      <c r="B646" s="2" t="s">
        <v>30</v>
      </c>
      <c r="C646" s="2">
        <v>5.5</v>
      </c>
    </row>
    <row r="647" spans="1:3" x14ac:dyDescent="0.25">
      <c r="A647" s="2" t="s">
        <v>2319</v>
      </c>
      <c r="B647" s="2" t="s">
        <v>30</v>
      </c>
      <c r="C647" s="2">
        <v>7.6</v>
      </c>
    </row>
    <row r="648" spans="1:3" x14ac:dyDescent="0.25">
      <c r="A648" s="2" t="s">
        <v>2322</v>
      </c>
      <c r="B648" s="2" t="s">
        <v>30</v>
      </c>
      <c r="C648" s="2">
        <v>6.5</v>
      </c>
    </row>
    <row r="649" spans="1:3" x14ac:dyDescent="0.25">
      <c r="A649" s="2" t="s">
        <v>2323</v>
      </c>
      <c r="B649" s="2" t="s">
        <v>30</v>
      </c>
      <c r="C649" s="2">
        <v>6.9</v>
      </c>
    </row>
    <row r="650" spans="1:3" x14ac:dyDescent="0.25">
      <c r="A650" s="2" t="s">
        <v>2327</v>
      </c>
      <c r="B650" s="2" t="s">
        <v>30</v>
      </c>
      <c r="C650" s="2">
        <v>6.7</v>
      </c>
    </row>
    <row r="651" spans="1:3" x14ac:dyDescent="0.25">
      <c r="A651" s="2" t="s">
        <v>2329</v>
      </c>
      <c r="B651" s="2" t="s">
        <v>30</v>
      </c>
      <c r="C651" s="2">
        <v>6.6</v>
      </c>
    </row>
    <row r="652" spans="1:3" x14ac:dyDescent="0.25">
      <c r="A652" s="2" t="s">
        <v>2334</v>
      </c>
      <c r="B652" s="2" t="s">
        <v>30</v>
      </c>
      <c r="C652" s="2">
        <v>7.2</v>
      </c>
    </row>
    <row r="653" spans="1:3" x14ac:dyDescent="0.25">
      <c r="A653" s="2" t="s">
        <v>2338</v>
      </c>
      <c r="B653" s="2" t="s">
        <v>30</v>
      </c>
      <c r="C653" s="2">
        <v>6.4</v>
      </c>
    </row>
    <row r="654" spans="1:3" x14ac:dyDescent="0.25">
      <c r="A654" s="2" t="s">
        <v>2341</v>
      </c>
      <c r="B654" s="2" t="s">
        <v>30</v>
      </c>
      <c r="C654" s="2">
        <v>6.4</v>
      </c>
    </row>
    <row r="655" spans="1:3" x14ac:dyDescent="0.25">
      <c r="A655" s="2" t="s">
        <v>2344</v>
      </c>
      <c r="B655" s="2" t="s">
        <v>30</v>
      </c>
      <c r="C655" s="2">
        <v>6</v>
      </c>
    </row>
    <row r="656" spans="1:3" x14ac:dyDescent="0.25">
      <c r="A656" s="2" t="s">
        <v>2346</v>
      </c>
      <c r="B656" s="2" t="s">
        <v>30</v>
      </c>
      <c r="C656" s="2">
        <v>6.1</v>
      </c>
    </row>
    <row r="657" spans="1:3" x14ac:dyDescent="0.25">
      <c r="A657" s="2" t="s">
        <v>2349</v>
      </c>
      <c r="B657" s="2" t="s">
        <v>30</v>
      </c>
      <c r="C657" s="2">
        <v>6</v>
      </c>
    </row>
    <row r="658" spans="1:3" x14ac:dyDescent="0.25">
      <c r="A658" s="2" t="s">
        <v>2350</v>
      </c>
      <c r="B658" s="2" t="s">
        <v>30</v>
      </c>
      <c r="C658" s="2">
        <v>6.4</v>
      </c>
    </row>
    <row r="659" spans="1:3" x14ac:dyDescent="0.25">
      <c r="A659" s="2" t="s">
        <v>2353</v>
      </c>
      <c r="B659" s="2" t="s">
        <v>30</v>
      </c>
      <c r="C659" s="2">
        <v>6.4</v>
      </c>
    </row>
    <row r="660" spans="1:3" x14ac:dyDescent="0.25">
      <c r="A660" s="2" t="s">
        <v>2357</v>
      </c>
      <c r="B660" s="2" t="s">
        <v>30</v>
      </c>
      <c r="C660" s="2">
        <v>7.3</v>
      </c>
    </row>
    <row r="661" spans="1:3" x14ac:dyDescent="0.25">
      <c r="A661" s="2" t="s">
        <v>2361</v>
      </c>
      <c r="B661" s="2" t="s">
        <v>30</v>
      </c>
      <c r="C661" s="2">
        <v>5.2</v>
      </c>
    </row>
    <row r="662" spans="1:3" x14ac:dyDescent="0.25">
      <c r="A662" s="2" t="s">
        <v>2364</v>
      </c>
      <c r="B662" s="2" t="s">
        <v>30</v>
      </c>
      <c r="C662" s="2">
        <v>6.6</v>
      </c>
    </row>
    <row r="663" spans="1:3" x14ac:dyDescent="0.25">
      <c r="A663" s="2" t="s">
        <v>2367</v>
      </c>
      <c r="B663" s="2" t="s">
        <v>30</v>
      </c>
      <c r="C663" s="2">
        <v>6.3</v>
      </c>
    </row>
    <row r="664" spans="1:3" x14ac:dyDescent="0.25">
      <c r="A664" s="2" t="s">
        <v>2372</v>
      </c>
      <c r="B664" s="2" t="s">
        <v>30</v>
      </c>
      <c r="C664" s="2">
        <v>5.9</v>
      </c>
    </row>
    <row r="665" spans="1:3" x14ac:dyDescent="0.25">
      <c r="A665" s="2" t="s">
        <v>2375</v>
      </c>
      <c r="B665" s="2" t="s">
        <v>30</v>
      </c>
      <c r="C665" s="2">
        <v>6.4</v>
      </c>
    </row>
    <row r="666" spans="1:3" x14ac:dyDescent="0.25">
      <c r="A666" s="2" t="s">
        <v>2378</v>
      </c>
      <c r="B666" s="2" t="s">
        <v>30</v>
      </c>
      <c r="C666" s="2">
        <v>6.7</v>
      </c>
    </row>
    <row r="667" spans="1:3" x14ac:dyDescent="0.25">
      <c r="A667" s="2" t="s">
        <v>2380</v>
      </c>
      <c r="B667" s="2" t="s">
        <v>30</v>
      </c>
      <c r="C667" s="2">
        <v>5.4</v>
      </c>
    </row>
    <row r="668" spans="1:3" x14ac:dyDescent="0.25">
      <c r="A668" s="2" t="s">
        <v>2381</v>
      </c>
      <c r="B668" s="2" t="s">
        <v>30</v>
      </c>
      <c r="C668" s="2">
        <v>6.4</v>
      </c>
    </row>
    <row r="669" spans="1:3" x14ac:dyDescent="0.25">
      <c r="A669" s="2" t="s">
        <v>2384</v>
      </c>
      <c r="B669" s="2" t="s">
        <v>30</v>
      </c>
      <c r="C669" s="2">
        <v>6.7</v>
      </c>
    </row>
    <row r="670" spans="1:3" x14ac:dyDescent="0.25">
      <c r="A670" s="2" t="s">
        <v>2388</v>
      </c>
      <c r="B670" s="2" t="s">
        <v>30</v>
      </c>
      <c r="C670" s="2">
        <v>6.2</v>
      </c>
    </row>
    <row r="671" spans="1:3" x14ac:dyDescent="0.25">
      <c r="A671" s="2" t="s">
        <v>2390</v>
      </c>
      <c r="B671" s="2" t="s">
        <v>30</v>
      </c>
      <c r="C671" s="2">
        <v>6.1</v>
      </c>
    </row>
    <row r="672" spans="1:3" x14ac:dyDescent="0.25">
      <c r="A672" s="2" t="s">
        <v>2393</v>
      </c>
      <c r="B672" s="2" t="s">
        <v>30</v>
      </c>
      <c r="C672" s="2">
        <v>8.8000000000000007</v>
      </c>
    </row>
    <row r="673" spans="1:3" x14ac:dyDescent="0.25">
      <c r="A673" s="2" t="s">
        <v>2397</v>
      </c>
      <c r="B673" s="2" t="s">
        <v>30</v>
      </c>
      <c r="C673" s="2">
        <v>7.1</v>
      </c>
    </row>
    <row r="674" spans="1:3" x14ac:dyDescent="0.25">
      <c r="A674" s="2" t="s">
        <v>2400</v>
      </c>
      <c r="B674" s="2" t="s">
        <v>30</v>
      </c>
      <c r="C674" s="2">
        <v>5.7</v>
      </c>
    </row>
    <row r="675" spans="1:3" x14ac:dyDescent="0.25">
      <c r="A675" s="2" t="s">
        <v>2402</v>
      </c>
      <c r="B675" s="2" t="s">
        <v>30</v>
      </c>
      <c r="C675" s="2">
        <v>5</v>
      </c>
    </row>
    <row r="676" spans="1:3" x14ac:dyDescent="0.25">
      <c r="A676" s="2" t="s">
        <v>2407</v>
      </c>
      <c r="B676" s="2" t="s">
        <v>30</v>
      </c>
      <c r="C676" s="2">
        <v>5.0999999999999996</v>
      </c>
    </row>
    <row r="677" spans="1:3" x14ac:dyDescent="0.25">
      <c r="A677" s="2" t="s">
        <v>2411</v>
      </c>
      <c r="B677" s="2" t="s">
        <v>30</v>
      </c>
      <c r="C677" s="2">
        <v>6.9</v>
      </c>
    </row>
    <row r="678" spans="1:3" x14ac:dyDescent="0.25">
      <c r="A678" s="2" t="s">
        <v>2413</v>
      </c>
      <c r="B678" s="2" t="s">
        <v>30</v>
      </c>
      <c r="C678" s="2">
        <v>4.8</v>
      </c>
    </row>
    <row r="679" spans="1:3" x14ac:dyDescent="0.25">
      <c r="A679" s="2" t="s">
        <v>2415</v>
      </c>
      <c r="B679" s="2" t="s">
        <v>30</v>
      </c>
      <c r="C679" s="2">
        <v>6.5</v>
      </c>
    </row>
    <row r="680" spans="1:3" x14ac:dyDescent="0.25">
      <c r="A680" s="2" t="s">
        <v>2417</v>
      </c>
      <c r="B680" s="2" t="s">
        <v>30</v>
      </c>
      <c r="C680" s="2">
        <v>5.0999999999999996</v>
      </c>
    </row>
    <row r="681" spans="1:3" x14ac:dyDescent="0.25">
      <c r="A681" s="2" t="s">
        <v>2422</v>
      </c>
      <c r="B681" s="2" t="s">
        <v>30</v>
      </c>
      <c r="C681" s="2">
        <v>7.1</v>
      </c>
    </row>
    <row r="682" spans="1:3" x14ac:dyDescent="0.25">
      <c r="A682" s="2" t="s">
        <v>2427</v>
      </c>
      <c r="B682" s="2" t="s">
        <v>30</v>
      </c>
      <c r="C682" s="2">
        <v>7.5</v>
      </c>
    </row>
    <row r="683" spans="1:3" x14ac:dyDescent="0.25">
      <c r="A683" s="2" t="s">
        <v>2430</v>
      </c>
      <c r="B683" s="2" t="s">
        <v>30</v>
      </c>
      <c r="C683" s="2">
        <v>6.2</v>
      </c>
    </row>
    <row r="684" spans="1:3" x14ac:dyDescent="0.25">
      <c r="A684" s="2" t="s">
        <v>2432</v>
      </c>
      <c r="B684" s="2" t="s">
        <v>30</v>
      </c>
      <c r="C684" s="2">
        <v>6.3</v>
      </c>
    </row>
    <row r="685" spans="1:3" x14ac:dyDescent="0.25">
      <c r="A685" s="2" t="s">
        <v>2435</v>
      </c>
      <c r="B685" s="2" t="s">
        <v>30</v>
      </c>
      <c r="C685" s="2">
        <v>8.1</v>
      </c>
    </row>
    <row r="686" spans="1:3" x14ac:dyDescent="0.25">
      <c r="A686" s="2" t="s">
        <v>2438</v>
      </c>
      <c r="B686" s="2" t="s">
        <v>30</v>
      </c>
      <c r="C686" s="2">
        <v>6.6</v>
      </c>
    </row>
    <row r="687" spans="1:3" x14ac:dyDescent="0.25">
      <c r="A687" s="2" t="s">
        <v>2441</v>
      </c>
      <c r="B687" s="2" t="s">
        <v>30</v>
      </c>
      <c r="C687" s="2">
        <v>6.9</v>
      </c>
    </row>
    <row r="688" spans="1:3" x14ac:dyDescent="0.25">
      <c r="A688" s="2" t="s">
        <v>2445</v>
      </c>
      <c r="B688" s="2" t="s">
        <v>1272</v>
      </c>
      <c r="C688" s="2">
        <v>6.1</v>
      </c>
    </row>
    <row r="689" spans="1:3" x14ac:dyDescent="0.25">
      <c r="A689" s="2" t="s">
        <v>2449</v>
      </c>
      <c r="B689" s="2" t="s">
        <v>30</v>
      </c>
      <c r="C689" s="2">
        <v>4.3</v>
      </c>
    </row>
    <row r="690" spans="1:3" x14ac:dyDescent="0.25">
      <c r="A690" s="2" t="s">
        <v>2452</v>
      </c>
      <c r="B690" s="2" t="s">
        <v>30</v>
      </c>
      <c r="C690" s="2">
        <v>6.6</v>
      </c>
    </row>
    <row r="691" spans="1:3" x14ac:dyDescent="0.25">
      <c r="A691" s="2" t="s">
        <v>2456</v>
      </c>
      <c r="B691" s="2" t="s">
        <v>30</v>
      </c>
      <c r="C691" s="2">
        <v>6.8</v>
      </c>
    </row>
    <row r="692" spans="1:3" x14ac:dyDescent="0.25">
      <c r="A692" s="2" t="s">
        <v>2460</v>
      </c>
      <c r="B692" s="2" t="s">
        <v>30</v>
      </c>
      <c r="C692" s="2">
        <v>3.8</v>
      </c>
    </row>
    <row r="693" spans="1:3" x14ac:dyDescent="0.25">
      <c r="A693" s="2" t="s">
        <v>2462</v>
      </c>
      <c r="B693" s="2" t="s">
        <v>30</v>
      </c>
      <c r="C693" s="2">
        <v>5.9</v>
      </c>
    </row>
    <row r="694" spans="1:3" x14ac:dyDescent="0.25">
      <c r="A694" s="2" t="s">
        <v>2466</v>
      </c>
      <c r="B694" s="2" t="s">
        <v>30</v>
      </c>
      <c r="C694" s="2">
        <v>7.9</v>
      </c>
    </row>
    <row r="695" spans="1:3" x14ac:dyDescent="0.25">
      <c r="A695" s="2" t="s">
        <v>2469</v>
      </c>
      <c r="B695" s="2" t="s">
        <v>30</v>
      </c>
      <c r="C695" s="2">
        <v>6.3</v>
      </c>
    </row>
    <row r="696" spans="1:3" x14ac:dyDescent="0.25">
      <c r="A696" s="2" t="s">
        <v>2472</v>
      </c>
      <c r="B696" s="2" t="s">
        <v>30</v>
      </c>
      <c r="C696" s="2">
        <v>5.5</v>
      </c>
    </row>
    <row r="697" spans="1:3" x14ac:dyDescent="0.25">
      <c r="A697" s="2" t="s">
        <v>2474</v>
      </c>
      <c r="B697" s="2" t="s">
        <v>30</v>
      </c>
      <c r="C697" s="2">
        <v>7.7</v>
      </c>
    </row>
    <row r="698" spans="1:3" x14ac:dyDescent="0.25">
      <c r="A698" s="2" t="s">
        <v>2476</v>
      </c>
      <c r="B698" s="2" t="s">
        <v>30</v>
      </c>
      <c r="C698" s="2">
        <v>6.3</v>
      </c>
    </row>
    <row r="699" spans="1:3" x14ac:dyDescent="0.25">
      <c r="A699" s="2" t="s">
        <v>2481</v>
      </c>
      <c r="B699" s="2" t="s">
        <v>30</v>
      </c>
      <c r="C699" s="2">
        <v>7.1</v>
      </c>
    </row>
    <row r="700" spans="1:3" x14ac:dyDescent="0.25">
      <c r="A700" s="2" t="s">
        <v>2484</v>
      </c>
      <c r="B700" s="2" t="s">
        <v>30</v>
      </c>
      <c r="C700" s="2">
        <v>8.5</v>
      </c>
    </row>
    <row r="701" spans="1:3" x14ac:dyDescent="0.25">
      <c r="A701" s="2" t="s">
        <v>2487</v>
      </c>
      <c r="B701" s="2" t="s">
        <v>30</v>
      </c>
      <c r="C701" s="2">
        <v>5.9</v>
      </c>
    </row>
    <row r="702" spans="1:3" x14ac:dyDescent="0.25">
      <c r="A702" s="2" t="s">
        <v>2489</v>
      </c>
      <c r="B702" s="2" t="s">
        <v>30</v>
      </c>
      <c r="C702" s="2">
        <v>5.8</v>
      </c>
    </row>
    <row r="703" spans="1:3" x14ac:dyDescent="0.25">
      <c r="A703" s="2" t="s">
        <v>2491</v>
      </c>
      <c r="B703" s="2" t="s">
        <v>30</v>
      </c>
      <c r="C703" s="2">
        <v>8.1</v>
      </c>
    </row>
    <row r="704" spans="1:3" x14ac:dyDescent="0.25">
      <c r="A704" s="2" t="s">
        <v>2494</v>
      </c>
      <c r="B704" s="2" t="s">
        <v>30</v>
      </c>
      <c r="C704" s="2">
        <v>7.9</v>
      </c>
    </row>
    <row r="705" spans="1:3" x14ac:dyDescent="0.25">
      <c r="A705" s="2" t="s">
        <v>2496</v>
      </c>
      <c r="B705" s="2" t="s">
        <v>30</v>
      </c>
      <c r="C705" s="2">
        <v>7.2</v>
      </c>
    </row>
    <row r="706" spans="1:3" x14ac:dyDescent="0.25">
      <c r="A706" s="2" t="s">
        <v>2498</v>
      </c>
      <c r="B706" s="2" t="s">
        <v>30</v>
      </c>
      <c r="C706" s="2">
        <v>6.3</v>
      </c>
    </row>
    <row r="707" spans="1:3" x14ac:dyDescent="0.25">
      <c r="A707" s="2" t="s">
        <v>2500</v>
      </c>
      <c r="B707" s="2" t="s">
        <v>30</v>
      </c>
      <c r="C707" s="2">
        <v>8.1</v>
      </c>
    </row>
    <row r="708" spans="1:3" x14ac:dyDescent="0.25">
      <c r="A708" s="2" t="s">
        <v>2505</v>
      </c>
      <c r="B708" s="2" t="s">
        <v>30</v>
      </c>
      <c r="C708" s="2">
        <v>7</v>
      </c>
    </row>
    <row r="709" spans="1:3" x14ac:dyDescent="0.25">
      <c r="A709" s="2" t="s">
        <v>2508</v>
      </c>
      <c r="B709" s="2" t="s">
        <v>30</v>
      </c>
      <c r="C709" s="2">
        <v>5.5</v>
      </c>
    </row>
    <row r="710" spans="1:3" x14ac:dyDescent="0.25">
      <c r="A710" s="2" t="s">
        <v>2510</v>
      </c>
      <c r="B710" s="2" t="s">
        <v>30</v>
      </c>
      <c r="C710" s="2">
        <v>6.7</v>
      </c>
    </row>
    <row r="711" spans="1:3" x14ac:dyDescent="0.25">
      <c r="A711" s="2" t="s">
        <v>2513</v>
      </c>
      <c r="B711" s="2" t="s">
        <v>30</v>
      </c>
      <c r="C711" s="2">
        <v>5.2</v>
      </c>
    </row>
    <row r="712" spans="1:3" x14ac:dyDescent="0.25">
      <c r="A712" s="2" t="s">
        <v>2515</v>
      </c>
      <c r="B712" s="2" t="s">
        <v>30</v>
      </c>
      <c r="C712" s="2">
        <v>7</v>
      </c>
    </row>
    <row r="713" spans="1:3" x14ac:dyDescent="0.25">
      <c r="A713" s="2" t="s">
        <v>2519</v>
      </c>
      <c r="B713" s="2" t="s">
        <v>30</v>
      </c>
      <c r="C713" s="2">
        <v>6.1</v>
      </c>
    </row>
    <row r="714" spans="1:3" x14ac:dyDescent="0.25">
      <c r="A714" s="2" t="s">
        <v>2521</v>
      </c>
      <c r="B714" s="2" t="s">
        <v>30</v>
      </c>
      <c r="C714" s="2">
        <v>6.6</v>
      </c>
    </row>
    <row r="715" spans="1:3" x14ac:dyDescent="0.25">
      <c r="A715" s="2" t="s">
        <v>2524</v>
      </c>
      <c r="B715" s="2" t="s">
        <v>30</v>
      </c>
      <c r="C715" s="2">
        <v>5.5</v>
      </c>
    </row>
    <row r="716" spans="1:3" x14ac:dyDescent="0.25">
      <c r="A716" s="2" t="s">
        <v>2526</v>
      </c>
      <c r="B716" s="2" t="s">
        <v>30</v>
      </c>
      <c r="C716" s="2">
        <v>5.9</v>
      </c>
    </row>
    <row r="717" spans="1:3" x14ac:dyDescent="0.25">
      <c r="A717" s="2" t="s">
        <v>2528</v>
      </c>
      <c r="B717" s="2" t="s">
        <v>30</v>
      </c>
      <c r="C717" s="2">
        <v>5.4</v>
      </c>
    </row>
    <row r="718" spans="1:3" x14ac:dyDescent="0.25">
      <c r="A718" s="2" t="s">
        <v>2532</v>
      </c>
      <c r="B718" s="2" t="s">
        <v>30</v>
      </c>
      <c r="C718" s="2">
        <v>6.4</v>
      </c>
    </row>
    <row r="719" spans="1:3" x14ac:dyDescent="0.25">
      <c r="A719" s="2" t="s">
        <v>2535</v>
      </c>
      <c r="B719" s="2" t="s">
        <v>30</v>
      </c>
      <c r="C719" s="2">
        <v>5.7</v>
      </c>
    </row>
    <row r="720" spans="1:3" x14ac:dyDescent="0.25">
      <c r="A720" s="2" t="s">
        <v>2536</v>
      </c>
      <c r="B720" s="2" t="s">
        <v>30</v>
      </c>
      <c r="C720" s="2">
        <v>6.7</v>
      </c>
    </row>
    <row r="721" spans="1:3" x14ac:dyDescent="0.25">
      <c r="A721" s="2" t="s">
        <v>2537</v>
      </c>
      <c r="B721" s="2" t="s">
        <v>30</v>
      </c>
      <c r="C721" s="2">
        <v>7.1</v>
      </c>
    </row>
    <row r="722" spans="1:3" x14ac:dyDescent="0.25">
      <c r="A722" s="2" t="s">
        <v>2539</v>
      </c>
      <c r="B722" s="2" t="s">
        <v>30</v>
      </c>
      <c r="C722" s="2">
        <v>6.8</v>
      </c>
    </row>
    <row r="723" spans="1:3" x14ac:dyDescent="0.25">
      <c r="A723" s="2" t="s">
        <v>2542</v>
      </c>
      <c r="B723" s="2" t="s">
        <v>30</v>
      </c>
      <c r="C723" s="2">
        <v>6.5</v>
      </c>
    </row>
    <row r="724" spans="1:3" x14ac:dyDescent="0.25">
      <c r="A724" s="2" t="s">
        <v>2544</v>
      </c>
      <c r="B724" s="2" t="s">
        <v>30</v>
      </c>
      <c r="C724" s="2">
        <v>7.6</v>
      </c>
    </row>
    <row r="725" spans="1:3" x14ac:dyDescent="0.25">
      <c r="A725" s="2" t="s">
        <v>2545</v>
      </c>
      <c r="B725" s="2" t="s">
        <v>30</v>
      </c>
      <c r="C725" s="2">
        <v>5.5</v>
      </c>
    </row>
    <row r="726" spans="1:3" x14ac:dyDescent="0.25">
      <c r="A726" s="2" t="s">
        <v>2548</v>
      </c>
      <c r="B726" s="2" t="s">
        <v>30</v>
      </c>
      <c r="C726" s="2">
        <v>6.5</v>
      </c>
    </row>
    <row r="727" spans="1:3" x14ac:dyDescent="0.25">
      <c r="A727" s="2" t="s">
        <v>2550</v>
      </c>
      <c r="B727" s="2" t="s">
        <v>30</v>
      </c>
      <c r="C727" s="2">
        <v>7</v>
      </c>
    </row>
    <row r="728" spans="1:3" x14ac:dyDescent="0.25">
      <c r="A728" s="2" t="s">
        <v>2551</v>
      </c>
      <c r="B728" s="2" t="s">
        <v>30</v>
      </c>
      <c r="C728" s="2">
        <v>5.8</v>
      </c>
    </row>
    <row r="729" spans="1:3" x14ac:dyDescent="0.25">
      <c r="A729" s="2" t="s">
        <v>2557</v>
      </c>
      <c r="B729" s="2" t="s">
        <v>30</v>
      </c>
      <c r="C729" s="2">
        <v>7.3</v>
      </c>
    </row>
    <row r="730" spans="1:3" x14ac:dyDescent="0.25">
      <c r="A730" s="2" t="s">
        <v>2561</v>
      </c>
      <c r="B730" s="2" t="s">
        <v>30</v>
      </c>
      <c r="C730" s="2">
        <v>6.6</v>
      </c>
    </row>
    <row r="731" spans="1:3" x14ac:dyDescent="0.25">
      <c r="A731" s="2" t="s">
        <v>2565</v>
      </c>
      <c r="B731" s="2" t="s">
        <v>30</v>
      </c>
      <c r="C731" s="2">
        <v>4.4000000000000004</v>
      </c>
    </row>
    <row r="732" spans="1:3" x14ac:dyDescent="0.25">
      <c r="A732" s="2" t="s">
        <v>2569</v>
      </c>
      <c r="B732" s="2" t="s">
        <v>30</v>
      </c>
      <c r="C732" s="2">
        <v>7.7</v>
      </c>
    </row>
    <row r="733" spans="1:3" x14ac:dyDescent="0.25">
      <c r="A733" s="2" t="s">
        <v>2571</v>
      </c>
      <c r="B733" s="2" t="s">
        <v>30</v>
      </c>
      <c r="C733" s="2">
        <v>5</v>
      </c>
    </row>
    <row r="734" spans="1:3" x14ac:dyDescent="0.25">
      <c r="A734" s="2" t="s">
        <v>2573</v>
      </c>
      <c r="B734" s="2" t="s">
        <v>30</v>
      </c>
      <c r="C734" s="2">
        <v>7.7</v>
      </c>
    </row>
    <row r="735" spans="1:3" x14ac:dyDescent="0.25">
      <c r="A735" s="2" t="s">
        <v>2575</v>
      </c>
      <c r="B735" s="2" t="s">
        <v>30</v>
      </c>
      <c r="C735" s="2">
        <v>4.4000000000000004</v>
      </c>
    </row>
    <row r="736" spans="1:3" x14ac:dyDescent="0.25">
      <c r="A736" s="2" t="s">
        <v>2576</v>
      </c>
      <c r="B736" s="2" t="s">
        <v>30</v>
      </c>
      <c r="C736" s="2">
        <v>6.1</v>
      </c>
    </row>
    <row r="737" spans="1:3" x14ac:dyDescent="0.25">
      <c r="A737" s="2" t="s">
        <v>2580</v>
      </c>
      <c r="B737" s="2" t="s">
        <v>30</v>
      </c>
      <c r="C737" s="2">
        <v>5.4</v>
      </c>
    </row>
    <row r="738" spans="1:3" x14ac:dyDescent="0.25">
      <c r="A738" s="2" t="s">
        <v>2584</v>
      </c>
      <c r="B738" s="2" t="s">
        <v>30</v>
      </c>
      <c r="C738" s="2">
        <v>6.8</v>
      </c>
    </row>
    <row r="739" spans="1:3" x14ac:dyDescent="0.25">
      <c r="A739" s="2" t="s">
        <v>2586</v>
      </c>
      <c r="B739" s="2" t="s">
        <v>30</v>
      </c>
      <c r="C739" s="2">
        <v>6.5</v>
      </c>
    </row>
    <row r="740" spans="1:3" x14ac:dyDescent="0.25">
      <c r="A740" s="2" t="s">
        <v>2588</v>
      </c>
      <c r="B740" s="2" t="s">
        <v>30</v>
      </c>
      <c r="C740" s="2">
        <v>7</v>
      </c>
    </row>
    <row r="741" spans="1:3" x14ac:dyDescent="0.25">
      <c r="A741" s="2" t="s">
        <v>2590</v>
      </c>
      <c r="B741" s="2" t="s">
        <v>30</v>
      </c>
      <c r="C741" s="2">
        <v>6.3</v>
      </c>
    </row>
    <row r="742" spans="1:3" x14ac:dyDescent="0.25">
      <c r="A742" s="2" t="s">
        <v>2592</v>
      </c>
      <c r="B742" s="2" t="s">
        <v>30</v>
      </c>
      <c r="C742" s="2">
        <v>6.3</v>
      </c>
    </row>
    <row r="743" spans="1:3" x14ac:dyDescent="0.25">
      <c r="A743" s="2" t="s">
        <v>2595</v>
      </c>
      <c r="B743" s="2" t="s">
        <v>30</v>
      </c>
      <c r="C743" s="2">
        <v>6.1</v>
      </c>
    </row>
    <row r="744" spans="1:3" x14ac:dyDescent="0.25">
      <c r="A744" s="2" t="s">
        <v>2597</v>
      </c>
      <c r="B744" s="2" t="s">
        <v>30</v>
      </c>
      <c r="C744" s="2">
        <v>6.1</v>
      </c>
    </row>
    <row r="745" spans="1:3" x14ac:dyDescent="0.25">
      <c r="A745" s="2" t="s">
        <v>2602</v>
      </c>
      <c r="B745" s="2" t="s">
        <v>30</v>
      </c>
      <c r="C745" s="2">
        <v>5.3</v>
      </c>
    </row>
    <row r="746" spans="1:3" x14ac:dyDescent="0.25">
      <c r="A746" s="2" t="s">
        <v>2607</v>
      </c>
      <c r="B746" s="2" t="s">
        <v>30</v>
      </c>
      <c r="C746" s="2">
        <v>5.4</v>
      </c>
    </row>
    <row r="747" spans="1:3" x14ac:dyDescent="0.25">
      <c r="A747" s="2" t="s">
        <v>2610</v>
      </c>
      <c r="B747" s="2" t="s">
        <v>30</v>
      </c>
      <c r="C747" s="2">
        <v>6.2</v>
      </c>
    </row>
    <row r="748" spans="1:3" x14ac:dyDescent="0.25">
      <c r="A748" s="2" t="s">
        <v>2614</v>
      </c>
      <c r="B748" s="2" t="s">
        <v>30</v>
      </c>
      <c r="C748" s="2">
        <v>6.6</v>
      </c>
    </row>
    <row r="749" spans="1:3" x14ac:dyDescent="0.25">
      <c r="A749" s="2" t="s">
        <v>2616</v>
      </c>
      <c r="B749" s="2" t="s">
        <v>30</v>
      </c>
      <c r="C749" s="2">
        <v>5.9</v>
      </c>
    </row>
    <row r="750" spans="1:3" x14ac:dyDescent="0.25">
      <c r="A750" s="2" t="s">
        <v>2621</v>
      </c>
      <c r="B750" s="2" t="s">
        <v>30</v>
      </c>
      <c r="C750" s="2">
        <v>6.3</v>
      </c>
    </row>
    <row r="751" spans="1:3" x14ac:dyDescent="0.25">
      <c r="A751" s="2" t="s">
        <v>2624</v>
      </c>
      <c r="B751" s="2" t="s">
        <v>30</v>
      </c>
      <c r="C751" s="2">
        <v>7.2</v>
      </c>
    </row>
    <row r="752" spans="1:3" x14ac:dyDescent="0.25">
      <c r="A752" s="2" t="s">
        <v>2628</v>
      </c>
      <c r="B752" s="2" t="s">
        <v>30</v>
      </c>
      <c r="C752" s="2">
        <v>6.8</v>
      </c>
    </row>
    <row r="753" spans="1:3" x14ac:dyDescent="0.25">
      <c r="A753" s="2" t="s">
        <v>2632</v>
      </c>
      <c r="B753" s="2" t="s">
        <v>30</v>
      </c>
      <c r="C753" s="2">
        <v>6.1</v>
      </c>
    </row>
    <row r="754" spans="1:3" x14ac:dyDescent="0.25">
      <c r="A754" s="2" t="s">
        <v>2633</v>
      </c>
      <c r="B754" s="2" t="s">
        <v>30</v>
      </c>
      <c r="C754" s="2">
        <v>7.8</v>
      </c>
    </row>
    <row r="755" spans="1:3" x14ac:dyDescent="0.25">
      <c r="A755" s="2" t="s">
        <v>2637</v>
      </c>
      <c r="B755" s="2" t="s">
        <v>30</v>
      </c>
      <c r="C755" s="2">
        <v>5</v>
      </c>
    </row>
    <row r="756" spans="1:3" x14ac:dyDescent="0.25">
      <c r="A756" s="2" t="s">
        <v>2639</v>
      </c>
      <c r="B756" s="2" t="s">
        <v>30</v>
      </c>
      <c r="C756" s="2">
        <v>6.2</v>
      </c>
    </row>
    <row r="757" spans="1:3" x14ac:dyDescent="0.25">
      <c r="A757" s="2" t="s">
        <v>2642</v>
      </c>
      <c r="B757" s="2" t="s">
        <v>30</v>
      </c>
      <c r="C757" s="2">
        <v>6.7</v>
      </c>
    </row>
    <row r="758" spans="1:3" x14ac:dyDescent="0.25">
      <c r="A758" s="2" t="s">
        <v>2646</v>
      </c>
      <c r="B758" s="2" t="s">
        <v>30</v>
      </c>
      <c r="C758" s="2">
        <v>4.9000000000000004</v>
      </c>
    </row>
    <row r="759" spans="1:3" x14ac:dyDescent="0.25">
      <c r="A759" s="2" t="s">
        <v>2649</v>
      </c>
      <c r="B759" s="2" t="s">
        <v>30</v>
      </c>
      <c r="C759" s="2">
        <v>7.4</v>
      </c>
    </row>
    <row r="760" spans="1:3" x14ac:dyDescent="0.25">
      <c r="A760" s="2" t="s">
        <v>2652</v>
      </c>
      <c r="B760" s="2" t="s">
        <v>30</v>
      </c>
      <c r="C760" s="2">
        <v>7.1</v>
      </c>
    </row>
    <row r="761" spans="1:3" x14ac:dyDescent="0.25">
      <c r="A761" s="2" t="s">
        <v>2655</v>
      </c>
      <c r="B761" s="2" t="s">
        <v>30</v>
      </c>
      <c r="C761" s="2">
        <v>6.2</v>
      </c>
    </row>
    <row r="762" spans="1:3" x14ac:dyDescent="0.25">
      <c r="A762" s="2" t="s">
        <v>2660</v>
      </c>
      <c r="B762" s="2" t="s">
        <v>30</v>
      </c>
      <c r="C762" s="2">
        <v>4.9000000000000004</v>
      </c>
    </row>
    <row r="763" spans="1:3" x14ac:dyDescent="0.25">
      <c r="A763" s="2" t="s">
        <v>2664</v>
      </c>
      <c r="B763" s="2" t="s">
        <v>30</v>
      </c>
      <c r="C763" s="2">
        <v>6.1</v>
      </c>
    </row>
    <row r="764" spans="1:3" x14ac:dyDescent="0.25">
      <c r="A764" s="2" t="s">
        <v>2667</v>
      </c>
      <c r="B764" s="2" t="s">
        <v>30</v>
      </c>
      <c r="C764" s="2">
        <v>6.1</v>
      </c>
    </row>
    <row r="765" spans="1:3" x14ac:dyDescent="0.25">
      <c r="A765" s="2" t="s">
        <v>2669</v>
      </c>
      <c r="B765" s="2" t="s">
        <v>30</v>
      </c>
      <c r="C765" s="2">
        <v>6.4</v>
      </c>
    </row>
    <row r="766" spans="1:3" x14ac:dyDescent="0.25">
      <c r="A766" s="2" t="s">
        <v>2673</v>
      </c>
      <c r="B766" s="2" t="s">
        <v>30</v>
      </c>
      <c r="C766" s="2">
        <v>6.3</v>
      </c>
    </row>
    <row r="767" spans="1:3" x14ac:dyDescent="0.25">
      <c r="A767" s="2" t="s">
        <v>2677</v>
      </c>
      <c r="B767" s="2" t="s">
        <v>30</v>
      </c>
      <c r="C767" s="2">
        <v>6.8</v>
      </c>
    </row>
    <row r="768" spans="1:3" x14ac:dyDescent="0.25">
      <c r="A768" s="2" t="s">
        <v>2679</v>
      </c>
      <c r="B768" s="2" t="s">
        <v>30</v>
      </c>
      <c r="C768" s="2">
        <v>6.6</v>
      </c>
    </row>
    <row r="769" spans="1:3" x14ac:dyDescent="0.25">
      <c r="A769" s="2" t="s">
        <v>2683</v>
      </c>
      <c r="B769" s="2" t="s">
        <v>30</v>
      </c>
      <c r="C769" s="2">
        <v>5.7</v>
      </c>
    </row>
    <row r="770" spans="1:3" x14ac:dyDescent="0.25">
      <c r="A770" s="2" t="s">
        <v>2686</v>
      </c>
      <c r="B770" s="2" t="s">
        <v>30</v>
      </c>
      <c r="C770" s="2">
        <v>5.9</v>
      </c>
    </row>
    <row r="771" spans="1:3" x14ac:dyDescent="0.25">
      <c r="A771" s="2" t="s">
        <v>2688</v>
      </c>
      <c r="B771" s="2" t="s">
        <v>30</v>
      </c>
      <c r="C771" s="2">
        <v>6</v>
      </c>
    </row>
    <row r="772" spans="1:3" x14ac:dyDescent="0.25">
      <c r="A772" s="2" t="s">
        <v>2690</v>
      </c>
      <c r="B772" s="2" t="s">
        <v>30</v>
      </c>
      <c r="C772" s="2">
        <v>6.1</v>
      </c>
    </row>
    <row r="773" spans="1:3" x14ac:dyDescent="0.25">
      <c r="A773" s="2" t="s">
        <v>2693</v>
      </c>
      <c r="B773" s="2" t="s">
        <v>30</v>
      </c>
      <c r="C773" s="2">
        <v>6.7</v>
      </c>
    </row>
    <row r="774" spans="1:3" x14ac:dyDescent="0.25">
      <c r="A774" s="2" t="s">
        <v>2695</v>
      </c>
      <c r="B774" s="2" t="s">
        <v>30</v>
      </c>
      <c r="C774" s="2">
        <v>6.7</v>
      </c>
    </row>
    <row r="775" spans="1:3" x14ac:dyDescent="0.25">
      <c r="A775" s="2" t="s">
        <v>2697</v>
      </c>
      <c r="B775" s="2" t="s">
        <v>30</v>
      </c>
      <c r="C775" s="2">
        <v>7.9</v>
      </c>
    </row>
    <row r="776" spans="1:3" x14ac:dyDescent="0.25">
      <c r="A776" s="2" t="s">
        <v>2698</v>
      </c>
      <c r="B776" s="2" t="s">
        <v>30</v>
      </c>
      <c r="C776" s="2">
        <v>5</v>
      </c>
    </row>
    <row r="777" spans="1:3" x14ac:dyDescent="0.25">
      <c r="A777" s="2" t="s">
        <v>2701</v>
      </c>
      <c r="B777" s="2" t="s">
        <v>30</v>
      </c>
      <c r="C777" s="2">
        <v>4.3</v>
      </c>
    </row>
    <row r="778" spans="1:3" x14ac:dyDescent="0.25">
      <c r="A778" s="2" t="s">
        <v>2707</v>
      </c>
      <c r="B778" s="2" t="s">
        <v>30</v>
      </c>
      <c r="C778" s="2">
        <v>5.7</v>
      </c>
    </row>
    <row r="779" spans="1:3" x14ac:dyDescent="0.25">
      <c r="A779" s="2" t="s">
        <v>2712</v>
      </c>
      <c r="B779" s="2" t="s">
        <v>30</v>
      </c>
      <c r="C779" s="2">
        <v>6.7</v>
      </c>
    </row>
    <row r="780" spans="1:3" x14ac:dyDescent="0.25">
      <c r="A780" s="2" t="s">
        <v>2715</v>
      </c>
      <c r="B780" s="2" t="s">
        <v>30</v>
      </c>
      <c r="C780" s="2">
        <v>6.7</v>
      </c>
    </row>
    <row r="781" spans="1:3" x14ac:dyDescent="0.25">
      <c r="A781" s="2" t="s">
        <v>110</v>
      </c>
      <c r="B781" s="2" t="s">
        <v>30</v>
      </c>
      <c r="C781" s="2">
        <v>8.1</v>
      </c>
    </row>
    <row r="782" spans="1:3" x14ac:dyDescent="0.25">
      <c r="A782" s="2" t="s">
        <v>2718</v>
      </c>
      <c r="B782" s="2" t="s">
        <v>30</v>
      </c>
      <c r="C782" s="2">
        <v>6.1</v>
      </c>
    </row>
    <row r="783" spans="1:3" x14ac:dyDescent="0.25">
      <c r="A783" s="2" t="s">
        <v>2720</v>
      </c>
      <c r="B783" s="2" t="s">
        <v>30</v>
      </c>
      <c r="C783" s="2">
        <v>5.6</v>
      </c>
    </row>
    <row r="784" spans="1:3" x14ac:dyDescent="0.25">
      <c r="A784" s="2" t="s">
        <v>2723</v>
      </c>
      <c r="B784" s="2" t="s">
        <v>30</v>
      </c>
      <c r="C784" s="2">
        <v>6.6</v>
      </c>
    </row>
    <row r="785" spans="1:3" x14ac:dyDescent="0.25">
      <c r="A785" s="2" t="s">
        <v>2726</v>
      </c>
      <c r="B785" s="2" t="s">
        <v>30</v>
      </c>
      <c r="C785" s="2">
        <v>6.9</v>
      </c>
    </row>
    <row r="786" spans="1:3" x14ac:dyDescent="0.25">
      <c r="A786" s="2" t="s">
        <v>2731</v>
      </c>
      <c r="B786" s="2" t="s">
        <v>30</v>
      </c>
      <c r="C786" s="2">
        <v>4.8</v>
      </c>
    </row>
    <row r="787" spans="1:3" x14ac:dyDescent="0.25">
      <c r="A787" s="2" t="s">
        <v>2736</v>
      </c>
      <c r="B787" s="2" t="s">
        <v>30</v>
      </c>
      <c r="C787" s="2">
        <v>6.2</v>
      </c>
    </row>
    <row r="788" spans="1:3" x14ac:dyDescent="0.25">
      <c r="A788" s="2" t="s">
        <v>2741</v>
      </c>
      <c r="B788" s="2" t="s">
        <v>30</v>
      </c>
      <c r="C788" s="2">
        <v>6</v>
      </c>
    </row>
    <row r="789" spans="1:3" x14ac:dyDescent="0.25">
      <c r="A789" s="2" t="s">
        <v>2744</v>
      </c>
      <c r="B789" s="2" t="s">
        <v>30</v>
      </c>
      <c r="C789" s="2">
        <v>4.9000000000000004</v>
      </c>
    </row>
    <row r="790" spans="1:3" x14ac:dyDescent="0.25">
      <c r="A790" s="2" t="s">
        <v>2749</v>
      </c>
      <c r="B790" s="2" t="s">
        <v>30</v>
      </c>
      <c r="C790" s="2">
        <v>5.6</v>
      </c>
    </row>
    <row r="791" spans="1:3" x14ac:dyDescent="0.25">
      <c r="A791" s="2" t="s">
        <v>2751</v>
      </c>
      <c r="B791" s="2" t="s">
        <v>30</v>
      </c>
      <c r="C791" s="2">
        <v>6.1</v>
      </c>
    </row>
    <row r="792" spans="1:3" x14ac:dyDescent="0.25">
      <c r="A792" s="2" t="s">
        <v>2753</v>
      </c>
      <c r="B792" s="2" t="s">
        <v>30</v>
      </c>
      <c r="C792" s="2">
        <v>6.1</v>
      </c>
    </row>
    <row r="793" spans="1:3" x14ac:dyDescent="0.25">
      <c r="A793" s="2" t="s">
        <v>2755</v>
      </c>
      <c r="B793" s="2" t="s">
        <v>30</v>
      </c>
      <c r="C793" s="2">
        <v>4.8</v>
      </c>
    </row>
    <row r="794" spans="1:3" x14ac:dyDescent="0.25">
      <c r="A794" s="2" t="s">
        <v>2760</v>
      </c>
      <c r="B794" s="2" t="s">
        <v>30</v>
      </c>
      <c r="C794" s="2">
        <v>5.5</v>
      </c>
    </row>
    <row r="795" spans="1:3" x14ac:dyDescent="0.25">
      <c r="A795" s="2" t="s">
        <v>2764</v>
      </c>
      <c r="B795" s="2" t="s">
        <v>30</v>
      </c>
      <c r="C795" s="2">
        <v>3.8</v>
      </c>
    </row>
    <row r="796" spans="1:3" x14ac:dyDescent="0.25">
      <c r="A796" s="2" t="s">
        <v>2766</v>
      </c>
      <c r="B796" s="2" t="s">
        <v>30</v>
      </c>
      <c r="C796" s="2">
        <v>6.5</v>
      </c>
    </row>
    <row r="797" spans="1:3" x14ac:dyDescent="0.25">
      <c r="A797" s="2" t="s">
        <v>2769</v>
      </c>
      <c r="B797" s="2" t="s">
        <v>30</v>
      </c>
      <c r="C797" s="2">
        <v>6</v>
      </c>
    </row>
    <row r="798" spans="1:3" x14ac:dyDescent="0.25">
      <c r="A798" s="2" t="s">
        <v>2773</v>
      </c>
      <c r="B798" s="2" t="s">
        <v>2775</v>
      </c>
      <c r="C798" s="2">
        <v>6.7</v>
      </c>
    </row>
    <row r="799" spans="1:3" x14ac:dyDescent="0.25">
      <c r="A799" s="2" t="s">
        <v>2779</v>
      </c>
      <c r="B799" s="2" t="s">
        <v>30</v>
      </c>
      <c r="C799" s="2">
        <v>8.1</v>
      </c>
    </row>
    <row r="800" spans="1:3" x14ac:dyDescent="0.25">
      <c r="A800" s="2" t="s">
        <v>2783</v>
      </c>
      <c r="B800" s="2" t="s">
        <v>30</v>
      </c>
      <c r="C800" s="2">
        <v>4.9000000000000004</v>
      </c>
    </row>
    <row r="801" spans="1:3" x14ac:dyDescent="0.25">
      <c r="A801" s="2" t="s">
        <v>2787</v>
      </c>
      <c r="B801" s="2" t="s">
        <v>30</v>
      </c>
      <c r="C801" s="2">
        <v>7.3</v>
      </c>
    </row>
    <row r="802" spans="1:3" x14ac:dyDescent="0.25">
      <c r="A802" s="2" t="s">
        <v>2792</v>
      </c>
      <c r="B802" s="2" t="s">
        <v>30</v>
      </c>
      <c r="C802" s="2">
        <v>6.4</v>
      </c>
    </row>
    <row r="803" spans="1:3" x14ac:dyDescent="0.25">
      <c r="A803" s="2" t="s">
        <v>2794</v>
      </c>
      <c r="B803" s="2" t="s">
        <v>30</v>
      </c>
      <c r="C803" s="2">
        <v>6.7</v>
      </c>
    </row>
    <row r="804" spans="1:3" x14ac:dyDescent="0.25">
      <c r="A804" s="2" t="s">
        <v>2798</v>
      </c>
      <c r="B804" s="2" t="s">
        <v>30</v>
      </c>
      <c r="C804" s="2">
        <v>3.6</v>
      </c>
    </row>
    <row r="805" spans="1:3" x14ac:dyDescent="0.25">
      <c r="A805" s="2" t="s">
        <v>2802</v>
      </c>
      <c r="B805" s="2" t="s">
        <v>30</v>
      </c>
      <c r="C805" s="2">
        <v>5.7</v>
      </c>
    </row>
    <row r="806" spans="1:3" x14ac:dyDescent="0.25">
      <c r="A806" s="2" t="s">
        <v>2807</v>
      </c>
      <c r="B806" s="2" t="s">
        <v>30</v>
      </c>
      <c r="C806" s="2">
        <v>6</v>
      </c>
    </row>
    <row r="807" spans="1:3" x14ac:dyDescent="0.25">
      <c r="A807" s="2" t="s">
        <v>2810</v>
      </c>
      <c r="B807" s="2" t="s">
        <v>30</v>
      </c>
      <c r="C807" s="2">
        <v>4.9000000000000004</v>
      </c>
    </row>
    <row r="808" spans="1:3" x14ac:dyDescent="0.25">
      <c r="A808" s="2" t="s">
        <v>2812</v>
      </c>
      <c r="B808" s="2" t="s">
        <v>30</v>
      </c>
      <c r="C808" s="2">
        <v>4.7</v>
      </c>
    </row>
    <row r="809" spans="1:3" x14ac:dyDescent="0.25">
      <c r="A809" s="2" t="s">
        <v>2815</v>
      </c>
      <c r="B809" s="2" t="s">
        <v>30</v>
      </c>
      <c r="C809" s="2">
        <v>6.3</v>
      </c>
    </row>
    <row r="810" spans="1:3" x14ac:dyDescent="0.25">
      <c r="A810" s="2" t="s">
        <v>2817</v>
      </c>
      <c r="B810" s="2" t="s">
        <v>30</v>
      </c>
      <c r="C810" s="2">
        <v>5.9</v>
      </c>
    </row>
    <row r="811" spans="1:3" x14ac:dyDescent="0.25">
      <c r="A811" s="2" t="s">
        <v>2821</v>
      </c>
      <c r="B811" s="2" t="s">
        <v>30</v>
      </c>
      <c r="C811" s="2">
        <v>5.9</v>
      </c>
    </row>
    <row r="812" spans="1:3" x14ac:dyDescent="0.25">
      <c r="A812" s="2" t="s">
        <v>2824</v>
      </c>
      <c r="B812" s="2" t="s">
        <v>30</v>
      </c>
      <c r="C812" s="2">
        <v>7.5</v>
      </c>
    </row>
    <row r="813" spans="1:3" x14ac:dyDescent="0.25">
      <c r="A813" s="2" t="s">
        <v>2827</v>
      </c>
      <c r="B813" s="2" t="s">
        <v>30</v>
      </c>
      <c r="C813" s="2">
        <v>5.6</v>
      </c>
    </row>
    <row r="814" spans="1:3" x14ac:dyDescent="0.25">
      <c r="A814" s="2" t="s">
        <v>2829</v>
      </c>
      <c r="B814" s="2" t="s">
        <v>30</v>
      </c>
      <c r="C814" s="2">
        <v>6.4</v>
      </c>
    </row>
    <row r="815" spans="1:3" x14ac:dyDescent="0.25">
      <c r="A815" s="2" t="s">
        <v>2832</v>
      </c>
      <c r="B815" s="2" t="s">
        <v>30</v>
      </c>
      <c r="C815" s="2">
        <v>6.3</v>
      </c>
    </row>
    <row r="816" spans="1:3" x14ac:dyDescent="0.25">
      <c r="A816" s="2" t="s">
        <v>2836</v>
      </c>
      <c r="B816" s="2" t="s">
        <v>30</v>
      </c>
      <c r="C816" s="2">
        <v>4.3</v>
      </c>
    </row>
    <row r="817" spans="1:3" x14ac:dyDescent="0.25">
      <c r="A817" s="2" t="s">
        <v>2841</v>
      </c>
      <c r="B817" s="2" t="s">
        <v>30</v>
      </c>
      <c r="C817" s="2">
        <v>5.9</v>
      </c>
    </row>
    <row r="818" spans="1:3" x14ac:dyDescent="0.25">
      <c r="A818" s="2" t="s">
        <v>2847</v>
      </c>
      <c r="B818" s="2" t="s">
        <v>30</v>
      </c>
      <c r="C818" s="2">
        <v>5.5</v>
      </c>
    </row>
    <row r="819" spans="1:3" x14ac:dyDescent="0.25">
      <c r="A819" s="2" t="s">
        <v>2851</v>
      </c>
      <c r="B819" s="2" t="s">
        <v>30</v>
      </c>
      <c r="C819" s="2">
        <v>6.2</v>
      </c>
    </row>
    <row r="820" spans="1:3" x14ac:dyDescent="0.25">
      <c r="A820" s="2" t="s">
        <v>2854</v>
      </c>
      <c r="B820" s="2" t="s">
        <v>30</v>
      </c>
      <c r="C820" s="2">
        <v>8.8000000000000007</v>
      </c>
    </row>
    <row r="821" spans="1:3" x14ac:dyDescent="0.25">
      <c r="A821" s="2" t="s">
        <v>2857</v>
      </c>
      <c r="B821" s="2" t="s">
        <v>30</v>
      </c>
      <c r="C821" s="2">
        <v>5.2</v>
      </c>
    </row>
    <row r="822" spans="1:3" x14ac:dyDescent="0.25">
      <c r="A822" s="2" t="s">
        <v>2859</v>
      </c>
      <c r="B822" s="2" t="s">
        <v>30</v>
      </c>
      <c r="C822" s="2">
        <v>7</v>
      </c>
    </row>
    <row r="823" spans="1:3" x14ac:dyDescent="0.25">
      <c r="A823" s="2" t="s">
        <v>2862</v>
      </c>
      <c r="B823" s="2" t="s">
        <v>30</v>
      </c>
      <c r="C823" s="2">
        <v>6.6</v>
      </c>
    </row>
    <row r="824" spans="1:3" x14ac:dyDescent="0.25">
      <c r="A824" s="2" t="s">
        <v>2866</v>
      </c>
      <c r="B824" s="2" t="s">
        <v>30</v>
      </c>
      <c r="C824" s="2">
        <v>7.3</v>
      </c>
    </row>
    <row r="825" spans="1:3" x14ac:dyDescent="0.25">
      <c r="A825" s="2" t="s">
        <v>2867</v>
      </c>
      <c r="B825" s="2" t="s">
        <v>30</v>
      </c>
      <c r="C825" s="2">
        <v>5.6</v>
      </c>
    </row>
    <row r="826" spans="1:3" x14ac:dyDescent="0.25">
      <c r="A826" s="2" t="s">
        <v>2868</v>
      </c>
      <c r="B826" s="2" t="s">
        <v>30</v>
      </c>
      <c r="C826" s="2">
        <v>6.6</v>
      </c>
    </row>
    <row r="827" spans="1:3" x14ac:dyDescent="0.25">
      <c r="A827" s="2" t="s">
        <v>2871</v>
      </c>
      <c r="B827" s="2" t="s">
        <v>30</v>
      </c>
      <c r="C827" s="2">
        <v>5.4</v>
      </c>
    </row>
    <row r="828" spans="1:3" x14ac:dyDescent="0.25">
      <c r="A828" s="2" t="s">
        <v>2876</v>
      </c>
      <c r="B828" s="2" t="s">
        <v>30</v>
      </c>
      <c r="C828" s="2">
        <v>6.3</v>
      </c>
    </row>
    <row r="829" spans="1:3" x14ac:dyDescent="0.25">
      <c r="A829" s="2" t="s">
        <v>2878</v>
      </c>
      <c r="B829" s="2" t="s">
        <v>30</v>
      </c>
      <c r="C829" s="2">
        <v>7.9</v>
      </c>
    </row>
    <row r="830" spans="1:3" x14ac:dyDescent="0.25">
      <c r="A830" s="2" t="s">
        <v>2880</v>
      </c>
      <c r="B830" s="2" t="s">
        <v>30</v>
      </c>
      <c r="C830" s="2">
        <v>6.3</v>
      </c>
    </row>
    <row r="831" spans="1:3" x14ac:dyDescent="0.25">
      <c r="A831" s="2" t="s">
        <v>2882</v>
      </c>
      <c r="B831" s="2" t="s">
        <v>30</v>
      </c>
      <c r="C831" s="2">
        <v>6</v>
      </c>
    </row>
    <row r="832" spans="1:3" x14ac:dyDescent="0.25">
      <c r="A832" s="2" t="s">
        <v>2883</v>
      </c>
      <c r="B832" s="2" t="s">
        <v>30</v>
      </c>
      <c r="C832" s="2">
        <v>7.2</v>
      </c>
    </row>
    <row r="833" spans="1:3" x14ac:dyDescent="0.25">
      <c r="A833" s="2" t="s">
        <v>2886</v>
      </c>
      <c r="B833" s="2" t="s">
        <v>30</v>
      </c>
      <c r="C833" s="2">
        <v>5.0999999999999996</v>
      </c>
    </row>
    <row r="834" spans="1:3" x14ac:dyDescent="0.25">
      <c r="A834" s="2" t="s">
        <v>2888</v>
      </c>
      <c r="B834" s="2" t="s">
        <v>30</v>
      </c>
      <c r="C834" s="2">
        <v>7.3</v>
      </c>
    </row>
    <row r="835" spans="1:3" x14ac:dyDescent="0.25">
      <c r="A835" s="2" t="s">
        <v>2892</v>
      </c>
      <c r="B835" s="2" t="s">
        <v>30</v>
      </c>
      <c r="C835" s="2">
        <v>8</v>
      </c>
    </row>
    <row r="836" spans="1:3" x14ac:dyDescent="0.25">
      <c r="A836" s="2" t="s">
        <v>2895</v>
      </c>
      <c r="B836" s="2" t="s">
        <v>30</v>
      </c>
      <c r="C836" s="2">
        <v>6.2</v>
      </c>
    </row>
    <row r="837" spans="1:3" x14ac:dyDescent="0.25">
      <c r="A837" s="2" t="s">
        <v>2898</v>
      </c>
      <c r="B837" s="2" t="s">
        <v>30</v>
      </c>
      <c r="C837" s="2">
        <v>6</v>
      </c>
    </row>
    <row r="838" spans="1:3" x14ac:dyDescent="0.25">
      <c r="A838" s="2" t="s">
        <v>2899</v>
      </c>
      <c r="B838" s="2" t="s">
        <v>30</v>
      </c>
      <c r="C838" s="2">
        <v>6.7</v>
      </c>
    </row>
    <row r="839" spans="1:3" x14ac:dyDescent="0.25">
      <c r="A839" s="2" t="s">
        <v>2901</v>
      </c>
      <c r="B839" s="2" t="s">
        <v>30</v>
      </c>
      <c r="C839" s="2">
        <v>8.1</v>
      </c>
    </row>
    <row r="840" spans="1:3" x14ac:dyDescent="0.25">
      <c r="A840" s="2" t="s">
        <v>2904</v>
      </c>
      <c r="B840" s="2" t="s">
        <v>30</v>
      </c>
      <c r="C840" s="2">
        <v>6.4</v>
      </c>
    </row>
    <row r="841" spans="1:3" x14ac:dyDescent="0.25">
      <c r="A841" s="2" t="s">
        <v>2907</v>
      </c>
      <c r="B841" s="2" t="s">
        <v>30</v>
      </c>
      <c r="C841" s="2">
        <v>8</v>
      </c>
    </row>
    <row r="842" spans="1:3" x14ac:dyDescent="0.25">
      <c r="A842" s="2" t="s">
        <v>2909</v>
      </c>
      <c r="B842" s="2" t="s">
        <v>30</v>
      </c>
      <c r="C842" s="2">
        <v>6.3</v>
      </c>
    </row>
    <row r="843" spans="1:3" x14ac:dyDescent="0.25">
      <c r="A843" s="2" t="s">
        <v>2911</v>
      </c>
      <c r="B843" s="2" t="s">
        <v>30</v>
      </c>
      <c r="C843" s="2">
        <v>6.4</v>
      </c>
    </row>
    <row r="844" spans="1:3" x14ac:dyDescent="0.25">
      <c r="A844" s="2" t="s">
        <v>2915</v>
      </c>
      <c r="B844" s="2" t="s">
        <v>30</v>
      </c>
      <c r="C844" s="2">
        <v>6.6</v>
      </c>
    </row>
    <row r="845" spans="1:3" x14ac:dyDescent="0.25">
      <c r="A845" s="2" t="s">
        <v>2917</v>
      </c>
      <c r="B845" s="2" t="s">
        <v>30</v>
      </c>
      <c r="C845" s="2">
        <v>6.4</v>
      </c>
    </row>
    <row r="846" spans="1:3" x14ac:dyDescent="0.25">
      <c r="A846" s="2" t="s">
        <v>2921</v>
      </c>
      <c r="B846" s="2" t="s">
        <v>30</v>
      </c>
      <c r="C846" s="2">
        <v>6</v>
      </c>
    </row>
    <row r="847" spans="1:3" x14ac:dyDescent="0.25">
      <c r="A847" s="2" t="s">
        <v>2923</v>
      </c>
      <c r="B847" s="2" t="s">
        <v>30</v>
      </c>
      <c r="C847" s="2">
        <v>6.6</v>
      </c>
    </row>
    <row r="848" spans="1:3" x14ac:dyDescent="0.25">
      <c r="A848" s="2" t="s">
        <v>2926</v>
      </c>
      <c r="B848" s="2" t="s">
        <v>30</v>
      </c>
      <c r="C848" s="2">
        <v>5.9</v>
      </c>
    </row>
    <row r="849" spans="1:3" x14ac:dyDescent="0.25">
      <c r="A849" s="2" t="s">
        <v>2929</v>
      </c>
      <c r="B849" s="2" t="s">
        <v>30</v>
      </c>
      <c r="C849" s="2">
        <v>6.4</v>
      </c>
    </row>
    <row r="850" spans="1:3" x14ac:dyDescent="0.25">
      <c r="A850" s="2" t="s">
        <v>2935</v>
      </c>
      <c r="B850" s="2" t="s">
        <v>30</v>
      </c>
      <c r="C850" s="2">
        <v>6.3</v>
      </c>
    </row>
    <row r="851" spans="1:3" x14ac:dyDescent="0.25">
      <c r="A851" s="2" t="s">
        <v>2938</v>
      </c>
      <c r="B851" s="2" t="s">
        <v>30</v>
      </c>
      <c r="C851" s="2">
        <v>7.3</v>
      </c>
    </row>
    <row r="852" spans="1:3" x14ac:dyDescent="0.25">
      <c r="A852" s="2" t="s">
        <v>2941</v>
      </c>
      <c r="B852" s="2" t="s">
        <v>30</v>
      </c>
      <c r="C852" s="2">
        <v>6.8</v>
      </c>
    </row>
    <row r="853" spans="1:3" x14ac:dyDescent="0.25">
      <c r="A853" s="2" t="s">
        <v>2945</v>
      </c>
      <c r="B853" s="2" t="s">
        <v>30</v>
      </c>
      <c r="C853" s="2">
        <v>7.2</v>
      </c>
    </row>
    <row r="854" spans="1:3" x14ac:dyDescent="0.25">
      <c r="A854" s="2" t="s">
        <v>2949</v>
      </c>
      <c r="B854" s="2" t="s">
        <v>30</v>
      </c>
      <c r="C854" s="2">
        <v>5.7</v>
      </c>
    </row>
    <row r="855" spans="1:3" x14ac:dyDescent="0.25">
      <c r="A855" s="2" t="s">
        <v>2952</v>
      </c>
      <c r="B855" s="2" t="s">
        <v>30</v>
      </c>
      <c r="C855" s="2">
        <v>6</v>
      </c>
    </row>
    <row r="856" spans="1:3" x14ac:dyDescent="0.25">
      <c r="A856" s="2" t="s">
        <v>2954</v>
      </c>
      <c r="B856" s="2" t="s">
        <v>30</v>
      </c>
      <c r="C856" s="2">
        <v>6.5</v>
      </c>
    </row>
    <row r="857" spans="1:3" x14ac:dyDescent="0.25">
      <c r="A857" s="2" t="s">
        <v>2957</v>
      </c>
      <c r="B857" s="2" t="s">
        <v>30</v>
      </c>
      <c r="C857" s="2">
        <v>5.8</v>
      </c>
    </row>
    <row r="858" spans="1:3" x14ac:dyDescent="0.25">
      <c r="A858" s="2" t="s">
        <v>2960</v>
      </c>
      <c r="B858" s="2" t="s">
        <v>30</v>
      </c>
      <c r="C858" s="2">
        <v>5.8</v>
      </c>
    </row>
    <row r="859" spans="1:3" x14ac:dyDescent="0.25">
      <c r="A859" s="2" t="s">
        <v>2963</v>
      </c>
      <c r="B859" s="2" t="s">
        <v>30</v>
      </c>
      <c r="C859" s="2">
        <v>6.7</v>
      </c>
    </row>
    <row r="860" spans="1:3" x14ac:dyDescent="0.25">
      <c r="A860" s="2" t="s">
        <v>2964</v>
      </c>
      <c r="B860" s="2" t="s">
        <v>30</v>
      </c>
      <c r="C860" s="2">
        <v>7.8</v>
      </c>
    </row>
    <row r="861" spans="1:3" x14ac:dyDescent="0.25">
      <c r="A861" s="2" t="s">
        <v>2965</v>
      </c>
      <c r="B861" s="2" t="s">
        <v>30</v>
      </c>
      <c r="C861" s="2">
        <v>5.6</v>
      </c>
    </row>
    <row r="862" spans="1:3" x14ac:dyDescent="0.25">
      <c r="A862" s="2" t="s">
        <v>2967</v>
      </c>
      <c r="B862" s="2" t="s">
        <v>30</v>
      </c>
      <c r="C862" s="2">
        <v>5.8</v>
      </c>
    </row>
    <row r="863" spans="1:3" x14ac:dyDescent="0.25">
      <c r="A863" s="2" t="s">
        <v>2970</v>
      </c>
      <c r="B863" s="2" t="s">
        <v>30</v>
      </c>
      <c r="C863" s="2">
        <v>7.4</v>
      </c>
    </row>
    <row r="864" spans="1:3" x14ac:dyDescent="0.25">
      <c r="A864" s="2" t="s">
        <v>2973</v>
      </c>
      <c r="B864" s="2" t="s">
        <v>30</v>
      </c>
      <c r="C864" s="2">
        <v>6.9</v>
      </c>
    </row>
    <row r="865" spans="1:3" x14ac:dyDescent="0.25">
      <c r="A865" s="2" t="s">
        <v>2975</v>
      </c>
      <c r="B865" s="2" t="s">
        <v>30</v>
      </c>
      <c r="C865" s="2">
        <v>5.5</v>
      </c>
    </row>
    <row r="866" spans="1:3" x14ac:dyDescent="0.25">
      <c r="A866" s="2" t="s">
        <v>2980</v>
      </c>
      <c r="B866" s="2" t="s">
        <v>30</v>
      </c>
      <c r="C866" s="2">
        <v>6.3</v>
      </c>
    </row>
    <row r="867" spans="1:3" x14ac:dyDescent="0.25">
      <c r="A867" s="2" t="s">
        <v>2984</v>
      </c>
      <c r="B867" s="2" t="s">
        <v>30</v>
      </c>
      <c r="C867" s="2">
        <v>4.7</v>
      </c>
    </row>
    <row r="868" spans="1:3" x14ac:dyDescent="0.25">
      <c r="A868" s="2" t="s">
        <v>2987</v>
      </c>
      <c r="B868" s="2" t="s">
        <v>30</v>
      </c>
      <c r="C868" s="2">
        <v>5.6</v>
      </c>
    </row>
    <row r="869" spans="1:3" x14ac:dyDescent="0.25">
      <c r="A869" s="2" t="s">
        <v>2990</v>
      </c>
      <c r="B869" s="2" t="s">
        <v>30</v>
      </c>
      <c r="C869" s="2">
        <v>6.4</v>
      </c>
    </row>
    <row r="870" spans="1:3" x14ac:dyDescent="0.25">
      <c r="A870" s="2" t="s">
        <v>2992</v>
      </c>
      <c r="B870" s="2" t="s">
        <v>30</v>
      </c>
      <c r="C870" s="2">
        <v>4.2</v>
      </c>
    </row>
    <row r="871" spans="1:3" x14ac:dyDescent="0.25">
      <c r="A871" s="2" t="s">
        <v>2997</v>
      </c>
      <c r="B871" s="2" t="s">
        <v>30</v>
      </c>
      <c r="C871" s="2">
        <v>6.4</v>
      </c>
    </row>
    <row r="872" spans="1:3" x14ac:dyDescent="0.25">
      <c r="A872" s="2" t="s">
        <v>3002</v>
      </c>
      <c r="B872" s="2" t="s">
        <v>965</v>
      </c>
      <c r="C872" s="2">
        <v>7.7</v>
      </c>
    </row>
    <row r="873" spans="1:3" x14ac:dyDescent="0.25">
      <c r="A873" s="2" t="s">
        <v>3007</v>
      </c>
      <c r="B873" s="2" t="s">
        <v>30</v>
      </c>
      <c r="C873" s="2">
        <v>7.7</v>
      </c>
    </row>
    <row r="874" spans="1:3" x14ac:dyDescent="0.25">
      <c r="A874" s="2" t="s">
        <v>3012</v>
      </c>
      <c r="B874" s="2" t="s">
        <v>30</v>
      </c>
      <c r="C874" s="2">
        <v>5.3</v>
      </c>
    </row>
    <row r="875" spans="1:3" x14ac:dyDescent="0.25">
      <c r="A875" s="2" t="s">
        <v>3014</v>
      </c>
      <c r="B875" s="2" t="s">
        <v>30</v>
      </c>
      <c r="C875" s="2">
        <v>6.7</v>
      </c>
    </row>
    <row r="876" spans="1:3" x14ac:dyDescent="0.25">
      <c r="A876" s="2" t="s">
        <v>3015</v>
      </c>
      <c r="B876" s="2" t="s">
        <v>30</v>
      </c>
      <c r="C876" s="2">
        <v>7.7</v>
      </c>
    </row>
    <row r="877" spans="1:3" x14ac:dyDescent="0.25">
      <c r="A877" s="2" t="s">
        <v>3018</v>
      </c>
      <c r="B877" s="2" t="s">
        <v>30</v>
      </c>
      <c r="C877" s="2">
        <v>5.7</v>
      </c>
    </row>
    <row r="878" spans="1:3" x14ac:dyDescent="0.25">
      <c r="A878" s="2" t="s">
        <v>3021</v>
      </c>
      <c r="B878" s="2" t="s">
        <v>30</v>
      </c>
      <c r="C878" s="2">
        <v>7.6</v>
      </c>
    </row>
    <row r="879" spans="1:3" x14ac:dyDescent="0.25">
      <c r="A879" s="2" t="s">
        <v>3022</v>
      </c>
      <c r="B879" s="2" t="s">
        <v>30</v>
      </c>
      <c r="C879" s="2">
        <v>6.4</v>
      </c>
    </row>
    <row r="880" spans="1:3" x14ac:dyDescent="0.25">
      <c r="A880" s="2" t="s">
        <v>3025</v>
      </c>
      <c r="B880" s="2" t="s">
        <v>30</v>
      </c>
      <c r="C880" s="2">
        <v>5.6</v>
      </c>
    </row>
    <row r="881" spans="1:3" x14ac:dyDescent="0.25">
      <c r="A881" s="2" t="s">
        <v>3028</v>
      </c>
      <c r="B881" s="2" t="s">
        <v>30</v>
      </c>
      <c r="C881" s="2">
        <v>6.8</v>
      </c>
    </row>
    <row r="882" spans="1:3" x14ac:dyDescent="0.25">
      <c r="A882" s="2" t="s">
        <v>3032</v>
      </c>
      <c r="B882" s="2" t="s">
        <v>30</v>
      </c>
      <c r="C882" s="2">
        <v>2.4</v>
      </c>
    </row>
    <row r="883" spans="1:3" x14ac:dyDescent="0.25">
      <c r="A883" s="2" t="s">
        <v>3034</v>
      </c>
      <c r="B883" s="2" t="s">
        <v>30</v>
      </c>
      <c r="C883" s="2">
        <v>6.2</v>
      </c>
    </row>
    <row r="884" spans="1:3" x14ac:dyDescent="0.25">
      <c r="A884" s="2" t="s">
        <v>3035</v>
      </c>
      <c r="B884" s="2" t="s">
        <v>30</v>
      </c>
      <c r="C884" s="2">
        <v>5.9</v>
      </c>
    </row>
    <row r="885" spans="1:3" x14ac:dyDescent="0.25">
      <c r="A885" s="2" t="s">
        <v>3037</v>
      </c>
      <c r="B885" s="2" t="s">
        <v>30</v>
      </c>
      <c r="C885" s="2">
        <v>7.1</v>
      </c>
    </row>
    <row r="886" spans="1:3" x14ac:dyDescent="0.25">
      <c r="A886" s="2" t="s">
        <v>3040</v>
      </c>
      <c r="B886" s="2" t="s">
        <v>30</v>
      </c>
      <c r="C886" s="2">
        <v>7.6</v>
      </c>
    </row>
    <row r="887" spans="1:3" x14ac:dyDescent="0.25">
      <c r="A887" s="2" t="s">
        <v>3041</v>
      </c>
      <c r="B887" s="2" t="s">
        <v>30</v>
      </c>
      <c r="C887" s="2">
        <v>5.5</v>
      </c>
    </row>
    <row r="888" spans="1:3" x14ac:dyDescent="0.25">
      <c r="A888" s="2" t="s">
        <v>3044</v>
      </c>
      <c r="B888" s="2" t="s">
        <v>30</v>
      </c>
      <c r="C888" s="2">
        <v>7</v>
      </c>
    </row>
    <row r="889" spans="1:3" x14ac:dyDescent="0.25">
      <c r="A889" s="2" t="s">
        <v>3045</v>
      </c>
      <c r="B889" s="2" t="s">
        <v>30</v>
      </c>
      <c r="C889" s="2">
        <v>7.1</v>
      </c>
    </row>
    <row r="890" spans="1:3" x14ac:dyDescent="0.25">
      <c r="A890" s="2" t="s">
        <v>3046</v>
      </c>
      <c r="B890" s="2" t="s">
        <v>30</v>
      </c>
      <c r="C890" s="2">
        <v>7.4</v>
      </c>
    </row>
    <row r="891" spans="1:3" x14ac:dyDescent="0.25">
      <c r="A891" s="2" t="s">
        <v>3049</v>
      </c>
      <c r="B891" s="2" t="s">
        <v>30</v>
      </c>
      <c r="C891" s="2">
        <v>7.6</v>
      </c>
    </row>
    <row r="892" spans="1:3" x14ac:dyDescent="0.25">
      <c r="A892" s="2" t="s">
        <v>3052</v>
      </c>
      <c r="B892" s="2" t="s">
        <v>30</v>
      </c>
      <c r="C892" s="2">
        <v>5.9</v>
      </c>
    </row>
    <row r="893" spans="1:3" x14ac:dyDescent="0.25">
      <c r="A893" s="2" t="s">
        <v>3056</v>
      </c>
      <c r="B893" s="2" t="s">
        <v>30</v>
      </c>
      <c r="C893" s="2">
        <v>5.9</v>
      </c>
    </row>
    <row r="894" spans="1:3" x14ac:dyDescent="0.25">
      <c r="A894" s="2" t="s">
        <v>3058</v>
      </c>
      <c r="B894" s="2" t="s">
        <v>30</v>
      </c>
      <c r="C894" s="2">
        <v>8</v>
      </c>
    </row>
    <row r="895" spans="1:3" x14ac:dyDescent="0.25">
      <c r="A895" s="2" t="s">
        <v>3059</v>
      </c>
      <c r="B895" s="2" t="s">
        <v>30</v>
      </c>
      <c r="C895" s="2">
        <v>7.4</v>
      </c>
    </row>
    <row r="896" spans="1:3" x14ac:dyDescent="0.25">
      <c r="A896" s="2" t="s">
        <v>3061</v>
      </c>
      <c r="B896" s="2" t="s">
        <v>30</v>
      </c>
      <c r="C896" s="2">
        <v>5.8</v>
      </c>
    </row>
    <row r="897" spans="1:3" x14ac:dyDescent="0.25">
      <c r="A897" s="2" t="s">
        <v>3065</v>
      </c>
      <c r="B897" s="2" t="s">
        <v>30</v>
      </c>
      <c r="C897" s="2">
        <v>6.3</v>
      </c>
    </row>
    <row r="898" spans="1:3" x14ac:dyDescent="0.25">
      <c r="A898" s="2" t="s">
        <v>3066</v>
      </c>
      <c r="B898" s="2" t="s">
        <v>30</v>
      </c>
      <c r="C898" s="2">
        <v>5.7</v>
      </c>
    </row>
    <row r="899" spans="1:3" x14ac:dyDescent="0.25">
      <c r="A899" s="2" t="s">
        <v>3070</v>
      </c>
      <c r="B899" s="2" t="s">
        <v>30</v>
      </c>
      <c r="C899" s="2">
        <v>5.0999999999999996</v>
      </c>
    </row>
    <row r="900" spans="1:3" x14ac:dyDescent="0.25">
      <c r="A900" s="2" t="s">
        <v>3072</v>
      </c>
      <c r="B900" s="2" t="s">
        <v>30</v>
      </c>
      <c r="C900" s="2">
        <v>7.6</v>
      </c>
    </row>
    <row r="901" spans="1:3" x14ac:dyDescent="0.25">
      <c r="A901" s="2" t="s">
        <v>3075</v>
      </c>
      <c r="B901" s="2" t="s">
        <v>30</v>
      </c>
      <c r="C901" s="2">
        <v>6.4</v>
      </c>
    </row>
    <row r="902" spans="1:3" x14ac:dyDescent="0.25">
      <c r="A902" s="2" t="s">
        <v>3080</v>
      </c>
      <c r="B902" s="2" t="s">
        <v>30</v>
      </c>
      <c r="C902" s="2">
        <v>7.4</v>
      </c>
    </row>
    <row r="903" spans="1:3" x14ac:dyDescent="0.25">
      <c r="A903" s="2" t="s">
        <v>3082</v>
      </c>
      <c r="B903" s="2" t="s">
        <v>30</v>
      </c>
      <c r="C903" s="2">
        <v>8.1999999999999993</v>
      </c>
    </row>
    <row r="904" spans="1:3" x14ac:dyDescent="0.25">
      <c r="A904" s="2" t="s">
        <v>3086</v>
      </c>
      <c r="B904" s="2" t="s">
        <v>30</v>
      </c>
      <c r="C904" s="2">
        <v>6.5</v>
      </c>
    </row>
    <row r="905" spans="1:3" x14ac:dyDescent="0.25">
      <c r="A905" s="2" t="s">
        <v>3089</v>
      </c>
      <c r="B905" s="2" t="s">
        <v>30</v>
      </c>
      <c r="C905" s="2">
        <v>5.5</v>
      </c>
    </row>
    <row r="906" spans="1:3" x14ac:dyDescent="0.25">
      <c r="A906" s="2" t="s">
        <v>3092</v>
      </c>
      <c r="B906" s="2" t="s">
        <v>30</v>
      </c>
      <c r="C906" s="2">
        <v>6.5</v>
      </c>
    </row>
    <row r="907" spans="1:3" x14ac:dyDescent="0.25">
      <c r="A907" s="2" t="s">
        <v>3096</v>
      </c>
      <c r="B907" s="2" t="s">
        <v>30</v>
      </c>
      <c r="C907" s="2">
        <v>5.6</v>
      </c>
    </row>
    <row r="908" spans="1:3" x14ac:dyDescent="0.25">
      <c r="A908" s="2" t="s">
        <v>3099</v>
      </c>
      <c r="B908" s="2" t="s">
        <v>30</v>
      </c>
      <c r="C908" s="2">
        <v>4.9000000000000004</v>
      </c>
    </row>
    <row r="909" spans="1:3" x14ac:dyDescent="0.25">
      <c r="A909" s="2" t="s">
        <v>3101</v>
      </c>
      <c r="B909" s="2" t="s">
        <v>30</v>
      </c>
      <c r="C909" s="2">
        <v>4.5999999999999996</v>
      </c>
    </row>
    <row r="910" spans="1:3" x14ac:dyDescent="0.25">
      <c r="A910" s="2" t="s">
        <v>3103</v>
      </c>
      <c r="B910" s="2" t="s">
        <v>30</v>
      </c>
      <c r="C910" s="2">
        <v>7.9</v>
      </c>
    </row>
    <row r="911" spans="1:3" x14ac:dyDescent="0.25">
      <c r="A911" s="2" t="s">
        <v>3107</v>
      </c>
      <c r="B911" s="2" t="s">
        <v>30</v>
      </c>
      <c r="C911" s="2">
        <v>7.1</v>
      </c>
    </row>
    <row r="912" spans="1:3" x14ac:dyDescent="0.25">
      <c r="A912" s="2" t="s">
        <v>3109</v>
      </c>
      <c r="B912" s="2" t="s">
        <v>30</v>
      </c>
      <c r="C912" s="2">
        <v>6.9</v>
      </c>
    </row>
    <row r="913" spans="1:3" x14ac:dyDescent="0.25">
      <c r="A913" s="2" t="s">
        <v>3110</v>
      </c>
      <c r="B913" s="2" t="s">
        <v>30</v>
      </c>
      <c r="C913" s="2">
        <v>7.3</v>
      </c>
    </row>
    <row r="914" spans="1:3" x14ac:dyDescent="0.25">
      <c r="A914" s="2" t="s">
        <v>3112</v>
      </c>
      <c r="B914" s="2" t="s">
        <v>30</v>
      </c>
      <c r="C914" s="2">
        <v>7</v>
      </c>
    </row>
    <row r="915" spans="1:3" x14ac:dyDescent="0.25">
      <c r="A915" s="2" t="s">
        <v>3114</v>
      </c>
      <c r="B915" s="2" t="s">
        <v>30</v>
      </c>
      <c r="C915" s="2">
        <v>7.7</v>
      </c>
    </row>
    <row r="916" spans="1:3" x14ac:dyDescent="0.25">
      <c r="A916" s="2" t="s">
        <v>3117</v>
      </c>
      <c r="B916" s="2" t="s">
        <v>30</v>
      </c>
      <c r="C916" s="2">
        <v>6.7</v>
      </c>
    </row>
    <row r="917" spans="1:3" x14ac:dyDescent="0.25">
      <c r="A917" s="2" t="s">
        <v>3118</v>
      </c>
      <c r="B917" s="2" t="s">
        <v>30</v>
      </c>
      <c r="C917" s="2">
        <v>6.3</v>
      </c>
    </row>
    <row r="918" spans="1:3" x14ac:dyDescent="0.25">
      <c r="A918" s="2" t="s">
        <v>3119</v>
      </c>
      <c r="B918" s="2" t="s">
        <v>30</v>
      </c>
      <c r="C918" s="2">
        <v>5.8</v>
      </c>
    </row>
    <row r="919" spans="1:3" x14ac:dyDescent="0.25">
      <c r="A919" s="2" t="s">
        <v>3122</v>
      </c>
      <c r="B919" s="2" t="s">
        <v>30</v>
      </c>
      <c r="C919" s="2">
        <v>7.1</v>
      </c>
    </row>
    <row r="920" spans="1:3" x14ac:dyDescent="0.25">
      <c r="A920" s="2" t="s">
        <v>3124</v>
      </c>
      <c r="B920" s="2" t="s">
        <v>30</v>
      </c>
      <c r="C920" s="2">
        <v>7.3</v>
      </c>
    </row>
    <row r="921" spans="1:3" x14ac:dyDescent="0.25">
      <c r="A921" s="2" t="s">
        <v>3126</v>
      </c>
      <c r="B921" s="2" t="s">
        <v>30</v>
      </c>
      <c r="C921" s="2">
        <v>6.4</v>
      </c>
    </row>
    <row r="922" spans="1:3" x14ac:dyDescent="0.25">
      <c r="A922" s="2" t="s">
        <v>3129</v>
      </c>
      <c r="B922" s="2" t="s">
        <v>30</v>
      </c>
      <c r="C922" s="2">
        <v>7.1</v>
      </c>
    </row>
    <row r="923" spans="1:3" x14ac:dyDescent="0.25">
      <c r="A923" s="2" t="s">
        <v>3132</v>
      </c>
      <c r="B923" s="2" t="s">
        <v>30</v>
      </c>
      <c r="C923" s="2">
        <v>7.6</v>
      </c>
    </row>
    <row r="924" spans="1:3" x14ac:dyDescent="0.25">
      <c r="A924" s="2" t="s">
        <v>3133</v>
      </c>
      <c r="B924" s="2" t="s">
        <v>30</v>
      </c>
      <c r="C924" s="2">
        <v>6.8</v>
      </c>
    </row>
    <row r="925" spans="1:3" x14ac:dyDescent="0.25">
      <c r="A925" s="2" t="s">
        <v>3136</v>
      </c>
      <c r="B925" s="2" t="s">
        <v>30</v>
      </c>
      <c r="C925" s="2">
        <v>6.6</v>
      </c>
    </row>
    <row r="926" spans="1:3" x14ac:dyDescent="0.25">
      <c r="A926" s="2" t="s">
        <v>3138</v>
      </c>
      <c r="B926" s="2" t="s">
        <v>30</v>
      </c>
      <c r="C926" s="2">
        <v>6.7</v>
      </c>
    </row>
    <row r="927" spans="1:3" x14ac:dyDescent="0.25">
      <c r="A927" s="2" t="s">
        <v>3140</v>
      </c>
      <c r="B927" s="2" t="s">
        <v>30</v>
      </c>
      <c r="C927" s="2">
        <v>6.1</v>
      </c>
    </row>
    <row r="928" spans="1:3" x14ac:dyDescent="0.25">
      <c r="A928" s="2" t="s">
        <v>3143</v>
      </c>
      <c r="B928" s="2" t="s">
        <v>30</v>
      </c>
      <c r="C928" s="2">
        <v>6</v>
      </c>
    </row>
    <row r="929" spans="1:3" x14ac:dyDescent="0.25">
      <c r="A929" s="2" t="s">
        <v>3146</v>
      </c>
      <c r="B929" s="2" t="s">
        <v>30</v>
      </c>
      <c r="C929" s="2">
        <v>7.6</v>
      </c>
    </row>
    <row r="930" spans="1:3" x14ac:dyDescent="0.25">
      <c r="A930" s="2" t="s">
        <v>3150</v>
      </c>
      <c r="B930" s="2" t="s">
        <v>30</v>
      </c>
      <c r="C930" s="2">
        <v>7.1</v>
      </c>
    </row>
    <row r="931" spans="1:3" x14ac:dyDescent="0.25">
      <c r="A931" s="2" t="s">
        <v>3153</v>
      </c>
      <c r="B931" s="2" t="s">
        <v>30</v>
      </c>
      <c r="C931" s="2">
        <v>5</v>
      </c>
    </row>
    <row r="932" spans="1:3" x14ac:dyDescent="0.25">
      <c r="A932" s="2" t="s">
        <v>3154</v>
      </c>
      <c r="B932" s="2" t="s">
        <v>30</v>
      </c>
      <c r="C932" s="2">
        <v>7.1</v>
      </c>
    </row>
    <row r="933" spans="1:3" x14ac:dyDescent="0.25">
      <c r="A933" s="2" t="s">
        <v>3155</v>
      </c>
      <c r="B933" s="2" t="s">
        <v>30</v>
      </c>
      <c r="C933" s="2">
        <v>6.2</v>
      </c>
    </row>
    <row r="934" spans="1:3" x14ac:dyDescent="0.25">
      <c r="A934" s="2" t="s">
        <v>3157</v>
      </c>
      <c r="B934" s="2" t="s">
        <v>30</v>
      </c>
      <c r="C934" s="2">
        <v>5.6</v>
      </c>
    </row>
    <row r="935" spans="1:3" x14ac:dyDescent="0.25">
      <c r="A935" s="2" t="s">
        <v>3160</v>
      </c>
      <c r="B935" s="2" t="s">
        <v>30</v>
      </c>
      <c r="C935" s="2">
        <v>5.4</v>
      </c>
    </row>
    <row r="936" spans="1:3" x14ac:dyDescent="0.25">
      <c r="A936" s="2" t="s">
        <v>3162</v>
      </c>
      <c r="B936" s="2" t="s">
        <v>30</v>
      </c>
      <c r="C936" s="2">
        <v>7.4</v>
      </c>
    </row>
    <row r="937" spans="1:3" x14ac:dyDescent="0.25">
      <c r="A937" s="2" t="s">
        <v>3165</v>
      </c>
      <c r="B937" s="2" t="s">
        <v>30</v>
      </c>
      <c r="C937" s="2">
        <v>5</v>
      </c>
    </row>
    <row r="938" spans="1:3" x14ac:dyDescent="0.25">
      <c r="A938" s="2" t="s">
        <v>3168</v>
      </c>
      <c r="B938" s="2" t="s">
        <v>30</v>
      </c>
      <c r="C938" s="2">
        <v>5.2</v>
      </c>
    </row>
    <row r="939" spans="1:3" x14ac:dyDescent="0.25">
      <c r="A939" s="2" t="s">
        <v>3170</v>
      </c>
      <c r="B939" s="2" t="s">
        <v>30</v>
      </c>
      <c r="C939" s="2">
        <v>7.6</v>
      </c>
    </row>
    <row r="940" spans="1:3" x14ac:dyDescent="0.25">
      <c r="A940" s="2" t="s">
        <v>3171</v>
      </c>
      <c r="B940" s="2" t="s">
        <v>30</v>
      </c>
      <c r="C940" s="2">
        <v>6.6</v>
      </c>
    </row>
    <row r="941" spans="1:3" x14ac:dyDescent="0.25">
      <c r="A941" s="2" t="s">
        <v>3173</v>
      </c>
      <c r="B941" s="2" t="s">
        <v>30</v>
      </c>
      <c r="C941" s="2">
        <v>7</v>
      </c>
    </row>
    <row r="942" spans="1:3" x14ac:dyDescent="0.25">
      <c r="A942" s="2" t="s">
        <v>3178</v>
      </c>
      <c r="B942" s="2" t="s">
        <v>30</v>
      </c>
      <c r="C942" s="2">
        <v>5.7</v>
      </c>
    </row>
    <row r="943" spans="1:3" x14ac:dyDescent="0.25">
      <c r="A943" s="2" t="s">
        <v>3180</v>
      </c>
      <c r="B943" s="2" t="s">
        <v>30</v>
      </c>
      <c r="C943" s="2">
        <v>8.1999999999999993</v>
      </c>
    </row>
    <row r="944" spans="1:3" x14ac:dyDescent="0.25">
      <c r="A944" s="2" t="s">
        <v>3184</v>
      </c>
      <c r="B944" s="2" t="s">
        <v>30</v>
      </c>
      <c r="C944" s="2">
        <v>6.2</v>
      </c>
    </row>
    <row r="945" spans="1:3" x14ac:dyDescent="0.25">
      <c r="A945" s="2" t="s">
        <v>3187</v>
      </c>
      <c r="B945" s="2" t="s">
        <v>30</v>
      </c>
      <c r="C945" s="2">
        <v>6.6</v>
      </c>
    </row>
    <row r="946" spans="1:3" x14ac:dyDescent="0.25">
      <c r="A946" s="2" t="s">
        <v>3190</v>
      </c>
      <c r="B946" s="2" t="s">
        <v>30</v>
      </c>
      <c r="C946" s="2">
        <v>4.7</v>
      </c>
    </row>
    <row r="947" spans="1:3" x14ac:dyDescent="0.25">
      <c r="A947" s="2" t="s">
        <v>3194</v>
      </c>
      <c r="B947" s="2" t="s">
        <v>30</v>
      </c>
      <c r="C947" s="2">
        <v>6.3</v>
      </c>
    </row>
    <row r="948" spans="1:3" x14ac:dyDescent="0.25">
      <c r="A948" s="2" t="s">
        <v>3198</v>
      </c>
      <c r="B948" s="2" t="s">
        <v>30</v>
      </c>
      <c r="C948" s="2">
        <v>6.1</v>
      </c>
    </row>
    <row r="949" spans="1:3" x14ac:dyDescent="0.25">
      <c r="A949" s="2" t="s">
        <v>3202</v>
      </c>
      <c r="B949" s="2" t="s">
        <v>30</v>
      </c>
      <c r="C949" s="2">
        <v>6.7</v>
      </c>
    </row>
    <row r="950" spans="1:3" x14ac:dyDescent="0.25">
      <c r="A950" s="2" t="s">
        <v>3206</v>
      </c>
      <c r="B950" s="2" t="s">
        <v>30</v>
      </c>
      <c r="C950" s="2">
        <v>6.1</v>
      </c>
    </row>
    <row r="951" spans="1:3" x14ac:dyDescent="0.25">
      <c r="A951" s="2" t="s">
        <v>3210</v>
      </c>
      <c r="B951" s="2" t="s">
        <v>30</v>
      </c>
      <c r="C951" s="2">
        <v>7</v>
      </c>
    </row>
    <row r="952" spans="1:3" x14ac:dyDescent="0.25">
      <c r="A952" s="2" t="s">
        <v>3213</v>
      </c>
      <c r="B952" s="2" t="s">
        <v>30</v>
      </c>
      <c r="C952" s="2">
        <v>7.4</v>
      </c>
    </row>
    <row r="953" spans="1:3" x14ac:dyDescent="0.25">
      <c r="A953" s="2" t="s">
        <v>3216</v>
      </c>
      <c r="B953" s="2" t="s">
        <v>30</v>
      </c>
      <c r="C953" s="2">
        <v>7.3</v>
      </c>
    </row>
    <row r="954" spans="1:3" x14ac:dyDescent="0.25">
      <c r="A954" s="2" t="s">
        <v>3219</v>
      </c>
      <c r="B954" s="2" t="s">
        <v>30</v>
      </c>
      <c r="C954" s="2">
        <v>5.8</v>
      </c>
    </row>
    <row r="955" spans="1:3" x14ac:dyDescent="0.25">
      <c r="A955" s="2" t="s">
        <v>3221</v>
      </c>
      <c r="B955" s="2" t="s">
        <v>30</v>
      </c>
      <c r="C955" s="2">
        <v>6.7</v>
      </c>
    </row>
    <row r="956" spans="1:3" x14ac:dyDescent="0.25">
      <c r="A956" s="2" t="s">
        <v>3222</v>
      </c>
      <c r="B956" s="2" t="s">
        <v>30</v>
      </c>
      <c r="C956" s="2">
        <v>5.8</v>
      </c>
    </row>
    <row r="957" spans="1:3" x14ac:dyDescent="0.25">
      <c r="A957" s="2" t="s">
        <v>3223</v>
      </c>
      <c r="B957" s="2" t="s">
        <v>30</v>
      </c>
      <c r="C957" s="2">
        <v>7.8</v>
      </c>
    </row>
    <row r="958" spans="1:3" x14ac:dyDescent="0.25">
      <c r="A958" s="2" t="s">
        <v>3227</v>
      </c>
      <c r="B958" s="2" t="s">
        <v>30</v>
      </c>
      <c r="C958" s="2">
        <v>6.6</v>
      </c>
    </row>
    <row r="959" spans="1:3" x14ac:dyDescent="0.25">
      <c r="A959" s="2" t="s">
        <v>3230</v>
      </c>
      <c r="B959" s="2" t="s">
        <v>30</v>
      </c>
      <c r="C959" s="2">
        <v>6.5</v>
      </c>
    </row>
    <row r="960" spans="1:3" x14ac:dyDescent="0.25">
      <c r="A960" s="2" t="s">
        <v>3234</v>
      </c>
      <c r="B960" s="2" t="s">
        <v>30</v>
      </c>
      <c r="C960" s="2">
        <v>6.7</v>
      </c>
    </row>
    <row r="961" spans="1:3" x14ac:dyDescent="0.25">
      <c r="A961" s="2" t="s">
        <v>3236</v>
      </c>
      <c r="B961" s="2" t="s">
        <v>30</v>
      </c>
      <c r="C961" s="2">
        <v>7.3</v>
      </c>
    </row>
    <row r="962" spans="1:3" x14ac:dyDescent="0.25">
      <c r="A962" s="2" t="s">
        <v>3239</v>
      </c>
      <c r="B962" s="2" t="s">
        <v>30</v>
      </c>
      <c r="C962" s="2">
        <v>5.8</v>
      </c>
    </row>
    <row r="963" spans="1:3" x14ac:dyDescent="0.25">
      <c r="A963" s="2" t="s">
        <v>3243</v>
      </c>
      <c r="B963" s="2" t="s">
        <v>30</v>
      </c>
      <c r="C963" s="2">
        <v>5.5</v>
      </c>
    </row>
    <row r="964" spans="1:3" x14ac:dyDescent="0.25">
      <c r="A964" s="2" t="s">
        <v>3246</v>
      </c>
      <c r="B964" s="2" t="s">
        <v>30</v>
      </c>
      <c r="C964" s="2">
        <v>6.3</v>
      </c>
    </row>
    <row r="965" spans="1:3" x14ac:dyDescent="0.25">
      <c r="A965" s="2" t="s">
        <v>3248</v>
      </c>
      <c r="B965" s="2" t="s">
        <v>30</v>
      </c>
      <c r="C965" s="2">
        <v>7.4</v>
      </c>
    </row>
    <row r="966" spans="1:3" x14ac:dyDescent="0.25">
      <c r="A966" s="2" t="s">
        <v>3249</v>
      </c>
      <c r="B966" s="2" t="s">
        <v>30</v>
      </c>
      <c r="C966" s="2">
        <v>5.9</v>
      </c>
    </row>
    <row r="967" spans="1:3" x14ac:dyDescent="0.25">
      <c r="A967" s="2" t="s">
        <v>3252</v>
      </c>
      <c r="B967" s="2" t="s">
        <v>30</v>
      </c>
      <c r="C967" s="2">
        <v>6.2</v>
      </c>
    </row>
    <row r="968" spans="1:3" x14ac:dyDescent="0.25">
      <c r="A968" s="2" t="s">
        <v>3255</v>
      </c>
      <c r="B968" s="2" t="s">
        <v>30</v>
      </c>
      <c r="C968" s="2">
        <v>5.9</v>
      </c>
    </row>
    <row r="969" spans="1:3" x14ac:dyDescent="0.25">
      <c r="A969" s="2" t="s">
        <v>3259</v>
      </c>
      <c r="B969" s="2" t="s">
        <v>30</v>
      </c>
      <c r="C969" s="2">
        <v>6.5</v>
      </c>
    </row>
    <row r="970" spans="1:3" x14ac:dyDescent="0.25">
      <c r="A970" s="2" t="s">
        <v>3263</v>
      </c>
      <c r="B970" s="2" t="s">
        <v>30</v>
      </c>
      <c r="C970" s="2">
        <v>4.4000000000000004</v>
      </c>
    </row>
    <row r="971" spans="1:3" x14ac:dyDescent="0.25">
      <c r="A971" s="2" t="s">
        <v>3265</v>
      </c>
      <c r="B971" s="2" t="s">
        <v>30</v>
      </c>
      <c r="C971" s="2">
        <v>3.5</v>
      </c>
    </row>
    <row r="972" spans="1:3" x14ac:dyDescent="0.25">
      <c r="A972" s="2" t="s">
        <v>3269</v>
      </c>
      <c r="B972" s="2" t="s">
        <v>30</v>
      </c>
      <c r="C972" s="2">
        <v>6.6</v>
      </c>
    </row>
    <row r="973" spans="1:3" x14ac:dyDescent="0.25">
      <c r="A973" s="2" t="s">
        <v>3271</v>
      </c>
      <c r="B973" s="2" t="s">
        <v>30</v>
      </c>
      <c r="C973" s="2">
        <v>6</v>
      </c>
    </row>
    <row r="974" spans="1:3" x14ac:dyDescent="0.25">
      <c r="A974" s="2" t="s">
        <v>3274</v>
      </c>
      <c r="B974" s="2" t="s">
        <v>30</v>
      </c>
      <c r="C974" s="2">
        <v>6.4</v>
      </c>
    </row>
    <row r="975" spans="1:3" x14ac:dyDescent="0.25">
      <c r="A975" s="2" t="s">
        <v>3276</v>
      </c>
      <c r="B975" s="2" t="s">
        <v>30</v>
      </c>
      <c r="C975" s="2">
        <v>6.5</v>
      </c>
    </row>
    <row r="976" spans="1:3" x14ac:dyDescent="0.25">
      <c r="A976" s="2" t="s">
        <v>3281</v>
      </c>
      <c r="B976" s="2" t="s">
        <v>30</v>
      </c>
      <c r="C976" s="2">
        <v>4.3</v>
      </c>
    </row>
    <row r="977" spans="1:3" x14ac:dyDescent="0.25">
      <c r="A977" s="2" t="s">
        <v>3282</v>
      </c>
      <c r="B977" s="2" t="s">
        <v>30</v>
      </c>
      <c r="C977" s="2">
        <v>4.2</v>
      </c>
    </row>
    <row r="978" spans="1:3" x14ac:dyDescent="0.25">
      <c r="A978" s="2" t="s">
        <v>3285</v>
      </c>
      <c r="B978" s="2" t="s">
        <v>30</v>
      </c>
      <c r="C978" s="2">
        <v>6.5</v>
      </c>
    </row>
    <row r="979" spans="1:3" x14ac:dyDescent="0.25">
      <c r="A979" s="2" t="s">
        <v>3287</v>
      </c>
      <c r="B979" s="2" t="s">
        <v>30</v>
      </c>
      <c r="C979" s="2">
        <v>6.1</v>
      </c>
    </row>
    <row r="980" spans="1:3" x14ac:dyDescent="0.25">
      <c r="A980" s="2" t="s">
        <v>3290</v>
      </c>
      <c r="B980" s="2" t="s">
        <v>30</v>
      </c>
      <c r="C980" s="2">
        <v>6.3</v>
      </c>
    </row>
    <row r="981" spans="1:3" x14ac:dyDescent="0.25">
      <c r="A981" s="2" t="s">
        <v>3294</v>
      </c>
      <c r="B981" s="2" t="s">
        <v>30</v>
      </c>
      <c r="C981" s="2">
        <v>6.2</v>
      </c>
    </row>
    <row r="982" spans="1:3" x14ac:dyDescent="0.25">
      <c r="A982" s="2" t="s">
        <v>3297</v>
      </c>
      <c r="B982" s="2" t="s">
        <v>30</v>
      </c>
      <c r="C982" s="2">
        <v>5.9</v>
      </c>
    </row>
    <row r="983" spans="1:3" x14ac:dyDescent="0.25">
      <c r="A983" s="2" t="s">
        <v>3301</v>
      </c>
      <c r="B983" s="2" t="s">
        <v>30</v>
      </c>
      <c r="C983" s="2">
        <v>5.9</v>
      </c>
    </row>
    <row r="984" spans="1:3" x14ac:dyDescent="0.25">
      <c r="A984" s="2" t="s">
        <v>3304</v>
      </c>
      <c r="B984" s="2" t="s">
        <v>30</v>
      </c>
      <c r="C984" s="2">
        <v>6.5</v>
      </c>
    </row>
    <row r="985" spans="1:3" x14ac:dyDescent="0.25">
      <c r="A985" s="2" t="s">
        <v>3306</v>
      </c>
      <c r="B985" s="2" t="s">
        <v>30</v>
      </c>
      <c r="C985" s="2">
        <v>6.4</v>
      </c>
    </row>
    <row r="986" spans="1:3" x14ac:dyDescent="0.25">
      <c r="A986" s="2" t="s">
        <v>3308</v>
      </c>
      <c r="B986" s="2" t="s">
        <v>30</v>
      </c>
      <c r="C986" s="2">
        <v>6.5</v>
      </c>
    </row>
    <row r="987" spans="1:3" x14ac:dyDescent="0.25">
      <c r="A987" s="2" t="s">
        <v>3311</v>
      </c>
      <c r="B987" s="2" t="s">
        <v>30</v>
      </c>
      <c r="C987" s="2">
        <v>5.7</v>
      </c>
    </row>
    <row r="988" spans="1:3" x14ac:dyDescent="0.25">
      <c r="A988" s="2" t="s">
        <v>3314</v>
      </c>
      <c r="B988" s="2" t="s">
        <v>30</v>
      </c>
      <c r="C988" s="2">
        <v>8</v>
      </c>
    </row>
    <row r="989" spans="1:3" x14ac:dyDescent="0.25">
      <c r="A989" s="2" t="s">
        <v>3318</v>
      </c>
      <c r="B989" s="2" t="s">
        <v>30</v>
      </c>
      <c r="C989" s="2">
        <v>7.3</v>
      </c>
    </row>
    <row r="990" spans="1:3" x14ac:dyDescent="0.25">
      <c r="A990" s="2" t="s">
        <v>3321</v>
      </c>
      <c r="B990" s="2" t="s">
        <v>30</v>
      </c>
      <c r="C990" s="2">
        <v>6.7</v>
      </c>
    </row>
    <row r="991" spans="1:3" x14ac:dyDescent="0.25">
      <c r="A991" s="2" t="s">
        <v>3323</v>
      </c>
      <c r="B991" s="2" t="s">
        <v>30</v>
      </c>
      <c r="C991" s="2">
        <v>7.5</v>
      </c>
    </row>
    <row r="992" spans="1:3" x14ac:dyDescent="0.25">
      <c r="A992" s="2" t="s">
        <v>3325</v>
      </c>
      <c r="B992" s="2" t="s">
        <v>30</v>
      </c>
      <c r="C992" s="2">
        <v>5.4</v>
      </c>
    </row>
    <row r="993" spans="1:3" x14ac:dyDescent="0.25">
      <c r="A993" s="2" t="s">
        <v>3326</v>
      </c>
      <c r="B993" s="2" t="s">
        <v>30</v>
      </c>
      <c r="C993" s="2">
        <v>6.6</v>
      </c>
    </row>
    <row r="994" spans="1:3" x14ac:dyDescent="0.25">
      <c r="A994" s="2" t="s">
        <v>3328</v>
      </c>
      <c r="B994" s="2" t="s">
        <v>30</v>
      </c>
      <c r="C994" s="2">
        <v>7.7</v>
      </c>
    </row>
    <row r="995" spans="1:3" x14ac:dyDescent="0.25">
      <c r="A995" s="2" t="s">
        <v>3331</v>
      </c>
      <c r="B995" s="2" t="s">
        <v>30</v>
      </c>
      <c r="C995" s="2">
        <v>5.8</v>
      </c>
    </row>
    <row r="996" spans="1:3" x14ac:dyDescent="0.25">
      <c r="A996" s="2" t="s">
        <v>3334</v>
      </c>
      <c r="B996" s="2" t="s">
        <v>30</v>
      </c>
      <c r="C996" s="2">
        <v>6.4</v>
      </c>
    </row>
    <row r="997" spans="1:3" x14ac:dyDescent="0.25">
      <c r="A997" s="2" t="s">
        <v>3338</v>
      </c>
      <c r="B997" s="2" t="s">
        <v>30</v>
      </c>
      <c r="C997" s="2">
        <v>5.6</v>
      </c>
    </row>
    <row r="998" spans="1:3" x14ac:dyDescent="0.25">
      <c r="A998" s="2" t="s">
        <v>3341</v>
      </c>
      <c r="B998" s="2" t="s">
        <v>30</v>
      </c>
      <c r="C998" s="2">
        <v>6</v>
      </c>
    </row>
    <row r="999" spans="1:3" x14ac:dyDescent="0.25">
      <c r="A999" s="2" t="s">
        <v>3343</v>
      </c>
      <c r="B999" s="2" t="s">
        <v>30</v>
      </c>
      <c r="C999" s="2">
        <v>6.2</v>
      </c>
    </row>
    <row r="1000" spans="1:3" x14ac:dyDescent="0.25">
      <c r="A1000" s="2" t="s">
        <v>3348</v>
      </c>
      <c r="B1000" s="2" t="s">
        <v>30</v>
      </c>
      <c r="C1000" s="2">
        <v>5.9</v>
      </c>
    </row>
    <row r="1001" spans="1:3" x14ac:dyDescent="0.25">
      <c r="A1001" s="2" t="s">
        <v>3349</v>
      </c>
      <c r="B1001" s="2" t="s">
        <v>30</v>
      </c>
      <c r="C1001" s="2">
        <v>5.0999999999999996</v>
      </c>
    </row>
    <row r="1002" spans="1:3" x14ac:dyDescent="0.25">
      <c r="A1002" s="2" t="s">
        <v>3350</v>
      </c>
      <c r="B1002" s="2" t="s">
        <v>30</v>
      </c>
      <c r="C1002" s="2">
        <v>6.8</v>
      </c>
    </row>
    <row r="1003" spans="1:3" x14ac:dyDescent="0.25">
      <c r="A1003" s="2" t="s">
        <v>3356</v>
      </c>
      <c r="B1003" s="2" t="s">
        <v>30</v>
      </c>
      <c r="C1003" s="2">
        <v>6</v>
      </c>
    </row>
    <row r="1004" spans="1:3" x14ac:dyDescent="0.25">
      <c r="A1004" s="2" t="s">
        <v>3357</v>
      </c>
      <c r="B1004" s="2" t="s">
        <v>30</v>
      </c>
      <c r="C1004" s="2">
        <v>5.0999999999999996</v>
      </c>
    </row>
    <row r="1005" spans="1:3" x14ac:dyDescent="0.25">
      <c r="A1005" s="2" t="s">
        <v>3358</v>
      </c>
      <c r="B1005" s="2" t="s">
        <v>30</v>
      </c>
      <c r="C1005" s="2">
        <v>5.8</v>
      </c>
    </row>
    <row r="1006" spans="1:3" x14ac:dyDescent="0.25">
      <c r="A1006" s="2" t="s">
        <v>3362</v>
      </c>
      <c r="B1006" s="2" t="s">
        <v>30</v>
      </c>
      <c r="C1006" s="2">
        <v>6.2</v>
      </c>
    </row>
    <row r="1007" spans="1:3" x14ac:dyDescent="0.25">
      <c r="A1007" s="2" t="s">
        <v>3365</v>
      </c>
      <c r="B1007" s="2" t="s">
        <v>30</v>
      </c>
      <c r="C1007" s="2">
        <v>6.4</v>
      </c>
    </row>
    <row r="1008" spans="1:3" x14ac:dyDescent="0.25">
      <c r="A1008" s="2" t="s">
        <v>3366</v>
      </c>
      <c r="B1008" s="2" t="s">
        <v>30</v>
      </c>
      <c r="C1008" s="2">
        <v>4.8</v>
      </c>
    </row>
    <row r="1009" spans="1:3" x14ac:dyDescent="0.25">
      <c r="A1009" s="2" t="s">
        <v>3369</v>
      </c>
      <c r="B1009" s="2" t="s">
        <v>30</v>
      </c>
      <c r="C1009" s="2">
        <v>4.9000000000000004</v>
      </c>
    </row>
    <row r="1010" spans="1:3" x14ac:dyDescent="0.25">
      <c r="A1010" s="2" t="s">
        <v>3372</v>
      </c>
      <c r="B1010" s="2" t="s">
        <v>30</v>
      </c>
      <c r="C1010" s="2">
        <v>5.6</v>
      </c>
    </row>
    <row r="1011" spans="1:3" x14ac:dyDescent="0.25">
      <c r="A1011" s="2" t="s">
        <v>3374</v>
      </c>
      <c r="B1011" s="2" t="s">
        <v>30</v>
      </c>
      <c r="C1011" s="2">
        <v>5.5</v>
      </c>
    </row>
    <row r="1012" spans="1:3" x14ac:dyDescent="0.25">
      <c r="A1012" s="2" t="s">
        <v>3376</v>
      </c>
      <c r="B1012" s="2" t="s">
        <v>30</v>
      </c>
      <c r="C1012" s="2">
        <v>3.7</v>
      </c>
    </row>
    <row r="1013" spans="1:3" x14ac:dyDescent="0.25">
      <c r="A1013" s="2" t="s">
        <v>3379</v>
      </c>
      <c r="B1013" s="2" t="s">
        <v>30</v>
      </c>
      <c r="C1013" s="2">
        <v>5.9</v>
      </c>
    </row>
    <row r="1014" spans="1:3" x14ac:dyDescent="0.25">
      <c r="A1014" s="2" t="s">
        <v>3383</v>
      </c>
      <c r="B1014" s="2" t="s">
        <v>30</v>
      </c>
      <c r="C1014" s="2">
        <v>6.3</v>
      </c>
    </row>
    <row r="1015" spans="1:3" x14ac:dyDescent="0.25">
      <c r="A1015" s="2" t="s">
        <v>3387</v>
      </c>
      <c r="B1015" s="2" t="s">
        <v>30</v>
      </c>
      <c r="C1015" s="2">
        <v>7.4</v>
      </c>
    </row>
    <row r="1016" spans="1:3" x14ac:dyDescent="0.25">
      <c r="A1016" s="2" t="s">
        <v>3390</v>
      </c>
      <c r="B1016" s="2" t="s">
        <v>30</v>
      </c>
      <c r="C1016" s="2">
        <v>7.6</v>
      </c>
    </row>
    <row r="1017" spans="1:3" x14ac:dyDescent="0.25">
      <c r="A1017" s="2" t="s">
        <v>3392</v>
      </c>
      <c r="B1017" s="2" t="s">
        <v>30</v>
      </c>
      <c r="C1017" s="2">
        <v>8.3000000000000007</v>
      </c>
    </row>
    <row r="1018" spans="1:3" x14ac:dyDescent="0.25">
      <c r="A1018" s="2" t="s">
        <v>3395</v>
      </c>
      <c r="B1018" s="2" t="s">
        <v>30</v>
      </c>
      <c r="C1018" s="2">
        <v>6.6</v>
      </c>
    </row>
    <row r="1019" spans="1:3" x14ac:dyDescent="0.25">
      <c r="A1019" s="2" t="s">
        <v>3398</v>
      </c>
      <c r="B1019" s="2" t="s">
        <v>30</v>
      </c>
      <c r="C1019" s="2">
        <v>6.9</v>
      </c>
    </row>
    <row r="1020" spans="1:3" x14ac:dyDescent="0.25">
      <c r="A1020" s="2" t="s">
        <v>3399</v>
      </c>
      <c r="B1020" s="2" t="s">
        <v>30</v>
      </c>
      <c r="C1020" s="2">
        <v>6.7</v>
      </c>
    </row>
    <row r="1021" spans="1:3" x14ac:dyDescent="0.25">
      <c r="A1021" s="2" t="s">
        <v>3402</v>
      </c>
      <c r="B1021" s="2" t="s">
        <v>30</v>
      </c>
      <c r="C1021" s="2">
        <v>6.8</v>
      </c>
    </row>
    <row r="1022" spans="1:3" x14ac:dyDescent="0.25">
      <c r="A1022" s="2" t="s">
        <v>3408</v>
      </c>
      <c r="B1022" s="2" t="s">
        <v>30</v>
      </c>
      <c r="C1022" s="2">
        <v>4.5999999999999996</v>
      </c>
    </row>
    <row r="1023" spans="1:3" x14ac:dyDescent="0.25">
      <c r="A1023" s="2" t="s">
        <v>3411</v>
      </c>
      <c r="B1023" s="2" t="s">
        <v>30</v>
      </c>
      <c r="C1023" s="2">
        <v>7.1</v>
      </c>
    </row>
    <row r="1024" spans="1:3" x14ac:dyDescent="0.25">
      <c r="A1024" s="2" t="s">
        <v>3414</v>
      </c>
      <c r="B1024" s="2" t="s">
        <v>30</v>
      </c>
      <c r="C1024" s="2">
        <v>6.4</v>
      </c>
    </row>
    <row r="1025" spans="1:3" x14ac:dyDescent="0.25">
      <c r="A1025" s="2" t="s">
        <v>3419</v>
      </c>
      <c r="B1025" s="2" t="s">
        <v>30</v>
      </c>
      <c r="C1025" s="2">
        <v>6.4</v>
      </c>
    </row>
    <row r="1026" spans="1:3" x14ac:dyDescent="0.25">
      <c r="A1026" s="2" t="s">
        <v>3422</v>
      </c>
      <c r="B1026" s="2" t="s">
        <v>30</v>
      </c>
      <c r="C1026" s="2">
        <v>7.4</v>
      </c>
    </row>
    <row r="1027" spans="1:3" x14ac:dyDescent="0.25">
      <c r="A1027" s="2" t="s">
        <v>3423</v>
      </c>
      <c r="B1027" s="2" t="s">
        <v>30</v>
      </c>
      <c r="C1027" s="2">
        <v>6.4</v>
      </c>
    </row>
    <row r="1028" spans="1:3" x14ac:dyDescent="0.25">
      <c r="A1028" s="2" t="s">
        <v>3425</v>
      </c>
      <c r="B1028" s="2" t="s">
        <v>30</v>
      </c>
      <c r="C1028" s="2">
        <v>6</v>
      </c>
    </row>
    <row r="1029" spans="1:3" x14ac:dyDescent="0.25">
      <c r="A1029" s="2" t="s">
        <v>3428</v>
      </c>
      <c r="B1029" s="2" t="s">
        <v>30</v>
      </c>
      <c r="C1029" s="2">
        <v>6.5</v>
      </c>
    </row>
    <row r="1030" spans="1:3" x14ac:dyDescent="0.25">
      <c r="A1030" s="2" t="s">
        <v>3431</v>
      </c>
      <c r="B1030" s="2" t="s">
        <v>30</v>
      </c>
      <c r="C1030" s="2">
        <v>7.8</v>
      </c>
    </row>
    <row r="1031" spans="1:3" x14ac:dyDescent="0.25">
      <c r="A1031" s="2" t="s">
        <v>3434</v>
      </c>
      <c r="B1031" s="2" t="s">
        <v>30</v>
      </c>
      <c r="C1031" s="2">
        <v>6</v>
      </c>
    </row>
    <row r="1032" spans="1:3" x14ac:dyDescent="0.25">
      <c r="A1032" s="2" t="s">
        <v>3436</v>
      </c>
      <c r="B1032" s="2" t="s">
        <v>30</v>
      </c>
      <c r="C1032" s="2">
        <v>7</v>
      </c>
    </row>
    <row r="1033" spans="1:3" x14ac:dyDescent="0.25">
      <c r="A1033" s="2" t="s">
        <v>3439</v>
      </c>
      <c r="B1033" s="2" t="s">
        <v>30</v>
      </c>
      <c r="C1033" s="2">
        <v>6</v>
      </c>
    </row>
    <row r="1034" spans="1:3" x14ac:dyDescent="0.25">
      <c r="A1034" s="2" t="s">
        <v>3445</v>
      </c>
      <c r="B1034" s="2" t="s">
        <v>3447</v>
      </c>
      <c r="C1034" s="2">
        <v>7.8</v>
      </c>
    </row>
    <row r="1035" spans="1:3" x14ac:dyDescent="0.25">
      <c r="A1035" s="2" t="s">
        <v>3451</v>
      </c>
      <c r="B1035" s="2" t="s">
        <v>30</v>
      </c>
      <c r="C1035" s="2">
        <v>6.1</v>
      </c>
    </row>
    <row r="1036" spans="1:3" x14ac:dyDescent="0.25">
      <c r="A1036" s="2" t="s">
        <v>3454</v>
      </c>
      <c r="B1036" s="2" t="s">
        <v>30</v>
      </c>
      <c r="C1036" s="2">
        <v>6.8</v>
      </c>
    </row>
    <row r="1037" spans="1:3" x14ac:dyDescent="0.25">
      <c r="A1037" s="2" t="s">
        <v>3457</v>
      </c>
      <c r="B1037" s="2" t="s">
        <v>30</v>
      </c>
      <c r="C1037" s="2">
        <v>6.4</v>
      </c>
    </row>
    <row r="1038" spans="1:3" x14ac:dyDescent="0.25">
      <c r="A1038" s="2" t="s">
        <v>3460</v>
      </c>
      <c r="B1038" s="2" t="s">
        <v>30</v>
      </c>
      <c r="C1038" s="2">
        <v>7.7</v>
      </c>
    </row>
    <row r="1039" spans="1:3" x14ac:dyDescent="0.25">
      <c r="A1039" s="2" t="s">
        <v>3464</v>
      </c>
      <c r="B1039" s="2" t="s">
        <v>3466</v>
      </c>
      <c r="C1039" s="2">
        <v>8.1</v>
      </c>
    </row>
    <row r="1040" spans="1:3" x14ac:dyDescent="0.25">
      <c r="A1040" s="2" t="s">
        <v>3469</v>
      </c>
      <c r="B1040" s="2" t="s">
        <v>30</v>
      </c>
      <c r="C1040" s="2">
        <v>4.5</v>
      </c>
    </row>
    <row r="1041" spans="1:3" x14ac:dyDescent="0.25">
      <c r="A1041" s="2" t="s">
        <v>3472</v>
      </c>
      <c r="B1041" s="2" t="s">
        <v>30</v>
      </c>
      <c r="C1041" s="2">
        <v>5.8</v>
      </c>
    </row>
    <row r="1042" spans="1:3" x14ac:dyDescent="0.25">
      <c r="A1042" s="2" t="s">
        <v>3475</v>
      </c>
      <c r="B1042" s="2" t="s">
        <v>30</v>
      </c>
      <c r="C1042" s="2">
        <v>6.3</v>
      </c>
    </row>
    <row r="1043" spans="1:3" x14ac:dyDescent="0.25">
      <c r="A1043" s="2" t="s">
        <v>3476</v>
      </c>
      <c r="B1043" s="2" t="s">
        <v>30</v>
      </c>
      <c r="C1043" s="2">
        <v>5.7</v>
      </c>
    </row>
    <row r="1044" spans="1:3" x14ac:dyDescent="0.25">
      <c r="A1044" s="2" t="s">
        <v>3477</v>
      </c>
      <c r="B1044" s="2" t="s">
        <v>30</v>
      </c>
      <c r="C1044" s="2">
        <v>7.2</v>
      </c>
    </row>
    <row r="1045" spans="1:3" x14ac:dyDescent="0.25">
      <c r="A1045" s="2" t="s">
        <v>3480</v>
      </c>
      <c r="B1045" s="2" t="s">
        <v>30</v>
      </c>
      <c r="C1045" s="2">
        <v>7.6</v>
      </c>
    </row>
    <row r="1046" spans="1:3" x14ac:dyDescent="0.25">
      <c r="A1046" s="2" t="s">
        <v>3483</v>
      </c>
      <c r="B1046" s="2" t="s">
        <v>30</v>
      </c>
      <c r="C1046" s="2">
        <v>4.7</v>
      </c>
    </row>
    <row r="1047" spans="1:3" x14ac:dyDescent="0.25">
      <c r="A1047" s="2" t="s">
        <v>3486</v>
      </c>
      <c r="B1047" s="2" t="s">
        <v>30</v>
      </c>
      <c r="C1047" s="2">
        <v>6.6</v>
      </c>
    </row>
    <row r="1048" spans="1:3" x14ac:dyDescent="0.25">
      <c r="A1048" s="2" t="s">
        <v>3488</v>
      </c>
      <c r="B1048" s="2" t="s">
        <v>30</v>
      </c>
      <c r="C1048" s="2">
        <v>6.8</v>
      </c>
    </row>
    <row r="1049" spans="1:3" x14ac:dyDescent="0.25">
      <c r="A1049" s="2" t="s">
        <v>3493</v>
      </c>
      <c r="B1049" s="2" t="s">
        <v>30</v>
      </c>
      <c r="C1049" s="2">
        <v>7.3</v>
      </c>
    </row>
    <row r="1050" spans="1:3" x14ac:dyDescent="0.25">
      <c r="A1050" s="2" t="s">
        <v>3496</v>
      </c>
      <c r="B1050" s="2" t="s">
        <v>30</v>
      </c>
      <c r="C1050" s="2">
        <v>2.7</v>
      </c>
    </row>
    <row r="1051" spans="1:3" x14ac:dyDescent="0.25">
      <c r="A1051" s="2" t="s">
        <v>3499</v>
      </c>
      <c r="B1051" s="2" t="s">
        <v>30</v>
      </c>
      <c r="C1051" s="2">
        <v>4.8</v>
      </c>
    </row>
    <row r="1052" spans="1:3" x14ac:dyDescent="0.25">
      <c r="A1052" s="2" t="s">
        <v>3501</v>
      </c>
      <c r="B1052" s="2" t="s">
        <v>30</v>
      </c>
      <c r="C1052" s="2">
        <v>6.3</v>
      </c>
    </row>
    <row r="1053" spans="1:3" x14ac:dyDescent="0.25">
      <c r="A1053" s="2" t="s">
        <v>3505</v>
      </c>
      <c r="B1053" s="2" t="s">
        <v>30</v>
      </c>
      <c r="C1053" s="2">
        <v>5.5</v>
      </c>
    </row>
    <row r="1054" spans="1:3" x14ac:dyDescent="0.25">
      <c r="A1054" s="2" t="s">
        <v>3510</v>
      </c>
      <c r="B1054" s="2" t="s">
        <v>30</v>
      </c>
      <c r="C1054" s="2">
        <v>6.2</v>
      </c>
    </row>
    <row r="1055" spans="1:3" x14ac:dyDescent="0.25">
      <c r="A1055" s="2" t="s">
        <v>3513</v>
      </c>
      <c r="B1055" s="2" t="s">
        <v>30</v>
      </c>
      <c r="C1055" s="2">
        <v>5.8</v>
      </c>
    </row>
    <row r="1056" spans="1:3" x14ac:dyDescent="0.25">
      <c r="A1056" s="2" t="s">
        <v>3515</v>
      </c>
      <c r="B1056" s="2" t="s">
        <v>30</v>
      </c>
      <c r="C1056" s="2">
        <v>5.7</v>
      </c>
    </row>
    <row r="1057" spans="1:3" x14ac:dyDescent="0.25">
      <c r="A1057" s="2" t="s">
        <v>3516</v>
      </c>
      <c r="B1057" s="2" t="s">
        <v>30</v>
      </c>
      <c r="C1057" s="2">
        <v>6.5</v>
      </c>
    </row>
    <row r="1058" spans="1:3" x14ac:dyDescent="0.25">
      <c r="A1058" s="2" t="s">
        <v>3517</v>
      </c>
      <c r="B1058" s="2" t="s">
        <v>30</v>
      </c>
      <c r="C1058" s="2">
        <v>6.7</v>
      </c>
    </row>
    <row r="1059" spans="1:3" x14ac:dyDescent="0.25">
      <c r="A1059" s="2" t="s">
        <v>3520</v>
      </c>
      <c r="B1059" s="2" t="s">
        <v>30</v>
      </c>
      <c r="C1059" s="2">
        <v>7.4</v>
      </c>
    </row>
    <row r="1060" spans="1:3" x14ac:dyDescent="0.25">
      <c r="A1060" s="2" t="s">
        <v>3521</v>
      </c>
      <c r="B1060" s="2" t="s">
        <v>30</v>
      </c>
      <c r="C1060" s="2">
        <v>6.9</v>
      </c>
    </row>
    <row r="1061" spans="1:3" x14ac:dyDescent="0.25">
      <c r="A1061" s="2" t="s">
        <v>3524</v>
      </c>
      <c r="B1061" s="2" t="s">
        <v>30</v>
      </c>
      <c r="C1061" s="2">
        <v>5.5</v>
      </c>
    </row>
    <row r="1062" spans="1:3" x14ac:dyDescent="0.25">
      <c r="A1062" s="2" t="s">
        <v>3526</v>
      </c>
      <c r="B1062" s="2" t="s">
        <v>30</v>
      </c>
      <c r="C1062" s="2">
        <v>8.1</v>
      </c>
    </row>
    <row r="1063" spans="1:3" x14ac:dyDescent="0.25">
      <c r="A1063" s="2" t="s">
        <v>3527</v>
      </c>
      <c r="B1063" s="2" t="s">
        <v>30</v>
      </c>
      <c r="C1063" s="2">
        <v>7.7</v>
      </c>
    </row>
    <row r="1064" spans="1:3" x14ac:dyDescent="0.25">
      <c r="A1064" s="2" t="s">
        <v>3529</v>
      </c>
      <c r="B1064" s="2" t="s">
        <v>30</v>
      </c>
      <c r="C1064" s="2">
        <v>7.3</v>
      </c>
    </row>
    <row r="1065" spans="1:3" x14ac:dyDescent="0.25">
      <c r="A1065" s="2" t="s">
        <v>3531</v>
      </c>
      <c r="B1065" s="2" t="s">
        <v>30</v>
      </c>
      <c r="C1065" s="2">
        <v>5.2</v>
      </c>
    </row>
    <row r="1066" spans="1:3" x14ac:dyDescent="0.25">
      <c r="A1066" s="2" t="s">
        <v>3534</v>
      </c>
      <c r="B1066" s="2" t="s">
        <v>30</v>
      </c>
      <c r="C1066" s="2">
        <v>7.1</v>
      </c>
    </row>
    <row r="1067" spans="1:3" x14ac:dyDescent="0.25">
      <c r="A1067" s="2" t="s">
        <v>3538</v>
      </c>
      <c r="B1067" s="2" t="s">
        <v>30</v>
      </c>
      <c r="C1067" s="2">
        <v>7.1</v>
      </c>
    </row>
    <row r="1068" spans="1:3" x14ac:dyDescent="0.25">
      <c r="A1068" s="2" t="s">
        <v>3540</v>
      </c>
      <c r="B1068" s="2" t="s">
        <v>30</v>
      </c>
      <c r="C1068" s="2">
        <v>7.2</v>
      </c>
    </row>
    <row r="1069" spans="1:3" x14ac:dyDescent="0.25">
      <c r="A1069" s="2" t="s">
        <v>3544</v>
      </c>
      <c r="B1069" s="2" t="s">
        <v>30</v>
      </c>
      <c r="C1069" s="2">
        <v>6.5</v>
      </c>
    </row>
    <row r="1070" spans="1:3" x14ac:dyDescent="0.25">
      <c r="A1070" s="2" t="s">
        <v>3549</v>
      </c>
      <c r="B1070" s="2" t="s">
        <v>30</v>
      </c>
      <c r="C1070" s="2">
        <v>4.5999999999999996</v>
      </c>
    </row>
    <row r="1071" spans="1:3" x14ac:dyDescent="0.25">
      <c r="A1071" s="2" t="s">
        <v>3553</v>
      </c>
      <c r="B1071" s="2" t="s">
        <v>30</v>
      </c>
      <c r="C1071" s="2">
        <v>5.6</v>
      </c>
    </row>
    <row r="1072" spans="1:3" x14ac:dyDescent="0.25">
      <c r="A1072" s="2" t="s">
        <v>3555</v>
      </c>
      <c r="B1072" s="2" t="s">
        <v>30</v>
      </c>
      <c r="C1072" s="2">
        <v>7.7</v>
      </c>
    </row>
    <row r="1073" spans="1:3" x14ac:dyDescent="0.25">
      <c r="A1073" s="2" t="s">
        <v>3558</v>
      </c>
      <c r="B1073" s="2" t="s">
        <v>30</v>
      </c>
      <c r="C1073" s="2">
        <v>7.2</v>
      </c>
    </row>
    <row r="1074" spans="1:3" x14ac:dyDescent="0.25">
      <c r="A1074" s="2" t="s">
        <v>3559</v>
      </c>
      <c r="B1074" s="2" t="s">
        <v>30</v>
      </c>
      <c r="C1074" s="2">
        <v>6.8</v>
      </c>
    </row>
    <row r="1075" spans="1:3" x14ac:dyDescent="0.25">
      <c r="A1075" s="2" t="s">
        <v>3563</v>
      </c>
      <c r="B1075" s="2" t="s">
        <v>30</v>
      </c>
      <c r="C1075" s="2">
        <v>5.4</v>
      </c>
    </row>
    <row r="1076" spans="1:3" x14ac:dyDescent="0.25">
      <c r="A1076" s="2" t="s">
        <v>3566</v>
      </c>
      <c r="B1076" s="2" t="s">
        <v>30</v>
      </c>
      <c r="C1076" s="2">
        <v>6.3</v>
      </c>
    </row>
    <row r="1077" spans="1:3" x14ac:dyDescent="0.25">
      <c r="A1077" s="2" t="s">
        <v>3570</v>
      </c>
      <c r="B1077" s="2" t="s">
        <v>30</v>
      </c>
      <c r="C1077" s="2">
        <v>7.2</v>
      </c>
    </row>
    <row r="1078" spans="1:3" x14ac:dyDescent="0.25">
      <c r="A1078" s="2" t="s">
        <v>3572</v>
      </c>
      <c r="B1078" s="2" t="s">
        <v>30</v>
      </c>
      <c r="C1078" s="2">
        <v>5.6</v>
      </c>
    </row>
    <row r="1079" spans="1:3" x14ac:dyDescent="0.25">
      <c r="A1079" s="2" t="s">
        <v>3574</v>
      </c>
      <c r="B1079" s="2" t="s">
        <v>30</v>
      </c>
      <c r="C1079" s="2">
        <v>6.8</v>
      </c>
    </row>
    <row r="1080" spans="1:3" x14ac:dyDescent="0.25">
      <c r="A1080" s="2" t="s">
        <v>3577</v>
      </c>
      <c r="B1080" s="2" t="s">
        <v>30</v>
      </c>
      <c r="C1080" s="2">
        <v>4.3</v>
      </c>
    </row>
    <row r="1081" spans="1:3" x14ac:dyDescent="0.25">
      <c r="A1081" s="2" t="s">
        <v>3579</v>
      </c>
      <c r="B1081" s="2" t="s">
        <v>30</v>
      </c>
      <c r="C1081" s="2">
        <v>6.3</v>
      </c>
    </row>
    <row r="1082" spans="1:3" x14ac:dyDescent="0.25">
      <c r="A1082" s="2" t="s">
        <v>3581</v>
      </c>
      <c r="B1082" s="2" t="s">
        <v>30</v>
      </c>
      <c r="C1082" s="2">
        <v>6.5</v>
      </c>
    </row>
    <row r="1083" spans="1:3" x14ac:dyDescent="0.25">
      <c r="A1083" s="2" t="s">
        <v>3583</v>
      </c>
      <c r="B1083" s="2" t="s">
        <v>30</v>
      </c>
      <c r="C1083" s="2">
        <v>6.4</v>
      </c>
    </row>
    <row r="1084" spans="1:3" x14ac:dyDescent="0.25">
      <c r="A1084" s="2" t="s">
        <v>3584</v>
      </c>
      <c r="B1084" s="2" t="s">
        <v>30</v>
      </c>
      <c r="C1084" s="2">
        <v>6.3</v>
      </c>
    </row>
    <row r="1085" spans="1:3" x14ac:dyDescent="0.25">
      <c r="A1085" s="2" t="s">
        <v>3588</v>
      </c>
      <c r="B1085" s="2" t="s">
        <v>30</v>
      </c>
      <c r="C1085" s="2">
        <v>5.9</v>
      </c>
    </row>
    <row r="1086" spans="1:3" x14ac:dyDescent="0.25">
      <c r="A1086" s="2" t="s">
        <v>3591</v>
      </c>
      <c r="B1086" s="2" t="s">
        <v>30</v>
      </c>
      <c r="C1086" s="2">
        <v>6.5</v>
      </c>
    </row>
    <row r="1087" spans="1:3" x14ac:dyDescent="0.25">
      <c r="A1087" s="2" t="s">
        <v>3595</v>
      </c>
      <c r="B1087" s="2" t="s">
        <v>30</v>
      </c>
      <c r="C1087" s="2">
        <v>6.5</v>
      </c>
    </row>
    <row r="1088" spans="1:3" x14ac:dyDescent="0.25">
      <c r="A1088" s="2" t="s">
        <v>3599</v>
      </c>
      <c r="B1088" s="2" t="s">
        <v>30</v>
      </c>
      <c r="C1088" s="2">
        <v>6.1</v>
      </c>
    </row>
    <row r="1089" spans="1:3" x14ac:dyDescent="0.25">
      <c r="A1089" s="2" t="s">
        <v>3602</v>
      </c>
      <c r="B1089" s="2" t="s">
        <v>30</v>
      </c>
      <c r="C1089" s="2">
        <v>5.9</v>
      </c>
    </row>
    <row r="1090" spans="1:3" x14ac:dyDescent="0.25">
      <c r="A1090" s="2" t="s">
        <v>3604</v>
      </c>
      <c r="B1090" s="2" t="s">
        <v>30</v>
      </c>
      <c r="C1090" s="2">
        <v>6.6</v>
      </c>
    </row>
    <row r="1091" spans="1:3" x14ac:dyDescent="0.25">
      <c r="A1091" s="2" t="s">
        <v>3609</v>
      </c>
      <c r="B1091" s="2" t="s">
        <v>30</v>
      </c>
      <c r="C1091" s="2">
        <v>7.4</v>
      </c>
    </row>
    <row r="1092" spans="1:3" x14ac:dyDescent="0.25">
      <c r="A1092" s="2" t="s">
        <v>3611</v>
      </c>
      <c r="B1092" s="2" t="s">
        <v>30</v>
      </c>
      <c r="C1092" s="2">
        <v>7.3</v>
      </c>
    </row>
    <row r="1093" spans="1:3" x14ac:dyDescent="0.25">
      <c r="A1093" s="2" t="s">
        <v>3613</v>
      </c>
      <c r="B1093" s="2" t="s">
        <v>30</v>
      </c>
      <c r="C1093" s="2">
        <v>6.6</v>
      </c>
    </row>
    <row r="1094" spans="1:3" x14ac:dyDescent="0.25">
      <c r="A1094" s="2" t="s">
        <v>3615</v>
      </c>
      <c r="B1094" s="2" t="s">
        <v>30</v>
      </c>
      <c r="C1094" s="2">
        <v>5.6</v>
      </c>
    </row>
    <row r="1095" spans="1:3" x14ac:dyDescent="0.25">
      <c r="A1095" s="2" t="s">
        <v>3619</v>
      </c>
      <c r="B1095" s="2" t="s">
        <v>30</v>
      </c>
      <c r="C1095" s="2">
        <v>5.3</v>
      </c>
    </row>
    <row r="1096" spans="1:3" x14ac:dyDescent="0.25">
      <c r="A1096" s="2" t="s">
        <v>3621</v>
      </c>
      <c r="B1096" s="2" t="s">
        <v>30</v>
      </c>
      <c r="C1096" s="2">
        <v>6</v>
      </c>
    </row>
    <row r="1097" spans="1:3" x14ac:dyDescent="0.25">
      <c r="A1097" s="2" t="s">
        <v>3627</v>
      </c>
      <c r="B1097" s="2" t="s">
        <v>30</v>
      </c>
      <c r="C1097" s="2">
        <v>5.4</v>
      </c>
    </row>
    <row r="1098" spans="1:3" x14ac:dyDescent="0.25">
      <c r="A1098" s="2" t="s">
        <v>3631</v>
      </c>
      <c r="B1098" s="2" t="s">
        <v>30</v>
      </c>
      <c r="C1098" s="2">
        <v>6.8</v>
      </c>
    </row>
    <row r="1099" spans="1:3" x14ac:dyDescent="0.25">
      <c r="A1099" s="2" t="s">
        <v>3635</v>
      </c>
      <c r="B1099" s="2" t="s">
        <v>30</v>
      </c>
      <c r="C1099" s="2">
        <v>6.4</v>
      </c>
    </row>
    <row r="1100" spans="1:3" x14ac:dyDescent="0.25">
      <c r="A1100" s="2" t="s">
        <v>1613</v>
      </c>
      <c r="B1100" s="2" t="s">
        <v>30</v>
      </c>
      <c r="C1100" s="2">
        <v>7.1</v>
      </c>
    </row>
    <row r="1101" spans="1:3" x14ac:dyDescent="0.25">
      <c r="A1101" s="2" t="s">
        <v>3637</v>
      </c>
      <c r="B1101" s="2" t="s">
        <v>30</v>
      </c>
      <c r="C1101" s="2">
        <v>4.9000000000000004</v>
      </c>
    </row>
    <row r="1102" spans="1:3" x14ac:dyDescent="0.25">
      <c r="A1102" s="2" t="s">
        <v>3641</v>
      </c>
      <c r="B1102" s="2" t="s">
        <v>30</v>
      </c>
      <c r="C1102" s="2">
        <v>5.8</v>
      </c>
    </row>
    <row r="1103" spans="1:3" x14ac:dyDescent="0.25">
      <c r="A1103" s="2" t="s">
        <v>3643</v>
      </c>
      <c r="B1103" s="2" t="s">
        <v>30</v>
      </c>
      <c r="C1103" s="2">
        <v>7.1</v>
      </c>
    </row>
    <row r="1104" spans="1:3" x14ac:dyDescent="0.25">
      <c r="A1104" s="2" t="s">
        <v>3644</v>
      </c>
      <c r="B1104" s="2" t="s">
        <v>30</v>
      </c>
      <c r="C1104" s="2">
        <v>7.2</v>
      </c>
    </row>
    <row r="1105" spans="1:3" x14ac:dyDescent="0.25">
      <c r="A1105" s="2" t="s">
        <v>3645</v>
      </c>
      <c r="B1105" s="2" t="s">
        <v>30</v>
      </c>
      <c r="C1105" s="2">
        <v>6</v>
      </c>
    </row>
    <row r="1106" spans="1:3" x14ac:dyDescent="0.25">
      <c r="A1106" s="2" t="s">
        <v>3648</v>
      </c>
      <c r="B1106" s="2" t="s">
        <v>30</v>
      </c>
      <c r="C1106" s="2">
        <v>6</v>
      </c>
    </row>
    <row r="1107" spans="1:3" x14ac:dyDescent="0.25">
      <c r="A1107" s="2" t="s">
        <v>3651</v>
      </c>
      <c r="B1107" s="2" t="s">
        <v>1272</v>
      </c>
      <c r="C1107" s="2">
        <v>7</v>
      </c>
    </row>
    <row r="1108" spans="1:3" x14ac:dyDescent="0.25">
      <c r="A1108" s="2" t="s">
        <v>3655</v>
      </c>
      <c r="B1108" s="2" t="s">
        <v>30</v>
      </c>
      <c r="C1108" s="2">
        <v>5.4</v>
      </c>
    </row>
    <row r="1109" spans="1:3" x14ac:dyDescent="0.25">
      <c r="A1109" s="2" t="s">
        <v>3658</v>
      </c>
      <c r="B1109" s="2" t="s">
        <v>30</v>
      </c>
      <c r="C1109" s="2">
        <v>6.5</v>
      </c>
    </row>
    <row r="1110" spans="1:3" x14ac:dyDescent="0.25">
      <c r="A1110" s="2" t="s">
        <v>3662</v>
      </c>
      <c r="B1110" s="2" t="s">
        <v>30</v>
      </c>
      <c r="C1110" s="2">
        <v>6.4</v>
      </c>
    </row>
    <row r="1111" spans="1:3" x14ac:dyDescent="0.25">
      <c r="A1111" s="2" t="s">
        <v>3668</v>
      </c>
      <c r="B1111" s="2" t="s">
        <v>30</v>
      </c>
      <c r="C1111" s="2">
        <v>4.9000000000000004</v>
      </c>
    </row>
    <row r="1112" spans="1:3" x14ac:dyDescent="0.25">
      <c r="A1112" s="2" t="s">
        <v>3672</v>
      </c>
      <c r="B1112" s="2" t="s">
        <v>30</v>
      </c>
      <c r="C1112" s="2">
        <v>6.3</v>
      </c>
    </row>
    <row r="1113" spans="1:3" x14ac:dyDescent="0.25">
      <c r="A1113" s="2" t="s">
        <v>3676</v>
      </c>
      <c r="B1113" s="2" t="s">
        <v>30</v>
      </c>
      <c r="C1113" s="2">
        <v>1.7</v>
      </c>
    </row>
    <row r="1114" spans="1:3" x14ac:dyDescent="0.25">
      <c r="A1114" s="2" t="s">
        <v>3680</v>
      </c>
      <c r="B1114" s="2" t="s">
        <v>30</v>
      </c>
      <c r="C1114" s="2">
        <v>7.7</v>
      </c>
    </row>
    <row r="1115" spans="1:3" x14ac:dyDescent="0.25">
      <c r="A1115" s="2" t="s">
        <v>3683</v>
      </c>
      <c r="B1115" s="2" t="s">
        <v>30</v>
      </c>
      <c r="C1115" s="2">
        <v>7.8</v>
      </c>
    </row>
    <row r="1116" spans="1:3" x14ac:dyDescent="0.25">
      <c r="A1116" s="2" t="s">
        <v>3684</v>
      </c>
      <c r="B1116" s="2" t="s">
        <v>30</v>
      </c>
      <c r="C1116" s="2">
        <v>5.5</v>
      </c>
    </row>
    <row r="1117" spans="1:3" x14ac:dyDescent="0.25">
      <c r="A1117" s="2" t="s">
        <v>3685</v>
      </c>
      <c r="B1117" s="2" t="s">
        <v>30</v>
      </c>
      <c r="C1117" s="2">
        <v>7.5</v>
      </c>
    </row>
    <row r="1118" spans="1:3" x14ac:dyDescent="0.25">
      <c r="A1118" s="2" t="s">
        <v>3687</v>
      </c>
      <c r="B1118" s="2" t="s">
        <v>30</v>
      </c>
      <c r="C1118" s="2">
        <v>6.4</v>
      </c>
    </row>
    <row r="1119" spans="1:3" x14ac:dyDescent="0.25">
      <c r="A1119" s="2" t="s">
        <v>3690</v>
      </c>
      <c r="B1119" s="2" t="s">
        <v>30</v>
      </c>
      <c r="C1119" s="2">
        <v>5.6</v>
      </c>
    </row>
    <row r="1120" spans="1:3" x14ac:dyDescent="0.25">
      <c r="A1120" s="2" t="s">
        <v>3695</v>
      </c>
      <c r="B1120" s="2" t="s">
        <v>30</v>
      </c>
      <c r="C1120" s="2">
        <v>7.5</v>
      </c>
    </row>
    <row r="1121" spans="1:3" x14ac:dyDescent="0.25">
      <c r="A1121" s="2" t="s">
        <v>3699</v>
      </c>
      <c r="B1121" s="2" t="s">
        <v>30</v>
      </c>
      <c r="C1121" s="2">
        <v>6.8</v>
      </c>
    </row>
    <row r="1122" spans="1:3" x14ac:dyDescent="0.25">
      <c r="A1122" s="2" t="s">
        <v>3701</v>
      </c>
      <c r="B1122" s="2" t="s">
        <v>30</v>
      </c>
      <c r="C1122" s="2">
        <v>6.8</v>
      </c>
    </row>
    <row r="1123" spans="1:3" x14ac:dyDescent="0.25">
      <c r="A1123" s="2" t="s">
        <v>3703</v>
      </c>
      <c r="B1123" s="2" t="s">
        <v>30</v>
      </c>
      <c r="C1123" s="2">
        <v>6</v>
      </c>
    </row>
    <row r="1124" spans="1:3" x14ac:dyDescent="0.25">
      <c r="A1124" s="2" t="s">
        <v>3707</v>
      </c>
      <c r="B1124" s="2" t="s">
        <v>30</v>
      </c>
      <c r="C1124" s="2">
        <v>7.3</v>
      </c>
    </row>
    <row r="1125" spans="1:3" x14ac:dyDescent="0.25">
      <c r="A1125" s="2" t="s">
        <v>3709</v>
      </c>
      <c r="B1125" s="2" t="s">
        <v>30</v>
      </c>
      <c r="C1125" s="2">
        <v>6</v>
      </c>
    </row>
    <row r="1126" spans="1:3" x14ac:dyDescent="0.25">
      <c r="A1126" s="2" t="s">
        <v>3710</v>
      </c>
      <c r="B1126" s="2" t="s">
        <v>30</v>
      </c>
      <c r="C1126" s="2">
        <v>7</v>
      </c>
    </row>
    <row r="1127" spans="1:3" x14ac:dyDescent="0.25">
      <c r="A1127" s="2" t="s">
        <v>3714</v>
      </c>
      <c r="B1127" s="2" t="s">
        <v>30</v>
      </c>
      <c r="C1127" s="2">
        <v>5.0999999999999996</v>
      </c>
    </row>
    <row r="1128" spans="1:3" x14ac:dyDescent="0.25">
      <c r="A1128" s="2" t="s">
        <v>3716</v>
      </c>
      <c r="B1128" s="2" t="s">
        <v>30</v>
      </c>
      <c r="C1128" s="2">
        <v>6.8</v>
      </c>
    </row>
    <row r="1129" spans="1:3" x14ac:dyDescent="0.25">
      <c r="A1129" s="2" t="s">
        <v>3721</v>
      </c>
      <c r="B1129" s="2" t="s">
        <v>30</v>
      </c>
      <c r="C1129" s="2">
        <v>6.5</v>
      </c>
    </row>
    <row r="1130" spans="1:3" x14ac:dyDescent="0.25">
      <c r="A1130" s="2" t="s">
        <v>3723</v>
      </c>
      <c r="B1130" s="2" t="s">
        <v>30</v>
      </c>
      <c r="C1130" s="2">
        <v>6.6</v>
      </c>
    </row>
    <row r="1131" spans="1:3" x14ac:dyDescent="0.25">
      <c r="A1131" s="2" t="s">
        <v>3725</v>
      </c>
      <c r="B1131" s="2" t="s">
        <v>30</v>
      </c>
      <c r="C1131" s="2">
        <v>7.2</v>
      </c>
    </row>
    <row r="1132" spans="1:3" x14ac:dyDescent="0.25">
      <c r="A1132" s="2" t="s">
        <v>3727</v>
      </c>
      <c r="B1132" s="2" t="s">
        <v>30</v>
      </c>
      <c r="C1132" s="2">
        <v>7</v>
      </c>
    </row>
    <row r="1133" spans="1:3" x14ac:dyDescent="0.25">
      <c r="A1133" s="2" t="s">
        <v>3729</v>
      </c>
      <c r="B1133" s="2" t="s">
        <v>30</v>
      </c>
      <c r="C1133" s="2">
        <v>7</v>
      </c>
    </row>
    <row r="1134" spans="1:3" x14ac:dyDescent="0.25">
      <c r="A1134" s="2" t="s">
        <v>3733</v>
      </c>
      <c r="B1134" s="2" t="s">
        <v>30</v>
      </c>
      <c r="C1134" s="2">
        <v>5.9</v>
      </c>
    </row>
    <row r="1135" spans="1:3" x14ac:dyDescent="0.25">
      <c r="A1135" s="2" t="s">
        <v>3735</v>
      </c>
      <c r="B1135" s="2" t="s">
        <v>30</v>
      </c>
      <c r="C1135" s="2">
        <v>5.4</v>
      </c>
    </row>
    <row r="1136" spans="1:3" x14ac:dyDescent="0.25">
      <c r="A1136" s="2" t="s">
        <v>3738</v>
      </c>
      <c r="B1136" s="2" t="s">
        <v>30</v>
      </c>
      <c r="C1136" s="2">
        <v>6.6</v>
      </c>
    </row>
    <row r="1137" spans="1:3" x14ac:dyDescent="0.25">
      <c r="A1137" s="2" t="s">
        <v>3742</v>
      </c>
      <c r="B1137" s="2" t="s">
        <v>30</v>
      </c>
      <c r="C1137" s="2">
        <v>7</v>
      </c>
    </row>
    <row r="1138" spans="1:3" x14ac:dyDescent="0.25">
      <c r="A1138" s="2" t="s">
        <v>3745</v>
      </c>
      <c r="B1138" s="2" t="s">
        <v>30</v>
      </c>
      <c r="C1138" s="2">
        <v>6.5</v>
      </c>
    </row>
    <row r="1139" spans="1:3" x14ac:dyDescent="0.25">
      <c r="A1139" s="2" t="s">
        <v>3747</v>
      </c>
      <c r="B1139" s="2" t="s">
        <v>30</v>
      </c>
      <c r="C1139" s="2">
        <v>6.3</v>
      </c>
    </row>
    <row r="1140" spans="1:3" x14ac:dyDescent="0.25">
      <c r="A1140" s="2" t="s">
        <v>3749</v>
      </c>
      <c r="B1140" s="2" t="s">
        <v>30</v>
      </c>
      <c r="C1140" s="2">
        <v>6.5</v>
      </c>
    </row>
    <row r="1141" spans="1:3" x14ac:dyDescent="0.25">
      <c r="A1141" s="2" t="s">
        <v>3753</v>
      </c>
      <c r="B1141" s="2" t="s">
        <v>30</v>
      </c>
      <c r="C1141" s="2">
        <v>6.5</v>
      </c>
    </row>
    <row r="1142" spans="1:3" x14ac:dyDescent="0.25">
      <c r="A1142" s="2" t="s">
        <v>3756</v>
      </c>
      <c r="B1142" s="2" t="s">
        <v>30</v>
      </c>
      <c r="C1142" s="2">
        <v>5.8</v>
      </c>
    </row>
    <row r="1143" spans="1:3" x14ac:dyDescent="0.25">
      <c r="A1143" s="2" t="s">
        <v>3760</v>
      </c>
      <c r="B1143" s="2" t="s">
        <v>30</v>
      </c>
      <c r="C1143" s="2">
        <v>6.6</v>
      </c>
    </row>
    <row r="1144" spans="1:3" x14ac:dyDescent="0.25">
      <c r="A1144" s="2" t="s">
        <v>3763</v>
      </c>
      <c r="B1144" s="2" t="s">
        <v>30</v>
      </c>
      <c r="C1144" s="2">
        <v>5.4</v>
      </c>
    </row>
    <row r="1145" spans="1:3" x14ac:dyDescent="0.25">
      <c r="A1145" s="2" t="s">
        <v>3765</v>
      </c>
      <c r="B1145" s="2" t="s">
        <v>30</v>
      </c>
      <c r="C1145" s="2">
        <v>6.1</v>
      </c>
    </row>
    <row r="1146" spans="1:3" x14ac:dyDescent="0.25">
      <c r="A1146" s="2" t="s">
        <v>3768</v>
      </c>
      <c r="B1146" s="2" t="s">
        <v>30</v>
      </c>
      <c r="C1146" s="2">
        <v>4</v>
      </c>
    </row>
    <row r="1147" spans="1:3" x14ac:dyDescent="0.25">
      <c r="A1147" s="2" t="s">
        <v>3770</v>
      </c>
      <c r="B1147" s="2" t="s">
        <v>30</v>
      </c>
      <c r="C1147" s="2">
        <v>7.6</v>
      </c>
    </row>
    <row r="1148" spans="1:3" x14ac:dyDescent="0.25">
      <c r="A1148" s="2" t="s">
        <v>3773</v>
      </c>
      <c r="B1148" s="2" t="s">
        <v>1272</v>
      </c>
      <c r="C1148" s="2">
        <v>7.9</v>
      </c>
    </row>
    <row r="1149" spans="1:3" x14ac:dyDescent="0.25">
      <c r="A1149" s="2" t="s">
        <v>3777</v>
      </c>
      <c r="B1149" s="2" t="s">
        <v>30</v>
      </c>
      <c r="C1149" s="2">
        <v>5.3</v>
      </c>
    </row>
    <row r="1150" spans="1:3" x14ac:dyDescent="0.25">
      <c r="A1150" s="2" t="s">
        <v>3780</v>
      </c>
      <c r="B1150" s="2" t="s">
        <v>30</v>
      </c>
      <c r="C1150" s="2">
        <v>6.6</v>
      </c>
    </row>
    <row r="1151" spans="1:3" x14ac:dyDescent="0.25">
      <c r="A1151" s="2" t="s">
        <v>3785</v>
      </c>
      <c r="B1151" s="2" t="s">
        <v>30</v>
      </c>
      <c r="C1151" s="2">
        <v>6.3</v>
      </c>
    </row>
    <row r="1152" spans="1:3" x14ac:dyDescent="0.25">
      <c r="A1152" s="2" t="s">
        <v>3790</v>
      </c>
      <c r="B1152" s="2" t="s">
        <v>965</v>
      </c>
      <c r="C1152" s="2">
        <v>7.2</v>
      </c>
    </row>
    <row r="1153" spans="1:3" x14ac:dyDescent="0.25">
      <c r="A1153" s="2" t="s">
        <v>3792</v>
      </c>
      <c r="B1153" s="2" t="s">
        <v>30</v>
      </c>
      <c r="C1153" s="2">
        <v>7</v>
      </c>
    </row>
    <row r="1154" spans="1:3" x14ac:dyDescent="0.25">
      <c r="A1154" s="2" t="s">
        <v>3796</v>
      </c>
      <c r="B1154" s="2" t="s">
        <v>965</v>
      </c>
      <c r="C1154" s="2">
        <v>4.9000000000000004</v>
      </c>
    </row>
    <row r="1155" spans="1:3" x14ac:dyDescent="0.25">
      <c r="A1155" s="2" t="s">
        <v>3798</v>
      </c>
      <c r="B1155" s="2" t="s">
        <v>30</v>
      </c>
      <c r="C1155" s="2">
        <v>6.9</v>
      </c>
    </row>
    <row r="1156" spans="1:3" x14ac:dyDescent="0.25">
      <c r="A1156" s="2" t="s">
        <v>3803</v>
      </c>
      <c r="B1156" s="2" t="s">
        <v>30</v>
      </c>
      <c r="C1156" s="2">
        <v>5.2</v>
      </c>
    </row>
    <row r="1157" spans="1:3" x14ac:dyDescent="0.25">
      <c r="A1157" s="2" t="s">
        <v>3805</v>
      </c>
      <c r="B1157" s="2" t="s">
        <v>30</v>
      </c>
      <c r="C1157" s="2">
        <v>8.1</v>
      </c>
    </row>
    <row r="1158" spans="1:3" x14ac:dyDescent="0.25">
      <c r="A1158" s="2" t="s">
        <v>3808</v>
      </c>
      <c r="B1158" s="2" t="s">
        <v>30</v>
      </c>
      <c r="C1158" s="2">
        <v>6.6</v>
      </c>
    </row>
    <row r="1159" spans="1:3" x14ac:dyDescent="0.25">
      <c r="A1159" s="2" t="s">
        <v>3810</v>
      </c>
      <c r="B1159" s="2" t="s">
        <v>30</v>
      </c>
      <c r="C1159" s="2">
        <v>6.2</v>
      </c>
    </row>
    <row r="1160" spans="1:3" x14ac:dyDescent="0.25">
      <c r="A1160" s="2" t="s">
        <v>3815</v>
      </c>
      <c r="B1160" s="2" t="s">
        <v>30</v>
      </c>
      <c r="C1160" s="2">
        <v>7.2</v>
      </c>
    </row>
    <row r="1161" spans="1:3" x14ac:dyDescent="0.25">
      <c r="A1161" s="2" t="s">
        <v>3817</v>
      </c>
      <c r="B1161" s="2" t="s">
        <v>30</v>
      </c>
      <c r="C1161" s="2">
        <v>7.3</v>
      </c>
    </row>
    <row r="1162" spans="1:3" x14ac:dyDescent="0.25">
      <c r="A1162" s="2" t="s">
        <v>3819</v>
      </c>
      <c r="B1162" s="2" t="s">
        <v>30</v>
      </c>
      <c r="C1162" s="2">
        <v>6.7</v>
      </c>
    </row>
    <row r="1163" spans="1:3" x14ac:dyDescent="0.25">
      <c r="A1163" s="2" t="s">
        <v>3822</v>
      </c>
      <c r="B1163" s="2" t="s">
        <v>30</v>
      </c>
      <c r="C1163" s="2">
        <v>6.4</v>
      </c>
    </row>
    <row r="1164" spans="1:3" x14ac:dyDescent="0.25">
      <c r="A1164" s="2" t="s">
        <v>3825</v>
      </c>
      <c r="B1164" s="2" t="s">
        <v>30</v>
      </c>
      <c r="C1164" s="2">
        <v>7.8</v>
      </c>
    </row>
    <row r="1165" spans="1:3" x14ac:dyDescent="0.25">
      <c r="A1165" s="2" t="s">
        <v>3827</v>
      </c>
      <c r="B1165" s="2" t="s">
        <v>30</v>
      </c>
      <c r="C1165" s="2">
        <v>6.4</v>
      </c>
    </row>
    <row r="1166" spans="1:3" x14ac:dyDescent="0.25">
      <c r="A1166" s="2" t="s">
        <v>3829</v>
      </c>
      <c r="B1166" s="2" t="s">
        <v>30</v>
      </c>
      <c r="C1166" s="2">
        <v>4.0999999999999996</v>
      </c>
    </row>
    <row r="1167" spans="1:3" x14ac:dyDescent="0.25">
      <c r="A1167" s="2" t="s">
        <v>3830</v>
      </c>
      <c r="B1167" s="2" t="s">
        <v>30</v>
      </c>
      <c r="C1167" s="2">
        <v>4.0999999999999996</v>
      </c>
    </row>
    <row r="1168" spans="1:3" x14ac:dyDescent="0.25">
      <c r="A1168" s="2" t="s">
        <v>3831</v>
      </c>
      <c r="B1168" s="2" t="s">
        <v>30</v>
      </c>
      <c r="C1168" s="2">
        <v>7.4</v>
      </c>
    </row>
    <row r="1169" spans="1:3" x14ac:dyDescent="0.25">
      <c r="A1169" s="2" t="s">
        <v>3832</v>
      </c>
      <c r="B1169" s="2" t="s">
        <v>30</v>
      </c>
      <c r="C1169" s="2">
        <v>5.8</v>
      </c>
    </row>
    <row r="1170" spans="1:3" x14ac:dyDescent="0.25">
      <c r="A1170" s="2" t="s">
        <v>3836</v>
      </c>
      <c r="B1170" s="2" t="s">
        <v>30</v>
      </c>
      <c r="C1170" s="2">
        <v>7.6</v>
      </c>
    </row>
    <row r="1171" spans="1:3" x14ac:dyDescent="0.25">
      <c r="A1171" s="2" t="s">
        <v>3840</v>
      </c>
      <c r="B1171" s="2" t="s">
        <v>30</v>
      </c>
      <c r="C1171" s="2">
        <v>7.2</v>
      </c>
    </row>
    <row r="1172" spans="1:3" x14ac:dyDescent="0.25">
      <c r="A1172" s="2" t="s">
        <v>3843</v>
      </c>
      <c r="B1172" s="2" t="s">
        <v>30</v>
      </c>
      <c r="C1172" s="2">
        <v>7.8</v>
      </c>
    </row>
    <row r="1173" spans="1:3" x14ac:dyDescent="0.25">
      <c r="A1173" s="2" t="s">
        <v>3845</v>
      </c>
      <c r="B1173" s="2" t="s">
        <v>30</v>
      </c>
      <c r="C1173" s="2">
        <v>7.7</v>
      </c>
    </row>
    <row r="1174" spans="1:3" x14ac:dyDescent="0.25">
      <c r="A1174" s="2" t="s">
        <v>3850</v>
      </c>
      <c r="B1174" s="2" t="s">
        <v>30</v>
      </c>
      <c r="C1174" s="2">
        <v>6.4</v>
      </c>
    </row>
    <row r="1175" spans="1:3" x14ac:dyDescent="0.25">
      <c r="A1175" s="2" t="s">
        <v>3853</v>
      </c>
      <c r="B1175" s="2" t="s">
        <v>30</v>
      </c>
      <c r="C1175" s="2">
        <v>5.0999999999999996</v>
      </c>
    </row>
    <row r="1176" spans="1:3" x14ac:dyDescent="0.25">
      <c r="A1176" s="2" t="s">
        <v>3857</v>
      </c>
      <c r="B1176" s="2" t="s">
        <v>30</v>
      </c>
      <c r="C1176" s="2">
        <v>5.5</v>
      </c>
    </row>
    <row r="1177" spans="1:3" x14ac:dyDescent="0.25">
      <c r="A1177" s="2" t="s">
        <v>3859</v>
      </c>
      <c r="B1177" s="2" t="s">
        <v>30</v>
      </c>
      <c r="C1177" s="2">
        <v>7.4</v>
      </c>
    </row>
    <row r="1178" spans="1:3" x14ac:dyDescent="0.25">
      <c r="A1178" s="2" t="s">
        <v>3861</v>
      </c>
      <c r="B1178" s="2" t="s">
        <v>30</v>
      </c>
      <c r="C1178" s="2">
        <v>6</v>
      </c>
    </row>
    <row r="1179" spans="1:3" x14ac:dyDescent="0.25">
      <c r="A1179" s="2" t="s">
        <v>3863</v>
      </c>
      <c r="B1179" s="2" t="s">
        <v>30</v>
      </c>
      <c r="C1179" s="2">
        <v>7.5</v>
      </c>
    </row>
    <row r="1180" spans="1:3" x14ac:dyDescent="0.25">
      <c r="A1180" s="2" t="s">
        <v>3865</v>
      </c>
      <c r="B1180" s="2" t="s">
        <v>30</v>
      </c>
      <c r="C1180" s="2">
        <v>7</v>
      </c>
    </row>
    <row r="1181" spans="1:3" x14ac:dyDescent="0.25">
      <c r="A1181" s="2" t="s">
        <v>3866</v>
      </c>
      <c r="B1181" s="2" t="s">
        <v>30</v>
      </c>
      <c r="C1181" s="2">
        <v>7.5</v>
      </c>
    </row>
    <row r="1182" spans="1:3" x14ac:dyDescent="0.25">
      <c r="A1182" s="2" t="s">
        <v>3867</v>
      </c>
      <c r="B1182" s="2" t="s">
        <v>30</v>
      </c>
      <c r="C1182" s="2">
        <v>7.3</v>
      </c>
    </row>
    <row r="1183" spans="1:3" x14ac:dyDescent="0.25">
      <c r="A1183" s="2" t="s">
        <v>3868</v>
      </c>
      <c r="B1183" s="2" t="s">
        <v>30</v>
      </c>
      <c r="C1183" s="2">
        <v>5.7</v>
      </c>
    </row>
    <row r="1184" spans="1:3" x14ac:dyDescent="0.25">
      <c r="A1184" s="2" t="s">
        <v>3869</v>
      </c>
      <c r="B1184" s="2" t="s">
        <v>30</v>
      </c>
      <c r="C1184" s="2">
        <v>7.3</v>
      </c>
    </row>
    <row r="1185" spans="1:3" x14ac:dyDescent="0.25">
      <c r="A1185" s="2" t="s">
        <v>3871</v>
      </c>
      <c r="B1185" s="2" t="s">
        <v>30</v>
      </c>
      <c r="C1185" s="2">
        <v>7.2</v>
      </c>
    </row>
    <row r="1186" spans="1:3" x14ac:dyDescent="0.25">
      <c r="A1186" s="2" t="s">
        <v>3873</v>
      </c>
      <c r="B1186" s="2" t="s">
        <v>30</v>
      </c>
      <c r="C1186" s="2">
        <v>5.9</v>
      </c>
    </row>
    <row r="1187" spans="1:3" x14ac:dyDescent="0.25">
      <c r="A1187" s="2" t="s">
        <v>3876</v>
      </c>
      <c r="B1187" s="2" t="s">
        <v>30</v>
      </c>
      <c r="C1187" s="2">
        <v>7.8</v>
      </c>
    </row>
    <row r="1188" spans="1:3" x14ac:dyDescent="0.25">
      <c r="A1188" s="2" t="s">
        <v>3879</v>
      </c>
      <c r="B1188" s="2" t="s">
        <v>30</v>
      </c>
      <c r="C1188" s="2">
        <v>7.7</v>
      </c>
    </row>
    <row r="1189" spans="1:3" x14ac:dyDescent="0.25">
      <c r="A1189" s="2" t="s">
        <v>3881</v>
      </c>
      <c r="B1189" s="2" t="s">
        <v>30</v>
      </c>
      <c r="C1189" s="2">
        <v>8.1</v>
      </c>
    </row>
    <row r="1190" spans="1:3" x14ac:dyDescent="0.25">
      <c r="A1190" s="2" t="s">
        <v>3883</v>
      </c>
      <c r="B1190" s="2" t="s">
        <v>30</v>
      </c>
      <c r="C1190" s="2">
        <v>6.6</v>
      </c>
    </row>
    <row r="1191" spans="1:3" x14ac:dyDescent="0.25">
      <c r="A1191" s="2" t="s">
        <v>3884</v>
      </c>
      <c r="B1191" s="2" t="s">
        <v>30</v>
      </c>
      <c r="C1191" s="2">
        <v>7.1</v>
      </c>
    </row>
    <row r="1192" spans="1:3" x14ac:dyDescent="0.25">
      <c r="A1192" s="2" t="s">
        <v>3886</v>
      </c>
      <c r="B1192" s="2" t="s">
        <v>30</v>
      </c>
      <c r="C1192" s="2">
        <v>5.9</v>
      </c>
    </row>
    <row r="1193" spans="1:3" x14ac:dyDescent="0.25">
      <c r="A1193" s="2" t="s">
        <v>3890</v>
      </c>
      <c r="B1193" s="2" t="s">
        <v>30</v>
      </c>
      <c r="C1193" s="2">
        <v>8</v>
      </c>
    </row>
    <row r="1194" spans="1:3" x14ac:dyDescent="0.25">
      <c r="A1194" s="2" t="s">
        <v>3893</v>
      </c>
      <c r="B1194" s="2" t="s">
        <v>30</v>
      </c>
      <c r="C1194" s="2">
        <v>4.5999999999999996</v>
      </c>
    </row>
    <row r="1195" spans="1:3" x14ac:dyDescent="0.25">
      <c r="A1195" s="2" t="s">
        <v>3896</v>
      </c>
      <c r="B1195" s="2" t="s">
        <v>30</v>
      </c>
      <c r="C1195" s="2">
        <v>6.1</v>
      </c>
    </row>
    <row r="1196" spans="1:3" x14ac:dyDescent="0.25">
      <c r="A1196" s="2" t="s">
        <v>2334</v>
      </c>
      <c r="B1196" s="2" t="s">
        <v>30</v>
      </c>
      <c r="C1196" s="2">
        <v>7.2</v>
      </c>
    </row>
    <row r="1197" spans="1:3" x14ac:dyDescent="0.25">
      <c r="A1197" s="2" t="s">
        <v>3899</v>
      </c>
      <c r="B1197" s="2" t="s">
        <v>30</v>
      </c>
      <c r="C1197" s="2">
        <v>6.4</v>
      </c>
    </row>
    <row r="1198" spans="1:3" x14ac:dyDescent="0.25">
      <c r="A1198" s="2" t="s">
        <v>3902</v>
      </c>
      <c r="B1198" s="2" t="s">
        <v>30</v>
      </c>
      <c r="C1198" s="2">
        <v>6</v>
      </c>
    </row>
    <row r="1199" spans="1:3" x14ac:dyDescent="0.25">
      <c r="A1199" s="2" t="s">
        <v>3907</v>
      </c>
      <c r="B1199" s="2" t="s">
        <v>30</v>
      </c>
      <c r="C1199" s="2">
        <v>5.2</v>
      </c>
    </row>
    <row r="1200" spans="1:3" x14ac:dyDescent="0.25">
      <c r="A1200" s="2" t="s">
        <v>3909</v>
      </c>
      <c r="B1200" s="2" t="s">
        <v>30</v>
      </c>
      <c r="C1200" s="2">
        <v>7.6</v>
      </c>
    </row>
    <row r="1201" spans="1:3" x14ac:dyDescent="0.25">
      <c r="A1201" s="2" t="s">
        <v>3911</v>
      </c>
      <c r="B1201" s="2" t="s">
        <v>30</v>
      </c>
      <c r="C1201" s="2">
        <v>6.4</v>
      </c>
    </row>
    <row r="1202" spans="1:3" x14ac:dyDescent="0.25">
      <c r="A1202" s="2" t="s">
        <v>3917</v>
      </c>
      <c r="B1202" s="2" t="s">
        <v>30</v>
      </c>
      <c r="C1202" s="2">
        <v>6.4</v>
      </c>
    </row>
    <row r="1203" spans="1:3" x14ac:dyDescent="0.25">
      <c r="A1203" s="2" t="s">
        <v>3920</v>
      </c>
      <c r="B1203" s="2" t="s">
        <v>30</v>
      </c>
      <c r="C1203" s="2">
        <v>6.1</v>
      </c>
    </row>
    <row r="1204" spans="1:3" x14ac:dyDescent="0.25">
      <c r="A1204" s="2" t="s">
        <v>3921</v>
      </c>
      <c r="B1204" s="2" t="s">
        <v>30</v>
      </c>
      <c r="C1204" s="2">
        <v>6.1</v>
      </c>
    </row>
    <row r="1205" spans="1:3" x14ac:dyDescent="0.25">
      <c r="A1205" s="2" t="s">
        <v>3924</v>
      </c>
      <c r="B1205" s="2" t="s">
        <v>30</v>
      </c>
      <c r="C1205" s="2">
        <v>5.2</v>
      </c>
    </row>
    <row r="1206" spans="1:3" x14ac:dyDescent="0.25">
      <c r="A1206" s="2" t="s">
        <v>3926</v>
      </c>
      <c r="B1206" s="2" t="s">
        <v>30</v>
      </c>
      <c r="C1206" s="2">
        <v>7.7</v>
      </c>
    </row>
    <row r="1207" spans="1:3" x14ac:dyDescent="0.25">
      <c r="A1207" s="2" t="s">
        <v>3928</v>
      </c>
      <c r="B1207" s="2" t="s">
        <v>30</v>
      </c>
      <c r="C1207" s="2">
        <v>7.3</v>
      </c>
    </row>
    <row r="1208" spans="1:3" x14ac:dyDescent="0.25">
      <c r="A1208" s="2" t="s">
        <v>3929</v>
      </c>
      <c r="B1208" s="2" t="s">
        <v>30</v>
      </c>
      <c r="C1208" s="2">
        <v>6.9</v>
      </c>
    </row>
    <row r="1209" spans="1:3" x14ac:dyDescent="0.25">
      <c r="A1209" s="2" t="s">
        <v>3931</v>
      </c>
      <c r="B1209" s="2" t="s">
        <v>30</v>
      </c>
      <c r="C1209" s="2">
        <v>8.5</v>
      </c>
    </row>
    <row r="1210" spans="1:3" x14ac:dyDescent="0.25">
      <c r="A1210" s="2" t="s">
        <v>3932</v>
      </c>
      <c r="B1210" s="2" t="s">
        <v>30</v>
      </c>
      <c r="C1210" s="2">
        <v>6.3</v>
      </c>
    </row>
    <row r="1211" spans="1:3" x14ac:dyDescent="0.25">
      <c r="A1211" s="2" t="s">
        <v>3936</v>
      </c>
      <c r="B1211" s="2" t="s">
        <v>30</v>
      </c>
      <c r="C1211" s="2">
        <v>5.9</v>
      </c>
    </row>
    <row r="1212" spans="1:3" x14ac:dyDescent="0.25">
      <c r="A1212" s="2" t="s">
        <v>3940</v>
      </c>
      <c r="B1212" s="2" t="s">
        <v>3942</v>
      </c>
      <c r="C1212" s="2">
        <v>7.8</v>
      </c>
    </row>
    <row r="1213" spans="1:3" x14ac:dyDescent="0.25">
      <c r="A1213" s="2" t="s">
        <v>3943</v>
      </c>
      <c r="B1213" s="2" t="s">
        <v>30</v>
      </c>
      <c r="C1213" s="2">
        <v>6.7</v>
      </c>
    </row>
    <row r="1214" spans="1:3" x14ac:dyDescent="0.25">
      <c r="A1214" s="2" t="s">
        <v>3946</v>
      </c>
      <c r="B1214" s="2" t="s">
        <v>30</v>
      </c>
      <c r="C1214" s="2">
        <v>6.4</v>
      </c>
    </row>
    <row r="1215" spans="1:3" x14ac:dyDescent="0.25">
      <c r="A1215" s="2" t="s">
        <v>3948</v>
      </c>
      <c r="B1215" s="2" t="s">
        <v>30</v>
      </c>
      <c r="C1215" s="2">
        <v>5.9</v>
      </c>
    </row>
    <row r="1216" spans="1:3" x14ac:dyDescent="0.25">
      <c r="A1216" s="2" t="s">
        <v>3950</v>
      </c>
      <c r="B1216" s="2" t="s">
        <v>30</v>
      </c>
      <c r="C1216" s="2">
        <v>6.6</v>
      </c>
    </row>
    <row r="1217" spans="1:3" x14ac:dyDescent="0.25">
      <c r="A1217" s="2" t="s">
        <v>3952</v>
      </c>
      <c r="B1217" s="2" t="s">
        <v>30</v>
      </c>
      <c r="C1217" s="2">
        <v>6.8</v>
      </c>
    </row>
    <row r="1218" spans="1:3" x14ac:dyDescent="0.25">
      <c r="A1218" s="2" t="s">
        <v>3956</v>
      </c>
      <c r="B1218" s="2" t="s">
        <v>30</v>
      </c>
      <c r="C1218" s="2">
        <v>6.5</v>
      </c>
    </row>
    <row r="1219" spans="1:3" x14ac:dyDescent="0.25">
      <c r="A1219" s="2" t="s">
        <v>3959</v>
      </c>
      <c r="B1219" s="2" t="s">
        <v>30</v>
      </c>
      <c r="C1219" s="2">
        <v>6.6</v>
      </c>
    </row>
    <row r="1220" spans="1:3" x14ac:dyDescent="0.25">
      <c r="A1220" s="2" t="s">
        <v>3963</v>
      </c>
      <c r="B1220" s="2" t="s">
        <v>30</v>
      </c>
      <c r="C1220" s="2">
        <v>5.8</v>
      </c>
    </row>
    <row r="1221" spans="1:3" x14ac:dyDescent="0.25">
      <c r="A1221" s="2" t="s">
        <v>3967</v>
      </c>
      <c r="B1221" s="2" t="s">
        <v>30</v>
      </c>
      <c r="C1221" s="2">
        <v>6.9</v>
      </c>
    </row>
    <row r="1222" spans="1:3" x14ac:dyDescent="0.25">
      <c r="A1222" s="2" t="s">
        <v>3969</v>
      </c>
      <c r="B1222" s="2" t="s">
        <v>30</v>
      </c>
      <c r="C1222" s="2">
        <v>7.1</v>
      </c>
    </row>
    <row r="1223" spans="1:3" x14ac:dyDescent="0.25">
      <c r="A1223" s="2" t="s">
        <v>3970</v>
      </c>
      <c r="B1223" s="2" t="s">
        <v>30</v>
      </c>
      <c r="C1223" s="2">
        <v>5.8</v>
      </c>
    </row>
    <row r="1224" spans="1:3" x14ac:dyDescent="0.25">
      <c r="A1224" s="2" t="s">
        <v>3972</v>
      </c>
      <c r="B1224" s="2" t="s">
        <v>30</v>
      </c>
      <c r="C1224" s="2">
        <v>7.2</v>
      </c>
    </row>
    <row r="1225" spans="1:3" x14ac:dyDescent="0.25">
      <c r="A1225" s="2" t="s">
        <v>3975</v>
      </c>
      <c r="B1225" s="2" t="s">
        <v>30</v>
      </c>
      <c r="C1225" s="2">
        <v>6</v>
      </c>
    </row>
    <row r="1226" spans="1:3" x14ac:dyDescent="0.25">
      <c r="A1226" s="2" t="s">
        <v>3980</v>
      </c>
      <c r="B1226" s="2" t="s">
        <v>30</v>
      </c>
      <c r="C1226" s="2">
        <v>4.7</v>
      </c>
    </row>
    <row r="1227" spans="1:3" x14ac:dyDescent="0.25">
      <c r="A1227" s="2" t="s">
        <v>3984</v>
      </c>
      <c r="B1227" s="2" t="s">
        <v>30</v>
      </c>
      <c r="C1227" s="2">
        <v>5.2</v>
      </c>
    </row>
    <row r="1228" spans="1:3" x14ac:dyDescent="0.25">
      <c r="A1228" s="2" t="s">
        <v>3986</v>
      </c>
      <c r="B1228" s="2" t="s">
        <v>30</v>
      </c>
      <c r="C1228" s="2">
        <v>5.5</v>
      </c>
    </row>
    <row r="1229" spans="1:3" x14ac:dyDescent="0.25">
      <c r="A1229" s="2" t="s">
        <v>3988</v>
      </c>
      <c r="B1229" s="2" t="s">
        <v>30</v>
      </c>
      <c r="C1229" s="2">
        <v>6.5</v>
      </c>
    </row>
    <row r="1230" spans="1:3" x14ac:dyDescent="0.25">
      <c r="A1230" s="2" t="s">
        <v>3992</v>
      </c>
      <c r="B1230" s="2" t="s">
        <v>30</v>
      </c>
      <c r="C1230" s="2">
        <v>7</v>
      </c>
    </row>
    <row r="1231" spans="1:3" x14ac:dyDescent="0.25">
      <c r="A1231" s="2" t="s">
        <v>3995</v>
      </c>
      <c r="B1231" s="2" t="s">
        <v>30</v>
      </c>
      <c r="C1231" s="2">
        <v>5.8</v>
      </c>
    </row>
    <row r="1232" spans="1:3" x14ac:dyDescent="0.25">
      <c r="A1232" s="2" t="s">
        <v>3998</v>
      </c>
      <c r="B1232" s="2" t="s">
        <v>30</v>
      </c>
      <c r="C1232" s="2">
        <v>6.2</v>
      </c>
    </row>
    <row r="1233" spans="1:3" x14ac:dyDescent="0.25">
      <c r="A1233" s="2" t="s">
        <v>4000</v>
      </c>
      <c r="B1233" s="2" t="s">
        <v>30</v>
      </c>
      <c r="C1233" s="2">
        <v>6.5</v>
      </c>
    </row>
    <row r="1234" spans="1:3" x14ac:dyDescent="0.25">
      <c r="A1234" s="2" t="s">
        <v>4002</v>
      </c>
      <c r="B1234" s="2" t="s">
        <v>30</v>
      </c>
      <c r="C1234" s="2">
        <v>7.2</v>
      </c>
    </row>
    <row r="1235" spans="1:3" x14ac:dyDescent="0.25">
      <c r="A1235" s="2" t="s">
        <v>4004</v>
      </c>
      <c r="B1235" s="2" t="s">
        <v>30</v>
      </c>
      <c r="C1235" s="2">
        <v>5.0999999999999996</v>
      </c>
    </row>
    <row r="1236" spans="1:3" x14ac:dyDescent="0.25">
      <c r="A1236" s="2" t="s">
        <v>4007</v>
      </c>
      <c r="B1236" s="2" t="s">
        <v>30</v>
      </c>
      <c r="C1236" s="2">
        <v>4.7</v>
      </c>
    </row>
    <row r="1237" spans="1:3" x14ac:dyDescent="0.25">
      <c r="A1237" s="2" t="s">
        <v>4011</v>
      </c>
      <c r="B1237" s="2" t="s">
        <v>30</v>
      </c>
      <c r="C1237" s="2">
        <v>5.9</v>
      </c>
    </row>
    <row r="1238" spans="1:3" x14ac:dyDescent="0.25">
      <c r="A1238" s="2" t="s">
        <v>4013</v>
      </c>
      <c r="B1238" s="2" t="s">
        <v>30</v>
      </c>
      <c r="C1238" s="2">
        <v>5.8</v>
      </c>
    </row>
    <row r="1239" spans="1:3" x14ac:dyDescent="0.25">
      <c r="A1239" s="2" t="s">
        <v>4014</v>
      </c>
      <c r="B1239" s="2" t="s">
        <v>30</v>
      </c>
      <c r="C1239" s="2">
        <v>7.2</v>
      </c>
    </row>
    <row r="1240" spans="1:3" x14ac:dyDescent="0.25">
      <c r="A1240" s="2" t="s">
        <v>4018</v>
      </c>
      <c r="B1240" s="2" t="s">
        <v>30</v>
      </c>
      <c r="C1240" s="2">
        <v>6.2</v>
      </c>
    </row>
    <row r="1241" spans="1:3" x14ac:dyDescent="0.25">
      <c r="A1241" s="2" t="s">
        <v>4021</v>
      </c>
      <c r="B1241" s="2" t="s">
        <v>30</v>
      </c>
      <c r="C1241" s="2">
        <v>5.7</v>
      </c>
    </row>
    <row r="1242" spans="1:3" x14ac:dyDescent="0.25">
      <c r="A1242" s="2" t="s">
        <v>4022</v>
      </c>
      <c r="B1242" s="2" t="s">
        <v>30</v>
      </c>
      <c r="C1242" s="2">
        <v>6.1</v>
      </c>
    </row>
    <row r="1243" spans="1:3" x14ac:dyDescent="0.25">
      <c r="A1243" s="2" t="s">
        <v>4024</v>
      </c>
      <c r="B1243" s="2" t="s">
        <v>30</v>
      </c>
      <c r="C1243" s="2">
        <v>6</v>
      </c>
    </row>
    <row r="1244" spans="1:3" x14ac:dyDescent="0.25">
      <c r="A1244" s="2" t="s">
        <v>4028</v>
      </c>
      <c r="B1244" s="2" t="s">
        <v>30</v>
      </c>
      <c r="C1244" s="2">
        <v>6.9</v>
      </c>
    </row>
    <row r="1245" spans="1:3" x14ac:dyDescent="0.25">
      <c r="A1245" s="2" t="s">
        <v>4032</v>
      </c>
      <c r="B1245" s="2" t="s">
        <v>30</v>
      </c>
      <c r="C1245" s="2">
        <v>6.5</v>
      </c>
    </row>
    <row r="1246" spans="1:3" x14ac:dyDescent="0.25">
      <c r="A1246" s="2" t="s">
        <v>4035</v>
      </c>
      <c r="B1246" s="2" t="s">
        <v>30</v>
      </c>
      <c r="C1246" s="2">
        <v>5</v>
      </c>
    </row>
    <row r="1247" spans="1:3" x14ac:dyDescent="0.25">
      <c r="A1247" s="2" t="s">
        <v>4037</v>
      </c>
      <c r="B1247" s="2" t="s">
        <v>30</v>
      </c>
      <c r="C1247" s="2">
        <v>5.7</v>
      </c>
    </row>
    <row r="1248" spans="1:3" x14ac:dyDescent="0.25">
      <c r="A1248" s="2" t="s">
        <v>4040</v>
      </c>
      <c r="B1248" s="2" t="s">
        <v>30</v>
      </c>
      <c r="C1248" s="2">
        <v>7</v>
      </c>
    </row>
    <row r="1249" spans="1:3" x14ac:dyDescent="0.25">
      <c r="A1249" s="2" t="s">
        <v>4044</v>
      </c>
      <c r="B1249" s="2" t="s">
        <v>30</v>
      </c>
      <c r="C1249" s="2">
        <v>5.0999999999999996</v>
      </c>
    </row>
    <row r="1250" spans="1:3" x14ac:dyDescent="0.25">
      <c r="A1250" s="2" t="s">
        <v>4047</v>
      </c>
      <c r="B1250" s="2" t="s">
        <v>30</v>
      </c>
      <c r="C1250" s="2">
        <v>5.3</v>
      </c>
    </row>
    <row r="1251" spans="1:3" x14ac:dyDescent="0.25">
      <c r="A1251" s="2" t="s">
        <v>4049</v>
      </c>
      <c r="B1251" s="2" t="s">
        <v>30</v>
      </c>
      <c r="C1251" s="2">
        <v>4.4000000000000004</v>
      </c>
    </row>
    <row r="1252" spans="1:3" x14ac:dyDescent="0.25">
      <c r="A1252" s="2" t="s">
        <v>4053</v>
      </c>
      <c r="B1252" s="2" t="s">
        <v>30</v>
      </c>
      <c r="C1252" s="2">
        <v>4.7</v>
      </c>
    </row>
    <row r="1253" spans="1:3" x14ac:dyDescent="0.25">
      <c r="A1253" s="2" t="s">
        <v>4055</v>
      </c>
      <c r="B1253" s="2" t="s">
        <v>30</v>
      </c>
      <c r="C1253" s="2">
        <v>6.7</v>
      </c>
    </row>
    <row r="1254" spans="1:3" x14ac:dyDescent="0.25">
      <c r="A1254" s="2" t="s">
        <v>4057</v>
      </c>
      <c r="B1254" s="2" t="s">
        <v>30</v>
      </c>
      <c r="C1254" s="2">
        <v>6.7</v>
      </c>
    </row>
    <row r="1255" spans="1:3" x14ac:dyDescent="0.25">
      <c r="A1255" s="2" t="s">
        <v>4059</v>
      </c>
      <c r="B1255" s="2" t="s">
        <v>30</v>
      </c>
      <c r="C1255" s="2">
        <v>5.7</v>
      </c>
    </row>
    <row r="1256" spans="1:3" x14ac:dyDescent="0.25">
      <c r="A1256" s="2" t="s">
        <v>4061</v>
      </c>
      <c r="B1256" s="2" t="s">
        <v>30</v>
      </c>
      <c r="C1256" s="2">
        <v>7.4</v>
      </c>
    </row>
    <row r="1257" spans="1:3" x14ac:dyDescent="0.25">
      <c r="A1257" s="2" t="s">
        <v>4064</v>
      </c>
      <c r="B1257" s="2" t="s">
        <v>30</v>
      </c>
      <c r="C1257" s="2">
        <v>6.1</v>
      </c>
    </row>
    <row r="1258" spans="1:3" x14ac:dyDescent="0.25">
      <c r="A1258" s="2" t="s">
        <v>4067</v>
      </c>
      <c r="B1258" s="2" t="s">
        <v>30</v>
      </c>
      <c r="C1258" s="2">
        <v>6.4</v>
      </c>
    </row>
    <row r="1259" spans="1:3" x14ac:dyDescent="0.25">
      <c r="A1259" s="2" t="s">
        <v>4072</v>
      </c>
      <c r="B1259" s="2" t="s">
        <v>30</v>
      </c>
      <c r="C1259" s="2">
        <v>6.2</v>
      </c>
    </row>
    <row r="1260" spans="1:3" x14ac:dyDescent="0.25">
      <c r="A1260" s="2" t="s">
        <v>4073</v>
      </c>
      <c r="B1260" s="2" t="s">
        <v>30</v>
      </c>
      <c r="C1260" s="2">
        <v>6.2</v>
      </c>
    </row>
    <row r="1261" spans="1:3" x14ac:dyDescent="0.25">
      <c r="A1261" s="2" t="s">
        <v>4077</v>
      </c>
      <c r="B1261" s="2" t="s">
        <v>30</v>
      </c>
      <c r="C1261" s="2">
        <v>5.9</v>
      </c>
    </row>
    <row r="1262" spans="1:3" x14ac:dyDescent="0.25">
      <c r="A1262" s="2" t="s">
        <v>4081</v>
      </c>
      <c r="B1262" s="2" t="s">
        <v>30</v>
      </c>
      <c r="C1262" s="2">
        <v>4</v>
      </c>
    </row>
    <row r="1263" spans="1:3" x14ac:dyDescent="0.25">
      <c r="A1263" s="2" t="s">
        <v>4082</v>
      </c>
      <c r="B1263" s="2" t="s">
        <v>30</v>
      </c>
      <c r="C1263" s="2">
        <v>6.2</v>
      </c>
    </row>
    <row r="1264" spans="1:3" x14ac:dyDescent="0.25">
      <c r="A1264" s="2" t="s">
        <v>4085</v>
      </c>
      <c r="B1264" s="2" t="s">
        <v>30</v>
      </c>
      <c r="C1264" s="2">
        <v>4.5999999999999996</v>
      </c>
    </row>
    <row r="1265" spans="1:3" x14ac:dyDescent="0.25">
      <c r="A1265" s="2" t="s">
        <v>4087</v>
      </c>
      <c r="B1265" s="2" t="s">
        <v>30</v>
      </c>
      <c r="C1265" s="2">
        <v>6.4</v>
      </c>
    </row>
    <row r="1266" spans="1:3" x14ac:dyDescent="0.25">
      <c r="A1266" s="2" t="s">
        <v>4088</v>
      </c>
      <c r="B1266" s="2" t="s">
        <v>30</v>
      </c>
      <c r="C1266" s="2">
        <v>5.9</v>
      </c>
    </row>
    <row r="1267" spans="1:3" x14ac:dyDescent="0.25">
      <c r="A1267" s="2" t="s">
        <v>4090</v>
      </c>
      <c r="B1267" s="2" t="s">
        <v>30</v>
      </c>
      <c r="C1267" s="2">
        <v>5.0999999999999996</v>
      </c>
    </row>
    <row r="1268" spans="1:3" x14ac:dyDescent="0.25">
      <c r="A1268" s="2" t="s">
        <v>4094</v>
      </c>
      <c r="B1268" s="2" t="s">
        <v>30</v>
      </c>
      <c r="C1268" s="2">
        <v>7.6</v>
      </c>
    </row>
    <row r="1269" spans="1:3" x14ac:dyDescent="0.25">
      <c r="A1269" s="2" t="s">
        <v>4099</v>
      </c>
      <c r="B1269" s="2" t="s">
        <v>30</v>
      </c>
      <c r="C1269" s="2">
        <v>4.2</v>
      </c>
    </row>
    <row r="1270" spans="1:3" x14ac:dyDescent="0.25">
      <c r="A1270" s="2" t="s">
        <v>4102</v>
      </c>
      <c r="B1270" s="2" t="s">
        <v>30</v>
      </c>
      <c r="C1270" s="2">
        <v>7.8</v>
      </c>
    </row>
    <row r="1271" spans="1:3" x14ac:dyDescent="0.25">
      <c r="A1271" s="2" t="s">
        <v>4103</v>
      </c>
      <c r="B1271" s="2" t="s">
        <v>30</v>
      </c>
      <c r="C1271" s="2">
        <v>5.8</v>
      </c>
    </row>
    <row r="1272" spans="1:3" x14ac:dyDescent="0.25">
      <c r="A1272" s="2" t="s">
        <v>4107</v>
      </c>
      <c r="B1272" s="2" t="s">
        <v>30</v>
      </c>
      <c r="C1272" s="2">
        <v>5.9</v>
      </c>
    </row>
    <row r="1273" spans="1:3" x14ac:dyDescent="0.25">
      <c r="A1273" s="2" t="s">
        <v>4109</v>
      </c>
      <c r="B1273" s="2" t="s">
        <v>965</v>
      </c>
      <c r="C1273" s="2">
        <v>8.4</v>
      </c>
    </row>
    <row r="1274" spans="1:3" x14ac:dyDescent="0.25">
      <c r="A1274" s="2" t="s">
        <v>4115</v>
      </c>
      <c r="B1274" s="2" t="s">
        <v>30</v>
      </c>
      <c r="C1274" s="2">
        <v>4.8</v>
      </c>
    </row>
    <row r="1275" spans="1:3" x14ac:dyDescent="0.25">
      <c r="A1275" s="2" t="s">
        <v>4118</v>
      </c>
      <c r="B1275" s="2" t="s">
        <v>30</v>
      </c>
      <c r="C1275" s="2">
        <v>6.2</v>
      </c>
    </row>
    <row r="1276" spans="1:3" x14ac:dyDescent="0.25">
      <c r="A1276" s="2" t="s">
        <v>4119</v>
      </c>
      <c r="B1276" s="2" t="s">
        <v>30</v>
      </c>
      <c r="C1276" s="2">
        <v>6.5</v>
      </c>
    </row>
    <row r="1277" spans="1:3" x14ac:dyDescent="0.25">
      <c r="A1277" s="2" t="s">
        <v>4122</v>
      </c>
      <c r="B1277" s="2" t="s">
        <v>30</v>
      </c>
      <c r="C1277" s="2">
        <v>6.3</v>
      </c>
    </row>
    <row r="1278" spans="1:3" x14ac:dyDescent="0.25">
      <c r="A1278" s="2" t="s">
        <v>4127</v>
      </c>
      <c r="B1278" s="2" t="s">
        <v>30</v>
      </c>
      <c r="C1278" s="2">
        <v>3.3</v>
      </c>
    </row>
    <row r="1279" spans="1:3" x14ac:dyDescent="0.25">
      <c r="A1279" s="2" t="s">
        <v>4128</v>
      </c>
      <c r="B1279" s="2" t="s">
        <v>30</v>
      </c>
      <c r="C1279" s="2">
        <v>5.9</v>
      </c>
    </row>
    <row r="1280" spans="1:3" x14ac:dyDescent="0.25">
      <c r="A1280" s="2" t="s">
        <v>3703</v>
      </c>
      <c r="B1280" s="2" t="s">
        <v>30</v>
      </c>
      <c r="C1280" s="2">
        <v>6</v>
      </c>
    </row>
    <row r="1281" spans="1:3" x14ac:dyDescent="0.25">
      <c r="A1281" s="2" t="s">
        <v>4129</v>
      </c>
      <c r="B1281" s="2" t="s">
        <v>30</v>
      </c>
      <c r="C1281" s="2">
        <v>5.8</v>
      </c>
    </row>
    <row r="1282" spans="1:3" x14ac:dyDescent="0.25">
      <c r="A1282" s="2" t="s">
        <v>4131</v>
      </c>
      <c r="B1282" s="2" t="s">
        <v>30</v>
      </c>
      <c r="C1282" s="2">
        <v>6.5</v>
      </c>
    </row>
    <row r="1283" spans="1:3" x14ac:dyDescent="0.25">
      <c r="A1283" s="2" t="s">
        <v>4134</v>
      </c>
      <c r="B1283" s="2" t="s">
        <v>30</v>
      </c>
      <c r="C1283" s="2">
        <v>4.7</v>
      </c>
    </row>
    <row r="1284" spans="1:3" x14ac:dyDescent="0.25">
      <c r="A1284" s="2" t="s">
        <v>4136</v>
      </c>
      <c r="B1284" s="2" t="s">
        <v>30</v>
      </c>
      <c r="C1284" s="2">
        <v>4.0999999999999996</v>
      </c>
    </row>
    <row r="1285" spans="1:3" x14ac:dyDescent="0.25">
      <c r="A1285" s="2" t="s">
        <v>4139</v>
      </c>
      <c r="B1285" s="2" t="s">
        <v>30</v>
      </c>
      <c r="C1285" s="2">
        <v>6.8</v>
      </c>
    </row>
    <row r="1286" spans="1:3" x14ac:dyDescent="0.25">
      <c r="A1286" s="2" t="s">
        <v>4141</v>
      </c>
      <c r="B1286" s="2" t="s">
        <v>30</v>
      </c>
      <c r="C1286" s="2">
        <v>6.2</v>
      </c>
    </row>
    <row r="1287" spans="1:3" x14ac:dyDescent="0.25">
      <c r="A1287" s="2" t="s">
        <v>4144</v>
      </c>
      <c r="B1287" s="2" t="s">
        <v>30</v>
      </c>
      <c r="C1287" s="2">
        <v>4.5</v>
      </c>
    </row>
    <row r="1288" spans="1:3" x14ac:dyDescent="0.25">
      <c r="A1288" s="2" t="s">
        <v>4148</v>
      </c>
      <c r="B1288" s="2" t="s">
        <v>30</v>
      </c>
      <c r="C1288" s="2">
        <v>5.8</v>
      </c>
    </row>
    <row r="1289" spans="1:3" x14ac:dyDescent="0.25">
      <c r="A1289" s="2" t="s">
        <v>4150</v>
      </c>
      <c r="B1289" s="2" t="s">
        <v>30</v>
      </c>
      <c r="C1289" s="2">
        <v>7.3</v>
      </c>
    </row>
    <row r="1290" spans="1:3" x14ac:dyDescent="0.25">
      <c r="A1290" s="2" t="s">
        <v>4154</v>
      </c>
      <c r="B1290" s="2" t="s">
        <v>30</v>
      </c>
      <c r="C1290" s="2">
        <v>5.9</v>
      </c>
    </row>
    <row r="1291" spans="1:3" x14ac:dyDescent="0.25">
      <c r="A1291" s="2" t="s">
        <v>4158</v>
      </c>
      <c r="B1291" s="2" t="s">
        <v>30</v>
      </c>
      <c r="C1291" s="2">
        <v>4.4000000000000004</v>
      </c>
    </row>
    <row r="1292" spans="1:3" x14ac:dyDescent="0.25">
      <c r="A1292" s="2" t="s">
        <v>4160</v>
      </c>
      <c r="B1292" s="2" t="s">
        <v>30</v>
      </c>
      <c r="C1292" s="2">
        <v>5.8</v>
      </c>
    </row>
    <row r="1293" spans="1:3" x14ac:dyDescent="0.25">
      <c r="A1293" s="2" t="s">
        <v>4164</v>
      </c>
      <c r="B1293" s="2" t="s">
        <v>30</v>
      </c>
      <c r="C1293" s="2">
        <v>5.0999999999999996</v>
      </c>
    </row>
    <row r="1294" spans="1:3" x14ac:dyDescent="0.25">
      <c r="A1294" s="2" t="s">
        <v>4168</v>
      </c>
      <c r="B1294" s="2" t="s">
        <v>30</v>
      </c>
      <c r="C1294" s="2">
        <v>6.9</v>
      </c>
    </row>
    <row r="1295" spans="1:3" x14ac:dyDescent="0.25">
      <c r="A1295" s="2" t="s">
        <v>4169</v>
      </c>
      <c r="B1295" s="2" t="s">
        <v>30</v>
      </c>
      <c r="C1295" s="2">
        <v>6.2</v>
      </c>
    </row>
    <row r="1296" spans="1:3" x14ac:dyDescent="0.25">
      <c r="A1296" s="2" t="s">
        <v>4174</v>
      </c>
      <c r="B1296" s="2" t="s">
        <v>30</v>
      </c>
      <c r="C1296" s="2">
        <v>6.9</v>
      </c>
    </row>
    <row r="1297" spans="1:3" x14ac:dyDescent="0.25">
      <c r="A1297" s="2" t="s">
        <v>4176</v>
      </c>
      <c r="B1297" s="2" t="s">
        <v>30</v>
      </c>
      <c r="C1297" s="2">
        <v>7.3</v>
      </c>
    </row>
    <row r="1298" spans="1:3" x14ac:dyDescent="0.25">
      <c r="A1298" s="2" t="s">
        <v>4180</v>
      </c>
      <c r="B1298" s="2" t="s">
        <v>1272</v>
      </c>
      <c r="C1298" s="2">
        <v>7.1</v>
      </c>
    </row>
    <row r="1299" spans="1:3" x14ac:dyDescent="0.25">
      <c r="A1299" s="2" t="s">
        <v>4183</v>
      </c>
      <c r="B1299" s="2" t="s">
        <v>4184</v>
      </c>
      <c r="C1299" s="2">
        <v>6</v>
      </c>
    </row>
    <row r="1300" spans="1:3" x14ac:dyDescent="0.25">
      <c r="A1300" s="2" t="s">
        <v>4186</v>
      </c>
      <c r="B1300" s="2" t="s">
        <v>30</v>
      </c>
      <c r="C1300" s="2">
        <v>7</v>
      </c>
    </row>
    <row r="1301" spans="1:3" x14ac:dyDescent="0.25">
      <c r="A1301" s="2" t="s">
        <v>4189</v>
      </c>
      <c r="B1301" s="2" t="s">
        <v>965</v>
      </c>
      <c r="C1301" s="2">
        <v>6.8</v>
      </c>
    </row>
    <row r="1302" spans="1:3" x14ac:dyDescent="0.25">
      <c r="A1302" s="2" t="s">
        <v>4192</v>
      </c>
      <c r="B1302" s="2" t="s">
        <v>30</v>
      </c>
      <c r="C1302" s="2">
        <v>5.7</v>
      </c>
    </row>
    <row r="1303" spans="1:3" x14ac:dyDescent="0.25">
      <c r="A1303" s="2" t="s">
        <v>4194</v>
      </c>
      <c r="B1303" s="2" t="s">
        <v>30</v>
      </c>
      <c r="C1303" s="2">
        <v>7.6</v>
      </c>
    </row>
    <row r="1304" spans="1:3" x14ac:dyDescent="0.25">
      <c r="A1304" s="2" t="s">
        <v>4199</v>
      </c>
      <c r="B1304" s="2" t="s">
        <v>4201</v>
      </c>
      <c r="C1304" s="2">
        <v>8.4</v>
      </c>
    </row>
    <row r="1305" spans="1:3" x14ac:dyDescent="0.25">
      <c r="A1305" s="2" t="s">
        <v>4205</v>
      </c>
      <c r="B1305" s="2" t="s">
        <v>30</v>
      </c>
      <c r="C1305" s="2">
        <v>7.1</v>
      </c>
    </row>
    <row r="1306" spans="1:3" x14ac:dyDescent="0.25">
      <c r="A1306" s="2" t="s">
        <v>4208</v>
      </c>
      <c r="B1306" s="2" t="s">
        <v>30</v>
      </c>
      <c r="C1306" s="2">
        <v>5.6</v>
      </c>
    </row>
    <row r="1307" spans="1:3" x14ac:dyDescent="0.25">
      <c r="A1307" s="2" t="s">
        <v>469</v>
      </c>
      <c r="B1307" s="2" t="s">
        <v>30</v>
      </c>
      <c r="C1307" s="2">
        <v>6.7</v>
      </c>
    </row>
    <row r="1308" spans="1:3" x14ac:dyDescent="0.25">
      <c r="A1308" s="2" t="s">
        <v>4210</v>
      </c>
      <c r="B1308" s="2" t="s">
        <v>30</v>
      </c>
      <c r="C1308" s="2">
        <v>7</v>
      </c>
    </row>
    <row r="1309" spans="1:3" x14ac:dyDescent="0.25">
      <c r="A1309" s="2" t="s">
        <v>4213</v>
      </c>
      <c r="B1309" s="2" t="s">
        <v>30</v>
      </c>
      <c r="C1309" s="2">
        <v>8</v>
      </c>
    </row>
    <row r="1310" spans="1:3" x14ac:dyDescent="0.25">
      <c r="A1310" s="2" t="s">
        <v>4216</v>
      </c>
      <c r="B1310" s="2" t="s">
        <v>30</v>
      </c>
      <c r="C1310" s="2">
        <v>5.3</v>
      </c>
    </row>
    <row r="1311" spans="1:3" x14ac:dyDescent="0.25">
      <c r="A1311" s="2" t="s">
        <v>4218</v>
      </c>
      <c r="B1311" s="2" t="s">
        <v>30</v>
      </c>
      <c r="C1311" s="2">
        <v>4.9000000000000004</v>
      </c>
    </row>
    <row r="1312" spans="1:3" x14ac:dyDescent="0.25">
      <c r="A1312" s="2" t="s">
        <v>4219</v>
      </c>
      <c r="B1312" s="2" t="s">
        <v>30</v>
      </c>
      <c r="C1312" s="2">
        <v>6.4</v>
      </c>
    </row>
    <row r="1313" spans="1:3" x14ac:dyDescent="0.25">
      <c r="A1313" s="2" t="s">
        <v>4221</v>
      </c>
      <c r="B1313" s="2" t="s">
        <v>1272</v>
      </c>
      <c r="C1313" s="2">
        <v>7.4</v>
      </c>
    </row>
    <row r="1314" spans="1:3" x14ac:dyDescent="0.25">
      <c r="A1314" s="2" t="s">
        <v>4223</v>
      </c>
      <c r="B1314" s="2" t="s">
        <v>30</v>
      </c>
      <c r="C1314" s="2">
        <v>6.1</v>
      </c>
    </row>
    <row r="1315" spans="1:3" x14ac:dyDescent="0.25">
      <c r="A1315" s="2" t="s">
        <v>4225</v>
      </c>
      <c r="B1315" s="2" t="s">
        <v>30</v>
      </c>
      <c r="C1315" s="2">
        <v>6.5</v>
      </c>
    </row>
    <row r="1316" spans="1:3" x14ac:dyDescent="0.25">
      <c r="A1316" s="2" t="s">
        <v>4229</v>
      </c>
      <c r="B1316" s="2" t="s">
        <v>30</v>
      </c>
      <c r="C1316" s="2">
        <v>5.7</v>
      </c>
    </row>
    <row r="1317" spans="1:3" x14ac:dyDescent="0.25">
      <c r="A1317" s="2" t="s">
        <v>4231</v>
      </c>
      <c r="B1317" s="2" t="s">
        <v>30</v>
      </c>
      <c r="C1317" s="2">
        <v>5.0999999999999996</v>
      </c>
    </row>
    <row r="1318" spans="1:3" x14ac:dyDescent="0.25">
      <c r="A1318" s="2" t="s">
        <v>4234</v>
      </c>
      <c r="B1318" s="2" t="s">
        <v>30</v>
      </c>
      <c r="C1318" s="2">
        <v>6.6</v>
      </c>
    </row>
    <row r="1319" spans="1:3" x14ac:dyDescent="0.25">
      <c r="A1319" s="2" t="s">
        <v>4238</v>
      </c>
      <c r="B1319" s="2" t="s">
        <v>1272</v>
      </c>
      <c r="C1319" s="2">
        <v>6.5</v>
      </c>
    </row>
    <row r="1320" spans="1:3" x14ac:dyDescent="0.25">
      <c r="A1320" s="2" t="s">
        <v>4240</v>
      </c>
      <c r="B1320" s="2" t="s">
        <v>30</v>
      </c>
      <c r="C1320" s="2">
        <v>6.9</v>
      </c>
    </row>
    <row r="1321" spans="1:3" x14ac:dyDescent="0.25">
      <c r="A1321" s="2" t="s">
        <v>4245</v>
      </c>
      <c r="B1321" s="2" t="s">
        <v>30</v>
      </c>
      <c r="C1321" s="2">
        <v>6.4</v>
      </c>
    </row>
    <row r="1322" spans="1:3" x14ac:dyDescent="0.25">
      <c r="A1322" s="2" t="s">
        <v>4248</v>
      </c>
      <c r="B1322" s="2" t="s">
        <v>30</v>
      </c>
      <c r="C1322" s="2">
        <v>7.6</v>
      </c>
    </row>
    <row r="1323" spans="1:3" x14ac:dyDescent="0.25">
      <c r="A1323" s="2" t="s">
        <v>4250</v>
      </c>
      <c r="B1323" s="2" t="s">
        <v>30</v>
      </c>
      <c r="C1323" s="2">
        <v>5.6</v>
      </c>
    </row>
    <row r="1324" spans="1:3" x14ac:dyDescent="0.25">
      <c r="A1324" s="2" t="s">
        <v>4252</v>
      </c>
      <c r="B1324" s="2" t="s">
        <v>30</v>
      </c>
      <c r="C1324" s="2">
        <v>6.2</v>
      </c>
    </row>
    <row r="1325" spans="1:3" x14ac:dyDescent="0.25">
      <c r="A1325" s="2" t="s">
        <v>4255</v>
      </c>
      <c r="B1325" s="2" t="s">
        <v>30</v>
      </c>
      <c r="C1325" s="2">
        <v>4.4000000000000004</v>
      </c>
    </row>
    <row r="1326" spans="1:3" x14ac:dyDescent="0.25">
      <c r="A1326" s="2" t="s">
        <v>4259</v>
      </c>
      <c r="B1326" s="2" t="s">
        <v>30</v>
      </c>
      <c r="C1326" s="2">
        <v>5.6</v>
      </c>
    </row>
    <row r="1327" spans="1:3" x14ac:dyDescent="0.25">
      <c r="A1327" s="2" t="s">
        <v>4261</v>
      </c>
      <c r="B1327" s="2" t="s">
        <v>30</v>
      </c>
      <c r="C1327" s="2">
        <v>5.5</v>
      </c>
    </row>
    <row r="1328" spans="1:3" x14ac:dyDescent="0.25">
      <c r="A1328" s="2" t="s">
        <v>4262</v>
      </c>
      <c r="B1328" s="2" t="s">
        <v>30</v>
      </c>
      <c r="C1328" s="2">
        <v>6.7</v>
      </c>
    </row>
    <row r="1329" spans="1:3" x14ac:dyDescent="0.25">
      <c r="A1329" s="2" t="s">
        <v>4263</v>
      </c>
      <c r="B1329" s="2" t="s">
        <v>30</v>
      </c>
      <c r="C1329" s="2">
        <v>6.1</v>
      </c>
    </row>
    <row r="1330" spans="1:3" x14ac:dyDescent="0.25">
      <c r="A1330" s="2" t="s">
        <v>4267</v>
      </c>
      <c r="B1330" s="2" t="s">
        <v>30</v>
      </c>
      <c r="C1330" s="2">
        <v>6.2</v>
      </c>
    </row>
    <row r="1331" spans="1:3" x14ac:dyDescent="0.25">
      <c r="A1331" s="2" t="s">
        <v>4270</v>
      </c>
      <c r="B1331" s="2" t="s">
        <v>30</v>
      </c>
      <c r="C1331" s="2">
        <v>7.3</v>
      </c>
    </row>
    <row r="1332" spans="1:3" x14ac:dyDescent="0.25">
      <c r="A1332" s="2" t="s">
        <v>4274</v>
      </c>
      <c r="B1332" s="2" t="s">
        <v>30</v>
      </c>
      <c r="C1332" s="2">
        <v>6.6</v>
      </c>
    </row>
    <row r="1333" spans="1:3" x14ac:dyDescent="0.25">
      <c r="A1333" s="2" t="s">
        <v>4277</v>
      </c>
      <c r="B1333" s="2" t="s">
        <v>30</v>
      </c>
      <c r="C1333" s="2">
        <v>8.1999999999999993</v>
      </c>
    </row>
    <row r="1334" spans="1:3" x14ac:dyDescent="0.25">
      <c r="A1334" s="2" t="s">
        <v>4280</v>
      </c>
      <c r="B1334" s="2" t="s">
        <v>30</v>
      </c>
      <c r="C1334" s="2">
        <v>6.4</v>
      </c>
    </row>
    <row r="1335" spans="1:3" x14ac:dyDescent="0.25">
      <c r="A1335" s="2" t="s">
        <v>4284</v>
      </c>
      <c r="B1335" s="2" t="s">
        <v>30</v>
      </c>
      <c r="C1335" s="2">
        <v>6.4</v>
      </c>
    </row>
    <row r="1336" spans="1:3" x14ac:dyDescent="0.25">
      <c r="A1336" s="2" t="s">
        <v>4289</v>
      </c>
      <c r="B1336" s="2" t="s">
        <v>30</v>
      </c>
      <c r="C1336" s="2">
        <v>5.2</v>
      </c>
    </row>
    <row r="1337" spans="1:3" x14ac:dyDescent="0.25">
      <c r="A1337" s="2" t="s">
        <v>4292</v>
      </c>
      <c r="B1337" s="2" t="s">
        <v>30</v>
      </c>
      <c r="C1337" s="2">
        <v>6.5</v>
      </c>
    </row>
    <row r="1338" spans="1:3" x14ac:dyDescent="0.25">
      <c r="A1338" s="2" t="s">
        <v>4297</v>
      </c>
      <c r="B1338" s="2" t="s">
        <v>30</v>
      </c>
      <c r="C1338" s="2">
        <v>7.1</v>
      </c>
    </row>
    <row r="1339" spans="1:3" x14ac:dyDescent="0.25">
      <c r="A1339" s="2" t="s">
        <v>4302</v>
      </c>
      <c r="B1339" s="2" t="s">
        <v>30</v>
      </c>
      <c r="C1339" s="2">
        <v>4.8</v>
      </c>
    </row>
    <row r="1340" spans="1:3" x14ac:dyDescent="0.25">
      <c r="A1340" s="2" t="s">
        <v>4305</v>
      </c>
      <c r="B1340" s="2" t="s">
        <v>30</v>
      </c>
      <c r="C1340" s="2">
        <v>7.3</v>
      </c>
    </row>
    <row r="1341" spans="1:3" x14ac:dyDescent="0.25">
      <c r="A1341" s="2" t="s">
        <v>4308</v>
      </c>
      <c r="B1341" s="2" t="s">
        <v>30</v>
      </c>
      <c r="C1341" s="2">
        <v>5.2</v>
      </c>
    </row>
    <row r="1342" spans="1:3" x14ac:dyDescent="0.25">
      <c r="A1342" s="2" t="s">
        <v>4312</v>
      </c>
      <c r="B1342" s="2" t="s">
        <v>30</v>
      </c>
      <c r="C1342" s="2">
        <v>7.7</v>
      </c>
    </row>
    <row r="1343" spans="1:3" x14ac:dyDescent="0.25">
      <c r="A1343" s="2" t="s">
        <v>4313</v>
      </c>
      <c r="B1343" s="2" t="s">
        <v>30</v>
      </c>
      <c r="C1343" s="2">
        <v>7.6</v>
      </c>
    </row>
    <row r="1344" spans="1:3" x14ac:dyDescent="0.25">
      <c r="A1344" s="2" t="s">
        <v>4316</v>
      </c>
      <c r="B1344" s="2" t="s">
        <v>30</v>
      </c>
      <c r="C1344" s="2">
        <v>5.7</v>
      </c>
    </row>
    <row r="1345" spans="1:3" x14ac:dyDescent="0.25">
      <c r="A1345" s="2" t="s">
        <v>4318</v>
      </c>
      <c r="B1345" s="2" t="s">
        <v>30</v>
      </c>
      <c r="C1345" s="2">
        <v>7</v>
      </c>
    </row>
    <row r="1346" spans="1:3" x14ac:dyDescent="0.25">
      <c r="A1346" s="2" t="s">
        <v>4321</v>
      </c>
      <c r="B1346" s="2" t="s">
        <v>30</v>
      </c>
      <c r="C1346" s="2">
        <v>6</v>
      </c>
    </row>
    <row r="1347" spans="1:3" x14ac:dyDescent="0.25">
      <c r="A1347" s="2" t="s">
        <v>4324</v>
      </c>
      <c r="B1347" s="2" t="s">
        <v>30</v>
      </c>
      <c r="C1347" s="2">
        <v>8.1</v>
      </c>
    </row>
    <row r="1348" spans="1:3" x14ac:dyDescent="0.25">
      <c r="A1348" s="2" t="s">
        <v>4328</v>
      </c>
      <c r="B1348" s="2" t="s">
        <v>30</v>
      </c>
      <c r="C1348" s="2">
        <v>8</v>
      </c>
    </row>
    <row r="1349" spans="1:3" x14ac:dyDescent="0.25">
      <c r="A1349" s="2" t="s">
        <v>4331</v>
      </c>
      <c r="B1349" s="2" t="s">
        <v>30</v>
      </c>
      <c r="C1349" s="2">
        <v>5.6</v>
      </c>
    </row>
    <row r="1350" spans="1:3" x14ac:dyDescent="0.25">
      <c r="A1350" s="2" t="s">
        <v>4333</v>
      </c>
      <c r="B1350" s="2" t="s">
        <v>30</v>
      </c>
      <c r="C1350" s="2">
        <v>6.1</v>
      </c>
    </row>
    <row r="1351" spans="1:3" x14ac:dyDescent="0.25">
      <c r="A1351" s="2" t="s">
        <v>4337</v>
      </c>
      <c r="B1351" s="2" t="s">
        <v>30</v>
      </c>
      <c r="C1351" s="2">
        <v>6.9</v>
      </c>
    </row>
    <row r="1352" spans="1:3" x14ac:dyDescent="0.25">
      <c r="A1352" s="2" t="s">
        <v>4338</v>
      </c>
      <c r="B1352" s="2" t="s">
        <v>30</v>
      </c>
      <c r="C1352" s="2">
        <v>5.2</v>
      </c>
    </row>
    <row r="1353" spans="1:3" x14ac:dyDescent="0.25">
      <c r="A1353" s="2" t="s">
        <v>4340</v>
      </c>
      <c r="B1353" s="2" t="s">
        <v>30</v>
      </c>
      <c r="C1353" s="2">
        <v>7</v>
      </c>
    </row>
    <row r="1354" spans="1:3" x14ac:dyDescent="0.25">
      <c r="A1354" s="2" t="s">
        <v>4341</v>
      </c>
      <c r="B1354" s="2" t="s">
        <v>30</v>
      </c>
      <c r="C1354" s="2">
        <v>6.3</v>
      </c>
    </row>
    <row r="1355" spans="1:3" x14ac:dyDescent="0.25">
      <c r="A1355" s="2" t="s">
        <v>4345</v>
      </c>
      <c r="B1355" s="2" t="s">
        <v>30</v>
      </c>
      <c r="C1355" s="2">
        <v>7</v>
      </c>
    </row>
    <row r="1356" spans="1:3" x14ac:dyDescent="0.25">
      <c r="A1356" s="2" t="s">
        <v>4348</v>
      </c>
      <c r="B1356" s="2" t="s">
        <v>3466</v>
      </c>
      <c r="C1356" s="2">
        <v>5.3</v>
      </c>
    </row>
    <row r="1357" spans="1:3" x14ac:dyDescent="0.25">
      <c r="A1357" s="2" t="s">
        <v>4351</v>
      </c>
      <c r="B1357" s="2" t="s">
        <v>30</v>
      </c>
      <c r="C1357" s="2">
        <v>6.9</v>
      </c>
    </row>
    <row r="1358" spans="1:3" x14ac:dyDescent="0.25">
      <c r="A1358" s="2" t="s">
        <v>4355</v>
      </c>
      <c r="B1358" s="2" t="s">
        <v>30</v>
      </c>
      <c r="C1358" s="2">
        <v>6.2</v>
      </c>
    </row>
    <row r="1359" spans="1:3" x14ac:dyDescent="0.25">
      <c r="A1359" s="2" t="s">
        <v>4360</v>
      </c>
      <c r="B1359" s="2" t="s">
        <v>30</v>
      </c>
      <c r="C1359" s="2">
        <v>6.4</v>
      </c>
    </row>
    <row r="1360" spans="1:3" x14ac:dyDescent="0.25">
      <c r="A1360" s="2" t="s">
        <v>4362</v>
      </c>
      <c r="B1360" s="2" t="s">
        <v>30</v>
      </c>
      <c r="C1360" s="2">
        <v>6.4</v>
      </c>
    </row>
    <row r="1361" spans="1:3" x14ac:dyDescent="0.25">
      <c r="A1361" s="2" t="s">
        <v>4364</v>
      </c>
      <c r="B1361" s="2" t="s">
        <v>30</v>
      </c>
      <c r="C1361" s="2">
        <v>5.7</v>
      </c>
    </row>
    <row r="1362" spans="1:3" x14ac:dyDescent="0.25">
      <c r="A1362" s="2" t="s">
        <v>4365</v>
      </c>
      <c r="B1362" s="2" t="s">
        <v>30</v>
      </c>
      <c r="C1362" s="2">
        <v>6.1</v>
      </c>
    </row>
    <row r="1363" spans="1:3" x14ac:dyDescent="0.25">
      <c r="A1363" s="2" t="s">
        <v>4366</v>
      </c>
      <c r="B1363" s="2" t="s">
        <v>30</v>
      </c>
      <c r="C1363" s="2">
        <v>5.4</v>
      </c>
    </row>
    <row r="1364" spans="1:3" x14ac:dyDescent="0.25">
      <c r="A1364" s="2" t="s">
        <v>4367</v>
      </c>
      <c r="B1364" s="2" t="s">
        <v>30</v>
      </c>
      <c r="C1364" s="2">
        <v>6.7</v>
      </c>
    </row>
    <row r="1365" spans="1:3" x14ac:dyDescent="0.25">
      <c r="A1365" s="2" t="s">
        <v>4370</v>
      </c>
      <c r="B1365" s="2" t="s">
        <v>30</v>
      </c>
      <c r="C1365" s="2">
        <v>6.8</v>
      </c>
    </row>
    <row r="1366" spans="1:3" x14ac:dyDescent="0.25">
      <c r="A1366" s="2" t="s">
        <v>4372</v>
      </c>
      <c r="B1366" s="2" t="s">
        <v>30</v>
      </c>
      <c r="C1366" s="2">
        <v>6</v>
      </c>
    </row>
    <row r="1367" spans="1:3" x14ac:dyDescent="0.25">
      <c r="A1367" s="2" t="s">
        <v>4374</v>
      </c>
      <c r="B1367" s="2" t="s">
        <v>30</v>
      </c>
      <c r="C1367" s="2">
        <v>7.8</v>
      </c>
    </row>
    <row r="1368" spans="1:3" x14ac:dyDescent="0.25">
      <c r="A1368" s="2" t="s">
        <v>4377</v>
      </c>
      <c r="B1368" s="2" t="s">
        <v>30</v>
      </c>
      <c r="C1368" s="2">
        <v>5.3</v>
      </c>
    </row>
    <row r="1369" spans="1:3" x14ac:dyDescent="0.25">
      <c r="A1369" s="2" t="s">
        <v>4379</v>
      </c>
      <c r="B1369" s="2" t="s">
        <v>30</v>
      </c>
      <c r="C1369" s="2">
        <v>4.5</v>
      </c>
    </row>
    <row r="1370" spans="1:3" x14ac:dyDescent="0.25">
      <c r="A1370" s="2" t="s">
        <v>4382</v>
      </c>
      <c r="B1370" s="2" t="s">
        <v>30</v>
      </c>
      <c r="C1370" s="2">
        <v>5.4</v>
      </c>
    </row>
    <row r="1371" spans="1:3" x14ac:dyDescent="0.25">
      <c r="A1371" s="2" t="s">
        <v>4383</v>
      </c>
      <c r="B1371" s="2" t="s">
        <v>30</v>
      </c>
      <c r="C1371" s="2">
        <v>7.8</v>
      </c>
    </row>
    <row r="1372" spans="1:3" x14ac:dyDescent="0.25">
      <c r="A1372" s="2" t="s">
        <v>4387</v>
      </c>
      <c r="B1372" s="2" t="s">
        <v>4389</v>
      </c>
      <c r="C1372" s="2">
        <v>7.2</v>
      </c>
    </row>
    <row r="1373" spans="1:3" x14ac:dyDescent="0.25">
      <c r="A1373" s="2" t="s">
        <v>4390</v>
      </c>
      <c r="B1373" s="2" t="s">
        <v>30</v>
      </c>
      <c r="C1373" s="2">
        <v>6.6</v>
      </c>
    </row>
    <row r="1374" spans="1:3" x14ac:dyDescent="0.25">
      <c r="A1374" s="2" t="s">
        <v>4391</v>
      </c>
      <c r="B1374" s="2" t="s">
        <v>30</v>
      </c>
      <c r="C1374" s="2">
        <v>7.6</v>
      </c>
    </row>
    <row r="1375" spans="1:3" x14ac:dyDescent="0.25">
      <c r="A1375" s="2" t="s">
        <v>4394</v>
      </c>
      <c r="B1375" s="2" t="s">
        <v>30</v>
      </c>
      <c r="C1375" s="2">
        <v>5.9</v>
      </c>
    </row>
    <row r="1376" spans="1:3" x14ac:dyDescent="0.25">
      <c r="A1376" s="2" t="s">
        <v>4396</v>
      </c>
      <c r="B1376" s="2" t="s">
        <v>30</v>
      </c>
      <c r="C1376" s="2">
        <v>6.7</v>
      </c>
    </row>
    <row r="1377" spans="1:3" x14ac:dyDescent="0.25">
      <c r="A1377" s="2" t="s">
        <v>4399</v>
      </c>
      <c r="B1377" s="2" t="s">
        <v>30</v>
      </c>
      <c r="C1377" s="2">
        <v>7.7</v>
      </c>
    </row>
    <row r="1378" spans="1:3" x14ac:dyDescent="0.25">
      <c r="A1378" s="2" t="s">
        <v>4402</v>
      </c>
      <c r="B1378" s="2" t="s">
        <v>30</v>
      </c>
      <c r="C1378" s="2">
        <v>5.4</v>
      </c>
    </row>
    <row r="1379" spans="1:3" x14ac:dyDescent="0.25">
      <c r="A1379" s="2" t="s">
        <v>4403</v>
      </c>
      <c r="B1379" s="2" t="s">
        <v>30</v>
      </c>
      <c r="C1379" s="2">
        <v>6.9</v>
      </c>
    </row>
    <row r="1380" spans="1:3" x14ac:dyDescent="0.25">
      <c r="A1380" s="2" t="s">
        <v>4405</v>
      </c>
      <c r="B1380" s="2" t="s">
        <v>30</v>
      </c>
      <c r="C1380" s="2">
        <v>7.7</v>
      </c>
    </row>
    <row r="1381" spans="1:3" x14ac:dyDescent="0.25">
      <c r="A1381" s="2" t="s">
        <v>4407</v>
      </c>
      <c r="B1381" s="2" t="s">
        <v>30</v>
      </c>
      <c r="C1381" s="2">
        <v>6.8</v>
      </c>
    </row>
    <row r="1382" spans="1:3" x14ac:dyDescent="0.25">
      <c r="A1382" s="2" t="s">
        <v>4411</v>
      </c>
      <c r="B1382" s="2" t="s">
        <v>30</v>
      </c>
      <c r="C1382" s="2">
        <v>6.4</v>
      </c>
    </row>
    <row r="1383" spans="1:3" x14ac:dyDescent="0.25">
      <c r="A1383" s="2" t="s">
        <v>4413</v>
      </c>
      <c r="B1383" s="2" t="s">
        <v>30</v>
      </c>
      <c r="C1383" s="2">
        <v>5.7</v>
      </c>
    </row>
    <row r="1384" spans="1:3" x14ac:dyDescent="0.25">
      <c r="A1384" s="2" t="s">
        <v>4415</v>
      </c>
      <c r="B1384" s="2" t="s">
        <v>30</v>
      </c>
      <c r="C1384" s="2">
        <v>7.3</v>
      </c>
    </row>
    <row r="1385" spans="1:3" x14ac:dyDescent="0.25">
      <c r="A1385" s="2" t="s">
        <v>4416</v>
      </c>
      <c r="B1385" s="2" t="s">
        <v>30</v>
      </c>
      <c r="C1385" s="2">
        <v>6.8</v>
      </c>
    </row>
    <row r="1386" spans="1:3" x14ac:dyDescent="0.25">
      <c r="A1386" s="2" t="s">
        <v>4418</v>
      </c>
      <c r="B1386" s="2" t="s">
        <v>30</v>
      </c>
      <c r="C1386" s="2">
        <v>6.3</v>
      </c>
    </row>
    <row r="1387" spans="1:3" x14ac:dyDescent="0.25">
      <c r="A1387" s="2" t="s">
        <v>4422</v>
      </c>
      <c r="B1387" s="2" t="s">
        <v>30</v>
      </c>
      <c r="C1387" s="2">
        <v>5.9</v>
      </c>
    </row>
    <row r="1388" spans="1:3" x14ac:dyDescent="0.25">
      <c r="A1388" s="2" t="s">
        <v>4424</v>
      </c>
      <c r="B1388" s="2" t="s">
        <v>30</v>
      </c>
      <c r="C1388" s="2">
        <v>7.4</v>
      </c>
    </row>
    <row r="1389" spans="1:3" x14ac:dyDescent="0.25">
      <c r="A1389" s="2" t="s">
        <v>4426</v>
      </c>
      <c r="B1389" s="2" t="s">
        <v>30</v>
      </c>
      <c r="C1389" s="2">
        <v>8.3000000000000007</v>
      </c>
    </row>
    <row r="1390" spans="1:3" x14ac:dyDescent="0.25">
      <c r="A1390" s="2" t="s">
        <v>4428</v>
      </c>
      <c r="B1390" s="2" t="s">
        <v>30</v>
      </c>
      <c r="C1390" s="2">
        <v>6.2</v>
      </c>
    </row>
    <row r="1391" spans="1:3" x14ac:dyDescent="0.25">
      <c r="A1391" s="2" t="s">
        <v>4429</v>
      </c>
      <c r="B1391" s="2" t="s">
        <v>30</v>
      </c>
      <c r="C1391" s="2">
        <v>6.3</v>
      </c>
    </row>
    <row r="1392" spans="1:3" x14ac:dyDescent="0.25">
      <c r="A1392" s="2" t="s">
        <v>4433</v>
      </c>
      <c r="B1392" s="2" t="s">
        <v>30</v>
      </c>
      <c r="C1392" s="2">
        <v>5.8</v>
      </c>
    </row>
    <row r="1393" spans="1:3" x14ac:dyDescent="0.25">
      <c r="A1393" s="2" t="s">
        <v>4436</v>
      </c>
      <c r="B1393" s="2" t="s">
        <v>30</v>
      </c>
      <c r="C1393" s="2">
        <v>7.5</v>
      </c>
    </row>
    <row r="1394" spans="1:3" x14ac:dyDescent="0.25">
      <c r="A1394" s="2" t="s">
        <v>4438</v>
      </c>
      <c r="B1394" s="2" t="s">
        <v>30</v>
      </c>
      <c r="C1394" s="2">
        <v>6.3</v>
      </c>
    </row>
    <row r="1395" spans="1:3" x14ac:dyDescent="0.25">
      <c r="A1395" s="2" t="s">
        <v>4440</v>
      </c>
      <c r="B1395" s="2" t="s">
        <v>30</v>
      </c>
      <c r="C1395" s="2">
        <v>6.4</v>
      </c>
    </row>
    <row r="1396" spans="1:3" x14ac:dyDescent="0.25">
      <c r="A1396" s="2" t="s">
        <v>4444</v>
      </c>
      <c r="B1396" s="2" t="s">
        <v>30</v>
      </c>
      <c r="C1396" s="2">
        <v>7.2</v>
      </c>
    </row>
    <row r="1397" spans="1:3" x14ac:dyDescent="0.25">
      <c r="A1397" s="2" t="s">
        <v>4446</v>
      </c>
      <c r="B1397" s="2" t="s">
        <v>30</v>
      </c>
      <c r="C1397" s="2">
        <v>6.3</v>
      </c>
    </row>
    <row r="1398" spans="1:3" x14ac:dyDescent="0.25">
      <c r="A1398" s="2" t="s">
        <v>4448</v>
      </c>
      <c r="B1398" s="2" t="s">
        <v>30</v>
      </c>
      <c r="C1398" s="2">
        <v>6.9</v>
      </c>
    </row>
    <row r="1399" spans="1:3" x14ac:dyDescent="0.25">
      <c r="A1399" s="2" t="s">
        <v>4449</v>
      </c>
      <c r="B1399" s="2" t="s">
        <v>30</v>
      </c>
      <c r="C1399" s="2">
        <v>6.6</v>
      </c>
    </row>
    <row r="1400" spans="1:3" x14ac:dyDescent="0.25">
      <c r="A1400" s="2" t="s">
        <v>4450</v>
      </c>
      <c r="B1400" s="2" t="s">
        <v>30</v>
      </c>
      <c r="C1400" s="2">
        <v>6</v>
      </c>
    </row>
    <row r="1401" spans="1:3" x14ac:dyDescent="0.25">
      <c r="A1401" s="2" t="s">
        <v>4453</v>
      </c>
      <c r="B1401" s="2" t="s">
        <v>30</v>
      </c>
      <c r="C1401" s="2">
        <v>7.5</v>
      </c>
    </row>
    <row r="1402" spans="1:3" x14ac:dyDescent="0.25">
      <c r="A1402" s="2" t="s">
        <v>4454</v>
      </c>
      <c r="B1402" s="2" t="s">
        <v>30</v>
      </c>
      <c r="C1402" s="2">
        <v>7.7</v>
      </c>
    </row>
    <row r="1403" spans="1:3" x14ac:dyDescent="0.25">
      <c r="A1403" s="2" t="s">
        <v>4457</v>
      </c>
      <c r="B1403" s="2" t="s">
        <v>30</v>
      </c>
      <c r="C1403" s="2">
        <v>6.2</v>
      </c>
    </row>
    <row r="1404" spans="1:3" x14ac:dyDescent="0.25">
      <c r="A1404" s="2" t="s">
        <v>4459</v>
      </c>
      <c r="B1404" s="2" t="s">
        <v>30</v>
      </c>
      <c r="C1404" s="2">
        <v>5.4</v>
      </c>
    </row>
    <row r="1405" spans="1:3" x14ac:dyDescent="0.25">
      <c r="A1405" s="2" t="s">
        <v>4462</v>
      </c>
      <c r="B1405" s="2" t="s">
        <v>30</v>
      </c>
      <c r="C1405" s="2">
        <v>6.6</v>
      </c>
    </row>
    <row r="1406" spans="1:3" x14ac:dyDescent="0.25">
      <c r="A1406" s="2" t="s">
        <v>4465</v>
      </c>
      <c r="B1406" s="2" t="s">
        <v>30</v>
      </c>
      <c r="C1406" s="2">
        <v>5.3</v>
      </c>
    </row>
    <row r="1407" spans="1:3" x14ac:dyDescent="0.25">
      <c r="A1407" s="2" t="s">
        <v>4466</v>
      </c>
      <c r="B1407" s="2" t="s">
        <v>30</v>
      </c>
      <c r="C1407" s="2">
        <v>5.6</v>
      </c>
    </row>
    <row r="1408" spans="1:3" x14ac:dyDescent="0.25">
      <c r="A1408" s="2" t="s">
        <v>4469</v>
      </c>
      <c r="B1408" s="2" t="s">
        <v>30</v>
      </c>
      <c r="C1408" s="2">
        <v>5.9</v>
      </c>
    </row>
    <row r="1409" spans="1:3" x14ac:dyDescent="0.25">
      <c r="A1409" s="2" t="s">
        <v>4470</v>
      </c>
      <c r="B1409" s="2" t="s">
        <v>30</v>
      </c>
      <c r="C1409" s="2">
        <v>7.8</v>
      </c>
    </row>
    <row r="1410" spans="1:3" x14ac:dyDescent="0.25">
      <c r="A1410" s="2" t="s">
        <v>4472</v>
      </c>
      <c r="B1410" s="2" t="s">
        <v>30</v>
      </c>
      <c r="C1410" s="2">
        <v>6.7</v>
      </c>
    </row>
    <row r="1411" spans="1:3" x14ac:dyDescent="0.25">
      <c r="A1411" s="2" t="s">
        <v>4477</v>
      </c>
      <c r="B1411" s="2" t="s">
        <v>30</v>
      </c>
      <c r="C1411" s="2">
        <v>7.4</v>
      </c>
    </row>
    <row r="1412" spans="1:3" x14ac:dyDescent="0.25">
      <c r="A1412" s="2" t="s">
        <v>4478</v>
      </c>
      <c r="B1412" s="2" t="s">
        <v>30</v>
      </c>
      <c r="C1412" s="2">
        <v>6.2</v>
      </c>
    </row>
    <row r="1413" spans="1:3" x14ac:dyDescent="0.25">
      <c r="A1413" s="2" t="s">
        <v>4480</v>
      </c>
      <c r="B1413" s="2" t="s">
        <v>30</v>
      </c>
      <c r="C1413" s="2">
        <v>5.4</v>
      </c>
    </row>
    <row r="1414" spans="1:3" x14ac:dyDescent="0.25">
      <c r="A1414" s="2" t="s">
        <v>4482</v>
      </c>
      <c r="B1414" s="2" t="s">
        <v>30</v>
      </c>
      <c r="C1414" s="2">
        <v>6.7</v>
      </c>
    </row>
    <row r="1415" spans="1:3" x14ac:dyDescent="0.25">
      <c r="A1415" s="2" t="s">
        <v>4485</v>
      </c>
      <c r="B1415" s="2" t="s">
        <v>30</v>
      </c>
      <c r="C1415" s="2">
        <v>5.3</v>
      </c>
    </row>
    <row r="1416" spans="1:3" x14ac:dyDescent="0.25">
      <c r="A1416" s="2" t="s">
        <v>4489</v>
      </c>
      <c r="B1416" s="2" t="s">
        <v>30</v>
      </c>
      <c r="C1416" s="2">
        <v>5.9</v>
      </c>
    </row>
    <row r="1417" spans="1:3" x14ac:dyDescent="0.25">
      <c r="A1417" s="2" t="s">
        <v>4494</v>
      </c>
      <c r="B1417" s="2" t="s">
        <v>30</v>
      </c>
      <c r="C1417" s="2">
        <v>4.8</v>
      </c>
    </row>
    <row r="1418" spans="1:3" x14ac:dyDescent="0.25">
      <c r="A1418" s="2" t="s">
        <v>4499</v>
      </c>
      <c r="B1418" s="2" t="s">
        <v>30</v>
      </c>
      <c r="C1418" s="2">
        <v>7.3</v>
      </c>
    </row>
    <row r="1419" spans="1:3" x14ac:dyDescent="0.25">
      <c r="A1419" s="2" t="s">
        <v>4503</v>
      </c>
      <c r="B1419" s="2" t="s">
        <v>30</v>
      </c>
      <c r="C1419" s="2">
        <v>3.8</v>
      </c>
    </row>
    <row r="1420" spans="1:3" x14ac:dyDescent="0.25">
      <c r="A1420" s="2" t="s">
        <v>4506</v>
      </c>
      <c r="B1420" s="2" t="s">
        <v>30</v>
      </c>
      <c r="C1420" s="2">
        <v>8.5</v>
      </c>
    </row>
    <row r="1421" spans="1:3" x14ac:dyDescent="0.25">
      <c r="A1421" s="2" t="s">
        <v>3559</v>
      </c>
      <c r="B1421" s="2" t="s">
        <v>30</v>
      </c>
      <c r="C1421" s="2">
        <v>6.8</v>
      </c>
    </row>
    <row r="1422" spans="1:3" x14ac:dyDescent="0.25">
      <c r="A1422" s="2" t="s">
        <v>4510</v>
      </c>
      <c r="B1422" s="2" t="s">
        <v>30</v>
      </c>
      <c r="C1422" s="2">
        <v>6.8</v>
      </c>
    </row>
    <row r="1423" spans="1:3" x14ac:dyDescent="0.25">
      <c r="A1423" s="2" t="s">
        <v>4513</v>
      </c>
      <c r="B1423" s="2" t="s">
        <v>30</v>
      </c>
      <c r="C1423" s="2">
        <v>5.3</v>
      </c>
    </row>
    <row r="1424" spans="1:3" x14ac:dyDescent="0.25">
      <c r="A1424" s="2" t="s">
        <v>4515</v>
      </c>
      <c r="B1424" s="2" t="s">
        <v>30</v>
      </c>
      <c r="C1424" s="2">
        <v>7.3</v>
      </c>
    </row>
    <row r="1425" spans="1:3" x14ac:dyDescent="0.25">
      <c r="A1425" s="2" t="s">
        <v>4517</v>
      </c>
      <c r="B1425" s="2" t="s">
        <v>30</v>
      </c>
      <c r="C1425" s="2">
        <v>6.6</v>
      </c>
    </row>
    <row r="1426" spans="1:3" x14ac:dyDescent="0.25">
      <c r="A1426" s="2" t="s">
        <v>4519</v>
      </c>
      <c r="B1426" s="2" t="s">
        <v>30</v>
      </c>
      <c r="C1426" s="2">
        <v>6.2</v>
      </c>
    </row>
    <row r="1427" spans="1:3" x14ac:dyDescent="0.25">
      <c r="A1427" s="2" t="s">
        <v>4522</v>
      </c>
      <c r="B1427" s="2" t="s">
        <v>30</v>
      </c>
      <c r="C1427" s="2">
        <v>5.2</v>
      </c>
    </row>
    <row r="1428" spans="1:3" x14ac:dyDescent="0.25">
      <c r="A1428" s="2" t="s">
        <v>4523</v>
      </c>
      <c r="B1428" s="2" t="s">
        <v>30</v>
      </c>
      <c r="C1428" s="2">
        <v>6.2</v>
      </c>
    </row>
    <row r="1429" spans="1:3" x14ac:dyDescent="0.25">
      <c r="A1429" s="2" t="s">
        <v>4526</v>
      </c>
      <c r="B1429" s="2" t="s">
        <v>30</v>
      </c>
      <c r="C1429" s="2">
        <v>6.2</v>
      </c>
    </row>
    <row r="1430" spans="1:3" x14ac:dyDescent="0.25">
      <c r="A1430" s="2" t="s">
        <v>4530</v>
      </c>
      <c r="B1430" s="2" t="s">
        <v>30</v>
      </c>
      <c r="C1430" s="2">
        <v>6.6</v>
      </c>
    </row>
    <row r="1431" spans="1:3" x14ac:dyDescent="0.25">
      <c r="A1431" s="2" t="s">
        <v>4533</v>
      </c>
      <c r="B1431" s="2" t="s">
        <v>30</v>
      </c>
      <c r="C1431" s="2">
        <v>6.4</v>
      </c>
    </row>
    <row r="1432" spans="1:3" x14ac:dyDescent="0.25">
      <c r="A1432" s="2" t="s">
        <v>4535</v>
      </c>
      <c r="B1432" s="2" t="s">
        <v>30</v>
      </c>
      <c r="C1432" s="2">
        <v>6.2</v>
      </c>
    </row>
    <row r="1433" spans="1:3" x14ac:dyDescent="0.25">
      <c r="A1433" s="2" t="s">
        <v>4537</v>
      </c>
      <c r="B1433" s="2" t="s">
        <v>30</v>
      </c>
      <c r="C1433" s="2">
        <v>5.0999999999999996</v>
      </c>
    </row>
    <row r="1434" spans="1:3" x14ac:dyDescent="0.25">
      <c r="A1434" s="2" t="s">
        <v>4539</v>
      </c>
      <c r="B1434" s="2" t="s">
        <v>30</v>
      </c>
      <c r="C1434" s="2">
        <v>6.6</v>
      </c>
    </row>
    <row r="1435" spans="1:3" x14ac:dyDescent="0.25">
      <c r="A1435" s="2" t="s">
        <v>4542</v>
      </c>
      <c r="B1435" s="2" t="s">
        <v>30</v>
      </c>
      <c r="C1435" s="2">
        <v>6.1</v>
      </c>
    </row>
    <row r="1436" spans="1:3" x14ac:dyDescent="0.25">
      <c r="A1436" s="2" t="s">
        <v>4545</v>
      </c>
      <c r="B1436" s="2" t="s">
        <v>30</v>
      </c>
      <c r="C1436" s="2">
        <v>6.1</v>
      </c>
    </row>
    <row r="1437" spans="1:3" x14ac:dyDescent="0.25">
      <c r="A1437" s="2" t="s">
        <v>4548</v>
      </c>
      <c r="B1437" s="2" t="s">
        <v>30</v>
      </c>
      <c r="C1437" s="2">
        <v>6.6</v>
      </c>
    </row>
    <row r="1438" spans="1:3" x14ac:dyDescent="0.25">
      <c r="A1438" s="2" t="s">
        <v>4550</v>
      </c>
      <c r="B1438" s="2" t="s">
        <v>30</v>
      </c>
      <c r="C1438" s="2">
        <v>5.9</v>
      </c>
    </row>
    <row r="1439" spans="1:3" x14ac:dyDescent="0.25">
      <c r="A1439" s="2" t="s">
        <v>4553</v>
      </c>
      <c r="B1439" s="2" t="s">
        <v>30</v>
      </c>
      <c r="C1439" s="2">
        <v>6.3</v>
      </c>
    </row>
    <row r="1440" spans="1:3" x14ac:dyDescent="0.25">
      <c r="A1440" s="2" t="s">
        <v>4556</v>
      </c>
      <c r="B1440" s="2" t="s">
        <v>30</v>
      </c>
      <c r="C1440" s="2">
        <v>7.1</v>
      </c>
    </row>
    <row r="1441" spans="1:3" x14ac:dyDescent="0.25">
      <c r="A1441" s="2" t="s">
        <v>4559</v>
      </c>
      <c r="B1441" s="2" t="s">
        <v>30</v>
      </c>
      <c r="C1441" s="2">
        <v>5</v>
      </c>
    </row>
    <row r="1442" spans="1:3" x14ac:dyDescent="0.25">
      <c r="A1442" s="2" t="s">
        <v>4563</v>
      </c>
      <c r="B1442" s="2" t="s">
        <v>30</v>
      </c>
      <c r="C1442" s="2">
        <v>5.6</v>
      </c>
    </row>
    <row r="1443" spans="1:3" x14ac:dyDescent="0.25">
      <c r="A1443" s="2" t="s">
        <v>4565</v>
      </c>
      <c r="B1443" s="2" t="s">
        <v>30</v>
      </c>
      <c r="C1443" s="2">
        <v>7.4</v>
      </c>
    </row>
    <row r="1444" spans="1:3" x14ac:dyDescent="0.25">
      <c r="A1444" s="2" t="s">
        <v>4570</v>
      </c>
      <c r="B1444" s="2" t="s">
        <v>30</v>
      </c>
      <c r="C1444" s="2">
        <v>4.5</v>
      </c>
    </row>
    <row r="1445" spans="1:3" x14ac:dyDescent="0.25">
      <c r="A1445" s="2" t="s">
        <v>4574</v>
      </c>
      <c r="B1445" s="2" t="s">
        <v>30</v>
      </c>
      <c r="C1445" s="2">
        <v>6.2</v>
      </c>
    </row>
    <row r="1446" spans="1:3" x14ac:dyDescent="0.25">
      <c r="A1446" s="2" t="s">
        <v>4579</v>
      </c>
      <c r="B1446" s="2" t="s">
        <v>30</v>
      </c>
      <c r="C1446" s="2">
        <v>5</v>
      </c>
    </row>
    <row r="1447" spans="1:3" x14ac:dyDescent="0.25">
      <c r="A1447" s="2" t="s">
        <v>4580</v>
      </c>
      <c r="B1447" s="2" t="s">
        <v>30</v>
      </c>
      <c r="C1447" s="2">
        <v>6.5</v>
      </c>
    </row>
    <row r="1448" spans="1:3" x14ac:dyDescent="0.25">
      <c r="A1448" s="2" t="s">
        <v>4583</v>
      </c>
      <c r="B1448" s="2" t="s">
        <v>30</v>
      </c>
      <c r="C1448" s="2">
        <v>5.0999999999999996</v>
      </c>
    </row>
    <row r="1449" spans="1:3" x14ac:dyDescent="0.25">
      <c r="A1449" s="2" t="s">
        <v>4586</v>
      </c>
      <c r="B1449" s="2" t="s">
        <v>30</v>
      </c>
      <c r="C1449" s="2">
        <v>6.5</v>
      </c>
    </row>
    <row r="1450" spans="1:3" x14ac:dyDescent="0.25">
      <c r="A1450" s="2" t="s">
        <v>4588</v>
      </c>
      <c r="B1450" s="2" t="s">
        <v>30</v>
      </c>
      <c r="C1450" s="2">
        <v>6.2</v>
      </c>
    </row>
    <row r="1451" spans="1:3" x14ac:dyDescent="0.25">
      <c r="A1451" s="2" t="s">
        <v>4590</v>
      </c>
      <c r="B1451" s="2" t="s">
        <v>30</v>
      </c>
      <c r="C1451" s="2">
        <v>6.3</v>
      </c>
    </row>
    <row r="1452" spans="1:3" x14ac:dyDescent="0.25">
      <c r="A1452" s="2" t="s">
        <v>4593</v>
      </c>
      <c r="B1452" s="2" t="s">
        <v>30</v>
      </c>
      <c r="C1452" s="2">
        <v>3.8</v>
      </c>
    </row>
    <row r="1453" spans="1:3" x14ac:dyDescent="0.25">
      <c r="A1453" s="2" t="s">
        <v>4597</v>
      </c>
      <c r="B1453" s="2" t="s">
        <v>30</v>
      </c>
      <c r="C1453" s="2">
        <v>5.2</v>
      </c>
    </row>
    <row r="1454" spans="1:3" x14ac:dyDescent="0.25">
      <c r="A1454" s="2" t="s">
        <v>4600</v>
      </c>
      <c r="B1454" s="2" t="s">
        <v>30</v>
      </c>
      <c r="C1454" s="2">
        <v>6</v>
      </c>
    </row>
    <row r="1455" spans="1:3" x14ac:dyDescent="0.25">
      <c r="A1455" s="2" t="s">
        <v>4603</v>
      </c>
      <c r="B1455" s="2" t="s">
        <v>30</v>
      </c>
      <c r="C1455" s="2">
        <v>6.2</v>
      </c>
    </row>
    <row r="1456" spans="1:3" x14ac:dyDescent="0.25">
      <c r="A1456" s="2" t="s">
        <v>4606</v>
      </c>
      <c r="B1456" s="2" t="s">
        <v>30</v>
      </c>
      <c r="C1456" s="2">
        <v>5.7</v>
      </c>
    </row>
    <row r="1457" spans="1:3" x14ac:dyDescent="0.25">
      <c r="A1457" s="2" t="s">
        <v>4608</v>
      </c>
      <c r="B1457" s="2" t="s">
        <v>30</v>
      </c>
      <c r="C1457" s="2">
        <v>6.7</v>
      </c>
    </row>
    <row r="1458" spans="1:3" x14ac:dyDescent="0.25">
      <c r="A1458" s="2" t="s">
        <v>4610</v>
      </c>
      <c r="B1458" s="2" t="s">
        <v>30</v>
      </c>
      <c r="C1458" s="2">
        <v>6.8</v>
      </c>
    </row>
    <row r="1459" spans="1:3" x14ac:dyDescent="0.25">
      <c r="A1459" s="2" t="s">
        <v>4613</v>
      </c>
      <c r="B1459" s="2" t="s">
        <v>30</v>
      </c>
      <c r="C1459" s="2">
        <v>6</v>
      </c>
    </row>
    <row r="1460" spans="1:3" x14ac:dyDescent="0.25">
      <c r="A1460" s="2" t="s">
        <v>4616</v>
      </c>
      <c r="B1460" s="2" t="s">
        <v>30</v>
      </c>
      <c r="C1460" s="2">
        <v>7.3</v>
      </c>
    </row>
    <row r="1461" spans="1:3" x14ac:dyDescent="0.25">
      <c r="A1461" s="2" t="s">
        <v>4618</v>
      </c>
      <c r="B1461" s="2" t="s">
        <v>30</v>
      </c>
      <c r="C1461" s="2">
        <v>5.5</v>
      </c>
    </row>
    <row r="1462" spans="1:3" x14ac:dyDescent="0.25">
      <c r="A1462" s="2" t="s">
        <v>4620</v>
      </c>
      <c r="B1462" s="2" t="s">
        <v>30</v>
      </c>
      <c r="C1462" s="2">
        <v>6.7</v>
      </c>
    </row>
    <row r="1463" spans="1:3" x14ac:dyDescent="0.25">
      <c r="A1463" s="2" t="s">
        <v>4624</v>
      </c>
      <c r="B1463" s="2" t="s">
        <v>30</v>
      </c>
      <c r="C1463" s="2">
        <v>4.8</v>
      </c>
    </row>
    <row r="1464" spans="1:3" x14ac:dyDescent="0.25">
      <c r="A1464" s="2" t="s">
        <v>4627</v>
      </c>
      <c r="B1464" s="2" t="s">
        <v>30</v>
      </c>
      <c r="C1464" s="2">
        <v>5.7</v>
      </c>
    </row>
    <row r="1465" spans="1:3" x14ac:dyDescent="0.25">
      <c r="A1465" s="2" t="s">
        <v>4629</v>
      </c>
      <c r="B1465" s="2" t="s">
        <v>30</v>
      </c>
      <c r="C1465" s="2">
        <v>5.0999999999999996</v>
      </c>
    </row>
    <row r="1466" spans="1:3" x14ac:dyDescent="0.25">
      <c r="A1466" s="2" t="s">
        <v>4632</v>
      </c>
      <c r="B1466" s="2" t="s">
        <v>30</v>
      </c>
      <c r="C1466" s="2">
        <v>6</v>
      </c>
    </row>
    <row r="1467" spans="1:3" x14ac:dyDescent="0.25">
      <c r="A1467" s="2" t="s">
        <v>4634</v>
      </c>
      <c r="B1467" s="2" t="s">
        <v>30</v>
      </c>
      <c r="C1467" s="2">
        <v>4.2</v>
      </c>
    </row>
    <row r="1468" spans="1:3" x14ac:dyDescent="0.25">
      <c r="A1468" s="2" t="s">
        <v>4637</v>
      </c>
      <c r="B1468" s="2" t="s">
        <v>30</v>
      </c>
      <c r="C1468" s="2">
        <v>7.4</v>
      </c>
    </row>
    <row r="1469" spans="1:3" x14ac:dyDescent="0.25">
      <c r="A1469" s="2" t="s">
        <v>4642</v>
      </c>
      <c r="B1469" s="2" t="s">
        <v>30</v>
      </c>
      <c r="C1469" s="2">
        <v>4.5999999999999996</v>
      </c>
    </row>
    <row r="1470" spans="1:3" x14ac:dyDescent="0.25">
      <c r="A1470" s="2" t="s">
        <v>4644</v>
      </c>
      <c r="B1470" s="2" t="s">
        <v>30</v>
      </c>
      <c r="C1470" s="2">
        <v>6.9</v>
      </c>
    </row>
    <row r="1471" spans="1:3" x14ac:dyDescent="0.25">
      <c r="A1471" s="2" t="s">
        <v>4645</v>
      </c>
      <c r="B1471" s="2" t="s">
        <v>30</v>
      </c>
      <c r="C1471" s="2">
        <v>6.9</v>
      </c>
    </row>
    <row r="1472" spans="1:3" x14ac:dyDescent="0.25">
      <c r="A1472" s="2" t="s">
        <v>4646</v>
      </c>
      <c r="B1472" s="2" t="s">
        <v>30</v>
      </c>
      <c r="C1472" s="2">
        <v>8</v>
      </c>
    </row>
    <row r="1473" spans="1:3" x14ac:dyDescent="0.25">
      <c r="A1473" s="2" t="s">
        <v>4648</v>
      </c>
      <c r="B1473" s="2" t="s">
        <v>30</v>
      </c>
      <c r="C1473" s="2">
        <v>6.4</v>
      </c>
    </row>
    <row r="1474" spans="1:3" x14ac:dyDescent="0.25">
      <c r="A1474" s="2" t="s">
        <v>4650</v>
      </c>
      <c r="B1474" s="2" t="s">
        <v>30</v>
      </c>
      <c r="C1474" s="2">
        <v>6.3</v>
      </c>
    </row>
    <row r="1475" spans="1:3" x14ac:dyDescent="0.25">
      <c r="A1475" s="2" t="s">
        <v>4653</v>
      </c>
      <c r="B1475" s="2" t="s">
        <v>30</v>
      </c>
      <c r="C1475" s="2">
        <v>8.4</v>
      </c>
    </row>
    <row r="1476" spans="1:3" x14ac:dyDescent="0.25">
      <c r="A1476" s="2" t="s">
        <v>4656</v>
      </c>
      <c r="B1476" s="2" t="s">
        <v>965</v>
      </c>
      <c r="C1476" s="2">
        <v>7.1</v>
      </c>
    </row>
    <row r="1477" spans="1:3" x14ac:dyDescent="0.25">
      <c r="A1477" s="2" t="s">
        <v>4661</v>
      </c>
      <c r="B1477" s="2" t="s">
        <v>30</v>
      </c>
      <c r="C1477" s="2">
        <v>6.8</v>
      </c>
    </row>
    <row r="1478" spans="1:3" x14ac:dyDescent="0.25">
      <c r="A1478" s="2" t="s">
        <v>4665</v>
      </c>
      <c r="B1478" s="2" t="s">
        <v>1783</v>
      </c>
      <c r="C1478" s="2">
        <v>7.5</v>
      </c>
    </row>
    <row r="1479" spans="1:3" x14ac:dyDescent="0.25">
      <c r="A1479" s="2" t="s">
        <v>401</v>
      </c>
      <c r="B1479" s="2" t="s">
        <v>30</v>
      </c>
      <c r="C1479" s="2">
        <v>4.5</v>
      </c>
    </row>
    <row r="1480" spans="1:3" x14ac:dyDescent="0.25">
      <c r="A1480" s="2" t="s">
        <v>4669</v>
      </c>
      <c r="B1480" s="2" t="s">
        <v>30</v>
      </c>
      <c r="C1480" s="2">
        <v>5.7</v>
      </c>
    </row>
    <row r="1481" spans="1:3" x14ac:dyDescent="0.25">
      <c r="A1481" s="2" t="s">
        <v>4673</v>
      </c>
      <c r="B1481" s="2" t="s">
        <v>30</v>
      </c>
      <c r="C1481" s="2">
        <v>6.8</v>
      </c>
    </row>
    <row r="1482" spans="1:3" x14ac:dyDescent="0.25">
      <c r="A1482" s="2" t="s">
        <v>4677</v>
      </c>
      <c r="B1482" s="2" t="s">
        <v>30</v>
      </c>
      <c r="C1482" s="2">
        <v>5.4</v>
      </c>
    </row>
    <row r="1483" spans="1:3" x14ac:dyDescent="0.25">
      <c r="A1483" s="2" t="s">
        <v>4679</v>
      </c>
      <c r="B1483" s="2" t="s">
        <v>30</v>
      </c>
      <c r="C1483" s="2">
        <v>7.2</v>
      </c>
    </row>
    <row r="1484" spans="1:3" x14ac:dyDescent="0.25">
      <c r="A1484" s="2" t="s">
        <v>4681</v>
      </c>
      <c r="B1484" s="2" t="s">
        <v>30</v>
      </c>
      <c r="C1484" s="2">
        <v>7.3</v>
      </c>
    </row>
    <row r="1485" spans="1:3" x14ac:dyDescent="0.25">
      <c r="A1485" s="2" t="s">
        <v>4685</v>
      </c>
      <c r="B1485" s="2" t="s">
        <v>30</v>
      </c>
      <c r="C1485" s="2">
        <v>5.2</v>
      </c>
    </row>
    <row r="1486" spans="1:3" x14ac:dyDescent="0.25">
      <c r="A1486" s="2" t="s">
        <v>4687</v>
      </c>
      <c r="B1486" s="2" t="s">
        <v>30</v>
      </c>
      <c r="C1486" s="2">
        <v>5.5</v>
      </c>
    </row>
    <row r="1487" spans="1:3" x14ac:dyDescent="0.25">
      <c r="A1487" s="2" t="s">
        <v>4692</v>
      </c>
      <c r="B1487" s="2" t="s">
        <v>466</v>
      </c>
      <c r="C1487" s="2">
        <v>7.7</v>
      </c>
    </row>
    <row r="1488" spans="1:3" x14ac:dyDescent="0.25">
      <c r="A1488" s="2" t="s">
        <v>4697</v>
      </c>
      <c r="B1488" s="2" t="s">
        <v>30</v>
      </c>
      <c r="C1488" s="2">
        <v>7.1</v>
      </c>
    </row>
    <row r="1489" spans="1:3" x14ac:dyDescent="0.25">
      <c r="A1489" s="2" t="s">
        <v>4700</v>
      </c>
      <c r="B1489" s="2" t="s">
        <v>30</v>
      </c>
      <c r="C1489" s="2">
        <v>5.3</v>
      </c>
    </row>
    <row r="1490" spans="1:3" x14ac:dyDescent="0.25">
      <c r="A1490" s="2" t="s">
        <v>4703</v>
      </c>
      <c r="B1490" s="2" t="s">
        <v>30</v>
      </c>
      <c r="C1490" s="2">
        <v>5.6</v>
      </c>
    </row>
    <row r="1491" spans="1:3" x14ac:dyDescent="0.25">
      <c r="A1491" s="2" t="s">
        <v>4705</v>
      </c>
      <c r="B1491" s="2" t="s">
        <v>30</v>
      </c>
      <c r="C1491" s="2">
        <v>5.7</v>
      </c>
    </row>
    <row r="1492" spans="1:3" x14ac:dyDescent="0.25">
      <c r="A1492" s="2" t="s">
        <v>4708</v>
      </c>
      <c r="B1492" s="2" t="s">
        <v>30</v>
      </c>
      <c r="C1492" s="2">
        <v>7.1</v>
      </c>
    </row>
    <row r="1493" spans="1:3" x14ac:dyDescent="0.25">
      <c r="A1493" s="2" t="s">
        <v>4710</v>
      </c>
      <c r="B1493" s="2" t="s">
        <v>30</v>
      </c>
      <c r="C1493" s="2">
        <v>7.5</v>
      </c>
    </row>
    <row r="1494" spans="1:3" x14ac:dyDescent="0.25">
      <c r="A1494" s="2" t="s">
        <v>4711</v>
      </c>
      <c r="B1494" s="2" t="s">
        <v>30</v>
      </c>
      <c r="C1494" s="2">
        <v>7.6</v>
      </c>
    </row>
    <row r="1495" spans="1:3" x14ac:dyDescent="0.25">
      <c r="A1495" s="2" t="s">
        <v>4712</v>
      </c>
      <c r="B1495" s="2" t="s">
        <v>30</v>
      </c>
      <c r="C1495" s="2">
        <v>5.5</v>
      </c>
    </row>
    <row r="1496" spans="1:3" x14ac:dyDescent="0.25">
      <c r="A1496" s="2" t="s">
        <v>4713</v>
      </c>
      <c r="B1496" s="2" t="s">
        <v>30</v>
      </c>
      <c r="C1496" s="2">
        <v>5.0999999999999996</v>
      </c>
    </row>
    <row r="1497" spans="1:3" x14ac:dyDescent="0.25">
      <c r="A1497" s="2" t="s">
        <v>4717</v>
      </c>
      <c r="B1497" s="2" t="s">
        <v>30</v>
      </c>
      <c r="C1497" s="2">
        <v>6.3</v>
      </c>
    </row>
    <row r="1498" spans="1:3" x14ac:dyDescent="0.25">
      <c r="A1498" s="2" t="s">
        <v>4721</v>
      </c>
      <c r="B1498" s="2" t="s">
        <v>30</v>
      </c>
      <c r="C1498" s="2">
        <v>4.9000000000000004</v>
      </c>
    </row>
    <row r="1499" spans="1:3" x14ac:dyDescent="0.25">
      <c r="A1499" s="2" t="s">
        <v>4727</v>
      </c>
      <c r="B1499" s="2" t="s">
        <v>30</v>
      </c>
      <c r="C1499" s="2">
        <v>6.5</v>
      </c>
    </row>
    <row r="1500" spans="1:3" x14ac:dyDescent="0.25">
      <c r="A1500" s="2" t="s">
        <v>4729</v>
      </c>
      <c r="B1500" s="2" t="s">
        <v>30</v>
      </c>
      <c r="C1500" s="2">
        <v>5.6</v>
      </c>
    </row>
    <row r="1501" spans="1:3" x14ac:dyDescent="0.25">
      <c r="A1501" s="2" t="s">
        <v>4732</v>
      </c>
      <c r="B1501" s="2" t="s">
        <v>30</v>
      </c>
      <c r="C1501" s="2">
        <v>5.3</v>
      </c>
    </row>
    <row r="1502" spans="1:3" x14ac:dyDescent="0.25">
      <c r="A1502" s="2" t="s">
        <v>4736</v>
      </c>
      <c r="B1502" s="2" t="s">
        <v>30</v>
      </c>
      <c r="C1502" s="2">
        <v>6.5</v>
      </c>
    </row>
    <row r="1503" spans="1:3" x14ac:dyDescent="0.25">
      <c r="A1503" s="2" t="s">
        <v>4739</v>
      </c>
      <c r="B1503" s="2" t="s">
        <v>30</v>
      </c>
      <c r="C1503" s="2">
        <v>6.8</v>
      </c>
    </row>
    <row r="1504" spans="1:3" x14ac:dyDescent="0.25">
      <c r="A1504" s="2" t="s">
        <v>4741</v>
      </c>
      <c r="B1504" s="2" t="s">
        <v>30</v>
      </c>
      <c r="C1504" s="2">
        <v>6.5</v>
      </c>
    </row>
    <row r="1505" spans="1:3" x14ac:dyDescent="0.25">
      <c r="A1505" s="2" t="s">
        <v>4743</v>
      </c>
      <c r="B1505" s="2" t="s">
        <v>30</v>
      </c>
      <c r="C1505" s="2">
        <v>6</v>
      </c>
    </row>
    <row r="1506" spans="1:3" x14ac:dyDescent="0.25">
      <c r="A1506" s="2" t="s">
        <v>4745</v>
      </c>
      <c r="B1506" s="2" t="s">
        <v>30</v>
      </c>
      <c r="C1506" s="2">
        <v>8.4</v>
      </c>
    </row>
    <row r="1507" spans="1:3" x14ac:dyDescent="0.25">
      <c r="A1507" s="2" t="s">
        <v>4749</v>
      </c>
      <c r="B1507" s="2" t="s">
        <v>30</v>
      </c>
      <c r="C1507" s="2">
        <v>6</v>
      </c>
    </row>
    <row r="1508" spans="1:3" x14ac:dyDescent="0.25">
      <c r="A1508" s="2" t="s">
        <v>4751</v>
      </c>
      <c r="B1508" s="2" t="s">
        <v>30</v>
      </c>
      <c r="C1508" s="2">
        <v>7.6</v>
      </c>
    </row>
    <row r="1509" spans="1:3" x14ac:dyDescent="0.25">
      <c r="A1509" s="2" t="s">
        <v>4754</v>
      </c>
      <c r="B1509" s="2" t="s">
        <v>30</v>
      </c>
      <c r="C1509" s="2">
        <v>5.6</v>
      </c>
    </row>
    <row r="1510" spans="1:3" x14ac:dyDescent="0.25">
      <c r="A1510" s="2" t="s">
        <v>4755</v>
      </c>
      <c r="B1510" s="2" t="s">
        <v>30</v>
      </c>
      <c r="C1510" s="2">
        <v>6.9</v>
      </c>
    </row>
    <row r="1511" spans="1:3" x14ac:dyDescent="0.25">
      <c r="A1511" s="2" t="s">
        <v>4757</v>
      </c>
      <c r="B1511" s="2" t="s">
        <v>30</v>
      </c>
      <c r="C1511" s="2">
        <v>6.4</v>
      </c>
    </row>
    <row r="1512" spans="1:3" x14ac:dyDescent="0.25">
      <c r="A1512" s="2" t="s">
        <v>4760</v>
      </c>
      <c r="B1512" s="2" t="s">
        <v>30</v>
      </c>
      <c r="C1512" s="2">
        <v>5.0999999999999996</v>
      </c>
    </row>
    <row r="1513" spans="1:3" x14ac:dyDescent="0.25">
      <c r="A1513" s="2" t="s">
        <v>4762</v>
      </c>
      <c r="B1513" s="2" t="s">
        <v>30</v>
      </c>
      <c r="C1513" s="2">
        <v>7</v>
      </c>
    </row>
    <row r="1514" spans="1:3" x14ac:dyDescent="0.25">
      <c r="A1514" s="2" t="s">
        <v>4765</v>
      </c>
      <c r="B1514" s="2" t="s">
        <v>30</v>
      </c>
      <c r="C1514" s="2">
        <v>5.7</v>
      </c>
    </row>
    <row r="1515" spans="1:3" x14ac:dyDescent="0.25">
      <c r="A1515" s="2" t="s">
        <v>4768</v>
      </c>
      <c r="B1515" s="2" t="s">
        <v>30</v>
      </c>
      <c r="C1515" s="2">
        <v>6.8</v>
      </c>
    </row>
    <row r="1516" spans="1:3" x14ac:dyDescent="0.25">
      <c r="A1516" s="2" t="s">
        <v>4770</v>
      </c>
      <c r="B1516" s="2" t="s">
        <v>30</v>
      </c>
      <c r="C1516" s="2">
        <v>6.7</v>
      </c>
    </row>
    <row r="1517" spans="1:3" x14ac:dyDescent="0.25">
      <c r="A1517" s="2" t="s">
        <v>4772</v>
      </c>
      <c r="B1517" s="2" t="s">
        <v>30</v>
      </c>
      <c r="C1517" s="2">
        <v>6.2</v>
      </c>
    </row>
    <row r="1518" spans="1:3" x14ac:dyDescent="0.25">
      <c r="A1518" s="2" t="s">
        <v>4773</v>
      </c>
      <c r="B1518" s="2" t="s">
        <v>30</v>
      </c>
      <c r="C1518" s="2">
        <v>7.2</v>
      </c>
    </row>
    <row r="1519" spans="1:3" x14ac:dyDescent="0.25">
      <c r="A1519" s="2" t="s">
        <v>4775</v>
      </c>
      <c r="B1519" s="2" t="s">
        <v>30</v>
      </c>
      <c r="C1519" s="2">
        <v>6.2</v>
      </c>
    </row>
    <row r="1520" spans="1:3" x14ac:dyDescent="0.25">
      <c r="A1520" s="2" t="s">
        <v>4777</v>
      </c>
      <c r="B1520" s="2" t="s">
        <v>30</v>
      </c>
      <c r="C1520" s="2">
        <v>5.6</v>
      </c>
    </row>
    <row r="1521" spans="1:3" x14ac:dyDescent="0.25">
      <c r="A1521" s="2" t="s">
        <v>4778</v>
      </c>
      <c r="B1521" s="2" t="s">
        <v>30</v>
      </c>
      <c r="C1521" s="2">
        <v>4.4000000000000004</v>
      </c>
    </row>
    <row r="1522" spans="1:3" x14ac:dyDescent="0.25">
      <c r="A1522" s="2" t="s">
        <v>4781</v>
      </c>
      <c r="B1522" s="2" t="s">
        <v>30</v>
      </c>
      <c r="C1522" s="2">
        <v>7.5</v>
      </c>
    </row>
    <row r="1523" spans="1:3" x14ac:dyDescent="0.25">
      <c r="A1523" s="2" t="s">
        <v>4785</v>
      </c>
      <c r="B1523" s="2" t="s">
        <v>30</v>
      </c>
      <c r="C1523" s="2">
        <v>7.1</v>
      </c>
    </row>
    <row r="1524" spans="1:3" x14ac:dyDescent="0.25">
      <c r="A1524" s="2" t="s">
        <v>4787</v>
      </c>
      <c r="B1524" s="2" t="s">
        <v>30</v>
      </c>
      <c r="C1524" s="2">
        <v>6.4</v>
      </c>
    </row>
    <row r="1525" spans="1:3" x14ac:dyDescent="0.25">
      <c r="A1525" s="2" t="s">
        <v>4790</v>
      </c>
      <c r="B1525" s="2" t="s">
        <v>30</v>
      </c>
      <c r="C1525" s="2">
        <v>7.1</v>
      </c>
    </row>
    <row r="1526" spans="1:3" x14ac:dyDescent="0.25">
      <c r="A1526" s="2" t="s">
        <v>4794</v>
      </c>
      <c r="B1526" s="2" t="s">
        <v>30</v>
      </c>
      <c r="C1526" s="2">
        <v>5.9</v>
      </c>
    </row>
    <row r="1527" spans="1:3" x14ac:dyDescent="0.25">
      <c r="A1527" s="2" t="s">
        <v>4797</v>
      </c>
      <c r="B1527" s="2" t="s">
        <v>30</v>
      </c>
      <c r="C1527" s="2">
        <v>6.9</v>
      </c>
    </row>
    <row r="1528" spans="1:3" x14ac:dyDescent="0.25">
      <c r="A1528" s="2" t="s">
        <v>4800</v>
      </c>
      <c r="B1528" s="2" t="s">
        <v>30</v>
      </c>
      <c r="C1528" s="2">
        <v>7.5</v>
      </c>
    </row>
    <row r="1529" spans="1:3" x14ac:dyDescent="0.25">
      <c r="A1529" s="2" t="s">
        <v>4801</v>
      </c>
      <c r="B1529" s="2" t="s">
        <v>30</v>
      </c>
      <c r="C1529" s="2">
        <v>6.3</v>
      </c>
    </row>
    <row r="1530" spans="1:3" x14ac:dyDescent="0.25">
      <c r="A1530" s="2" t="s">
        <v>4804</v>
      </c>
      <c r="B1530" s="2" t="s">
        <v>30</v>
      </c>
      <c r="C1530" s="2">
        <v>6.4</v>
      </c>
    </row>
    <row r="1531" spans="1:3" x14ac:dyDescent="0.25">
      <c r="A1531" s="2" t="s">
        <v>4807</v>
      </c>
      <c r="B1531" s="2" t="s">
        <v>30</v>
      </c>
      <c r="C1531" s="2">
        <v>5.9</v>
      </c>
    </row>
    <row r="1532" spans="1:3" x14ac:dyDescent="0.25">
      <c r="A1532" s="2" t="s">
        <v>4811</v>
      </c>
      <c r="B1532" s="2" t="s">
        <v>30</v>
      </c>
      <c r="C1532" s="2">
        <v>6.8</v>
      </c>
    </row>
    <row r="1533" spans="1:3" x14ac:dyDescent="0.25">
      <c r="A1533" s="2" t="s">
        <v>4814</v>
      </c>
      <c r="B1533" s="2" t="s">
        <v>30</v>
      </c>
      <c r="C1533" s="2">
        <v>6.3</v>
      </c>
    </row>
    <row r="1534" spans="1:3" x14ac:dyDescent="0.25">
      <c r="A1534" s="2" t="s">
        <v>4817</v>
      </c>
      <c r="B1534" s="2" t="s">
        <v>30</v>
      </c>
      <c r="C1534" s="2">
        <v>3.6</v>
      </c>
    </row>
    <row r="1535" spans="1:3" x14ac:dyDescent="0.25">
      <c r="A1535" s="2" t="s">
        <v>4818</v>
      </c>
      <c r="B1535" s="2" t="s">
        <v>30</v>
      </c>
      <c r="C1535" s="2">
        <v>5.3</v>
      </c>
    </row>
    <row r="1536" spans="1:3" x14ac:dyDescent="0.25">
      <c r="A1536" s="2" t="s">
        <v>4821</v>
      </c>
      <c r="B1536" s="2" t="s">
        <v>30</v>
      </c>
      <c r="C1536" s="2">
        <v>5.9</v>
      </c>
    </row>
    <row r="1537" spans="1:3" x14ac:dyDescent="0.25">
      <c r="A1537" s="2" t="s">
        <v>4824</v>
      </c>
      <c r="B1537" s="2" t="s">
        <v>30</v>
      </c>
      <c r="C1537" s="2">
        <v>6.9</v>
      </c>
    </row>
    <row r="1538" spans="1:3" x14ac:dyDescent="0.25">
      <c r="A1538" s="2" t="s">
        <v>4826</v>
      </c>
      <c r="B1538" s="2" t="s">
        <v>30</v>
      </c>
      <c r="C1538" s="2">
        <v>6.9</v>
      </c>
    </row>
    <row r="1539" spans="1:3" x14ac:dyDescent="0.25">
      <c r="A1539" s="2" t="s">
        <v>4827</v>
      </c>
      <c r="B1539" s="2" t="s">
        <v>30</v>
      </c>
      <c r="C1539" s="2">
        <v>6.1</v>
      </c>
    </row>
    <row r="1540" spans="1:3" x14ac:dyDescent="0.25">
      <c r="A1540" s="2" t="s">
        <v>4831</v>
      </c>
      <c r="B1540" s="2" t="s">
        <v>30</v>
      </c>
      <c r="C1540" s="2">
        <v>5.7</v>
      </c>
    </row>
    <row r="1541" spans="1:3" x14ac:dyDescent="0.25">
      <c r="A1541" s="2" t="s">
        <v>4833</v>
      </c>
      <c r="B1541" s="2" t="s">
        <v>30</v>
      </c>
      <c r="C1541" s="2">
        <v>8.5</v>
      </c>
    </row>
    <row r="1542" spans="1:3" x14ac:dyDescent="0.25">
      <c r="A1542" s="2" t="s">
        <v>4835</v>
      </c>
      <c r="B1542" s="2" t="s">
        <v>30</v>
      </c>
      <c r="C1542" s="2">
        <v>6.3</v>
      </c>
    </row>
    <row r="1543" spans="1:3" x14ac:dyDescent="0.25">
      <c r="A1543" s="2" t="s">
        <v>4836</v>
      </c>
      <c r="B1543" s="2" t="s">
        <v>30</v>
      </c>
      <c r="C1543" s="2">
        <v>7.3</v>
      </c>
    </row>
    <row r="1544" spans="1:3" x14ac:dyDescent="0.25">
      <c r="A1544" s="2" t="s">
        <v>4840</v>
      </c>
      <c r="B1544" s="2" t="s">
        <v>30</v>
      </c>
      <c r="C1544" s="2">
        <v>6.3</v>
      </c>
    </row>
    <row r="1545" spans="1:3" x14ac:dyDescent="0.25">
      <c r="A1545" s="2" t="s">
        <v>4842</v>
      </c>
      <c r="B1545" s="2" t="s">
        <v>30</v>
      </c>
      <c r="C1545" s="2">
        <v>7.2</v>
      </c>
    </row>
    <row r="1546" spans="1:3" x14ac:dyDescent="0.25">
      <c r="A1546" s="2" t="s">
        <v>4843</v>
      </c>
      <c r="B1546" s="2" t="s">
        <v>30</v>
      </c>
      <c r="C1546" s="2">
        <v>7.3</v>
      </c>
    </row>
    <row r="1547" spans="1:3" x14ac:dyDescent="0.25">
      <c r="A1547" s="2" t="s">
        <v>4845</v>
      </c>
      <c r="B1547" s="2" t="s">
        <v>30</v>
      </c>
      <c r="C1547" s="2">
        <v>6.3</v>
      </c>
    </row>
    <row r="1548" spans="1:3" x14ac:dyDescent="0.25">
      <c r="A1548" s="2" t="s">
        <v>4847</v>
      </c>
      <c r="B1548" s="2" t="s">
        <v>30</v>
      </c>
      <c r="C1548" s="2">
        <v>8.1</v>
      </c>
    </row>
    <row r="1549" spans="1:3" x14ac:dyDescent="0.25">
      <c r="A1549" s="2" t="s">
        <v>4849</v>
      </c>
      <c r="B1549" s="2" t="s">
        <v>30</v>
      </c>
      <c r="C1549" s="2">
        <v>6.9</v>
      </c>
    </row>
    <row r="1550" spans="1:3" x14ac:dyDescent="0.25">
      <c r="A1550" s="2" t="s">
        <v>4853</v>
      </c>
      <c r="B1550" s="2" t="s">
        <v>30</v>
      </c>
      <c r="C1550" s="2">
        <v>6.3</v>
      </c>
    </row>
    <row r="1551" spans="1:3" x14ac:dyDescent="0.25">
      <c r="A1551" s="2" t="s">
        <v>4856</v>
      </c>
      <c r="B1551" s="2" t="s">
        <v>30</v>
      </c>
      <c r="C1551" s="2">
        <v>7.3</v>
      </c>
    </row>
    <row r="1552" spans="1:3" x14ac:dyDescent="0.25">
      <c r="A1552" s="2" t="s">
        <v>662</v>
      </c>
      <c r="B1552" s="2" t="s">
        <v>30</v>
      </c>
      <c r="C1552" s="2">
        <v>5.5</v>
      </c>
    </row>
    <row r="1553" spans="1:3" x14ac:dyDescent="0.25">
      <c r="A1553" s="2" t="s">
        <v>4858</v>
      </c>
      <c r="B1553" s="2" t="s">
        <v>30</v>
      </c>
      <c r="C1553" s="2">
        <v>6.1</v>
      </c>
    </row>
    <row r="1554" spans="1:3" x14ac:dyDescent="0.25">
      <c r="A1554" s="2" t="s">
        <v>4859</v>
      </c>
      <c r="B1554" s="2" t="s">
        <v>30</v>
      </c>
      <c r="C1554" s="2">
        <v>6.9</v>
      </c>
    </row>
    <row r="1555" spans="1:3" x14ac:dyDescent="0.25">
      <c r="A1555" s="2" t="s">
        <v>4862</v>
      </c>
      <c r="B1555" s="2" t="s">
        <v>30</v>
      </c>
      <c r="C1555" s="2">
        <v>7.2</v>
      </c>
    </row>
    <row r="1556" spans="1:3" x14ac:dyDescent="0.25">
      <c r="A1556" s="2" t="s">
        <v>4864</v>
      </c>
      <c r="B1556" s="2" t="s">
        <v>30</v>
      </c>
      <c r="C1556" s="2">
        <v>6.4</v>
      </c>
    </row>
    <row r="1557" spans="1:3" x14ac:dyDescent="0.25">
      <c r="A1557" s="2" t="s">
        <v>4867</v>
      </c>
      <c r="B1557" s="2" t="s">
        <v>30</v>
      </c>
      <c r="C1557" s="2">
        <v>6.4</v>
      </c>
    </row>
    <row r="1558" spans="1:3" x14ac:dyDescent="0.25">
      <c r="A1558" s="2" t="s">
        <v>4868</v>
      </c>
      <c r="B1558" s="2" t="s">
        <v>30</v>
      </c>
      <c r="C1558" s="2">
        <v>8.3000000000000007</v>
      </c>
    </row>
    <row r="1559" spans="1:3" x14ac:dyDescent="0.25">
      <c r="A1559" s="2" t="s">
        <v>4869</v>
      </c>
      <c r="B1559" s="2" t="s">
        <v>30</v>
      </c>
      <c r="C1559" s="2">
        <v>7.2</v>
      </c>
    </row>
    <row r="1560" spans="1:3" x14ac:dyDescent="0.25">
      <c r="A1560" s="2" t="s">
        <v>4872</v>
      </c>
      <c r="B1560" s="2" t="s">
        <v>30</v>
      </c>
      <c r="C1560" s="2">
        <v>6.8</v>
      </c>
    </row>
    <row r="1561" spans="1:3" x14ac:dyDescent="0.25">
      <c r="A1561" s="2" t="s">
        <v>4875</v>
      </c>
      <c r="B1561" s="2" t="s">
        <v>30</v>
      </c>
      <c r="C1561" s="2">
        <v>6.5</v>
      </c>
    </row>
    <row r="1562" spans="1:3" x14ac:dyDescent="0.25">
      <c r="A1562" s="2" t="s">
        <v>4876</v>
      </c>
      <c r="B1562" s="2" t="s">
        <v>30</v>
      </c>
      <c r="C1562" s="2">
        <v>7.8</v>
      </c>
    </row>
    <row r="1563" spans="1:3" x14ac:dyDescent="0.25">
      <c r="A1563" s="2" t="s">
        <v>4877</v>
      </c>
      <c r="B1563" s="2" t="s">
        <v>30</v>
      </c>
      <c r="C1563" s="2">
        <v>7.6</v>
      </c>
    </row>
    <row r="1564" spans="1:3" x14ac:dyDescent="0.25">
      <c r="A1564" s="2" t="s">
        <v>4878</v>
      </c>
      <c r="B1564" s="2" t="s">
        <v>30</v>
      </c>
      <c r="C1564" s="2">
        <v>7.2</v>
      </c>
    </row>
    <row r="1565" spans="1:3" x14ac:dyDescent="0.25">
      <c r="A1565" s="2" t="s">
        <v>4879</v>
      </c>
      <c r="B1565" s="2" t="s">
        <v>30</v>
      </c>
      <c r="C1565" s="2">
        <v>6.7</v>
      </c>
    </row>
    <row r="1566" spans="1:3" x14ac:dyDescent="0.25">
      <c r="A1566" s="2" t="s">
        <v>4880</v>
      </c>
      <c r="B1566" s="2" t="s">
        <v>30</v>
      </c>
      <c r="C1566" s="2">
        <v>6.8</v>
      </c>
    </row>
    <row r="1567" spans="1:3" x14ac:dyDescent="0.25">
      <c r="A1567" s="2" t="s">
        <v>4882</v>
      </c>
      <c r="B1567" s="2" t="s">
        <v>30</v>
      </c>
      <c r="C1567" s="2">
        <v>6.3</v>
      </c>
    </row>
    <row r="1568" spans="1:3" x14ac:dyDescent="0.25">
      <c r="A1568" s="2" t="s">
        <v>4883</v>
      </c>
      <c r="B1568" s="2" t="s">
        <v>30</v>
      </c>
      <c r="C1568" s="2">
        <v>6.2</v>
      </c>
    </row>
    <row r="1569" spans="1:3" x14ac:dyDescent="0.25">
      <c r="A1569" s="2" t="s">
        <v>4885</v>
      </c>
      <c r="B1569" s="2" t="s">
        <v>30</v>
      </c>
      <c r="C1569" s="2">
        <v>6.2</v>
      </c>
    </row>
    <row r="1570" spans="1:3" x14ac:dyDescent="0.25">
      <c r="A1570" s="2" t="s">
        <v>4886</v>
      </c>
      <c r="B1570" s="2" t="s">
        <v>30</v>
      </c>
      <c r="C1570" s="2">
        <v>8.6</v>
      </c>
    </row>
    <row r="1571" spans="1:3" x14ac:dyDescent="0.25">
      <c r="A1571" s="2" t="s">
        <v>4887</v>
      </c>
      <c r="B1571" s="2" t="s">
        <v>30</v>
      </c>
      <c r="C1571" s="2">
        <v>8</v>
      </c>
    </row>
    <row r="1572" spans="1:3" x14ac:dyDescent="0.25">
      <c r="A1572" s="2" t="s">
        <v>4890</v>
      </c>
      <c r="B1572" s="2" t="s">
        <v>30</v>
      </c>
      <c r="C1572" s="2">
        <v>7</v>
      </c>
    </row>
    <row r="1573" spans="1:3" x14ac:dyDescent="0.25">
      <c r="A1573" s="2" t="s">
        <v>4893</v>
      </c>
      <c r="B1573" s="2" t="s">
        <v>30</v>
      </c>
      <c r="C1573" s="2">
        <v>8</v>
      </c>
    </row>
    <row r="1574" spans="1:3" x14ac:dyDescent="0.25">
      <c r="A1574" s="2" t="s">
        <v>4895</v>
      </c>
      <c r="B1574" s="2" t="s">
        <v>30</v>
      </c>
      <c r="C1574" s="2">
        <v>8.1</v>
      </c>
    </row>
    <row r="1575" spans="1:3" x14ac:dyDescent="0.25">
      <c r="A1575" s="2" t="s">
        <v>4897</v>
      </c>
      <c r="B1575" s="2" t="s">
        <v>30</v>
      </c>
      <c r="C1575" s="2">
        <v>6.7</v>
      </c>
    </row>
    <row r="1576" spans="1:3" x14ac:dyDescent="0.25">
      <c r="A1576" s="2" t="s">
        <v>4898</v>
      </c>
      <c r="B1576" s="2" t="s">
        <v>30</v>
      </c>
      <c r="C1576" s="2">
        <v>7.9</v>
      </c>
    </row>
    <row r="1577" spans="1:3" x14ac:dyDescent="0.25">
      <c r="A1577" s="2" t="s">
        <v>4900</v>
      </c>
      <c r="B1577" s="2" t="s">
        <v>30</v>
      </c>
      <c r="C1577" s="2">
        <v>6.1</v>
      </c>
    </row>
    <row r="1578" spans="1:3" x14ac:dyDescent="0.25">
      <c r="A1578" s="2" t="s">
        <v>4903</v>
      </c>
      <c r="B1578" s="2" t="s">
        <v>30</v>
      </c>
      <c r="C1578" s="2">
        <v>4.2</v>
      </c>
    </row>
    <row r="1579" spans="1:3" x14ac:dyDescent="0.25">
      <c r="A1579" s="2" t="s">
        <v>4906</v>
      </c>
      <c r="B1579" s="2" t="s">
        <v>30</v>
      </c>
      <c r="C1579" s="2">
        <v>6.1</v>
      </c>
    </row>
    <row r="1580" spans="1:3" x14ac:dyDescent="0.25">
      <c r="A1580" s="2" t="s">
        <v>4907</v>
      </c>
      <c r="B1580" s="2" t="s">
        <v>30</v>
      </c>
      <c r="C1580" s="2">
        <v>6.6</v>
      </c>
    </row>
    <row r="1581" spans="1:3" x14ac:dyDescent="0.25">
      <c r="A1581" s="2" t="s">
        <v>4909</v>
      </c>
      <c r="B1581" s="2" t="s">
        <v>30</v>
      </c>
      <c r="C1581" s="2">
        <v>7.5</v>
      </c>
    </row>
    <row r="1582" spans="1:3" x14ac:dyDescent="0.25">
      <c r="A1582" s="2" t="s">
        <v>4911</v>
      </c>
      <c r="B1582" s="2" t="s">
        <v>30</v>
      </c>
      <c r="C1582" s="2">
        <v>7.4</v>
      </c>
    </row>
    <row r="1583" spans="1:3" x14ac:dyDescent="0.25">
      <c r="A1583" s="2" t="s">
        <v>4915</v>
      </c>
      <c r="B1583" s="2" t="s">
        <v>30</v>
      </c>
      <c r="C1583" s="2">
        <v>7.2</v>
      </c>
    </row>
    <row r="1584" spans="1:3" x14ac:dyDescent="0.25">
      <c r="A1584" s="2" t="s">
        <v>4921</v>
      </c>
      <c r="B1584" s="2" t="s">
        <v>30</v>
      </c>
      <c r="C1584" s="2">
        <v>6.9</v>
      </c>
    </row>
    <row r="1585" spans="1:3" x14ac:dyDescent="0.25">
      <c r="A1585" s="2" t="s">
        <v>4924</v>
      </c>
      <c r="B1585" s="2" t="s">
        <v>30</v>
      </c>
      <c r="C1585" s="2">
        <v>7.4</v>
      </c>
    </row>
    <row r="1586" spans="1:3" x14ac:dyDescent="0.25">
      <c r="A1586" s="2" t="s">
        <v>4926</v>
      </c>
      <c r="B1586" s="2" t="s">
        <v>30</v>
      </c>
      <c r="C1586" s="2">
        <v>5.4</v>
      </c>
    </row>
    <row r="1587" spans="1:3" x14ac:dyDescent="0.25">
      <c r="A1587" s="2" t="s">
        <v>4929</v>
      </c>
      <c r="B1587" s="2" t="s">
        <v>30</v>
      </c>
      <c r="C1587" s="2">
        <v>6.8</v>
      </c>
    </row>
    <row r="1588" spans="1:3" x14ac:dyDescent="0.25">
      <c r="A1588" s="2" t="s">
        <v>4930</v>
      </c>
      <c r="B1588" s="2" t="s">
        <v>30</v>
      </c>
      <c r="C1588" s="2">
        <v>6.3</v>
      </c>
    </row>
    <row r="1589" spans="1:3" x14ac:dyDescent="0.25">
      <c r="A1589" s="2" t="s">
        <v>4932</v>
      </c>
      <c r="B1589" s="2" t="s">
        <v>30</v>
      </c>
      <c r="C1589" s="2">
        <v>7.2</v>
      </c>
    </row>
    <row r="1590" spans="1:3" x14ac:dyDescent="0.25">
      <c r="A1590" s="2" t="s">
        <v>4936</v>
      </c>
      <c r="B1590" s="2" t="s">
        <v>30</v>
      </c>
      <c r="C1590" s="2">
        <v>6.9</v>
      </c>
    </row>
    <row r="1591" spans="1:3" x14ac:dyDescent="0.25">
      <c r="A1591" s="2" t="s">
        <v>4939</v>
      </c>
      <c r="B1591" s="2" t="s">
        <v>30</v>
      </c>
      <c r="C1591" s="2">
        <v>6</v>
      </c>
    </row>
    <row r="1592" spans="1:3" x14ac:dyDescent="0.25">
      <c r="A1592" s="2" t="s">
        <v>4941</v>
      </c>
      <c r="B1592" s="2" t="s">
        <v>30</v>
      </c>
      <c r="C1592" s="2">
        <v>5.9</v>
      </c>
    </row>
    <row r="1593" spans="1:3" x14ac:dyDescent="0.25">
      <c r="A1593" s="2" t="s">
        <v>4942</v>
      </c>
      <c r="B1593" s="2" t="s">
        <v>30</v>
      </c>
      <c r="C1593" s="2">
        <v>5.4</v>
      </c>
    </row>
    <row r="1594" spans="1:3" x14ac:dyDescent="0.25">
      <c r="A1594" s="2" t="s">
        <v>4945</v>
      </c>
      <c r="B1594" s="2" t="s">
        <v>30</v>
      </c>
      <c r="C1594" s="2">
        <v>5.9</v>
      </c>
    </row>
    <row r="1595" spans="1:3" x14ac:dyDescent="0.25">
      <c r="A1595" s="2" t="s">
        <v>4947</v>
      </c>
      <c r="B1595" s="2" t="s">
        <v>30</v>
      </c>
      <c r="C1595" s="2">
        <v>6.1</v>
      </c>
    </row>
    <row r="1596" spans="1:3" x14ac:dyDescent="0.25">
      <c r="A1596" s="2" t="s">
        <v>4950</v>
      </c>
      <c r="B1596" s="2" t="s">
        <v>30</v>
      </c>
      <c r="C1596" s="2">
        <v>7.7</v>
      </c>
    </row>
    <row r="1597" spans="1:3" x14ac:dyDescent="0.25">
      <c r="A1597" s="2" t="s">
        <v>4953</v>
      </c>
      <c r="B1597" s="2" t="s">
        <v>30</v>
      </c>
      <c r="C1597" s="2">
        <v>5.8</v>
      </c>
    </row>
    <row r="1598" spans="1:3" x14ac:dyDescent="0.25">
      <c r="A1598" s="2" t="s">
        <v>4955</v>
      </c>
      <c r="B1598" s="2" t="s">
        <v>30</v>
      </c>
      <c r="C1598" s="2">
        <v>7.6</v>
      </c>
    </row>
    <row r="1599" spans="1:3" x14ac:dyDescent="0.25">
      <c r="A1599" s="2" t="s">
        <v>4957</v>
      </c>
      <c r="B1599" s="2" t="s">
        <v>30</v>
      </c>
      <c r="C1599" s="2">
        <v>6.1</v>
      </c>
    </row>
    <row r="1600" spans="1:3" x14ac:dyDescent="0.25">
      <c r="A1600" s="2" t="s">
        <v>4960</v>
      </c>
      <c r="B1600" s="2" t="s">
        <v>30</v>
      </c>
      <c r="C1600" s="2">
        <v>5.4</v>
      </c>
    </row>
    <row r="1601" spans="1:3" x14ac:dyDescent="0.25">
      <c r="A1601" s="2" t="s">
        <v>4963</v>
      </c>
      <c r="B1601" s="2" t="s">
        <v>30</v>
      </c>
      <c r="C1601" s="2">
        <v>5.0999999999999996</v>
      </c>
    </row>
    <row r="1602" spans="1:3" x14ac:dyDescent="0.25">
      <c r="A1602" s="2" t="s">
        <v>4965</v>
      </c>
      <c r="B1602" s="2" t="s">
        <v>30</v>
      </c>
      <c r="C1602" s="2">
        <v>6.4</v>
      </c>
    </row>
    <row r="1603" spans="1:3" x14ac:dyDescent="0.25">
      <c r="A1603" s="2" t="s">
        <v>4968</v>
      </c>
      <c r="B1603" s="2" t="s">
        <v>30</v>
      </c>
      <c r="C1603" s="2">
        <v>6.3</v>
      </c>
    </row>
    <row r="1604" spans="1:3" x14ac:dyDescent="0.25">
      <c r="A1604" s="2" t="s">
        <v>4974</v>
      </c>
      <c r="B1604" s="2" t="s">
        <v>30</v>
      </c>
      <c r="C1604" s="2">
        <v>7.5</v>
      </c>
    </row>
    <row r="1605" spans="1:3" x14ac:dyDescent="0.25">
      <c r="A1605" s="2" t="s">
        <v>4976</v>
      </c>
      <c r="B1605" s="2" t="s">
        <v>30</v>
      </c>
      <c r="C1605" s="2">
        <v>7.1</v>
      </c>
    </row>
    <row r="1606" spans="1:3" x14ac:dyDescent="0.25">
      <c r="A1606" s="2" t="s">
        <v>4980</v>
      </c>
      <c r="B1606" s="2" t="s">
        <v>30</v>
      </c>
      <c r="C1606" s="2">
        <v>5.2</v>
      </c>
    </row>
    <row r="1607" spans="1:3" x14ac:dyDescent="0.25">
      <c r="A1607" s="2" t="s">
        <v>4982</v>
      </c>
      <c r="B1607" s="2" t="s">
        <v>30</v>
      </c>
      <c r="C1607" s="2">
        <v>7.8</v>
      </c>
    </row>
    <row r="1608" spans="1:3" x14ac:dyDescent="0.25">
      <c r="A1608" s="2" t="s">
        <v>4985</v>
      </c>
      <c r="B1608" s="2" t="s">
        <v>30</v>
      </c>
      <c r="C1608" s="2">
        <v>6.5</v>
      </c>
    </row>
    <row r="1609" spans="1:3" x14ac:dyDescent="0.25">
      <c r="A1609" s="2" t="s">
        <v>4988</v>
      </c>
      <c r="B1609" s="2" t="s">
        <v>30</v>
      </c>
      <c r="C1609" s="2">
        <v>6.6</v>
      </c>
    </row>
    <row r="1610" spans="1:3" x14ac:dyDescent="0.25">
      <c r="A1610" s="2" t="s">
        <v>4991</v>
      </c>
      <c r="B1610" s="2" t="s">
        <v>30</v>
      </c>
      <c r="C1610" s="2">
        <v>5.0999999999999996</v>
      </c>
    </row>
    <row r="1611" spans="1:3" x14ac:dyDescent="0.25">
      <c r="A1611" s="2" t="s">
        <v>4993</v>
      </c>
      <c r="B1611" s="2" t="s">
        <v>30</v>
      </c>
      <c r="C1611" s="2">
        <v>7.4</v>
      </c>
    </row>
    <row r="1612" spans="1:3" x14ac:dyDescent="0.25">
      <c r="A1612" s="2" t="s">
        <v>4996</v>
      </c>
      <c r="B1612" s="2" t="s">
        <v>30</v>
      </c>
      <c r="C1612" s="2">
        <v>7.2</v>
      </c>
    </row>
    <row r="1613" spans="1:3" x14ac:dyDescent="0.25">
      <c r="A1613" s="2" t="s">
        <v>5000</v>
      </c>
      <c r="B1613" s="2" t="s">
        <v>30</v>
      </c>
      <c r="C1613" s="2">
        <v>7.6</v>
      </c>
    </row>
    <row r="1614" spans="1:3" x14ac:dyDescent="0.25">
      <c r="A1614" s="2" t="s">
        <v>5001</v>
      </c>
      <c r="B1614" s="2" t="s">
        <v>30</v>
      </c>
      <c r="C1614" s="2">
        <v>7.5</v>
      </c>
    </row>
    <row r="1615" spans="1:3" x14ac:dyDescent="0.25">
      <c r="A1615" s="2" t="s">
        <v>5003</v>
      </c>
      <c r="B1615" s="2" t="s">
        <v>30</v>
      </c>
      <c r="C1615" s="2">
        <v>6.6</v>
      </c>
    </row>
    <row r="1616" spans="1:3" x14ac:dyDescent="0.25">
      <c r="A1616" s="2" t="s">
        <v>5005</v>
      </c>
      <c r="B1616" s="2" t="s">
        <v>30</v>
      </c>
      <c r="C1616" s="2">
        <v>7.2</v>
      </c>
    </row>
    <row r="1617" spans="1:3" x14ac:dyDescent="0.25">
      <c r="A1617" s="2" t="s">
        <v>5007</v>
      </c>
      <c r="B1617" s="2" t="s">
        <v>30</v>
      </c>
      <c r="C1617" s="2">
        <v>7.6</v>
      </c>
    </row>
    <row r="1618" spans="1:3" x14ac:dyDescent="0.25">
      <c r="A1618" s="2" t="s">
        <v>5009</v>
      </c>
      <c r="B1618" s="2" t="s">
        <v>30</v>
      </c>
      <c r="C1618" s="2">
        <v>6.2</v>
      </c>
    </row>
    <row r="1619" spans="1:3" x14ac:dyDescent="0.25">
      <c r="A1619" s="2" t="s">
        <v>5011</v>
      </c>
      <c r="B1619" s="2" t="s">
        <v>30</v>
      </c>
      <c r="C1619" s="2">
        <v>5.6</v>
      </c>
    </row>
    <row r="1620" spans="1:3" x14ac:dyDescent="0.25">
      <c r="A1620" s="2" t="s">
        <v>5014</v>
      </c>
      <c r="B1620" s="2" t="s">
        <v>30</v>
      </c>
      <c r="C1620" s="2">
        <v>7.6</v>
      </c>
    </row>
    <row r="1621" spans="1:3" x14ac:dyDescent="0.25">
      <c r="A1621" s="2" t="s">
        <v>5017</v>
      </c>
      <c r="B1621" s="2" t="s">
        <v>30</v>
      </c>
      <c r="C1621" s="2">
        <v>6.6</v>
      </c>
    </row>
    <row r="1622" spans="1:3" x14ac:dyDescent="0.25">
      <c r="A1622" s="2" t="s">
        <v>5020</v>
      </c>
      <c r="B1622" s="2" t="s">
        <v>30</v>
      </c>
      <c r="C1622" s="2">
        <v>7</v>
      </c>
    </row>
    <row r="1623" spans="1:3" x14ac:dyDescent="0.25">
      <c r="A1623" s="2" t="s">
        <v>5022</v>
      </c>
      <c r="B1623" s="2" t="s">
        <v>30</v>
      </c>
      <c r="C1623" s="2">
        <v>2.7</v>
      </c>
    </row>
    <row r="1624" spans="1:3" x14ac:dyDescent="0.25">
      <c r="A1624" s="2" t="s">
        <v>5025</v>
      </c>
      <c r="B1624" s="2" t="s">
        <v>30</v>
      </c>
      <c r="C1624" s="2">
        <v>7.6</v>
      </c>
    </row>
    <row r="1625" spans="1:3" x14ac:dyDescent="0.25">
      <c r="A1625" s="2" t="s">
        <v>5027</v>
      </c>
      <c r="B1625" s="2" t="s">
        <v>30</v>
      </c>
      <c r="C1625" s="2">
        <v>6.6</v>
      </c>
    </row>
    <row r="1626" spans="1:3" x14ac:dyDescent="0.25">
      <c r="A1626" s="2" t="s">
        <v>5030</v>
      </c>
      <c r="B1626" s="2" t="s">
        <v>30</v>
      </c>
      <c r="C1626" s="2">
        <v>6.9</v>
      </c>
    </row>
    <row r="1627" spans="1:3" x14ac:dyDescent="0.25">
      <c r="A1627" s="2" t="s">
        <v>5034</v>
      </c>
      <c r="B1627" s="2" t="s">
        <v>30</v>
      </c>
      <c r="C1627" s="2">
        <v>6.8</v>
      </c>
    </row>
    <row r="1628" spans="1:3" x14ac:dyDescent="0.25">
      <c r="A1628" s="2" t="s">
        <v>5037</v>
      </c>
      <c r="B1628" s="2" t="s">
        <v>30</v>
      </c>
      <c r="C1628" s="2">
        <v>3.7</v>
      </c>
    </row>
    <row r="1629" spans="1:3" x14ac:dyDescent="0.25">
      <c r="A1629" s="2" t="s">
        <v>5038</v>
      </c>
      <c r="B1629" s="2" t="s">
        <v>30</v>
      </c>
      <c r="C1629" s="2">
        <v>6.1</v>
      </c>
    </row>
    <row r="1630" spans="1:3" x14ac:dyDescent="0.25">
      <c r="A1630" s="2" t="s">
        <v>5040</v>
      </c>
      <c r="B1630" s="2" t="s">
        <v>30</v>
      </c>
      <c r="C1630" s="2">
        <v>5.9</v>
      </c>
    </row>
    <row r="1631" spans="1:3" x14ac:dyDescent="0.25">
      <c r="A1631" s="2" t="s">
        <v>5043</v>
      </c>
      <c r="B1631" s="2" t="s">
        <v>30</v>
      </c>
      <c r="C1631" s="2">
        <v>6.7</v>
      </c>
    </row>
    <row r="1632" spans="1:3" x14ac:dyDescent="0.25">
      <c r="A1632" s="2" t="s">
        <v>5048</v>
      </c>
      <c r="B1632" s="2" t="s">
        <v>30</v>
      </c>
      <c r="C1632" s="2">
        <v>6.9</v>
      </c>
    </row>
    <row r="1633" spans="1:3" x14ac:dyDescent="0.25">
      <c r="A1633" s="2" t="s">
        <v>5049</v>
      </c>
      <c r="B1633" s="2" t="s">
        <v>30</v>
      </c>
      <c r="C1633" s="2">
        <v>5.5</v>
      </c>
    </row>
    <row r="1634" spans="1:3" x14ac:dyDescent="0.25">
      <c r="A1634" s="2" t="s">
        <v>5053</v>
      </c>
      <c r="B1634" s="2" t="s">
        <v>30</v>
      </c>
      <c r="C1634" s="2">
        <v>7.1</v>
      </c>
    </row>
    <row r="1635" spans="1:3" x14ac:dyDescent="0.25">
      <c r="A1635" s="2" t="s">
        <v>5055</v>
      </c>
      <c r="B1635" s="2" t="s">
        <v>30</v>
      </c>
      <c r="C1635" s="2">
        <v>7.1</v>
      </c>
    </row>
    <row r="1636" spans="1:3" x14ac:dyDescent="0.25">
      <c r="A1636" s="2" t="s">
        <v>5058</v>
      </c>
      <c r="B1636" s="2" t="s">
        <v>30</v>
      </c>
      <c r="C1636" s="2">
        <v>5.9</v>
      </c>
    </row>
    <row r="1637" spans="1:3" x14ac:dyDescent="0.25">
      <c r="A1637" s="2" t="s">
        <v>5062</v>
      </c>
      <c r="B1637" s="2" t="s">
        <v>30</v>
      </c>
      <c r="C1637" s="2">
        <v>7.3</v>
      </c>
    </row>
    <row r="1638" spans="1:3" x14ac:dyDescent="0.25">
      <c r="A1638" s="2" t="s">
        <v>5065</v>
      </c>
      <c r="B1638" s="2" t="s">
        <v>30</v>
      </c>
      <c r="C1638" s="2">
        <v>3.4</v>
      </c>
    </row>
    <row r="1639" spans="1:3" x14ac:dyDescent="0.25">
      <c r="A1639" s="2" t="s">
        <v>5068</v>
      </c>
      <c r="B1639" s="2" t="s">
        <v>30</v>
      </c>
      <c r="C1639" s="2">
        <v>6.8</v>
      </c>
    </row>
    <row r="1640" spans="1:3" x14ac:dyDescent="0.25">
      <c r="A1640" s="2" t="s">
        <v>5072</v>
      </c>
      <c r="B1640" s="2" t="s">
        <v>30</v>
      </c>
      <c r="C1640" s="2">
        <v>6.9</v>
      </c>
    </row>
    <row r="1641" spans="1:3" x14ac:dyDescent="0.25">
      <c r="A1641" s="2" t="s">
        <v>5074</v>
      </c>
      <c r="B1641" s="2" t="s">
        <v>30</v>
      </c>
      <c r="C1641" s="2">
        <v>7</v>
      </c>
    </row>
    <row r="1642" spans="1:3" x14ac:dyDescent="0.25">
      <c r="A1642" s="2" t="s">
        <v>5076</v>
      </c>
      <c r="B1642" s="2" t="s">
        <v>30</v>
      </c>
      <c r="C1642" s="2">
        <v>5.5</v>
      </c>
    </row>
    <row r="1643" spans="1:3" x14ac:dyDescent="0.25">
      <c r="A1643" s="2" t="s">
        <v>5077</v>
      </c>
      <c r="B1643" s="2" t="s">
        <v>30</v>
      </c>
      <c r="C1643" s="2">
        <v>5.0999999999999996</v>
      </c>
    </row>
    <row r="1644" spans="1:3" x14ac:dyDescent="0.25">
      <c r="A1644" s="2" t="s">
        <v>5078</v>
      </c>
      <c r="B1644" s="2" t="s">
        <v>30</v>
      </c>
      <c r="C1644" s="2">
        <v>6.2</v>
      </c>
    </row>
    <row r="1645" spans="1:3" x14ac:dyDescent="0.25">
      <c r="A1645" s="2" t="s">
        <v>5081</v>
      </c>
      <c r="B1645" s="2" t="s">
        <v>30</v>
      </c>
      <c r="C1645" s="2">
        <v>5.9</v>
      </c>
    </row>
    <row r="1646" spans="1:3" x14ac:dyDescent="0.25">
      <c r="A1646" s="2" t="s">
        <v>5083</v>
      </c>
      <c r="B1646" s="2" t="s">
        <v>30</v>
      </c>
      <c r="C1646" s="2">
        <v>5.2</v>
      </c>
    </row>
    <row r="1647" spans="1:3" x14ac:dyDescent="0.25">
      <c r="A1647" s="2" t="s">
        <v>5086</v>
      </c>
      <c r="B1647" s="2" t="s">
        <v>30</v>
      </c>
      <c r="C1647" s="2">
        <v>6.2</v>
      </c>
    </row>
    <row r="1648" spans="1:3" x14ac:dyDescent="0.25">
      <c r="A1648" s="2" t="s">
        <v>5088</v>
      </c>
      <c r="B1648" s="2" t="s">
        <v>30</v>
      </c>
      <c r="C1648" s="2">
        <v>5.5</v>
      </c>
    </row>
    <row r="1649" spans="1:3" x14ac:dyDescent="0.25">
      <c r="A1649" s="2" t="s">
        <v>5091</v>
      </c>
      <c r="B1649" s="2" t="s">
        <v>30</v>
      </c>
      <c r="C1649" s="2">
        <v>7.4</v>
      </c>
    </row>
    <row r="1650" spans="1:3" x14ac:dyDescent="0.25">
      <c r="A1650" s="2" t="s">
        <v>5095</v>
      </c>
      <c r="B1650" s="2" t="s">
        <v>30</v>
      </c>
      <c r="C1650" s="2">
        <v>4.4000000000000004</v>
      </c>
    </row>
    <row r="1651" spans="1:3" x14ac:dyDescent="0.25">
      <c r="A1651" s="2" t="s">
        <v>5098</v>
      </c>
      <c r="B1651" s="2" t="s">
        <v>30</v>
      </c>
      <c r="C1651" s="2">
        <v>6.3</v>
      </c>
    </row>
    <row r="1652" spans="1:3" x14ac:dyDescent="0.25">
      <c r="A1652" s="2" t="s">
        <v>5100</v>
      </c>
      <c r="B1652" s="2" t="s">
        <v>30</v>
      </c>
      <c r="C1652" s="2">
        <v>6.1</v>
      </c>
    </row>
    <row r="1653" spans="1:3" x14ac:dyDescent="0.25">
      <c r="A1653" s="2" t="s">
        <v>5104</v>
      </c>
      <c r="B1653" s="2" t="s">
        <v>30</v>
      </c>
      <c r="C1653" s="2">
        <v>5.3</v>
      </c>
    </row>
    <row r="1654" spans="1:3" x14ac:dyDescent="0.25">
      <c r="A1654" s="2" t="s">
        <v>5108</v>
      </c>
      <c r="B1654" s="2" t="s">
        <v>30</v>
      </c>
      <c r="C1654" s="2">
        <v>5.4</v>
      </c>
    </row>
    <row r="1655" spans="1:3" x14ac:dyDescent="0.25">
      <c r="A1655" s="2" t="s">
        <v>5109</v>
      </c>
      <c r="B1655" s="2" t="s">
        <v>30</v>
      </c>
      <c r="C1655" s="2">
        <v>6.7</v>
      </c>
    </row>
    <row r="1656" spans="1:3" x14ac:dyDescent="0.25">
      <c r="A1656" s="2" t="s">
        <v>5110</v>
      </c>
      <c r="B1656" s="2" t="s">
        <v>30</v>
      </c>
      <c r="C1656" s="2">
        <v>5.9</v>
      </c>
    </row>
    <row r="1657" spans="1:3" x14ac:dyDescent="0.25">
      <c r="A1657" s="2" t="s">
        <v>5112</v>
      </c>
      <c r="B1657" s="2" t="s">
        <v>30</v>
      </c>
      <c r="C1657" s="2">
        <v>7.3</v>
      </c>
    </row>
    <row r="1658" spans="1:3" x14ac:dyDescent="0.25">
      <c r="A1658" s="2" t="s">
        <v>5113</v>
      </c>
      <c r="B1658" s="2" t="s">
        <v>30</v>
      </c>
      <c r="C1658" s="2">
        <v>5.5</v>
      </c>
    </row>
    <row r="1659" spans="1:3" x14ac:dyDescent="0.25">
      <c r="A1659" s="2" t="s">
        <v>5117</v>
      </c>
      <c r="B1659" s="2" t="s">
        <v>30</v>
      </c>
      <c r="C1659" s="2">
        <v>5.8</v>
      </c>
    </row>
    <row r="1660" spans="1:3" x14ac:dyDescent="0.25">
      <c r="A1660" s="2" t="s">
        <v>5120</v>
      </c>
      <c r="B1660" s="2" t="s">
        <v>30</v>
      </c>
      <c r="C1660" s="2">
        <v>4.5999999999999996</v>
      </c>
    </row>
    <row r="1661" spans="1:3" x14ac:dyDescent="0.25">
      <c r="A1661" s="2" t="s">
        <v>5123</v>
      </c>
      <c r="B1661" s="2" t="s">
        <v>30</v>
      </c>
      <c r="C1661" s="2">
        <v>6.7</v>
      </c>
    </row>
    <row r="1662" spans="1:3" x14ac:dyDescent="0.25">
      <c r="A1662" s="2" t="s">
        <v>5127</v>
      </c>
      <c r="B1662" s="2" t="s">
        <v>30</v>
      </c>
      <c r="C1662" s="2">
        <v>5.0999999999999996</v>
      </c>
    </row>
    <row r="1663" spans="1:3" x14ac:dyDescent="0.25">
      <c r="A1663" s="2" t="s">
        <v>5129</v>
      </c>
      <c r="B1663" s="2" t="s">
        <v>30</v>
      </c>
      <c r="C1663" s="2">
        <v>5.6</v>
      </c>
    </row>
    <row r="1664" spans="1:3" x14ac:dyDescent="0.25">
      <c r="A1664" s="2" t="s">
        <v>5133</v>
      </c>
      <c r="B1664" s="2" t="s">
        <v>30</v>
      </c>
      <c r="C1664" s="2">
        <v>7</v>
      </c>
    </row>
    <row r="1665" spans="1:3" x14ac:dyDescent="0.25">
      <c r="A1665" s="2" t="s">
        <v>5137</v>
      </c>
      <c r="B1665" s="2" t="s">
        <v>30</v>
      </c>
      <c r="C1665" s="2">
        <v>6.4</v>
      </c>
    </row>
    <row r="1666" spans="1:3" x14ac:dyDescent="0.25">
      <c r="A1666" s="2" t="s">
        <v>5140</v>
      </c>
      <c r="B1666" s="2" t="s">
        <v>30</v>
      </c>
      <c r="C1666" s="2">
        <v>6.7</v>
      </c>
    </row>
    <row r="1667" spans="1:3" x14ac:dyDescent="0.25">
      <c r="A1667" s="2" t="s">
        <v>5142</v>
      </c>
      <c r="B1667" s="2" t="s">
        <v>30</v>
      </c>
      <c r="C1667" s="2">
        <v>4.0999999999999996</v>
      </c>
    </row>
    <row r="1668" spans="1:3" x14ac:dyDescent="0.25">
      <c r="A1668" s="2" t="s">
        <v>5143</v>
      </c>
      <c r="B1668" s="2" t="s">
        <v>30</v>
      </c>
      <c r="C1668" s="2">
        <v>5.5</v>
      </c>
    </row>
    <row r="1669" spans="1:3" x14ac:dyDescent="0.25">
      <c r="A1669" s="2" t="s">
        <v>5145</v>
      </c>
      <c r="B1669" s="2" t="s">
        <v>30</v>
      </c>
      <c r="C1669" s="2">
        <v>2.7</v>
      </c>
    </row>
    <row r="1670" spans="1:3" x14ac:dyDescent="0.25">
      <c r="A1670" s="2" t="s">
        <v>5148</v>
      </c>
      <c r="B1670" s="2" t="s">
        <v>30</v>
      </c>
      <c r="C1670" s="2">
        <v>6.4</v>
      </c>
    </row>
    <row r="1671" spans="1:3" x14ac:dyDescent="0.25">
      <c r="A1671" s="2" t="s">
        <v>5151</v>
      </c>
      <c r="B1671" s="2" t="s">
        <v>30</v>
      </c>
      <c r="C1671" s="2">
        <v>4.8</v>
      </c>
    </row>
    <row r="1672" spans="1:3" x14ac:dyDescent="0.25">
      <c r="A1672" s="2" t="s">
        <v>5155</v>
      </c>
      <c r="B1672" s="2" t="s">
        <v>30</v>
      </c>
      <c r="C1672" s="2">
        <v>6.1</v>
      </c>
    </row>
    <row r="1673" spans="1:3" x14ac:dyDescent="0.25">
      <c r="A1673" s="2" t="s">
        <v>5159</v>
      </c>
      <c r="B1673" s="2" t="s">
        <v>30</v>
      </c>
      <c r="C1673" s="2">
        <v>4.8</v>
      </c>
    </row>
    <row r="1674" spans="1:3" x14ac:dyDescent="0.25">
      <c r="A1674" s="2" t="s">
        <v>5160</v>
      </c>
      <c r="B1674" s="2" t="s">
        <v>30</v>
      </c>
      <c r="C1674" s="2">
        <v>7</v>
      </c>
    </row>
    <row r="1675" spans="1:3" x14ac:dyDescent="0.25">
      <c r="A1675" s="2" t="s">
        <v>5163</v>
      </c>
      <c r="B1675" s="2" t="s">
        <v>30</v>
      </c>
      <c r="C1675" s="2">
        <v>6.8</v>
      </c>
    </row>
    <row r="1676" spans="1:3" x14ac:dyDescent="0.25">
      <c r="A1676" s="2" t="s">
        <v>5166</v>
      </c>
      <c r="B1676" s="2" t="s">
        <v>30</v>
      </c>
      <c r="C1676" s="2">
        <v>7.3</v>
      </c>
    </row>
    <row r="1677" spans="1:3" x14ac:dyDescent="0.25">
      <c r="A1677" s="2" t="s">
        <v>5171</v>
      </c>
      <c r="B1677" s="2" t="s">
        <v>30</v>
      </c>
      <c r="C1677" s="2">
        <v>5.6</v>
      </c>
    </row>
    <row r="1678" spans="1:3" x14ac:dyDescent="0.25">
      <c r="A1678" s="2" t="s">
        <v>5173</v>
      </c>
      <c r="B1678" s="2" t="s">
        <v>30</v>
      </c>
      <c r="C1678" s="2">
        <v>6.1</v>
      </c>
    </row>
    <row r="1679" spans="1:3" x14ac:dyDescent="0.25">
      <c r="A1679" s="2" t="s">
        <v>5175</v>
      </c>
      <c r="B1679" s="2" t="s">
        <v>30</v>
      </c>
      <c r="C1679" s="2">
        <v>7.9</v>
      </c>
    </row>
    <row r="1680" spans="1:3" x14ac:dyDescent="0.25">
      <c r="A1680" s="2" t="s">
        <v>5177</v>
      </c>
      <c r="B1680" s="2" t="s">
        <v>30</v>
      </c>
      <c r="C1680" s="2">
        <v>8.4</v>
      </c>
    </row>
    <row r="1681" spans="1:3" x14ac:dyDescent="0.25">
      <c r="A1681" s="2" t="s">
        <v>5179</v>
      </c>
      <c r="B1681" s="2" t="s">
        <v>30</v>
      </c>
      <c r="C1681" s="2">
        <v>6.5</v>
      </c>
    </row>
    <row r="1682" spans="1:3" x14ac:dyDescent="0.25">
      <c r="A1682" s="2" t="s">
        <v>5182</v>
      </c>
      <c r="B1682" s="2" t="s">
        <v>30</v>
      </c>
      <c r="C1682" s="2">
        <v>7.1</v>
      </c>
    </row>
    <row r="1683" spans="1:3" x14ac:dyDescent="0.25">
      <c r="A1683" s="2" t="s">
        <v>5185</v>
      </c>
      <c r="B1683" s="2" t="s">
        <v>30</v>
      </c>
      <c r="C1683" s="2">
        <v>6.6</v>
      </c>
    </row>
    <row r="1684" spans="1:3" x14ac:dyDescent="0.25">
      <c r="A1684" s="2" t="s">
        <v>5188</v>
      </c>
      <c r="B1684" s="2" t="s">
        <v>30</v>
      </c>
      <c r="C1684" s="2">
        <v>4</v>
      </c>
    </row>
    <row r="1685" spans="1:3" x14ac:dyDescent="0.25">
      <c r="A1685" s="2" t="s">
        <v>5190</v>
      </c>
      <c r="B1685" s="2" t="s">
        <v>30</v>
      </c>
      <c r="C1685" s="2">
        <v>7</v>
      </c>
    </row>
    <row r="1686" spans="1:3" x14ac:dyDescent="0.25">
      <c r="A1686" s="2" t="s">
        <v>5194</v>
      </c>
      <c r="B1686" s="2" t="s">
        <v>1272</v>
      </c>
      <c r="C1686" s="2">
        <v>5.6</v>
      </c>
    </row>
    <row r="1687" spans="1:3" x14ac:dyDescent="0.25">
      <c r="A1687" s="2" t="s">
        <v>5198</v>
      </c>
      <c r="B1687" s="2" t="s">
        <v>30</v>
      </c>
      <c r="C1687" s="2">
        <v>4.8</v>
      </c>
    </row>
    <row r="1688" spans="1:3" x14ac:dyDescent="0.25">
      <c r="A1688" s="2" t="s">
        <v>5202</v>
      </c>
      <c r="B1688" s="2" t="s">
        <v>30</v>
      </c>
      <c r="C1688" s="2">
        <v>7.5</v>
      </c>
    </row>
    <row r="1689" spans="1:3" x14ac:dyDescent="0.25">
      <c r="A1689" s="2" t="s">
        <v>5204</v>
      </c>
      <c r="B1689" s="2" t="s">
        <v>1272</v>
      </c>
      <c r="C1689" s="2">
        <v>6</v>
      </c>
    </row>
    <row r="1690" spans="1:3" x14ac:dyDescent="0.25">
      <c r="A1690" s="2" t="s">
        <v>5209</v>
      </c>
      <c r="B1690" s="2" t="s">
        <v>965</v>
      </c>
      <c r="C1690" s="2">
        <v>7.2</v>
      </c>
    </row>
    <row r="1691" spans="1:3" x14ac:dyDescent="0.25">
      <c r="A1691" s="2" t="s">
        <v>5211</v>
      </c>
      <c r="B1691" s="2" t="s">
        <v>30</v>
      </c>
      <c r="C1691" s="2">
        <v>5.6</v>
      </c>
    </row>
    <row r="1692" spans="1:3" x14ac:dyDescent="0.25">
      <c r="A1692" s="2" t="s">
        <v>5213</v>
      </c>
      <c r="B1692" s="2" t="s">
        <v>30</v>
      </c>
      <c r="C1692" s="2">
        <v>6.8</v>
      </c>
    </row>
    <row r="1693" spans="1:3" x14ac:dyDescent="0.25">
      <c r="A1693" s="2" t="s">
        <v>5216</v>
      </c>
      <c r="B1693" s="2" t="s">
        <v>5217</v>
      </c>
      <c r="C1693" s="2">
        <v>4.9000000000000004</v>
      </c>
    </row>
    <row r="1694" spans="1:3" x14ac:dyDescent="0.25">
      <c r="A1694" s="2" t="s">
        <v>5219</v>
      </c>
      <c r="B1694" s="2" t="s">
        <v>30</v>
      </c>
      <c r="C1694" s="2">
        <v>7.1</v>
      </c>
    </row>
    <row r="1695" spans="1:3" x14ac:dyDescent="0.25">
      <c r="A1695" s="2" t="s">
        <v>5222</v>
      </c>
      <c r="B1695" s="2" t="s">
        <v>30</v>
      </c>
      <c r="C1695" s="2">
        <v>2</v>
      </c>
    </row>
    <row r="1696" spans="1:3" x14ac:dyDescent="0.25">
      <c r="A1696" s="2" t="s">
        <v>5225</v>
      </c>
      <c r="B1696" s="2" t="s">
        <v>30</v>
      </c>
      <c r="C1696" s="2">
        <v>5.7</v>
      </c>
    </row>
    <row r="1697" spans="1:3" x14ac:dyDescent="0.25">
      <c r="A1697" s="2" t="s">
        <v>5230</v>
      </c>
      <c r="B1697" s="2" t="s">
        <v>3466</v>
      </c>
      <c r="C1697" s="2">
        <v>4.0999999999999996</v>
      </c>
    </row>
    <row r="1698" spans="1:3" x14ac:dyDescent="0.25">
      <c r="A1698" s="2" t="s">
        <v>5233</v>
      </c>
      <c r="B1698" s="2" t="s">
        <v>30</v>
      </c>
      <c r="C1698" s="2">
        <v>6.7</v>
      </c>
    </row>
    <row r="1699" spans="1:3" x14ac:dyDescent="0.25">
      <c r="A1699" s="2" t="s">
        <v>5237</v>
      </c>
      <c r="B1699" s="2" t="s">
        <v>30</v>
      </c>
      <c r="C1699" s="2">
        <v>7.5</v>
      </c>
    </row>
    <row r="1700" spans="1:3" x14ac:dyDescent="0.25">
      <c r="A1700" s="2" t="s">
        <v>5240</v>
      </c>
      <c r="B1700" s="2" t="s">
        <v>30</v>
      </c>
      <c r="C1700" s="2">
        <v>6.5</v>
      </c>
    </row>
    <row r="1701" spans="1:3" x14ac:dyDescent="0.25">
      <c r="A1701" s="2" t="s">
        <v>5244</v>
      </c>
      <c r="B1701" s="2" t="s">
        <v>30</v>
      </c>
      <c r="C1701" s="2">
        <v>7.9</v>
      </c>
    </row>
    <row r="1702" spans="1:3" x14ac:dyDescent="0.25">
      <c r="A1702" s="2" t="s">
        <v>5248</v>
      </c>
      <c r="B1702" s="2" t="s">
        <v>30</v>
      </c>
      <c r="C1702" s="2">
        <v>6.4</v>
      </c>
    </row>
    <row r="1703" spans="1:3" x14ac:dyDescent="0.25">
      <c r="A1703" s="2" t="s">
        <v>5250</v>
      </c>
      <c r="B1703" s="2" t="s">
        <v>30</v>
      </c>
      <c r="C1703" s="2">
        <v>5.8</v>
      </c>
    </row>
    <row r="1704" spans="1:3" x14ac:dyDescent="0.25">
      <c r="A1704" s="2" t="s">
        <v>5252</v>
      </c>
      <c r="B1704" s="2" t="s">
        <v>30</v>
      </c>
      <c r="C1704" s="2">
        <v>7.7</v>
      </c>
    </row>
    <row r="1705" spans="1:3" x14ac:dyDescent="0.25">
      <c r="A1705" s="2" t="s">
        <v>5256</v>
      </c>
      <c r="B1705" s="2" t="s">
        <v>30</v>
      </c>
      <c r="C1705" s="2">
        <v>7.1</v>
      </c>
    </row>
    <row r="1706" spans="1:3" x14ac:dyDescent="0.25">
      <c r="A1706" s="2" t="s">
        <v>5258</v>
      </c>
      <c r="B1706" s="2" t="s">
        <v>30</v>
      </c>
      <c r="C1706" s="2">
        <v>5.3</v>
      </c>
    </row>
    <row r="1707" spans="1:3" x14ac:dyDescent="0.25">
      <c r="A1707" s="2" t="s">
        <v>5259</v>
      </c>
      <c r="B1707" s="2" t="s">
        <v>30</v>
      </c>
      <c r="C1707" s="2">
        <v>5.3</v>
      </c>
    </row>
    <row r="1708" spans="1:3" x14ac:dyDescent="0.25">
      <c r="A1708" s="2" t="s">
        <v>5261</v>
      </c>
      <c r="B1708" s="2" t="s">
        <v>30</v>
      </c>
      <c r="C1708" s="2">
        <v>7.5</v>
      </c>
    </row>
    <row r="1709" spans="1:3" x14ac:dyDescent="0.25">
      <c r="A1709" s="2" t="s">
        <v>5262</v>
      </c>
      <c r="B1709" s="2" t="s">
        <v>30</v>
      </c>
      <c r="C1709" s="2">
        <v>6.9</v>
      </c>
    </row>
    <row r="1710" spans="1:3" x14ac:dyDescent="0.25">
      <c r="A1710" s="2" t="s">
        <v>5264</v>
      </c>
      <c r="B1710" s="2" t="s">
        <v>30</v>
      </c>
      <c r="C1710" s="2">
        <v>4.9000000000000004</v>
      </c>
    </row>
    <row r="1711" spans="1:3" x14ac:dyDescent="0.25">
      <c r="A1711" s="2" t="s">
        <v>5269</v>
      </c>
      <c r="B1711" s="2" t="s">
        <v>30</v>
      </c>
      <c r="C1711" s="2">
        <v>7.1</v>
      </c>
    </row>
    <row r="1712" spans="1:3" x14ac:dyDescent="0.25">
      <c r="A1712" s="2" t="s">
        <v>5271</v>
      </c>
      <c r="B1712" s="2" t="s">
        <v>30</v>
      </c>
      <c r="C1712" s="2">
        <v>8</v>
      </c>
    </row>
    <row r="1713" spans="1:3" x14ac:dyDescent="0.25">
      <c r="A1713" s="2" t="s">
        <v>5275</v>
      </c>
      <c r="B1713" s="2" t="s">
        <v>30</v>
      </c>
      <c r="C1713" s="2">
        <v>7.9</v>
      </c>
    </row>
    <row r="1714" spans="1:3" x14ac:dyDescent="0.25">
      <c r="A1714" s="2" t="s">
        <v>5278</v>
      </c>
      <c r="B1714" s="2" t="s">
        <v>30</v>
      </c>
      <c r="C1714" s="2">
        <v>7.6</v>
      </c>
    </row>
    <row r="1715" spans="1:3" x14ac:dyDescent="0.25">
      <c r="A1715" s="2" t="s">
        <v>5281</v>
      </c>
      <c r="B1715" s="2" t="s">
        <v>30</v>
      </c>
      <c r="C1715" s="2">
        <v>5.9</v>
      </c>
    </row>
    <row r="1716" spans="1:3" x14ac:dyDescent="0.25">
      <c r="A1716" s="2" t="s">
        <v>5282</v>
      </c>
      <c r="B1716" s="2" t="s">
        <v>30</v>
      </c>
      <c r="C1716" s="2">
        <v>6.3</v>
      </c>
    </row>
    <row r="1717" spans="1:3" x14ac:dyDescent="0.25">
      <c r="A1717" s="2" t="s">
        <v>5284</v>
      </c>
      <c r="B1717" s="2" t="s">
        <v>30</v>
      </c>
      <c r="C1717" s="2">
        <v>7.1</v>
      </c>
    </row>
    <row r="1718" spans="1:3" x14ac:dyDescent="0.25">
      <c r="A1718" s="2" t="s">
        <v>5286</v>
      </c>
      <c r="B1718" s="2" t="s">
        <v>30</v>
      </c>
      <c r="C1718" s="2">
        <v>6.4</v>
      </c>
    </row>
    <row r="1719" spans="1:3" x14ac:dyDescent="0.25">
      <c r="A1719" s="2" t="s">
        <v>5288</v>
      </c>
      <c r="B1719" s="2" t="s">
        <v>30</v>
      </c>
      <c r="C1719" s="2">
        <v>8.1999999999999993</v>
      </c>
    </row>
    <row r="1720" spans="1:3" x14ac:dyDescent="0.25">
      <c r="A1720" s="2" t="s">
        <v>5290</v>
      </c>
      <c r="B1720" s="2" t="s">
        <v>30</v>
      </c>
      <c r="C1720" s="2">
        <v>6.9</v>
      </c>
    </row>
    <row r="1721" spans="1:3" x14ac:dyDescent="0.25">
      <c r="A1721" s="2" t="s">
        <v>5291</v>
      </c>
      <c r="B1721" s="2" t="s">
        <v>30</v>
      </c>
      <c r="C1721" s="2">
        <v>7.8</v>
      </c>
    </row>
    <row r="1722" spans="1:3" x14ac:dyDescent="0.25">
      <c r="A1722" s="2" t="s">
        <v>5293</v>
      </c>
      <c r="B1722" s="2" t="s">
        <v>30</v>
      </c>
      <c r="C1722" s="2">
        <v>6.7</v>
      </c>
    </row>
    <row r="1723" spans="1:3" x14ac:dyDescent="0.25">
      <c r="A1723" s="2" t="s">
        <v>5296</v>
      </c>
      <c r="B1723" s="2" t="s">
        <v>30</v>
      </c>
      <c r="C1723" s="2">
        <v>7.5</v>
      </c>
    </row>
    <row r="1724" spans="1:3" x14ac:dyDescent="0.25">
      <c r="A1724" s="2" t="s">
        <v>5298</v>
      </c>
      <c r="B1724" s="2" t="s">
        <v>30</v>
      </c>
      <c r="C1724" s="2">
        <v>7.4</v>
      </c>
    </row>
    <row r="1725" spans="1:3" x14ac:dyDescent="0.25">
      <c r="A1725" s="2" t="s">
        <v>5299</v>
      </c>
      <c r="B1725" s="2" t="s">
        <v>30</v>
      </c>
      <c r="C1725" s="2">
        <v>5.2</v>
      </c>
    </row>
    <row r="1726" spans="1:3" x14ac:dyDescent="0.25">
      <c r="A1726" s="2" t="s">
        <v>5305</v>
      </c>
      <c r="B1726" s="2" t="s">
        <v>466</v>
      </c>
      <c r="C1726" s="2">
        <v>6.5</v>
      </c>
    </row>
    <row r="1727" spans="1:3" x14ac:dyDescent="0.25">
      <c r="A1727" s="2" t="s">
        <v>5307</v>
      </c>
      <c r="B1727" s="2" t="s">
        <v>30</v>
      </c>
      <c r="C1727" s="2">
        <v>7.6</v>
      </c>
    </row>
    <row r="1728" spans="1:3" x14ac:dyDescent="0.25">
      <c r="A1728" s="2" t="s">
        <v>5309</v>
      </c>
      <c r="B1728" s="2" t="s">
        <v>30</v>
      </c>
      <c r="C1728" s="2">
        <v>7.3</v>
      </c>
    </row>
    <row r="1729" spans="1:3" x14ac:dyDescent="0.25">
      <c r="A1729" s="2" t="s">
        <v>5310</v>
      </c>
      <c r="B1729" s="2" t="s">
        <v>30</v>
      </c>
      <c r="C1729" s="2">
        <v>6.6</v>
      </c>
    </row>
    <row r="1730" spans="1:3" x14ac:dyDescent="0.25">
      <c r="A1730" s="2" t="s">
        <v>5312</v>
      </c>
      <c r="B1730" s="2" t="s">
        <v>30</v>
      </c>
      <c r="C1730" s="2">
        <v>6.8</v>
      </c>
    </row>
    <row r="1731" spans="1:3" x14ac:dyDescent="0.25">
      <c r="A1731" s="2" t="s">
        <v>5315</v>
      </c>
      <c r="B1731" s="2" t="s">
        <v>30</v>
      </c>
      <c r="C1731" s="2">
        <v>6.9</v>
      </c>
    </row>
    <row r="1732" spans="1:3" x14ac:dyDescent="0.25">
      <c r="A1732" s="2" t="s">
        <v>5318</v>
      </c>
      <c r="B1732" s="2" t="s">
        <v>30</v>
      </c>
      <c r="C1732" s="2">
        <v>5.8</v>
      </c>
    </row>
    <row r="1733" spans="1:3" x14ac:dyDescent="0.25">
      <c r="A1733" s="2" t="s">
        <v>5320</v>
      </c>
      <c r="B1733" s="2" t="s">
        <v>30</v>
      </c>
      <c r="C1733" s="2">
        <v>6.6</v>
      </c>
    </row>
    <row r="1734" spans="1:3" x14ac:dyDescent="0.25">
      <c r="A1734" s="2" t="s">
        <v>5324</v>
      </c>
      <c r="B1734" s="2" t="s">
        <v>30</v>
      </c>
      <c r="C1734" s="2">
        <v>6.7</v>
      </c>
    </row>
    <row r="1735" spans="1:3" x14ac:dyDescent="0.25">
      <c r="A1735" s="2" t="s">
        <v>5327</v>
      </c>
      <c r="B1735" s="2" t="s">
        <v>30</v>
      </c>
      <c r="C1735" s="2">
        <v>6.7</v>
      </c>
    </row>
    <row r="1736" spans="1:3" x14ac:dyDescent="0.25">
      <c r="A1736" s="2" t="s">
        <v>5330</v>
      </c>
      <c r="B1736" s="2" t="s">
        <v>30</v>
      </c>
      <c r="C1736" s="2">
        <v>6.3</v>
      </c>
    </row>
    <row r="1737" spans="1:3" x14ac:dyDescent="0.25">
      <c r="A1737" s="2" t="s">
        <v>5333</v>
      </c>
      <c r="B1737" s="2" t="s">
        <v>30</v>
      </c>
      <c r="C1737" s="2">
        <v>7.7</v>
      </c>
    </row>
    <row r="1738" spans="1:3" x14ac:dyDescent="0.25">
      <c r="A1738" s="2" t="s">
        <v>5335</v>
      </c>
      <c r="B1738" s="2" t="s">
        <v>30</v>
      </c>
      <c r="C1738" s="2">
        <v>6.1</v>
      </c>
    </row>
    <row r="1739" spans="1:3" x14ac:dyDescent="0.25">
      <c r="A1739" s="2" t="s">
        <v>5337</v>
      </c>
      <c r="B1739" s="2" t="s">
        <v>30</v>
      </c>
      <c r="C1739" s="2">
        <v>4.9000000000000004</v>
      </c>
    </row>
    <row r="1740" spans="1:3" x14ac:dyDescent="0.25">
      <c r="A1740" s="2" t="s">
        <v>5340</v>
      </c>
      <c r="B1740" s="2" t="s">
        <v>30</v>
      </c>
      <c r="C1740" s="2">
        <v>6.2</v>
      </c>
    </row>
    <row r="1741" spans="1:3" x14ac:dyDescent="0.25">
      <c r="A1741" s="2" t="s">
        <v>5342</v>
      </c>
      <c r="B1741" s="2" t="s">
        <v>30</v>
      </c>
      <c r="C1741" s="2">
        <v>7.8</v>
      </c>
    </row>
    <row r="1742" spans="1:3" x14ac:dyDescent="0.25">
      <c r="A1742" s="2" t="s">
        <v>5345</v>
      </c>
      <c r="B1742" s="2" t="s">
        <v>30</v>
      </c>
      <c r="C1742" s="2">
        <v>8.1999999999999993</v>
      </c>
    </row>
    <row r="1743" spans="1:3" x14ac:dyDescent="0.25">
      <c r="A1743" s="2" t="s">
        <v>5347</v>
      </c>
      <c r="B1743" s="2" t="s">
        <v>30</v>
      </c>
      <c r="C1743" s="2">
        <v>6.9</v>
      </c>
    </row>
    <row r="1744" spans="1:3" x14ac:dyDescent="0.25">
      <c r="A1744" s="2" t="s">
        <v>5349</v>
      </c>
      <c r="B1744" s="2" t="s">
        <v>30</v>
      </c>
      <c r="C1744" s="2">
        <v>6.2</v>
      </c>
    </row>
    <row r="1745" spans="1:3" x14ac:dyDescent="0.25">
      <c r="A1745" s="2" t="s">
        <v>5353</v>
      </c>
      <c r="B1745" s="2" t="s">
        <v>30</v>
      </c>
      <c r="C1745" s="2">
        <v>6.9</v>
      </c>
    </row>
    <row r="1746" spans="1:3" x14ac:dyDescent="0.25">
      <c r="A1746" s="2" t="s">
        <v>5357</v>
      </c>
      <c r="B1746" s="2" t="s">
        <v>30</v>
      </c>
      <c r="C1746" s="2">
        <v>4.8</v>
      </c>
    </row>
    <row r="1747" spans="1:3" x14ac:dyDescent="0.25">
      <c r="A1747" s="2" t="s">
        <v>5360</v>
      </c>
      <c r="B1747" s="2" t="s">
        <v>30</v>
      </c>
      <c r="C1747" s="2">
        <v>8</v>
      </c>
    </row>
    <row r="1748" spans="1:3" x14ac:dyDescent="0.25">
      <c r="A1748" s="2" t="s">
        <v>5362</v>
      </c>
      <c r="B1748" s="2" t="s">
        <v>30</v>
      </c>
      <c r="C1748" s="2">
        <v>5.3</v>
      </c>
    </row>
    <row r="1749" spans="1:3" x14ac:dyDescent="0.25">
      <c r="A1749" s="2" t="s">
        <v>5364</v>
      </c>
      <c r="B1749" s="2" t="s">
        <v>30</v>
      </c>
      <c r="C1749" s="2">
        <v>6.7</v>
      </c>
    </row>
    <row r="1750" spans="1:3" x14ac:dyDescent="0.25">
      <c r="A1750" s="2" t="s">
        <v>5367</v>
      </c>
      <c r="B1750" s="2" t="s">
        <v>30</v>
      </c>
      <c r="C1750" s="2">
        <v>5.4</v>
      </c>
    </row>
    <row r="1751" spans="1:3" x14ac:dyDescent="0.25">
      <c r="A1751" s="2" t="s">
        <v>5371</v>
      </c>
      <c r="B1751" s="2" t="s">
        <v>30</v>
      </c>
      <c r="C1751" s="2">
        <v>5.4</v>
      </c>
    </row>
    <row r="1752" spans="1:3" x14ac:dyDescent="0.25">
      <c r="A1752" s="2" t="s">
        <v>5372</v>
      </c>
      <c r="B1752" s="2" t="s">
        <v>30</v>
      </c>
      <c r="C1752" s="2">
        <v>4.9000000000000004</v>
      </c>
    </row>
    <row r="1753" spans="1:3" x14ac:dyDescent="0.25">
      <c r="A1753" s="2" t="s">
        <v>5374</v>
      </c>
      <c r="B1753" s="2" t="s">
        <v>30</v>
      </c>
      <c r="C1753" s="2">
        <v>6.1</v>
      </c>
    </row>
    <row r="1754" spans="1:3" x14ac:dyDescent="0.25">
      <c r="A1754" s="2" t="s">
        <v>5377</v>
      </c>
      <c r="B1754" s="2" t="s">
        <v>30</v>
      </c>
      <c r="C1754" s="2">
        <v>5.8</v>
      </c>
    </row>
    <row r="1755" spans="1:3" x14ac:dyDescent="0.25">
      <c r="A1755" s="2" t="s">
        <v>5380</v>
      </c>
      <c r="B1755" s="2" t="s">
        <v>30</v>
      </c>
      <c r="C1755" s="2">
        <v>7</v>
      </c>
    </row>
    <row r="1756" spans="1:3" x14ac:dyDescent="0.25">
      <c r="A1756" s="2" t="s">
        <v>5384</v>
      </c>
      <c r="B1756" s="2" t="s">
        <v>30</v>
      </c>
      <c r="C1756" s="2">
        <v>6.5</v>
      </c>
    </row>
    <row r="1757" spans="1:3" x14ac:dyDescent="0.25">
      <c r="A1757" s="2" t="s">
        <v>5388</v>
      </c>
      <c r="B1757" s="2" t="s">
        <v>30</v>
      </c>
      <c r="C1757" s="2">
        <v>6.6</v>
      </c>
    </row>
    <row r="1758" spans="1:3" x14ac:dyDescent="0.25">
      <c r="A1758" s="2" t="s">
        <v>5392</v>
      </c>
      <c r="B1758" s="2" t="s">
        <v>1783</v>
      </c>
      <c r="C1758" s="2">
        <v>6.1</v>
      </c>
    </row>
    <row r="1759" spans="1:3" x14ac:dyDescent="0.25">
      <c r="A1759" s="2" t="s">
        <v>5395</v>
      </c>
      <c r="B1759" s="2" t="s">
        <v>30</v>
      </c>
      <c r="C1759" s="2">
        <v>5.7</v>
      </c>
    </row>
    <row r="1760" spans="1:3" x14ac:dyDescent="0.25">
      <c r="A1760" s="2" t="s">
        <v>5398</v>
      </c>
      <c r="B1760" s="2" t="s">
        <v>30</v>
      </c>
      <c r="C1760" s="2">
        <v>6.6</v>
      </c>
    </row>
    <row r="1761" spans="1:3" x14ac:dyDescent="0.25">
      <c r="A1761" s="2" t="s">
        <v>5401</v>
      </c>
      <c r="B1761" s="2" t="s">
        <v>30</v>
      </c>
      <c r="C1761" s="2">
        <v>7</v>
      </c>
    </row>
    <row r="1762" spans="1:3" x14ac:dyDescent="0.25">
      <c r="A1762" s="2" t="s">
        <v>5403</v>
      </c>
      <c r="B1762" s="2" t="s">
        <v>30</v>
      </c>
      <c r="C1762" s="2">
        <v>7.4</v>
      </c>
    </row>
    <row r="1763" spans="1:3" x14ac:dyDescent="0.25">
      <c r="A1763" s="2" t="s">
        <v>5405</v>
      </c>
      <c r="B1763" s="2" t="s">
        <v>30</v>
      </c>
      <c r="C1763" s="2">
        <v>5.3</v>
      </c>
    </row>
    <row r="1764" spans="1:3" x14ac:dyDescent="0.25">
      <c r="A1764" s="2" t="s">
        <v>5408</v>
      </c>
      <c r="B1764" s="2" t="s">
        <v>30</v>
      </c>
      <c r="C1764" s="2">
        <v>7.4</v>
      </c>
    </row>
    <row r="1765" spans="1:3" x14ac:dyDescent="0.25">
      <c r="A1765" s="2" t="s">
        <v>5412</v>
      </c>
      <c r="B1765" s="2" t="s">
        <v>30</v>
      </c>
      <c r="C1765" s="2">
        <v>7.4</v>
      </c>
    </row>
    <row r="1766" spans="1:3" x14ac:dyDescent="0.25">
      <c r="A1766" s="2" t="s">
        <v>5414</v>
      </c>
      <c r="B1766" s="2" t="s">
        <v>30</v>
      </c>
      <c r="C1766" s="2">
        <v>6.8</v>
      </c>
    </row>
    <row r="1767" spans="1:3" x14ac:dyDescent="0.25">
      <c r="A1767" s="2" t="s">
        <v>5416</v>
      </c>
      <c r="B1767" s="2" t="s">
        <v>30</v>
      </c>
      <c r="C1767" s="2">
        <v>7.2</v>
      </c>
    </row>
    <row r="1768" spans="1:3" x14ac:dyDescent="0.25">
      <c r="A1768" s="2" t="s">
        <v>5418</v>
      </c>
      <c r="B1768" s="2" t="s">
        <v>30</v>
      </c>
      <c r="C1768" s="2">
        <v>6</v>
      </c>
    </row>
    <row r="1769" spans="1:3" x14ac:dyDescent="0.25">
      <c r="A1769" s="2" t="s">
        <v>380</v>
      </c>
      <c r="B1769" s="2" t="s">
        <v>30</v>
      </c>
      <c r="C1769" s="2">
        <v>7.8</v>
      </c>
    </row>
    <row r="1770" spans="1:3" x14ac:dyDescent="0.25">
      <c r="A1770" s="2" t="s">
        <v>5420</v>
      </c>
      <c r="B1770" s="2" t="s">
        <v>30</v>
      </c>
      <c r="C1770" s="2">
        <v>6.6</v>
      </c>
    </row>
    <row r="1771" spans="1:3" x14ac:dyDescent="0.25">
      <c r="A1771" s="2" t="s">
        <v>5424</v>
      </c>
      <c r="B1771" s="2" t="s">
        <v>30</v>
      </c>
      <c r="C1771" s="2">
        <v>7.9</v>
      </c>
    </row>
    <row r="1772" spans="1:3" x14ac:dyDescent="0.25">
      <c r="A1772" s="2" t="s">
        <v>5428</v>
      </c>
      <c r="B1772" s="2" t="s">
        <v>30</v>
      </c>
      <c r="C1772" s="2">
        <v>6.2</v>
      </c>
    </row>
    <row r="1773" spans="1:3" x14ac:dyDescent="0.25">
      <c r="A1773" s="2" t="s">
        <v>5432</v>
      </c>
      <c r="B1773" s="2" t="s">
        <v>30</v>
      </c>
      <c r="C1773" s="2">
        <v>5.7</v>
      </c>
    </row>
    <row r="1774" spans="1:3" x14ac:dyDescent="0.25">
      <c r="A1774" s="2" t="s">
        <v>5435</v>
      </c>
      <c r="B1774" s="2" t="s">
        <v>30</v>
      </c>
      <c r="C1774" s="2">
        <v>7.1</v>
      </c>
    </row>
    <row r="1775" spans="1:3" x14ac:dyDescent="0.25">
      <c r="A1775" s="2" t="s">
        <v>5437</v>
      </c>
      <c r="B1775" s="2" t="s">
        <v>30</v>
      </c>
      <c r="C1775" s="2">
        <v>5.6</v>
      </c>
    </row>
    <row r="1776" spans="1:3" x14ac:dyDescent="0.25">
      <c r="A1776" s="2" t="s">
        <v>5439</v>
      </c>
      <c r="B1776" s="2" t="s">
        <v>30</v>
      </c>
      <c r="C1776" s="2">
        <v>7.8</v>
      </c>
    </row>
    <row r="1777" spans="1:3" x14ac:dyDescent="0.25">
      <c r="A1777" s="2" t="s">
        <v>5441</v>
      </c>
      <c r="B1777" s="2" t="s">
        <v>30</v>
      </c>
      <c r="C1777" s="2">
        <v>7.9</v>
      </c>
    </row>
    <row r="1778" spans="1:3" x14ac:dyDescent="0.25">
      <c r="A1778" s="2" t="s">
        <v>5442</v>
      </c>
      <c r="B1778" s="2" t="s">
        <v>30</v>
      </c>
      <c r="C1778" s="2">
        <v>6.9</v>
      </c>
    </row>
    <row r="1779" spans="1:3" x14ac:dyDescent="0.25">
      <c r="A1779" s="2" t="s">
        <v>5444</v>
      </c>
      <c r="B1779" s="2" t="s">
        <v>30</v>
      </c>
      <c r="C1779" s="2">
        <v>7.4</v>
      </c>
    </row>
    <row r="1780" spans="1:3" x14ac:dyDescent="0.25">
      <c r="A1780" s="2" t="s">
        <v>5447</v>
      </c>
      <c r="B1780" s="2" t="s">
        <v>30</v>
      </c>
      <c r="C1780" s="2">
        <v>7.7</v>
      </c>
    </row>
    <row r="1781" spans="1:3" x14ac:dyDescent="0.25">
      <c r="A1781" s="2" t="s">
        <v>5449</v>
      </c>
      <c r="B1781" s="2" t="s">
        <v>30</v>
      </c>
      <c r="C1781" s="2">
        <v>6.9</v>
      </c>
    </row>
    <row r="1782" spans="1:3" x14ac:dyDescent="0.25">
      <c r="A1782" s="2" t="s">
        <v>5455</v>
      </c>
      <c r="B1782" s="2" t="s">
        <v>30</v>
      </c>
      <c r="C1782" s="2">
        <v>6.7</v>
      </c>
    </row>
    <row r="1783" spans="1:3" x14ac:dyDescent="0.25">
      <c r="A1783" s="2" t="s">
        <v>5460</v>
      </c>
      <c r="B1783" s="2" t="s">
        <v>30</v>
      </c>
      <c r="C1783" s="2">
        <v>6</v>
      </c>
    </row>
    <row r="1784" spans="1:3" x14ac:dyDescent="0.25">
      <c r="A1784" s="2" t="s">
        <v>5461</v>
      </c>
      <c r="B1784" s="2" t="s">
        <v>30</v>
      </c>
      <c r="C1784" s="2">
        <v>6.2</v>
      </c>
    </row>
    <row r="1785" spans="1:3" x14ac:dyDescent="0.25">
      <c r="A1785" s="2" t="s">
        <v>5464</v>
      </c>
      <c r="B1785" s="2" t="s">
        <v>30</v>
      </c>
      <c r="C1785" s="2">
        <v>5.9</v>
      </c>
    </row>
    <row r="1786" spans="1:3" x14ac:dyDescent="0.25">
      <c r="A1786" s="2" t="s">
        <v>5467</v>
      </c>
      <c r="B1786" s="2" t="s">
        <v>30</v>
      </c>
      <c r="C1786" s="2">
        <v>6.8</v>
      </c>
    </row>
    <row r="1787" spans="1:3" x14ac:dyDescent="0.25">
      <c r="A1787" s="2" t="s">
        <v>5468</v>
      </c>
      <c r="B1787" s="2" t="s">
        <v>30</v>
      </c>
      <c r="C1787" s="2">
        <v>3.6</v>
      </c>
    </row>
    <row r="1788" spans="1:3" x14ac:dyDescent="0.25">
      <c r="A1788" s="2" t="s">
        <v>5470</v>
      </c>
      <c r="B1788" s="2" t="s">
        <v>30</v>
      </c>
      <c r="C1788" s="2">
        <v>6.7</v>
      </c>
    </row>
    <row r="1789" spans="1:3" x14ac:dyDescent="0.25">
      <c r="A1789" s="2" t="s">
        <v>5472</v>
      </c>
      <c r="B1789" s="2" t="s">
        <v>30</v>
      </c>
      <c r="C1789" s="2">
        <v>6.3</v>
      </c>
    </row>
    <row r="1790" spans="1:3" x14ac:dyDescent="0.25">
      <c r="A1790" s="2" t="s">
        <v>5475</v>
      </c>
      <c r="B1790" s="2" t="s">
        <v>30</v>
      </c>
      <c r="C1790" s="2">
        <v>6.4</v>
      </c>
    </row>
    <row r="1791" spans="1:3" x14ac:dyDescent="0.25">
      <c r="A1791" s="2" t="s">
        <v>5476</v>
      </c>
      <c r="B1791" s="2" t="s">
        <v>30</v>
      </c>
      <c r="C1791" s="2">
        <v>6.4</v>
      </c>
    </row>
    <row r="1792" spans="1:3" x14ac:dyDescent="0.25">
      <c r="A1792" s="2" t="s">
        <v>5478</v>
      </c>
      <c r="B1792" s="2" t="s">
        <v>30</v>
      </c>
      <c r="C1792" s="2">
        <v>5.7</v>
      </c>
    </row>
    <row r="1793" spans="1:3" x14ac:dyDescent="0.25">
      <c r="A1793" s="2" t="s">
        <v>5479</v>
      </c>
      <c r="B1793" s="2" t="s">
        <v>30</v>
      </c>
      <c r="C1793" s="2">
        <v>6.2</v>
      </c>
    </row>
    <row r="1794" spans="1:3" x14ac:dyDescent="0.25">
      <c r="A1794" s="2" t="s">
        <v>5483</v>
      </c>
      <c r="B1794" s="2" t="s">
        <v>30</v>
      </c>
      <c r="C1794" s="2">
        <v>6.6</v>
      </c>
    </row>
    <row r="1795" spans="1:3" x14ac:dyDescent="0.25">
      <c r="A1795" s="2" t="s">
        <v>5485</v>
      </c>
      <c r="B1795" s="2" t="s">
        <v>30</v>
      </c>
      <c r="C1795" s="2">
        <v>5.2</v>
      </c>
    </row>
    <row r="1796" spans="1:3" x14ac:dyDescent="0.25">
      <c r="A1796" s="2" t="s">
        <v>5488</v>
      </c>
      <c r="B1796" s="2" t="s">
        <v>30</v>
      </c>
      <c r="C1796" s="2">
        <v>6.1</v>
      </c>
    </row>
    <row r="1797" spans="1:3" x14ac:dyDescent="0.25">
      <c r="A1797" s="2" t="s">
        <v>5489</v>
      </c>
      <c r="B1797" s="2" t="s">
        <v>30</v>
      </c>
      <c r="C1797" s="2">
        <v>7.1</v>
      </c>
    </row>
    <row r="1798" spans="1:3" x14ac:dyDescent="0.25">
      <c r="A1798" s="2" t="s">
        <v>5492</v>
      </c>
      <c r="B1798" s="2" t="s">
        <v>30</v>
      </c>
      <c r="C1798" s="2">
        <v>7.2</v>
      </c>
    </row>
    <row r="1799" spans="1:3" x14ac:dyDescent="0.25">
      <c r="A1799" s="2" t="s">
        <v>5495</v>
      </c>
      <c r="B1799" s="2" t="s">
        <v>30</v>
      </c>
      <c r="C1799" s="2">
        <v>6.5</v>
      </c>
    </row>
    <row r="1800" spans="1:3" x14ac:dyDescent="0.25">
      <c r="A1800" s="2" t="s">
        <v>5497</v>
      </c>
      <c r="B1800" s="2" t="s">
        <v>30</v>
      </c>
      <c r="C1800" s="2">
        <v>6</v>
      </c>
    </row>
    <row r="1801" spans="1:3" x14ac:dyDescent="0.25">
      <c r="A1801" s="2" t="s">
        <v>5498</v>
      </c>
      <c r="B1801" s="2" t="s">
        <v>30</v>
      </c>
      <c r="C1801" s="2">
        <v>7</v>
      </c>
    </row>
    <row r="1802" spans="1:3" x14ac:dyDescent="0.25">
      <c r="A1802" s="2" t="s">
        <v>5499</v>
      </c>
      <c r="B1802" s="2" t="s">
        <v>30</v>
      </c>
      <c r="C1802" s="2">
        <v>7</v>
      </c>
    </row>
    <row r="1803" spans="1:3" x14ac:dyDescent="0.25">
      <c r="A1803" s="2" t="s">
        <v>5501</v>
      </c>
      <c r="B1803" s="2" t="s">
        <v>30</v>
      </c>
      <c r="C1803" s="2">
        <v>7.5</v>
      </c>
    </row>
    <row r="1804" spans="1:3" x14ac:dyDescent="0.25">
      <c r="A1804" s="2" t="s">
        <v>5502</v>
      </c>
      <c r="B1804" s="2" t="s">
        <v>30</v>
      </c>
      <c r="C1804" s="2">
        <v>6.6</v>
      </c>
    </row>
    <row r="1805" spans="1:3" x14ac:dyDescent="0.25">
      <c r="A1805" s="2" t="s">
        <v>5508</v>
      </c>
      <c r="B1805" s="2" t="s">
        <v>30</v>
      </c>
      <c r="C1805" s="2">
        <v>7.4</v>
      </c>
    </row>
    <row r="1806" spans="1:3" x14ac:dyDescent="0.25">
      <c r="A1806" s="2" t="s">
        <v>5512</v>
      </c>
      <c r="B1806" s="2" t="s">
        <v>30</v>
      </c>
      <c r="C1806" s="2">
        <v>6.5</v>
      </c>
    </row>
    <row r="1807" spans="1:3" x14ac:dyDescent="0.25">
      <c r="A1807" s="2" t="s">
        <v>5515</v>
      </c>
      <c r="B1807" s="2" t="s">
        <v>30</v>
      </c>
      <c r="C1807" s="2">
        <v>6.2</v>
      </c>
    </row>
    <row r="1808" spans="1:3" x14ac:dyDescent="0.25">
      <c r="A1808" s="2" t="s">
        <v>5518</v>
      </c>
      <c r="B1808" s="2" t="s">
        <v>30</v>
      </c>
      <c r="C1808" s="2">
        <v>7.8</v>
      </c>
    </row>
    <row r="1809" spans="1:3" x14ac:dyDescent="0.25">
      <c r="A1809" s="2" t="s">
        <v>5520</v>
      </c>
      <c r="B1809" s="2" t="s">
        <v>30</v>
      </c>
      <c r="C1809" s="2">
        <v>5.2</v>
      </c>
    </row>
    <row r="1810" spans="1:3" x14ac:dyDescent="0.25">
      <c r="A1810" s="2" t="s">
        <v>5522</v>
      </c>
      <c r="B1810" s="2" t="s">
        <v>30</v>
      </c>
      <c r="C1810" s="2">
        <v>6.5</v>
      </c>
    </row>
    <row r="1811" spans="1:3" x14ac:dyDescent="0.25">
      <c r="A1811" s="2" t="s">
        <v>5523</v>
      </c>
      <c r="B1811" s="2" t="s">
        <v>30</v>
      </c>
      <c r="C1811" s="2">
        <v>6.5</v>
      </c>
    </row>
    <row r="1812" spans="1:3" x14ac:dyDescent="0.25">
      <c r="A1812" s="2" t="s">
        <v>5526</v>
      </c>
      <c r="B1812" s="2" t="s">
        <v>30</v>
      </c>
      <c r="C1812" s="2">
        <v>5.2</v>
      </c>
    </row>
    <row r="1813" spans="1:3" x14ac:dyDescent="0.25">
      <c r="A1813" s="2" t="s">
        <v>5530</v>
      </c>
      <c r="B1813" s="2" t="s">
        <v>30</v>
      </c>
      <c r="C1813" s="2">
        <v>7.2</v>
      </c>
    </row>
    <row r="1814" spans="1:3" x14ac:dyDescent="0.25">
      <c r="A1814" s="2" t="s">
        <v>5532</v>
      </c>
      <c r="B1814" s="2" t="s">
        <v>30</v>
      </c>
      <c r="C1814" s="2">
        <v>7.1</v>
      </c>
    </row>
    <row r="1815" spans="1:3" x14ac:dyDescent="0.25">
      <c r="A1815" s="2" t="s">
        <v>5535</v>
      </c>
      <c r="B1815" s="2" t="s">
        <v>30</v>
      </c>
      <c r="C1815" s="2">
        <v>4.5</v>
      </c>
    </row>
    <row r="1816" spans="1:3" x14ac:dyDescent="0.25">
      <c r="A1816" s="2" t="s">
        <v>5536</v>
      </c>
      <c r="B1816" s="2" t="s">
        <v>30</v>
      </c>
      <c r="C1816" s="2">
        <v>5.7</v>
      </c>
    </row>
    <row r="1817" spans="1:3" x14ac:dyDescent="0.25">
      <c r="A1817" s="2" t="s">
        <v>5540</v>
      </c>
      <c r="B1817" s="2" t="s">
        <v>30</v>
      </c>
      <c r="C1817" s="2">
        <v>6</v>
      </c>
    </row>
    <row r="1818" spans="1:3" x14ac:dyDescent="0.25">
      <c r="A1818" s="2" t="s">
        <v>5543</v>
      </c>
      <c r="B1818" s="2" t="s">
        <v>30</v>
      </c>
      <c r="C1818" s="2">
        <v>6.4</v>
      </c>
    </row>
    <row r="1819" spans="1:3" x14ac:dyDescent="0.25">
      <c r="A1819" s="2" t="s">
        <v>5544</v>
      </c>
      <c r="B1819" s="2" t="s">
        <v>30</v>
      </c>
      <c r="C1819" s="2">
        <v>5.2</v>
      </c>
    </row>
    <row r="1820" spans="1:3" x14ac:dyDescent="0.25">
      <c r="A1820" s="2" t="s">
        <v>5547</v>
      </c>
      <c r="B1820" s="2" t="s">
        <v>30</v>
      </c>
      <c r="C1820" s="2">
        <v>4.3</v>
      </c>
    </row>
    <row r="1821" spans="1:3" x14ac:dyDescent="0.25">
      <c r="A1821" s="2" t="s">
        <v>5550</v>
      </c>
      <c r="B1821" s="2" t="s">
        <v>30</v>
      </c>
      <c r="C1821" s="2">
        <v>6.1</v>
      </c>
    </row>
    <row r="1822" spans="1:3" x14ac:dyDescent="0.25">
      <c r="A1822" s="2" t="s">
        <v>5553</v>
      </c>
      <c r="B1822" s="2" t="s">
        <v>30</v>
      </c>
      <c r="C1822" s="2">
        <v>6.3</v>
      </c>
    </row>
    <row r="1823" spans="1:3" x14ac:dyDescent="0.25">
      <c r="A1823" s="2" t="s">
        <v>5556</v>
      </c>
      <c r="B1823" s="2" t="s">
        <v>30</v>
      </c>
      <c r="C1823" s="2">
        <v>6.8</v>
      </c>
    </row>
    <row r="1824" spans="1:3" x14ac:dyDescent="0.25">
      <c r="A1824" s="2" t="s">
        <v>5558</v>
      </c>
      <c r="B1824" s="2" t="s">
        <v>30</v>
      </c>
      <c r="C1824" s="2">
        <v>4</v>
      </c>
    </row>
    <row r="1825" spans="1:3" x14ac:dyDescent="0.25">
      <c r="A1825" s="2" t="s">
        <v>5563</v>
      </c>
      <c r="B1825" s="2" t="s">
        <v>30</v>
      </c>
      <c r="C1825" s="2">
        <v>5.2</v>
      </c>
    </row>
    <row r="1826" spans="1:3" x14ac:dyDescent="0.25">
      <c r="A1826" s="2" t="s">
        <v>5565</v>
      </c>
      <c r="B1826" s="2" t="s">
        <v>30</v>
      </c>
      <c r="C1826" s="2">
        <v>6.5</v>
      </c>
    </row>
    <row r="1827" spans="1:3" x14ac:dyDescent="0.25">
      <c r="A1827" s="2" t="s">
        <v>5567</v>
      </c>
      <c r="B1827" s="2" t="s">
        <v>30</v>
      </c>
      <c r="C1827" s="2">
        <v>7.5</v>
      </c>
    </row>
    <row r="1828" spans="1:3" x14ac:dyDescent="0.25">
      <c r="A1828" s="2" t="s">
        <v>5571</v>
      </c>
      <c r="B1828" s="2" t="s">
        <v>5573</v>
      </c>
      <c r="C1828" s="2">
        <v>7.1</v>
      </c>
    </row>
    <row r="1829" spans="1:3" x14ac:dyDescent="0.25">
      <c r="A1829" s="2" t="s">
        <v>5574</v>
      </c>
      <c r="B1829" s="2" t="s">
        <v>30</v>
      </c>
      <c r="C1829" s="2">
        <v>6.9</v>
      </c>
    </row>
    <row r="1830" spans="1:3" x14ac:dyDescent="0.25">
      <c r="A1830" s="2" t="s">
        <v>5576</v>
      </c>
      <c r="B1830" s="2" t="s">
        <v>30</v>
      </c>
      <c r="C1830" s="2">
        <v>8</v>
      </c>
    </row>
    <row r="1831" spans="1:3" x14ac:dyDescent="0.25">
      <c r="A1831" s="2" t="s">
        <v>5578</v>
      </c>
      <c r="B1831" s="2" t="s">
        <v>30</v>
      </c>
      <c r="C1831" s="2">
        <v>8.1999999999999993</v>
      </c>
    </row>
    <row r="1832" spans="1:3" x14ac:dyDescent="0.25">
      <c r="A1832" s="2" t="s">
        <v>5580</v>
      </c>
      <c r="B1832" s="2" t="s">
        <v>30</v>
      </c>
      <c r="C1832" s="2">
        <v>6.4</v>
      </c>
    </row>
    <row r="1833" spans="1:3" x14ac:dyDescent="0.25">
      <c r="A1833" s="2" t="s">
        <v>5581</v>
      </c>
      <c r="B1833" s="2" t="s">
        <v>30</v>
      </c>
      <c r="C1833" s="2">
        <v>7.9</v>
      </c>
    </row>
    <row r="1834" spans="1:3" x14ac:dyDescent="0.25">
      <c r="A1834" s="2" t="s">
        <v>5584</v>
      </c>
      <c r="B1834" s="2" t="s">
        <v>30</v>
      </c>
      <c r="C1834" s="2">
        <v>6.7</v>
      </c>
    </row>
    <row r="1835" spans="1:3" x14ac:dyDescent="0.25">
      <c r="A1835" s="2" t="s">
        <v>5586</v>
      </c>
      <c r="B1835" s="2" t="s">
        <v>30</v>
      </c>
      <c r="C1835" s="2">
        <v>6.1</v>
      </c>
    </row>
    <row r="1836" spans="1:3" x14ac:dyDescent="0.25">
      <c r="A1836" s="2" t="s">
        <v>5589</v>
      </c>
      <c r="B1836" s="2" t="s">
        <v>30</v>
      </c>
      <c r="C1836" s="2">
        <v>8.9</v>
      </c>
    </row>
    <row r="1837" spans="1:3" x14ac:dyDescent="0.25">
      <c r="A1837" s="2" t="s">
        <v>5591</v>
      </c>
      <c r="B1837" s="2" t="s">
        <v>30</v>
      </c>
      <c r="C1837" s="2">
        <v>8.1</v>
      </c>
    </row>
    <row r="1838" spans="1:3" x14ac:dyDescent="0.25">
      <c r="A1838" s="2" t="s">
        <v>5592</v>
      </c>
      <c r="B1838" s="2" t="s">
        <v>30</v>
      </c>
      <c r="C1838" s="2">
        <v>6.2</v>
      </c>
    </row>
    <row r="1839" spans="1:3" x14ac:dyDescent="0.25">
      <c r="A1839" s="2" t="s">
        <v>5595</v>
      </c>
      <c r="B1839" s="2" t="s">
        <v>30</v>
      </c>
      <c r="C1839" s="2">
        <v>4.9000000000000004</v>
      </c>
    </row>
    <row r="1840" spans="1:3" x14ac:dyDescent="0.25">
      <c r="A1840" s="2" t="s">
        <v>5599</v>
      </c>
      <c r="B1840" s="2" t="s">
        <v>3466</v>
      </c>
      <c r="C1840" s="2">
        <v>5.4</v>
      </c>
    </row>
    <row r="1841" spans="1:3" x14ac:dyDescent="0.25">
      <c r="A1841" s="2" t="s">
        <v>5603</v>
      </c>
      <c r="B1841" s="2" t="s">
        <v>30</v>
      </c>
      <c r="C1841" s="2">
        <v>5.8</v>
      </c>
    </row>
    <row r="1842" spans="1:3" x14ac:dyDescent="0.25">
      <c r="A1842" s="2" t="s">
        <v>5606</v>
      </c>
      <c r="B1842" s="2" t="s">
        <v>30</v>
      </c>
      <c r="C1842" s="2">
        <v>4.7</v>
      </c>
    </row>
    <row r="1843" spans="1:3" x14ac:dyDescent="0.25">
      <c r="A1843" s="2" t="s">
        <v>5608</v>
      </c>
      <c r="B1843" s="2" t="s">
        <v>30</v>
      </c>
      <c r="C1843" s="2">
        <v>6</v>
      </c>
    </row>
    <row r="1844" spans="1:3" x14ac:dyDescent="0.25">
      <c r="A1844" s="2" t="s">
        <v>5610</v>
      </c>
      <c r="B1844" s="2" t="s">
        <v>30</v>
      </c>
      <c r="C1844" s="2">
        <v>7</v>
      </c>
    </row>
    <row r="1845" spans="1:3" x14ac:dyDescent="0.25">
      <c r="A1845" s="2" t="s">
        <v>5615</v>
      </c>
      <c r="B1845" s="2" t="s">
        <v>30</v>
      </c>
      <c r="C1845" s="2">
        <v>6</v>
      </c>
    </row>
    <row r="1846" spans="1:3" x14ac:dyDescent="0.25">
      <c r="A1846" s="2" t="s">
        <v>5618</v>
      </c>
      <c r="B1846" s="2" t="s">
        <v>30</v>
      </c>
      <c r="C1846" s="2">
        <v>7.9</v>
      </c>
    </row>
    <row r="1847" spans="1:3" x14ac:dyDescent="0.25">
      <c r="A1847" s="2" t="s">
        <v>5619</v>
      </c>
      <c r="B1847" s="2" t="s">
        <v>30</v>
      </c>
      <c r="C1847" s="2">
        <v>8.1</v>
      </c>
    </row>
    <row r="1848" spans="1:3" x14ac:dyDescent="0.25">
      <c r="A1848" s="2" t="s">
        <v>5620</v>
      </c>
      <c r="B1848" s="2" t="s">
        <v>30</v>
      </c>
      <c r="C1848" s="2">
        <v>6.2</v>
      </c>
    </row>
    <row r="1849" spans="1:3" x14ac:dyDescent="0.25">
      <c r="A1849" s="2" t="s">
        <v>5623</v>
      </c>
      <c r="B1849" s="2" t="s">
        <v>30</v>
      </c>
      <c r="C1849" s="2">
        <v>6.7</v>
      </c>
    </row>
    <row r="1850" spans="1:3" x14ac:dyDescent="0.25">
      <c r="A1850" s="2" t="s">
        <v>5625</v>
      </c>
      <c r="B1850" s="2" t="s">
        <v>30</v>
      </c>
      <c r="C1850" s="2">
        <v>7.3</v>
      </c>
    </row>
    <row r="1851" spans="1:3" x14ac:dyDescent="0.25">
      <c r="A1851" s="2" t="s">
        <v>5628</v>
      </c>
      <c r="B1851" s="2" t="s">
        <v>30</v>
      </c>
      <c r="C1851" s="2">
        <v>4.5999999999999996</v>
      </c>
    </row>
    <row r="1852" spans="1:3" x14ac:dyDescent="0.25">
      <c r="A1852" s="2" t="s">
        <v>5631</v>
      </c>
      <c r="B1852" s="2" t="s">
        <v>30</v>
      </c>
      <c r="C1852" s="2">
        <v>6.1</v>
      </c>
    </row>
    <row r="1853" spans="1:3" x14ac:dyDescent="0.25">
      <c r="A1853" s="2" t="s">
        <v>5633</v>
      </c>
      <c r="B1853" s="2" t="s">
        <v>30</v>
      </c>
      <c r="C1853" s="2">
        <v>6.2</v>
      </c>
    </row>
    <row r="1854" spans="1:3" x14ac:dyDescent="0.25">
      <c r="A1854" s="2" t="s">
        <v>5636</v>
      </c>
      <c r="B1854" s="2" t="s">
        <v>30</v>
      </c>
      <c r="C1854" s="2">
        <v>7.8</v>
      </c>
    </row>
    <row r="1855" spans="1:3" x14ac:dyDescent="0.25">
      <c r="A1855" s="2" t="s">
        <v>5637</v>
      </c>
      <c r="B1855" s="2" t="s">
        <v>30</v>
      </c>
      <c r="C1855" s="2">
        <v>6.1</v>
      </c>
    </row>
    <row r="1856" spans="1:3" x14ac:dyDescent="0.25">
      <c r="A1856" s="2" t="s">
        <v>5641</v>
      </c>
      <c r="B1856" s="2" t="s">
        <v>30</v>
      </c>
      <c r="C1856" s="2">
        <v>7.6</v>
      </c>
    </row>
    <row r="1857" spans="1:3" x14ac:dyDescent="0.25">
      <c r="A1857" s="2" t="s">
        <v>5645</v>
      </c>
      <c r="B1857" s="2" t="s">
        <v>30</v>
      </c>
      <c r="C1857" s="2">
        <v>5.8</v>
      </c>
    </row>
    <row r="1858" spans="1:3" x14ac:dyDescent="0.25">
      <c r="A1858" s="2" t="s">
        <v>5647</v>
      </c>
      <c r="B1858" s="2" t="s">
        <v>30</v>
      </c>
      <c r="C1858" s="2">
        <v>6.5</v>
      </c>
    </row>
    <row r="1859" spans="1:3" x14ac:dyDescent="0.25">
      <c r="A1859" s="2" t="s">
        <v>5650</v>
      </c>
      <c r="B1859" s="2" t="s">
        <v>30</v>
      </c>
      <c r="C1859" s="2">
        <v>7.2</v>
      </c>
    </row>
    <row r="1860" spans="1:3" x14ac:dyDescent="0.25">
      <c r="A1860" s="2" t="s">
        <v>5652</v>
      </c>
      <c r="B1860" s="2" t="s">
        <v>30</v>
      </c>
      <c r="C1860" s="2">
        <v>7.8</v>
      </c>
    </row>
    <row r="1861" spans="1:3" x14ac:dyDescent="0.25">
      <c r="A1861" s="2" t="s">
        <v>5654</v>
      </c>
      <c r="B1861" s="2" t="s">
        <v>30</v>
      </c>
      <c r="C1861" s="2">
        <v>4.7</v>
      </c>
    </row>
    <row r="1862" spans="1:3" x14ac:dyDescent="0.25">
      <c r="A1862" s="2" t="s">
        <v>5657</v>
      </c>
      <c r="B1862" s="2" t="s">
        <v>30</v>
      </c>
      <c r="C1862" s="2">
        <v>6.8</v>
      </c>
    </row>
    <row r="1863" spans="1:3" x14ac:dyDescent="0.25">
      <c r="A1863" s="2" t="s">
        <v>5659</v>
      </c>
      <c r="B1863" s="2" t="s">
        <v>30</v>
      </c>
      <c r="C1863" s="2">
        <v>5.9</v>
      </c>
    </row>
    <row r="1864" spans="1:3" x14ac:dyDescent="0.25">
      <c r="A1864" s="2" t="s">
        <v>5661</v>
      </c>
      <c r="B1864" s="2" t="s">
        <v>30</v>
      </c>
      <c r="C1864" s="2">
        <v>7.2</v>
      </c>
    </row>
    <row r="1865" spans="1:3" x14ac:dyDescent="0.25">
      <c r="A1865" s="2" t="s">
        <v>5662</v>
      </c>
      <c r="B1865" s="2" t="s">
        <v>30</v>
      </c>
      <c r="C1865" s="2">
        <v>8.6999999999999993</v>
      </c>
    </row>
    <row r="1866" spans="1:3" x14ac:dyDescent="0.25">
      <c r="A1866" s="2" t="s">
        <v>5664</v>
      </c>
      <c r="B1866" s="2" t="s">
        <v>30</v>
      </c>
      <c r="C1866" s="2">
        <v>5</v>
      </c>
    </row>
    <row r="1867" spans="1:3" x14ac:dyDescent="0.25">
      <c r="A1867" s="2" t="s">
        <v>5666</v>
      </c>
      <c r="B1867" s="2" t="s">
        <v>30</v>
      </c>
      <c r="C1867" s="2">
        <v>6.6</v>
      </c>
    </row>
    <row r="1868" spans="1:3" x14ac:dyDescent="0.25">
      <c r="A1868" s="2" t="s">
        <v>5667</v>
      </c>
      <c r="B1868" s="2" t="s">
        <v>30</v>
      </c>
      <c r="C1868" s="2">
        <v>8.3000000000000007</v>
      </c>
    </row>
    <row r="1869" spans="1:3" x14ac:dyDescent="0.25">
      <c r="A1869" s="2" t="s">
        <v>5668</v>
      </c>
      <c r="B1869" s="2" t="s">
        <v>30</v>
      </c>
      <c r="C1869" s="2">
        <v>6.7</v>
      </c>
    </row>
    <row r="1870" spans="1:3" x14ac:dyDescent="0.25">
      <c r="A1870" s="2" t="s">
        <v>5671</v>
      </c>
      <c r="B1870" s="2" t="s">
        <v>30</v>
      </c>
      <c r="C1870" s="2">
        <v>7.8</v>
      </c>
    </row>
    <row r="1871" spans="1:3" x14ac:dyDescent="0.25">
      <c r="A1871" s="2" t="s">
        <v>5673</v>
      </c>
      <c r="B1871" s="2" t="s">
        <v>30</v>
      </c>
      <c r="C1871" s="2">
        <v>6.5</v>
      </c>
    </row>
    <row r="1872" spans="1:3" x14ac:dyDescent="0.25">
      <c r="A1872" s="2" t="s">
        <v>5674</v>
      </c>
      <c r="B1872" s="2" t="s">
        <v>30</v>
      </c>
      <c r="C1872" s="2">
        <v>6.1</v>
      </c>
    </row>
    <row r="1873" spans="1:3" x14ac:dyDescent="0.25">
      <c r="A1873" s="2" t="s">
        <v>5676</v>
      </c>
      <c r="B1873" s="2" t="s">
        <v>30</v>
      </c>
      <c r="C1873" s="2">
        <v>8.1</v>
      </c>
    </row>
    <row r="1874" spans="1:3" x14ac:dyDescent="0.25">
      <c r="A1874" s="2" t="s">
        <v>5680</v>
      </c>
      <c r="B1874" s="2" t="s">
        <v>30</v>
      </c>
      <c r="C1874" s="2">
        <v>5.2</v>
      </c>
    </row>
    <row r="1875" spans="1:3" x14ac:dyDescent="0.25">
      <c r="A1875" s="2" t="s">
        <v>5682</v>
      </c>
      <c r="B1875" s="2" t="s">
        <v>30</v>
      </c>
      <c r="C1875" s="2">
        <v>5.6</v>
      </c>
    </row>
    <row r="1876" spans="1:3" x14ac:dyDescent="0.25">
      <c r="A1876" s="2" t="s">
        <v>5685</v>
      </c>
      <c r="B1876" s="2" t="s">
        <v>30</v>
      </c>
      <c r="C1876" s="2">
        <v>5.8</v>
      </c>
    </row>
    <row r="1877" spans="1:3" x14ac:dyDescent="0.25">
      <c r="A1877" s="2" t="s">
        <v>5686</v>
      </c>
      <c r="B1877" s="2" t="s">
        <v>30</v>
      </c>
      <c r="C1877" s="2">
        <v>6.6</v>
      </c>
    </row>
    <row r="1878" spans="1:3" x14ac:dyDescent="0.25">
      <c r="A1878" s="2" t="s">
        <v>5688</v>
      </c>
      <c r="B1878" s="2" t="s">
        <v>30</v>
      </c>
      <c r="C1878" s="2">
        <v>6.6</v>
      </c>
    </row>
    <row r="1879" spans="1:3" x14ac:dyDescent="0.25">
      <c r="A1879" s="2" t="s">
        <v>5691</v>
      </c>
      <c r="B1879" s="2" t="s">
        <v>30</v>
      </c>
      <c r="C1879" s="2">
        <v>5.5</v>
      </c>
    </row>
    <row r="1880" spans="1:3" x14ac:dyDescent="0.25">
      <c r="A1880" s="2" t="s">
        <v>5694</v>
      </c>
      <c r="B1880" s="2" t="s">
        <v>30</v>
      </c>
      <c r="C1880" s="2">
        <v>5.5</v>
      </c>
    </row>
    <row r="1881" spans="1:3" x14ac:dyDescent="0.25">
      <c r="A1881" s="2" t="s">
        <v>5696</v>
      </c>
      <c r="B1881" s="2" t="s">
        <v>30</v>
      </c>
      <c r="C1881" s="2">
        <v>7</v>
      </c>
    </row>
    <row r="1882" spans="1:3" x14ac:dyDescent="0.25">
      <c r="A1882" s="2" t="s">
        <v>5698</v>
      </c>
      <c r="B1882" s="2" t="s">
        <v>30</v>
      </c>
      <c r="C1882" s="2">
        <v>6.5</v>
      </c>
    </row>
    <row r="1883" spans="1:3" x14ac:dyDescent="0.25">
      <c r="A1883" s="2" t="s">
        <v>5700</v>
      </c>
      <c r="B1883" s="2" t="s">
        <v>30</v>
      </c>
      <c r="C1883" s="2">
        <v>5.8</v>
      </c>
    </row>
    <row r="1884" spans="1:3" x14ac:dyDescent="0.25">
      <c r="A1884" s="2" t="s">
        <v>5703</v>
      </c>
      <c r="B1884" s="2" t="s">
        <v>30</v>
      </c>
      <c r="C1884" s="2">
        <v>5.6</v>
      </c>
    </row>
    <row r="1885" spans="1:3" x14ac:dyDescent="0.25">
      <c r="A1885" s="2" t="s">
        <v>5706</v>
      </c>
      <c r="B1885" s="2" t="s">
        <v>30</v>
      </c>
      <c r="C1885" s="2">
        <v>5.6</v>
      </c>
    </row>
    <row r="1886" spans="1:3" x14ac:dyDescent="0.25">
      <c r="A1886" s="2" t="s">
        <v>5707</v>
      </c>
      <c r="B1886" s="2" t="s">
        <v>30</v>
      </c>
      <c r="C1886" s="2">
        <v>5.8</v>
      </c>
    </row>
    <row r="1887" spans="1:3" x14ac:dyDescent="0.25">
      <c r="A1887" s="2" t="s">
        <v>5709</v>
      </c>
      <c r="B1887" s="2" t="s">
        <v>30</v>
      </c>
      <c r="C1887" s="2">
        <v>7.6</v>
      </c>
    </row>
    <row r="1888" spans="1:3" x14ac:dyDescent="0.25">
      <c r="A1888" s="2" t="s">
        <v>5711</v>
      </c>
      <c r="B1888" s="2" t="s">
        <v>30</v>
      </c>
      <c r="C1888" s="2">
        <v>6.4</v>
      </c>
    </row>
    <row r="1889" spans="1:3" x14ac:dyDescent="0.25">
      <c r="A1889" s="2" t="s">
        <v>5716</v>
      </c>
      <c r="B1889" s="2" t="s">
        <v>30</v>
      </c>
      <c r="C1889" s="2">
        <v>6.3</v>
      </c>
    </row>
    <row r="1890" spans="1:3" x14ac:dyDescent="0.25">
      <c r="A1890" s="2" t="s">
        <v>5721</v>
      </c>
      <c r="B1890" s="2" t="s">
        <v>30</v>
      </c>
      <c r="C1890" s="2">
        <v>4.5999999999999996</v>
      </c>
    </row>
    <row r="1891" spans="1:3" x14ac:dyDescent="0.25">
      <c r="A1891" s="2" t="s">
        <v>5724</v>
      </c>
      <c r="B1891" s="2" t="s">
        <v>30</v>
      </c>
      <c r="C1891" s="2">
        <v>6.5</v>
      </c>
    </row>
    <row r="1892" spans="1:3" x14ac:dyDescent="0.25">
      <c r="A1892" s="2" t="s">
        <v>5727</v>
      </c>
      <c r="B1892" s="2" t="s">
        <v>30</v>
      </c>
      <c r="C1892" s="2">
        <v>7.5</v>
      </c>
    </row>
    <row r="1893" spans="1:3" x14ac:dyDescent="0.25">
      <c r="A1893" s="2" t="s">
        <v>5729</v>
      </c>
      <c r="B1893" s="2" t="s">
        <v>30</v>
      </c>
      <c r="C1893" s="2">
        <v>7.5</v>
      </c>
    </row>
    <row r="1894" spans="1:3" x14ac:dyDescent="0.25">
      <c r="A1894" s="2" t="s">
        <v>5734</v>
      </c>
      <c r="B1894" s="2" t="s">
        <v>30</v>
      </c>
      <c r="C1894" s="2">
        <v>5.3</v>
      </c>
    </row>
    <row r="1895" spans="1:3" x14ac:dyDescent="0.25">
      <c r="A1895" s="2" t="s">
        <v>5739</v>
      </c>
      <c r="B1895" s="2" t="s">
        <v>30</v>
      </c>
      <c r="C1895" s="2">
        <v>7.5</v>
      </c>
    </row>
    <row r="1896" spans="1:3" x14ac:dyDescent="0.25">
      <c r="A1896" s="2" t="s">
        <v>5744</v>
      </c>
      <c r="B1896" s="2" t="s">
        <v>30</v>
      </c>
      <c r="C1896" s="2">
        <v>3.3</v>
      </c>
    </row>
    <row r="1897" spans="1:3" x14ac:dyDescent="0.25">
      <c r="A1897" s="2" t="s">
        <v>5748</v>
      </c>
      <c r="B1897" s="2" t="s">
        <v>30</v>
      </c>
      <c r="C1897" s="2">
        <v>5.7</v>
      </c>
    </row>
    <row r="1898" spans="1:3" x14ac:dyDescent="0.25">
      <c r="A1898" s="2" t="s">
        <v>5753</v>
      </c>
      <c r="B1898" s="2" t="s">
        <v>30</v>
      </c>
      <c r="C1898" s="2">
        <v>3.5</v>
      </c>
    </row>
    <row r="1899" spans="1:3" x14ac:dyDescent="0.25">
      <c r="A1899" s="2" t="s">
        <v>5754</v>
      </c>
      <c r="B1899" s="2" t="s">
        <v>30</v>
      </c>
      <c r="C1899" s="2">
        <v>9.3000000000000007</v>
      </c>
    </row>
    <row r="1900" spans="1:3" x14ac:dyDescent="0.25">
      <c r="A1900" s="2" t="s">
        <v>5757</v>
      </c>
      <c r="B1900" s="2" t="s">
        <v>30</v>
      </c>
      <c r="C1900" s="2">
        <v>4.8</v>
      </c>
    </row>
    <row r="1901" spans="1:3" x14ac:dyDescent="0.25">
      <c r="A1901" s="2" t="s">
        <v>5759</v>
      </c>
      <c r="B1901" s="2" t="s">
        <v>30</v>
      </c>
      <c r="C1901" s="2">
        <v>6.9</v>
      </c>
    </row>
    <row r="1902" spans="1:3" x14ac:dyDescent="0.25">
      <c r="A1902" s="2" t="s">
        <v>5761</v>
      </c>
      <c r="B1902" s="2" t="s">
        <v>30</v>
      </c>
      <c r="C1902" s="2">
        <v>6</v>
      </c>
    </row>
    <row r="1903" spans="1:3" x14ac:dyDescent="0.25">
      <c r="A1903" s="2" t="s">
        <v>5764</v>
      </c>
      <c r="B1903" s="2" t="s">
        <v>30</v>
      </c>
      <c r="C1903" s="2">
        <v>7.3</v>
      </c>
    </row>
    <row r="1904" spans="1:3" x14ac:dyDescent="0.25">
      <c r="A1904" s="2" t="s">
        <v>5768</v>
      </c>
      <c r="B1904" s="2" t="s">
        <v>30</v>
      </c>
      <c r="C1904" s="2">
        <v>6</v>
      </c>
    </row>
    <row r="1905" spans="1:3" x14ac:dyDescent="0.25">
      <c r="A1905" s="2" t="s">
        <v>5772</v>
      </c>
      <c r="B1905" s="2" t="s">
        <v>30</v>
      </c>
      <c r="C1905" s="2">
        <v>6.6</v>
      </c>
    </row>
    <row r="1906" spans="1:3" x14ac:dyDescent="0.25">
      <c r="A1906" s="2" t="s">
        <v>5776</v>
      </c>
      <c r="B1906" s="2" t="s">
        <v>30</v>
      </c>
      <c r="C1906" s="2">
        <v>7.5</v>
      </c>
    </row>
    <row r="1907" spans="1:3" x14ac:dyDescent="0.25">
      <c r="A1907" s="2" t="s">
        <v>5777</v>
      </c>
      <c r="B1907" s="2" t="s">
        <v>30</v>
      </c>
      <c r="C1907" s="2">
        <v>6.9</v>
      </c>
    </row>
    <row r="1908" spans="1:3" x14ac:dyDescent="0.25">
      <c r="A1908" s="2" t="s">
        <v>5779</v>
      </c>
      <c r="B1908" s="2" t="s">
        <v>30</v>
      </c>
      <c r="C1908" s="2">
        <v>6.8</v>
      </c>
    </row>
    <row r="1909" spans="1:3" x14ac:dyDescent="0.25">
      <c r="A1909" s="2" t="s">
        <v>5781</v>
      </c>
      <c r="B1909" s="2" t="s">
        <v>30</v>
      </c>
      <c r="C1909" s="2">
        <v>6.4</v>
      </c>
    </row>
    <row r="1910" spans="1:3" x14ac:dyDescent="0.25">
      <c r="A1910" s="2" t="s">
        <v>5785</v>
      </c>
      <c r="B1910" s="2" t="s">
        <v>30</v>
      </c>
      <c r="C1910" s="2">
        <v>5.6</v>
      </c>
    </row>
    <row r="1911" spans="1:3" x14ac:dyDescent="0.25">
      <c r="A1911" s="2" t="s">
        <v>5787</v>
      </c>
      <c r="B1911" s="2" t="s">
        <v>30</v>
      </c>
      <c r="C1911" s="2">
        <v>6.3</v>
      </c>
    </row>
    <row r="1912" spans="1:3" x14ac:dyDescent="0.25">
      <c r="A1912" s="2" t="s">
        <v>5789</v>
      </c>
      <c r="B1912" s="2" t="s">
        <v>30</v>
      </c>
      <c r="C1912" s="2">
        <v>7.3</v>
      </c>
    </row>
    <row r="1913" spans="1:3" x14ac:dyDescent="0.25">
      <c r="A1913" s="2" t="s">
        <v>5793</v>
      </c>
      <c r="B1913" s="2" t="s">
        <v>30</v>
      </c>
      <c r="C1913" s="2">
        <v>6.6</v>
      </c>
    </row>
    <row r="1914" spans="1:3" x14ac:dyDescent="0.25">
      <c r="A1914" s="2" t="s">
        <v>5798</v>
      </c>
      <c r="B1914" s="2" t="s">
        <v>30</v>
      </c>
      <c r="C1914" s="2">
        <v>4.5999999999999996</v>
      </c>
    </row>
    <row r="1915" spans="1:3" x14ac:dyDescent="0.25">
      <c r="A1915" s="2" t="s">
        <v>5802</v>
      </c>
      <c r="B1915" s="2" t="s">
        <v>30</v>
      </c>
      <c r="C1915" s="2">
        <v>5.0999999999999996</v>
      </c>
    </row>
    <row r="1916" spans="1:3" x14ac:dyDescent="0.25">
      <c r="A1916" s="2" t="s">
        <v>5804</v>
      </c>
      <c r="B1916" s="2" t="s">
        <v>30</v>
      </c>
      <c r="C1916" s="2">
        <v>5.6</v>
      </c>
    </row>
    <row r="1917" spans="1:3" x14ac:dyDescent="0.25">
      <c r="A1917" s="2" t="s">
        <v>5807</v>
      </c>
      <c r="B1917" s="2" t="s">
        <v>5809</v>
      </c>
      <c r="C1917" s="2">
        <v>5.3</v>
      </c>
    </row>
    <row r="1918" spans="1:3" x14ac:dyDescent="0.25">
      <c r="A1918" s="2" t="s">
        <v>5812</v>
      </c>
      <c r="B1918" s="2" t="s">
        <v>30</v>
      </c>
      <c r="C1918" s="2">
        <v>7.5</v>
      </c>
    </row>
    <row r="1919" spans="1:3" x14ac:dyDescent="0.25">
      <c r="A1919" s="2" t="s">
        <v>5816</v>
      </c>
      <c r="B1919" s="2" t="s">
        <v>30</v>
      </c>
      <c r="C1919" s="2">
        <v>5.6</v>
      </c>
    </row>
    <row r="1920" spans="1:3" x14ac:dyDescent="0.25">
      <c r="A1920" s="2" t="s">
        <v>5819</v>
      </c>
      <c r="B1920" s="2" t="s">
        <v>30</v>
      </c>
      <c r="C1920" s="2">
        <v>5.9</v>
      </c>
    </row>
    <row r="1921" spans="1:3" x14ac:dyDescent="0.25">
      <c r="A1921" s="2" t="s">
        <v>5822</v>
      </c>
      <c r="B1921" s="2" t="s">
        <v>30</v>
      </c>
      <c r="C1921" s="2">
        <v>4.7</v>
      </c>
    </row>
    <row r="1922" spans="1:3" x14ac:dyDescent="0.25">
      <c r="A1922" s="2" t="s">
        <v>5824</v>
      </c>
      <c r="B1922" s="2" t="s">
        <v>30</v>
      </c>
      <c r="C1922" s="2">
        <v>4.8</v>
      </c>
    </row>
    <row r="1923" spans="1:3" x14ac:dyDescent="0.25">
      <c r="A1923" s="2" t="s">
        <v>5828</v>
      </c>
      <c r="B1923" s="2" t="s">
        <v>30</v>
      </c>
      <c r="C1923" s="2">
        <v>6.8</v>
      </c>
    </row>
    <row r="1924" spans="1:3" x14ac:dyDescent="0.25">
      <c r="A1924" s="2" t="s">
        <v>5832</v>
      </c>
      <c r="B1924" s="2" t="s">
        <v>30</v>
      </c>
      <c r="C1924" s="2">
        <v>5.4</v>
      </c>
    </row>
    <row r="1925" spans="1:3" x14ac:dyDescent="0.25">
      <c r="A1925" s="2" t="s">
        <v>5835</v>
      </c>
      <c r="B1925" s="2" t="s">
        <v>30</v>
      </c>
      <c r="C1925" s="2">
        <v>5.0999999999999996</v>
      </c>
    </row>
    <row r="1926" spans="1:3" x14ac:dyDescent="0.25">
      <c r="A1926" s="2" t="s">
        <v>5837</v>
      </c>
      <c r="B1926" s="2" t="s">
        <v>30</v>
      </c>
      <c r="C1926" s="2">
        <v>7</v>
      </c>
    </row>
    <row r="1927" spans="1:3" x14ac:dyDescent="0.25">
      <c r="A1927" s="2" t="s">
        <v>5840</v>
      </c>
      <c r="B1927" s="2" t="s">
        <v>30</v>
      </c>
      <c r="C1927" s="2">
        <v>6.7</v>
      </c>
    </row>
    <row r="1928" spans="1:3" x14ac:dyDescent="0.25">
      <c r="A1928" s="2" t="s">
        <v>5842</v>
      </c>
      <c r="B1928" s="2" t="s">
        <v>30</v>
      </c>
      <c r="C1928" s="2">
        <v>4</v>
      </c>
    </row>
    <row r="1929" spans="1:3" x14ac:dyDescent="0.25">
      <c r="A1929" s="2" t="s">
        <v>5844</v>
      </c>
      <c r="B1929" s="2" t="s">
        <v>30</v>
      </c>
      <c r="C1929" s="2">
        <v>7.3</v>
      </c>
    </row>
    <row r="1930" spans="1:3" x14ac:dyDescent="0.25">
      <c r="A1930" s="2" t="s">
        <v>5846</v>
      </c>
      <c r="B1930" s="2" t="s">
        <v>30</v>
      </c>
      <c r="C1930" s="2">
        <v>6.8</v>
      </c>
    </row>
    <row r="1931" spans="1:3" x14ac:dyDescent="0.25">
      <c r="A1931" s="2" t="s">
        <v>5849</v>
      </c>
      <c r="B1931" s="2" t="s">
        <v>30</v>
      </c>
      <c r="C1931" s="2">
        <v>6.1</v>
      </c>
    </row>
    <row r="1932" spans="1:3" x14ac:dyDescent="0.25">
      <c r="A1932" s="2" t="s">
        <v>5853</v>
      </c>
      <c r="B1932" s="2" t="s">
        <v>30</v>
      </c>
      <c r="C1932" s="2">
        <v>7</v>
      </c>
    </row>
    <row r="1933" spans="1:3" x14ac:dyDescent="0.25">
      <c r="A1933" s="2" t="s">
        <v>5854</v>
      </c>
      <c r="B1933" s="2" t="s">
        <v>30</v>
      </c>
      <c r="C1933" s="2">
        <v>7.1</v>
      </c>
    </row>
    <row r="1934" spans="1:3" x14ac:dyDescent="0.25">
      <c r="A1934" s="2" t="s">
        <v>5857</v>
      </c>
      <c r="B1934" s="2" t="s">
        <v>30</v>
      </c>
      <c r="C1934" s="2">
        <v>6.9</v>
      </c>
    </row>
    <row r="1935" spans="1:3" x14ac:dyDescent="0.25">
      <c r="A1935" s="2" t="s">
        <v>5860</v>
      </c>
      <c r="B1935" s="2" t="s">
        <v>30</v>
      </c>
      <c r="C1935" s="2">
        <v>7.3</v>
      </c>
    </row>
    <row r="1936" spans="1:3" x14ac:dyDescent="0.25">
      <c r="A1936" s="2" t="s">
        <v>5864</v>
      </c>
      <c r="B1936" s="2" t="s">
        <v>965</v>
      </c>
      <c r="C1936" s="2">
        <v>6.3</v>
      </c>
    </row>
    <row r="1937" spans="1:3" x14ac:dyDescent="0.25">
      <c r="A1937" s="2" t="s">
        <v>5866</v>
      </c>
      <c r="B1937" s="2" t="s">
        <v>30</v>
      </c>
      <c r="C1937" s="2">
        <v>8.1999999999999993</v>
      </c>
    </row>
    <row r="1938" spans="1:3" x14ac:dyDescent="0.25">
      <c r="A1938" s="2" t="s">
        <v>5868</v>
      </c>
      <c r="B1938" s="2" t="s">
        <v>30</v>
      </c>
      <c r="C1938" s="2">
        <v>7.1</v>
      </c>
    </row>
    <row r="1939" spans="1:3" x14ac:dyDescent="0.25">
      <c r="A1939" s="2" t="s">
        <v>5870</v>
      </c>
      <c r="B1939" s="2" t="s">
        <v>30</v>
      </c>
      <c r="C1939" s="2">
        <v>7.7</v>
      </c>
    </row>
    <row r="1940" spans="1:3" x14ac:dyDescent="0.25">
      <c r="A1940" s="2" t="s">
        <v>5872</v>
      </c>
      <c r="B1940" s="2" t="s">
        <v>30</v>
      </c>
      <c r="C1940" s="2">
        <v>6.5</v>
      </c>
    </row>
    <row r="1941" spans="1:3" x14ac:dyDescent="0.25">
      <c r="A1941" s="2" t="s">
        <v>5874</v>
      </c>
      <c r="B1941" s="2" t="s">
        <v>30</v>
      </c>
      <c r="C1941" s="2">
        <v>4.9000000000000004</v>
      </c>
    </row>
    <row r="1942" spans="1:3" x14ac:dyDescent="0.25">
      <c r="A1942" s="2" t="s">
        <v>5878</v>
      </c>
      <c r="B1942" s="2" t="s">
        <v>30</v>
      </c>
      <c r="C1942" s="2">
        <v>6.4</v>
      </c>
    </row>
    <row r="1943" spans="1:3" x14ac:dyDescent="0.25">
      <c r="A1943" s="2" t="s">
        <v>5882</v>
      </c>
      <c r="B1943" s="2" t="s">
        <v>30</v>
      </c>
      <c r="C1943" s="2">
        <v>5.9</v>
      </c>
    </row>
    <row r="1944" spans="1:3" x14ac:dyDescent="0.25">
      <c r="A1944" s="2" t="s">
        <v>5885</v>
      </c>
      <c r="B1944" s="2" t="s">
        <v>30</v>
      </c>
      <c r="C1944" s="2">
        <v>6.2</v>
      </c>
    </row>
    <row r="1945" spans="1:3" x14ac:dyDescent="0.25">
      <c r="A1945" s="2" t="s">
        <v>5887</v>
      </c>
      <c r="B1945" s="2" t="s">
        <v>30</v>
      </c>
      <c r="C1945" s="2">
        <v>5.8</v>
      </c>
    </row>
    <row r="1946" spans="1:3" x14ac:dyDescent="0.25">
      <c r="A1946" s="2" t="s">
        <v>5890</v>
      </c>
      <c r="B1946" s="2" t="s">
        <v>30</v>
      </c>
      <c r="C1946" s="2">
        <v>6.7</v>
      </c>
    </row>
    <row r="1947" spans="1:3" x14ac:dyDescent="0.25">
      <c r="A1947" s="2" t="s">
        <v>5894</v>
      </c>
      <c r="B1947" s="2" t="s">
        <v>30</v>
      </c>
      <c r="C1947" s="2">
        <v>5.9</v>
      </c>
    </row>
    <row r="1948" spans="1:3" x14ac:dyDescent="0.25">
      <c r="A1948" s="2" t="s">
        <v>5897</v>
      </c>
      <c r="B1948" s="2" t="s">
        <v>30</v>
      </c>
      <c r="C1948" s="2">
        <v>7.3</v>
      </c>
    </row>
    <row r="1949" spans="1:3" x14ac:dyDescent="0.25">
      <c r="A1949" s="2" t="s">
        <v>5900</v>
      </c>
      <c r="B1949" s="2" t="s">
        <v>30</v>
      </c>
      <c r="C1949" s="2">
        <v>4.8</v>
      </c>
    </row>
    <row r="1950" spans="1:3" x14ac:dyDescent="0.25">
      <c r="A1950" s="2" t="s">
        <v>5903</v>
      </c>
      <c r="B1950" s="2" t="s">
        <v>30</v>
      </c>
      <c r="C1950" s="2">
        <v>4.0999999999999996</v>
      </c>
    </row>
    <row r="1951" spans="1:3" x14ac:dyDescent="0.25">
      <c r="A1951" s="2" t="s">
        <v>5905</v>
      </c>
      <c r="B1951" s="2" t="s">
        <v>30</v>
      </c>
      <c r="C1951" s="2">
        <v>4.9000000000000004</v>
      </c>
    </row>
    <row r="1952" spans="1:3" x14ac:dyDescent="0.25">
      <c r="A1952" s="2" t="s">
        <v>5907</v>
      </c>
      <c r="B1952" s="2" t="s">
        <v>30</v>
      </c>
      <c r="C1952" s="2">
        <v>7.9</v>
      </c>
    </row>
    <row r="1953" spans="1:3" x14ac:dyDescent="0.25">
      <c r="A1953" s="2" t="s">
        <v>4729</v>
      </c>
      <c r="B1953" s="2" t="s">
        <v>30</v>
      </c>
      <c r="C1953" s="2">
        <v>5.6</v>
      </c>
    </row>
    <row r="1954" spans="1:3" x14ac:dyDescent="0.25">
      <c r="A1954" s="2" t="s">
        <v>5910</v>
      </c>
      <c r="B1954" s="2" t="s">
        <v>30</v>
      </c>
      <c r="C1954" s="2">
        <v>5.2</v>
      </c>
    </row>
    <row r="1955" spans="1:3" x14ac:dyDescent="0.25">
      <c r="A1955" s="2" t="s">
        <v>5912</v>
      </c>
      <c r="B1955" s="2" t="s">
        <v>30</v>
      </c>
      <c r="C1955" s="2">
        <v>4.0999999999999996</v>
      </c>
    </row>
    <row r="1956" spans="1:3" x14ac:dyDescent="0.25">
      <c r="A1956" s="2" t="s">
        <v>5915</v>
      </c>
      <c r="B1956" s="2" t="s">
        <v>30</v>
      </c>
      <c r="C1956" s="2">
        <v>6.6</v>
      </c>
    </row>
    <row r="1957" spans="1:3" x14ac:dyDescent="0.25">
      <c r="A1957" s="2" t="s">
        <v>5918</v>
      </c>
      <c r="B1957" s="2" t="s">
        <v>30</v>
      </c>
      <c r="C1957" s="2">
        <v>2.9</v>
      </c>
    </row>
    <row r="1958" spans="1:3" x14ac:dyDescent="0.25">
      <c r="A1958" s="2" t="s">
        <v>5920</v>
      </c>
      <c r="B1958" s="2" t="s">
        <v>30</v>
      </c>
      <c r="C1958" s="2">
        <v>7.2</v>
      </c>
    </row>
    <row r="1959" spans="1:3" x14ac:dyDescent="0.25">
      <c r="A1959" s="2" t="s">
        <v>5922</v>
      </c>
      <c r="B1959" s="2" t="s">
        <v>30</v>
      </c>
      <c r="C1959" s="2">
        <v>6.5</v>
      </c>
    </row>
    <row r="1960" spans="1:3" x14ac:dyDescent="0.25">
      <c r="A1960" s="2" t="s">
        <v>5925</v>
      </c>
      <c r="B1960" s="2" t="s">
        <v>30</v>
      </c>
      <c r="C1960" s="2">
        <v>6.8</v>
      </c>
    </row>
    <row r="1961" spans="1:3" x14ac:dyDescent="0.25">
      <c r="A1961" s="2" t="s">
        <v>5928</v>
      </c>
      <c r="B1961" s="2" t="s">
        <v>30</v>
      </c>
      <c r="C1961" s="2">
        <v>7.2</v>
      </c>
    </row>
    <row r="1962" spans="1:3" x14ac:dyDescent="0.25">
      <c r="A1962" s="2" t="s">
        <v>5930</v>
      </c>
      <c r="B1962" s="2" t="s">
        <v>30</v>
      </c>
      <c r="C1962" s="2">
        <v>6.8</v>
      </c>
    </row>
    <row r="1963" spans="1:3" x14ac:dyDescent="0.25">
      <c r="A1963" s="2" t="s">
        <v>5935</v>
      </c>
      <c r="B1963" s="2" t="s">
        <v>30</v>
      </c>
      <c r="C1963" s="2">
        <v>7.8</v>
      </c>
    </row>
    <row r="1964" spans="1:3" x14ac:dyDescent="0.25">
      <c r="A1964" s="2" t="s">
        <v>5938</v>
      </c>
      <c r="B1964" s="2" t="s">
        <v>30</v>
      </c>
      <c r="C1964" s="2">
        <v>6.7</v>
      </c>
    </row>
    <row r="1965" spans="1:3" x14ac:dyDescent="0.25">
      <c r="A1965" s="2" t="s">
        <v>5941</v>
      </c>
      <c r="B1965" s="2" t="s">
        <v>30</v>
      </c>
      <c r="C1965" s="2">
        <v>6.1</v>
      </c>
    </row>
    <row r="1966" spans="1:3" x14ac:dyDescent="0.25">
      <c r="A1966" s="2" t="s">
        <v>5943</v>
      </c>
      <c r="B1966" s="2" t="s">
        <v>965</v>
      </c>
      <c r="C1966" s="2">
        <v>7.1</v>
      </c>
    </row>
    <row r="1967" spans="1:3" x14ac:dyDescent="0.25">
      <c r="A1967" s="2" t="s">
        <v>5946</v>
      </c>
      <c r="B1967" s="2" t="s">
        <v>30</v>
      </c>
      <c r="C1967" s="2">
        <v>5.7</v>
      </c>
    </row>
    <row r="1968" spans="1:3" x14ac:dyDescent="0.25">
      <c r="A1968" s="2" t="s">
        <v>5951</v>
      </c>
      <c r="B1968" s="2" t="s">
        <v>30</v>
      </c>
      <c r="C1968" s="2">
        <v>2.9</v>
      </c>
    </row>
    <row r="1969" spans="1:3" x14ac:dyDescent="0.25">
      <c r="A1969" s="2" t="s">
        <v>5954</v>
      </c>
      <c r="B1969" s="2" t="s">
        <v>3466</v>
      </c>
      <c r="C1969" s="2">
        <v>5.2</v>
      </c>
    </row>
    <row r="1970" spans="1:3" x14ac:dyDescent="0.25">
      <c r="A1970" s="2" t="s">
        <v>5956</v>
      </c>
      <c r="B1970" s="2" t="s">
        <v>30</v>
      </c>
      <c r="C1970" s="2">
        <v>5.3</v>
      </c>
    </row>
    <row r="1971" spans="1:3" x14ac:dyDescent="0.25">
      <c r="A1971" s="2" t="s">
        <v>5959</v>
      </c>
      <c r="B1971" s="2" t="s">
        <v>30</v>
      </c>
      <c r="C1971" s="2">
        <v>6.2</v>
      </c>
    </row>
    <row r="1972" spans="1:3" x14ac:dyDescent="0.25">
      <c r="A1972" s="2" t="s">
        <v>5962</v>
      </c>
      <c r="B1972" s="2" t="s">
        <v>30</v>
      </c>
      <c r="C1972" s="2">
        <v>7.3</v>
      </c>
    </row>
    <row r="1973" spans="1:3" x14ac:dyDescent="0.25">
      <c r="A1973" s="2" t="s">
        <v>5966</v>
      </c>
      <c r="B1973" s="2" t="s">
        <v>4389</v>
      </c>
      <c r="C1973" s="2">
        <v>6.5</v>
      </c>
    </row>
    <row r="1974" spans="1:3" x14ac:dyDescent="0.25">
      <c r="A1974" s="2" t="s">
        <v>5968</v>
      </c>
      <c r="B1974" s="2" t="s">
        <v>30</v>
      </c>
      <c r="C1974" s="2">
        <v>7.7</v>
      </c>
    </row>
    <row r="1975" spans="1:3" x14ac:dyDescent="0.25">
      <c r="A1975" s="2" t="s">
        <v>5969</v>
      </c>
      <c r="B1975" s="2" t="s">
        <v>30</v>
      </c>
      <c r="C1975" s="2">
        <v>6.1</v>
      </c>
    </row>
    <row r="1976" spans="1:3" x14ac:dyDescent="0.25">
      <c r="A1976" s="2" t="s">
        <v>5970</v>
      </c>
      <c r="B1976" s="2" t="s">
        <v>30</v>
      </c>
      <c r="C1976" s="2">
        <v>7.3</v>
      </c>
    </row>
    <row r="1977" spans="1:3" x14ac:dyDescent="0.25">
      <c r="A1977" s="2" t="s">
        <v>5971</v>
      </c>
      <c r="B1977" s="2" t="s">
        <v>30</v>
      </c>
      <c r="C1977" s="2">
        <v>7.2</v>
      </c>
    </row>
    <row r="1978" spans="1:3" x14ac:dyDescent="0.25">
      <c r="A1978" s="2" t="s">
        <v>1232</v>
      </c>
      <c r="B1978" s="2" t="s">
        <v>30</v>
      </c>
      <c r="C1978" s="2">
        <v>5.3</v>
      </c>
    </row>
    <row r="1979" spans="1:3" x14ac:dyDescent="0.25">
      <c r="A1979" s="2" t="s">
        <v>5972</v>
      </c>
      <c r="B1979" s="2" t="s">
        <v>30</v>
      </c>
      <c r="C1979" s="2">
        <v>6.1</v>
      </c>
    </row>
    <row r="1980" spans="1:3" x14ac:dyDescent="0.25">
      <c r="A1980" s="2" t="s">
        <v>5975</v>
      </c>
      <c r="B1980" s="2" t="s">
        <v>30</v>
      </c>
      <c r="C1980" s="2">
        <v>5.8</v>
      </c>
    </row>
    <row r="1981" spans="1:3" x14ac:dyDescent="0.25">
      <c r="A1981" s="2" t="s">
        <v>5976</v>
      </c>
      <c r="B1981" s="2" t="s">
        <v>30</v>
      </c>
      <c r="C1981" s="2">
        <v>5.7</v>
      </c>
    </row>
    <row r="1982" spans="1:3" x14ac:dyDescent="0.25">
      <c r="A1982" s="2" t="s">
        <v>5977</v>
      </c>
      <c r="B1982" s="2" t="s">
        <v>30</v>
      </c>
      <c r="C1982" s="2">
        <v>6.7</v>
      </c>
    </row>
    <row r="1983" spans="1:3" x14ac:dyDescent="0.25">
      <c r="A1983" s="2" t="s">
        <v>5979</v>
      </c>
      <c r="B1983" s="2" t="s">
        <v>30</v>
      </c>
      <c r="C1983" s="2">
        <v>6.5</v>
      </c>
    </row>
    <row r="1984" spans="1:3" x14ac:dyDescent="0.25">
      <c r="A1984" s="2" t="s">
        <v>5982</v>
      </c>
      <c r="B1984" s="2" t="s">
        <v>30</v>
      </c>
      <c r="C1984" s="2">
        <v>7.2</v>
      </c>
    </row>
    <row r="1985" spans="1:3" x14ac:dyDescent="0.25">
      <c r="A1985" s="2" t="s">
        <v>5983</v>
      </c>
      <c r="B1985" s="2" t="s">
        <v>30</v>
      </c>
      <c r="C1985" s="2">
        <v>7.6</v>
      </c>
    </row>
    <row r="1986" spans="1:3" x14ac:dyDescent="0.25">
      <c r="A1986" s="2" t="s">
        <v>5985</v>
      </c>
      <c r="B1986" s="2" t="s">
        <v>30</v>
      </c>
      <c r="C1986" s="2">
        <v>4.5999999999999996</v>
      </c>
    </row>
    <row r="1987" spans="1:3" x14ac:dyDescent="0.25">
      <c r="A1987" s="2" t="s">
        <v>5986</v>
      </c>
      <c r="B1987" s="2" t="s">
        <v>30</v>
      </c>
      <c r="C1987" s="2">
        <v>6.9</v>
      </c>
    </row>
    <row r="1988" spans="1:3" x14ac:dyDescent="0.25">
      <c r="A1988" s="2" t="s">
        <v>5988</v>
      </c>
      <c r="B1988" s="2" t="s">
        <v>30</v>
      </c>
      <c r="C1988" s="2">
        <v>6.6</v>
      </c>
    </row>
    <row r="1989" spans="1:3" x14ac:dyDescent="0.25">
      <c r="A1989" s="2" t="s">
        <v>5991</v>
      </c>
      <c r="B1989" s="2" t="s">
        <v>30</v>
      </c>
      <c r="C1989" s="2">
        <v>6.3</v>
      </c>
    </row>
    <row r="1990" spans="1:3" x14ac:dyDescent="0.25">
      <c r="A1990" s="2" t="s">
        <v>5993</v>
      </c>
      <c r="B1990" s="2" t="s">
        <v>30</v>
      </c>
      <c r="C1990" s="2">
        <v>6.2</v>
      </c>
    </row>
    <row r="1991" spans="1:3" x14ac:dyDescent="0.25">
      <c r="A1991" s="2" t="s">
        <v>5995</v>
      </c>
      <c r="B1991" s="2" t="s">
        <v>30</v>
      </c>
      <c r="C1991" s="2">
        <v>5.3</v>
      </c>
    </row>
    <row r="1992" spans="1:3" x14ac:dyDescent="0.25">
      <c r="A1992" s="2" t="s">
        <v>5996</v>
      </c>
      <c r="B1992" s="2" t="s">
        <v>30</v>
      </c>
      <c r="C1992" s="2">
        <v>7.3</v>
      </c>
    </row>
    <row r="1993" spans="1:3" x14ac:dyDescent="0.25">
      <c r="A1993" s="2" t="s">
        <v>5997</v>
      </c>
      <c r="B1993" s="2" t="s">
        <v>30</v>
      </c>
      <c r="C1993" s="2">
        <v>5.6</v>
      </c>
    </row>
    <row r="1994" spans="1:3" x14ac:dyDescent="0.25">
      <c r="A1994" s="2" t="s">
        <v>5999</v>
      </c>
      <c r="B1994" s="2" t="s">
        <v>30</v>
      </c>
      <c r="C1994" s="2">
        <v>6.2</v>
      </c>
    </row>
    <row r="1995" spans="1:3" x14ac:dyDescent="0.25">
      <c r="A1995" s="2" t="s">
        <v>6005</v>
      </c>
      <c r="B1995" s="2" t="s">
        <v>30</v>
      </c>
      <c r="C1995" s="2">
        <v>5.2</v>
      </c>
    </row>
    <row r="1996" spans="1:3" x14ac:dyDescent="0.25">
      <c r="A1996" s="2" t="s">
        <v>6008</v>
      </c>
      <c r="B1996" s="2" t="s">
        <v>30</v>
      </c>
      <c r="C1996" s="2">
        <v>5.3</v>
      </c>
    </row>
    <row r="1997" spans="1:3" x14ac:dyDescent="0.25">
      <c r="A1997" s="2" t="s">
        <v>6009</v>
      </c>
      <c r="B1997" s="2" t="s">
        <v>30</v>
      </c>
      <c r="C1997" s="2">
        <v>5.4</v>
      </c>
    </row>
    <row r="1998" spans="1:3" x14ac:dyDescent="0.25">
      <c r="A1998" s="2" t="s">
        <v>6012</v>
      </c>
      <c r="B1998" s="2" t="s">
        <v>30</v>
      </c>
      <c r="C1998" s="2">
        <v>4.9000000000000004</v>
      </c>
    </row>
    <row r="1999" spans="1:3" x14ac:dyDescent="0.25">
      <c r="A1999" s="2" t="s">
        <v>6014</v>
      </c>
      <c r="B1999" s="2" t="s">
        <v>30</v>
      </c>
      <c r="C1999" s="2">
        <v>5.5</v>
      </c>
    </row>
    <row r="2000" spans="1:3" x14ac:dyDescent="0.25">
      <c r="A2000" s="2" t="s">
        <v>6015</v>
      </c>
      <c r="B2000" s="2" t="s">
        <v>30</v>
      </c>
      <c r="C2000" s="2">
        <v>6.7</v>
      </c>
    </row>
    <row r="2001" spans="1:3" x14ac:dyDescent="0.25">
      <c r="A2001" s="2" t="s">
        <v>6016</v>
      </c>
      <c r="B2001" s="2" t="s">
        <v>30</v>
      </c>
      <c r="C2001" s="2">
        <v>3.9</v>
      </c>
    </row>
    <row r="2002" spans="1:3" x14ac:dyDescent="0.25">
      <c r="A2002" s="2" t="s">
        <v>6022</v>
      </c>
      <c r="B2002" s="2" t="s">
        <v>30</v>
      </c>
      <c r="C2002" s="2">
        <v>7.2</v>
      </c>
    </row>
    <row r="2003" spans="1:3" x14ac:dyDescent="0.25">
      <c r="A2003" s="2" t="s">
        <v>6025</v>
      </c>
      <c r="B2003" s="2" t="s">
        <v>30</v>
      </c>
      <c r="C2003" s="2">
        <v>5.0999999999999996</v>
      </c>
    </row>
    <row r="2004" spans="1:3" x14ac:dyDescent="0.25">
      <c r="A2004" s="2" t="s">
        <v>6026</v>
      </c>
      <c r="B2004" s="2" t="s">
        <v>30</v>
      </c>
      <c r="C2004" s="2">
        <v>6.5</v>
      </c>
    </row>
    <row r="2005" spans="1:3" x14ac:dyDescent="0.25">
      <c r="A2005" s="2" t="s">
        <v>6027</v>
      </c>
      <c r="B2005" s="2" t="s">
        <v>466</v>
      </c>
      <c r="C2005" s="2">
        <v>8.1999999999999993</v>
      </c>
    </row>
    <row r="2006" spans="1:3" x14ac:dyDescent="0.25">
      <c r="A2006" s="2" t="s">
        <v>6029</v>
      </c>
      <c r="B2006" s="2" t="s">
        <v>30</v>
      </c>
      <c r="C2006" s="2">
        <v>7.7</v>
      </c>
    </row>
    <row r="2007" spans="1:3" x14ac:dyDescent="0.25">
      <c r="A2007" s="2" t="s">
        <v>149</v>
      </c>
      <c r="B2007" s="2" t="s">
        <v>30</v>
      </c>
      <c r="C2007" s="2">
        <v>7.2</v>
      </c>
    </row>
    <row r="2008" spans="1:3" x14ac:dyDescent="0.25">
      <c r="A2008" s="2" t="s">
        <v>6031</v>
      </c>
      <c r="B2008" s="2" t="s">
        <v>30</v>
      </c>
      <c r="C2008" s="2">
        <v>6.1</v>
      </c>
    </row>
    <row r="2009" spans="1:3" x14ac:dyDescent="0.25">
      <c r="A2009" s="2" t="s">
        <v>6032</v>
      </c>
      <c r="B2009" s="2" t="s">
        <v>30</v>
      </c>
      <c r="C2009" s="2">
        <v>8.8000000000000007</v>
      </c>
    </row>
    <row r="2010" spans="1:3" x14ac:dyDescent="0.25">
      <c r="A2010" s="2" t="s">
        <v>6034</v>
      </c>
      <c r="B2010" s="2" t="s">
        <v>30</v>
      </c>
      <c r="C2010" s="2">
        <v>6.8</v>
      </c>
    </row>
    <row r="2011" spans="1:3" x14ac:dyDescent="0.25">
      <c r="A2011" s="2" t="s">
        <v>6036</v>
      </c>
      <c r="B2011" s="2" t="s">
        <v>30</v>
      </c>
      <c r="C2011" s="2">
        <v>6.8</v>
      </c>
    </row>
    <row r="2012" spans="1:3" x14ac:dyDescent="0.25">
      <c r="A2012" s="2" t="s">
        <v>6039</v>
      </c>
      <c r="B2012" s="2" t="s">
        <v>30</v>
      </c>
      <c r="C2012" s="2">
        <v>6.7</v>
      </c>
    </row>
    <row r="2013" spans="1:3" x14ac:dyDescent="0.25">
      <c r="A2013" s="2" t="s">
        <v>6041</v>
      </c>
      <c r="B2013" s="2" t="s">
        <v>30</v>
      </c>
      <c r="C2013" s="2">
        <v>7.1</v>
      </c>
    </row>
    <row r="2014" spans="1:3" x14ac:dyDescent="0.25">
      <c r="A2014" s="2" t="s">
        <v>6043</v>
      </c>
      <c r="B2014" s="2" t="s">
        <v>30</v>
      </c>
      <c r="C2014" s="2">
        <v>7.1</v>
      </c>
    </row>
    <row r="2015" spans="1:3" x14ac:dyDescent="0.25">
      <c r="A2015" s="2" t="s">
        <v>6044</v>
      </c>
      <c r="B2015" s="2" t="s">
        <v>30</v>
      </c>
      <c r="C2015" s="2">
        <v>6.1</v>
      </c>
    </row>
    <row r="2016" spans="1:3" x14ac:dyDescent="0.25">
      <c r="A2016" s="2" t="s">
        <v>6047</v>
      </c>
      <c r="B2016" s="2" t="s">
        <v>30</v>
      </c>
      <c r="C2016" s="2">
        <v>8</v>
      </c>
    </row>
    <row r="2017" spans="1:3" x14ac:dyDescent="0.25">
      <c r="A2017" s="2" t="s">
        <v>5776</v>
      </c>
      <c r="B2017" s="2" t="s">
        <v>30</v>
      </c>
      <c r="C2017" s="2">
        <v>7.5</v>
      </c>
    </row>
    <row r="2018" spans="1:3" x14ac:dyDescent="0.25">
      <c r="A2018" s="2" t="s">
        <v>6050</v>
      </c>
      <c r="B2018" s="2" t="s">
        <v>30</v>
      </c>
      <c r="C2018" s="2">
        <v>6.6</v>
      </c>
    </row>
    <row r="2019" spans="1:3" x14ac:dyDescent="0.25">
      <c r="A2019" s="2" t="s">
        <v>6054</v>
      </c>
      <c r="B2019" s="2" t="s">
        <v>30</v>
      </c>
      <c r="C2019" s="2">
        <v>5.4</v>
      </c>
    </row>
    <row r="2020" spans="1:3" x14ac:dyDescent="0.25">
      <c r="A2020" s="2" t="s">
        <v>6057</v>
      </c>
      <c r="B2020" s="2" t="s">
        <v>30</v>
      </c>
      <c r="C2020" s="2">
        <v>6.1</v>
      </c>
    </row>
    <row r="2021" spans="1:3" x14ac:dyDescent="0.25">
      <c r="A2021" s="2" t="s">
        <v>5155</v>
      </c>
      <c r="B2021" s="2" t="s">
        <v>30</v>
      </c>
      <c r="C2021" s="2">
        <v>6.1</v>
      </c>
    </row>
    <row r="2022" spans="1:3" x14ac:dyDescent="0.25">
      <c r="A2022" s="2" t="s">
        <v>6060</v>
      </c>
      <c r="B2022" s="2" t="s">
        <v>30</v>
      </c>
      <c r="C2022" s="2">
        <v>5.6</v>
      </c>
    </row>
    <row r="2023" spans="1:3" x14ac:dyDescent="0.25">
      <c r="A2023" s="2" t="s">
        <v>6062</v>
      </c>
      <c r="B2023" s="2" t="s">
        <v>30</v>
      </c>
      <c r="C2023" s="2">
        <v>5.8</v>
      </c>
    </row>
    <row r="2024" spans="1:3" x14ac:dyDescent="0.25">
      <c r="A2024" s="2" t="s">
        <v>6065</v>
      </c>
      <c r="B2024" s="2" t="s">
        <v>30</v>
      </c>
      <c r="C2024" s="2">
        <v>2.8</v>
      </c>
    </row>
    <row r="2025" spans="1:3" x14ac:dyDescent="0.25">
      <c r="A2025" s="2" t="s">
        <v>6068</v>
      </c>
      <c r="B2025" s="2" t="s">
        <v>30</v>
      </c>
      <c r="C2025" s="2">
        <v>6.7</v>
      </c>
    </row>
    <row r="2026" spans="1:3" x14ac:dyDescent="0.25">
      <c r="A2026" s="2" t="s">
        <v>6071</v>
      </c>
      <c r="B2026" s="2" t="s">
        <v>30</v>
      </c>
      <c r="C2026" s="2">
        <v>5.0999999999999996</v>
      </c>
    </row>
    <row r="2027" spans="1:3" x14ac:dyDescent="0.25">
      <c r="A2027" s="2" t="s">
        <v>6074</v>
      </c>
      <c r="B2027" s="2" t="s">
        <v>30</v>
      </c>
      <c r="C2027" s="2">
        <v>7.2</v>
      </c>
    </row>
    <row r="2028" spans="1:3" x14ac:dyDescent="0.25">
      <c r="A2028" s="2" t="s">
        <v>6077</v>
      </c>
      <c r="B2028" s="2" t="s">
        <v>30</v>
      </c>
      <c r="C2028" s="2">
        <v>6</v>
      </c>
    </row>
    <row r="2029" spans="1:3" x14ac:dyDescent="0.25">
      <c r="A2029" s="2" t="s">
        <v>6078</v>
      </c>
      <c r="B2029" s="2" t="s">
        <v>30</v>
      </c>
      <c r="C2029" s="2">
        <v>7.2</v>
      </c>
    </row>
    <row r="2030" spans="1:3" x14ac:dyDescent="0.25">
      <c r="A2030" s="2" t="s">
        <v>6081</v>
      </c>
      <c r="B2030" s="2" t="s">
        <v>965</v>
      </c>
      <c r="C2030" s="2">
        <v>6.7</v>
      </c>
    </row>
    <row r="2031" spans="1:3" x14ac:dyDescent="0.25">
      <c r="A2031" s="2" t="s">
        <v>6085</v>
      </c>
      <c r="B2031" s="2" t="s">
        <v>30</v>
      </c>
      <c r="C2031" s="2">
        <v>6.3</v>
      </c>
    </row>
    <row r="2032" spans="1:3" x14ac:dyDescent="0.25">
      <c r="A2032" s="2" t="s">
        <v>6088</v>
      </c>
      <c r="B2032" s="2" t="s">
        <v>30</v>
      </c>
      <c r="C2032" s="2">
        <v>6.2</v>
      </c>
    </row>
    <row r="2033" spans="1:3" x14ac:dyDescent="0.25">
      <c r="A2033" s="2" t="s">
        <v>6093</v>
      </c>
      <c r="B2033" s="2" t="s">
        <v>30</v>
      </c>
      <c r="C2033" s="2">
        <v>6.2</v>
      </c>
    </row>
    <row r="2034" spans="1:3" x14ac:dyDescent="0.25">
      <c r="A2034" s="2" t="s">
        <v>6098</v>
      </c>
      <c r="B2034" s="2" t="s">
        <v>1272</v>
      </c>
      <c r="C2034" s="2">
        <v>6.9</v>
      </c>
    </row>
    <row r="2035" spans="1:3" x14ac:dyDescent="0.25">
      <c r="A2035" s="2" t="s">
        <v>6101</v>
      </c>
      <c r="B2035" s="2" t="s">
        <v>30</v>
      </c>
      <c r="C2035" s="2">
        <v>6.8</v>
      </c>
    </row>
    <row r="2036" spans="1:3" x14ac:dyDescent="0.25">
      <c r="A2036" s="2" t="s">
        <v>6106</v>
      </c>
      <c r="B2036" s="2" t="s">
        <v>30</v>
      </c>
      <c r="C2036" s="2">
        <v>7.1</v>
      </c>
    </row>
    <row r="2037" spans="1:3" x14ac:dyDescent="0.25">
      <c r="A2037" s="2" t="s">
        <v>6110</v>
      </c>
      <c r="B2037" s="2" t="s">
        <v>30</v>
      </c>
      <c r="C2037" s="2">
        <v>7.1</v>
      </c>
    </row>
    <row r="2038" spans="1:3" x14ac:dyDescent="0.25">
      <c r="A2038" s="2" t="s">
        <v>6112</v>
      </c>
      <c r="B2038" s="2" t="s">
        <v>30</v>
      </c>
      <c r="C2038" s="2">
        <v>7</v>
      </c>
    </row>
    <row r="2039" spans="1:3" x14ac:dyDescent="0.25">
      <c r="A2039" s="2" t="s">
        <v>6114</v>
      </c>
      <c r="B2039" s="2" t="s">
        <v>30</v>
      </c>
      <c r="C2039" s="2">
        <v>7.1</v>
      </c>
    </row>
    <row r="2040" spans="1:3" x14ac:dyDescent="0.25">
      <c r="A2040" s="2" t="s">
        <v>6115</v>
      </c>
      <c r="B2040" s="2" t="s">
        <v>30</v>
      </c>
      <c r="C2040" s="2">
        <v>6.4</v>
      </c>
    </row>
    <row r="2041" spans="1:3" x14ac:dyDescent="0.25">
      <c r="A2041" s="2" t="s">
        <v>6116</v>
      </c>
      <c r="B2041" s="2" t="s">
        <v>30</v>
      </c>
      <c r="C2041" s="2">
        <v>7</v>
      </c>
    </row>
    <row r="2042" spans="1:3" x14ac:dyDescent="0.25">
      <c r="A2042" s="2" t="s">
        <v>6118</v>
      </c>
      <c r="B2042" s="2" t="s">
        <v>30</v>
      </c>
      <c r="C2042" s="2">
        <v>6.2</v>
      </c>
    </row>
    <row r="2043" spans="1:3" x14ac:dyDescent="0.25">
      <c r="A2043" s="2" t="s">
        <v>6119</v>
      </c>
      <c r="B2043" s="2" t="s">
        <v>30</v>
      </c>
      <c r="C2043" s="2">
        <v>7.5</v>
      </c>
    </row>
    <row r="2044" spans="1:3" x14ac:dyDescent="0.25">
      <c r="A2044" s="2" t="s">
        <v>6122</v>
      </c>
      <c r="B2044" s="2" t="s">
        <v>30</v>
      </c>
      <c r="C2044" s="2">
        <v>4.8</v>
      </c>
    </row>
    <row r="2045" spans="1:3" x14ac:dyDescent="0.25">
      <c r="A2045" s="2" t="s">
        <v>6124</v>
      </c>
      <c r="B2045" s="2" t="s">
        <v>30</v>
      </c>
      <c r="C2045" s="2">
        <v>8.1</v>
      </c>
    </row>
    <row r="2046" spans="1:3" x14ac:dyDescent="0.25">
      <c r="A2046" s="2" t="s">
        <v>6127</v>
      </c>
      <c r="B2046" s="2" t="s">
        <v>30</v>
      </c>
      <c r="C2046" s="2">
        <v>7.3</v>
      </c>
    </row>
    <row r="2047" spans="1:3" x14ac:dyDescent="0.25">
      <c r="A2047" s="2" t="s">
        <v>6129</v>
      </c>
      <c r="B2047" s="2" t="s">
        <v>30</v>
      </c>
      <c r="C2047" s="2">
        <v>5.8</v>
      </c>
    </row>
    <row r="2048" spans="1:3" x14ac:dyDescent="0.25">
      <c r="A2048" s="2" t="s">
        <v>6132</v>
      </c>
      <c r="B2048" s="2" t="s">
        <v>30</v>
      </c>
      <c r="C2048" s="2">
        <v>7.6</v>
      </c>
    </row>
    <row r="2049" spans="1:3" x14ac:dyDescent="0.25">
      <c r="A2049" s="2" t="s">
        <v>6135</v>
      </c>
      <c r="B2049" s="2" t="s">
        <v>30</v>
      </c>
      <c r="C2049" s="2">
        <v>5.6</v>
      </c>
    </row>
    <row r="2050" spans="1:3" x14ac:dyDescent="0.25">
      <c r="A2050" s="2" t="s">
        <v>6137</v>
      </c>
      <c r="B2050" s="2" t="s">
        <v>30</v>
      </c>
      <c r="C2050" s="2">
        <v>7</v>
      </c>
    </row>
    <row r="2051" spans="1:3" x14ac:dyDescent="0.25">
      <c r="A2051" s="2" t="s">
        <v>6139</v>
      </c>
      <c r="B2051" s="2" t="s">
        <v>30</v>
      </c>
      <c r="C2051" s="2">
        <v>6.6</v>
      </c>
    </row>
    <row r="2052" spans="1:3" x14ac:dyDescent="0.25">
      <c r="A2052" s="2" t="s">
        <v>6140</v>
      </c>
      <c r="B2052" s="2" t="s">
        <v>30</v>
      </c>
      <c r="C2052" s="2">
        <v>6.5</v>
      </c>
    </row>
    <row r="2053" spans="1:3" x14ac:dyDescent="0.25">
      <c r="A2053" s="2" t="s">
        <v>6141</v>
      </c>
      <c r="B2053" s="2" t="s">
        <v>30</v>
      </c>
      <c r="C2053" s="2">
        <v>7.4</v>
      </c>
    </row>
    <row r="2054" spans="1:3" x14ac:dyDescent="0.25">
      <c r="A2054" s="2" t="s">
        <v>6144</v>
      </c>
      <c r="B2054" s="2" t="s">
        <v>30</v>
      </c>
      <c r="C2054" s="2">
        <v>4.5999999999999996</v>
      </c>
    </row>
    <row r="2055" spans="1:3" x14ac:dyDescent="0.25">
      <c r="A2055" s="2" t="s">
        <v>6148</v>
      </c>
      <c r="B2055" s="2" t="s">
        <v>30</v>
      </c>
      <c r="C2055" s="2">
        <v>6.4</v>
      </c>
    </row>
    <row r="2056" spans="1:3" x14ac:dyDescent="0.25">
      <c r="A2056" s="2" t="s">
        <v>3703</v>
      </c>
      <c r="B2056" s="2" t="s">
        <v>30</v>
      </c>
      <c r="C2056" s="2">
        <v>6</v>
      </c>
    </row>
    <row r="2057" spans="1:3" x14ac:dyDescent="0.25">
      <c r="A2057" s="2" t="s">
        <v>6153</v>
      </c>
      <c r="B2057" s="2" t="s">
        <v>30</v>
      </c>
      <c r="C2057" s="2">
        <v>6.4</v>
      </c>
    </row>
    <row r="2058" spans="1:3" x14ac:dyDescent="0.25">
      <c r="A2058" s="2" t="s">
        <v>6156</v>
      </c>
      <c r="B2058" s="2" t="s">
        <v>30</v>
      </c>
      <c r="C2058" s="2">
        <v>5.9</v>
      </c>
    </row>
    <row r="2059" spans="1:3" x14ac:dyDescent="0.25">
      <c r="A2059" s="2" t="s">
        <v>6159</v>
      </c>
      <c r="B2059" s="2" t="s">
        <v>30</v>
      </c>
      <c r="C2059" s="2">
        <v>6.4</v>
      </c>
    </row>
    <row r="2060" spans="1:3" x14ac:dyDescent="0.25">
      <c r="A2060" s="2" t="s">
        <v>6160</v>
      </c>
      <c r="B2060" s="2" t="s">
        <v>30</v>
      </c>
      <c r="C2060" s="2">
        <v>6.6</v>
      </c>
    </row>
    <row r="2061" spans="1:3" x14ac:dyDescent="0.25">
      <c r="A2061" s="2" t="s">
        <v>6161</v>
      </c>
      <c r="B2061" s="2" t="s">
        <v>30</v>
      </c>
      <c r="C2061" s="2">
        <v>6.9</v>
      </c>
    </row>
    <row r="2062" spans="1:3" x14ac:dyDescent="0.25">
      <c r="A2062" s="2" t="s">
        <v>1096</v>
      </c>
      <c r="B2062" s="2" t="s">
        <v>30</v>
      </c>
      <c r="C2062" s="2">
        <v>6.9</v>
      </c>
    </row>
    <row r="2063" spans="1:3" x14ac:dyDescent="0.25">
      <c r="A2063" s="2" t="s">
        <v>6165</v>
      </c>
      <c r="B2063" s="2" t="s">
        <v>30</v>
      </c>
      <c r="C2063" s="2">
        <v>5.8</v>
      </c>
    </row>
    <row r="2064" spans="1:3" x14ac:dyDescent="0.25">
      <c r="A2064" s="2" t="s">
        <v>6167</v>
      </c>
      <c r="B2064" s="2" t="s">
        <v>30</v>
      </c>
      <c r="C2064" s="2">
        <v>6.4</v>
      </c>
    </row>
    <row r="2065" spans="1:3" x14ac:dyDescent="0.25">
      <c r="A2065" s="2" t="s">
        <v>6170</v>
      </c>
      <c r="B2065" s="2" t="s">
        <v>30</v>
      </c>
      <c r="C2065" s="2">
        <v>5.3</v>
      </c>
    </row>
    <row r="2066" spans="1:3" x14ac:dyDescent="0.25">
      <c r="A2066" s="2" t="s">
        <v>6172</v>
      </c>
      <c r="B2066" s="2" t="s">
        <v>30</v>
      </c>
      <c r="C2066" s="2">
        <v>6.5</v>
      </c>
    </row>
    <row r="2067" spans="1:3" x14ac:dyDescent="0.25">
      <c r="A2067" s="2" t="s">
        <v>6174</v>
      </c>
      <c r="B2067" s="2" t="s">
        <v>30</v>
      </c>
      <c r="C2067" s="2">
        <v>5.7</v>
      </c>
    </row>
    <row r="2068" spans="1:3" x14ac:dyDescent="0.25">
      <c r="A2068" s="2" t="s">
        <v>6175</v>
      </c>
      <c r="B2068" s="2" t="s">
        <v>30</v>
      </c>
      <c r="C2068" s="2">
        <v>6.7</v>
      </c>
    </row>
    <row r="2069" spans="1:3" x14ac:dyDescent="0.25">
      <c r="A2069" s="2" t="s">
        <v>6177</v>
      </c>
      <c r="B2069" s="2" t="s">
        <v>30</v>
      </c>
      <c r="C2069" s="2">
        <v>3.9</v>
      </c>
    </row>
    <row r="2070" spans="1:3" x14ac:dyDescent="0.25">
      <c r="A2070" s="2" t="s">
        <v>6179</v>
      </c>
      <c r="B2070" s="2" t="s">
        <v>30</v>
      </c>
      <c r="C2070" s="2">
        <v>4.0999999999999996</v>
      </c>
    </row>
    <row r="2071" spans="1:3" x14ac:dyDescent="0.25">
      <c r="A2071" s="2" t="s">
        <v>6184</v>
      </c>
      <c r="B2071" s="2" t="s">
        <v>30</v>
      </c>
      <c r="C2071" s="2">
        <v>6.2</v>
      </c>
    </row>
    <row r="2072" spans="1:3" x14ac:dyDescent="0.25">
      <c r="A2072" s="2" t="s">
        <v>6186</v>
      </c>
      <c r="B2072" s="2" t="s">
        <v>30</v>
      </c>
      <c r="C2072" s="2">
        <v>3.8</v>
      </c>
    </row>
    <row r="2073" spans="1:3" x14ac:dyDescent="0.25">
      <c r="A2073" s="2" t="s">
        <v>6187</v>
      </c>
      <c r="B2073" s="2" t="s">
        <v>30</v>
      </c>
      <c r="C2073" s="2">
        <v>5.0999999999999996</v>
      </c>
    </row>
    <row r="2074" spans="1:3" x14ac:dyDescent="0.25">
      <c r="A2074" s="2" t="s">
        <v>6189</v>
      </c>
      <c r="B2074" s="2" t="s">
        <v>30</v>
      </c>
      <c r="C2074" s="2">
        <v>6.4</v>
      </c>
    </row>
    <row r="2075" spans="1:3" x14ac:dyDescent="0.25">
      <c r="A2075" s="2" t="s">
        <v>6191</v>
      </c>
      <c r="B2075" s="2" t="s">
        <v>6192</v>
      </c>
      <c r="C2075" s="2">
        <v>7.8</v>
      </c>
    </row>
    <row r="2076" spans="1:3" x14ac:dyDescent="0.25">
      <c r="A2076" s="2" t="s">
        <v>6196</v>
      </c>
      <c r="B2076" s="2" t="s">
        <v>965</v>
      </c>
      <c r="C2076" s="2">
        <v>7.8</v>
      </c>
    </row>
    <row r="2077" spans="1:3" x14ac:dyDescent="0.25">
      <c r="A2077" s="2" t="s">
        <v>6198</v>
      </c>
      <c r="B2077" s="2" t="s">
        <v>30</v>
      </c>
      <c r="C2077" s="2">
        <v>6.1</v>
      </c>
    </row>
    <row r="2078" spans="1:3" x14ac:dyDescent="0.25">
      <c r="A2078" s="2" t="s">
        <v>6199</v>
      </c>
      <c r="B2078" s="2" t="s">
        <v>30</v>
      </c>
      <c r="C2078" s="2">
        <v>5.8</v>
      </c>
    </row>
    <row r="2079" spans="1:3" x14ac:dyDescent="0.25">
      <c r="A2079" s="2" t="s">
        <v>6203</v>
      </c>
      <c r="B2079" s="2" t="s">
        <v>30</v>
      </c>
      <c r="C2079" s="2">
        <v>6.3</v>
      </c>
    </row>
    <row r="2080" spans="1:3" x14ac:dyDescent="0.25">
      <c r="A2080" s="2" t="s">
        <v>6206</v>
      </c>
      <c r="B2080" s="2" t="s">
        <v>30</v>
      </c>
      <c r="C2080" s="2">
        <v>7.7</v>
      </c>
    </row>
    <row r="2081" spans="1:3" x14ac:dyDescent="0.25">
      <c r="A2081" s="2" t="s">
        <v>6209</v>
      </c>
      <c r="B2081" s="2" t="s">
        <v>30</v>
      </c>
      <c r="C2081" s="2">
        <v>5.4</v>
      </c>
    </row>
    <row r="2082" spans="1:3" x14ac:dyDescent="0.25">
      <c r="A2082" s="2" t="s">
        <v>6213</v>
      </c>
      <c r="B2082" s="2" t="s">
        <v>965</v>
      </c>
      <c r="C2082" s="2">
        <v>7.3</v>
      </c>
    </row>
    <row r="2083" spans="1:3" x14ac:dyDescent="0.25">
      <c r="A2083" s="2" t="s">
        <v>6215</v>
      </c>
      <c r="B2083" s="2" t="s">
        <v>30</v>
      </c>
      <c r="C2083" s="2">
        <v>6.8</v>
      </c>
    </row>
    <row r="2084" spans="1:3" x14ac:dyDescent="0.25">
      <c r="A2084" s="2" t="s">
        <v>6217</v>
      </c>
      <c r="B2084" s="2" t="s">
        <v>30</v>
      </c>
      <c r="C2084" s="2">
        <v>7.3</v>
      </c>
    </row>
    <row r="2085" spans="1:3" x14ac:dyDescent="0.25">
      <c r="A2085" s="2" t="s">
        <v>6218</v>
      </c>
      <c r="B2085" s="2" t="s">
        <v>30</v>
      </c>
      <c r="C2085" s="2">
        <v>6.5</v>
      </c>
    </row>
    <row r="2086" spans="1:3" x14ac:dyDescent="0.25">
      <c r="A2086" s="2" t="s">
        <v>6219</v>
      </c>
      <c r="B2086" s="2" t="s">
        <v>30</v>
      </c>
      <c r="C2086" s="2">
        <v>7.2</v>
      </c>
    </row>
    <row r="2087" spans="1:3" x14ac:dyDescent="0.25">
      <c r="A2087" s="2" t="s">
        <v>6224</v>
      </c>
      <c r="B2087" s="2" t="s">
        <v>1783</v>
      </c>
      <c r="C2087" s="2">
        <v>6.7</v>
      </c>
    </row>
    <row r="2088" spans="1:3" x14ac:dyDescent="0.25">
      <c r="A2088" s="2" t="s">
        <v>6227</v>
      </c>
      <c r="B2088" s="2" t="s">
        <v>30</v>
      </c>
      <c r="C2088" s="2">
        <v>6.3</v>
      </c>
    </row>
    <row r="2089" spans="1:3" x14ac:dyDescent="0.25">
      <c r="A2089" s="2" t="s">
        <v>6230</v>
      </c>
      <c r="B2089" s="2" t="s">
        <v>30</v>
      </c>
      <c r="C2089" s="2">
        <v>5.9</v>
      </c>
    </row>
    <row r="2090" spans="1:3" x14ac:dyDescent="0.25">
      <c r="A2090" s="2" t="s">
        <v>6234</v>
      </c>
      <c r="B2090" s="2" t="s">
        <v>30</v>
      </c>
      <c r="C2090" s="2">
        <v>7.8</v>
      </c>
    </row>
    <row r="2091" spans="1:3" x14ac:dyDescent="0.25">
      <c r="A2091" s="2" t="s">
        <v>6235</v>
      </c>
      <c r="B2091" s="2" t="s">
        <v>30</v>
      </c>
      <c r="C2091" s="2">
        <v>7.4</v>
      </c>
    </row>
    <row r="2092" spans="1:3" x14ac:dyDescent="0.25">
      <c r="A2092" s="2" t="s">
        <v>6237</v>
      </c>
      <c r="B2092" s="2" t="s">
        <v>30</v>
      </c>
      <c r="C2092" s="2">
        <v>4.8</v>
      </c>
    </row>
    <row r="2093" spans="1:3" x14ac:dyDescent="0.25">
      <c r="A2093" s="2" t="s">
        <v>6239</v>
      </c>
      <c r="B2093" s="2" t="s">
        <v>30</v>
      </c>
      <c r="C2093" s="2">
        <v>6.3</v>
      </c>
    </row>
    <row r="2094" spans="1:3" x14ac:dyDescent="0.25">
      <c r="A2094" s="2" t="s">
        <v>6241</v>
      </c>
      <c r="B2094" s="2" t="s">
        <v>30</v>
      </c>
      <c r="C2094" s="2">
        <v>7.8</v>
      </c>
    </row>
    <row r="2095" spans="1:3" x14ac:dyDescent="0.25">
      <c r="A2095" s="2" t="s">
        <v>6242</v>
      </c>
      <c r="B2095" s="2" t="s">
        <v>30</v>
      </c>
      <c r="C2095" s="2">
        <v>7.5</v>
      </c>
    </row>
    <row r="2096" spans="1:3" x14ac:dyDescent="0.25">
      <c r="A2096" s="2" t="s">
        <v>6243</v>
      </c>
      <c r="B2096" s="2" t="s">
        <v>30</v>
      </c>
      <c r="C2096" s="2">
        <v>6</v>
      </c>
    </row>
    <row r="2097" spans="1:3" x14ac:dyDescent="0.25">
      <c r="A2097" s="2" t="s">
        <v>6245</v>
      </c>
      <c r="B2097" s="2" t="s">
        <v>30</v>
      </c>
      <c r="C2097" s="2">
        <v>6.8</v>
      </c>
    </row>
    <row r="2098" spans="1:3" x14ac:dyDescent="0.25">
      <c r="A2098" s="2" t="s">
        <v>6247</v>
      </c>
      <c r="B2098" s="2" t="s">
        <v>30</v>
      </c>
      <c r="C2098" s="2">
        <v>6.6</v>
      </c>
    </row>
    <row r="2099" spans="1:3" x14ac:dyDescent="0.25">
      <c r="A2099" s="2" t="s">
        <v>6251</v>
      </c>
      <c r="B2099" s="2" t="s">
        <v>30</v>
      </c>
      <c r="C2099" s="2">
        <v>4.5999999999999996</v>
      </c>
    </row>
    <row r="2100" spans="1:3" x14ac:dyDescent="0.25">
      <c r="A2100" s="2" t="s">
        <v>6253</v>
      </c>
      <c r="B2100" s="2" t="s">
        <v>30</v>
      </c>
      <c r="C2100" s="2">
        <v>7.1</v>
      </c>
    </row>
    <row r="2101" spans="1:3" x14ac:dyDescent="0.25">
      <c r="A2101" s="2" t="s">
        <v>6255</v>
      </c>
      <c r="B2101" s="2" t="s">
        <v>30</v>
      </c>
      <c r="C2101" s="2">
        <v>6.1</v>
      </c>
    </row>
    <row r="2102" spans="1:3" x14ac:dyDescent="0.25">
      <c r="A2102" s="2" t="s">
        <v>6256</v>
      </c>
      <c r="B2102" s="2" t="s">
        <v>30</v>
      </c>
      <c r="C2102" s="2">
        <v>6.7</v>
      </c>
    </row>
    <row r="2103" spans="1:3" x14ac:dyDescent="0.25">
      <c r="A2103" s="2" t="s">
        <v>6258</v>
      </c>
      <c r="B2103" s="2" t="s">
        <v>30</v>
      </c>
      <c r="C2103" s="2">
        <v>7.1</v>
      </c>
    </row>
    <row r="2104" spans="1:3" x14ac:dyDescent="0.25">
      <c r="A2104" s="2" t="s">
        <v>6261</v>
      </c>
      <c r="B2104" s="2" t="s">
        <v>30</v>
      </c>
      <c r="C2104" s="2">
        <v>5.8</v>
      </c>
    </row>
    <row r="2105" spans="1:3" x14ac:dyDescent="0.25">
      <c r="A2105" s="2" t="s">
        <v>6263</v>
      </c>
      <c r="B2105" s="2" t="s">
        <v>30</v>
      </c>
      <c r="C2105" s="2">
        <v>6.7</v>
      </c>
    </row>
    <row r="2106" spans="1:3" x14ac:dyDescent="0.25">
      <c r="A2106" s="2" t="s">
        <v>6265</v>
      </c>
      <c r="B2106" s="2" t="s">
        <v>30</v>
      </c>
      <c r="C2106" s="2">
        <v>5.8</v>
      </c>
    </row>
    <row r="2107" spans="1:3" x14ac:dyDescent="0.25">
      <c r="A2107" s="2" t="s">
        <v>6267</v>
      </c>
      <c r="B2107" s="2" t="s">
        <v>30</v>
      </c>
      <c r="C2107" s="2">
        <v>6.8</v>
      </c>
    </row>
    <row r="2108" spans="1:3" x14ac:dyDescent="0.25">
      <c r="A2108" s="2" t="s">
        <v>6268</v>
      </c>
      <c r="B2108" s="2" t="s">
        <v>30</v>
      </c>
      <c r="C2108" s="2">
        <v>8.5</v>
      </c>
    </row>
    <row r="2109" spans="1:3" x14ac:dyDescent="0.25">
      <c r="A2109" s="2" t="s">
        <v>6269</v>
      </c>
      <c r="B2109" s="2" t="s">
        <v>30</v>
      </c>
      <c r="C2109" s="2">
        <v>6.6</v>
      </c>
    </row>
    <row r="2110" spans="1:3" x14ac:dyDescent="0.25">
      <c r="A2110" s="2" t="s">
        <v>6271</v>
      </c>
      <c r="B2110" s="2" t="s">
        <v>30</v>
      </c>
      <c r="C2110" s="2">
        <v>7.7</v>
      </c>
    </row>
    <row r="2111" spans="1:3" x14ac:dyDescent="0.25">
      <c r="A2111" s="2" t="s">
        <v>6274</v>
      </c>
      <c r="B2111" s="2" t="s">
        <v>30</v>
      </c>
      <c r="C2111" s="2">
        <v>4.7</v>
      </c>
    </row>
    <row r="2112" spans="1:3" x14ac:dyDescent="0.25">
      <c r="A2112" s="2" t="s">
        <v>6275</v>
      </c>
      <c r="B2112" s="2" t="s">
        <v>30</v>
      </c>
      <c r="C2112" s="2">
        <v>6.4</v>
      </c>
    </row>
    <row r="2113" spans="1:3" x14ac:dyDescent="0.25">
      <c r="A2113" s="2" t="s">
        <v>6277</v>
      </c>
      <c r="B2113" s="2" t="s">
        <v>30</v>
      </c>
      <c r="C2113" s="2">
        <v>5.5</v>
      </c>
    </row>
    <row r="2114" spans="1:3" x14ac:dyDescent="0.25">
      <c r="A2114" s="2" t="s">
        <v>6279</v>
      </c>
      <c r="B2114" s="2" t="s">
        <v>30</v>
      </c>
      <c r="C2114" s="2">
        <v>8.6</v>
      </c>
    </row>
    <row r="2115" spans="1:3" x14ac:dyDescent="0.25">
      <c r="A2115" s="2" t="s">
        <v>6281</v>
      </c>
      <c r="B2115" s="2" t="s">
        <v>30</v>
      </c>
      <c r="C2115" s="2">
        <v>7</v>
      </c>
    </row>
    <row r="2116" spans="1:3" x14ac:dyDescent="0.25">
      <c r="A2116" s="2" t="s">
        <v>6286</v>
      </c>
      <c r="B2116" s="2" t="s">
        <v>30</v>
      </c>
      <c r="C2116" s="2">
        <v>7.1</v>
      </c>
    </row>
    <row r="2117" spans="1:3" x14ac:dyDescent="0.25">
      <c r="A2117" s="2" t="s">
        <v>6290</v>
      </c>
      <c r="B2117" s="2" t="s">
        <v>30</v>
      </c>
      <c r="C2117" s="2">
        <v>5.7</v>
      </c>
    </row>
    <row r="2118" spans="1:3" x14ac:dyDescent="0.25">
      <c r="A2118" s="2" t="s">
        <v>6293</v>
      </c>
      <c r="B2118" s="2" t="s">
        <v>30</v>
      </c>
      <c r="C2118" s="2">
        <v>3.7</v>
      </c>
    </row>
    <row r="2119" spans="1:3" x14ac:dyDescent="0.25">
      <c r="A2119" s="2" t="s">
        <v>6295</v>
      </c>
      <c r="B2119" s="2" t="s">
        <v>30</v>
      </c>
      <c r="C2119" s="2">
        <v>7.5</v>
      </c>
    </row>
    <row r="2120" spans="1:3" x14ac:dyDescent="0.25">
      <c r="A2120" s="2" t="s">
        <v>6297</v>
      </c>
      <c r="B2120" s="2" t="s">
        <v>30</v>
      </c>
      <c r="C2120" s="2">
        <v>4.5999999999999996</v>
      </c>
    </row>
    <row r="2121" spans="1:3" x14ac:dyDescent="0.25">
      <c r="A2121" s="2" t="s">
        <v>6299</v>
      </c>
      <c r="B2121" s="2" t="s">
        <v>30</v>
      </c>
      <c r="C2121" s="2">
        <v>4.9000000000000004</v>
      </c>
    </row>
    <row r="2122" spans="1:3" x14ac:dyDescent="0.25">
      <c r="A2122" s="2" t="s">
        <v>4168</v>
      </c>
      <c r="B2122" s="2" t="s">
        <v>30</v>
      </c>
      <c r="C2122" s="2">
        <v>6.9</v>
      </c>
    </row>
    <row r="2123" spans="1:3" x14ac:dyDescent="0.25">
      <c r="A2123" s="2" t="s">
        <v>6300</v>
      </c>
      <c r="B2123" s="2" t="s">
        <v>30</v>
      </c>
      <c r="C2123" s="2">
        <v>7.1</v>
      </c>
    </row>
    <row r="2124" spans="1:3" x14ac:dyDescent="0.25">
      <c r="A2124" s="2" t="s">
        <v>6302</v>
      </c>
      <c r="B2124" s="2" t="s">
        <v>30</v>
      </c>
      <c r="C2124" s="2">
        <v>5.8</v>
      </c>
    </row>
    <row r="2125" spans="1:3" x14ac:dyDescent="0.25">
      <c r="A2125" s="2" t="s">
        <v>5133</v>
      </c>
      <c r="B2125" s="2" t="s">
        <v>30</v>
      </c>
      <c r="C2125" s="2">
        <v>7</v>
      </c>
    </row>
    <row r="2126" spans="1:3" x14ac:dyDescent="0.25">
      <c r="A2126" s="2" t="s">
        <v>6303</v>
      </c>
      <c r="B2126" s="2" t="s">
        <v>30</v>
      </c>
      <c r="C2126" s="2">
        <v>5.4</v>
      </c>
    </row>
    <row r="2127" spans="1:3" x14ac:dyDescent="0.25">
      <c r="A2127" s="2" t="s">
        <v>6306</v>
      </c>
      <c r="B2127" s="2" t="s">
        <v>30</v>
      </c>
      <c r="C2127" s="2">
        <v>7.3</v>
      </c>
    </row>
    <row r="2128" spans="1:3" x14ac:dyDescent="0.25">
      <c r="A2128" s="2" t="s">
        <v>6309</v>
      </c>
      <c r="B2128" s="2" t="s">
        <v>30</v>
      </c>
      <c r="C2128" s="2">
        <v>7.1</v>
      </c>
    </row>
    <row r="2129" spans="1:3" x14ac:dyDescent="0.25">
      <c r="A2129" s="2" t="s">
        <v>6313</v>
      </c>
      <c r="B2129" s="2" t="s">
        <v>30</v>
      </c>
      <c r="C2129" s="2">
        <v>5.8</v>
      </c>
    </row>
    <row r="2130" spans="1:3" x14ac:dyDescent="0.25">
      <c r="A2130" s="2" t="s">
        <v>6316</v>
      </c>
      <c r="B2130" s="2" t="s">
        <v>30</v>
      </c>
      <c r="C2130" s="2">
        <v>8.1</v>
      </c>
    </row>
    <row r="2131" spans="1:3" x14ac:dyDescent="0.25">
      <c r="A2131" s="2" t="s">
        <v>6318</v>
      </c>
      <c r="B2131" s="2" t="s">
        <v>30</v>
      </c>
      <c r="C2131" s="2">
        <v>5.7</v>
      </c>
    </row>
    <row r="2132" spans="1:3" x14ac:dyDescent="0.25">
      <c r="A2132" s="2" t="s">
        <v>6320</v>
      </c>
      <c r="B2132" s="2" t="s">
        <v>30</v>
      </c>
      <c r="C2132" s="2">
        <v>4.4000000000000004</v>
      </c>
    </row>
    <row r="2133" spans="1:3" x14ac:dyDescent="0.25">
      <c r="A2133" s="2" t="s">
        <v>6322</v>
      </c>
      <c r="B2133" s="2" t="s">
        <v>30</v>
      </c>
      <c r="C2133" s="2">
        <v>7.9</v>
      </c>
    </row>
    <row r="2134" spans="1:3" x14ac:dyDescent="0.25">
      <c r="A2134" s="2" t="s">
        <v>6324</v>
      </c>
      <c r="B2134" s="2" t="s">
        <v>30</v>
      </c>
      <c r="C2134" s="2">
        <v>7.6</v>
      </c>
    </row>
    <row r="2135" spans="1:3" x14ac:dyDescent="0.25">
      <c r="A2135" s="2" t="s">
        <v>6326</v>
      </c>
      <c r="B2135" s="2" t="s">
        <v>30</v>
      </c>
      <c r="C2135" s="2">
        <v>4.8</v>
      </c>
    </row>
    <row r="2136" spans="1:3" x14ac:dyDescent="0.25">
      <c r="A2136" s="2" t="s">
        <v>6329</v>
      </c>
      <c r="B2136" s="2" t="s">
        <v>30</v>
      </c>
      <c r="C2136" s="2">
        <v>7.8</v>
      </c>
    </row>
    <row r="2137" spans="1:3" x14ac:dyDescent="0.25">
      <c r="A2137" s="2" t="s">
        <v>6332</v>
      </c>
      <c r="B2137" s="2" t="s">
        <v>30</v>
      </c>
      <c r="C2137" s="2">
        <v>6.7</v>
      </c>
    </row>
    <row r="2138" spans="1:3" x14ac:dyDescent="0.25">
      <c r="A2138" s="2" t="s">
        <v>6334</v>
      </c>
      <c r="B2138" s="2" t="s">
        <v>30</v>
      </c>
      <c r="C2138" s="2">
        <v>2.7</v>
      </c>
    </row>
    <row r="2139" spans="1:3" x14ac:dyDescent="0.25">
      <c r="A2139" s="2" t="s">
        <v>6336</v>
      </c>
      <c r="B2139" s="2" t="s">
        <v>30</v>
      </c>
      <c r="C2139" s="2">
        <v>5.8</v>
      </c>
    </row>
    <row r="2140" spans="1:3" x14ac:dyDescent="0.25">
      <c r="A2140" s="2" t="s">
        <v>6338</v>
      </c>
      <c r="B2140" s="2" t="s">
        <v>30</v>
      </c>
      <c r="C2140" s="2">
        <v>7.5</v>
      </c>
    </row>
    <row r="2141" spans="1:3" x14ac:dyDescent="0.25">
      <c r="A2141" s="2" t="s">
        <v>6342</v>
      </c>
      <c r="B2141" s="2" t="s">
        <v>30</v>
      </c>
      <c r="C2141" s="2">
        <v>5.4</v>
      </c>
    </row>
    <row r="2142" spans="1:3" x14ac:dyDescent="0.25">
      <c r="A2142" s="2" t="s">
        <v>6346</v>
      </c>
      <c r="B2142" s="2" t="s">
        <v>30</v>
      </c>
      <c r="C2142" s="2">
        <v>4.0999999999999996</v>
      </c>
    </row>
    <row r="2143" spans="1:3" x14ac:dyDescent="0.25">
      <c r="A2143" s="2" t="s">
        <v>6349</v>
      </c>
      <c r="B2143" s="2" t="s">
        <v>30</v>
      </c>
      <c r="C2143" s="2">
        <v>5.9</v>
      </c>
    </row>
    <row r="2144" spans="1:3" x14ac:dyDescent="0.25">
      <c r="A2144" s="2" t="s">
        <v>6354</v>
      </c>
      <c r="B2144" s="2" t="s">
        <v>30</v>
      </c>
      <c r="C2144" s="2">
        <v>6.3</v>
      </c>
    </row>
    <row r="2145" spans="1:3" x14ac:dyDescent="0.25">
      <c r="A2145" s="2" t="s">
        <v>6356</v>
      </c>
      <c r="B2145" s="2" t="s">
        <v>30</v>
      </c>
      <c r="C2145" s="2">
        <v>7</v>
      </c>
    </row>
    <row r="2146" spans="1:3" x14ac:dyDescent="0.25">
      <c r="A2146" s="2" t="s">
        <v>6359</v>
      </c>
      <c r="B2146" s="2" t="s">
        <v>30</v>
      </c>
      <c r="C2146" s="2">
        <v>6.8</v>
      </c>
    </row>
    <row r="2147" spans="1:3" x14ac:dyDescent="0.25">
      <c r="A2147" s="2" t="s">
        <v>6362</v>
      </c>
      <c r="B2147" s="2" t="s">
        <v>30</v>
      </c>
      <c r="C2147" s="2">
        <v>2.2999999999999998</v>
      </c>
    </row>
    <row r="2148" spans="1:3" x14ac:dyDescent="0.25">
      <c r="A2148" s="2" t="s">
        <v>1484</v>
      </c>
      <c r="B2148" s="2" t="s">
        <v>30</v>
      </c>
      <c r="C2148" s="2">
        <v>6.9</v>
      </c>
    </row>
    <row r="2149" spans="1:3" x14ac:dyDescent="0.25">
      <c r="A2149" s="2" t="s">
        <v>6365</v>
      </c>
      <c r="B2149" s="2" t="s">
        <v>30</v>
      </c>
      <c r="C2149" s="2">
        <v>8.1</v>
      </c>
    </row>
    <row r="2150" spans="1:3" x14ac:dyDescent="0.25">
      <c r="A2150" s="2" t="s">
        <v>6367</v>
      </c>
      <c r="B2150" s="2" t="s">
        <v>30</v>
      </c>
      <c r="C2150" s="2">
        <v>6.1</v>
      </c>
    </row>
    <row r="2151" spans="1:3" x14ac:dyDescent="0.25">
      <c r="A2151" s="2" t="s">
        <v>6369</v>
      </c>
      <c r="B2151" s="2" t="s">
        <v>30</v>
      </c>
      <c r="C2151" s="2">
        <v>5</v>
      </c>
    </row>
    <row r="2152" spans="1:3" x14ac:dyDescent="0.25">
      <c r="A2152" s="2" t="s">
        <v>6371</v>
      </c>
      <c r="B2152" s="2" t="s">
        <v>30</v>
      </c>
      <c r="C2152" s="2">
        <v>5.5</v>
      </c>
    </row>
    <row r="2153" spans="1:3" x14ac:dyDescent="0.25">
      <c r="A2153" s="2" t="s">
        <v>6373</v>
      </c>
      <c r="B2153" s="2" t="s">
        <v>30</v>
      </c>
      <c r="C2153" s="2">
        <v>6.2</v>
      </c>
    </row>
    <row r="2154" spans="1:3" x14ac:dyDescent="0.25">
      <c r="A2154" s="2" t="s">
        <v>6375</v>
      </c>
      <c r="B2154" s="2" t="s">
        <v>30</v>
      </c>
      <c r="C2154" s="2">
        <v>6.2</v>
      </c>
    </row>
    <row r="2155" spans="1:3" x14ac:dyDescent="0.25">
      <c r="A2155" s="2" t="s">
        <v>6378</v>
      </c>
      <c r="B2155" s="2" t="s">
        <v>30</v>
      </c>
      <c r="C2155" s="2">
        <v>5.9</v>
      </c>
    </row>
    <row r="2156" spans="1:3" x14ac:dyDescent="0.25">
      <c r="A2156" s="2" t="s">
        <v>6383</v>
      </c>
      <c r="B2156" s="2" t="s">
        <v>30</v>
      </c>
      <c r="C2156" s="2">
        <v>6.3</v>
      </c>
    </row>
    <row r="2157" spans="1:3" x14ac:dyDescent="0.25">
      <c r="A2157" s="2" t="s">
        <v>6386</v>
      </c>
      <c r="B2157" s="2" t="s">
        <v>30</v>
      </c>
      <c r="C2157" s="2">
        <v>6.7</v>
      </c>
    </row>
    <row r="2158" spans="1:3" x14ac:dyDescent="0.25">
      <c r="A2158" s="2" t="s">
        <v>6388</v>
      </c>
      <c r="B2158" s="2" t="s">
        <v>30</v>
      </c>
      <c r="C2158" s="2">
        <v>3.5</v>
      </c>
    </row>
    <row r="2159" spans="1:3" x14ac:dyDescent="0.25">
      <c r="A2159" s="2" t="s">
        <v>6391</v>
      </c>
      <c r="B2159" s="2" t="s">
        <v>30</v>
      </c>
      <c r="C2159" s="2">
        <v>7.5</v>
      </c>
    </row>
    <row r="2160" spans="1:3" x14ac:dyDescent="0.25">
      <c r="A2160" s="2" t="s">
        <v>6393</v>
      </c>
      <c r="B2160" s="2" t="s">
        <v>30</v>
      </c>
      <c r="C2160" s="2">
        <v>6.6</v>
      </c>
    </row>
    <row r="2161" spans="1:3" x14ac:dyDescent="0.25">
      <c r="A2161" s="2" t="s">
        <v>6395</v>
      </c>
      <c r="B2161" s="2" t="s">
        <v>30</v>
      </c>
      <c r="C2161" s="2">
        <v>7.5</v>
      </c>
    </row>
    <row r="2162" spans="1:3" x14ac:dyDescent="0.25">
      <c r="A2162" s="2" t="s">
        <v>6397</v>
      </c>
      <c r="B2162" s="2" t="s">
        <v>30</v>
      </c>
      <c r="C2162" s="2">
        <v>7.2</v>
      </c>
    </row>
    <row r="2163" spans="1:3" x14ac:dyDescent="0.25">
      <c r="A2163" s="2" t="s">
        <v>6400</v>
      </c>
      <c r="B2163" s="2" t="s">
        <v>30</v>
      </c>
      <c r="C2163" s="2">
        <v>4.8</v>
      </c>
    </row>
    <row r="2164" spans="1:3" x14ac:dyDescent="0.25">
      <c r="A2164" s="2" t="s">
        <v>6403</v>
      </c>
      <c r="B2164" s="2" t="s">
        <v>30</v>
      </c>
      <c r="C2164" s="2">
        <v>6.6</v>
      </c>
    </row>
    <row r="2165" spans="1:3" x14ac:dyDescent="0.25">
      <c r="A2165" s="2" t="s">
        <v>6405</v>
      </c>
      <c r="B2165" s="2" t="s">
        <v>30</v>
      </c>
      <c r="C2165" s="2">
        <v>3.5</v>
      </c>
    </row>
    <row r="2166" spans="1:3" x14ac:dyDescent="0.25">
      <c r="A2166" s="2" t="s">
        <v>6409</v>
      </c>
      <c r="B2166" s="2" t="s">
        <v>30</v>
      </c>
      <c r="C2166" s="2">
        <v>6.7</v>
      </c>
    </row>
    <row r="2167" spans="1:3" x14ac:dyDescent="0.25">
      <c r="A2167" s="2" t="s">
        <v>6410</v>
      </c>
      <c r="B2167" s="2" t="s">
        <v>30</v>
      </c>
      <c r="C2167" s="2">
        <v>7.6</v>
      </c>
    </row>
    <row r="2168" spans="1:3" x14ac:dyDescent="0.25">
      <c r="A2168" s="2" t="s">
        <v>6414</v>
      </c>
      <c r="B2168" s="2" t="s">
        <v>30</v>
      </c>
      <c r="C2168" s="2">
        <v>6.3</v>
      </c>
    </row>
    <row r="2169" spans="1:3" x14ac:dyDescent="0.25">
      <c r="A2169" s="2" t="s">
        <v>6418</v>
      </c>
      <c r="B2169" s="2" t="s">
        <v>30</v>
      </c>
      <c r="C2169" s="2">
        <v>5.5</v>
      </c>
    </row>
    <row r="2170" spans="1:3" x14ac:dyDescent="0.25">
      <c r="A2170" s="2" t="s">
        <v>6421</v>
      </c>
      <c r="B2170" s="2" t="s">
        <v>30</v>
      </c>
      <c r="C2170" s="2">
        <v>6.3</v>
      </c>
    </row>
    <row r="2171" spans="1:3" x14ac:dyDescent="0.25">
      <c r="A2171" s="2" t="s">
        <v>6423</v>
      </c>
      <c r="B2171" s="2" t="s">
        <v>30</v>
      </c>
      <c r="C2171" s="2">
        <v>6.5</v>
      </c>
    </row>
    <row r="2172" spans="1:3" x14ac:dyDescent="0.25">
      <c r="A2172" s="2" t="s">
        <v>6426</v>
      </c>
      <c r="B2172" s="2" t="s">
        <v>30</v>
      </c>
      <c r="C2172" s="2">
        <v>5.6</v>
      </c>
    </row>
    <row r="2173" spans="1:3" x14ac:dyDescent="0.25">
      <c r="A2173" s="2" t="s">
        <v>6429</v>
      </c>
      <c r="B2173" s="2" t="s">
        <v>30</v>
      </c>
      <c r="C2173" s="2">
        <v>6.9</v>
      </c>
    </row>
    <row r="2174" spans="1:3" x14ac:dyDescent="0.25">
      <c r="A2174" s="2" t="s">
        <v>6431</v>
      </c>
      <c r="B2174" s="2" t="s">
        <v>30</v>
      </c>
      <c r="C2174" s="2">
        <v>7.6</v>
      </c>
    </row>
    <row r="2175" spans="1:3" x14ac:dyDescent="0.25">
      <c r="A2175" s="2" t="s">
        <v>6434</v>
      </c>
      <c r="B2175" s="2" t="s">
        <v>30</v>
      </c>
      <c r="C2175" s="2">
        <v>3.9</v>
      </c>
    </row>
    <row r="2176" spans="1:3" x14ac:dyDescent="0.25">
      <c r="A2176" s="2" t="s">
        <v>6436</v>
      </c>
      <c r="B2176" s="2" t="s">
        <v>30</v>
      </c>
      <c r="C2176" s="2">
        <v>6.1</v>
      </c>
    </row>
    <row r="2177" spans="1:3" x14ac:dyDescent="0.25">
      <c r="A2177" s="2" t="s">
        <v>6437</v>
      </c>
      <c r="B2177" s="2" t="s">
        <v>30</v>
      </c>
      <c r="C2177" s="2">
        <v>7.3</v>
      </c>
    </row>
    <row r="2178" spans="1:3" x14ac:dyDescent="0.25">
      <c r="A2178" s="2" t="s">
        <v>6438</v>
      </c>
      <c r="B2178" s="2" t="s">
        <v>30</v>
      </c>
      <c r="C2178" s="2">
        <v>8.3000000000000007</v>
      </c>
    </row>
    <row r="2179" spans="1:3" x14ac:dyDescent="0.25">
      <c r="A2179" s="2" t="s">
        <v>6440</v>
      </c>
      <c r="B2179" s="2" t="s">
        <v>30</v>
      </c>
      <c r="C2179" s="2">
        <v>5.8</v>
      </c>
    </row>
    <row r="2180" spans="1:3" x14ac:dyDescent="0.25">
      <c r="A2180" s="2" t="s">
        <v>6442</v>
      </c>
      <c r="B2180" s="2" t="s">
        <v>30</v>
      </c>
      <c r="C2180" s="2">
        <v>6.8</v>
      </c>
    </row>
    <row r="2181" spans="1:3" x14ac:dyDescent="0.25">
      <c r="A2181" s="2" t="s">
        <v>6444</v>
      </c>
      <c r="B2181" s="2" t="s">
        <v>30</v>
      </c>
      <c r="C2181" s="2">
        <v>7</v>
      </c>
    </row>
    <row r="2182" spans="1:3" x14ac:dyDescent="0.25">
      <c r="A2182" s="2" t="s">
        <v>6449</v>
      </c>
      <c r="B2182" s="2" t="s">
        <v>30</v>
      </c>
      <c r="C2182" s="2">
        <v>5.9</v>
      </c>
    </row>
    <row r="2183" spans="1:3" x14ac:dyDescent="0.25">
      <c r="A2183" s="2" t="s">
        <v>6453</v>
      </c>
      <c r="B2183" s="2" t="s">
        <v>30</v>
      </c>
      <c r="C2183" s="2">
        <v>6.5</v>
      </c>
    </row>
    <row r="2184" spans="1:3" x14ac:dyDescent="0.25">
      <c r="A2184" s="2" t="s">
        <v>6456</v>
      </c>
      <c r="B2184" s="2" t="s">
        <v>30</v>
      </c>
      <c r="C2184" s="2">
        <v>6.4</v>
      </c>
    </row>
    <row r="2185" spans="1:3" x14ac:dyDescent="0.25">
      <c r="A2185" s="2" t="s">
        <v>6459</v>
      </c>
      <c r="B2185" s="2" t="s">
        <v>30</v>
      </c>
      <c r="C2185" s="2">
        <v>5.8</v>
      </c>
    </row>
    <row r="2186" spans="1:3" x14ac:dyDescent="0.25">
      <c r="A2186" s="2" t="s">
        <v>6463</v>
      </c>
      <c r="B2186" s="2" t="s">
        <v>30</v>
      </c>
      <c r="C2186" s="2">
        <v>5.0999999999999996</v>
      </c>
    </row>
    <row r="2187" spans="1:3" x14ac:dyDescent="0.25">
      <c r="A2187" s="2" t="s">
        <v>6465</v>
      </c>
      <c r="B2187" s="2" t="s">
        <v>30</v>
      </c>
      <c r="C2187" s="2">
        <v>6.8</v>
      </c>
    </row>
    <row r="2188" spans="1:3" x14ac:dyDescent="0.25">
      <c r="A2188" s="2" t="s">
        <v>6467</v>
      </c>
      <c r="B2188" s="2" t="s">
        <v>30</v>
      </c>
      <c r="C2188" s="2">
        <v>5.3</v>
      </c>
    </row>
    <row r="2189" spans="1:3" x14ac:dyDescent="0.25">
      <c r="A2189" s="2" t="s">
        <v>6468</v>
      </c>
      <c r="B2189" s="2" t="s">
        <v>30</v>
      </c>
      <c r="C2189" s="2">
        <v>5.3</v>
      </c>
    </row>
    <row r="2190" spans="1:3" x14ac:dyDescent="0.25">
      <c r="A2190" s="2" t="s">
        <v>6472</v>
      </c>
      <c r="B2190" s="2" t="s">
        <v>30</v>
      </c>
      <c r="C2190" s="2">
        <v>6.4</v>
      </c>
    </row>
    <row r="2191" spans="1:3" x14ac:dyDescent="0.25">
      <c r="A2191" s="2" t="s">
        <v>6474</v>
      </c>
      <c r="B2191" s="2" t="s">
        <v>30</v>
      </c>
      <c r="C2191" s="2">
        <v>4.9000000000000004</v>
      </c>
    </row>
    <row r="2192" spans="1:3" x14ac:dyDescent="0.25">
      <c r="A2192" s="2" t="s">
        <v>6476</v>
      </c>
      <c r="B2192" s="2" t="s">
        <v>30</v>
      </c>
      <c r="C2192" s="2">
        <v>6.8</v>
      </c>
    </row>
    <row r="2193" spans="1:3" x14ac:dyDescent="0.25">
      <c r="A2193" s="2" t="s">
        <v>6480</v>
      </c>
      <c r="B2193" s="2" t="s">
        <v>30</v>
      </c>
      <c r="C2193" s="2">
        <v>7.1</v>
      </c>
    </row>
    <row r="2194" spans="1:3" x14ac:dyDescent="0.25">
      <c r="A2194" s="2" t="s">
        <v>6483</v>
      </c>
      <c r="B2194" s="2" t="s">
        <v>30</v>
      </c>
      <c r="C2194" s="2">
        <v>6.8</v>
      </c>
    </row>
    <row r="2195" spans="1:3" x14ac:dyDescent="0.25">
      <c r="A2195" s="2" t="s">
        <v>6486</v>
      </c>
      <c r="B2195" s="2" t="s">
        <v>30</v>
      </c>
      <c r="C2195" s="2">
        <v>6.1</v>
      </c>
    </row>
    <row r="2196" spans="1:3" x14ac:dyDescent="0.25">
      <c r="A2196" s="2" t="s">
        <v>6490</v>
      </c>
      <c r="B2196" s="2" t="s">
        <v>30</v>
      </c>
      <c r="C2196" s="2">
        <v>8.5</v>
      </c>
    </row>
    <row r="2197" spans="1:3" x14ac:dyDescent="0.25">
      <c r="A2197" s="2" t="s">
        <v>6492</v>
      </c>
      <c r="B2197" s="2" t="s">
        <v>30</v>
      </c>
      <c r="C2197" s="2">
        <v>5.9</v>
      </c>
    </row>
    <row r="2198" spans="1:3" x14ac:dyDescent="0.25">
      <c r="A2198" s="2" t="s">
        <v>6495</v>
      </c>
      <c r="B2198" s="2" t="s">
        <v>30</v>
      </c>
      <c r="C2198" s="2">
        <v>6.3</v>
      </c>
    </row>
    <row r="2199" spans="1:3" x14ac:dyDescent="0.25">
      <c r="A2199" s="2" t="s">
        <v>6496</v>
      </c>
      <c r="B2199" s="2" t="s">
        <v>30</v>
      </c>
      <c r="C2199" s="2">
        <v>5.9</v>
      </c>
    </row>
    <row r="2200" spans="1:3" x14ac:dyDescent="0.25">
      <c r="A2200" s="2" t="s">
        <v>6498</v>
      </c>
      <c r="B2200" s="2" t="s">
        <v>30</v>
      </c>
      <c r="C2200" s="2">
        <v>5.4</v>
      </c>
    </row>
    <row r="2201" spans="1:3" x14ac:dyDescent="0.25">
      <c r="A2201" s="2" t="s">
        <v>6502</v>
      </c>
      <c r="B2201" s="2" t="s">
        <v>30</v>
      </c>
      <c r="C2201" s="2">
        <v>7</v>
      </c>
    </row>
    <row r="2202" spans="1:3" x14ac:dyDescent="0.25">
      <c r="A2202" s="2" t="s">
        <v>6505</v>
      </c>
      <c r="B2202" s="2" t="s">
        <v>30</v>
      </c>
      <c r="C2202" s="2">
        <v>6.9</v>
      </c>
    </row>
    <row r="2203" spans="1:3" x14ac:dyDescent="0.25">
      <c r="A2203" s="2" t="s">
        <v>6507</v>
      </c>
      <c r="B2203" s="2" t="s">
        <v>30</v>
      </c>
      <c r="C2203" s="2">
        <v>7.5</v>
      </c>
    </row>
    <row r="2204" spans="1:3" x14ac:dyDescent="0.25">
      <c r="A2204" s="2" t="s">
        <v>6509</v>
      </c>
      <c r="B2204" s="2" t="s">
        <v>30</v>
      </c>
      <c r="C2204" s="2">
        <v>8.1999999999999993</v>
      </c>
    </row>
    <row r="2205" spans="1:3" x14ac:dyDescent="0.25">
      <c r="A2205" s="2" t="s">
        <v>6510</v>
      </c>
      <c r="B2205" s="2" t="s">
        <v>30</v>
      </c>
      <c r="C2205" s="2">
        <v>5.9</v>
      </c>
    </row>
    <row r="2206" spans="1:3" x14ac:dyDescent="0.25">
      <c r="A2206" s="2" t="s">
        <v>6513</v>
      </c>
      <c r="B2206" s="2" t="s">
        <v>30</v>
      </c>
      <c r="C2206" s="2">
        <v>5</v>
      </c>
    </row>
    <row r="2207" spans="1:3" x14ac:dyDescent="0.25">
      <c r="A2207" s="2" t="s">
        <v>6515</v>
      </c>
      <c r="B2207" s="2" t="s">
        <v>30</v>
      </c>
      <c r="C2207" s="2">
        <v>7.3</v>
      </c>
    </row>
    <row r="2208" spans="1:3" x14ac:dyDescent="0.25">
      <c r="A2208" s="2" t="s">
        <v>6518</v>
      </c>
      <c r="B2208" s="2" t="s">
        <v>30</v>
      </c>
      <c r="C2208" s="2">
        <v>6.4</v>
      </c>
    </row>
    <row r="2209" spans="1:3" x14ac:dyDescent="0.25">
      <c r="A2209" s="2" t="s">
        <v>6519</v>
      </c>
      <c r="B2209" s="2" t="s">
        <v>30</v>
      </c>
      <c r="C2209" s="2">
        <v>6.6</v>
      </c>
    </row>
    <row r="2210" spans="1:3" x14ac:dyDescent="0.25">
      <c r="A2210" s="2" t="s">
        <v>6525</v>
      </c>
      <c r="B2210" s="2" t="s">
        <v>4389</v>
      </c>
      <c r="C2210" s="2">
        <v>7.8</v>
      </c>
    </row>
    <row r="2211" spans="1:3" x14ac:dyDescent="0.25">
      <c r="A2211" s="2" t="s">
        <v>6531</v>
      </c>
      <c r="B2211" s="2" t="s">
        <v>30</v>
      </c>
      <c r="C2211" s="2">
        <v>4</v>
      </c>
    </row>
    <row r="2212" spans="1:3" x14ac:dyDescent="0.25">
      <c r="A2212" s="2" t="s">
        <v>6533</v>
      </c>
      <c r="B2212" s="2" t="s">
        <v>6535</v>
      </c>
      <c r="C2212" s="2">
        <v>7.6</v>
      </c>
    </row>
    <row r="2213" spans="1:3" x14ac:dyDescent="0.25">
      <c r="A2213" s="2" t="s">
        <v>6536</v>
      </c>
      <c r="B2213" s="2" t="s">
        <v>30</v>
      </c>
      <c r="C2213" s="2">
        <v>7.7</v>
      </c>
    </row>
    <row r="2214" spans="1:3" x14ac:dyDescent="0.25">
      <c r="A2214" s="2" t="s">
        <v>6539</v>
      </c>
      <c r="B2214" s="2" t="s">
        <v>30</v>
      </c>
      <c r="C2214" s="2">
        <v>5.8</v>
      </c>
    </row>
    <row r="2215" spans="1:3" x14ac:dyDescent="0.25">
      <c r="A2215" s="2" t="s">
        <v>4338</v>
      </c>
      <c r="B2215" s="2" t="s">
        <v>30</v>
      </c>
      <c r="C2215" s="2">
        <v>5.2</v>
      </c>
    </row>
    <row r="2216" spans="1:3" x14ac:dyDescent="0.25">
      <c r="A2216" s="2" t="s">
        <v>6542</v>
      </c>
      <c r="B2216" s="2" t="s">
        <v>30</v>
      </c>
      <c r="C2216" s="2">
        <v>5.6</v>
      </c>
    </row>
    <row r="2217" spans="1:3" x14ac:dyDescent="0.25">
      <c r="A2217" s="2" t="s">
        <v>6545</v>
      </c>
      <c r="B2217" s="2" t="s">
        <v>30</v>
      </c>
      <c r="C2217" s="2">
        <v>5.3</v>
      </c>
    </row>
    <row r="2218" spans="1:3" x14ac:dyDescent="0.25">
      <c r="A2218" s="2" t="s">
        <v>6549</v>
      </c>
      <c r="B2218" s="2" t="s">
        <v>30</v>
      </c>
      <c r="C2218" s="2">
        <v>7.4</v>
      </c>
    </row>
    <row r="2219" spans="1:3" x14ac:dyDescent="0.25">
      <c r="A2219" s="2" t="s">
        <v>6553</v>
      </c>
      <c r="B2219" s="2" t="s">
        <v>30</v>
      </c>
      <c r="C2219" s="2">
        <v>6.6</v>
      </c>
    </row>
    <row r="2220" spans="1:3" x14ac:dyDescent="0.25">
      <c r="A2220" s="2" t="s">
        <v>6555</v>
      </c>
      <c r="B2220" s="2" t="s">
        <v>30</v>
      </c>
      <c r="C2220" s="2">
        <v>6.2</v>
      </c>
    </row>
    <row r="2221" spans="1:3" x14ac:dyDescent="0.25">
      <c r="A2221" s="2" t="s">
        <v>6557</v>
      </c>
      <c r="B2221" s="2" t="s">
        <v>30</v>
      </c>
      <c r="C2221" s="2">
        <v>1.9</v>
      </c>
    </row>
    <row r="2222" spans="1:3" x14ac:dyDescent="0.25">
      <c r="A2222" s="2" t="s">
        <v>6558</v>
      </c>
      <c r="B2222" s="2" t="s">
        <v>30</v>
      </c>
      <c r="C2222" s="2">
        <v>5.7</v>
      </c>
    </row>
    <row r="2223" spans="1:3" x14ac:dyDescent="0.25">
      <c r="A2223" s="2" t="s">
        <v>6560</v>
      </c>
      <c r="B2223" s="2" t="s">
        <v>30</v>
      </c>
      <c r="C2223" s="2">
        <v>6.6</v>
      </c>
    </row>
    <row r="2224" spans="1:3" x14ac:dyDescent="0.25">
      <c r="A2224" s="2" t="s">
        <v>6563</v>
      </c>
      <c r="B2224" s="2" t="s">
        <v>30</v>
      </c>
      <c r="C2224" s="2">
        <v>6</v>
      </c>
    </row>
    <row r="2225" spans="1:3" x14ac:dyDescent="0.25">
      <c r="A2225" s="2" t="s">
        <v>6565</v>
      </c>
      <c r="B2225" s="2" t="s">
        <v>30</v>
      </c>
      <c r="C2225" s="2">
        <v>6.1</v>
      </c>
    </row>
    <row r="2226" spans="1:3" x14ac:dyDescent="0.25">
      <c r="A2226" s="2" t="s">
        <v>6567</v>
      </c>
      <c r="B2226" s="2" t="s">
        <v>30</v>
      </c>
      <c r="C2226" s="2">
        <v>4.8</v>
      </c>
    </row>
    <row r="2227" spans="1:3" x14ac:dyDescent="0.25">
      <c r="A2227" s="2" t="s">
        <v>6569</v>
      </c>
      <c r="B2227" s="2" t="s">
        <v>30</v>
      </c>
      <c r="C2227" s="2">
        <v>6.2</v>
      </c>
    </row>
    <row r="2228" spans="1:3" x14ac:dyDescent="0.25">
      <c r="A2228" s="2" t="s">
        <v>6570</v>
      </c>
      <c r="B2228" s="2" t="s">
        <v>30</v>
      </c>
      <c r="C2228" s="2">
        <v>7.5</v>
      </c>
    </row>
    <row r="2229" spans="1:3" x14ac:dyDescent="0.25">
      <c r="A2229" s="2" t="s">
        <v>6574</v>
      </c>
      <c r="B2229" s="2" t="s">
        <v>30</v>
      </c>
      <c r="C2229" s="2">
        <v>6.3</v>
      </c>
    </row>
    <row r="2230" spans="1:3" x14ac:dyDescent="0.25">
      <c r="A2230" s="2" t="s">
        <v>6577</v>
      </c>
      <c r="B2230" s="2" t="s">
        <v>30</v>
      </c>
      <c r="C2230" s="2">
        <v>7.1</v>
      </c>
    </row>
    <row r="2231" spans="1:3" x14ac:dyDescent="0.25">
      <c r="A2231" s="2" t="s">
        <v>6578</v>
      </c>
      <c r="B2231" s="2" t="s">
        <v>30</v>
      </c>
      <c r="C2231" s="2">
        <v>6.6</v>
      </c>
    </row>
    <row r="2232" spans="1:3" x14ac:dyDescent="0.25">
      <c r="A2232" s="2" t="s">
        <v>6580</v>
      </c>
      <c r="B2232" s="2" t="s">
        <v>30</v>
      </c>
      <c r="C2232" s="2">
        <v>6.1</v>
      </c>
    </row>
    <row r="2233" spans="1:3" x14ac:dyDescent="0.25">
      <c r="A2233" s="2" t="s">
        <v>6582</v>
      </c>
      <c r="B2233" s="2" t="s">
        <v>30</v>
      </c>
      <c r="C2233" s="2">
        <v>6.7</v>
      </c>
    </row>
    <row r="2234" spans="1:3" x14ac:dyDescent="0.25">
      <c r="A2234" s="2" t="s">
        <v>6585</v>
      </c>
      <c r="B2234" s="2" t="s">
        <v>30</v>
      </c>
      <c r="C2234" s="2">
        <v>5.6</v>
      </c>
    </row>
    <row r="2235" spans="1:3" x14ac:dyDescent="0.25">
      <c r="A2235" s="2" t="s">
        <v>6587</v>
      </c>
      <c r="B2235" s="2" t="s">
        <v>30</v>
      </c>
      <c r="C2235" s="2">
        <v>7.2</v>
      </c>
    </row>
    <row r="2236" spans="1:3" x14ac:dyDescent="0.25">
      <c r="A2236" s="2" t="s">
        <v>6590</v>
      </c>
      <c r="B2236" s="2" t="s">
        <v>30</v>
      </c>
      <c r="C2236" s="2">
        <v>4.3</v>
      </c>
    </row>
    <row r="2237" spans="1:3" x14ac:dyDescent="0.25">
      <c r="A2237" s="2" t="s">
        <v>6592</v>
      </c>
      <c r="B2237" s="2" t="s">
        <v>30</v>
      </c>
      <c r="C2237" s="2">
        <v>6.4</v>
      </c>
    </row>
    <row r="2238" spans="1:3" x14ac:dyDescent="0.25">
      <c r="A2238" s="2" t="s">
        <v>6596</v>
      </c>
      <c r="B2238" s="2" t="s">
        <v>30</v>
      </c>
      <c r="C2238" s="2">
        <v>7.1</v>
      </c>
    </row>
    <row r="2239" spans="1:3" x14ac:dyDescent="0.25">
      <c r="A2239" s="2" t="s">
        <v>6598</v>
      </c>
      <c r="B2239" s="2" t="s">
        <v>30</v>
      </c>
      <c r="C2239" s="2">
        <v>6.3</v>
      </c>
    </row>
    <row r="2240" spans="1:3" x14ac:dyDescent="0.25">
      <c r="A2240" s="2" t="s">
        <v>6600</v>
      </c>
      <c r="B2240" s="2" t="s">
        <v>30</v>
      </c>
      <c r="C2240" s="2">
        <v>7.4</v>
      </c>
    </row>
    <row r="2241" spans="1:3" x14ac:dyDescent="0.25">
      <c r="A2241" s="2" t="s">
        <v>6602</v>
      </c>
      <c r="B2241" s="2" t="s">
        <v>30</v>
      </c>
      <c r="C2241" s="2">
        <v>6.1</v>
      </c>
    </row>
    <row r="2242" spans="1:3" x14ac:dyDescent="0.25">
      <c r="A2242" s="2" t="s">
        <v>6604</v>
      </c>
      <c r="B2242" s="2" t="s">
        <v>30</v>
      </c>
      <c r="C2242" s="2">
        <v>6.6</v>
      </c>
    </row>
    <row r="2243" spans="1:3" x14ac:dyDescent="0.25">
      <c r="A2243" s="2" t="s">
        <v>6606</v>
      </c>
      <c r="B2243" s="2" t="s">
        <v>30</v>
      </c>
      <c r="C2243" s="2">
        <v>6</v>
      </c>
    </row>
    <row r="2244" spans="1:3" x14ac:dyDescent="0.25">
      <c r="A2244" s="2" t="s">
        <v>6609</v>
      </c>
      <c r="B2244" s="2" t="s">
        <v>30</v>
      </c>
      <c r="C2244" s="2">
        <v>6.8</v>
      </c>
    </row>
    <row r="2245" spans="1:3" x14ac:dyDescent="0.25">
      <c r="A2245" s="2" t="s">
        <v>6235</v>
      </c>
      <c r="B2245" s="2" t="s">
        <v>30</v>
      </c>
      <c r="C2245" s="2">
        <v>7.4</v>
      </c>
    </row>
    <row r="2246" spans="1:3" x14ac:dyDescent="0.25">
      <c r="A2246" s="2" t="s">
        <v>6611</v>
      </c>
      <c r="B2246" s="2" t="s">
        <v>30</v>
      </c>
      <c r="C2246" s="2">
        <v>6.8</v>
      </c>
    </row>
    <row r="2247" spans="1:3" x14ac:dyDescent="0.25">
      <c r="A2247" s="2" t="s">
        <v>6613</v>
      </c>
      <c r="B2247" s="2" t="s">
        <v>30</v>
      </c>
      <c r="C2247" s="2">
        <v>7.2</v>
      </c>
    </row>
    <row r="2248" spans="1:3" x14ac:dyDescent="0.25">
      <c r="A2248" s="2" t="s">
        <v>6618</v>
      </c>
      <c r="B2248" s="2" t="s">
        <v>30</v>
      </c>
      <c r="C2248" s="2">
        <v>1.9</v>
      </c>
    </row>
    <row r="2249" spans="1:3" x14ac:dyDescent="0.25">
      <c r="A2249" s="2" t="s">
        <v>6621</v>
      </c>
      <c r="B2249" s="2" t="s">
        <v>30</v>
      </c>
      <c r="C2249" s="2">
        <v>5.5</v>
      </c>
    </row>
    <row r="2250" spans="1:3" x14ac:dyDescent="0.25">
      <c r="A2250" s="2" t="s">
        <v>6623</v>
      </c>
      <c r="B2250" s="2" t="s">
        <v>30</v>
      </c>
      <c r="C2250" s="2">
        <v>4.5</v>
      </c>
    </row>
    <row r="2251" spans="1:3" x14ac:dyDescent="0.25">
      <c r="A2251" s="2" t="s">
        <v>6625</v>
      </c>
      <c r="B2251" s="2" t="s">
        <v>30</v>
      </c>
      <c r="C2251" s="2">
        <v>6.3</v>
      </c>
    </row>
    <row r="2252" spans="1:3" x14ac:dyDescent="0.25">
      <c r="A2252" s="2" t="s">
        <v>6629</v>
      </c>
      <c r="B2252" s="2" t="s">
        <v>30</v>
      </c>
      <c r="C2252" s="2">
        <v>7</v>
      </c>
    </row>
    <row r="2253" spans="1:3" x14ac:dyDescent="0.25">
      <c r="A2253" s="2" t="s">
        <v>6633</v>
      </c>
      <c r="B2253" s="2" t="s">
        <v>30</v>
      </c>
      <c r="C2253" s="2">
        <v>6.7</v>
      </c>
    </row>
    <row r="2254" spans="1:3" x14ac:dyDescent="0.25">
      <c r="A2254" s="2" t="s">
        <v>6636</v>
      </c>
      <c r="B2254" s="2" t="s">
        <v>30</v>
      </c>
      <c r="C2254" s="2">
        <v>2.8</v>
      </c>
    </row>
    <row r="2255" spans="1:3" x14ac:dyDescent="0.25">
      <c r="A2255" s="2" t="s">
        <v>6640</v>
      </c>
      <c r="B2255" s="2" t="s">
        <v>30</v>
      </c>
      <c r="C2255" s="2">
        <v>5</v>
      </c>
    </row>
    <row r="2256" spans="1:3" x14ac:dyDescent="0.25">
      <c r="A2256" s="2" t="s">
        <v>6644</v>
      </c>
      <c r="B2256" s="2" t="s">
        <v>30</v>
      </c>
      <c r="C2256" s="2">
        <v>4.3</v>
      </c>
    </row>
    <row r="2257" spans="1:3" x14ac:dyDescent="0.25">
      <c r="A2257" s="2" t="s">
        <v>6646</v>
      </c>
      <c r="B2257" s="2" t="s">
        <v>30</v>
      </c>
      <c r="C2257" s="2">
        <v>5.6</v>
      </c>
    </row>
    <row r="2258" spans="1:3" x14ac:dyDescent="0.25">
      <c r="A2258" s="2" t="s">
        <v>6649</v>
      </c>
      <c r="B2258" s="2" t="s">
        <v>30</v>
      </c>
      <c r="C2258" s="2">
        <v>6.2</v>
      </c>
    </row>
    <row r="2259" spans="1:3" x14ac:dyDescent="0.25">
      <c r="A2259" s="2" t="s">
        <v>6652</v>
      </c>
      <c r="B2259" s="2" t="s">
        <v>30</v>
      </c>
      <c r="C2259" s="2">
        <v>5.3</v>
      </c>
    </row>
    <row r="2260" spans="1:3" x14ac:dyDescent="0.25">
      <c r="A2260" s="2" t="s">
        <v>6655</v>
      </c>
      <c r="B2260" s="2" t="s">
        <v>30</v>
      </c>
      <c r="C2260" s="2">
        <v>7.4</v>
      </c>
    </row>
    <row r="2261" spans="1:3" x14ac:dyDescent="0.25">
      <c r="A2261" s="2" t="s">
        <v>6658</v>
      </c>
      <c r="B2261" s="2" t="s">
        <v>30</v>
      </c>
      <c r="C2261" s="2">
        <v>7.4</v>
      </c>
    </row>
    <row r="2262" spans="1:3" x14ac:dyDescent="0.25">
      <c r="A2262" s="2" t="s">
        <v>6659</v>
      </c>
      <c r="B2262" s="2" t="s">
        <v>30</v>
      </c>
      <c r="C2262" s="2">
        <v>6.5</v>
      </c>
    </row>
    <row r="2263" spans="1:3" x14ac:dyDescent="0.25">
      <c r="A2263" s="2" t="s">
        <v>6661</v>
      </c>
      <c r="B2263" s="2" t="s">
        <v>30</v>
      </c>
      <c r="C2263" s="2">
        <v>7.1</v>
      </c>
    </row>
    <row r="2264" spans="1:3" x14ac:dyDescent="0.25">
      <c r="A2264" s="2" t="s">
        <v>6662</v>
      </c>
      <c r="B2264" s="2" t="s">
        <v>30</v>
      </c>
      <c r="C2264" s="2">
        <v>7.2</v>
      </c>
    </row>
    <row r="2265" spans="1:3" x14ac:dyDescent="0.25">
      <c r="A2265" s="2" t="s">
        <v>6665</v>
      </c>
      <c r="B2265" s="2" t="s">
        <v>30</v>
      </c>
      <c r="C2265" s="2">
        <v>2.2999999999999998</v>
      </c>
    </row>
    <row r="2266" spans="1:3" x14ac:dyDescent="0.25">
      <c r="A2266" s="2" t="s">
        <v>6668</v>
      </c>
      <c r="B2266" s="2" t="s">
        <v>30</v>
      </c>
      <c r="C2266" s="2">
        <v>6.4</v>
      </c>
    </row>
    <row r="2267" spans="1:3" x14ac:dyDescent="0.25">
      <c r="A2267" s="2" t="s">
        <v>6671</v>
      </c>
      <c r="B2267" s="2" t="s">
        <v>30</v>
      </c>
      <c r="C2267" s="2">
        <v>6.1</v>
      </c>
    </row>
    <row r="2268" spans="1:3" x14ac:dyDescent="0.25">
      <c r="A2268" s="2" t="s">
        <v>6673</v>
      </c>
      <c r="B2268" s="2" t="s">
        <v>30</v>
      </c>
      <c r="C2268" s="2">
        <v>7</v>
      </c>
    </row>
    <row r="2269" spans="1:3" x14ac:dyDescent="0.25">
      <c r="A2269" s="2" t="s">
        <v>6674</v>
      </c>
      <c r="B2269" s="2" t="s">
        <v>30</v>
      </c>
      <c r="C2269" s="2">
        <v>6.5</v>
      </c>
    </row>
    <row r="2270" spans="1:3" x14ac:dyDescent="0.25">
      <c r="A2270" s="2" t="s">
        <v>6678</v>
      </c>
      <c r="B2270" s="2" t="s">
        <v>30</v>
      </c>
      <c r="C2270" s="2">
        <v>7</v>
      </c>
    </row>
    <row r="2271" spans="1:3" x14ac:dyDescent="0.25">
      <c r="A2271" s="2" t="s">
        <v>6681</v>
      </c>
      <c r="B2271" s="2" t="s">
        <v>30</v>
      </c>
      <c r="C2271" s="2">
        <v>7</v>
      </c>
    </row>
    <row r="2272" spans="1:3" x14ac:dyDescent="0.25">
      <c r="A2272" s="2" t="s">
        <v>6684</v>
      </c>
      <c r="B2272" s="2" t="s">
        <v>30</v>
      </c>
      <c r="C2272" s="2">
        <v>4.9000000000000004</v>
      </c>
    </row>
    <row r="2273" spans="1:3" x14ac:dyDescent="0.25">
      <c r="A2273" s="2" t="s">
        <v>6686</v>
      </c>
      <c r="B2273" s="2" t="s">
        <v>30</v>
      </c>
      <c r="C2273" s="2">
        <v>6.9</v>
      </c>
    </row>
    <row r="2274" spans="1:3" x14ac:dyDescent="0.25">
      <c r="A2274" s="2" t="s">
        <v>6689</v>
      </c>
      <c r="B2274" s="2" t="s">
        <v>30</v>
      </c>
      <c r="C2274" s="2">
        <v>7.5</v>
      </c>
    </row>
    <row r="2275" spans="1:3" x14ac:dyDescent="0.25">
      <c r="A2275" s="2" t="s">
        <v>6690</v>
      </c>
      <c r="B2275" s="2" t="s">
        <v>466</v>
      </c>
      <c r="C2275" s="2">
        <v>8.4</v>
      </c>
    </row>
    <row r="2276" spans="1:3" x14ac:dyDescent="0.25">
      <c r="A2276" s="2" t="s">
        <v>6692</v>
      </c>
      <c r="B2276" s="2" t="s">
        <v>965</v>
      </c>
      <c r="C2276" s="2">
        <v>6.9</v>
      </c>
    </row>
    <row r="2277" spans="1:3" x14ac:dyDescent="0.25">
      <c r="A2277" s="2" t="s">
        <v>6696</v>
      </c>
      <c r="B2277" s="2" t="s">
        <v>30</v>
      </c>
      <c r="C2277" s="2">
        <v>4.5</v>
      </c>
    </row>
    <row r="2278" spans="1:3" x14ac:dyDescent="0.25">
      <c r="A2278" s="2" t="s">
        <v>6698</v>
      </c>
      <c r="B2278" s="2" t="s">
        <v>30</v>
      </c>
      <c r="C2278" s="2">
        <v>7.4</v>
      </c>
    </row>
    <row r="2279" spans="1:3" x14ac:dyDescent="0.25">
      <c r="A2279" s="2" t="s">
        <v>6701</v>
      </c>
      <c r="B2279" s="2" t="s">
        <v>30</v>
      </c>
      <c r="C2279" s="2">
        <v>7</v>
      </c>
    </row>
    <row r="2280" spans="1:3" x14ac:dyDescent="0.25">
      <c r="A2280" s="2" t="s">
        <v>6704</v>
      </c>
      <c r="B2280" s="2" t="s">
        <v>30</v>
      </c>
      <c r="C2280" s="2">
        <v>2.8</v>
      </c>
    </row>
    <row r="2281" spans="1:3" x14ac:dyDescent="0.25">
      <c r="A2281" s="2" t="s">
        <v>6705</v>
      </c>
      <c r="B2281" s="2" t="s">
        <v>30</v>
      </c>
      <c r="C2281" s="2">
        <v>7.5</v>
      </c>
    </row>
    <row r="2282" spans="1:3" x14ac:dyDescent="0.25">
      <c r="A2282" s="2" t="s">
        <v>6707</v>
      </c>
      <c r="B2282" s="2" t="s">
        <v>30</v>
      </c>
      <c r="C2282" s="2">
        <v>7.1</v>
      </c>
    </row>
    <row r="2283" spans="1:3" x14ac:dyDescent="0.25">
      <c r="A2283" s="2" t="s">
        <v>6709</v>
      </c>
      <c r="B2283" s="2" t="s">
        <v>30</v>
      </c>
      <c r="C2283" s="2">
        <v>6.4</v>
      </c>
    </row>
    <row r="2284" spans="1:3" x14ac:dyDescent="0.25">
      <c r="A2284" s="2" t="s">
        <v>6712</v>
      </c>
      <c r="B2284" s="2" t="s">
        <v>30</v>
      </c>
      <c r="C2284" s="2">
        <v>6.7</v>
      </c>
    </row>
    <row r="2285" spans="1:3" x14ac:dyDescent="0.25">
      <c r="A2285" s="2" t="s">
        <v>6714</v>
      </c>
      <c r="B2285" s="2" t="s">
        <v>30</v>
      </c>
      <c r="C2285" s="2">
        <v>5.3</v>
      </c>
    </row>
    <row r="2286" spans="1:3" x14ac:dyDescent="0.25">
      <c r="A2286" s="2" t="s">
        <v>6718</v>
      </c>
      <c r="B2286" s="2" t="s">
        <v>466</v>
      </c>
      <c r="C2286" s="2">
        <v>6.9</v>
      </c>
    </row>
    <row r="2287" spans="1:3" x14ac:dyDescent="0.25">
      <c r="A2287" s="2" t="s">
        <v>6721</v>
      </c>
      <c r="B2287" s="2" t="s">
        <v>30</v>
      </c>
      <c r="C2287" s="2">
        <v>6.2</v>
      </c>
    </row>
    <row r="2288" spans="1:3" x14ac:dyDescent="0.25">
      <c r="A2288" s="2" t="s">
        <v>6725</v>
      </c>
      <c r="B2288" s="2" t="s">
        <v>30</v>
      </c>
      <c r="C2288" s="2">
        <v>6.3</v>
      </c>
    </row>
    <row r="2289" spans="1:3" x14ac:dyDescent="0.25">
      <c r="A2289" s="2" t="s">
        <v>6727</v>
      </c>
      <c r="B2289" s="2" t="s">
        <v>30</v>
      </c>
      <c r="C2289" s="2">
        <v>6.4</v>
      </c>
    </row>
    <row r="2290" spans="1:3" x14ac:dyDescent="0.25">
      <c r="A2290" s="2" t="s">
        <v>6729</v>
      </c>
      <c r="B2290" s="2" t="s">
        <v>4389</v>
      </c>
      <c r="C2290" s="2">
        <v>6.5</v>
      </c>
    </row>
    <row r="2291" spans="1:3" x14ac:dyDescent="0.25">
      <c r="A2291" s="2" t="s">
        <v>6734</v>
      </c>
      <c r="B2291" s="2" t="s">
        <v>965</v>
      </c>
      <c r="C2291" s="2">
        <v>6</v>
      </c>
    </row>
    <row r="2292" spans="1:3" x14ac:dyDescent="0.25">
      <c r="A2292" s="2" t="s">
        <v>6738</v>
      </c>
      <c r="B2292" s="2" t="s">
        <v>30</v>
      </c>
      <c r="C2292" s="2">
        <v>5.0999999999999996</v>
      </c>
    </row>
    <row r="2293" spans="1:3" x14ac:dyDescent="0.25">
      <c r="A2293" s="2" t="s">
        <v>6740</v>
      </c>
      <c r="B2293" s="2" t="s">
        <v>30</v>
      </c>
      <c r="C2293" s="2">
        <v>5.5</v>
      </c>
    </row>
    <row r="2294" spans="1:3" x14ac:dyDescent="0.25">
      <c r="A2294" s="2" t="s">
        <v>6743</v>
      </c>
      <c r="B2294" s="2" t="s">
        <v>30</v>
      </c>
      <c r="C2294" s="2">
        <v>5.4</v>
      </c>
    </row>
    <row r="2295" spans="1:3" x14ac:dyDescent="0.25">
      <c r="A2295" s="2" t="s">
        <v>6746</v>
      </c>
      <c r="B2295" s="2" t="s">
        <v>30</v>
      </c>
      <c r="C2295" s="2">
        <v>5.7</v>
      </c>
    </row>
    <row r="2296" spans="1:3" x14ac:dyDescent="0.25">
      <c r="A2296" s="2" t="s">
        <v>6751</v>
      </c>
      <c r="B2296" s="2" t="s">
        <v>30</v>
      </c>
      <c r="C2296" s="2">
        <v>5.2</v>
      </c>
    </row>
    <row r="2297" spans="1:3" x14ac:dyDescent="0.25">
      <c r="A2297" s="2" t="s">
        <v>6754</v>
      </c>
      <c r="B2297" s="2" t="s">
        <v>1272</v>
      </c>
      <c r="C2297" s="2">
        <v>6.2</v>
      </c>
    </row>
    <row r="2298" spans="1:3" x14ac:dyDescent="0.25">
      <c r="A2298" s="2" t="s">
        <v>6757</v>
      </c>
      <c r="B2298" s="2" t="s">
        <v>30</v>
      </c>
      <c r="C2298" s="2">
        <v>6.7</v>
      </c>
    </row>
    <row r="2299" spans="1:3" x14ac:dyDescent="0.25">
      <c r="A2299" s="2" t="s">
        <v>6759</v>
      </c>
      <c r="B2299" s="2" t="s">
        <v>30</v>
      </c>
      <c r="C2299" s="2">
        <v>5.8</v>
      </c>
    </row>
    <row r="2300" spans="1:3" x14ac:dyDescent="0.25">
      <c r="A2300" s="2" t="s">
        <v>6763</v>
      </c>
      <c r="B2300" s="2" t="s">
        <v>30</v>
      </c>
      <c r="C2300" s="2">
        <v>7</v>
      </c>
    </row>
    <row r="2301" spans="1:3" x14ac:dyDescent="0.25">
      <c r="A2301" s="2" t="s">
        <v>6769</v>
      </c>
      <c r="B2301" s="2" t="s">
        <v>30</v>
      </c>
      <c r="C2301" s="2">
        <v>4.8</v>
      </c>
    </row>
    <row r="2302" spans="1:3" x14ac:dyDescent="0.25">
      <c r="A2302" s="2" t="s">
        <v>6772</v>
      </c>
      <c r="B2302" s="2" t="s">
        <v>30</v>
      </c>
      <c r="C2302" s="2">
        <v>7.2</v>
      </c>
    </row>
    <row r="2303" spans="1:3" x14ac:dyDescent="0.25">
      <c r="A2303" s="2" t="s">
        <v>6774</v>
      </c>
      <c r="B2303" s="2" t="s">
        <v>30</v>
      </c>
      <c r="C2303" s="2">
        <v>5.6</v>
      </c>
    </row>
    <row r="2304" spans="1:3" x14ac:dyDescent="0.25">
      <c r="A2304" s="2" t="s">
        <v>6776</v>
      </c>
      <c r="B2304" s="2" t="s">
        <v>30</v>
      </c>
      <c r="C2304" s="2">
        <v>6.4</v>
      </c>
    </row>
    <row r="2305" spans="1:3" x14ac:dyDescent="0.25">
      <c r="A2305" s="2" t="s">
        <v>6777</v>
      </c>
      <c r="B2305" s="2" t="s">
        <v>1272</v>
      </c>
      <c r="C2305" s="2">
        <v>7.5</v>
      </c>
    </row>
    <row r="2306" spans="1:3" x14ac:dyDescent="0.25">
      <c r="A2306" s="2" t="s">
        <v>6779</v>
      </c>
      <c r="B2306" s="2" t="s">
        <v>5217</v>
      </c>
      <c r="C2306" s="2">
        <v>7.4</v>
      </c>
    </row>
    <row r="2307" spans="1:3" x14ac:dyDescent="0.25">
      <c r="A2307" s="2" t="s">
        <v>6782</v>
      </c>
      <c r="B2307" s="2" t="s">
        <v>30</v>
      </c>
      <c r="C2307" s="2">
        <v>8</v>
      </c>
    </row>
    <row r="2308" spans="1:3" x14ac:dyDescent="0.25">
      <c r="A2308" s="2" t="s">
        <v>6783</v>
      </c>
      <c r="B2308" s="2" t="s">
        <v>30</v>
      </c>
      <c r="C2308" s="2">
        <v>5.7</v>
      </c>
    </row>
    <row r="2309" spans="1:3" x14ac:dyDescent="0.25">
      <c r="A2309" s="2" t="s">
        <v>6784</v>
      </c>
      <c r="B2309" s="2" t="s">
        <v>30</v>
      </c>
      <c r="C2309" s="2">
        <v>6.8</v>
      </c>
    </row>
    <row r="2310" spans="1:3" x14ac:dyDescent="0.25">
      <c r="A2310" s="2" t="s">
        <v>6787</v>
      </c>
      <c r="B2310" s="2" t="s">
        <v>30</v>
      </c>
      <c r="C2310" s="2">
        <v>5.9</v>
      </c>
    </row>
    <row r="2311" spans="1:3" x14ac:dyDescent="0.25">
      <c r="A2311" s="2" t="s">
        <v>6789</v>
      </c>
      <c r="B2311" s="2" t="s">
        <v>30</v>
      </c>
      <c r="C2311" s="2">
        <v>7.2</v>
      </c>
    </row>
    <row r="2312" spans="1:3" x14ac:dyDescent="0.25">
      <c r="A2312" s="2" t="s">
        <v>6790</v>
      </c>
      <c r="B2312" s="2" t="s">
        <v>30</v>
      </c>
      <c r="C2312" s="2">
        <v>5.5</v>
      </c>
    </row>
    <row r="2313" spans="1:3" x14ac:dyDescent="0.25">
      <c r="A2313" s="2" t="s">
        <v>6794</v>
      </c>
      <c r="B2313" s="2" t="s">
        <v>30</v>
      </c>
      <c r="C2313" s="2">
        <v>8.4</v>
      </c>
    </row>
    <row r="2314" spans="1:3" x14ac:dyDescent="0.25">
      <c r="A2314" s="2" t="s">
        <v>6796</v>
      </c>
      <c r="B2314" s="2" t="s">
        <v>30</v>
      </c>
      <c r="C2314" s="2">
        <v>8.5</v>
      </c>
    </row>
    <row r="2315" spans="1:3" x14ac:dyDescent="0.25">
      <c r="A2315" s="2" t="s">
        <v>6798</v>
      </c>
      <c r="B2315" s="2" t="s">
        <v>30</v>
      </c>
      <c r="C2315" s="2">
        <v>5.6</v>
      </c>
    </row>
    <row r="2316" spans="1:3" x14ac:dyDescent="0.25">
      <c r="A2316" s="2" t="s">
        <v>6801</v>
      </c>
      <c r="B2316" s="2" t="s">
        <v>30</v>
      </c>
      <c r="C2316" s="2">
        <v>4.0999999999999996</v>
      </c>
    </row>
    <row r="2317" spans="1:3" x14ac:dyDescent="0.25">
      <c r="A2317" s="2" t="s">
        <v>6806</v>
      </c>
      <c r="B2317" s="2" t="s">
        <v>30</v>
      </c>
      <c r="C2317" s="2">
        <v>5</v>
      </c>
    </row>
    <row r="2318" spans="1:3" x14ac:dyDescent="0.25">
      <c r="A2318" s="2" t="s">
        <v>6808</v>
      </c>
      <c r="B2318" s="2" t="s">
        <v>30</v>
      </c>
      <c r="C2318" s="2">
        <v>6.1</v>
      </c>
    </row>
    <row r="2319" spans="1:3" x14ac:dyDescent="0.25">
      <c r="A2319" s="2" t="s">
        <v>6811</v>
      </c>
      <c r="B2319" s="2" t="s">
        <v>30</v>
      </c>
      <c r="C2319" s="2">
        <v>5.4</v>
      </c>
    </row>
    <row r="2320" spans="1:3" x14ac:dyDescent="0.25">
      <c r="A2320" s="2" t="s">
        <v>6814</v>
      </c>
      <c r="B2320" s="2" t="s">
        <v>30</v>
      </c>
      <c r="C2320" s="2">
        <v>7.1</v>
      </c>
    </row>
    <row r="2321" spans="1:3" x14ac:dyDescent="0.25">
      <c r="A2321" s="2" t="s">
        <v>6816</v>
      </c>
      <c r="B2321" s="2" t="s">
        <v>30</v>
      </c>
      <c r="C2321" s="2">
        <v>3.6</v>
      </c>
    </row>
    <row r="2322" spans="1:3" x14ac:dyDescent="0.25">
      <c r="A2322" s="2" t="s">
        <v>6817</v>
      </c>
      <c r="B2322" s="2" t="s">
        <v>30</v>
      </c>
      <c r="C2322" s="2">
        <v>6.5</v>
      </c>
    </row>
    <row r="2323" spans="1:3" x14ac:dyDescent="0.25">
      <c r="A2323" s="2" t="s">
        <v>6820</v>
      </c>
      <c r="B2323" s="2" t="s">
        <v>466</v>
      </c>
      <c r="C2323" s="2">
        <v>8.6</v>
      </c>
    </row>
    <row r="2324" spans="1:3" x14ac:dyDescent="0.25">
      <c r="A2324" s="2" t="s">
        <v>6824</v>
      </c>
      <c r="B2324" s="2" t="s">
        <v>1272</v>
      </c>
      <c r="C2324" s="2">
        <v>6.2</v>
      </c>
    </row>
    <row r="2325" spans="1:3" x14ac:dyDescent="0.25">
      <c r="A2325" s="2" t="s">
        <v>6826</v>
      </c>
      <c r="B2325" s="2" t="s">
        <v>30</v>
      </c>
      <c r="C2325" s="2">
        <v>7</v>
      </c>
    </row>
    <row r="2326" spans="1:3" x14ac:dyDescent="0.25">
      <c r="A2326" s="2" t="s">
        <v>6829</v>
      </c>
      <c r="B2326" s="2" t="s">
        <v>30</v>
      </c>
      <c r="C2326" s="2">
        <v>7.6</v>
      </c>
    </row>
    <row r="2327" spans="1:3" x14ac:dyDescent="0.25">
      <c r="A2327" s="2" t="s">
        <v>6833</v>
      </c>
      <c r="B2327" s="2" t="s">
        <v>30</v>
      </c>
      <c r="C2327" s="2">
        <v>6.5</v>
      </c>
    </row>
    <row r="2328" spans="1:3" x14ac:dyDescent="0.25">
      <c r="A2328" s="2" t="s">
        <v>6835</v>
      </c>
      <c r="B2328" s="2" t="s">
        <v>30</v>
      </c>
      <c r="C2328" s="2">
        <v>6.4</v>
      </c>
    </row>
    <row r="2329" spans="1:3" x14ac:dyDescent="0.25">
      <c r="A2329" s="2" t="s">
        <v>6839</v>
      </c>
      <c r="B2329" s="2" t="s">
        <v>30</v>
      </c>
      <c r="C2329" s="2">
        <v>6.7</v>
      </c>
    </row>
    <row r="2330" spans="1:3" x14ac:dyDescent="0.25">
      <c r="A2330" s="2" t="s">
        <v>6842</v>
      </c>
      <c r="B2330" s="2" t="s">
        <v>30</v>
      </c>
      <c r="C2330" s="2">
        <v>6.3</v>
      </c>
    </row>
    <row r="2331" spans="1:3" x14ac:dyDescent="0.25">
      <c r="A2331" s="2" t="s">
        <v>6844</v>
      </c>
      <c r="B2331" s="2" t="s">
        <v>30</v>
      </c>
      <c r="C2331" s="2">
        <v>6.4</v>
      </c>
    </row>
    <row r="2332" spans="1:3" x14ac:dyDescent="0.25">
      <c r="A2332" s="2" t="s">
        <v>6850</v>
      </c>
      <c r="B2332" s="2" t="s">
        <v>30</v>
      </c>
      <c r="C2332" s="2">
        <v>5.7</v>
      </c>
    </row>
    <row r="2333" spans="1:3" x14ac:dyDescent="0.25">
      <c r="A2333" s="2" t="s">
        <v>6854</v>
      </c>
      <c r="B2333" s="2" t="s">
        <v>30</v>
      </c>
      <c r="C2333" s="2">
        <v>6.3</v>
      </c>
    </row>
    <row r="2334" spans="1:3" x14ac:dyDescent="0.25">
      <c r="A2334" s="2" t="s">
        <v>6856</v>
      </c>
      <c r="B2334" s="2" t="s">
        <v>6858</v>
      </c>
      <c r="C2334" s="2">
        <v>7.8</v>
      </c>
    </row>
    <row r="2335" spans="1:3" x14ac:dyDescent="0.25">
      <c r="A2335" s="2" t="s">
        <v>6860</v>
      </c>
      <c r="B2335" s="2" t="s">
        <v>30</v>
      </c>
      <c r="C2335" s="2">
        <v>6</v>
      </c>
    </row>
    <row r="2336" spans="1:3" x14ac:dyDescent="0.25">
      <c r="A2336" s="2" t="s">
        <v>6861</v>
      </c>
      <c r="B2336" s="2" t="s">
        <v>30</v>
      </c>
      <c r="C2336" s="2">
        <v>7.7</v>
      </c>
    </row>
    <row r="2337" spans="1:3" x14ac:dyDescent="0.25">
      <c r="A2337" s="2" t="s">
        <v>6862</v>
      </c>
      <c r="B2337" s="2" t="s">
        <v>30</v>
      </c>
      <c r="C2337" s="2">
        <v>6.2</v>
      </c>
    </row>
    <row r="2338" spans="1:3" x14ac:dyDescent="0.25">
      <c r="A2338" s="2" t="s">
        <v>6866</v>
      </c>
      <c r="B2338" s="2" t="s">
        <v>6868</v>
      </c>
      <c r="C2338" s="2">
        <v>5.7</v>
      </c>
    </row>
    <row r="2339" spans="1:3" x14ac:dyDescent="0.25">
      <c r="A2339" s="2" t="s">
        <v>6869</v>
      </c>
      <c r="B2339" s="2" t="s">
        <v>30</v>
      </c>
      <c r="C2339" s="2">
        <v>7.7</v>
      </c>
    </row>
    <row r="2340" spans="1:3" x14ac:dyDescent="0.25">
      <c r="A2340" s="2" t="s">
        <v>6871</v>
      </c>
      <c r="B2340" s="2" t="s">
        <v>30</v>
      </c>
      <c r="C2340" s="2">
        <v>6.4</v>
      </c>
    </row>
    <row r="2341" spans="1:3" x14ac:dyDescent="0.25">
      <c r="A2341" s="2" t="s">
        <v>6873</v>
      </c>
      <c r="B2341" s="2" t="s">
        <v>30</v>
      </c>
      <c r="C2341" s="2">
        <v>6.4</v>
      </c>
    </row>
    <row r="2342" spans="1:3" x14ac:dyDescent="0.25">
      <c r="A2342" s="2" t="s">
        <v>6875</v>
      </c>
      <c r="B2342" s="2" t="s">
        <v>30</v>
      </c>
      <c r="C2342" s="2">
        <v>6.9</v>
      </c>
    </row>
    <row r="2343" spans="1:3" x14ac:dyDescent="0.25">
      <c r="A2343" s="2" t="s">
        <v>6876</v>
      </c>
      <c r="B2343" s="2" t="s">
        <v>30</v>
      </c>
      <c r="C2343" s="2">
        <v>7.3</v>
      </c>
    </row>
    <row r="2344" spans="1:3" x14ac:dyDescent="0.25">
      <c r="A2344" s="2" t="s">
        <v>6879</v>
      </c>
      <c r="B2344" s="2" t="s">
        <v>30</v>
      </c>
      <c r="C2344" s="2">
        <v>7.3</v>
      </c>
    </row>
    <row r="2345" spans="1:3" x14ac:dyDescent="0.25">
      <c r="A2345" s="2" t="s">
        <v>6882</v>
      </c>
      <c r="B2345" s="2" t="s">
        <v>30</v>
      </c>
      <c r="C2345" s="2">
        <v>6.2</v>
      </c>
    </row>
    <row r="2346" spans="1:3" x14ac:dyDescent="0.25">
      <c r="A2346" s="2" t="s">
        <v>6884</v>
      </c>
      <c r="B2346" s="2" t="s">
        <v>30</v>
      </c>
      <c r="C2346" s="2">
        <v>6.6</v>
      </c>
    </row>
    <row r="2347" spans="1:3" x14ac:dyDescent="0.25">
      <c r="A2347" s="2" t="s">
        <v>6885</v>
      </c>
      <c r="B2347" s="2" t="s">
        <v>30</v>
      </c>
      <c r="C2347" s="2">
        <v>6.7</v>
      </c>
    </row>
    <row r="2348" spans="1:3" x14ac:dyDescent="0.25">
      <c r="A2348" s="2" t="s">
        <v>6887</v>
      </c>
      <c r="B2348" s="2" t="s">
        <v>30</v>
      </c>
      <c r="C2348" s="2">
        <v>5.7</v>
      </c>
    </row>
    <row r="2349" spans="1:3" x14ac:dyDescent="0.25">
      <c r="A2349" s="2" t="s">
        <v>6891</v>
      </c>
      <c r="B2349" s="2" t="s">
        <v>30</v>
      </c>
      <c r="C2349" s="2">
        <v>3.1</v>
      </c>
    </row>
    <row r="2350" spans="1:3" x14ac:dyDescent="0.25">
      <c r="A2350" s="2" t="s">
        <v>6893</v>
      </c>
      <c r="B2350" s="2" t="s">
        <v>30</v>
      </c>
      <c r="C2350" s="2">
        <v>6.3</v>
      </c>
    </row>
    <row r="2351" spans="1:3" x14ac:dyDescent="0.25">
      <c r="A2351" s="2" t="s">
        <v>6895</v>
      </c>
      <c r="B2351" s="2" t="s">
        <v>30</v>
      </c>
      <c r="C2351" s="2">
        <v>5.7</v>
      </c>
    </row>
    <row r="2352" spans="1:3" x14ac:dyDescent="0.25">
      <c r="A2352" s="2" t="s">
        <v>6897</v>
      </c>
      <c r="B2352" s="2" t="s">
        <v>30</v>
      </c>
      <c r="C2352" s="2">
        <v>7.1</v>
      </c>
    </row>
    <row r="2353" spans="1:3" x14ac:dyDescent="0.25">
      <c r="A2353" s="2" t="s">
        <v>6898</v>
      </c>
      <c r="B2353" s="2" t="s">
        <v>30</v>
      </c>
      <c r="C2353" s="2">
        <v>7</v>
      </c>
    </row>
    <row r="2354" spans="1:3" x14ac:dyDescent="0.25">
      <c r="A2354" s="2" t="s">
        <v>6900</v>
      </c>
      <c r="B2354" s="2" t="s">
        <v>30</v>
      </c>
      <c r="C2354" s="2">
        <v>6.1</v>
      </c>
    </row>
    <row r="2355" spans="1:3" x14ac:dyDescent="0.25">
      <c r="A2355" s="2" t="s">
        <v>6902</v>
      </c>
      <c r="B2355" s="2" t="s">
        <v>30</v>
      </c>
      <c r="C2355" s="2">
        <v>6.6</v>
      </c>
    </row>
    <row r="2356" spans="1:3" x14ac:dyDescent="0.25">
      <c r="A2356" s="2" t="s">
        <v>6904</v>
      </c>
      <c r="B2356" s="2" t="s">
        <v>30</v>
      </c>
      <c r="C2356" s="2">
        <v>7.8</v>
      </c>
    </row>
    <row r="2357" spans="1:3" x14ac:dyDescent="0.25">
      <c r="A2357" s="2" t="s">
        <v>6907</v>
      </c>
      <c r="B2357" s="2" t="s">
        <v>30</v>
      </c>
      <c r="C2357" s="2">
        <v>8.3000000000000007</v>
      </c>
    </row>
    <row r="2358" spans="1:3" x14ac:dyDescent="0.25">
      <c r="A2358" s="2" t="s">
        <v>6908</v>
      </c>
      <c r="B2358" s="2" t="s">
        <v>30</v>
      </c>
      <c r="C2358" s="2">
        <v>3.9</v>
      </c>
    </row>
    <row r="2359" spans="1:3" x14ac:dyDescent="0.25">
      <c r="A2359" s="2" t="s">
        <v>6910</v>
      </c>
      <c r="B2359" s="2" t="s">
        <v>30</v>
      </c>
      <c r="C2359" s="2">
        <v>7</v>
      </c>
    </row>
    <row r="2360" spans="1:3" x14ac:dyDescent="0.25">
      <c r="A2360" s="2" t="s">
        <v>6913</v>
      </c>
      <c r="B2360" s="2" t="s">
        <v>30</v>
      </c>
      <c r="C2360" s="2">
        <v>6.7</v>
      </c>
    </row>
    <row r="2361" spans="1:3" x14ac:dyDescent="0.25">
      <c r="A2361" s="2" t="s">
        <v>6915</v>
      </c>
      <c r="B2361" s="2" t="s">
        <v>30</v>
      </c>
      <c r="C2361" s="2">
        <v>7.3</v>
      </c>
    </row>
    <row r="2362" spans="1:3" x14ac:dyDescent="0.25">
      <c r="A2362" s="2" t="s">
        <v>6917</v>
      </c>
      <c r="B2362" s="2" t="s">
        <v>30</v>
      </c>
      <c r="C2362" s="2">
        <v>6.3</v>
      </c>
    </row>
    <row r="2363" spans="1:3" x14ac:dyDescent="0.25">
      <c r="A2363" s="2" t="s">
        <v>6918</v>
      </c>
      <c r="B2363" s="2" t="s">
        <v>30</v>
      </c>
      <c r="C2363" s="2">
        <v>7.8</v>
      </c>
    </row>
    <row r="2364" spans="1:3" x14ac:dyDescent="0.25">
      <c r="A2364" s="2" t="s">
        <v>6919</v>
      </c>
      <c r="B2364" s="2" t="s">
        <v>30</v>
      </c>
      <c r="C2364" s="2">
        <v>7.3</v>
      </c>
    </row>
    <row r="2365" spans="1:3" x14ac:dyDescent="0.25">
      <c r="A2365" s="2" t="s">
        <v>6923</v>
      </c>
      <c r="B2365" s="2" t="s">
        <v>30</v>
      </c>
      <c r="C2365" s="2">
        <v>7.6</v>
      </c>
    </row>
    <row r="2366" spans="1:3" x14ac:dyDescent="0.25">
      <c r="A2366" s="2" t="s">
        <v>6926</v>
      </c>
      <c r="B2366" s="2" t="s">
        <v>30</v>
      </c>
      <c r="C2366" s="2">
        <v>5.3</v>
      </c>
    </row>
    <row r="2367" spans="1:3" x14ac:dyDescent="0.25">
      <c r="A2367" s="2" t="s">
        <v>5175</v>
      </c>
      <c r="B2367" s="2" t="s">
        <v>30</v>
      </c>
      <c r="C2367" s="2">
        <v>7.9</v>
      </c>
    </row>
    <row r="2368" spans="1:3" x14ac:dyDescent="0.25">
      <c r="A2368" s="2" t="s">
        <v>6930</v>
      </c>
      <c r="B2368" s="2" t="s">
        <v>30</v>
      </c>
      <c r="C2368" s="2">
        <v>5.3</v>
      </c>
    </row>
    <row r="2369" spans="1:3" x14ac:dyDescent="0.25">
      <c r="A2369" s="2" t="s">
        <v>6932</v>
      </c>
      <c r="B2369" s="2" t="s">
        <v>30</v>
      </c>
      <c r="C2369" s="2">
        <v>6.8</v>
      </c>
    </row>
    <row r="2370" spans="1:3" x14ac:dyDescent="0.25">
      <c r="A2370" s="2" t="s">
        <v>6936</v>
      </c>
      <c r="B2370" s="2" t="s">
        <v>30</v>
      </c>
      <c r="C2370" s="2">
        <v>7.1</v>
      </c>
    </row>
    <row r="2371" spans="1:3" x14ac:dyDescent="0.25">
      <c r="A2371" s="2" t="s">
        <v>6938</v>
      </c>
      <c r="B2371" s="2" t="s">
        <v>30</v>
      </c>
      <c r="C2371" s="2">
        <v>7.2</v>
      </c>
    </row>
    <row r="2372" spans="1:3" x14ac:dyDescent="0.25">
      <c r="A2372" s="2" t="s">
        <v>6941</v>
      </c>
      <c r="B2372" s="2" t="s">
        <v>30</v>
      </c>
      <c r="C2372" s="2">
        <v>5.8</v>
      </c>
    </row>
    <row r="2373" spans="1:3" x14ac:dyDescent="0.25">
      <c r="A2373" s="2" t="s">
        <v>6944</v>
      </c>
      <c r="B2373" s="2" t="s">
        <v>30</v>
      </c>
      <c r="C2373" s="2">
        <v>5.8</v>
      </c>
    </row>
    <row r="2374" spans="1:3" x14ac:dyDescent="0.25">
      <c r="A2374" s="2" t="s">
        <v>6946</v>
      </c>
      <c r="B2374" s="2" t="s">
        <v>30</v>
      </c>
      <c r="C2374" s="2">
        <v>8.3000000000000007</v>
      </c>
    </row>
    <row r="2375" spans="1:3" x14ac:dyDescent="0.25">
      <c r="A2375" s="2" t="s">
        <v>6950</v>
      </c>
      <c r="B2375" s="2" t="s">
        <v>30</v>
      </c>
      <c r="C2375" s="2">
        <v>5.6</v>
      </c>
    </row>
    <row r="2376" spans="1:3" x14ac:dyDescent="0.25">
      <c r="A2376" s="2" t="s">
        <v>6953</v>
      </c>
      <c r="B2376" s="2" t="s">
        <v>30</v>
      </c>
      <c r="C2376" s="2">
        <v>6.8</v>
      </c>
    </row>
    <row r="2377" spans="1:3" x14ac:dyDescent="0.25">
      <c r="A2377" s="2" t="s">
        <v>6956</v>
      </c>
      <c r="B2377" s="2" t="s">
        <v>30</v>
      </c>
      <c r="C2377" s="2">
        <v>5</v>
      </c>
    </row>
    <row r="2378" spans="1:3" x14ac:dyDescent="0.25">
      <c r="A2378" s="2" t="s">
        <v>6957</v>
      </c>
      <c r="B2378" s="2" t="s">
        <v>30</v>
      </c>
      <c r="C2378" s="2">
        <v>7.6</v>
      </c>
    </row>
    <row r="2379" spans="1:3" x14ac:dyDescent="0.25">
      <c r="A2379" s="2" t="s">
        <v>6958</v>
      </c>
      <c r="B2379" s="2" t="s">
        <v>30</v>
      </c>
      <c r="C2379" s="2">
        <v>6.7</v>
      </c>
    </row>
    <row r="2380" spans="1:3" x14ac:dyDescent="0.25">
      <c r="A2380" s="2" t="s">
        <v>6961</v>
      </c>
      <c r="B2380" s="2" t="s">
        <v>30</v>
      </c>
      <c r="C2380" s="2">
        <v>6.7</v>
      </c>
    </row>
    <row r="2381" spans="1:3" x14ac:dyDescent="0.25">
      <c r="A2381" s="2" t="s">
        <v>6963</v>
      </c>
      <c r="B2381" s="2" t="s">
        <v>30</v>
      </c>
      <c r="C2381" s="2">
        <v>5.7</v>
      </c>
    </row>
    <row r="2382" spans="1:3" x14ac:dyDescent="0.25">
      <c r="A2382" s="2" t="s">
        <v>6967</v>
      </c>
      <c r="B2382" s="2" t="s">
        <v>30</v>
      </c>
      <c r="C2382" s="2">
        <v>5.2</v>
      </c>
    </row>
    <row r="2383" spans="1:3" x14ac:dyDescent="0.25">
      <c r="A2383" s="2" t="s">
        <v>6969</v>
      </c>
      <c r="B2383" s="2" t="s">
        <v>30</v>
      </c>
      <c r="C2383" s="2">
        <v>7.5</v>
      </c>
    </row>
    <row r="2384" spans="1:3" x14ac:dyDescent="0.25">
      <c r="A2384" s="2" t="s">
        <v>6970</v>
      </c>
      <c r="B2384" s="2" t="s">
        <v>30</v>
      </c>
      <c r="C2384" s="2">
        <v>7.2</v>
      </c>
    </row>
    <row r="2385" spans="1:3" x14ac:dyDescent="0.25">
      <c r="A2385" s="2" t="s">
        <v>6972</v>
      </c>
      <c r="B2385" s="2" t="s">
        <v>30</v>
      </c>
      <c r="C2385" s="2">
        <v>5.3</v>
      </c>
    </row>
    <row r="2386" spans="1:3" x14ac:dyDescent="0.25">
      <c r="A2386" s="2" t="s">
        <v>6973</v>
      </c>
      <c r="B2386" s="2" t="s">
        <v>30</v>
      </c>
      <c r="C2386" s="2">
        <v>6.5</v>
      </c>
    </row>
    <row r="2387" spans="1:3" x14ac:dyDescent="0.25">
      <c r="A2387" s="2" t="s">
        <v>6976</v>
      </c>
      <c r="B2387" s="2" t="s">
        <v>30</v>
      </c>
      <c r="C2387" s="2">
        <v>5</v>
      </c>
    </row>
    <row r="2388" spans="1:3" x14ac:dyDescent="0.25">
      <c r="A2388" s="2" t="s">
        <v>6979</v>
      </c>
      <c r="B2388" s="2" t="s">
        <v>30</v>
      </c>
      <c r="C2388" s="2">
        <v>6.1</v>
      </c>
    </row>
    <row r="2389" spans="1:3" x14ac:dyDescent="0.25">
      <c r="A2389" s="2" t="s">
        <v>6982</v>
      </c>
      <c r="B2389" s="2" t="s">
        <v>30</v>
      </c>
      <c r="C2389" s="2">
        <v>7.4</v>
      </c>
    </row>
    <row r="2390" spans="1:3" x14ac:dyDescent="0.25">
      <c r="A2390" s="2" t="s">
        <v>6987</v>
      </c>
      <c r="B2390" s="2" t="s">
        <v>30</v>
      </c>
      <c r="C2390" s="2">
        <v>4.4000000000000004</v>
      </c>
    </row>
    <row r="2391" spans="1:3" x14ac:dyDescent="0.25">
      <c r="A2391" s="2" t="s">
        <v>6989</v>
      </c>
      <c r="B2391" s="2" t="s">
        <v>30</v>
      </c>
      <c r="C2391" s="2">
        <v>7.5</v>
      </c>
    </row>
    <row r="2392" spans="1:3" x14ac:dyDescent="0.25">
      <c r="A2392" s="2" t="s">
        <v>6990</v>
      </c>
      <c r="B2392" s="2" t="s">
        <v>30</v>
      </c>
      <c r="C2392" s="2">
        <v>5.7</v>
      </c>
    </row>
    <row r="2393" spans="1:3" x14ac:dyDescent="0.25">
      <c r="A2393" s="2" t="s">
        <v>6994</v>
      </c>
      <c r="B2393" s="2" t="s">
        <v>30</v>
      </c>
      <c r="C2393" s="2">
        <v>5.5</v>
      </c>
    </row>
    <row r="2394" spans="1:3" x14ac:dyDescent="0.25">
      <c r="A2394" s="2" t="s">
        <v>6998</v>
      </c>
      <c r="B2394" s="2" t="s">
        <v>30</v>
      </c>
      <c r="C2394" s="2">
        <v>7.1</v>
      </c>
    </row>
    <row r="2395" spans="1:3" x14ac:dyDescent="0.25">
      <c r="A2395" s="2" t="s">
        <v>7002</v>
      </c>
      <c r="B2395" s="2" t="s">
        <v>30</v>
      </c>
      <c r="C2395" s="2">
        <v>5.9</v>
      </c>
    </row>
    <row r="2396" spans="1:3" x14ac:dyDescent="0.25">
      <c r="A2396" s="2" t="s">
        <v>7006</v>
      </c>
      <c r="B2396" s="2" t="s">
        <v>30</v>
      </c>
      <c r="C2396" s="2">
        <v>6.7</v>
      </c>
    </row>
    <row r="2397" spans="1:3" x14ac:dyDescent="0.25">
      <c r="A2397" s="2" t="s">
        <v>7010</v>
      </c>
      <c r="B2397" s="2" t="s">
        <v>30</v>
      </c>
      <c r="C2397" s="2">
        <v>7</v>
      </c>
    </row>
    <row r="2398" spans="1:3" x14ac:dyDescent="0.25">
      <c r="A2398" s="2" t="s">
        <v>7011</v>
      </c>
      <c r="B2398" s="2" t="s">
        <v>30</v>
      </c>
      <c r="C2398" s="2">
        <v>7.9</v>
      </c>
    </row>
    <row r="2399" spans="1:3" x14ac:dyDescent="0.25">
      <c r="A2399" s="2" t="s">
        <v>7012</v>
      </c>
      <c r="B2399" s="2" t="s">
        <v>30</v>
      </c>
      <c r="C2399" s="2">
        <v>6.9</v>
      </c>
    </row>
    <row r="2400" spans="1:3" x14ac:dyDescent="0.25">
      <c r="A2400" s="2" t="s">
        <v>7014</v>
      </c>
      <c r="B2400" s="2" t="s">
        <v>7016</v>
      </c>
      <c r="C2400" s="2">
        <v>7.3</v>
      </c>
    </row>
    <row r="2401" spans="1:3" x14ac:dyDescent="0.25">
      <c r="A2401" s="2" t="s">
        <v>7017</v>
      </c>
      <c r="B2401" s="2" t="s">
        <v>30</v>
      </c>
      <c r="C2401" s="2">
        <v>7.3</v>
      </c>
    </row>
    <row r="2402" spans="1:3" x14ac:dyDescent="0.25">
      <c r="A2402" s="2" t="s">
        <v>7020</v>
      </c>
      <c r="B2402" s="2" t="s">
        <v>30</v>
      </c>
      <c r="C2402" s="2">
        <v>3.5</v>
      </c>
    </row>
    <row r="2403" spans="1:3" x14ac:dyDescent="0.25">
      <c r="A2403" s="2" t="s">
        <v>7023</v>
      </c>
      <c r="B2403" s="2" t="s">
        <v>30</v>
      </c>
      <c r="C2403" s="2">
        <v>7.8</v>
      </c>
    </row>
    <row r="2404" spans="1:3" x14ac:dyDescent="0.25">
      <c r="A2404" s="2" t="s">
        <v>7025</v>
      </c>
      <c r="B2404" s="2" t="s">
        <v>30</v>
      </c>
      <c r="C2404" s="2">
        <v>7.4</v>
      </c>
    </row>
    <row r="2405" spans="1:3" x14ac:dyDescent="0.25">
      <c r="A2405" s="2" t="s">
        <v>7028</v>
      </c>
      <c r="B2405" s="2" t="s">
        <v>30</v>
      </c>
      <c r="C2405" s="2">
        <v>6.7</v>
      </c>
    </row>
    <row r="2406" spans="1:3" x14ac:dyDescent="0.25">
      <c r="A2406" s="2" t="s">
        <v>7031</v>
      </c>
      <c r="B2406" s="2" t="s">
        <v>30</v>
      </c>
      <c r="C2406" s="2">
        <v>6.4</v>
      </c>
    </row>
    <row r="2407" spans="1:3" x14ac:dyDescent="0.25">
      <c r="A2407" s="2" t="s">
        <v>7034</v>
      </c>
      <c r="B2407" s="2" t="s">
        <v>30</v>
      </c>
      <c r="C2407" s="2">
        <v>7.1</v>
      </c>
    </row>
    <row r="2408" spans="1:3" x14ac:dyDescent="0.25">
      <c r="A2408" s="2" t="s">
        <v>7040</v>
      </c>
      <c r="B2408" s="2" t="s">
        <v>5217</v>
      </c>
      <c r="C2408" s="2">
        <v>7.8</v>
      </c>
    </row>
    <row r="2409" spans="1:3" x14ac:dyDescent="0.25">
      <c r="A2409" s="2" t="s">
        <v>7043</v>
      </c>
      <c r="B2409" s="2" t="s">
        <v>30</v>
      </c>
      <c r="C2409" s="2">
        <v>4</v>
      </c>
    </row>
    <row r="2410" spans="1:3" x14ac:dyDescent="0.25">
      <c r="A2410" s="2" t="s">
        <v>7047</v>
      </c>
      <c r="B2410" s="2" t="s">
        <v>30</v>
      </c>
      <c r="C2410" s="2">
        <v>5.9</v>
      </c>
    </row>
    <row r="2411" spans="1:3" x14ac:dyDescent="0.25">
      <c r="A2411" s="2" t="s">
        <v>7048</v>
      </c>
      <c r="B2411" s="2" t="s">
        <v>30</v>
      </c>
      <c r="C2411" s="2">
        <v>7.2</v>
      </c>
    </row>
    <row r="2412" spans="1:3" x14ac:dyDescent="0.25">
      <c r="A2412" s="2" t="s">
        <v>7052</v>
      </c>
      <c r="B2412" s="2" t="s">
        <v>30</v>
      </c>
      <c r="C2412" s="2">
        <v>7.2</v>
      </c>
    </row>
    <row r="2413" spans="1:3" x14ac:dyDescent="0.25">
      <c r="A2413" s="2" t="s">
        <v>7055</v>
      </c>
      <c r="B2413" s="2" t="s">
        <v>30</v>
      </c>
      <c r="C2413" s="2">
        <v>5.0999999999999996</v>
      </c>
    </row>
    <row r="2414" spans="1:3" x14ac:dyDescent="0.25">
      <c r="A2414" s="2" t="s">
        <v>7059</v>
      </c>
      <c r="B2414" s="2" t="s">
        <v>30</v>
      </c>
      <c r="C2414" s="2">
        <v>5.5</v>
      </c>
    </row>
    <row r="2415" spans="1:3" x14ac:dyDescent="0.25">
      <c r="A2415" s="2" t="s">
        <v>7063</v>
      </c>
      <c r="B2415" s="2" t="s">
        <v>30</v>
      </c>
      <c r="C2415" s="2">
        <v>6.2</v>
      </c>
    </row>
    <row r="2416" spans="1:3" x14ac:dyDescent="0.25">
      <c r="A2416" s="2" t="s">
        <v>7067</v>
      </c>
      <c r="B2416" s="2" t="s">
        <v>30</v>
      </c>
      <c r="C2416" s="2">
        <v>7.2</v>
      </c>
    </row>
    <row r="2417" spans="1:3" x14ac:dyDescent="0.25">
      <c r="A2417" s="2" t="s">
        <v>7069</v>
      </c>
      <c r="B2417" s="2" t="s">
        <v>30</v>
      </c>
      <c r="C2417" s="2">
        <v>5.2</v>
      </c>
    </row>
    <row r="2418" spans="1:3" x14ac:dyDescent="0.25">
      <c r="A2418" s="2" t="s">
        <v>7072</v>
      </c>
      <c r="B2418" s="2" t="s">
        <v>30</v>
      </c>
      <c r="C2418" s="2">
        <v>6.7</v>
      </c>
    </row>
    <row r="2419" spans="1:3" x14ac:dyDescent="0.25">
      <c r="A2419" s="2" t="s">
        <v>6085</v>
      </c>
      <c r="B2419" s="2" t="s">
        <v>30</v>
      </c>
      <c r="C2419" s="2">
        <v>6.3</v>
      </c>
    </row>
    <row r="2420" spans="1:3" x14ac:dyDescent="0.25">
      <c r="A2420" s="2" t="s">
        <v>7075</v>
      </c>
      <c r="B2420" s="2" t="s">
        <v>30</v>
      </c>
      <c r="C2420" s="2">
        <v>5</v>
      </c>
    </row>
    <row r="2421" spans="1:3" x14ac:dyDescent="0.25">
      <c r="A2421" s="2" t="s">
        <v>7077</v>
      </c>
      <c r="B2421" s="2" t="s">
        <v>30</v>
      </c>
      <c r="C2421" s="2">
        <v>6.2</v>
      </c>
    </row>
    <row r="2422" spans="1:3" x14ac:dyDescent="0.25">
      <c r="A2422" s="2" t="s">
        <v>7078</v>
      </c>
      <c r="B2422" s="2" t="s">
        <v>30</v>
      </c>
      <c r="C2422" s="2">
        <v>7.6</v>
      </c>
    </row>
    <row r="2423" spans="1:3" x14ac:dyDescent="0.25">
      <c r="A2423" s="2" t="s">
        <v>7079</v>
      </c>
      <c r="B2423" s="2" t="s">
        <v>30</v>
      </c>
      <c r="C2423" s="2">
        <v>4.0999999999999996</v>
      </c>
    </row>
    <row r="2424" spans="1:3" x14ac:dyDescent="0.25">
      <c r="A2424" s="2" t="s">
        <v>7081</v>
      </c>
      <c r="B2424" s="2" t="s">
        <v>30</v>
      </c>
      <c r="C2424" s="2">
        <v>5.3</v>
      </c>
    </row>
    <row r="2425" spans="1:3" x14ac:dyDescent="0.25">
      <c r="A2425" s="2" t="s">
        <v>7084</v>
      </c>
      <c r="B2425" s="2" t="s">
        <v>30</v>
      </c>
      <c r="C2425" s="2">
        <v>6.2</v>
      </c>
    </row>
    <row r="2426" spans="1:3" x14ac:dyDescent="0.25">
      <c r="A2426" s="2" t="s">
        <v>7088</v>
      </c>
      <c r="B2426" s="2" t="s">
        <v>30</v>
      </c>
      <c r="C2426" s="2">
        <v>6.5</v>
      </c>
    </row>
    <row r="2427" spans="1:3" x14ac:dyDescent="0.25">
      <c r="A2427" s="2" t="s">
        <v>7090</v>
      </c>
      <c r="B2427" s="2" t="s">
        <v>30</v>
      </c>
      <c r="C2427" s="2">
        <v>8.1</v>
      </c>
    </row>
    <row r="2428" spans="1:3" x14ac:dyDescent="0.25">
      <c r="A2428" s="2" t="s">
        <v>7094</v>
      </c>
      <c r="B2428" s="2" t="s">
        <v>30</v>
      </c>
      <c r="C2428" s="2">
        <v>6.3</v>
      </c>
    </row>
    <row r="2429" spans="1:3" x14ac:dyDescent="0.25">
      <c r="A2429" s="2" t="s">
        <v>7097</v>
      </c>
      <c r="B2429" s="2" t="s">
        <v>30</v>
      </c>
      <c r="C2429" s="2">
        <v>4.4000000000000004</v>
      </c>
    </row>
    <row r="2430" spans="1:3" x14ac:dyDescent="0.25">
      <c r="A2430" s="2" t="s">
        <v>7100</v>
      </c>
      <c r="B2430" s="2" t="s">
        <v>30</v>
      </c>
      <c r="C2430" s="2">
        <v>4.5999999999999996</v>
      </c>
    </row>
    <row r="2431" spans="1:3" x14ac:dyDescent="0.25">
      <c r="A2431" s="2" t="s">
        <v>7105</v>
      </c>
      <c r="B2431" s="2" t="s">
        <v>30</v>
      </c>
      <c r="C2431" s="2">
        <v>6</v>
      </c>
    </row>
    <row r="2432" spans="1:3" x14ac:dyDescent="0.25">
      <c r="A2432" s="2" t="s">
        <v>7108</v>
      </c>
      <c r="B2432" s="2" t="s">
        <v>30</v>
      </c>
      <c r="C2432" s="2">
        <v>7.6</v>
      </c>
    </row>
    <row r="2433" spans="1:3" x14ac:dyDescent="0.25">
      <c r="A2433" s="2" t="s">
        <v>7111</v>
      </c>
      <c r="B2433" s="2" t="s">
        <v>30</v>
      </c>
      <c r="C2433" s="2">
        <v>8.4</v>
      </c>
    </row>
    <row r="2434" spans="1:3" x14ac:dyDescent="0.25">
      <c r="A2434" s="2" t="s">
        <v>7116</v>
      </c>
      <c r="B2434" s="2" t="s">
        <v>30</v>
      </c>
      <c r="C2434" s="2">
        <v>7.9</v>
      </c>
    </row>
    <row r="2435" spans="1:3" x14ac:dyDescent="0.25">
      <c r="A2435" s="2" t="s">
        <v>7118</v>
      </c>
      <c r="B2435" s="2" t="s">
        <v>30</v>
      </c>
      <c r="C2435" s="2">
        <v>5.6</v>
      </c>
    </row>
    <row r="2436" spans="1:3" x14ac:dyDescent="0.25">
      <c r="A2436" s="2" t="s">
        <v>7119</v>
      </c>
      <c r="B2436" s="2" t="s">
        <v>30</v>
      </c>
      <c r="C2436" s="2">
        <v>6.5</v>
      </c>
    </row>
    <row r="2437" spans="1:3" x14ac:dyDescent="0.25">
      <c r="A2437" s="2" t="s">
        <v>7121</v>
      </c>
      <c r="B2437" s="2" t="s">
        <v>30</v>
      </c>
      <c r="C2437" s="2">
        <v>7.5</v>
      </c>
    </row>
    <row r="2438" spans="1:3" x14ac:dyDescent="0.25">
      <c r="A2438" s="2" t="s">
        <v>7124</v>
      </c>
      <c r="B2438" s="2" t="s">
        <v>30</v>
      </c>
      <c r="C2438" s="2">
        <v>6.3</v>
      </c>
    </row>
    <row r="2439" spans="1:3" x14ac:dyDescent="0.25">
      <c r="A2439" s="2" t="s">
        <v>7125</v>
      </c>
      <c r="B2439" s="2" t="s">
        <v>30</v>
      </c>
      <c r="C2439" s="2">
        <v>7.9</v>
      </c>
    </row>
    <row r="2440" spans="1:3" x14ac:dyDescent="0.25">
      <c r="A2440" s="2" t="s">
        <v>3773</v>
      </c>
      <c r="B2440" s="2" t="s">
        <v>1272</v>
      </c>
      <c r="C2440" s="2">
        <v>7.9</v>
      </c>
    </row>
    <row r="2441" spans="1:3" x14ac:dyDescent="0.25">
      <c r="A2441" s="2" t="s">
        <v>7128</v>
      </c>
      <c r="B2441" s="2" t="s">
        <v>30</v>
      </c>
      <c r="C2441" s="2">
        <v>5.0999999999999996</v>
      </c>
    </row>
    <row r="2442" spans="1:3" x14ac:dyDescent="0.25">
      <c r="A2442" s="2" t="s">
        <v>7129</v>
      </c>
      <c r="B2442" s="2" t="s">
        <v>30</v>
      </c>
      <c r="C2442" s="2">
        <v>6.7</v>
      </c>
    </row>
    <row r="2443" spans="1:3" x14ac:dyDescent="0.25">
      <c r="A2443" s="2" t="s">
        <v>7130</v>
      </c>
      <c r="B2443" s="2" t="s">
        <v>30</v>
      </c>
      <c r="C2443" s="2">
        <v>6.7</v>
      </c>
    </row>
    <row r="2444" spans="1:3" x14ac:dyDescent="0.25">
      <c r="A2444" s="2" t="s">
        <v>7132</v>
      </c>
      <c r="B2444" s="2" t="s">
        <v>30</v>
      </c>
      <c r="C2444" s="2">
        <v>5.6</v>
      </c>
    </row>
    <row r="2445" spans="1:3" x14ac:dyDescent="0.25">
      <c r="A2445" s="2" t="s">
        <v>7134</v>
      </c>
      <c r="B2445" s="2" t="s">
        <v>30</v>
      </c>
      <c r="C2445" s="2">
        <v>5.6</v>
      </c>
    </row>
    <row r="2446" spans="1:3" x14ac:dyDescent="0.25">
      <c r="A2446" s="2" t="s">
        <v>211</v>
      </c>
      <c r="B2446" s="2" t="s">
        <v>30</v>
      </c>
      <c r="C2446" s="2">
        <v>6.8</v>
      </c>
    </row>
    <row r="2447" spans="1:3" x14ac:dyDescent="0.25">
      <c r="A2447" s="2" t="s">
        <v>7137</v>
      </c>
      <c r="B2447" s="2" t="s">
        <v>30</v>
      </c>
      <c r="C2447" s="2">
        <v>6.2</v>
      </c>
    </row>
    <row r="2448" spans="1:3" x14ac:dyDescent="0.25">
      <c r="A2448" s="2" t="s">
        <v>7138</v>
      </c>
      <c r="B2448" s="2" t="s">
        <v>30</v>
      </c>
      <c r="C2448" s="2">
        <v>5.6</v>
      </c>
    </row>
    <row r="2449" spans="1:3" x14ac:dyDescent="0.25">
      <c r="A2449" s="2" t="s">
        <v>7140</v>
      </c>
      <c r="B2449" s="2" t="s">
        <v>30</v>
      </c>
      <c r="C2449" s="2">
        <v>6.4</v>
      </c>
    </row>
    <row r="2450" spans="1:3" x14ac:dyDescent="0.25">
      <c r="A2450" s="2" t="s">
        <v>7141</v>
      </c>
      <c r="B2450" s="2" t="s">
        <v>30</v>
      </c>
      <c r="C2450" s="2">
        <v>5.6</v>
      </c>
    </row>
    <row r="2451" spans="1:3" x14ac:dyDescent="0.25">
      <c r="A2451" s="2" t="s">
        <v>7144</v>
      </c>
      <c r="B2451" s="2" t="s">
        <v>30</v>
      </c>
      <c r="C2451" s="2">
        <v>7.4</v>
      </c>
    </row>
    <row r="2452" spans="1:3" x14ac:dyDescent="0.25">
      <c r="A2452" s="2" t="s">
        <v>7147</v>
      </c>
      <c r="B2452" s="2" t="s">
        <v>30</v>
      </c>
      <c r="C2452" s="2">
        <v>4.9000000000000004</v>
      </c>
    </row>
    <row r="2453" spans="1:3" x14ac:dyDescent="0.25">
      <c r="A2453" s="2" t="s">
        <v>7152</v>
      </c>
      <c r="B2453" s="2" t="s">
        <v>30</v>
      </c>
      <c r="C2453" s="2">
        <v>6</v>
      </c>
    </row>
    <row r="2454" spans="1:3" x14ac:dyDescent="0.25">
      <c r="A2454" s="2" t="s">
        <v>7155</v>
      </c>
      <c r="B2454" s="2" t="s">
        <v>30</v>
      </c>
      <c r="C2454" s="2">
        <v>7.2</v>
      </c>
    </row>
    <row r="2455" spans="1:3" x14ac:dyDescent="0.25">
      <c r="A2455" s="2" t="s">
        <v>7157</v>
      </c>
      <c r="B2455" s="2" t="s">
        <v>30</v>
      </c>
      <c r="C2455" s="2">
        <v>4.9000000000000004</v>
      </c>
    </row>
    <row r="2456" spans="1:3" x14ac:dyDescent="0.25">
      <c r="A2456" s="2" t="s">
        <v>7158</v>
      </c>
      <c r="B2456" s="2" t="s">
        <v>30</v>
      </c>
      <c r="C2456" s="2">
        <v>7.5</v>
      </c>
    </row>
    <row r="2457" spans="1:3" x14ac:dyDescent="0.25">
      <c r="A2457" s="2" t="s">
        <v>7160</v>
      </c>
      <c r="B2457" s="2" t="s">
        <v>30</v>
      </c>
      <c r="C2457" s="2">
        <v>4.8</v>
      </c>
    </row>
    <row r="2458" spans="1:3" x14ac:dyDescent="0.25">
      <c r="A2458" s="2" t="s">
        <v>7162</v>
      </c>
      <c r="B2458" s="2" t="s">
        <v>30</v>
      </c>
      <c r="C2458" s="2">
        <v>3.1</v>
      </c>
    </row>
    <row r="2459" spans="1:3" x14ac:dyDescent="0.25">
      <c r="A2459" s="2" t="s">
        <v>7167</v>
      </c>
      <c r="B2459" s="2" t="s">
        <v>30</v>
      </c>
      <c r="C2459" s="2">
        <v>5.8</v>
      </c>
    </row>
    <row r="2460" spans="1:3" x14ac:dyDescent="0.25">
      <c r="A2460" s="2" t="s">
        <v>7169</v>
      </c>
      <c r="B2460" s="2" t="s">
        <v>30</v>
      </c>
      <c r="C2460" s="2">
        <v>6.7</v>
      </c>
    </row>
    <row r="2461" spans="1:3" x14ac:dyDescent="0.25">
      <c r="A2461" s="2" t="s">
        <v>7173</v>
      </c>
      <c r="B2461" s="2" t="s">
        <v>30</v>
      </c>
      <c r="C2461" s="2">
        <v>6.8</v>
      </c>
    </row>
    <row r="2462" spans="1:3" x14ac:dyDescent="0.25">
      <c r="A2462" s="2" t="s">
        <v>7177</v>
      </c>
      <c r="B2462" s="2" t="s">
        <v>30</v>
      </c>
      <c r="C2462" s="2">
        <v>6.5</v>
      </c>
    </row>
    <row r="2463" spans="1:3" x14ac:dyDescent="0.25">
      <c r="A2463" s="2" t="s">
        <v>7180</v>
      </c>
      <c r="B2463" s="2" t="s">
        <v>30</v>
      </c>
      <c r="C2463" s="2">
        <v>5.9</v>
      </c>
    </row>
    <row r="2464" spans="1:3" x14ac:dyDescent="0.25">
      <c r="A2464" s="2" t="s">
        <v>7182</v>
      </c>
      <c r="B2464" s="2" t="s">
        <v>30</v>
      </c>
      <c r="C2464" s="2">
        <v>5.5</v>
      </c>
    </row>
    <row r="2465" spans="1:3" x14ac:dyDescent="0.25">
      <c r="A2465" s="2" t="s">
        <v>7184</v>
      </c>
      <c r="B2465" s="2" t="s">
        <v>30</v>
      </c>
      <c r="C2465" s="2">
        <v>3.6</v>
      </c>
    </row>
    <row r="2466" spans="1:3" x14ac:dyDescent="0.25">
      <c r="A2466" s="2" t="s">
        <v>7188</v>
      </c>
      <c r="B2466" s="2" t="s">
        <v>30</v>
      </c>
      <c r="C2466" s="2">
        <v>3.3</v>
      </c>
    </row>
    <row r="2467" spans="1:3" x14ac:dyDescent="0.25">
      <c r="A2467" s="2" t="s">
        <v>7191</v>
      </c>
      <c r="B2467" s="2" t="s">
        <v>30</v>
      </c>
      <c r="C2467" s="2">
        <v>7.4</v>
      </c>
    </row>
    <row r="2468" spans="1:3" x14ac:dyDescent="0.25">
      <c r="A2468" s="2" t="s">
        <v>7193</v>
      </c>
      <c r="B2468" s="2" t="s">
        <v>30</v>
      </c>
      <c r="C2468" s="2">
        <v>6.7</v>
      </c>
    </row>
    <row r="2469" spans="1:3" x14ac:dyDescent="0.25">
      <c r="A2469" s="2" t="s">
        <v>7196</v>
      </c>
      <c r="B2469" s="2" t="s">
        <v>30</v>
      </c>
      <c r="C2469" s="2">
        <v>3</v>
      </c>
    </row>
    <row r="2470" spans="1:3" x14ac:dyDescent="0.25">
      <c r="A2470" s="2" t="s">
        <v>7198</v>
      </c>
      <c r="B2470" s="2" t="s">
        <v>30</v>
      </c>
      <c r="C2470" s="2">
        <v>7.6</v>
      </c>
    </row>
    <row r="2471" spans="1:3" x14ac:dyDescent="0.25">
      <c r="A2471" s="2" t="s">
        <v>7202</v>
      </c>
      <c r="B2471" s="2" t="s">
        <v>30</v>
      </c>
      <c r="C2471" s="2">
        <v>6.4</v>
      </c>
    </row>
    <row r="2472" spans="1:3" x14ac:dyDescent="0.25">
      <c r="A2472" s="2" t="s">
        <v>7205</v>
      </c>
      <c r="B2472" s="2" t="s">
        <v>30</v>
      </c>
      <c r="C2472" s="2">
        <v>6.9</v>
      </c>
    </row>
    <row r="2473" spans="1:3" x14ac:dyDescent="0.25">
      <c r="A2473" s="2" t="s">
        <v>7207</v>
      </c>
      <c r="B2473" s="2" t="s">
        <v>30</v>
      </c>
      <c r="C2473" s="2">
        <v>6.6</v>
      </c>
    </row>
    <row r="2474" spans="1:3" x14ac:dyDescent="0.25">
      <c r="A2474" s="2" t="s">
        <v>7210</v>
      </c>
      <c r="B2474" s="2" t="s">
        <v>30</v>
      </c>
      <c r="C2474" s="2">
        <v>5.5</v>
      </c>
    </row>
    <row r="2475" spans="1:3" x14ac:dyDescent="0.25">
      <c r="A2475" s="2" t="s">
        <v>7213</v>
      </c>
      <c r="B2475" s="2" t="s">
        <v>965</v>
      </c>
      <c r="C2475" s="2">
        <v>6.6</v>
      </c>
    </row>
    <row r="2476" spans="1:3" x14ac:dyDescent="0.25">
      <c r="A2476" s="2" t="s">
        <v>7218</v>
      </c>
      <c r="B2476" s="2" t="s">
        <v>30</v>
      </c>
      <c r="C2476" s="2">
        <v>5.2</v>
      </c>
    </row>
    <row r="2477" spans="1:3" x14ac:dyDescent="0.25">
      <c r="A2477" s="2" t="s">
        <v>7223</v>
      </c>
      <c r="B2477" s="2" t="s">
        <v>30</v>
      </c>
      <c r="C2477" s="2">
        <v>4.0999999999999996</v>
      </c>
    </row>
    <row r="2478" spans="1:3" x14ac:dyDescent="0.25">
      <c r="A2478" s="2" t="s">
        <v>7226</v>
      </c>
      <c r="B2478" s="2" t="s">
        <v>30</v>
      </c>
      <c r="C2478" s="2">
        <v>6.8</v>
      </c>
    </row>
    <row r="2479" spans="1:3" x14ac:dyDescent="0.25">
      <c r="A2479" s="2" t="s">
        <v>7228</v>
      </c>
      <c r="B2479" s="2" t="s">
        <v>30</v>
      </c>
      <c r="C2479" s="2">
        <v>6.5</v>
      </c>
    </row>
    <row r="2480" spans="1:3" x14ac:dyDescent="0.25">
      <c r="A2480" s="2" t="s">
        <v>7198</v>
      </c>
      <c r="B2480" s="2" t="s">
        <v>30</v>
      </c>
      <c r="C2480" s="2">
        <v>7.6</v>
      </c>
    </row>
    <row r="2481" spans="1:3" x14ac:dyDescent="0.25">
      <c r="A2481" s="2" t="s">
        <v>7231</v>
      </c>
      <c r="B2481" s="2" t="s">
        <v>30</v>
      </c>
      <c r="C2481" s="2">
        <v>7.4</v>
      </c>
    </row>
    <row r="2482" spans="1:3" x14ac:dyDescent="0.25">
      <c r="A2482" s="2" t="s">
        <v>7232</v>
      </c>
      <c r="B2482" s="2" t="s">
        <v>30</v>
      </c>
      <c r="C2482" s="2">
        <v>7.7</v>
      </c>
    </row>
    <row r="2483" spans="1:3" x14ac:dyDescent="0.25">
      <c r="A2483" s="2" t="s">
        <v>7234</v>
      </c>
      <c r="B2483" s="2" t="s">
        <v>30</v>
      </c>
      <c r="C2483" s="2">
        <v>7.1</v>
      </c>
    </row>
    <row r="2484" spans="1:3" x14ac:dyDescent="0.25">
      <c r="A2484" s="2" t="s">
        <v>7238</v>
      </c>
      <c r="B2484" s="2" t="s">
        <v>30</v>
      </c>
      <c r="C2484" s="2">
        <v>6.3</v>
      </c>
    </row>
    <row r="2485" spans="1:3" x14ac:dyDescent="0.25">
      <c r="A2485" s="2" t="s">
        <v>7241</v>
      </c>
      <c r="B2485" s="2" t="s">
        <v>30</v>
      </c>
      <c r="C2485" s="2">
        <v>7.6</v>
      </c>
    </row>
    <row r="2486" spans="1:3" x14ac:dyDescent="0.25">
      <c r="A2486" s="2" t="s">
        <v>7242</v>
      </c>
      <c r="B2486" s="2" t="s">
        <v>30</v>
      </c>
      <c r="C2486" s="2">
        <v>8</v>
      </c>
    </row>
    <row r="2487" spans="1:3" x14ac:dyDescent="0.25">
      <c r="A2487" s="2" t="s">
        <v>7244</v>
      </c>
      <c r="B2487" s="2" t="s">
        <v>30</v>
      </c>
      <c r="C2487" s="2">
        <v>7.3</v>
      </c>
    </row>
    <row r="2488" spans="1:3" x14ac:dyDescent="0.25">
      <c r="A2488" s="2" t="s">
        <v>7247</v>
      </c>
      <c r="B2488" s="2" t="s">
        <v>30</v>
      </c>
      <c r="C2488" s="2">
        <v>7.6</v>
      </c>
    </row>
    <row r="2489" spans="1:3" x14ac:dyDescent="0.25">
      <c r="A2489" s="2" t="s">
        <v>7249</v>
      </c>
      <c r="B2489" s="2" t="s">
        <v>30</v>
      </c>
      <c r="C2489" s="2">
        <v>7.8</v>
      </c>
    </row>
    <row r="2490" spans="1:3" x14ac:dyDescent="0.25">
      <c r="A2490" s="2" t="s">
        <v>7251</v>
      </c>
      <c r="B2490" s="2" t="s">
        <v>30</v>
      </c>
      <c r="C2490" s="2">
        <v>6.5</v>
      </c>
    </row>
    <row r="2491" spans="1:3" x14ac:dyDescent="0.25">
      <c r="A2491" s="2" t="s">
        <v>7253</v>
      </c>
      <c r="B2491" s="2" t="s">
        <v>30</v>
      </c>
      <c r="C2491" s="2">
        <v>6.4</v>
      </c>
    </row>
    <row r="2492" spans="1:3" x14ac:dyDescent="0.25">
      <c r="A2492" s="2" t="s">
        <v>7256</v>
      </c>
      <c r="B2492" s="2" t="s">
        <v>30</v>
      </c>
      <c r="C2492" s="2">
        <v>8</v>
      </c>
    </row>
    <row r="2493" spans="1:3" x14ac:dyDescent="0.25">
      <c r="A2493" s="2" t="s">
        <v>7257</v>
      </c>
      <c r="B2493" s="2" t="s">
        <v>30</v>
      </c>
      <c r="C2493" s="2">
        <v>4.8</v>
      </c>
    </row>
    <row r="2494" spans="1:3" x14ac:dyDescent="0.25">
      <c r="A2494" s="2" t="s">
        <v>7259</v>
      </c>
      <c r="B2494" s="2" t="s">
        <v>30</v>
      </c>
      <c r="C2494" s="2">
        <v>7.8</v>
      </c>
    </row>
    <row r="2495" spans="1:3" x14ac:dyDescent="0.25">
      <c r="A2495" s="2" t="s">
        <v>7260</v>
      </c>
      <c r="B2495" s="2" t="s">
        <v>30</v>
      </c>
      <c r="C2495" s="2">
        <v>5.9</v>
      </c>
    </row>
    <row r="2496" spans="1:3" x14ac:dyDescent="0.25">
      <c r="A2496" s="2" t="s">
        <v>7263</v>
      </c>
      <c r="B2496" s="2" t="s">
        <v>30</v>
      </c>
      <c r="C2496" s="2">
        <v>5.4</v>
      </c>
    </row>
    <row r="2497" spans="1:3" x14ac:dyDescent="0.25">
      <c r="A2497" s="2" t="s">
        <v>7266</v>
      </c>
      <c r="B2497" s="2" t="s">
        <v>30</v>
      </c>
      <c r="C2497" s="2">
        <v>3.3</v>
      </c>
    </row>
    <row r="2498" spans="1:3" x14ac:dyDescent="0.25">
      <c r="A2498" s="2" t="s">
        <v>7270</v>
      </c>
      <c r="B2498" s="2" t="s">
        <v>1783</v>
      </c>
      <c r="C2498" s="2">
        <v>8.1999999999999993</v>
      </c>
    </row>
    <row r="2499" spans="1:3" x14ac:dyDescent="0.25">
      <c r="A2499" s="2" t="s">
        <v>7273</v>
      </c>
      <c r="B2499" s="2" t="s">
        <v>30</v>
      </c>
      <c r="C2499" s="2">
        <v>5.4</v>
      </c>
    </row>
    <row r="2500" spans="1:3" x14ac:dyDescent="0.25">
      <c r="A2500" s="2" t="s">
        <v>7274</v>
      </c>
      <c r="B2500" s="2" t="s">
        <v>30</v>
      </c>
      <c r="C2500" s="2">
        <v>6.4</v>
      </c>
    </row>
    <row r="2501" spans="1:3" x14ac:dyDescent="0.25">
      <c r="A2501" s="2" t="s">
        <v>7277</v>
      </c>
      <c r="B2501" s="2" t="s">
        <v>30</v>
      </c>
      <c r="C2501" s="2">
        <v>4.8</v>
      </c>
    </row>
    <row r="2502" spans="1:3" x14ac:dyDescent="0.25">
      <c r="A2502" s="2" t="s">
        <v>7278</v>
      </c>
      <c r="B2502" s="2" t="s">
        <v>30</v>
      </c>
      <c r="C2502" s="2">
        <v>5.9</v>
      </c>
    </row>
    <row r="2503" spans="1:3" x14ac:dyDescent="0.25">
      <c r="A2503" s="2" t="s">
        <v>7282</v>
      </c>
      <c r="B2503" s="2" t="s">
        <v>30</v>
      </c>
      <c r="C2503" s="2">
        <v>5.5</v>
      </c>
    </row>
    <row r="2504" spans="1:3" x14ac:dyDescent="0.25">
      <c r="A2504" s="2" t="s">
        <v>7286</v>
      </c>
      <c r="B2504" s="2" t="s">
        <v>30</v>
      </c>
      <c r="C2504" s="2">
        <v>7.9</v>
      </c>
    </row>
    <row r="2505" spans="1:3" x14ac:dyDescent="0.25">
      <c r="A2505" s="2" t="s">
        <v>7288</v>
      </c>
      <c r="B2505" s="2" t="s">
        <v>30</v>
      </c>
      <c r="C2505" s="2">
        <v>4.9000000000000004</v>
      </c>
    </row>
    <row r="2506" spans="1:3" x14ac:dyDescent="0.25">
      <c r="A2506" s="2" t="s">
        <v>7289</v>
      </c>
      <c r="B2506" s="2" t="s">
        <v>30</v>
      </c>
      <c r="C2506" s="2">
        <v>7.2</v>
      </c>
    </row>
    <row r="2507" spans="1:3" x14ac:dyDescent="0.25">
      <c r="A2507" s="2" t="s">
        <v>7292</v>
      </c>
      <c r="B2507" s="2" t="s">
        <v>7293</v>
      </c>
      <c r="C2507" s="2">
        <v>6.6</v>
      </c>
    </row>
    <row r="2508" spans="1:3" x14ac:dyDescent="0.25">
      <c r="A2508" s="2" t="s">
        <v>6332</v>
      </c>
      <c r="B2508" s="2" t="s">
        <v>30</v>
      </c>
      <c r="C2508" s="2">
        <v>6.7</v>
      </c>
    </row>
    <row r="2509" spans="1:3" x14ac:dyDescent="0.25">
      <c r="A2509" s="2" t="s">
        <v>7296</v>
      </c>
      <c r="B2509" s="2" t="s">
        <v>30</v>
      </c>
      <c r="C2509" s="2">
        <v>5.3</v>
      </c>
    </row>
    <row r="2510" spans="1:3" x14ac:dyDescent="0.25">
      <c r="A2510" s="2" t="s">
        <v>7299</v>
      </c>
      <c r="B2510" s="2" t="s">
        <v>30</v>
      </c>
      <c r="C2510" s="2">
        <v>7.2</v>
      </c>
    </row>
    <row r="2511" spans="1:3" x14ac:dyDescent="0.25">
      <c r="A2511" s="2" t="s">
        <v>7301</v>
      </c>
      <c r="B2511" s="2" t="s">
        <v>30</v>
      </c>
      <c r="C2511" s="2">
        <v>5.0999999999999996</v>
      </c>
    </row>
    <row r="2512" spans="1:3" x14ac:dyDescent="0.25">
      <c r="A2512" s="2" t="s">
        <v>7304</v>
      </c>
      <c r="B2512" s="2" t="s">
        <v>30</v>
      </c>
      <c r="C2512" s="2">
        <v>5.6</v>
      </c>
    </row>
    <row r="2513" spans="1:3" x14ac:dyDescent="0.25">
      <c r="A2513" s="2" t="s">
        <v>7307</v>
      </c>
      <c r="B2513" s="2" t="s">
        <v>30</v>
      </c>
      <c r="C2513" s="2">
        <v>7.6</v>
      </c>
    </row>
    <row r="2514" spans="1:3" x14ac:dyDescent="0.25">
      <c r="A2514" s="2" t="s">
        <v>6891</v>
      </c>
      <c r="B2514" s="2" t="s">
        <v>30</v>
      </c>
      <c r="C2514" s="2">
        <v>3.1</v>
      </c>
    </row>
    <row r="2515" spans="1:3" x14ac:dyDescent="0.25">
      <c r="A2515" s="2" t="s">
        <v>7309</v>
      </c>
      <c r="B2515" s="2" t="s">
        <v>30</v>
      </c>
      <c r="C2515" s="2">
        <v>7.2</v>
      </c>
    </row>
    <row r="2516" spans="1:3" x14ac:dyDescent="0.25">
      <c r="A2516" s="2" t="s">
        <v>7313</v>
      </c>
      <c r="B2516" s="2" t="s">
        <v>30</v>
      </c>
      <c r="C2516" s="2">
        <v>5.7</v>
      </c>
    </row>
    <row r="2517" spans="1:3" x14ac:dyDescent="0.25">
      <c r="A2517" s="2" t="s">
        <v>7315</v>
      </c>
      <c r="B2517" s="2" t="s">
        <v>30</v>
      </c>
      <c r="C2517" s="2">
        <v>5.2</v>
      </c>
    </row>
    <row r="2518" spans="1:3" x14ac:dyDescent="0.25">
      <c r="A2518" s="2" t="s">
        <v>7316</v>
      </c>
      <c r="B2518" s="2" t="s">
        <v>30</v>
      </c>
      <c r="C2518" s="2">
        <v>7.7</v>
      </c>
    </row>
    <row r="2519" spans="1:3" x14ac:dyDescent="0.25">
      <c r="A2519" s="2" t="s">
        <v>7318</v>
      </c>
      <c r="B2519" s="2" t="s">
        <v>30</v>
      </c>
      <c r="C2519" s="2">
        <v>7</v>
      </c>
    </row>
    <row r="2520" spans="1:3" x14ac:dyDescent="0.25">
      <c r="A2520" s="2" t="s">
        <v>7322</v>
      </c>
      <c r="B2520" s="2" t="s">
        <v>30</v>
      </c>
      <c r="C2520" s="2">
        <v>3.6</v>
      </c>
    </row>
    <row r="2521" spans="1:3" x14ac:dyDescent="0.25">
      <c r="A2521" s="2" t="s">
        <v>7325</v>
      </c>
      <c r="B2521" s="2" t="s">
        <v>30</v>
      </c>
      <c r="C2521" s="2">
        <v>4.9000000000000004</v>
      </c>
    </row>
    <row r="2522" spans="1:3" x14ac:dyDescent="0.25">
      <c r="A2522" s="2" t="s">
        <v>7328</v>
      </c>
      <c r="B2522" s="2" t="s">
        <v>30</v>
      </c>
      <c r="C2522" s="2">
        <v>6</v>
      </c>
    </row>
    <row r="2523" spans="1:3" x14ac:dyDescent="0.25">
      <c r="A2523" s="2" t="s">
        <v>7329</v>
      </c>
      <c r="B2523" s="2" t="s">
        <v>30</v>
      </c>
      <c r="C2523" s="2">
        <v>6.6</v>
      </c>
    </row>
    <row r="2524" spans="1:3" x14ac:dyDescent="0.25">
      <c r="A2524" s="2" t="s">
        <v>7331</v>
      </c>
      <c r="B2524" s="2" t="s">
        <v>30</v>
      </c>
      <c r="C2524" s="2">
        <v>6.8</v>
      </c>
    </row>
    <row r="2525" spans="1:3" x14ac:dyDescent="0.25">
      <c r="A2525" s="2" t="s">
        <v>7334</v>
      </c>
      <c r="B2525" s="2" t="s">
        <v>30</v>
      </c>
      <c r="C2525" s="2">
        <v>7.2</v>
      </c>
    </row>
    <row r="2526" spans="1:3" x14ac:dyDescent="0.25">
      <c r="A2526" s="2" t="s">
        <v>7336</v>
      </c>
      <c r="B2526" s="2" t="s">
        <v>30</v>
      </c>
      <c r="C2526" s="2">
        <v>7.2</v>
      </c>
    </row>
    <row r="2527" spans="1:3" x14ac:dyDescent="0.25">
      <c r="A2527" s="2" t="s">
        <v>7340</v>
      </c>
      <c r="B2527" s="2" t="s">
        <v>30</v>
      </c>
      <c r="C2527" s="2">
        <v>2.8</v>
      </c>
    </row>
    <row r="2528" spans="1:3" x14ac:dyDescent="0.25">
      <c r="A2528" s="2" t="s">
        <v>7341</v>
      </c>
      <c r="B2528" s="2" t="s">
        <v>30</v>
      </c>
      <c r="C2528" s="2">
        <v>6.6</v>
      </c>
    </row>
    <row r="2529" spans="1:3" x14ac:dyDescent="0.25">
      <c r="A2529" s="2" t="s">
        <v>7344</v>
      </c>
      <c r="B2529" s="2" t="s">
        <v>30</v>
      </c>
      <c r="C2529" s="2">
        <v>6.7</v>
      </c>
    </row>
    <row r="2530" spans="1:3" x14ac:dyDescent="0.25">
      <c r="A2530" s="2" t="s">
        <v>7346</v>
      </c>
      <c r="B2530" s="2" t="s">
        <v>30</v>
      </c>
      <c r="C2530" s="2">
        <v>7</v>
      </c>
    </row>
    <row r="2531" spans="1:3" x14ac:dyDescent="0.25">
      <c r="A2531" s="2" t="s">
        <v>7349</v>
      </c>
      <c r="B2531" s="2" t="s">
        <v>30</v>
      </c>
      <c r="C2531" s="2">
        <v>4.4000000000000004</v>
      </c>
    </row>
    <row r="2532" spans="1:3" x14ac:dyDescent="0.25">
      <c r="A2532" s="2" t="s">
        <v>7350</v>
      </c>
      <c r="B2532" s="2" t="s">
        <v>965</v>
      </c>
      <c r="C2532" s="2">
        <v>7.1</v>
      </c>
    </row>
    <row r="2533" spans="1:3" x14ac:dyDescent="0.25">
      <c r="A2533" s="2" t="s">
        <v>7354</v>
      </c>
      <c r="B2533" s="2" t="s">
        <v>30</v>
      </c>
      <c r="C2533" s="2">
        <v>6.2</v>
      </c>
    </row>
    <row r="2534" spans="1:3" x14ac:dyDescent="0.25">
      <c r="A2534" s="2" t="s">
        <v>7358</v>
      </c>
      <c r="B2534" s="2" t="s">
        <v>30</v>
      </c>
      <c r="C2534" s="2">
        <v>7.3</v>
      </c>
    </row>
    <row r="2535" spans="1:3" x14ac:dyDescent="0.25">
      <c r="A2535" s="2" t="s">
        <v>7360</v>
      </c>
      <c r="B2535" s="2" t="s">
        <v>30</v>
      </c>
      <c r="C2535" s="2">
        <v>5.0999999999999996</v>
      </c>
    </row>
    <row r="2536" spans="1:3" x14ac:dyDescent="0.25">
      <c r="A2536" s="2" t="s">
        <v>7362</v>
      </c>
      <c r="B2536" s="2" t="s">
        <v>30</v>
      </c>
      <c r="C2536" s="2">
        <v>8.1</v>
      </c>
    </row>
    <row r="2537" spans="1:3" x14ac:dyDescent="0.25">
      <c r="A2537" s="2" t="s">
        <v>7365</v>
      </c>
      <c r="B2537" s="2" t="s">
        <v>30</v>
      </c>
      <c r="C2537" s="2">
        <v>6.7</v>
      </c>
    </row>
    <row r="2538" spans="1:3" x14ac:dyDescent="0.25">
      <c r="A2538" s="2" t="s">
        <v>7368</v>
      </c>
      <c r="B2538" s="2" t="s">
        <v>30</v>
      </c>
      <c r="C2538" s="2">
        <v>6.6</v>
      </c>
    </row>
    <row r="2539" spans="1:3" x14ac:dyDescent="0.25">
      <c r="A2539" s="2" t="s">
        <v>7370</v>
      </c>
      <c r="B2539" s="2" t="s">
        <v>30</v>
      </c>
      <c r="C2539" s="2">
        <v>4.5</v>
      </c>
    </row>
    <row r="2540" spans="1:3" x14ac:dyDescent="0.25">
      <c r="A2540" s="2" t="s">
        <v>7374</v>
      </c>
      <c r="B2540" s="2" t="s">
        <v>30</v>
      </c>
      <c r="C2540" s="2">
        <v>6.6</v>
      </c>
    </row>
    <row r="2541" spans="1:3" x14ac:dyDescent="0.25">
      <c r="A2541" s="2" t="s">
        <v>7377</v>
      </c>
      <c r="B2541" s="2" t="s">
        <v>30</v>
      </c>
      <c r="C2541" s="2">
        <v>6.5</v>
      </c>
    </row>
    <row r="2542" spans="1:3" x14ac:dyDescent="0.25">
      <c r="A2542" s="2" t="s">
        <v>7380</v>
      </c>
      <c r="B2542" s="2" t="s">
        <v>30</v>
      </c>
      <c r="C2542" s="2">
        <v>5.9</v>
      </c>
    </row>
    <row r="2543" spans="1:3" x14ac:dyDescent="0.25">
      <c r="A2543" s="2" t="s">
        <v>7384</v>
      </c>
      <c r="B2543" s="2" t="s">
        <v>965</v>
      </c>
      <c r="C2543" s="2">
        <v>6.6</v>
      </c>
    </row>
    <row r="2544" spans="1:3" x14ac:dyDescent="0.25">
      <c r="A2544" s="2" t="s">
        <v>7388</v>
      </c>
      <c r="B2544" s="2" t="s">
        <v>30</v>
      </c>
      <c r="C2544" s="2">
        <v>6.5</v>
      </c>
    </row>
    <row r="2545" spans="1:3" x14ac:dyDescent="0.25">
      <c r="A2545" s="2" t="s">
        <v>7389</v>
      </c>
      <c r="B2545" s="2" t="s">
        <v>30</v>
      </c>
      <c r="C2545" s="2">
        <v>7.3</v>
      </c>
    </row>
    <row r="2546" spans="1:3" x14ac:dyDescent="0.25">
      <c r="A2546" s="2" t="s">
        <v>7390</v>
      </c>
      <c r="B2546" s="2" t="s">
        <v>30</v>
      </c>
      <c r="C2546" s="2">
        <v>7.5</v>
      </c>
    </row>
    <row r="2547" spans="1:3" x14ac:dyDescent="0.25">
      <c r="A2547" s="2" t="s">
        <v>7391</v>
      </c>
      <c r="B2547" s="2" t="s">
        <v>30</v>
      </c>
      <c r="C2547" s="2">
        <v>5.9</v>
      </c>
    </row>
    <row r="2548" spans="1:3" x14ac:dyDescent="0.25">
      <c r="A2548" s="2" t="s">
        <v>7392</v>
      </c>
      <c r="B2548" s="2" t="s">
        <v>30</v>
      </c>
      <c r="C2548" s="2">
        <v>7.4</v>
      </c>
    </row>
    <row r="2549" spans="1:3" x14ac:dyDescent="0.25">
      <c r="A2549" s="2" t="s">
        <v>7393</v>
      </c>
      <c r="B2549" s="2" t="s">
        <v>30</v>
      </c>
      <c r="C2549" s="2">
        <v>6.9</v>
      </c>
    </row>
    <row r="2550" spans="1:3" x14ac:dyDescent="0.25">
      <c r="A2550" s="2" t="s">
        <v>7397</v>
      </c>
      <c r="B2550" s="2" t="s">
        <v>1272</v>
      </c>
      <c r="C2550" s="2">
        <v>7.9</v>
      </c>
    </row>
    <row r="2551" spans="1:3" x14ac:dyDescent="0.25">
      <c r="A2551" s="2" t="s">
        <v>7400</v>
      </c>
      <c r="B2551" s="2" t="s">
        <v>30</v>
      </c>
      <c r="C2551" s="2">
        <v>8.4</v>
      </c>
    </row>
    <row r="2552" spans="1:3" x14ac:dyDescent="0.25">
      <c r="A2552" s="2" t="s">
        <v>7402</v>
      </c>
      <c r="B2552" s="2" t="s">
        <v>30</v>
      </c>
      <c r="C2552" s="2">
        <v>8</v>
      </c>
    </row>
    <row r="2553" spans="1:3" x14ac:dyDescent="0.25">
      <c r="A2553" s="2" t="s">
        <v>7403</v>
      </c>
      <c r="B2553" s="2" t="s">
        <v>30</v>
      </c>
      <c r="C2553" s="2">
        <v>6</v>
      </c>
    </row>
    <row r="2554" spans="1:3" x14ac:dyDescent="0.25">
      <c r="A2554" s="2" t="s">
        <v>7406</v>
      </c>
      <c r="B2554" s="2" t="s">
        <v>30</v>
      </c>
      <c r="C2554" s="2">
        <v>6.8</v>
      </c>
    </row>
    <row r="2555" spans="1:3" x14ac:dyDescent="0.25">
      <c r="A2555" s="2" t="s">
        <v>7408</v>
      </c>
      <c r="B2555" s="2" t="s">
        <v>30</v>
      </c>
      <c r="C2555" s="2">
        <v>7.8</v>
      </c>
    </row>
    <row r="2556" spans="1:3" x14ac:dyDescent="0.25">
      <c r="A2556" s="2" t="s">
        <v>7413</v>
      </c>
      <c r="B2556" s="2" t="s">
        <v>7415</v>
      </c>
      <c r="C2556" s="2">
        <v>5.7</v>
      </c>
    </row>
    <row r="2557" spans="1:3" x14ac:dyDescent="0.25">
      <c r="A2557" s="2" t="s">
        <v>1406</v>
      </c>
      <c r="B2557" s="2" t="s">
        <v>30</v>
      </c>
      <c r="C2557" s="2">
        <v>6.1</v>
      </c>
    </row>
    <row r="2558" spans="1:3" x14ac:dyDescent="0.25">
      <c r="A2558" s="2" t="s">
        <v>7417</v>
      </c>
      <c r="B2558" s="2" t="s">
        <v>30</v>
      </c>
      <c r="C2558" s="2">
        <v>8.1</v>
      </c>
    </row>
    <row r="2559" spans="1:3" x14ac:dyDescent="0.25">
      <c r="A2559" s="2" t="s">
        <v>7419</v>
      </c>
      <c r="B2559" s="2" t="s">
        <v>30</v>
      </c>
      <c r="C2559" s="2">
        <v>6.1</v>
      </c>
    </row>
    <row r="2560" spans="1:3" x14ac:dyDescent="0.25">
      <c r="A2560" s="2" t="s">
        <v>7420</v>
      </c>
      <c r="B2560" s="2" t="s">
        <v>30</v>
      </c>
      <c r="C2560" s="2">
        <v>7.5</v>
      </c>
    </row>
    <row r="2561" spans="1:3" x14ac:dyDescent="0.25">
      <c r="A2561" s="2" t="s">
        <v>7422</v>
      </c>
      <c r="B2561" s="2" t="s">
        <v>30</v>
      </c>
      <c r="C2561" s="2">
        <v>6.2</v>
      </c>
    </row>
    <row r="2562" spans="1:3" x14ac:dyDescent="0.25">
      <c r="A2562" s="2" t="s">
        <v>7425</v>
      </c>
      <c r="B2562" s="2" t="s">
        <v>30</v>
      </c>
      <c r="C2562" s="2">
        <v>6.2</v>
      </c>
    </row>
    <row r="2563" spans="1:3" x14ac:dyDescent="0.25">
      <c r="A2563" s="2" t="s">
        <v>7125</v>
      </c>
      <c r="B2563" s="2" t="s">
        <v>30</v>
      </c>
      <c r="C2563" s="2">
        <v>7.9</v>
      </c>
    </row>
    <row r="2564" spans="1:3" x14ac:dyDescent="0.25">
      <c r="A2564" s="2" t="s">
        <v>7427</v>
      </c>
      <c r="B2564" s="2" t="s">
        <v>30</v>
      </c>
      <c r="C2564" s="2">
        <v>7.4</v>
      </c>
    </row>
    <row r="2565" spans="1:3" x14ac:dyDescent="0.25">
      <c r="A2565" s="2" t="s">
        <v>7430</v>
      </c>
      <c r="B2565" s="2" t="s">
        <v>30</v>
      </c>
      <c r="C2565" s="2">
        <v>6.6</v>
      </c>
    </row>
    <row r="2566" spans="1:3" x14ac:dyDescent="0.25">
      <c r="A2566" s="2" t="s">
        <v>7433</v>
      </c>
      <c r="B2566" s="2" t="s">
        <v>30</v>
      </c>
      <c r="C2566" s="2">
        <v>7.3</v>
      </c>
    </row>
    <row r="2567" spans="1:3" x14ac:dyDescent="0.25">
      <c r="A2567" s="2" t="s">
        <v>7434</v>
      </c>
      <c r="B2567" s="2" t="s">
        <v>30</v>
      </c>
      <c r="C2567" s="2">
        <v>7.5</v>
      </c>
    </row>
    <row r="2568" spans="1:3" x14ac:dyDescent="0.25">
      <c r="A2568" s="2" t="s">
        <v>7436</v>
      </c>
      <c r="B2568" s="2" t="s">
        <v>30</v>
      </c>
      <c r="C2568" s="2">
        <v>5.6</v>
      </c>
    </row>
    <row r="2569" spans="1:3" x14ac:dyDescent="0.25">
      <c r="A2569" s="2" t="s">
        <v>7439</v>
      </c>
      <c r="B2569" s="2" t="s">
        <v>30</v>
      </c>
      <c r="C2569" s="2">
        <v>7.3</v>
      </c>
    </row>
    <row r="2570" spans="1:3" x14ac:dyDescent="0.25">
      <c r="A2570" s="2" t="s">
        <v>7441</v>
      </c>
      <c r="B2570" s="2" t="s">
        <v>30</v>
      </c>
      <c r="C2570" s="2">
        <v>6.4</v>
      </c>
    </row>
    <row r="2571" spans="1:3" x14ac:dyDescent="0.25">
      <c r="A2571" s="2" t="s">
        <v>7444</v>
      </c>
      <c r="B2571" s="2" t="s">
        <v>30</v>
      </c>
      <c r="C2571" s="2">
        <v>5</v>
      </c>
    </row>
    <row r="2572" spans="1:3" x14ac:dyDescent="0.25">
      <c r="A2572" s="2" t="s">
        <v>7445</v>
      </c>
      <c r="B2572" s="2" t="s">
        <v>30</v>
      </c>
      <c r="C2572" s="2">
        <v>5.4</v>
      </c>
    </row>
    <row r="2573" spans="1:3" x14ac:dyDescent="0.25">
      <c r="A2573" s="2" t="s">
        <v>7447</v>
      </c>
      <c r="B2573" s="2" t="s">
        <v>30</v>
      </c>
      <c r="C2573" s="2">
        <v>8.1999999999999993</v>
      </c>
    </row>
    <row r="2574" spans="1:3" x14ac:dyDescent="0.25">
      <c r="A2574" s="2" t="s">
        <v>7448</v>
      </c>
      <c r="B2574" s="2" t="s">
        <v>30</v>
      </c>
      <c r="C2574" s="2">
        <v>7.1</v>
      </c>
    </row>
    <row r="2575" spans="1:3" x14ac:dyDescent="0.25">
      <c r="A2575" s="2" t="s">
        <v>7453</v>
      </c>
      <c r="B2575" s="2" t="s">
        <v>30</v>
      </c>
      <c r="C2575" s="2">
        <v>5.3</v>
      </c>
    </row>
    <row r="2576" spans="1:3" x14ac:dyDescent="0.25">
      <c r="A2576" s="2" t="s">
        <v>7455</v>
      </c>
      <c r="B2576" s="2" t="s">
        <v>30</v>
      </c>
      <c r="C2576" s="2">
        <v>6.5</v>
      </c>
    </row>
    <row r="2577" spans="1:3" x14ac:dyDescent="0.25">
      <c r="A2577" s="2" t="s">
        <v>7457</v>
      </c>
      <c r="B2577" s="2" t="s">
        <v>30</v>
      </c>
      <c r="C2577" s="2">
        <v>6.2</v>
      </c>
    </row>
    <row r="2578" spans="1:3" x14ac:dyDescent="0.25">
      <c r="A2578" s="2" t="s">
        <v>7459</v>
      </c>
      <c r="B2578" s="2" t="s">
        <v>30</v>
      </c>
      <c r="C2578" s="2">
        <v>6.4</v>
      </c>
    </row>
    <row r="2579" spans="1:3" x14ac:dyDescent="0.25">
      <c r="A2579" s="2" t="s">
        <v>7462</v>
      </c>
      <c r="B2579" s="2" t="s">
        <v>30</v>
      </c>
      <c r="C2579" s="2">
        <v>7.2</v>
      </c>
    </row>
    <row r="2580" spans="1:3" x14ac:dyDescent="0.25">
      <c r="A2580" s="2" t="s">
        <v>7464</v>
      </c>
      <c r="B2580" s="2" t="s">
        <v>30</v>
      </c>
      <c r="C2580" s="2">
        <v>6.9</v>
      </c>
    </row>
    <row r="2581" spans="1:3" x14ac:dyDescent="0.25">
      <c r="A2581" s="2" t="s">
        <v>7467</v>
      </c>
      <c r="B2581" s="2" t="s">
        <v>30</v>
      </c>
      <c r="C2581" s="2">
        <v>5.7</v>
      </c>
    </row>
    <row r="2582" spans="1:3" x14ac:dyDescent="0.25">
      <c r="A2582" s="2" t="s">
        <v>7468</v>
      </c>
      <c r="B2582" s="2" t="s">
        <v>30</v>
      </c>
      <c r="C2582" s="2">
        <v>7.7</v>
      </c>
    </row>
    <row r="2583" spans="1:3" x14ac:dyDescent="0.25">
      <c r="A2583" s="2" t="s">
        <v>4366</v>
      </c>
      <c r="B2583" s="2" t="s">
        <v>30</v>
      </c>
      <c r="C2583" s="2">
        <v>5.4</v>
      </c>
    </row>
    <row r="2584" spans="1:3" x14ac:dyDescent="0.25">
      <c r="A2584" s="2" t="s">
        <v>7469</v>
      </c>
      <c r="B2584" s="2" t="s">
        <v>30</v>
      </c>
      <c r="C2584" s="2">
        <v>5.6</v>
      </c>
    </row>
    <row r="2585" spans="1:3" x14ac:dyDescent="0.25">
      <c r="A2585" s="2" t="s">
        <v>7472</v>
      </c>
      <c r="B2585" s="2" t="s">
        <v>30</v>
      </c>
      <c r="C2585" s="2">
        <v>7.7</v>
      </c>
    </row>
    <row r="2586" spans="1:3" x14ac:dyDescent="0.25">
      <c r="A2586" s="2" t="s">
        <v>7473</v>
      </c>
      <c r="B2586" s="2" t="s">
        <v>30</v>
      </c>
      <c r="C2586" s="2">
        <v>5.0999999999999996</v>
      </c>
    </row>
    <row r="2587" spans="1:3" x14ac:dyDescent="0.25">
      <c r="A2587" s="2" t="s">
        <v>7475</v>
      </c>
      <c r="B2587" s="2" t="s">
        <v>30</v>
      </c>
      <c r="C2587" s="2">
        <v>6.8</v>
      </c>
    </row>
    <row r="2588" spans="1:3" x14ac:dyDescent="0.25">
      <c r="A2588" s="2" t="s">
        <v>7477</v>
      </c>
      <c r="B2588" s="2" t="s">
        <v>30</v>
      </c>
      <c r="C2588" s="2">
        <v>8.4</v>
      </c>
    </row>
    <row r="2589" spans="1:3" x14ac:dyDescent="0.25">
      <c r="A2589" s="2" t="s">
        <v>7479</v>
      </c>
      <c r="B2589" s="2" t="s">
        <v>30</v>
      </c>
      <c r="C2589" s="2">
        <v>4.9000000000000004</v>
      </c>
    </row>
    <row r="2590" spans="1:3" x14ac:dyDescent="0.25">
      <c r="A2590" s="2" t="s">
        <v>7480</v>
      </c>
      <c r="B2590" s="2" t="s">
        <v>30</v>
      </c>
      <c r="C2590" s="2">
        <v>7.1</v>
      </c>
    </row>
    <row r="2591" spans="1:3" x14ac:dyDescent="0.25">
      <c r="A2591" s="2" t="s">
        <v>7482</v>
      </c>
      <c r="B2591" s="2" t="s">
        <v>30</v>
      </c>
      <c r="C2591" s="2">
        <v>6.6</v>
      </c>
    </row>
    <row r="2592" spans="1:3" x14ac:dyDescent="0.25">
      <c r="A2592" s="2" t="s">
        <v>7484</v>
      </c>
      <c r="B2592" s="2" t="s">
        <v>30</v>
      </c>
      <c r="C2592" s="2">
        <v>6.1</v>
      </c>
    </row>
    <row r="2593" spans="1:3" x14ac:dyDescent="0.25">
      <c r="A2593" s="2" t="s">
        <v>7487</v>
      </c>
      <c r="B2593" s="2" t="s">
        <v>30</v>
      </c>
      <c r="C2593" s="2">
        <v>4.0999999999999996</v>
      </c>
    </row>
    <row r="2594" spans="1:3" x14ac:dyDescent="0.25">
      <c r="A2594" s="2" t="s">
        <v>861</v>
      </c>
      <c r="B2594" s="2" t="s">
        <v>30</v>
      </c>
      <c r="C2594" s="2">
        <v>5.8</v>
      </c>
    </row>
    <row r="2595" spans="1:3" x14ac:dyDescent="0.25">
      <c r="A2595" s="2" t="s">
        <v>7488</v>
      </c>
      <c r="B2595" s="2" t="s">
        <v>30</v>
      </c>
      <c r="C2595" s="2">
        <v>8.1</v>
      </c>
    </row>
    <row r="2596" spans="1:3" x14ac:dyDescent="0.25">
      <c r="A2596" s="2" t="s">
        <v>7490</v>
      </c>
      <c r="B2596" s="2" t="s">
        <v>30</v>
      </c>
      <c r="C2596" s="2">
        <v>7.6</v>
      </c>
    </row>
    <row r="2597" spans="1:3" x14ac:dyDescent="0.25">
      <c r="A2597" s="2" t="s">
        <v>7492</v>
      </c>
      <c r="B2597" s="2" t="s">
        <v>30</v>
      </c>
      <c r="C2597" s="2">
        <v>7.8</v>
      </c>
    </row>
    <row r="2598" spans="1:3" x14ac:dyDescent="0.25">
      <c r="A2598" s="2" t="s">
        <v>7496</v>
      </c>
      <c r="B2598" s="2" t="s">
        <v>30</v>
      </c>
      <c r="C2598" s="2">
        <v>4.5999999999999996</v>
      </c>
    </row>
    <row r="2599" spans="1:3" x14ac:dyDescent="0.25">
      <c r="A2599" s="2" t="s">
        <v>7497</v>
      </c>
      <c r="B2599" s="2" t="s">
        <v>30</v>
      </c>
      <c r="C2599" s="2">
        <v>6</v>
      </c>
    </row>
    <row r="2600" spans="1:3" x14ac:dyDescent="0.25">
      <c r="A2600" s="2" t="s">
        <v>7500</v>
      </c>
      <c r="B2600" s="2" t="s">
        <v>30</v>
      </c>
      <c r="C2600" s="2">
        <v>7</v>
      </c>
    </row>
    <row r="2601" spans="1:3" x14ac:dyDescent="0.25">
      <c r="A2601" s="2" t="s">
        <v>7502</v>
      </c>
      <c r="B2601" s="2" t="s">
        <v>30</v>
      </c>
      <c r="C2601" s="2">
        <v>6.7</v>
      </c>
    </row>
    <row r="2602" spans="1:3" x14ac:dyDescent="0.25">
      <c r="A2602" s="2" t="s">
        <v>7505</v>
      </c>
      <c r="B2602" s="2" t="s">
        <v>30</v>
      </c>
      <c r="C2602" s="2">
        <v>6.4</v>
      </c>
    </row>
    <row r="2603" spans="1:3" x14ac:dyDescent="0.25">
      <c r="A2603" s="2" t="s">
        <v>7507</v>
      </c>
      <c r="B2603" s="2" t="s">
        <v>30</v>
      </c>
      <c r="C2603" s="2">
        <v>7.2</v>
      </c>
    </row>
    <row r="2604" spans="1:3" x14ac:dyDescent="0.25">
      <c r="A2604" s="2" t="s">
        <v>7508</v>
      </c>
      <c r="B2604" s="2" t="s">
        <v>30</v>
      </c>
      <c r="C2604" s="2">
        <v>7.4</v>
      </c>
    </row>
    <row r="2605" spans="1:3" x14ac:dyDescent="0.25">
      <c r="A2605" s="2" t="s">
        <v>7511</v>
      </c>
      <c r="B2605" s="2" t="s">
        <v>30</v>
      </c>
      <c r="C2605" s="2">
        <v>4.8</v>
      </c>
    </row>
    <row r="2606" spans="1:3" x14ac:dyDescent="0.25">
      <c r="A2606" s="2" t="s">
        <v>7516</v>
      </c>
      <c r="B2606" s="2" t="s">
        <v>30</v>
      </c>
      <c r="C2606" s="2">
        <v>4</v>
      </c>
    </row>
    <row r="2607" spans="1:3" x14ac:dyDescent="0.25">
      <c r="A2607" s="2" t="s">
        <v>7519</v>
      </c>
      <c r="B2607" s="2" t="s">
        <v>30</v>
      </c>
      <c r="C2607" s="2">
        <v>6.2</v>
      </c>
    </row>
    <row r="2608" spans="1:3" x14ac:dyDescent="0.25">
      <c r="A2608" s="2" t="s">
        <v>7521</v>
      </c>
      <c r="B2608" s="2" t="s">
        <v>30</v>
      </c>
      <c r="C2608" s="2">
        <v>7.7</v>
      </c>
    </row>
    <row r="2609" spans="1:3" x14ac:dyDescent="0.25">
      <c r="A2609" s="2" t="s">
        <v>7525</v>
      </c>
      <c r="B2609" s="2" t="s">
        <v>30</v>
      </c>
      <c r="C2609" s="2">
        <v>6.7</v>
      </c>
    </row>
    <row r="2610" spans="1:3" x14ac:dyDescent="0.25">
      <c r="A2610" s="2" t="s">
        <v>7527</v>
      </c>
      <c r="B2610" s="2" t="s">
        <v>30</v>
      </c>
      <c r="C2610" s="2">
        <v>7.9</v>
      </c>
    </row>
    <row r="2611" spans="1:3" x14ac:dyDescent="0.25">
      <c r="A2611" s="2" t="s">
        <v>7529</v>
      </c>
      <c r="B2611" s="2" t="s">
        <v>30</v>
      </c>
      <c r="C2611" s="2">
        <v>7.9</v>
      </c>
    </row>
    <row r="2612" spans="1:3" x14ac:dyDescent="0.25">
      <c r="A2612" s="2" t="s">
        <v>7531</v>
      </c>
      <c r="B2612" s="2" t="s">
        <v>30</v>
      </c>
      <c r="C2612" s="2">
        <v>5.5</v>
      </c>
    </row>
    <row r="2613" spans="1:3" x14ac:dyDescent="0.25">
      <c r="A2613" s="2" t="s">
        <v>7535</v>
      </c>
      <c r="B2613" s="2" t="s">
        <v>30</v>
      </c>
      <c r="C2613" s="2">
        <v>6.2</v>
      </c>
    </row>
    <row r="2614" spans="1:3" x14ac:dyDescent="0.25">
      <c r="A2614" s="2" t="s">
        <v>7537</v>
      </c>
      <c r="B2614" s="2" t="s">
        <v>30</v>
      </c>
      <c r="C2614" s="2">
        <v>5.0999999999999996</v>
      </c>
    </row>
    <row r="2615" spans="1:3" x14ac:dyDescent="0.25">
      <c r="A2615" s="2" t="s">
        <v>7540</v>
      </c>
      <c r="B2615" s="2" t="s">
        <v>30</v>
      </c>
      <c r="C2615" s="2">
        <v>4.0999999999999996</v>
      </c>
    </row>
    <row r="2616" spans="1:3" x14ac:dyDescent="0.25">
      <c r="A2616" s="2" t="s">
        <v>7541</v>
      </c>
      <c r="B2616" s="2" t="s">
        <v>30</v>
      </c>
      <c r="C2616" s="2">
        <v>6.7</v>
      </c>
    </row>
    <row r="2617" spans="1:3" x14ac:dyDescent="0.25">
      <c r="A2617" s="2" t="s">
        <v>7544</v>
      </c>
      <c r="B2617" s="2" t="s">
        <v>30</v>
      </c>
      <c r="C2617" s="2">
        <v>4.7</v>
      </c>
    </row>
    <row r="2618" spans="1:3" x14ac:dyDescent="0.25">
      <c r="A2618" s="2" t="s">
        <v>7546</v>
      </c>
      <c r="B2618" s="2" t="s">
        <v>30</v>
      </c>
      <c r="C2618" s="2">
        <v>6.4</v>
      </c>
    </row>
    <row r="2619" spans="1:3" x14ac:dyDescent="0.25">
      <c r="A2619" s="2" t="s">
        <v>7548</v>
      </c>
      <c r="B2619" s="2" t="s">
        <v>30</v>
      </c>
      <c r="C2619" s="2">
        <v>6.3</v>
      </c>
    </row>
    <row r="2620" spans="1:3" x14ac:dyDescent="0.25">
      <c r="A2620" s="2" t="s">
        <v>7551</v>
      </c>
      <c r="B2620" s="2" t="s">
        <v>30</v>
      </c>
      <c r="C2620" s="2">
        <v>5.5</v>
      </c>
    </row>
    <row r="2621" spans="1:3" x14ac:dyDescent="0.25">
      <c r="A2621" s="2" t="s">
        <v>7553</v>
      </c>
      <c r="B2621" s="2" t="s">
        <v>30</v>
      </c>
      <c r="C2621" s="2">
        <v>7.3</v>
      </c>
    </row>
    <row r="2622" spans="1:3" x14ac:dyDescent="0.25">
      <c r="A2622" s="2" t="s">
        <v>7556</v>
      </c>
      <c r="B2622" s="2" t="s">
        <v>30</v>
      </c>
      <c r="C2622" s="2">
        <v>6.3</v>
      </c>
    </row>
    <row r="2623" spans="1:3" x14ac:dyDescent="0.25">
      <c r="A2623" s="2" t="s">
        <v>7559</v>
      </c>
      <c r="B2623" s="2" t="s">
        <v>30</v>
      </c>
      <c r="C2623" s="2">
        <v>4.9000000000000004</v>
      </c>
    </row>
    <row r="2624" spans="1:3" x14ac:dyDescent="0.25">
      <c r="A2624" s="2" t="s">
        <v>7561</v>
      </c>
      <c r="B2624" s="2" t="s">
        <v>30</v>
      </c>
      <c r="C2624" s="2">
        <v>7.6</v>
      </c>
    </row>
    <row r="2625" spans="1:3" x14ac:dyDescent="0.25">
      <c r="A2625" s="2" t="s">
        <v>7564</v>
      </c>
      <c r="B2625" s="2" t="s">
        <v>30</v>
      </c>
      <c r="C2625" s="2">
        <v>6</v>
      </c>
    </row>
    <row r="2626" spans="1:3" x14ac:dyDescent="0.25">
      <c r="A2626" s="2" t="s">
        <v>7565</v>
      </c>
      <c r="B2626" s="2" t="s">
        <v>30</v>
      </c>
      <c r="C2626" s="2">
        <v>6.2</v>
      </c>
    </row>
    <row r="2627" spans="1:3" x14ac:dyDescent="0.25">
      <c r="A2627" s="2" t="s">
        <v>7567</v>
      </c>
      <c r="B2627" s="2" t="s">
        <v>30</v>
      </c>
      <c r="C2627" s="2">
        <v>6.8</v>
      </c>
    </row>
    <row r="2628" spans="1:3" x14ac:dyDescent="0.25">
      <c r="A2628" s="2" t="s">
        <v>7570</v>
      </c>
      <c r="B2628" s="2" t="s">
        <v>30</v>
      </c>
      <c r="C2628" s="2">
        <v>4.5</v>
      </c>
    </row>
    <row r="2629" spans="1:3" x14ac:dyDescent="0.25">
      <c r="A2629" s="2" t="s">
        <v>7574</v>
      </c>
      <c r="B2629" s="2" t="s">
        <v>30</v>
      </c>
      <c r="C2629" s="2">
        <v>5.7</v>
      </c>
    </row>
    <row r="2630" spans="1:3" x14ac:dyDescent="0.25">
      <c r="A2630" s="2" t="s">
        <v>7578</v>
      </c>
      <c r="B2630" s="2" t="s">
        <v>30</v>
      </c>
      <c r="C2630" s="2">
        <v>8.4</v>
      </c>
    </row>
    <row r="2631" spans="1:3" x14ac:dyDescent="0.25">
      <c r="A2631" s="2" t="s">
        <v>7582</v>
      </c>
      <c r="B2631" s="2" t="s">
        <v>30</v>
      </c>
      <c r="C2631" s="2">
        <v>4.5999999999999996</v>
      </c>
    </row>
    <row r="2632" spans="1:3" x14ac:dyDescent="0.25">
      <c r="A2632" s="2" t="s">
        <v>7586</v>
      </c>
      <c r="B2632" s="2" t="s">
        <v>30</v>
      </c>
      <c r="C2632" s="2">
        <v>6.2</v>
      </c>
    </row>
    <row r="2633" spans="1:3" x14ac:dyDescent="0.25">
      <c r="A2633" s="2" t="s">
        <v>7588</v>
      </c>
      <c r="B2633" s="2" t="s">
        <v>30</v>
      </c>
      <c r="C2633" s="2">
        <v>7</v>
      </c>
    </row>
    <row r="2634" spans="1:3" x14ac:dyDescent="0.25">
      <c r="A2634" s="2" t="s">
        <v>7590</v>
      </c>
      <c r="B2634" s="2" t="s">
        <v>30</v>
      </c>
      <c r="C2634" s="2">
        <v>6.9</v>
      </c>
    </row>
    <row r="2635" spans="1:3" x14ac:dyDescent="0.25">
      <c r="A2635" s="2" t="s">
        <v>7592</v>
      </c>
      <c r="B2635" s="2" t="s">
        <v>30</v>
      </c>
      <c r="C2635" s="2">
        <v>6.1</v>
      </c>
    </row>
    <row r="2636" spans="1:3" x14ac:dyDescent="0.25">
      <c r="A2636" s="2" t="s">
        <v>7595</v>
      </c>
      <c r="B2636" s="2" t="s">
        <v>30</v>
      </c>
      <c r="C2636" s="2">
        <v>6.7</v>
      </c>
    </row>
    <row r="2637" spans="1:3" x14ac:dyDescent="0.25">
      <c r="A2637" s="2" t="s">
        <v>7596</v>
      </c>
      <c r="B2637" s="2" t="s">
        <v>30</v>
      </c>
      <c r="C2637" s="2">
        <v>5.6</v>
      </c>
    </row>
    <row r="2638" spans="1:3" x14ac:dyDescent="0.25">
      <c r="A2638" s="2" t="s">
        <v>7598</v>
      </c>
      <c r="B2638" s="2" t="s">
        <v>30</v>
      </c>
      <c r="C2638" s="2">
        <v>6.6</v>
      </c>
    </row>
    <row r="2639" spans="1:3" x14ac:dyDescent="0.25">
      <c r="A2639" s="2" t="s">
        <v>7600</v>
      </c>
      <c r="B2639" s="2" t="s">
        <v>30</v>
      </c>
      <c r="C2639" s="2">
        <v>6.4</v>
      </c>
    </row>
    <row r="2640" spans="1:3" x14ac:dyDescent="0.25">
      <c r="A2640" s="2" t="s">
        <v>7603</v>
      </c>
      <c r="B2640" s="2" t="s">
        <v>30</v>
      </c>
      <c r="C2640" s="2">
        <v>2.8</v>
      </c>
    </row>
    <row r="2641" spans="1:3" x14ac:dyDescent="0.25">
      <c r="A2641" s="2" t="s">
        <v>7605</v>
      </c>
      <c r="B2641" s="2" t="s">
        <v>30</v>
      </c>
      <c r="C2641" s="2">
        <v>5.4</v>
      </c>
    </row>
    <row r="2642" spans="1:3" x14ac:dyDescent="0.25">
      <c r="A2642" s="2" t="s">
        <v>7607</v>
      </c>
      <c r="B2642" s="2" t="s">
        <v>30</v>
      </c>
      <c r="C2642" s="2">
        <v>5</v>
      </c>
    </row>
    <row r="2643" spans="1:3" x14ac:dyDescent="0.25">
      <c r="A2643" s="2" t="s">
        <v>7609</v>
      </c>
      <c r="B2643" s="2" t="s">
        <v>30</v>
      </c>
      <c r="C2643" s="2">
        <v>5.0999999999999996</v>
      </c>
    </row>
    <row r="2644" spans="1:3" x14ac:dyDescent="0.25">
      <c r="A2644" s="2" t="s">
        <v>7610</v>
      </c>
      <c r="B2644" s="2" t="s">
        <v>30</v>
      </c>
      <c r="C2644" s="2">
        <v>8</v>
      </c>
    </row>
    <row r="2645" spans="1:3" x14ac:dyDescent="0.25">
      <c r="A2645" s="2" t="s">
        <v>7612</v>
      </c>
      <c r="B2645" s="2" t="s">
        <v>30</v>
      </c>
      <c r="C2645" s="2">
        <v>5.9</v>
      </c>
    </row>
    <row r="2646" spans="1:3" x14ac:dyDescent="0.25">
      <c r="A2646" s="2" t="s">
        <v>7614</v>
      </c>
      <c r="B2646" s="2" t="s">
        <v>30</v>
      </c>
      <c r="C2646" s="2">
        <v>8.1999999999999993</v>
      </c>
    </row>
    <row r="2647" spans="1:3" x14ac:dyDescent="0.25">
      <c r="A2647" s="2" t="s">
        <v>7616</v>
      </c>
      <c r="B2647" s="2" t="s">
        <v>30</v>
      </c>
      <c r="C2647" s="2">
        <v>7</v>
      </c>
    </row>
    <row r="2648" spans="1:3" x14ac:dyDescent="0.25">
      <c r="A2648" s="2" t="s">
        <v>7618</v>
      </c>
      <c r="B2648" s="2" t="s">
        <v>30</v>
      </c>
      <c r="C2648" s="2">
        <v>6.6</v>
      </c>
    </row>
    <row r="2649" spans="1:3" x14ac:dyDescent="0.25">
      <c r="A2649" s="2" t="s">
        <v>7621</v>
      </c>
      <c r="B2649" s="2" t="s">
        <v>30</v>
      </c>
      <c r="C2649" s="2">
        <v>6.7</v>
      </c>
    </row>
    <row r="2650" spans="1:3" x14ac:dyDescent="0.25">
      <c r="A2650" s="2" t="s">
        <v>7624</v>
      </c>
      <c r="B2650" s="2" t="s">
        <v>30</v>
      </c>
      <c r="C2650" s="2">
        <v>5.5</v>
      </c>
    </row>
    <row r="2651" spans="1:3" x14ac:dyDescent="0.25">
      <c r="A2651" s="2" t="s">
        <v>7627</v>
      </c>
      <c r="B2651" s="2" t="s">
        <v>30</v>
      </c>
      <c r="C2651" s="2">
        <v>4.9000000000000004</v>
      </c>
    </row>
    <row r="2652" spans="1:3" x14ac:dyDescent="0.25">
      <c r="A2652" s="2" t="s">
        <v>7628</v>
      </c>
      <c r="B2652" s="2" t="s">
        <v>30</v>
      </c>
      <c r="C2652" s="2">
        <v>6.9</v>
      </c>
    </row>
    <row r="2653" spans="1:3" x14ac:dyDescent="0.25">
      <c r="A2653" s="2" t="s">
        <v>7630</v>
      </c>
      <c r="B2653" s="2" t="s">
        <v>30</v>
      </c>
      <c r="C2653" s="2">
        <v>7.4</v>
      </c>
    </row>
    <row r="2654" spans="1:3" x14ac:dyDescent="0.25">
      <c r="A2654" s="2" t="s">
        <v>7633</v>
      </c>
      <c r="B2654" s="2" t="s">
        <v>30</v>
      </c>
      <c r="C2654" s="2">
        <v>5.6</v>
      </c>
    </row>
    <row r="2655" spans="1:3" x14ac:dyDescent="0.25">
      <c r="A2655" s="2" t="s">
        <v>7637</v>
      </c>
      <c r="B2655" s="2" t="s">
        <v>30</v>
      </c>
      <c r="C2655" s="2">
        <v>8</v>
      </c>
    </row>
    <row r="2656" spans="1:3" x14ac:dyDescent="0.25">
      <c r="A2656" s="2" t="s">
        <v>7640</v>
      </c>
      <c r="B2656" s="2" t="s">
        <v>30</v>
      </c>
      <c r="C2656" s="2">
        <v>5.3</v>
      </c>
    </row>
    <row r="2657" spans="1:3" x14ac:dyDescent="0.25">
      <c r="A2657" s="2" t="s">
        <v>7643</v>
      </c>
      <c r="B2657" s="2" t="s">
        <v>30</v>
      </c>
      <c r="C2657" s="2">
        <v>6.2</v>
      </c>
    </row>
    <row r="2658" spans="1:3" x14ac:dyDescent="0.25">
      <c r="A2658" s="2" t="s">
        <v>7645</v>
      </c>
      <c r="B2658" s="2" t="s">
        <v>30</v>
      </c>
      <c r="C2658" s="2">
        <v>5.3</v>
      </c>
    </row>
    <row r="2659" spans="1:3" x14ac:dyDescent="0.25">
      <c r="A2659" s="2" t="s">
        <v>7646</v>
      </c>
      <c r="B2659" s="2" t="s">
        <v>30</v>
      </c>
      <c r="C2659" s="2">
        <v>6.6</v>
      </c>
    </row>
    <row r="2660" spans="1:3" x14ac:dyDescent="0.25">
      <c r="A2660" s="2" t="s">
        <v>7647</v>
      </c>
      <c r="B2660" s="2" t="s">
        <v>30</v>
      </c>
      <c r="C2660" s="2">
        <v>7.2</v>
      </c>
    </row>
    <row r="2661" spans="1:3" x14ac:dyDescent="0.25">
      <c r="A2661" s="2" t="s">
        <v>7650</v>
      </c>
      <c r="B2661" s="2" t="s">
        <v>30</v>
      </c>
      <c r="C2661" s="2">
        <v>4.5999999999999996</v>
      </c>
    </row>
    <row r="2662" spans="1:3" x14ac:dyDescent="0.25">
      <c r="A2662" s="2" t="s">
        <v>7652</v>
      </c>
      <c r="B2662" s="2" t="s">
        <v>30</v>
      </c>
      <c r="C2662" s="2">
        <v>7.5</v>
      </c>
    </row>
    <row r="2663" spans="1:3" x14ac:dyDescent="0.25">
      <c r="A2663" s="2" t="s">
        <v>7655</v>
      </c>
      <c r="B2663" s="2" t="s">
        <v>30</v>
      </c>
      <c r="C2663" s="2">
        <v>6.5</v>
      </c>
    </row>
    <row r="2664" spans="1:3" x14ac:dyDescent="0.25">
      <c r="A2664" s="2" t="s">
        <v>7657</v>
      </c>
      <c r="B2664" s="2" t="s">
        <v>30</v>
      </c>
      <c r="C2664" s="2">
        <v>7.6</v>
      </c>
    </row>
    <row r="2665" spans="1:3" x14ac:dyDescent="0.25">
      <c r="A2665" s="2" t="s">
        <v>7659</v>
      </c>
      <c r="B2665" s="2" t="s">
        <v>30</v>
      </c>
      <c r="C2665" s="2">
        <v>6.2</v>
      </c>
    </row>
    <row r="2666" spans="1:3" x14ac:dyDescent="0.25">
      <c r="A2666" s="2" t="s">
        <v>7660</v>
      </c>
      <c r="B2666" s="2" t="s">
        <v>30</v>
      </c>
      <c r="C2666" s="2">
        <v>8</v>
      </c>
    </row>
    <row r="2667" spans="1:3" x14ac:dyDescent="0.25">
      <c r="A2667" s="2" t="s">
        <v>7663</v>
      </c>
      <c r="B2667" s="2" t="s">
        <v>30</v>
      </c>
      <c r="C2667" s="2">
        <v>5.5</v>
      </c>
    </row>
    <row r="2668" spans="1:3" x14ac:dyDescent="0.25">
      <c r="A2668" s="2" t="s">
        <v>7665</v>
      </c>
      <c r="B2668" s="2" t="s">
        <v>30</v>
      </c>
      <c r="C2668" s="2">
        <v>6.3</v>
      </c>
    </row>
    <row r="2669" spans="1:3" x14ac:dyDescent="0.25">
      <c r="A2669" s="2" t="s">
        <v>7667</v>
      </c>
      <c r="B2669" s="2" t="s">
        <v>30</v>
      </c>
      <c r="C2669" s="2">
        <v>7.2</v>
      </c>
    </row>
    <row r="2670" spans="1:3" x14ac:dyDescent="0.25">
      <c r="A2670" s="2" t="s">
        <v>7669</v>
      </c>
      <c r="B2670" s="2" t="s">
        <v>30</v>
      </c>
      <c r="C2670" s="2">
        <v>6.7</v>
      </c>
    </row>
    <row r="2671" spans="1:3" x14ac:dyDescent="0.25">
      <c r="A2671" s="2" t="s">
        <v>7672</v>
      </c>
      <c r="B2671" s="2" t="s">
        <v>30</v>
      </c>
      <c r="C2671" s="2">
        <v>5.3</v>
      </c>
    </row>
    <row r="2672" spans="1:3" x14ac:dyDescent="0.25">
      <c r="A2672" s="2" t="s">
        <v>7675</v>
      </c>
      <c r="B2672" s="2" t="s">
        <v>30</v>
      </c>
      <c r="C2672" s="2">
        <v>6.3</v>
      </c>
    </row>
    <row r="2673" spans="1:3" x14ac:dyDescent="0.25">
      <c r="A2673" s="2" t="s">
        <v>7676</v>
      </c>
      <c r="B2673" s="2" t="s">
        <v>30</v>
      </c>
      <c r="C2673" s="2">
        <v>6.5</v>
      </c>
    </row>
    <row r="2674" spans="1:3" x14ac:dyDescent="0.25">
      <c r="A2674" s="2" t="s">
        <v>7680</v>
      </c>
      <c r="B2674" s="2" t="s">
        <v>30</v>
      </c>
      <c r="C2674" s="2">
        <v>5.6</v>
      </c>
    </row>
    <row r="2675" spans="1:3" x14ac:dyDescent="0.25">
      <c r="A2675" s="2" t="s">
        <v>7683</v>
      </c>
      <c r="B2675" s="2" t="s">
        <v>30</v>
      </c>
      <c r="C2675" s="2">
        <v>7</v>
      </c>
    </row>
    <row r="2676" spans="1:3" x14ac:dyDescent="0.25">
      <c r="A2676" s="2" t="s">
        <v>7687</v>
      </c>
      <c r="B2676" s="2" t="s">
        <v>5217</v>
      </c>
      <c r="C2676" s="2">
        <v>8.3000000000000007</v>
      </c>
    </row>
    <row r="2677" spans="1:3" x14ac:dyDescent="0.25">
      <c r="A2677" s="2" t="s">
        <v>7689</v>
      </c>
      <c r="B2677" s="2" t="s">
        <v>965</v>
      </c>
      <c r="C2677" s="2">
        <v>7.2</v>
      </c>
    </row>
    <row r="2678" spans="1:3" x14ac:dyDescent="0.25">
      <c r="A2678" s="2" t="s">
        <v>7691</v>
      </c>
      <c r="B2678" s="2" t="s">
        <v>30</v>
      </c>
      <c r="C2678" s="2">
        <v>6.8</v>
      </c>
    </row>
    <row r="2679" spans="1:3" x14ac:dyDescent="0.25">
      <c r="A2679" s="2" t="s">
        <v>7693</v>
      </c>
      <c r="B2679" s="2" t="s">
        <v>1272</v>
      </c>
      <c r="C2679" s="2">
        <v>6.4</v>
      </c>
    </row>
    <row r="2680" spans="1:3" x14ac:dyDescent="0.25">
      <c r="A2680" s="2" t="s">
        <v>7696</v>
      </c>
      <c r="B2680" s="2" t="s">
        <v>30</v>
      </c>
      <c r="C2680" s="2">
        <v>6.9</v>
      </c>
    </row>
    <row r="2681" spans="1:3" x14ac:dyDescent="0.25">
      <c r="A2681" s="2" t="s">
        <v>7700</v>
      </c>
      <c r="B2681" s="2" t="s">
        <v>3466</v>
      </c>
      <c r="C2681" s="2">
        <v>8</v>
      </c>
    </row>
    <row r="2682" spans="1:3" x14ac:dyDescent="0.25">
      <c r="A2682" s="2" t="s">
        <v>7705</v>
      </c>
      <c r="B2682" s="2" t="s">
        <v>7707</v>
      </c>
      <c r="C2682" s="2">
        <v>6.2</v>
      </c>
    </row>
    <row r="2683" spans="1:3" x14ac:dyDescent="0.25">
      <c r="A2683" s="2" t="s">
        <v>7711</v>
      </c>
      <c r="B2683" s="2" t="s">
        <v>30</v>
      </c>
      <c r="C2683" s="2">
        <v>6.4</v>
      </c>
    </row>
    <row r="2684" spans="1:3" x14ac:dyDescent="0.25">
      <c r="A2684" s="2" t="s">
        <v>7713</v>
      </c>
      <c r="B2684" s="2" t="s">
        <v>30</v>
      </c>
      <c r="C2684" s="2">
        <v>5.6</v>
      </c>
    </row>
    <row r="2685" spans="1:3" x14ac:dyDescent="0.25">
      <c r="A2685" s="2" t="s">
        <v>7716</v>
      </c>
      <c r="B2685" s="2" t="s">
        <v>30</v>
      </c>
      <c r="C2685" s="2">
        <v>6.1</v>
      </c>
    </row>
    <row r="2686" spans="1:3" x14ac:dyDescent="0.25">
      <c r="A2686" s="2" t="s">
        <v>7718</v>
      </c>
      <c r="B2686" s="2" t="s">
        <v>30</v>
      </c>
      <c r="C2686" s="2">
        <v>6</v>
      </c>
    </row>
    <row r="2687" spans="1:3" x14ac:dyDescent="0.25">
      <c r="A2687" s="2" t="s">
        <v>7721</v>
      </c>
      <c r="B2687" s="2" t="s">
        <v>30</v>
      </c>
      <c r="C2687" s="2">
        <v>5.0999999999999996</v>
      </c>
    </row>
    <row r="2688" spans="1:3" x14ac:dyDescent="0.25">
      <c r="A2688" s="2" t="s">
        <v>7724</v>
      </c>
      <c r="B2688" s="2" t="s">
        <v>30</v>
      </c>
      <c r="C2688" s="2">
        <v>4.5</v>
      </c>
    </row>
    <row r="2689" spans="1:3" x14ac:dyDescent="0.25">
      <c r="A2689" s="2" t="s">
        <v>7729</v>
      </c>
      <c r="B2689" s="2" t="s">
        <v>30</v>
      </c>
      <c r="C2689" s="2">
        <v>5.9</v>
      </c>
    </row>
    <row r="2690" spans="1:3" x14ac:dyDescent="0.25">
      <c r="A2690" s="2" t="s">
        <v>7733</v>
      </c>
      <c r="B2690" s="2" t="s">
        <v>30</v>
      </c>
      <c r="C2690" s="2">
        <v>6</v>
      </c>
    </row>
    <row r="2691" spans="1:3" x14ac:dyDescent="0.25">
      <c r="A2691" s="2" t="s">
        <v>7736</v>
      </c>
      <c r="B2691" s="2" t="s">
        <v>30</v>
      </c>
      <c r="C2691" s="2">
        <v>5.8</v>
      </c>
    </row>
    <row r="2692" spans="1:3" x14ac:dyDescent="0.25">
      <c r="A2692" s="2" t="s">
        <v>7738</v>
      </c>
      <c r="B2692" s="2" t="s">
        <v>30</v>
      </c>
      <c r="C2692" s="2">
        <v>6.1</v>
      </c>
    </row>
    <row r="2693" spans="1:3" x14ac:dyDescent="0.25">
      <c r="A2693" s="2" t="s">
        <v>7742</v>
      </c>
      <c r="B2693" s="2" t="s">
        <v>30</v>
      </c>
      <c r="C2693" s="2">
        <v>4.9000000000000004</v>
      </c>
    </row>
    <row r="2694" spans="1:3" x14ac:dyDescent="0.25">
      <c r="A2694" s="2" t="s">
        <v>7748</v>
      </c>
      <c r="B2694" s="2" t="s">
        <v>1783</v>
      </c>
      <c r="C2694" s="2">
        <v>5.7</v>
      </c>
    </row>
    <row r="2695" spans="1:3" x14ac:dyDescent="0.25">
      <c r="A2695" s="2" t="s">
        <v>7751</v>
      </c>
      <c r="B2695" s="2" t="s">
        <v>30</v>
      </c>
      <c r="C2695" s="2">
        <v>6.6</v>
      </c>
    </row>
    <row r="2696" spans="1:3" x14ac:dyDescent="0.25">
      <c r="A2696" s="2" t="s">
        <v>7753</v>
      </c>
      <c r="B2696" s="2" t="s">
        <v>30</v>
      </c>
      <c r="C2696" s="2">
        <v>8.1</v>
      </c>
    </row>
    <row r="2697" spans="1:3" x14ac:dyDescent="0.25">
      <c r="A2697" s="2" t="s">
        <v>7755</v>
      </c>
      <c r="B2697" s="2" t="s">
        <v>30</v>
      </c>
      <c r="C2697" s="2">
        <v>5.7</v>
      </c>
    </row>
    <row r="2698" spans="1:3" x14ac:dyDescent="0.25">
      <c r="A2698" s="2" t="s">
        <v>7756</v>
      </c>
      <c r="B2698" s="2" t="s">
        <v>30</v>
      </c>
      <c r="C2698" s="2">
        <v>6.8</v>
      </c>
    </row>
    <row r="2699" spans="1:3" x14ac:dyDescent="0.25">
      <c r="A2699" s="2" t="s">
        <v>7758</v>
      </c>
      <c r="B2699" s="2" t="s">
        <v>965</v>
      </c>
      <c r="C2699" s="2">
        <v>7.5</v>
      </c>
    </row>
    <row r="2700" spans="1:3" x14ac:dyDescent="0.25">
      <c r="A2700" s="2" t="s">
        <v>7763</v>
      </c>
      <c r="B2700" s="2" t="s">
        <v>30</v>
      </c>
      <c r="C2700" s="2">
        <v>6.2</v>
      </c>
    </row>
    <row r="2701" spans="1:3" x14ac:dyDescent="0.25">
      <c r="A2701" s="2" t="s">
        <v>7765</v>
      </c>
      <c r="B2701" s="2" t="s">
        <v>30</v>
      </c>
      <c r="C2701" s="2">
        <v>8.3000000000000007</v>
      </c>
    </row>
    <row r="2702" spans="1:3" x14ac:dyDescent="0.25">
      <c r="A2702" s="2" t="s">
        <v>7768</v>
      </c>
      <c r="B2702" s="2" t="s">
        <v>30</v>
      </c>
      <c r="C2702" s="2">
        <v>7.4</v>
      </c>
    </row>
    <row r="2703" spans="1:3" x14ac:dyDescent="0.25">
      <c r="A2703" s="2" t="s">
        <v>7772</v>
      </c>
      <c r="B2703" s="2" t="s">
        <v>30</v>
      </c>
      <c r="C2703" s="2">
        <v>8</v>
      </c>
    </row>
    <row r="2704" spans="1:3" x14ac:dyDescent="0.25">
      <c r="A2704" s="2" t="s">
        <v>7775</v>
      </c>
      <c r="B2704" s="2" t="s">
        <v>30</v>
      </c>
      <c r="C2704" s="2">
        <v>6.9</v>
      </c>
    </row>
    <row r="2705" spans="1:3" x14ac:dyDescent="0.25">
      <c r="A2705" s="2" t="s">
        <v>7776</v>
      </c>
      <c r="B2705" s="2" t="s">
        <v>30</v>
      </c>
      <c r="C2705" s="2">
        <v>6.9</v>
      </c>
    </row>
    <row r="2706" spans="1:3" x14ac:dyDescent="0.25">
      <c r="A2706" s="2" t="s">
        <v>7779</v>
      </c>
      <c r="B2706" s="2" t="s">
        <v>30</v>
      </c>
      <c r="C2706" s="2">
        <v>5.5</v>
      </c>
    </row>
    <row r="2707" spans="1:3" x14ac:dyDescent="0.25">
      <c r="A2707" s="2" t="s">
        <v>7782</v>
      </c>
      <c r="B2707" s="2" t="s">
        <v>30</v>
      </c>
      <c r="C2707" s="2">
        <v>5.7</v>
      </c>
    </row>
    <row r="2708" spans="1:3" x14ac:dyDescent="0.25">
      <c r="A2708" s="2" t="s">
        <v>7784</v>
      </c>
      <c r="B2708" s="2" t="s">
        <v>30</v>
      </c>
      <c r="C2708" s="2">
        <v>7.2</v>
      </c>
    </row>
    <row r="2709" spans="1:3" x14ac:dyDescent="0.25">
      <c r="A2709" s="2" t="s">
        <v>7785</v>
      </c>
      <c r="B2709" s="2" t="s">
        <v>30</v>
      </c>
      <c r="C2709" s="2">
        <v>6.9</v>
      </c>
    </row>
    <row r="2710" spans="1:3" x14ac:dyDescent="0.25">
      <c r="A2710" s="2" t="s">
        <v>7788</v>
      </c>
      <c r="B2710" s="2" t="s">
        <v>30</v>
      </c>
      <c r="C2710" s="2">
        <v>5.5</v>
      </c>
    </row>
    <row r="2711" spans="1:3" x14ac:dyDescent="0.25">
      <c r="A2711" s="2" t="s">
        <v>5882</v>
      </c>
      <c r="B2711" s="2" t="s">
        <v>30</v>
      </c>
      <c r="C2711" s="2">
        <v>5.9</v>
      </c>
    </row>
    <row r="2712" spans="1:3" x14ac:dyDescent="0.25">
      <c r="A2712" s="2" t="s">
        <v>3460</v>
      </c>
      <c r="B2712" s="2" t="s">
        <v>30</v>
      </c>
      <c r="C2712" s="2">
        <v>7.7</v>
      </c>
    </row>
    <row r="2713" spans="1:3" x14ac:dyDescent="0.25">
      <c r="A2713" s="2" t="s">
        <v>7789</v>
      </c>
      <c r="B2713" s="2" t="s">
        <v>30</v>
      </c>
      <c r="C2713" s="2">
        <v>5.2</v>
      </c>
    </row>
    <row r="2714" spans="1:3" x14ac:dyDescent="0.25">
      <c r="A2714" s="2" t="s">
        <v>7791</v>
      </c>
      <c r="B2714" s="2" t="s">
        <v>30</v>
      </c>
      <c r="C2714" s="2">
        <v>7.1</v>
      </c>
    </row>
    <row r="2715" spans="1:3" x14ac:dyDescent="0.25">
      <c r="A2715" s="2" t="s">
        <v>7794</v>
      </c>
      <c r="B2715" s="2" t="s">
        <v>30</v>
      </c>
      <c r="C2715" s="2">
        <v>5.5</v>
      </c>
    </row>
    <row r="2716" spans="1:3" x14ac:dyDescent="0.25">
      <c r="A2716" s="2" t="s">
        <v>5968</v>
      </c>
      <c r="B2716" s="2" t="s">
        <v>30</v>
      </c>
      <c r="C2716" s="2">
        <v>7.7</v>
      </c>
    </row>
    <row r="2717" spans="1:3" x14ac:dyDescent="0.25">
      <c r="A2717" s="2" t="s">
        <v>7795</v>
      </c>
      <c r="B2717" s="2" t="s">
        <v>30</v>
      </c>
      <c r="C2717" s="2">
        <v>5.4</v>
      </c>
    </row>
    <row r="2718" spans="1:3" x14ac:dyDescent="0.25">
      <c r="A2718" s="2" t="s">
        <v>7797</v>
      </c>
      <c r="B2718" s="2" t="s">
        <v>30</v>
      </c>
      <c r="C2718" s="2">
        <v>6.7</v>
      </c>
    </row>
    <row r="2719" spans="1:3" x14ac:dyDescent="0.25">
      <c r="A2719" s="2" t="s">
        <v>7799</v>
      </c>
      <c r="B2719" s="2" t="s">
        <v>30</v>
      </c>
      <c r="C2719" s="2">
        <v>5</v>
      </c>
    </row>
    <row r="2720" spans="1:3" x14ac:dyDescent="0.25">
      <c r="A2720" s="2" t="s">
        <v>7800</v>
      </c>
      <c r="B2720" s="2" t="s">
        <v>30</v>
      </c>
      <c r="C2720" s="2">
        <v>6.4</v>
      </c>
    </row>
    <row r="2721" spans="1:3" x14ac:dyDescent="0.25">
      <c r="A2721" s="2" t="s">
        <v>7802</v>
      </c>
      <c r="B2721" s="2" t="s">
        <v>30</v>
      </c>
      <c r="C2721" s="2">
        <v>6.6</v>
      </c>
    </row>
    <row r="2722" spans="1:3" x14ac:dyDescent="0.25">
      <c r="A2722" s="2" t="s">
        <v>7804</v>
      </c>
      <c r="B2722" s="2" t="s">
        <v>30</v>
      </c>
      <c r="C2722" s="2">
        <v>5.9</v>
      </c>
    </row>
    <row r="2723" spans="1:3" x14ac:dyDescent="0.25">
      <c r="A2723" s="2" t="s">
        <v>7807</v>
      </c>
      <c r="B2723" s="2" t="s">
        <v>30</v>
      </c>
      <c r="C2723" s="2">
        <v>5.7</v>
      </c>
    </row>
    <row r="2724" spans="1:3" x14ac:dyDescent="0.25">
      <c r="A2724" s="2" t="s">
        <v>7809</v>
      </c>
      <c r="B2724" s="2" t="s">
        <v>30</v>
      </c>
      <c r="C2724" s="2">
        <v>4.5</v>
      </c>
    </row>
    <row r="2725" spans="1:3" x14ac:dyDescent="0.25">
      <c r="A2725" s="2" t="s">
        <v>7812</v>
      </c>
      <c r="B2725" s="2" t="s">
        <v>30</v>
      </c>
      <c r="C2725" s="2">
        <v>3.7</v>
      </c>
    </row>
    <row r="2726" spans="1:3" x14ac:dyDescent="0.25">
      <c r="A2726" s="2" t="s">
        <v>7813</v>
      </c>
      <c r="B2726" s="2" t="s">
        <v>30</v>
      </c>
      <c r="C2726" s="2">
        <v>5</v>
      </c>
    </row>
    <row r="2727" spans="1:3" x14ac:dyDescent="0.25">
      <c r="A2727" s="2" t="s">
        <v>7814</v>
      </c>
      <c r="B2727" s="2" t="s">
        <v>30</v>
      </c>
      <c r="C2727" s="2">
        <v>4.5999999999999996</v>
      </c>
    </row>
    <row r="2728" spans="1:3" x14ac:dyDescent="0.25">
      <c r="A2728" s="2" t="s">
        <v>7816</v>
      </c>
      <c r="B2728" s="2" t="s">
        <v>30</v>
      </c>
      <c r="C2728" s="2">
        <v>6.5</v>
      </c>
    </row>
    <row r="2729" spans="1:3" x14ac:dyDescent="0.25">
      <c r="A2729" s="2" t="s">
        <v>7819</v>
      </c>
      <c r="B2729" s="2" t="s">
        <v>30</v>
      </c>
      <c r="C2729" s="2">
        <v>4.9000000000000004</v>
      </c>
    </row>
    <row r="2730" spans="1:3" x14ac:dyDescent="0.25">
      <c r="A2730" s="2" t="s">
        <v>7821</v>
      </c>
      <c r="B2730" s="2" t="s">
        <v>30</v>
      </c>
      <c r="C2730" s="2">
        <v>6</v>
      </c>
    </row>
    <row r="2731" spans="1:3" x14ac:dyDescent="0.25">
      <c r="A2731" s="2" t="s">
        <v>7823</v>
      </c>
      <c r="B2731" s="2" t="s">
        <v>30</v>
      </c>
      <c r="C2731" s="2">
        <v>6.9</v>
      </c>
    </row>
    <row r="2732" spans="1:3" x14ac:dyDescent="0.25">
      <c r="A2732" s="2" t="s">
        <v>7827</v>
      </c>
      <c r="B2732" s="2" t="s">
        <v>30</v>
      </c>
      <c r="C2732" s="2">
        <v>5.7</v>
      </c>
    </row>
    <row r="2733" spans="1:3" x14ac:dyDescent="0.25">
      <c r="A2733" s="2" t="s">
        <v>7828</v>
      </c>
      <c r="B2733" s="2" t="s">
        <v>30</v>
      </c>
      <c r="C2733" s="2">
        <v>6.7</v>
      </c>
    </row>
    <row r="2734" spans="1:3" x14ac:dyDescent="0.25">
      <c r="A2734" s="2" t="s">
        <v>7829</v>
      </c>
      <c r="B2734" s="2" t="s">
        <v>30</v>
      </c>
      <c r="C2734" s="2">
        <v>6.9</v>
      </c>
    </row>
    <row r="2735" spans="1:3" x14ac:dyDescent="0.25">
      <c r="A2735" s="2" t="s">
        <v>7831</v>
      </c>
      <c r="B2735" s="2" t="s">
        <v>30</v>
      </c>
      <c r="C2735" s="2">
        <v>5.5</v>
      </c>
    </row>
    <row r="2736" spans="1:3" x14ac:dyDescent="0.25">
      <c r="A2736" s="2" t="s">
        <v>7834</v>
      </c>
      <c r="B2736" s="2" t="s">
        <v>30</v>
      </c>
      <c r="C2736" s="2">
        <v>4.4000000000000004</v>
      </c>
    </row>
    <row r="2737" spans="1:3" x14ac:dyDescent="0.25">
      <c r="A2737" s="2" t="s">
        <v>7445</v>
      </c>
      <c r="B2737" s="2" t="s">
        <v>30</v>
      </c>
      <c r="C2737" s="2">
        <v>5.4</v>
      </c>
    </row>
    <row r="2738" spans="1:3" x14ac:dyDescent="0.25">
      <c r="A2738" s="2" t="s">
        <v>7837</v>
      </c>
      <c r="B2738" s="2" t="s">
        <v>30</v>
      </c>
      <c r="C2738" s="2">
        <v>7</v>
      </c>
    </row>
    <row r="2739" spans="1:3" x14ac:dyDescent="0.25">
      <c r="A2739" s="2" t="s">
        <v>7839</v>
      </c>
      <c r="B2739" s="2" t="s">
        <v>30</v>
      </c>
      <c r="C2739" s="2">
        <v>5.4</v>
      </c>
    </row>
    <row r="2740" spans="1:3" x14ac:dyDescent="0.25">
      <c r="A2740" s="2" t="s">
        <v>7842</v>
      </c>
      <c r="B2740" s="2" t="s">
        <v>30</v>
      </c>
      <c r="C2740" s="2">
        <v>5.4</v>
      </c>
    </row>
    <row r="2741" spans="1:3" x14ac:dyDescent="0.25">
      <c r="A2741" s="2" t="s">
        <v>7846</v>
      </c>
      <c r="B2741" s="2" t="s">
        <v>965</v>
      </c>
      <c r="C2741" s="2">
        <v>8</v>
      </c>
    </row>
    <row r="2742" spans="1:3" x14ac:dyDescent="0.25">
      <c r="A2742" s="2" t="s">
        <v>7849</v>
      </c>
      <c r="B2742" s="2" t="s">
        <v>30</v>
      </c>
      <c r="C2742" s="2">
        <v>7.6</v>
      </c>
    </row>
    <row r="2743" spans="1:3" x14ac:dyDescent="0.25">
      <c r="A2743" s="2" t="s">
        <v>7852</v>
      </c>
      <c r="B2743" s="2" t="s">
        <v>30</v>
      </c>
      <c r="C2743" s="2">
        <v>5.9</v>
      </c>
    </row>
    <row r="2744" spans="1:3" x14ac:dyDescent="0.25">
      <c r="A2744" s="2" t="s">
        <v>7854</v>
      </c>
      <c r="B2744" s="2" t="s">
        <v>30</v>
      </c>
      <c r="C2744" s="2">
        <v>6.6</v>
      </c>
    </row>
    <row r="2745" spans="1:3" x14ac:dyDescent="0.25">
      <c r="A2745" s="2" t="s">
        <v>7856</v>
      </c>
      <c r="B2745" s="2" t="s">
        <v>30</v>
      </c>
      <c r="C2745" s="2">
        <v>6.7</v>
      </c>
    </row>
    <row r="2746" spans="1:3" x14ac:dyDescent="0.25">
      <c r="A2746" s="2" t="s">
        <v>7861</v>
      </c>
      <c r="B2746" s="2" t="s">
        <v>30</v>
      </c>
      <c r="C2746" s="2">
        <v>3.9</v>
      </c>
    </row>
    <row r="2747" spans="1:3" x14ac:dyDescent="0.25">
      <c r="A2747" s="2" t="s">
        <v>7864</v>
      </c>
      <c r="B2747" s="2" t="s">
        <v>30</v>
      </c>
      <c r="C2747" s="2">
        <v>5.7</v>
      </c>
    </row>
    <row r="2748" spans="1:3" x14ac:dyDescent="0.25">
      <c r="A2748" s="2" t="s">
        <v>7866</v>
      </c>
      <c r="B2748" s="2" t="s">
        <v>30</v>
      </c>
      <c r="C2748" s="2">
        <v>6.7</v>
      </c>
    </row>
    <row r="2749" spans="1:3" x14ac:dyDescent="0.25">
      <c r="A2749" s="2" t="s">
        <v>7868</v>
      </c>
      <c r="B2749" s="2" t="s">
        <v>30</v>
      </c>
      <c r="C2749" s="2">
        <v>6.5</v>
      </c>
    </row>
    <row r="2750" spans="1:3" x14ac:dyDescent="0.25">
      <c r="A2750" s="2" t="s">
        <v>7872</v>
      </c>
      <c r="B2750" s="2" t="s">
        <v>30</v>
      </c>
      <c r="C2750" s="2">
        <v>6.8</v>
      </c>
    </row>
    <row r="2751" spans="1:3" x14ac:dyDescent="0.25">
      <c r="A2751" s="2" t="s">
        <v>7876</v>
      </c>
      <c r="B2751" s="2" t="s">
        <v>965</v>
      </c>
      <c r="C2751" s="2">
        <v>6.3</v>
      </c>
    </row>
    <row r="2752" spans="1:3" x14ac:dyDescent="0.25">
      <c r="A2752" s="2" t="s">
        <v>7879</v>
      </c>
      <c r="B2752" s="2" t="s">
        <v>30</v>
      </c>
      <c r="C2752" s="2">
        <v>7.3</v>
      </c>
    </row>
    <row r="2753" spans="1:3" x14ac:dyDescent="0.25">
      <c r="A2753" s="2" t="s">
        <v>7883</v>
      </c>
      <c r="B2753" s="2" t="s">
        <v>1272</v>
      </c>
      <c r="C2753" s="2">
        <v>6.9</v>
      </c>
    </row>
    <row r="2754" spans="1:3" x14ac:dyDescent="0.25">
      <c r="A2754" s="2" t="s">
        <v>7885</v>
      </c>
      <c r="B2754" s="2" t="s">
        <v>30</v>
      </c>
      <c r="C2754" s="2">
        <v>7</v>
      </c>
    </row>
    <row r="2755" spans="1:3" x14ac:dyDescent="0.25">
      <c r="A2755" s="2" t="s">
        <v>7887</v>
      </c>
      <c r="B2755" s="2" t="s">
        <v>30</v>
      </c>
      <c r="C2755" s="2">
        <v>6.5</v>
      </c>
    </row>
    <row r="2756" spans="1:3" x14ac:dyDescent="0.25">
      <c r="A2756" s="2" t="s">
        <v>7890</v>
      </c>
      <c r="B2756" s="2" t="s">
        <v>30</v>
      </c>
      <c r="C2756" s="2">
        <v>3.6</v>
      </c>
    </row>
    <row r="2757" spans="1:3" x14ac:dyDescent="0.25">
      <c r="A2757" s="2" t="s">
        <v>7892</v>
      </c>
      <c r="B2757" s="2" t="s">
        <v>30</v>
      </c>
      <c r="C2757" s="2">
        <v>7.7</v>
      </c>
    </row>
    <row r="2758" spans="1:3" x14ac:dyDescent="0.25">
      <c r="A2758" s="2" t="s">
        <v>7893</v>
      </c>
      <c r="B2758" s="2" t="s">
        <v>30</v>
      </c>
      <c r="C2758" s="2">
        <v>7.7</v>
      </c>
    </row>
    <row r="2759" spans="1:3" x14ac:dyDescent="0.25">
      <c r="A2759" s="2" t="s">
        <v>975</v>
      </c>
      <c r="B2759" s="2" t="s">
        <v>30</v>
      </c>
      <c r="C2759" s="2">
        <v>5.9</v>
      </c>
    </row>
    <row r="2760" spans="1:3" x14ac:dyDescent="0.25">
      <c r="A2760" s="2" t="s">
        <v>7894</v>
      </c>
      <c r="B2760" s="2" t="s">
        <v>30</v>
      </c>
      <c r="C2760" s="2">
        <v>6.8</v>
      </c>
    </row>
    <row r="2761" spans="1:3" x14ac:dyDescent="0.25">
      <c r="A2761" s="2" t="s">
        <v>7896</v>
      </c>
      <c r="B2761" s="2" t="s">
        <v>30</v>
      </c>
      <c r="C2761" s="2">
        <v>7.4</v>
      </c>
    </row>
    <row r="2762" spans="1:3" x14ac:dyDescent="0.25">
      <c r="A2762" s="2" t="s">
        <v>7897</v>
      </c>
      <c r="B2762" s="2" t="s">
        <v>30</v>
      </c>
      <c r="C2762" s="2">
        <v>5.0999999999999996</v>
      </c>
    </row>
    <row r="2763" spans="1:3" x14ac:dyDescent="0.25">
      <c r="A2763" s="2" t="s">
        <v>7901</v>
      </c>
      <c r="B2763" s="2" t="s">
        <v>30</v>
      </c>
      <c r="C2763" s="2">
        <v>7.4</v>
      </c>
    </row>
    <row r="2764" spans="1:3" x14ac:dyDescent="0.25">
      <c r="A2764" s="2" t="s">
        <v>7903</v>
      </c>
      <c r="B2764" s="2" t="s">
        <v>30</v>
      </c>
      <c r="C2764" s="2">
        <v>7.2</v>
      </c>
    </row>
    <row r="2765" spans="1:3" x14ac:dyDescent="0.25">
      <c r="A2765" s="2" t="s">
        <v>7905</v>
      </c>
      <c r="B2765" s="2" t="s">
        <v>30</v>
      </c>
      <c r="C2765" s="2">
        <v>6</v>
      </c>
    </row>
    <row r="2766" spans="1:3" x14ac:dyDescent="0.25">
      <c r="A2766" s="2" t="s">
        <v>7907</v>
      </c>
      <c r="B2766" s="2" t="s">
        <v>5217</v>
      </c>
      <c r="C2766" s="2">
        <v>8.3000000000000007</v>
      </c>
    </row>
    <row r="2767" spans="1:3" x14ac:dyDescent="0.25">
      <c r="A2767" s="2" t="s">
        <v>7910</v>
      </c>
      <c r="B2767" s="2" t="s">
        <v>1783</v>
      </c>
      <c r="C2767" s="2">
        <v>8.1</v>
      </c>
    </row>
    <row r="2768" spans="1:3" x14ac:dyDescent="0.25">
      <c r="A2768" s="2" t="s">
        <v>7913</v>
      </c>
      <c r="B2768" s="2" t="s">
        <v>30</v>
      </c>
      <c r="C2768" s="2">
        <v>6.3</v>
      </c>
    </row>
    <row r="2769" spans="1:3" x14ac:dyDescent="0.25">
      <c r="A2769" s="2" t="s">
        <v>7916</v>
      </c>
      <c r="B2769" s="2" t="s">
        <v>30</v>
      </c>
      <c r="C2769" s="2">
        <v>7.3</v>
      </c>
    </row>
    <row r="2770" spans="1:3" x14ac:dyDescent="0.25">
      <c r="A2770" s="2" t="s">
        <v>7918</v>
      </c>
      <c r="B2770" s="2" t="s">
        <v>30</v>
      </c>
      <c r="C2770" s="2">
        <v>3.6</v>
      </c>
    </row>
    <row r="2771" spans="1:3" x14ac:dyDescent="0.25">
      <c r="A2771" s="2" t="s">
        <v>7920</v>
      </c>
      <c r="B2771" s="2" t="s">
        <v>30</v>
      </c>
      <c r="C2771" s="2">
        <v>1.6</v>
      </c>
    </row>
    <row r="2772" spans="1:3" x14ac:dyDescent="0.25">
      <c r="A2772" s="2" t="s">
        <v>7922</v>
      </c>
      <c r="B2772" s="2" t="s">
        <v>30</v>
      </c>
      <c r="C2772" s="2">
        <v>8</v>
      </c>
    </row>
    <row r="2773" spans="1:3" x14ac:dyDescent="0.25">
      <c r="A2773" s="2" t="s">
        <v>927</v>
      </c>
      <c r="B2773" s="2" t="s">
        <v>30</v>
      </c>
      <c r="C2773" s="2">
        <v>6.2</v>
      </c>
    </row>
    <row r="2774" spans="1:3" x14ac:dyDescent="0.25">
      <c r="A2774" s="2" t="s">
        <v>7923</v>
      </c>
      <c r="B2774" s="2" t="s">
        <v>30</v>
      </c>
      <c r="C2774" s="2">
        <v>9</v>
      </c>
    </row>
    <row r="2775" spans="1:3" x14ac:dyDescent="0.25">
      <c r="A2775" s="2" t="s">
        <v>7924</v>
      </c>
      <c r="B2775" s="2" t="s">
        <v>30</v>
      </c>
      <c r="C2775" s="2">
        <v>6.1</v>
      </c>
    </row>
    <row r="2776" spans="1:3" x14ac:dyDescent="0.25">
      <c r="A2776" s="2" t="s">
        <v>7928</v>
      </c>
      <c r="B2776" s="2" t="s">
        <v>30</v>
      </c>
      <c r="C2776" s="2">
        <v>5.7</v>
      </c>
    </row>
    <row r="2777" spans="1:3" x14ac:dyDescent="0.25">
      <c r="A2777" s="2" t="s">
        <v>7931</v>
      </c>
      <c r="B2777" s="2" t="s">
        <v>30</v>
      </c>
      <c r="C2777" s="2">
        <v>6.8</v>
      </c>
    </row>
    <row r="2778" spans="1:3" x14ac:dyDescent="0.25">
      <c r="A2778" s="2" t="s">
        <v>7933</v>
      </c>
      <c r="B2778" s="2" t="s">
        <v>30</v>
      </c>
      <c r="C2778" s="2">
        <v>5.5</v>
      </c>
    </row>
    <row r="2779" spans="1:3" x14ac:dyDescent="0.25">
      <c r="A2779" s="2" t="s">
        <v>7936</v>
      </c>
      <c r="B2779" s="2" t="s">
        <v>30</v>
      </c>
      <c r="C2779" s="2">
        <v>6.8</v>
      </c>
    </row>
    <row r="2780" spans="1:3" x14ac:dyDescent="0.25">
      <c r="A2780" s="2" t="s">
        <v>7938</v>
      </c>
      <c r="B2780" s="2" t="s">
        <v>30</v>
      </c>
      <c r="C2780" s="2">
        <v>7.3</v>
      </c>
    </row>
    <row r="2781" spans="1:3" x14ac:dyDescent="0.25">
      <c r="A2781" s="2" t="s">
        <v>7939</v>
      </c>
      <c r="B2781" s="2" t="s">
        <v>30</v>
      </c>
      <c r="C2781" s="2">
        <v>6.1</v>
      </c>
    </row>
    <row r="2782" spans="1:3" x14ac:dyDescent="0.25">
      <c r="A2782" s="2" t="s">
        <v>7940</v>
      </c>
      <c r="B2782" s="2" t="s">
        <v>30</v>
      </c>
      <c r="C2782" s="2">
        <v>7.2</v>
      </c>
    </row>
    <row r="2783" spans="1:3" x14ac:dyDescent="0.25">
      <c r="A2783" s="2" t="s">
        <v>7943</v>
      </c>
      <c r="B2783" s="2" t="s">
        <v>30</v>
      </c>
      <c r="C2783" s="2">
        <v>5.9</v>
      </c>
    </row>
    <row r="2784" spans="1:3" x14ac:dyDescent="0.25">
      <c r="A2784" s="2" t="s">
        <v>7946</v>
      </c>
      <c r="B2784" s="2" t="s">
        <v>30</v>
      </c>
      <c r="C2784" s="2">
        <v>6.1</v>
      </c>
    </row>
    <row r="2785" spans="1:3" x14ac:dyDescent="0.25">
      <c r="A2785" s="2" t="s">
        <v>7947</v>
      </c>
      <c r="B2785" s="2" t="s">
        <v>30</v>
      </c>
      <c r="C2785" s="2">
        <v>6.8</v>
      </c>
    </row>
    <row r="2786" spans="1:3" x14ac:dyDescent="0.25">
      <c r="A2786" s="2" t="s">
        <v>7950</v>
      </c>
      <c r="B2786" s="2" t="s">
        <v>30</v>
      </c>
      <c r="C2786" s="2">
        <v>7.7</v>
      </c>
    </row>
    <row r="2787" spans="1:3" x14ac:dyDescent="0.25">
      <c r="A2787" s="2" t="s">
        <v>7951</v>
      </c>
      <c r="B2787" s="2" t="s">
        <v>30</v>
      </c>
      <c r="C2787" s="2">
        <v>4.9000000000000004</v>
      </c>
    </row>
    <row r="2788" spans="1:3" x14ac:dyDescent="0.25">
      <c r="A2788" s="2" t="s">
        <v>7953</v>
      </c>
      <c r="B2788" s="2" t="s">
        <v>30</v>
      </c>
      <c r="C2788" s="2">
        <v>6.1</v>
      </c>
    </row>
    <row r="2789" spans="1:3" x14ac:dyDescent="0.25">
      <c r="A2789" s="2" t="s">
        <v>7955</v>
      </c>
      <c r="B2789" s="2" t="s">
        <v>30</v>
      </c>
      <c r="C2789" s="2">
        <v>2.5</v>
      </c>
    </row>
    <row r="2790" spans="1:3" x14ac:dyDescent="0.25">
      <c r="A2790" s="2" t="s">
        <v>7957</v>
      </c>
      <c r="B2790" s="2" t="s">
        <v>30</v>
      </c>
      <c r="C2790" s="2">
        <v>6.1</v>
      </c>
    </row>
    <row r="2791" spans="1:3" x14ac:dyDescent="0.25">
      <c r="A2791" s="2" t="s">
        <v>7960</v>
      </c>
      <c r="B2791" s="2" t="s">
        <v>30</v>
      </c>
      <c r="C2791" s="2">
        <v>5.9</v>
      </c>
    </row>
    <row r="2792" spans="1:3" x14ac:dyDescent="0.25">
      <c r="A2792" s="2" t="s">
        <v>7964</v>
      </c>
      <c r="B2792" s="2" t="s">
        <v>30</v>
      </c>
      <c r="C2792" s="2">
        <v>5.7</v>
      </c>
    </row>
    <row r="2793" spans="1:3" x14ac:dyDescent="0.25">
      <c r="A2793" s="2" t="s">
        <v>7968</v>
      </c>
      <c r="B2793" s="2" t="s">
        <v>30</v>
      </c>
      <c r="C2793" s="2">
        <v>5.6</v>
      </c>
    </row>
    <row r="2794" spans="1:3" x14ac:dyDescent="0.25">
      <c r="A2794" s="2" t="s">
        <v>7970</v>
      </c>
      <c r="B2794" s="2" t="s">
        <v>30</v>
      </c>
      <c r="C2794" s="2">
        <v>7.2</v>
      </c>
    </row>
    <row r="2795" spans="1:3" x14ac:dyDescent="0.25">
      <c r="A2795" s="2" t="s">
        <v>7974</v>
      </c>
      <c r="B2795" s="2" t="s">
        <v>30</v>
      </c>
      <c r="C2795" s="2">
        <v>7.7</v>
      </c>
    </row>
    <row r="2796" spans="1:3" x14ac:dyDescent="0.25">
      <c r="A2796" s="2" t="s">
        <v>7977</v>
      </c>
      <c r="B2796" s="2" t="s">
        <v>30</v>
      </c>
      <c r="C2796" s="2">
        <v>7.8</v>
      </c>
    </row>
    <row r="2797" spans="1:3" x14ac:dyDescent="0.25">
      <c r="A2797" s="2" t="s">
        <v>7979</v>
      </c>
      <c r="B2797" s="2" t="s">
        <v>30</v>
      </c>
      <c r="C2797" s="2">
        <v>6.1</v>
      </c>
    </row>
    <row r="2798" spans="1:3" x14ac:dyDescent="0.25">
      <c r="A2798" s="2" t="s">
        <v>7983</v>
      </c>
      <c r="B2798" s="2" t="s">
        <v>30</v>
      </c>
      <c r="C2798" s="2">
        <v>5.8</v>
      </c>
    </row>
    <row r="2799" spans="1:3" x14ac:dyDescent="0.25">
      <c r="A2799" s="2" t="s">
        <v>7985</v>
      </c>
      <c r="B2799" s="2" t="s">
        <v>30</v>
      </c>
      <c r="C2799" s="2">
        <v>6.5</v>
      </c>
    </row>
    <row r="2800" spans="1:3" x14ac:dyDescent="0.25">
      <c r="A2800" s="2" t="s">
        <v>7989</v>
      </c>
      <c r="B2800" s="2" t="s">
        <v>466</v>
      </c>
      <c r="C2800" s="2">
        <v>7.9</v>
      </c>
    </row>
    <row r="2801" spans="1:3" x14ac:dyDescent="0.25">
      <c r="A2801" s="2" t="s">
        <v>7992</v>
      </c>
      <c r="B2801" s="2" t="s">
        <v>30</v>
      </c>
      <c r="C2801" s="2">
        <v>6.3</v>
      </c>
    </row>
    <row r="2802" spans="1:3" x14ac:dyDescent="0.25">
      <c r="A2802" s="2" t="s">
        <v>7994</v>
      </c>
      <c r="B2802" s="2" t="s">
        <v>30</v>
      </c>
      <c r="C2802" s="2">
        <v>3.8</v>
      </c>
    </row>
    <row r="2803" spans="1:3" x14ac:dyDescent="0.25">
      <c r="A2803" s="2" t="s">
        <v>7996</v>
      </c>
      <c r="B2803" s="2" t="s">
        <v>30</v>
      </c>
      <c r="C2803" s="2">
        <v>8.3000000000000007</v>
      </c>
    </row>
    <row r="2804" spans="1:3" x14ac:dyDescent="0.25">
      <c r="A2804" s="2" t="s">
        <v>7997</v>
      </c>
      <c r="B2804" s="2" t="s">
        <v>30</v>
      </c>
      <c r="C2804" s="2">
        <v>6.4</v>
      </c>
    </row>
    <row r="2805" spans="1:3" x14ac:dyDescent="0.25">
      <c r="A2805" s="2" t="s">
        <v>7999</v>
      </c>
      <c r="B2805" s="2" t="s">
        <v>30</v>
      </c>
      <c r="C2805" s="2">
        <v>6.7</v>
      </c>
    </row>
    <row r="2806" spans="1:3" x14ac:dyDescent="0.25">
      <c r="A2806" s="2" t="s">
        <v>8000</v>
      </c>
      <c r="B2806" s="2" t="s">
        <v>30</v>
      </c>
      <c r="C2806" s="2">
        <v>6.1</v>
      </c>
    </row>
    <row r="2807" spans="1:3" x14ac:dyDescent="0.25">
      <c r="A2807" s="2" t="s">
        <v>8002</v>
      </c>
      <c r="B2807" s="2" t="s">
        <v>30</v>
      </c>
      <c r="C2807" s="2">
        <v>6</v>
      </c>
    </row>
    <row r="2808" spans="1:3" x14ac:dyDescent="0.25">
      <c r="A2808" s="2" t="s">
        <v>8004</v>
      </c>
      <c r="B2808" s="2" t="s">
        <v>30</v>
      </c>
      <c r="C2808" s="2">
        <v>5.8</v>
      </c>
    </row>
    <row r="2809" spans="1:3" x14ac:dyDescent="0.25">
      <c r="A2809" s="2" t="s">
        <v>8007</v>
      </c>
      <c r="B2809" s="2" t="s">
        <v>30</v>
      </c>
      <c r="C2809" s="2">
        <v>5.6</v>
      </c>
    </row>
    <row r="2810" spans="1:3" x14ac:dyDescent="0.25">
      <c r="A2810" s="2" t="s">
        <v>8009</v>
      </c>
      <c r="B2810" s="2" t="s">
        <v>30</v>
      </c>
      <c r="C2810" s="2">
        <v>6.1</v>
      </c>
    </row>
    <row r="2811" spans="1:3" x14ac:dyDescent="0.25">
      <c r="A2811" s="2" t="s">
        <v>8012</v>
      </c>
      <c r="B2811" s="2" t="s">
        <v>30</v>
      </c>
      <c r="C2811" s="2">
        <v>5.9</v>
      </c>
    </row>
    <row r="2812" spans="1:3" x14ac:dyDescent="0.25">
      <c r="A2812" s="2" t="s">
        <v>8015</v>
      </c>
      <c r="B2812" s="2" t="s">
        <v>965</v>
      </c>
      <c r="C2812" s="2">
        <v>7.3</v>
      </c>
    </row>
    <row r="2813" spans="1:3" x14ac:dyDescent="0.25">
      <c r="A2813" s="2" t="s">
        <v>8018</v>
      </c>
      <c r="B2813" s="2" t="s">
        <v>30</v>
      </c>
      <c r="C2813" s="2">
        <v>6.8</v>
      </c>
    </row>
    <row r="2814" spans="1:3" x14ac:dyDescent="0.25">
      <c r="A2814" s="2" t="s">
        <v>8020</v>
      </c>
      <c r="B2814" s="2" t="s">
        <v>30</v>
      </c>
      <c r="C2814" s="2">
        <v>5.7</v>
      </c>
    </row>
    <row r="2815" spans="1:3" x14ac:dyDescent="0.25">
      <c r="A2815" s="2" t="s">
        <v>8023</v>
      </c>
      <c r="B2815" s="2" t="s">
        <v>965</v>
      </c>
      <c r="C2815" s="2">
        <v>7.3</v>
      </c>
    </row>
    <row r="2816" spans="1:3" x14ac:dyDescent="0.25">
      <c r="A2816" s="2" t="s">
        <v>8026</v>
      </c>
      <c r="B2816" s="2" t="s">
        <v>30</v>
      </c>
      <c r="C2816" s="2">
        <v>6.3</v>
      </c>
    </row>
    <row r="2817" spans="1:3" x14ac:dyDescent="0.25">
      <c r="A2817" s="2" t="s">
        <v>8029</v>
      </c>
      <c r="B2817" s="2" t="s">
        <v>30</v>
      </c>
      <c r="C2817" s="2">
        <v>5.9</v>
      </c>
    </row>
    <row r="2818" spans="1:3" x14ac:dyDescent="0.25">
      <c r="A2818" s="2" t="s">
        <v>5532</v>
      </c>
      <c r="B2818" s="2" t="s">
        <v>30</v>
      </c>
      <c r="C2818" s="2">
        <v>7.1</v>
      </c>
    </row>
    <row r="2819" spans="1:3" x14ac:dyDescent="0.25">
      <c r="A2819" s="2" t="s">
        <v>8030</v>
      </c>
      <c r="B2819" s="2" t="s">
        <v>30</v>
      </c>
      <c r="C2819" s="2">
        <v>7.1</v>
      </c>
    </row>
    <row r="2820" spans="1:3" x14ac:dyDescent="0.25">
      <c r="A2820" s="2" t="s">
        <v>8033</v>
      </c>
      <c r="B2820" s="2" t="s">
        <v>30</v>
      </c>
      <c r="C2820" s="2">
        <v>8</v>
      </c>
    </row>
    <row r="2821" spans="1:3" x14ac:dyDescent="0.25">
      <c r="A2821" s="2" t="s">
        <v>8036</v>
      </c>
      <c r="B2821" s="2" t="s">
        <v>30</v>
      </c>
      <c r="C2821" s="2">
        <v>5.0999999999999996</v>
      </c>
    </row>
    <row r="2822" spans="1:3" x14ac:dyDescent="0.25">
      <c r="A2822" s="2" t="s">
        <v>8038</v>
      </c>
      <c r="B2822" s="2" t="s">
        <v>30</v>
      </c>
      <c r="C2822" s="2">
        <v>7.1</v>
      </c>
    </row>
    <row r="2823" spans="1:3" x14ac:dyDescent="0.25">
      <c r="A2823" s="2" t="s">
        <v>8039</v>
      </c>
      <c r="B2823" s="2" t="s">
        <v>30</v>
      </c>
      <c r="C2823" s="2">
        <v>6.5</v>
      </c>
    </row>
    <row r="2824" spans="1:3" x14ac:dyDescent="0.25">
      <c r="A2824" s="2" t="s">
        <v>8040</v>
      </c>
      <c r="B2824" s="2" t="s">
        <v>30</v>
      </c>
      <c r="C2824" s="2">
        <v>4.5</v>
      </c>
    </row>
    <row r="2825" spans="1:3" x14ac:dyDescent="0.25">
      <c r="A2825" s="2" t="s">
        <v>8043</v>
      </c>
      <c r="B2825" s="2" t="s">
        <v>30</v>
      </c>
      <c r="C2825" s="2">
        <v>6.6</v>
      </c>
    </row>
    <row r="2826" spans="1:3" x14ac:dyDescent="0.25">
      <c r="A2826" s="2" t="s">
        <v>8046</v>
      </c>
      <c r="B2826" s="2" t="s">
        <v>8048</v>
      </c>
      <c r="C2826" s="2">
        <v>4.3</v>
      </c>
    </row>
    <row r="2827" spans="1:3" x14ac:dyDescent="0.25">
      <c r="A2827" s="2" t="s">
        <v>8050</v>
      </c>
      <c r="B2827" s="2" t="s">
        <v>30</v>
      </c>
      <c r="C2827" s="2">
        <v>6.7</v>
      </c>
    </row>
    <row r="2828" spans="1:3" x14ac:dyDescent="0.25">
      <c r="A2828" s="2" t="s">
        <v>8053</v>
      </c>
      <c r="B2828" s="2" t="s">
        <v>30</v>
      </c>
      <c r="C2828" s="2">
        <v>6.8</v>
      </c>
    </row>
    <row r="2829" spans="1:3" x14ac:dyDescent="0.25">
      <c r="A2829" s="2" t="s">
        <v>8058</v>
      </c>
      <c r="B2829" s="2" t="s">
        <v>30</v>
      </c>
      <c r="C2829" s="2">
        <v>5.4</v>
      </c>
    </row>
    <row r="2830" spans="1:3" x14ac:dyDescent="0.25">
      <c r="A2830" s="2" t="s">
        <v>8062</v>
      </c>
      <c r="B2830" s="2" t="s">
        <v>30</v>
      </c>
      <c r="C2830" s="2">
        <v>6.6</v>
      </c>
    </row>
    <row r="2831" spans="1:3" x14ac:dyDescent="0.25">
      <c r="A2831" s="2" t="s">
        <v>8065</v>
      </c>
      <c r="B2831" s="2" t="s">
        <v>8067</v>
      </c>
      <c r="C2831" s="2">
        <v>7.4</v>
      </c>
    </row>
    <row r="2832" spans="1:3" x14ac:dyDescent="0.25">
      <c r="A2832" s="2" t="s">
        <v>8068</v>
      </c>
      <c r="B2832" s="2" t="s">
        <v>30</v>
      </c>
      <c r="C2832" s="2">
        <v>7.3</v>
      </c>
    </row>
    <row r="2833" spans="1:3" x14ac:dyDescent="0.25">
      <c r="A2833" s="2" t="s">
        <v>8070</v>
      </c>
      <c r="B2833" s="2" t="s">
        <v>30</v>
      </c>
      <c r="C2833" s="2">
        <v>6.9</v>
      </c>
    </row>
    <row r="2834" spans="1:3" x14ac:dyDescent="0.25">
      <c r="A2834" s="2" t="s">
        <v>8072</v>
      </c>
      <c r="B2834" s="2" t="s">
        <v>30</v>
      </c>
      <c r="C2834" s="2">
        <v>8</v>
      </c>
    </row>
    <row r="2835" spans="1:3" x14ac:dyDescent="0.25">
      <c r="A2835" s="2" t="s">
        <v>8074</v>
      </c>
      <c r="B2835" s="2" t="s">
        <v>30</v>
      </c>
      <c r="C2835" s="2">
        <v>6.4</v>
      </c>
    </row>
    <row r="2836" spans="1:3" x14ac:dyDescent="0.25">
      <c r="A2836" s="2" t="s">
        <v>8076</v>
      </c>
      <c r="B2836" s="2" t="s">
        <v>30</v>
      </c>
      <c r="C2836" s="2">
        <v>7.8</v>
      </c>
    </row>
    <row r="2837" spans="1:3" x14ac:dyDescent="0.25">
      <c r="A2837" s="2" t="s">
        <v>8078</v>
      </c>
      <c r="B2837" s="2" t="s">
        <v>30</v>
      </c>
      <c r="C2837" s="2">
        <v>6.1</v>
      </c>
    </row>
    <row r="2838" spans="1:3" x14ac:dyDescent="0.25">
      <c r="A2838" s="2" t="s">
        <v>8080</v>
      </c>
      <c r="B2838" s="2" t="s">
        <v>30</v>
      </c>
      <c r="C2838" s="2">
        <v>6.1</v>
      </c>
    </row>
    <row r="2839" spans="1:3" x14ac:dyDescent="0.25">
      <c r="A2839" s="2" t="s">
        <v>8084</v>
      </c>
      <c r="B2839" s="2" t="s">
        <v>30</v>
      </c>
      <c r="C2839" s="2">
        <v>5.0999999999999996</v>
      </c>
    </row>
    <row r="2840" spans="1:3" x14ac:dyDescent="0.25">
      <c r="A2840" s="2" t="s">
        <v>8087</v>
      </c>
      <c r="B2840" s="2" t="s">
        <v>30</v>
      </c>
      <c r="C2840" s="2">
        <v>7.8</v>
      </c>
    </row>
    <row r="2841" spans="1:3" x14ac:dyDescent="0.25">
      <c r="A2841" s="2" t="s">
        <v>8089</v>
      </c>
      <c r="B2841" s="2" t="s">
        <v>30</v>
      </c>
      <c r="C2841" s="2">
        <v>7.4</v>
      </c>
    </row>
    <row r="2842" spans="1:3" x14ac:dyDescent="0.25">
      <c r="A2842" s="2" t="s">
        <v>8093</v>
      </c>
      <c r="B2842" s="2" t="s">
        <v>30</v>
      </c>
      <c r="C2842" s="2">
        <v>7.8</v>
      </c>
    </row>
    <row r="2843" spans="1:3" x14ac:dyDescent="0.25">
      <c r="A2843" s="2" t="s">
        <v>8096</v>
      </c>
      <c r="B2843" s="2" t="s">
        <v>30</v>
      </c>
      <c r="C2843" s="2">
        <v>8</v>
      </c>
    </row>
    <row r="2844" spans="1:3" x14ac:dyDescent="0.25">
      <c r="A2844" s="2" t="s">
        <v>8098</v>
      </c>
      <c r="B2844" s="2" t="s">
        <v>30</v>
      </c>
      <c r="C2844" s="2">
        <v>6.7</v>
      </c>
    </row>
    <row r="2845" spans="1:3" x14ac:dyDescent="0.25">
      <c r="A2845" s="2" t="s">
        <v>8101</v>
      </c>
      <c r="B2845" s="2" t="s">
        <v>30</v>
      </c>
      <c r="C2845" s="2">
        <v>6.6</v>
      </c>
    </row>
    <row r="2846" spans="1:3" x14ac:dyDescent="0.25">
      <c r="A2846" s="2" t="s">
        <v>8102</v>
      </c>
      <c r="B2846" s="2" t="s">
        <v>30</v>
      </c>
      <c r="C2846" s="2">
        <v>6.4</v>
      </c>
    </row>
    <row r="2847" spans="1:3" x14ac:dyDescent="0.25">
      <c r="A2847" s="2" t="s">
        <v>8104</v>
      </c>
      <c r="B2847" s="2" t="s">
        <v>30</v>
      </c>
      <c r="C2847" s="2">
        <v>6.7</v>
      </c>
    </row>
    <row r="2848" spans="1:3" x14ac:dyDescent="0.25">
      <c r="A2848" s="2" t="s">
        <v>8106</v>
      </c>
      <c r="B2848" s="2" t="s">
        <v>30</v>
      </c>
      <c r="C2848" s="2">
        <v>6.2</v>
      </c>
    </row>
    <row r="2849" spans="1:3" x14ac:dyDescent="0.25">
      <c r="A2849" s="2" t="s">
        <v>8109</v>
      </c>
      <c r="B2849" s="2" t="s">
        <v>30</v>
      </c>
      <c r="C2849" s="2">
        <v>7.3</v>
      </c>
    </row>
    <row r="2850" spans="1:3" x14ac:dyDescent="0.25">
      <c r="A2850" s="2" t="s">
        <v>8114</v>
      </c>
      <c r="B2850" s="2" t="s">
        <v>7415</v>
      </c>
      <c r="C2850" s="2">
        <v>8.1</v>
      </c>
    </row>
    <row r="2851" spans="1:3" x14ac:dyDescent="0.25">
      <c r="A2851" s="2" t="s">
        <v>8116</v>
      </c>
      <c r="B2851" s="2" t="s">
        <v>30</v>
      </c>
      <c r="C2851" s="2">
        <v>7</v>
      </c>
    </row>
    <row r="2852" spans="1:3" x14ac:dyDescent="0.25">
      <c r="A2852" s="2" t="s">
        <v>8117</v>
      </c>
      <c r="B2852" s="2" t="s">
        <v>30</v>
      </c>
      <c r="C2852" s="2">
        <v>8</v>
      </c>
    </row>
    <row r="2853" spans="1:3" x14ac:dyDescent="0.25">
      <c r="A2853" s="2" t="s">
        <v>8120</v>
      </c>
      <c r="B2853" s="2" t="s">
        <v>30</v>
      </c>
      <c r="C2853" s="2">
        <v>8</v>
      </c>
    </row>
    <row r="2854" spans="1:3" x14ac:dyDescent="0.25">
      <c r="A2854" s="2" t="s">
        <v>8121</v>
      </c>
      <c r="B2854" s="2" t="s">
        <v>30</v>
      </c>
      <c r="C2854" s="2">
        <v>7</v>
      </c>
    </row>
    <row r="2855" spans="1:3" x14ac:dyDescent="0.25">
      <c r="A2855" s="2" t="s">
        <v>8124</v>
      </c>
      <c r="B2855" s="2" t="s">
        <v>965</v>
      </c>
      <c r="C2855" s="2">
        <v>7.9</v>
      </c>
    </row>
    <row r="2856" spans="1:3" x14ac:dyDescent="0.25">
      <c r="A2856" s="2" t="s">
        <v>8127</v>
      </c>
      <c r="B2856" s="2" t="s">
        <v>30</v>
      </c>
      <c r="C2856" s="2">
        <v>5.9</v>
      </c>
    </row>
    <row r="2857" spans="1:3" x14ac:dyDescent="0.25">
      <c r="A2857" s="2" t="s">
        <v>8129</v>
      </c>
      <c r="B2857" s="2" t="s">
        <v>30</v>
      </c>
      <c r="C2857" s="2">
        <v>6.6</v>
      </c>
    </row>
    <row r="2858" spans="1:3" x14ac:dyDescent="0.25">
      <c r="A2858" s="2" t="s">
        <v>8130</v>
      </c>
      <c r="B2858" s="2" t="s">
        <v>30</v>
      </c>
      <c r="C2858" s="2">
        <v>6.3</v>
      </c>
    </row>
    <row r="2859" spans="1:3" x14ac:dyDescent="0.25">
      <c r="A2859" s="2" t="s">
        <v>8131</v>
      </c>
      <c r="B2859" s="2" t="s">
        <v>30</v>
      </c>
      <c r="C2859" s="2">
        <v>7.7</v>
      </c>
    </row>
    <row r="2860" spans="1:3" x14ac:dyDescent="0.25">
      <c r="A2860" s="2" t="s">
        <v>8132</v>
      </c>
      <c r="B2860" s="2" t="s">
        <v>30</v>
      </c>
      <c r="C2860" s="2">
        <v>6.9</v>
      </c>
    </row>
    <row r="2861" spans="1:3" x14ac:dyDescent="0.25">
      <c r="A2861" s="2" t="s">
        <v>8134</v>
      </c>
      <c r="B2861" s="2" t="s">
        <v>30</v>
      </c>
      <c r="C2861" s="2">
        <v>7.1</v>
      </c>
    </row>
    <row r="2862" spans="1:3" x14ac:dyDescent="0.25">
      <c r="A2862" s="2" t="s">
        <v>8136</v>
      </c>
      <c r="B2862" s="2" t="s">
        <v>30</v>
      </c>
      <c r="C2862" s="2">
        <v>7.4</v>
      </c>
    </row>
    <row r="2863" spans="1:3" x14ac:dyDescent="0.25">
      <c r="A2863" s="2" t="s">
        <v>8141</v>
      </c>
      <c r="B2863" s="2" t="s">
        <v>30</v>
      </c>
      <c r="C2863" s="2">
        <v>6.5</v>
      </c>
    </row>
    <row r="2864" spans="1:3" x14ac:dyDescent="0.25">
      <c r="A2864" s="2" t="s">
        <v>8144</v>
      </c>
      <c r="B2864" s="2" t="s">
        <v>30</v>
      </c>
      <c r="C2864" s="2">
        <v>6.5</v>
      </c>
    </row>
    <row r="2865" spans="1:3" x14ac:dyDescent="0.25">
      <c r="A2865" s="2" t="s">
        <v>8148</v>
      </c>
      <c r="B2865" s="2" t="s">
        <v>30</v>
      </c>
      <c r="C2865" s="2">
        <v>6.8</v>
      </c>
    </row>
    <row r="2866" spans="1:3" x14ac:dyDescent="0.25">
      <c r="A2866" s="2" t="s">
        <v>8150</v>
      </c>
      <c r="B2866" s="2" t="s">
        <v>30</v>
      </c>
      <c r="C2866" s="2">
        <v>7.5</v>
      </c>
    </row>
    <row r="2867" spans="1:3" x14ac:dyDescent="0.25">
      <c r="A2867" s="2" t="s">
        <v>8151</v>
      </c>
      <c r="B2867" s="2" t="s">
        <v>30</v>
      </c>
      <c r="C2867" s="2">
        <v>6.6</v>
      </c>
    </row>
    <row r="2868" spans="1:3" x14ac:dyDescent="0.25">
      <c r="A2868" s="2" t="s">
        <v>8152</v>
      </c>
      <c r="B2868" s="2" t="s">
        <v>30</v>
      </c>
      <c r="C2868" s="2">
        <v>7.1</v>
      </c>
    </row>
    <row r="2869" spans="1:3" x14ac:dyDescent="0.25">
      <c r="A2869" s="2" t="s">
        <v>8155</v>
      </c>
      <c r="B2869" s="2" t="s">
        <v>30</v>
      </c>
      <c r="C2869" s="2">
        <v>6.6</v>
      </c>
    </row>
    <row r="2870" spans="1:3" x14ac:dyDescent="0.25">
      <c r="A2870" s="2" t="s">
        <v>8158</v>
      </c>
      <c r="B2870" s="2" t="s">
        <v>30</v>
      </c>
      <c r="C2870" s="2">
        <v>7</v>
      </c>
    </row>
    <row r="2871" spans="1:3" x14ac:dyDescent="0.25">
      <c r="A2871" s="2" t="s">
        <v>8162</v>
      </c>
      <c r="B2871" s="2" t="s">
        <v>30</v>
      </c>
      <c r="C2871" s="2">
        <v>3.3</v>
      </c>
    </row>
    <row r="2872" spans="1:3" x14ac:dyDescent="0.25">
      <c r="A2872" s="2" t="s">
        <v>8166</v>
      </c>
      <c r="B2872" s="2" t="s">
        <v>30</v>
      </c>
      <c r="C2872" s="2">
        <v>6.7</v>
      </c>
    </row>
    <row r="2873" spans="1:3" x14ac:dyDescent="0.25">
      <c r="A2873" s="2" t="s">
        <v>8169</v>
      </c>
      <c r="B2873" s="2" t="s">
        <v>30</v>
      </c>
      <c r="C2873" s="2">
        <v>8</v>
      </c>
    </row>
    <row r="2874" spans="1:3" x14ac:dyDescent="0.25">
      <c r="A2874" s="2" t="s">
        <v>8171</v>
      </c>
      <c r="B2874" s="2" t="s">
        <v>30</v>
      </c>
      <c r="C2874" s="2">
        <v>6.8</v>
      </c>
    </row>
    <row r="2875" spans="1:3" x14ac:dyDescent="0.25">
      <c r="A2875" s="2" t="s">
        <v>8173</v>
      </c>
      <c r="B2875" s="2" t="s">
        <v>30</v>
      </c>
      <c r="C2875" s="2">
        <v>6</v>
      </c>
    </row>
    <row r="2876" spans="1:3" x14ac:dyDescent="0.25">
      <c r="A2876" s="2" t="s">
        <v>8175</v>
      </c>
      <c r="B2876" s="2" t="s">
        <v>30</v>
      </c>
      <c r="C2876" s="2">
        <v>5.4</v>
      </c>
    </row>
    <row r="2877" spans="1:3" x14ac:dyDescent="0.25">
      <c r="A2877" s="2" t="s">
        <v>8177</v>
      </c>
      <c r="B2877" s="2" t="s">
        <v>30</v>
      </c>
      <c r="C2877" s="2">
        <v>4.3</v>
      </c>
    </row>
    <row r="2878" spans="1:3" x14ac:dyDescent="0.25">
      <c r="A2878" s="2" t="s">
        <v>8178</v>
      </c>
      <c r="B2878" s="2" t="s">
        <v>30</v>
      </c>
      <c r="C2878" s="2">
        <v>6.2</v>
      </c>
    </row>
    <row r="2879" spans="1:3" x14ac:dyDescent="0.25">
      <c r="A2879" s="2" t="s">
        <v>8182</v>
      </c>
      <c r="B2879" s="2" t="s">
        <v>30</v>
      </c>
      <c r="C2879" s="2">
        <v>7.7</v>
      </c>
    </row>
    <row r="2880" spans="1:3" x14ac:dyDescent="0.25">
      <c r="A2880" s="2" t="s">
        <v>1115</v>
      </c>
      <c r="B2880" s="2" t="s">
        <v>30</v>
      </c>
      <c r="C2880" s="2">
        <v>8</v>
      </c>
    </row>
    <row r="2881" spans="1:3" x14ac:dyDescent="0.25">
      <c r="A2881" s="2" t="s">
        <v>8183</v>
      </c>
      <c r="B2881" s="2" t="s">
        <v>30</v>
      </c>
      <c r="C2881" s="2">
        <v>7.4</v>
      </c>
    </row>
    <row r="2882" spans="1:3" x14ac:dyDescent="0.25">
      <c r="A2882" s="2" t="s">
        <v>8187</v>
      </c>
      <c r="B2882" s="2" t="s">
        <v>30</v>
      </c>
      <c r="C2882" s="2">
        <v>5.9</v>
      </c>
    </row>
    <row r="2883" spans="1:3" x14ac:dyDescent="0.25">
      <c r="A2883" s="2" t="s">
        <v>8190</v>
      </c>
      <c r="B2883" s="2" t="s">
        <v>30</v>
      </c>
      <c r="C2883" s="2">
        <v>7.8</v>
      </c>
    </row>
    <row r="2884" spans="1:3" x14ac:dyDescent="0.25">
      <c r="A2884" s="2" t="s">
        <v>8192</v>
      </c>
      <c r="B2884" s="2" t="s">
        <v>30</v>
      </c>
      <c r="C2884" s="2">
        <v>7.4</v>
      </c>
    </row>
    <row r="2885" spans="1:3" x14ac:dyDescent="0.25">
      <c r="A2885" s="2" t="s">
        <v>8193</v>
      </c>
      <c r="B2885" s="2" t="s">
        <v>30</v>
      </c>
      <c r="C2885" s="2">
        <v>6.5</v>
      </c>
    </row>
    <row r="2886" spans="1:3" x14ac:dyDescent="0.25">
      <c r="A2886" s="2" t="s">
        <v>8196</v>
      </c>
      <c r="B2886" s="2" t="s">
        <v>30</v>
      </c>
      <c r="C2886" s="2">
        <v>5.4</v>
      </c>
    </row>
    <row r="2887" spans="1:3" x14ac:dyDescent="0.25">
      <c r="A2887" s="2" t="s">
        <v>8199</v>
      </c>
      <c r="B2887" s="2" t="s">
        <v>30</v>
      </c>
      <c r="C2887" s="2">
        <v>7</v>
      </c>
    </row>
    <row r="2888" spans="1:3" x14ac:dyDescent="0.25">
      <c r="A2888" s="2" t="s">
        <v>8202</v>
      </c>
      <c r="B2888" s="2" t="s">
        <v>30</v>
      </c>
      <c r="C2888" s="2">
        <v>7.6</v>
      </c>
    </row>
    <row r="2889" spans="1:3" x14ac:dyDescent="0.25">
      <c r="A2889" s="2" t="s">
        <v>8204</v>
      </c>
      <c r="B2889" s="2" t="s">
        <v>30</v>
      </c>
      <c r="C2889" s="2">
        <v>6.9</v>
      </c>
    </row>
    <row r="2890" spans="1:3" x14ac:dyDescent="0.25">
      <c r="A2890" s="2" t="s">
        <v>8205</v>
      </c>
      <c r="B2890" s="2" t="s">
        <v>30</v>
      </c>
      <c r="C2890" s="2">
        <v>7</v>
      </c>
    </row>
    <row r="2891" spans="1:3" x14ac:dyDescent="0.25">
      <c r="A2891" s="2" t="s">
        <v>8208</v>
      </c>
      <c r="B2891" s="2" t="s">
        <v>30</v>
      </c>
      <c r="C2891" s="2">
        <v>5.3</v>
      </c>
    </row>
    <row r="2892" spans="1:3" x14ac:dyDescent="0.25">
      <c r="A2892" s="2" t="s">
        <v>8211</v>
      </c>
      <c r="B2892" s="2" t="s">
        <v>30</v>
      </c>
      <c r="C2892" s="2">
        <v>6.4</v>
      </c>
    </row>
    <row r="2893" spans="1:3" x14ac:dyDescent="0.25">
      <c r="A2893" s="2" t="s">
        <v>8214</v>
      </c>
      <c r="B2893" s="2" t="s">
        <v>30</v>
      </c>
      <c r="C2893" s="2">
        <v>4.5</v>
      </c>
    </row>
    <row r="2894" spans="1:3" x14ac:dyDescent="0.25">
      <c r="A2894" s="2" t="s">
        <v>8215</v>
      </c>
      <c r="B2894" s="2" t="s">
        <v>30</v>
      </c>
      <c r="C2894" s="2">
        <v>7.8</v>
      </c>
    </row>
    <row r="2895" spans="1:3" x14ac:dyDescent="0.25">
      <c r="A2895" s="2" t="s">
        <v>8217</v>
      </c>
      <c r="B2895" s="2" t="s">
        <v>30</v>
      </c>
      <c r="C2895" s="2">
        <v>6.7</v>
      </c>
    </row>
    <row r="2896" spans="1:3" x14ac:dyDescent="0.25">
      <c r="A2896" s="2" t="s">
        <v>8219</v>
      </c>
      <c r="B2896" s="2" t="s">
        <v>30</v>
      </c>
      <c r="C2896" s="2">
        <v>5.3</v>
      </c>
    </row>
    <row r="2897" spans="1:3" x14ac:dyDescent="0.25">
      <c r="A2897" s="2" t="s">
        <v>8220</v>
      </c>
      <c r="B2897" s="2" t="s">
        <v>30</v>
      </c>
      <c r="C2897" s="2">
        <v>6.3</v>
      </c>
    </row>
    <row r="2898" spans="1:3" x14ac:dyDescent="0.25">
      <c r="A2898" s="2" t="s">
        <v>8221</v>
      </c>
      <c r="B2898" s="2" t="s">
        <v>30</v>
      </c>
      <c r="C2898" s="2">
        <v>7</v>
      </c>
    </row>
    <row r="2899" spans="1:3" x14ac:dyDescent="0.25">
      <c r="A2899" s="2" t="s">
        <v>8223</v>
      </c>
      <c r="B2899" s="2" t="s">
        <v>30</v>
      </c>
      <c r="C2899" s="2">
        <v>5.3</v>
      </c>
    </row>
    <row r="2900" spans="1:3" x14ac:dyDescent="0.25">
      <c r="A2900" s="2" t="s">
        <v>8225</v>
      </c>
      <c r="B2900" s="2" t="s">
        <v>30</v>
      </c>
      <c r="C2900" s="2">
        <v>6.6</v>
      </c>
    </row>
    <row r="2901" spans="1:3" x14ac:dyDescent="0.25">
      <c r="A2901" s="2" t="s">
        <v>8226</v>
      </c>
      <c r="B2901" s="2" t="s">
        <v>30</v>
      </c>
      <c r="C2901" s="2">
        <v>5.8</v>
      </c>
    </row>
    <row r="2902" spans="1:3" x14ac:dyDescent="0.25">
      <c r="A2902" s="2" t="s">
        <v>8227</v>
      </c>
      <c r="B2902" s="2" t="s">
        <v>30</v>
      </c>
      <c r="C2902" s="2">
        <v>6.7</v>
      </c>
    </row>
    <row r="2903" spans="1:3" x14ac:dyDescent="0.25">
      <c r="A2903" s="2" t="s">
        <v>8229</v>
      </c>
      <c r="B2903" s="2" t="s">
        <v>30</v>
      </c>
      <c r="C2903" s="2">
        <v>6.6</v>
      </c>
    </row>
    <row r="2904" spans="1:3" x14ac:dyDescent="0.25">
      <c r="A2904" s="2" t="s">
        <v>8231</v>
      </c>
      <c r="B2904" s="2" t="s">
        <v>30</v>
      </c>
      <c r="C2904" s="2">
        <v>7</v>
      </c>
    </row>
    <row r="2905" spans="1:3" x14ac:dyDescent="0.25">
      <c r="A2905" s="2" t="s">
        <v>8234</v>
      </c>
      <c r="B2905" s="2" t="s">
        <v>5217</v>
      </c>
      <c r="C2905" s="2">
        <v>8.4</v>
      </c>
    </row>
    <row r="2906" spans="1:3" x14ac:dyDescent="0.25">
      <c r="A2906" s="2" t="s">
        <v>1342</v>
      </c>
      <c r="B2906" s="2" t="s">
        <v>30</v>
      </c>
      <c r="C2906" s="2">
        <v>6</v>
      </c>
    </row>
    <row r="2907" spans="1:3" x14ac:dyDescent="0.25">
      <c r="A2907" s="2" t="s">
        <v>8237</v>
      </c>
      <c r="B2907" s="2" t="s">
        <v>30</v>
      </c>
      <c r="C2907" s="2">
        <v>5.4</v>
      </c>
    </row>
    <row r="2908" spans="1:3" x14ac:dyDescent="0.25">
      <c r="A2908" s="2" t="s">
        <v>8239</v>
      </c>
      <c r="B2908" s="2" t="s">
        <v>30</v>
      </c>
      <c r="C2908" s="2">
        <v>7.8</v>
      </c>
    </row>
    <row r="2909" spans="1:3" x14ac:dyDescent="0.25">
      <c r="A2909" s="2" t="s">
        <v>8240</v>
      </c>
      <c r="B2909" s="2" t="s">
        <v>1272</v>
      </c>
      <c r="C2909" s="2">
        <v>7.6</v>
      </c>
    </row>
    <row r="2910" spans="1:3" x14ac:dyDescent="0.25">
      <c r="A2910" s="2" t="s">
        <v>8243</v>
      </c>
      <c r="B2910" s="2" t="s">
        <v>30</v>
      </c>
      <c r="C2910" s="2">
        <v>6.6</v>
      </c>
    </row>
    <row r="2911" spans="1:3" x14ac:dyDescent="0.25">
      <c r="A2911" s="2" t="s">
        <v>8247</v>
      </c>
      <c r="B2911" s="2" t="s">
        <v>30</v>
      </c>
      <c r="C2911" s="2">
        <v>6.4</v>
      </c>
    </row>
    <row r="2912" spans="1:3" x14ac:dyDescent="0.25">
      <c r="A2912" s="2" t="s">
        <v>8251</v>
      </c>
      <c r="B2912" s="2" t="s">
        <v>30</v>
      </c>
      <c r="C2912" s="2">
        <v>7</v>
      </c>
    </row>
    <row r="2913" spans="1:3" x14ac:dyDescent="0.25">
      <c r="A2913" s="2" t="s">
        <v>8254</v>
      </c>
      <c r="B2913" s="2" t="s">
        <v>30</v>
      </c>
      <c r="C2913" s="2">
        <v>5.7</v>
      </c>
    </row>
    <row r="2914" spans="1:3" x14ac:dyDescent="0.25">
      <c r="A2914" s="2" t="s">
        <v>8257</v>
      </c>
      <c r="B2914" s="2" t="s">
        <v>30</v>
      </c>
      <c r="C2914" s="2">
        <v>5.9</v>
      </c>
    </row>
    <row r="2915" spans="1:3" x14ac:dyDescent="0.25">
      <c r="A2915" s="2" t="s">
        <v>8258</v>
      </c>
      <c r="B2915" s="2" t="s">
        <v>30</v>
      </c>
      <c r="C2915" s="2">
        <v>6.3</v>
      </c>
    </row>
    <row r="2916" spans="1:3" x14ac:dyDescent="0.25">
      <c r="A2916" s="2" t="s">
        <v>8260</v>
      </c>
      <c r="B2916" s="2" t="s">
        <v>30</v>
      </c>
      <c r="C2916" s="2">
        <v>6.3</v>
      </c>
    </row>
    <row r="2917" spans="1:3" x14ac:dyDescent="0.25">
      <c r="A2917" s="2" t="s">
        <v>8262</v>
      </c>
      <c r="B2917" s="2" t="s">
        <v>30</v>
      </c>
      <c r="C2917" s="2">
        <v>6.2</v>
      </c>
    </row>
    <row r="2918" spans="1:3" x14ac:dyDescent="0.25">
      <c r="A2918" s="2" t="s">
        <v>8264</v>
      </c>
      <c r="B2918" s="2" t="s">
        <v>30</v>
      </c>
      <c r="C2918" s="2">
        <v>2.1</v>
      </c>
    </row>
    <row r="2919" spans="1:3" x14ac:dyDescent="0.25">
      <c r="A2919" s="2" t="s">
        <v>8266</v>
      </c>
      <c r="B2919" s="2" t="s">
        <v>30</v>
      </c>
      <c r="C2919" s="2">
        <v>5</v>
      </c>
    </row>
    <row r="2920" spans="1:3" x14ac:dyDescent="0.25">
      <c r="A2920" s="2" t="s">
        <v>8269</v>
      </c>
      <c r="B2920" s="2" t="s">
        <v>30</v>
      </c>
      <c r="C2920" s="2">
        <v>5.3</v>
      </c>
    </row>
    <row r="2921" spans="1:3" x14ac:dyDescent="0.25">
      <c r="A2921" s="2" t="s">
        <v>8271</v>
      </c>
      <c r="B2921" s="2" t="s">
        <v>30</v>
      </c>
      <c r="C2921" s="2">
        <v>7.1</v>
      </c>
    </row>
    <row r="2922" spans="1:3" x14ac:dyDescent="0.25">
      <c r="A2922" s="2" t="s">
        <v>8274</v>
      </c>
      <c r="B2922" s="2" t="s">
        <v>30</v>
      </c>
      <c r="C2922" s="2">
        <v>7</v>
      </c>
    </row>
    <row r="2923" spans="1:3" x14ac:dyDescent="0.25">
      <c r="A2923" s="2" t="s">
        <v>3301</v>
      </c>
      <c r="B2923" s="2" t="s">
        <v>7415</v>
      </c>
      <c r="C2923" s="2">
        <v>7</v>
      </c>
    </row>
    <row r="2924" spans="1:3" x14ac:dyDescent="0.25">
      <c r="A2924" s="2" t="s">
        <v>8279</v>
      </c>
      <c r="B2924" s="2" t="s">
        <v>30</v>
      </c>
      <c r="C2924" s="2">
        <v>5.7</v>
      </c>
    </row>
    <row r="2925" spans="1:3" x14ac:dyDescent="0.25">
      <c r="A2925" s="2" t="s">
        <v>8282</v>
      </c>
      <c r="B2925" s="2" t="s">
        <v>30</v>
      </c>
      <c r="C2925" s="2">
        <v>7.1</v>
      </c>
    </row>
    <row r="2926" spans="1:3" x14ac:dyDescent="0.25">
      <c r="A2926" s="2" t="s">
        <v>8284</v>
      </c>
      <c r="B2926" s="2" t="s">
        <v>30</v>
      </c>
      <c r="C2926" s="2">
        <v>7</v>
      </c>
    </row>
    <row r="2927" spans="1:3" x14ac:dyDescent="0.25">
      <c r="A2927" s="2" t="s">
        <v>8288</v>
      </c>
      <c r="B2927" s="2" t="s">
        <v>5809</v>
      </c>
      <c r="C2927" s="2">
        <v>7.7</v>
      </c>
    </row>
    <row r="2928" spans="1:3" x14ac:dyDescent="0.25">
      <c r="A2928" s="2" t="s">
        <v>8292</v>
      </c>
      <c r="B2928" s="2" t="s">
        <v>30</v>
      </c>
      <c r="C2928" s="2">
        <v>7.1</v>
      </c>
    </row>
    <row r="2929" spans="1:3" x14ac:dyDescent="0.25">
      <c r="A2929" s="2" t="s">
        <v>8296</v>
      </c>
      <c r="B2929" s="2" t="s">
        <v>30</v>
      </c>
      <c r="C2929" s="2">
        <v>6.8</v>
      </c>
    </row>
    <row r="2930" spans="1:3" x14ac:dyDescent="0.25">
      <c r="A2930" s="2" t="s">
        <v>8298</v>
      </c>
      <c r="B2930" s="2" t="s">
        <v>4389</v>
      </c>
      <c r="C2930" s="2">
        <v>7.5</v>
      </c>
    </row>
    <row r="2931" spans="1:3" x14ac:dyDescent="0.25">
      <c r="A2931" s="2" t="s">
        <v>8302</v>
      </c>
      <c r="B2931" s="2" t="s">
        <v>30</v>
      </c>
      <c r="C2931" s="2">
        <v>6.3</v>
      </c>
    </row>
    <row r="2932" spans="1:3" x14ac:dyDescent="0.25">
      <c r="A2932" s="2" t="s">
        <v>8306</v>
      </c>
      <c r="B2932" s="2" t="s">
        <v>30</v>
      </c>
      <c r="C2932" s="2">
        <v>7.3</v>
      </c>
    </row>
    <row r="2933" spans="1:3" x14ac:dyDescent="0.25">
      <c r="A2933" s="2" t="s">
        <v>8307</v>
      </c>
      <c r="B2933" s="2" t="s">
        <v>30</v>
      </c>
      <c r="C2933" s="2">
        <v>6.8</v>
      </c>
    </row>
    <row r="2934" spans="1:3" x14ac:dyDescent="0.25">
      <c r="A2934" s="2" t="s">
        <v>8310</v>
      </c>
      <c r="B2934" s="2" t="s">
        <v>30</v>
      </c>
      <c r="C2934" s="2">
        <v>7.2</v>
      </c>
    </row>
    <row r="2935" spans="1:3" x14ac:dyDescent="0.25">
      <c r="A2935" s="2" t="s">
        <v>8312</v>
      </c>
      <c r="B2935" s="2" t="s">
        <v>30</v>
      </c>
      <c r="C2935" s="2">
        <v>6.4</v>
      </c>
    </row>
    <row r="2936" spans="1:3" x14ac:dyDescent="0.25">
      <c r="A2936" s="2" t="s">
        <v>8314</v>
      </c>
      <c r="B2936" s="2" t="s">
        <v>30</v>
      </c>
      <c r="C2936" s="2">
        <v>6</v>
      </c>
    </row>
    <row r="2937" spans="1:3" x14ac:dyDescent="0.25">
      <c r="A2937" s="2" t="s">
        <v>8315</v>
      </c>
      <c r="B2937" s="2" t="s">
        <v>30</v>
      </c>
      <c r="C2937" s="2">
        <v>6.4</v>
      </c>
    </row>
    <row r="2938" spans="1:3" x14ac:dyDescent="0.25">
      <c r="A2938" s="2" t="s">
        <v>8316</v>
      </c>
      <c r="B2938" s="2" t="s">
        <v>30</v>
      </c>
      <c r="C2938" s="2">
        <v>5.0999999999999996</v>
      </c>
    </row>
    <row r="2939" spans="1:3" x14ac:dyDescent="0.25">
      <c r="A2939" s="2" t="s">
        <v>8318</v>
      </c>
      <c r="B2939" s="2" t="s">
        <v>30</v>
      </c>
      <c r="C2939" s="2">
        <v>7.5</v>
      </c>
    </row>
    <row r="2940" spans="1:3" x14ac:dyDescent="0.25">
      <c r="A2940" s="2" t="s">
        <v>8322</v>
      </c>
      <c r="B2940" s="2" t="s">
        <v>8324</v>
      </c>
      <c r="C2940" s="2">
        <v>7.1</v>
      </c>
    </row>
    <row r="2941" spans="1:3" x14ac:dyDescent="0.25">
      <c r="A2941" s="2" t="s">
        <v>8326</v>
      </c>
      <c r="B2941" s="2" t="s">
        <v>30</v>
      </c>
      <c r="C2941" s="2">
        <v>4.5999999999999996</v>
      </c>
    </row>
    <row r="2942" spans="1:3" x14ac:dyDescent="0.25">
      <c r="A2942" s="2" t="s">
        <v>8328</v>
      </c>
      <c r="B2942" s="2" t="s">
        <v>1272</v>
      </c>
      <c r="C2942" s="2">
        <v>5.7</v>
      </c>
    </row>
    <row r="2943" spans="1:3" x14ac:dyDescent="0.25">
      <c r="A2943" s="2" t="s">
        <v>8331</v>
      </c>
      <c r="B2943" s="2" t="s">
        <v>30</v>
      </c>
      <c r="C2943" s="2">
        <v>6.8</v>
      </c>
    </row>
    <row r="2944" spans="1:3" x14ac:dyDescent="0.25">
      <c r="A2944" s="2" t="s">
        <v>8334</v>
      </c>
      <c r="B2944" s="2" t="s">
        <v>1272</v>
      </c>
      <c r="C2944" s="2">
        <v>7.7</v>
      </c>
    </row>
    <row r="2945" spans="1:3" x14ac:dyDescent="0.25">
      <c r="A2945" s="2" t="s">
        <v>790</v>
      </c>
      <c r="B2945" s="2" t="s">
        <v>30</v>
      </c>
      <c r="C2945" s="2">
        <v>6.7</v>
      </c>
    </row>
    <row r="2946" spans="1:3" x14ac:dyDescent="0.25">
      <c r="A2946" s="2" t="s">
        <v>8337</v>
      </c>
      <c r="B2946" s="2" t="s">
        <v>1272</v>
      </c>
      <c r="C2946" s="2">
        <v>3.2</v>
      </c>
    </row>
    <row r="2947" spans="1:3" x14ac:dyDescent="0.25">
      <c r="A2947" s="2" t="s">
        <v>8341</v>
      </c>
      <c r="B2947" s="2" t="s">
        <v>466</v>
      </c>
      <c r="C2947" s="2">
        <v>6.1</v>
      </c>
    </row>
    <row r="2948" spans="1:3" x14ac:dyDescent="0.25">
      <c r="A2948" s="2" t="s">
        <v>8344</v>
      </c>
      <c r="B2948" s="2" t="s">
        <v>30</v>
      </c>
      <c r="C2948" s="2">
        <v>5.6</v>
      </c>
    </row>
    <row r="2949" spans="1:3" x14ac:dyDescent="0.25">
      <c r="A2949" s="2" t="s">
        <v>8351</v>
      </c>
      <c r="B2949" s="2" t="s">
        <v>30</v>
      </c>
      <c r="C2949" s="2">
        <v>6.9</v>
      </c>
    </row>
    <row r="2950" spans="1:3" x14ac:dyDescent="0.25">
      <c r="A2950" s="2" t="s">
        <v>8355</v>
      </c>
      <c r="B2950" s="2" t="s">
        <v>30</v>
      </c>
      <c r="C2950" s="2">
        <v>7.5</v>
      </c>
    </row>
    <row r="2951" spans="1:3" x14ac:dyDescent="0.25">
      <c r="A2951" s="2" t="s">
        <v>8358</v>
      </c>
      <c r="B2951" s="2" t="s">
        <v>30</v>
      </c>
      <c r="C2951" s="2">
        <v>5.8</v>
      </c>
    </row>
    <row r="2952" spans="1:3" x14ac:dyDescent="0.25">
      <c r="A2952" s="2" t="s">
        <v>8359</v>
      </c>
      <c r="B2952" s="2" t="s">
        <v>30</v>
      </c>
      <c r="C2952" s="2">
        <v>8.3000000000000007</v>
      </c>
    </row>
    <row r="2953" spans="1:3" x14ac:dyDescent="0.25">
      <c r="A2953" s="2" t="s">
        <v>8364</v>
      </c>
      <c r="B2953" s="2" t="s">
        <v>30</v>
      </c>
      <c r="C2953" s="2">
        <v>2.8</v>
      </c>
    </row>
    <row r="2954" spans="1:3" x14ac:dyDescent="0.25">
      <c r="A2954" s="2" t="s">
        <v>8366</v>
      </c>
      <c r="B2954" s="2" t="s">
        <v>30</v>
      </c>
      <c r="C2954" s="2">
        <v>6.6</v>
      </c>
    </row>
    <row r="2955" spans="1:3" x14ac:dyDescent="0.25">
      <c r="A2955" s="2" t="s">
        <v>8371</v>
      </c>
      <c r="B2955" s="2" t="s">
        <v>466</v>
      </c>
      <c r="C2955" s="2">
        <v>7.5</v>
      </c>
    </row>
    <row r="2956" spans="1:3" x14ac:dyDescent="0.25">
      <c r="A2956" s="2" t="s">
        <v>8374</v>
      </c>
      <c r="B2956" s="2" t="s">
        <v>30</v>
      </c>
      <c r="C2956" s="2">
        <v>6</v>
      </c>
    </row>
    <row r="2957" spans="1:3" x14ac:dyDescent="0.25">
      <c r="A2957" s="2" t="s">
        <v>8377</v>
      </c>
      <c r="B2957" s="2" t="s">
        <v>6868</v>
      </c>
      <c r="C2957" s="2">
        <v>6.2</v>
      </c>
    </row>
    <row r="2958" spans="1:3" x14ac:dyDescent="0.25">
      <c r="A2958" s="2" t="s">
        <v>8380</v>
      </c>
      <c r="B2958" s="2" t="s">
        <v>30</v>
      </c>
      <c r="C2958" s="2">
        <v>7.2</v>
      </c>
    </row>
    <row r="2959" spans="1:3" x14ac:dyDescent="0.25">
      <c r="A2959" s="2" t="s">
        <v>8383</v>
      </c>
      <c r="B2959" s="2" t="s">
        <v>30</v>
      </c>
      <c r="C2959" s="2">
        <v>8.6999999999999993</v>
      </c>
    </row>
    <row r="2960" spans="1:3" x14ac:dyDescent="0.25">
      <c r="A2960" s="2" t="s">
        <v>8385</v>
      </c>
      <c r="B2960" s="2" t="s">
        <v>30</v>
      </c>
      <c r="C2960" s="2">
        <v>6</v>
      </c>
    </row>
    <row r="2961" spans="1:3" x14ac:dyDescent="0.25">
      <c r="A2961" s="2" t="s">
        <v>8388</v>
      </c>
      <c r="B2961" s="2" t="s">
        <v>30</v>
      </c>
      <c r="C2961" s="2">
        <v>8</v>
      </c>
    </row>
    <row r="2962" spans="1:3" x14ac:dyDescent="0.25">
      <c r="A2962" s="2" t="s">
        <v>8392</v>
      </c>
      <c r="B2962" s="2" t="s">
        <v>8394</v>
      </c>
      <c r="C2962" s="2">
        <v>7.2</v>
      </c>
    </row>
    <row r="2963" spans="1:3" x14ac:dyDescent="0.25">
      <c r="A2963" s="2" t="s">
        <v>8395</v>
      </c>
      <c r="B2963" s="2" t="s">
        <v>30</v>
      </c>
      <c r="C2963" s="2">
        <v>4.5</v>
      </c>
    </row>
    <row r="2964" spans="1:3" x14ac:dyDescent="0.25">
      <c r="A2964" s="2" t="s">
        <v>8397</v>
      </c>
      <c r="B2964" s="2" t="s">
        <v>30</v>
      </c>
      <c r="C2964" s="2">
        <v>7.9</v>
      </c>
    </row>
    <row r="2965" spans="1:3" x14ac:dyDescent="0.25">
      <c r="A2965" s="2" t="s">
        <v>8398</v>
      </c>
      <c r="B2965" s="2" t="s">
        <v>30</v>
      </c>
      <c r="C2965" s="2">
        <v>7.1</v>
      </c>
    </row>
    <row r="2966" spans="1:3" x14ac:dyDescent="0.25">
      <c r="A2966" s="2" t="s">
        <v>8399</v>
      </c>
      <c r="B2966" s="2" t="s">
        <v>30</v>
      </c>
      <c r="C2966" s="2">
        <v>7.5</v>
      </c>
    </row>
    <row r="2967" spans="1:3" x14ac:dyDescent="0.25">
      <c r="A2967" s="2" t="s">
        <v>8403</v>
      </c>
      <c r="B2967" s="2" t="s">
        <v>30</v>
      </c>
      <c r="C2967" s="2">
        <v>6.8</v>
      </c>
    </row>
    <row r="2968" spans="1:3" x14ac:dyDescent="0.25">
      <c r="A2968" s="2" t="s">
        <v>8405</v>
      </c>
      <c r="B2968" s="2" t="s">
        <v>30</v>
      </c>
      <c r="C2968" s="2">
        <v>4.3</v>
      </c>
    </row>
    <row r="2969" spans="1:3" x14ac:dyDescent="0.25">
      <c r="A2969" s="2" t="s">
        <v>8408</v>
      </c>
      <c r="B2969" s="2" t="s">
        <v>30</v>
      </c>
      <c r="C2969" s="2">
        <v>7.2</v>
      </c>
    </row>
    <row r="2970" spans="1:3" x14ac:dyDescent="0.25">
      <c r="A2970" s="2" t="s">
        <v>8409</v>
      </c>
      <c r="B2970" s="2" t="s">
        <v>30</v>
      </c>
      <c r="C2970" s="2">
        <v>5.8</v>
      </c>
    </row>
    <row r="2971" spans="1:3" x14ac:dyDescent="0.25">
      <c r="A2971" s="2" t="s">
        <v>8411</v>
      </c>
      <c r="B2971" s="2" t="s">
        <v>30</v>
      </c>
      <c r="C2971" s="2">
        <v>7.1</v>
      </c>
    </row>
    <row r="2972" spans="1:3" x14ac:dyDescent="0.25">
      <c r="A2972" s="2" t="s">
        <v>8413</v>
      </c>
      <c r="B2972" s="2" t="s">
        <v>30</v>
      </c>
      <c r="C2972" s="2">
        <v>7.4</v>
      </c>
    </row>
    <row r="2973" spans="1:3" x14ac:dyDescent="0.25">
      <c r="A2973" s="2" t="s">
        <v>8414</v>
      </c>
      <c r="B2973" s="2" t="s">
        <v>30</v>
      </c>
      <c r="C2973" s="2">
        <v>7.6</v>
      </c>
    </row>
    <row r="2974" spans="1:3" x14ac:dyDescent="0.25">
      <c r="A2974" s="2" t="s">
        <v>8416</v>
      </c>
      <c r="B2974" s="2" t="s">
        <v>30</v>
      </c>
      <c r="C2974" s="2">
        <v>6.9</v>
      </c>
    </row>
    <row r="2975" spans="1:3" x14ac:dyDescent="0.25">
      <c r="A2975" s="2" t="s">
        <v>8419</v>
      </c>
      <c r="B2975" s="2" t="s">
        <v>30</v>
      </c>
      <c r="C2975" s="2">
        <v>6</v>
      </c>
    </row>
    <row r="2976" spans="1:3" x14ac:dyDescent="0.25">
      <c r="A2976" s="2" t="s">
        <v>8422</v>
      </c>
      <c r="B2976" s="2" t="s">
        <v>30</v>
      </c>
      <c r="C2976" s="2">
        <v>6.9</v>
      </c>
    </row>
    <row r="2977" spans="1:3" x14ac:dyDescent="0.25">
      <c r="A2977" s="2" t="s">
        <v>8424</v>
      </c>
      <c r="B2977" s="2" t="s">
        <v>30</v>
      </c>
      <c r="C2977" s="2">
        <v>7.3</v>
      </c>
    </row>
    <row r="2978" spans="1:3" x14ac:dyDescent="0.25">
      <c r="A2978" s="2" t="s">
        <v>8426</v>
      </c>
      <c r="B2978" s="2" t="s">
        <v>30</v>
      </c>
      <c r="C2978" s="2">
        <v>4.5999999999999996</v>
      </c>
    </row>
    <row r="2979" spans="1:3" x14ac:dyDescent="0.25">
      <c r="A2979" s="2" t="s">
        <v>8429</v>
      </c>
      <c r="B2979" s="2" t="s">
        <v>30</v>
      </c>
      <c r="C2979" s="2">
        <v>6</v>
      </c>
    </row>
    <row r="2980" spans="1:3" x14ac:dyDescent="0.25">
      <c r="A2980" s="2" t="s">
        <v>8430</v>
      </c>
      <c r="B2980" s="2" t="s">
        <v>30</v>
      </c>
      <c r="C2980" s="2">
        <v>6.4</v>
      </c>
    </row>
    <row r="2981" spans="1:3" x14ac:dyDescent="0.25">
      <c r="A2981" s="2" t="s">
        <v>8433</v>
      </c>
      <c r="B2981" s="2" t="s">
        <v>30</v>
      </c>
      <c r="C2981" s="2">
        <v>5.5</v>
      </c>
    </row>
    <row r="2982" spans="1:3" x14ac:dyDescent="0.25">
      <c r="A2982" s="2" t="s">
        <v>8436</v>
      </c>
      <c r="B2982" s="2" t="s">
        <v>30</v>
      </c>
      <c r="C2982" s="2">
        <v>7.5</v>
      </c>
    </row>
    <row r="2983" spans="1:3" x14ac:dyDescent="0.25">
      <c r="A2983" s="2" t="s">
        <v>8439</v>
      </c>
      <c r="B2983" s="2" t="s">
        <v>30</v>
      </c>
      <c r="C2983" s="2">
        <v>8.1</v>
      </c>
    </row>
    <row r="2984" spans="1:3" x14ac:dyDescent="0.25">
      <c r="A2984" s="2" t="s">
        <v>8442</v>
      </c>
      <c r="B2984" s="2" t="s">
        <v>30</v>
      </c>
      <c r="C2984" s="2">
        <v>6.3</v>
      </c>
    </row>
    <row r="2985" spans="1:3" x14ac:dyDescent="0.25">
      <c r="A2985" s="2" t="s">
        <v>8443</v>
      </c>
      <c r="B2985" s="2" t="s">
        <v>30</v>
      </c>
      <c r="C2985" s="2">
        <v>5.0999999999999996</v>
      </c>
    </row>
    <row r="2986" spans="1:3" x14ac:dyDescent="0.25">
      <c r="A2986" s="2" t="s">
        <v>8446</v>
      </c>
      <c r="B2986" s="2" t="s">
        <v>30</v>
      </c>
      <c r="C2986" s="2">
        <v>6.8</v>
      </c>
    </row>
    <row r="2987" spans="1:3" x14ac:dyDescent="0.25">
      <c r="A2987" s="2" t="s">
        <v>8449</v>
      </c>
      <c r="B2987" s="2" t="s">
        <v>30</v>
      </c>
      <c r="C2987" s="2">
        <v>5.3</v>
      </c>
    </row>
    <row r="2988" spans="1:3" x14ac:dyDescent="0.25">
      <c r="A2988" s="2" t="s">
        <v>8450</v>
      </c>
      <c r="B2988" s="2" t="s">
        <v>30</v>
      </c>
      <c r="C2988" s="2">
        <v>7.3</v>
      </c>
    </row>
    <row r="2989" spans="1:3" x14ac:dyDescent="0.25">
      <c r="A2989" s="2" t="s">
        <v>8452</v>
      </c>
      <c r="B2989" s="2" t="s">
        <v>30</v>
      </c>
      <c r="C2989" s="2">
        <v>7.3</v>
      </c>
    </row>
    <row r="2990" spans="1:3" x14ac:dyDescent="0.25">
      <c r="A2990" s="2" t="s">
        <v>8453</v>
      </c>
      <c r="B2990" s="2" t="s">
        <v>30</v>
      </c>
      <c r="C2990" s="2">
        <v>7.1</v>
      </c>
    </row>
    <row r="2991" spans="1:3" x14ac:dyDescent="0.25">
      <c r="A2991" s="2" t="s">
        <v>8455</v>
      </c>
      <c r="B2991" s="2" t="s">
        <v>30</v>
      </c>
      <c r="C2991" s="2">
        <v>7.6</v>
      </c>
    </row>
    <row r="2992" spans="1:3" x14ac:dyDescent="0.25">
      <c r="A2992" s="2" t="s">
        <v>8457</v>
      </c>
      <c r="B2992" s="2" t="s">
        <v>30</v>
      </c>
      <c r="C2992" s="2">
        <v>5.3</v>
      </c>
    </row>
    <row r="2993" spans="1:3" x14ac:dyDescent="0.25">
      <c r="A2993" s="2" t="s">
        <v>8459</v>
      </c>
      <c r="B2993" s="2" t="s">
        <v>30</v>
      </c>
      <c r="C2993" s="2">
        <v>7.8</v>
      </c>
    </row>
    <row r="2994" spans="1:3" x14ac:dyDescent="0.25">
      <c r="A2994" s="2" t="s">
        <v>8463</v>
      </c>
      <c r="B2994" s="2" t="s">
        <v>30</v>
      </c>
      <c r="C2994" s="2">
        <v>7.7</v>
      </c>
    </row>
    <row r="2995" spans="1:3" x14ac:dyDescent="0.25">
      <c r="A2995" s="2" t="s">
        <v>8465</v>
      </c>
      <c r="B2995" s="2" t="s">
        <v>30</v>
      </c>
      <c r="C2995" s="2">
        <v>7.7</v>
      </c>
    </row>
    <row r="2996" spans="1:3" x14ac:dyDescent="0.25">
      <c r="A2996" s="2" t="s">
        <v>8466</v>
      </c>
      <c r="B2996" s="2" t="s">
        <v>30</v>
      </c>
      <c r="C2996" s="2">
        <v>5.4</v>
      </c>
    </row>
    <row r="2997" spans="1:3" x14ac:dyDescent="0.25">
      <c r="A2997" s="2" t="s">
        <v>8468</v>
      </c>
      <c r="B2997" s="2" t="s">
        <v>30</v>
      </c>
      <c r="C2997" s="2">
        <v>6.2</v>
      </c>
    </row>
    <row r="2998" spans="1:3" x14ac:dyDescent="0.25">
      <c r="A2998" s="2" t="s">
        <v>8469</v>
      </c>
      <c r="B2998" s="2" t="s">
        <v>30</v>
      </c>
      <c r="C2998" s="2">
        <v>7.4</v>
      </c>
    </row>
    <row r="2999" spans="1:3" x14ac:dyDescent="0.25">
      <c r="A2999" s="2" t="s">
        <v>8471</v>
      </c>
      <c r="B2999" s="2" t="s">
        <v>30</v>
      </c>
      <c r="C2999" s="2">
        <v>6.2</v>
      </c>
    </row>
    <row r="3000" spans="1:3" x14ac:dyDescent="0.25">
      <c r="A3000" s="2" t="s">
        <v>8474</v>
      </c>
      <c r="B3000" s="2" t="s">
        <v>30</v>
      </c>
      <c r="C3000" s="2">
        <v>5.0999999999999996</v>
      </c>
    </row>
    <row r="3001" spans="1:3" x14ac:dyDescent="0.25">
      <c r="A3001" s="2" t="s">
        <v>8477</v>
      </c>
      <c r="B3001" s="2" t="s">
        <v>30</v>
      </c>
      <c r="C3001" s="2">
        <v>6.9</v>
      </c>
    </row>
    <row r="3002" spans="1:3" x14ac:dyDescent="0.25">
      <c r="A3002" s="2" t="s">
        <v>8480</v>
      </c>
      <c r="B3002" s="2" t="s">
        <v>30</v>
      </c>
      <c r="C3002" s="2">
        <v>6.3</v>
      </c>
    </row>
    <row r="3003" spans="1:3" x14ac:dyDescent="0.25">
      <c r="A3003" s="2" t="s">
        <v>8484</v>
      </c>
      <c r="B3003" s="2" t="s">
        <v>30</v>
      </c>
      <c r="C3003" s="2">
        <v>6.8</v>
      </c>
    </row>
    <row r="3004" spans="1:3" x14ac:dyDescent="0.25">
      <c r="A3004" s="2" t="s">
        <v>4477</v>
      </c>
      <c r="B3004" s="2" t="s">
        <v>30</v>
      </c>
      <c r="C3004" s="2">
        <v>7.4</v>
      </c>
    </row>
    <row r="3005" spans="1:3" x14ac:dyDescent="0.25">
      <c r="A3005" s="2" t="s">
        <v>8486</v>
      </c>
      <c r="B3005" s="2" t="s">
        <v>30</v>
      </c>
      <c r="C3005" s="2">
        <v>5.7</v>
      </c>
    </row>
    <row r="3006" spans="1:3" x14ac:dyDescent="0.25">
      <c r="A3006" s="2" t="s">
        <v>8489</v>
      </c>
      <c r="B3006" s="2" t="s">
        <v>30</v>
      </c>
      <c r="C3006" s="2">
        <v>5.8</v>
      </c>
    </row>
    <row r="3007" spans="1:3" x14ac:dyDescent="0.25">
      <c r="A3007" s="2" t="s">
        <v>8493</v>
      </c>
      <c r="B3007" s="2" t="s">
        <v>30</v>
      </c>
      <c r="C3007" s="2">
        <v>6.2</v>
      </c>
    </row>
    <row r="3008" spans="1:3" x14ac:dyDescent="0.25">
      <c r="A3008" s="2" t="s">
        <v>8497</v>
      </c>
      <c r="B3008" s="2" t="s">
        <v>30</v>
      </c>
      <c r="C3008" s="2">
        <v>4.3</v>
      </c>
    </row>
    <row r="3009" spans="1:3" x14ac:dyDescent="0.25">
      <c r="A3009" s="2" t="s">
        <v>8502</v>
      </c>
      <c r="B3009" s="2" t="s">
        <v>30</v>
      </c>
      <c r="C3009" s="2">
        <v>6.4</v>
      </c>
    </row>
    <row r="3010" spans="1:3" x14ac:dyDescent="0.25">
      <c r="A3010" s="2" t="s">
        <v>8507</v>
      </c>
      <c r="B3010" s="2" t="s">
        <v>3447</v>
      </c>
      <c r="C3010" s="2">
        <v>6</v>
      </c>
    </row>
    <row r="3011" spans="1:3" x14ac:dyDescent="0.25">
      <c r="A3011" s="2" t="s">
        <v>8509</v>
      </c>
      <c r="B3011" s="2" t="s">
        <v>30</v>
      </c>
      <c r="C3011" s="2">
        <v>6.9</v>
      </c>
    </row>
    <row r="3012" spans="1:3" x14ac:dyDescent="0.25">
      <c r="A3012" s="2" t="s">
        <v>8511</v>
      </c>
      <c r="B3012" s="2" t="s">
        <v>30</v>
      </c>
      <c r="C3012" s="2">
        <v>5.5</v>
      </c>
    </row>
    <row r="3013" spans="1:3" x14ac:dyDescent="0.25">
      <c r="A3013" s="2" t="s">
        <v>8514</v>
      </c>
      <c r="B3013" s="2" t="s">
        <v>30</v>
      </c>
      <c r="C3013" s="2">
        <v>5.4</v>
      </c>
    </row>
    <row r="3014" spans="1:3" x14ac:dyDescent="0.25">
      <c r="A3014" s="2" t="s">
        <v>8518</v>
      </c>
      <c r="B3014" s="2" t="s">
        <v>30</v>
      </c>
      <c r="C3014" s="2">
        <v>8.3000000000000007</v>
      </c>
    </row>
    <row r="3015" spans="1:3" x14ac:dyDescent="0.25">
      <c r="A3015" s="2" t="s">
        <v>8522</v>
      </c>
      <c r="B3015" s="2" t="s">
        <v>30</v>
      </c>
      <c r="C3015" s="2">
        <v>7.9</v>
      </c>
    </row>
    <row r="3016" spans="1:3" x14ac:dyDescent="0.25">
      <c r="A3016" s="2" t="s">
        <v>8524</v>
      </c>
      <c r="B3016" s="2" t="s">
        <v>30</v>
      </c>
      <c r="C3016" s="2">
        <v>6.5</v>
      </c>
    </row>
    <row r="3017" spans="1:3" x14ac:dyDescent="0.25">
      <c r="A3017" s="2" t="s">
        <v>8526</v>
      </c>
      <c r="B3017" s="2" t="s">
        <v>30</v>
      </c>
      <c r="C3017" s="2">
        <v>6.3</v>
      </c>
    </row>
    <row r="3018" spans="1:3" x14ac:dyDescent="0.25">
      <c r="A3018" s="2" t="s">
        <v>8530</v>
      </c>
      <c r="B3018" s="2" t="s">
        <v>30</v>
      </c>
      <c r="C3018" s="2">
        <v>6.4</v>
      </c>
    </row>
    <row r="3019" spans="1:3" x14ac:dyDescent="0.25">
      <c r="A3019" s="2" t="s">
        <v>8534</v>
      </c>
      <c r="B3019" s="2" t="s">
        <v>3447</v>
      </c>
      <c r="C3019" s="2">
        <v>5.3</v>
      </c>
    </row>
    <row r="3020" spans="1:3" x14ac:dyDescent="0.25">
      <c r="A3020" s="2" t="s">
        <v>8538</v>
      </c>
      <c r="B3020" s="2" t="s">
        <v>30</v>
      </c>
      <c r="C3020" s="2">
        <v>5.8</v>
      </c>
    </row>
    <row r="3021" spans="1:3" x14ac:dyDescent="0.25">
      <c r="A3021" s="2" t="s">
        <v>8541</v>
      </c>
      <c r="B3021" s="2" t="s">
        <v>1783</v>
      </c>
      <c r="C3021" s="2">
        <v>6.6</v>
      </c>
    </row>
    <row r="3022" spans="1:3" x14ac:dyDescent="0.25">
      <c r="A3022" s="2" t="s">
        <v>8545</v>
      </c>
      <c r="B3022" s="2" t="s">
        <v>965</v>
      </c>
      <c r="C3022" s="2">
        <v>7.4</v>
      </c>
    </row>
    <row r="3023" spans="1:3" x14ac:dyDescent="0.25">
      <c r="A3023" s="2" t="s">
        <v>8547</v>
      </c>
      <c r="B3023" s="2" t="s">
        <v>30</v>
      </c>
      <c r="C3023" s="2">
        <v>8.3000000000000007</v>
      </c>
    </row>
    <row r="3024" spans="1:3" x14ac:dyDescent="0.25">
      <c r="A3024" s="2" t="s">
        <v>8549</v>
      </c>
      <c r="B3024" s="2" t="s">
        <v>30</v>
      </c>
      <c r="C3024" s="2">
        <v>5.3</v>
      </c>
    </row>
    <row r="3025" spans="1:3" x14ac:dyDescent="0.25">
      <c r="A3025" s="2" t="s">
        <v>8552</v>
      </c>
      <c r="B3025" s="2" t="s">
        <v>30</v>
      </c>
      <c r="C3025" s="2">
        <v>6.2</v>
      </c>
    </row>
    <row r="3026" spans="1:3" x14ac:dyDescent="0.25">
      <c r="A3026" s="2" t="s">
        <v>8554</v>
      </c>
      <c r="B3026" s="2" t="s">
        <v>30</v>
      </c>
      <c r="C3026" s="2">
        <v>6.9</v>
      </c>
    </row>
    <row r="3027" spans="1:3" x14ac:dyDescent="0.25">
      <c r="A3027" s="2" t="s">
        <v>8555</v>
      </c>
      <c r="B3027" s="2" t="s">
        <v>30</v>
      </c>
      <c r="C3027" s="2">
        <v>5.9</v>
      </c>
    </row>
    <row r="3028" spans="1:3" x14ac:dyDescent="0.25">
      <c r="A3028" s="2" t="s">
        <v>8558</v>
      </c>
      <c r="B3028" s="2" t="s">
        <v>30</v>
      </c>
      <c r="C3028" s="2">
        <v>6.1</v>
      </c>
    </row>
    <row r="3029" spans="1:3" x14ac:dyDescent="0.25">
      <c r="A3029" s="2" t="s">
        <v>8559</v>
      </c>
      <c r="B3029" s="2" t="s">
        <v>30</v>
      </c>
      <c r="C3029" s="2">
        <v>5.8</v>
      </c>
    </row>
    <row r="3030" spans="1:3" x14ac:dyDescent="0.25">
      <c r="A3030" s="2" t="s">
        <v>4270</v>
      </c>
      <c r="B3030" s="2" t="s">
        <v>30</v>
      </c>
      <c r="C3030" s="2">
        <v>7.3</v>
      </c>
    </row>
    <row r="3031" spans="1:3" x14ac:dyDescent="0.25">
      <c r="A3031" s="2" t="s">
        <v>8560</v>
      </c>
      <c r="B3031" s="2" t="s">
        <v>30</v>
      </c>
      <c r="C3031" s="2">
        <v>5.9</v>
      </c>
    </row>
    <row r="3032" spans="1:3" x14ac:dyDescent="0.25">
      <c r="A3032" s="2" t="s">
        <v>8561</v>
      </c>
      <c r="B3032" s="2" t="s">
        <v>30</v>
      </c>
      <c r="C3032" s="2">
        <v>5.5</v>
      </c>
    </row>
    <row r="3033" spans="1:3" x14ac:dyDescent="0.25">
      <c r="A3033" s="2" t="s">
        <v>8562</v>
      </c>
      <c r="B3033" s="2" t="s">
        <v>30</v>
      </c>
      <c r="C3033" s="2">
        <v>5</v>
      </c>
    </row>
    <row r="3034" spans="1:3" x14ac:dyDescent="0.25">
      <c r="A3034" s="2" t="s">
        <v>8563</v>
      </c>
      <c r="B3034" s="2" t="s">
        <v>30</v>
      </c>
      <c r="C3034" s="2">
        <v>7</v>
      </c>
    </row>
    <row r="3035" spans="1:3" x14ac:dyDescent="0.25">
      <c r="A3035" s="2" t="s">
        <v>8566</v>
      </c>
      <c r="B3035" s="2" t="s">
        <v>30</v>
      </c>
      <c r="C3035" s="2">
        <v>7.8</v>
      </c>
    </row>
    <row r="3036" spans="1:3" x14ac:dyDescent="0.25">
      <c r="A3036" s="2" t="s">
        <v>8568</v>
      </c>
      <c r="B3036" s="2" t="s">
        <v>30</v>
      </c>
      <c r="C3036" s="2">
        <v>6.4</v>
      </c>
    </row>
    <row r="3037" spans="1:3" x14ac:dyDescent="0.25">
      <c r="A3037" s="2" t="s">
        <v>8569</v>
      </c>
      <c r="B3037" s="2" t="s">
        <v>30</v>
      </c>
      <c r="C3037" s="2">
        <v>5.9</v>
      </c>
    </row>
    <row r="3038" spans="1:3" x14ac:dyDescent="0.25">
      <c r="A3038" s="2" t="s">
        <v>8571</v>
      </c>
      <c r="B3038" s="2" t="s">
        <v>30</v>
      </c>
      <c r="C3038" s="2">
        <v>7</v>
      </c>
    </row>
    <row r="3039" spans="1:3" x14ac:dyDescent="0.25">
      <c r="A3039" s="2" t="s">
        <v>8574</v>
      </c>
      <c r="B3039" s="2" t="s">
        <v>30</v>
      </c>
      <c r="C3039" s="2">
        <v>6.1</v>
      </c>
    </row>
    <row r="3040" spans="1:3" x14ac:dyDescent="0.25">
      <c r="A3040" s="2" t="s">
        <v>8576</v>
      </c>
      <c r="B3040" s="2" t="s">
        <v>30</v>
      </c>
      <c r="C3040" s="2">
        <v>6.9</v>
      </c>
    </row>
    <row r="3041" spans="1:3" x14ac:dyDescent="0.25">
      <c r="A3041" s="2" t="s">
        <v>8581</v>
      </c>
      <c r="B3041" s="2" t="s">
        <v>30</v>
      </c>
      <c r="C3041" s="2">
        <v>7.5</v>
      </c>
    </row>
    <row r="3042" spans="1:3" x14ac:dyDescent="0.25">
      <c r="A3042" s="2" t="s">
        <v>8583</v>
      </c>
      <c r="B3042" s="2" t="s">
        <v>30</v>
      </c>
      <c r="C3042" s="2">
        <v>7.3</v>
      </c>
    </row>
    <row r="3043" spans="1:3" x14ac:dyDescent="0.25">
      <c r="A3043" s="2" t="s">
        <v>8586</v>
      </c>
      <c r="B3043" s="2" t="s">
        <v>30</v>
      </c>
      <c r="C3043" s="2">
        <v>6.5</v>
      </c>
    </row>
    <row r="3044" spans="1:3" x14ac:dyDescent="0.25">
      <c r="A3044" s="2" t="s">
        <v>8589</v>
      </c>
      <c r="B3044" s="2" t="s">
        <v>30</v>
      </c>
      <c r="C3044" s="2">
        <v>6.2</v>
      </c>
    </row>
    <row r="3045" spans="1:3" x14ac:dyDescent="0.25">
      <c r="A3045" s="2" t="s">
        <v>8592</v>
      </c>
      <c r="B3045" s="2" t="s">
        <v>30</v>
      </c>
      <c r="C3045" s="2">
        <v>6.7</v>
      </c>
    </row>
    <row r="3046" spans="1:3" x14ac:dyDescent="0.25">
      <c r="A3046" s="2" t="s">
        <v>8593</v>
      </c>
      <c r="B3046" s="2" t="s">
        <v>30</v>
      </c>
      <c r="C3046" s="2">
        <v>6</v>
      </c>
    </row>
    <row r="3047" spans="1:3" x14ac:dyDescent="0.25">
      <c r="A3047" s="2" t="s">
        <v>8595</v>
      </c>
      <c r="B3047" s="2" t="s">
        <v>30</v>
      </c>
      <c r="C3047" s="2">
        <v>6.3</v>
      </c>
    </row>
    <row r="3048" spans="1:3" x14ac:dyDescent="0.25">
      <c r="A3048" s="2" t="s">
        <v>8597</v>
      </c>
      <c r="B3048" s="2" t="s">
        <v>30</v>
      </c>
      <c r="C3048" s="2">
        <v>5.8</v>
      </c>
    </row>
    <row r="3049" spans="1:3" x14ac:dyDescent="0.25">
      <c r="A3049" s="2" t="s">
        <v>8599</v>
      </c>
      <c r="B3049" s="2" t="s">
        <v>30</v>
      </c>
      <c r="C3049" s="2">
        <v>6.1</v>
      </c>
    </row>
    <row r="3050" spans="1:3" x14ac:dyDescent="0.25">
      <c r="A3050" s="2" t="s">
        <v>8603</v>
      </c>
      <c r="B3050" s="2" t="s">
        <v>30</v>
      </c>
      <c r="C3050" s="2">
        <v>6.9</v>
      </c>
    </row>
    <row r="3051" spans="1:3" x14ac:dyDescent="0.25">
      <c r="A3051" s="2" t="s">
        <v>8359</v>
      </c>
      <c r="B3051" s="2" t="s">
        <v>30</v>
      </c>
      <c r="C3051" s="2">
        <v>8.3000000000000007</v>
      </c>
    </row>
    <row r="3052" spans="1:3" x14ac:dyDescent="0.25">
      <c r="A3052" s="2" t="s">
        <v>8606</v>
      </c>
      <c r="B3052" s="2" t="s">
        <v>30</v>
      </c>
      <c r="C3052" s="2">
        <v>5.4</v>
      </c>
    </row>
    <row r="3053" spans="1:3" x14ac:dyDescent="0.25">
      <c r="A3053" s="2" t="s">
        <v>8608</v>
      </c>
      <c r="B3053" s="2" t="s">
        <v>30</v>
      </c>
      <c r="C3053" s="2">
        <v>6.7</v>
      </c>
    </row>
    <row r="3054" spans="1:3" x14ac:dyDescent="0.25">
      <c r="A3054" s="2" t="s">
        <v>8609</v>
      </c>
      <c r="B3054" s="2" t="s">
        <v>30</v>
      </c>
      <c r="C3054" s="2">
        <v>7.4</v>
      </c>
    </row>
    <row r="3055" spans="1:3" x14ac:dyDescent="0.25">
      <c r="A3055" s="2" t="s">
        <v>8611</v>
      </c>
      <c r="B3055" s="2" t="s">
        <v>30</v>
      </c>
      <c r="C3055" s="2">
        <v>5.6</v>
      </c>
    </row>
    <row r="3056" spans="1:3" x14ac:dyDescent="0.25">
      <c r="A3056" s="2" t="s">
        <v>8614</v>
      </c>
      <c r="B3056" s="2" t="s">
        <v>30</v>
      </c>
      <c r="C3056" s="2">
        <v>6.5</v>
      </c>
    </row>
    <row r="3057" spans="1:3" x14ac:dyDescent="0.25">
      <c r="A3057" s="2" t="s">
        <v>8615</v>
      </c>
      <c r="B3057" s="2" t="s">
        <v>30</v>
      </c>
      <c r="C3057" s="2">
        <v>6.5</v>
      </c>
    </row>
    <row r="3058" spans="1:3" x14ac:dyDescent="0.25">
      <c r="A3058" s="2" t="s">
        <v>8616</v>
      </c>
      <c r="B3058" s="2" t="s">
        <v>30</v>
      </c>
      <c r="C3058" s="2">
        <v>5.8</v>
      </c>
    </row>
    <row r="3059" spans="1:3" x14ac:dyDescent="0.25">
      <c r="A3059" s="2" t="s">
        <v>8618</v>
      </c>
      <c r="B3059" s="2" t="s">
        <v>30</v>
      </c>
      <c r="C3059" s="2">
        <v>5</v>
      </c>
    </row>
    <row r="3060" spans="1:3" x14ac:dyDescent="0.25">
      <c r="A3060" s="2" t="s">
        <v>8620</v>
      </c>
      <c r="B3060" s="2" t="s">
        <v>30</v>
      </c>
      <c r="C3060" s="2">
        <v>5.5</v>
      </c>
    </row>
    <row r="3061" spans="1:3" x14ac:dyDescent="0.25">
      <c r="A3061" s="2" t="s">
        <v>8621</v>
      </c>
      <c r="B3061" s="2" t="s">
        <v>30</v>
      </c>
      <c r="C3061" s="2">
        <v>6.5</v>
      </c>
    </row>
    <row r="3062" spans="1:3" x14ac:dyDescent="0.25">
      <c r="A3062" s="2" t="s">
        <v>8622</v>
      </c>
      <c r="B3062" s="2" t="s">
        <v>30</v>
      </c>
      <c r="C3062" s="2">
        <v>7.2</v>
      </c>
    </row>
    <row r="3063" spans="1:3" x14ac:dyDescent="0.25">
      <c r="A3063" s="2" t="s">
        <v>8625</v>
      </c>
      <c r="B3063" s="2" t="s">
        <v>30</v>
      </c>
      <c r="C3063" s="2">
        <v>7.3</v>
      </c>
    </row>
    <row r="3064" spans="1:3" x14ac:dyDescent="0.25">
      <c r="A3064" s="2" t="s">
        <v>8628</v>
      </c>
      <c r="B3064" s="2" t="s">
        <v>30</v>
      </c>
      <c r="C3064" s="2">
        <v>7.2</v>
      </c>
    </row>
    <row r="3065" spans="1:3" x14ac:dyDescent="0.25">
      <c r="A3065" s="2" t="s">
        <v>8631</v>
      </c>
      <c r="B3065" s="2" t="s">
        <v>30</v>
      </c>
      <c r="C3065" s="2">
        <v>5.2</v>
      </c>
    </row>
    <row r="3066" spans="1:3" x14ac:dyDescent="0.25">
      <c r="A3066" s="2" t="s">
        <v>8634</v>
      </c>
      <c r="B3066" s="2" t="s">
        <v>30</v>
      </c>
      <c r="C3066" s="2">
        <v>5.7</v>
      </c>
    </row>
    <row r="3067" spans="1:3" x14ac:dyDescent="0.25">
      <c r="A3067" s="2" t="s">
        <v>8635</v>
      </c>
      <c r="B3067" s="2" t="s">
        <v>30</v>
      </c>
      <c r="C3067" s="2">
        <v>4.7</v>
      </c>
    </row>
    <row r="3068" spans="1:3" x14ac:dyDescent="0.25">
      <c r="A3068" s="2" t="s">
        <v>8638</v>
      </c>
      <c r="B3068" s="2" t="s">
        <v>30</v>
      </c>
      <c r="C3068" s="2">
        <v>5.9</v>
      </c>
    </row>
    <row r="3069" spans="1:3" x14ac:dyDescent="0.25">
      <c r="A3069" s="2" t="s">
        <v>8639</v>
      </c>
      <c r="B3069" s="2" t="s">
        <v>30</v>
      </c>
      <c r="C3069" s="2">
        <v>6.8</v>
      </c>
    </row>
    <row r="3070" spans="1:3" x14ac:dyDescent="0.25">
      <c r="A3070" s="2" t="s">
        <v>8641</v>
      </c>
      <c r="B3070" s="2" t="s">
        <v>30</v>
      </c>
      <c r="C3070" s="2">
        <v>5.9</v>
      </c>
    </row>
    <row r="3071" spans="1:3" x14ac:dyDescent="0.25">
      <c r="A3071" s="2" t="s">
        <v>8644</v>
      </c>
      <c r="B3071" s="2" t="s">
        <v>30</v>
      </c>
      <c r="C3071" s="2">
        <v>5.3</v>
      </c>
    </row>
    <row r="3072" spans="1:3" x14ac:dyDescent="0.25">
      <c r="A3072" s="2" t="s">
        <v>8646</v>
      </c>
      <c r="B3072" s="2" t="s">
        <v>30</v>
      </c>
      <c r="C3072" s="2">
        <v>6</v>
      </c>
    </row>
    <row r="3073" spans="1:3" x14ac:dyDescent="0.25">
      <c r="A3073" s="2" t="s">
        <v>8647</v>
      </c>
      <c r="B3073" s="2" t="s">
        <v>30</v>
      </c>
      <c r="C3073" s="2">
        <v>7.7</v>
      </c>
    </row>
    <row r="3074" spans="1:3" x14ac:dyDescent="0.25">
      <c r="A3074" s="2" t="s">
        <v>8648</v>
      </c>
      <c r="B3074" s="2" t="s">
        <v>30</v>
      </c>
      <c r="C3074" s="2">
        <v>4.4000000000000004</v>
      </c>
    </row>
    <row r="3075" spans="1:3" x14ac:dyDescent="0.25">
      <c r="A3075" s="2" t="s">
        <v>8650</v>
      </c>
      <c r="B3075" s="2" t="s">
        <v>30</v>
      </c>
      <c r="C3075" s="2">
        <v>6.6</v>
      </c>
    </row>
    <row r="3076" spans="1:3" x14ac:dyDescent="0.25">
      <c r="A3076" s="2" t="s">
        <v>8653</v>
      </c>
      <c r="B3076" s="2" t="s">
        <v>30</v>
      </c>
      <c r="C3076" s="2">
        <v>6.7</v>
      </c>
    </row>
    <row r="3077" spans="1:3" x14ac:dyDescent="0.25">
      <c r="A3077" s="2" t="s">
        <v>8654</v>
      </c>
      <c r="B3077" s="2" t="s">
        <v>30</v>
      </c>
      <c r="C3077" s="2">
        <v>5.5</v>
      </c>
    </row>
    <row r="3078" spans="1:3" x14ac:dyDescent="0.25">
      <c r="A3078" s="2" t="s">
        <v>8655</v>
      </c>
      <c r="B3078" s="2" t="s">
        <v>30</v>
      </c>
      <c r="C3078" s="2">
        <v>6.5</v>
      </c>
    </row>
    <row r="3079" spans="1:3" x14ac:dyDescent="0.25">
      <c r="A3079" s="2" t="s">
        <v>8658</v>
      </c>
      <c r="B3079" s="2" t="s">
        <v>30</v>
      </c>
      <c r="C3079" s="2">
        <v>6.2</v>
      </c>
    </row>
    <row r="3080" spans="1:3" x14ac:dyDescent="0.25">
      <c r="A3080" s="2" t="s">
        <v>8661</v>
      </c>
      <c r="B3080" s="2" t="s">
        <v>30</v>
      </c>
      <c r="C3080" s="2">
        <v>7.1</v>
      </c>
    </row>
    <row r="3081" spans="1:3" x14ac:dyDescent="0.25">
      <c r="A3081" s="2" t="s">
        <v>8665</v>
      </c>
      <c r="B3081" s="2" t="s">
        <v>30</v>
      </c>
      <c r="C3081" s="2">
        <v>6.1</v>
      </c>
    </row>
    <row r="3082" spans="1:3" x14ac:dyDescent="0.25">
      <c r="A3082" s="2" t="s">
        <v>8667</v>
      </c>
      <c r="B3082" s="2" t="s">
        <v>30</v>
      </c>
      <c r="C3082" s="2">
        <v>7.1</v>
      </c>
    </row>
    <row r="3083" spans="1:3" x14ac:dyDescent="0.25">
      <c r="A3083" s="2" t="s">
        <v>8669</v>
      </c>
      <c r="B3083" s="2" t="s">
        <v>30</v>
      </c>
      <c r="C3083" s="2">
        <v>6</v>
      </c>
    </row>
    <row r="3084" spans="1:3" x14ac:dyDescent="0.25">
      <c r="A3084" s="2" t="s">
        <v>8670</v>
      </c>
      <c r="B3084" s="2" t="s">
        <v>30</v>
      </c>
      <c r="C3084" s="2">
        <v>7.4</v>
      </c>
    </row>
    <row r="3085" spans="1:3" x14ac:dyDescent="0.25">
      <c r="A3085" s="2" t="s">
        <v>8672</v>
      </c>
      <c r="B3085" s="2" t="s">
        <v>30</v>
      </c>
      <c r="C3085" s="2">
        <v>5.9</v>
      </c>
    </row>
    <row r="3086" spans="1:3" x14ac:dyDescent="0.25">
      <c r="A3086" s="2" t="s">
        <v>8677</v>
      </c>
      <c r="B3086" s="2" t="s">
        <v>30</v>
      </c>
      <c r="C3086" s="2">
        <v>4.0999999999999996</v>
      </c>
    </row>
    <row r="3087" spans="1:3" x14ac:dyDescent="0.25">
      <c r="A3087" s="2" t="s">
        <v>8680</v>
      </c>
      <c r="B3087" s="2" t="s">
        <v>30</v>
      </c>
      <c r="C3087" s="2">
        <v>5.8</v>
      </c>
    </row>
    <row r="3088" spans="1:3" x14ac:dyDescent="0.25">
      <c r="A3088" s="2" t="s">
        <v>8682</v>
      </c>
      <c r="B3088" s="2" t="s">
        <v>30</v>
      </c>
      <c r="C3088" s="2">
        <v>5.9</v>
      </c>
    </row>
    <row r="3089" spans="1:3" x14ac:dyDescent="0.25">
      <c r="A3089" s="2" t="s">
        <v>8683</v>
      </c>
      <c r="B3089" s="2" t="s">
        <v>30</v>
      </c>
      <c r="C3089" s="2">
        <v>7</v>
      </c>
    </row>
    <row r="3090" spans="1:3" x14ac:dyDescent="0.25">
      <c r="A3090" s="2" t="s">
        <v>8684</v>
      </c>
      <c r="B3090" s="2" t="s">
        <v>30</v>
      </c>
      <c r="C3090" s="2">
        <v>6.8</v>
      </c>
    </row>
    <row r="3091" spans="1:3" x14ac:dyDescent="0.25">
      <c r="A3091" s="2" t="s">
        <v>8686</v>
      </c>
      <c r="B3091" s="2" t="s">
        <v>30</v>
      </c>
      <c r="C3091" s="2">
        <v>7.4</v>
      </c>
    </row>
    <row r="3092" spans="1:3" x14ac:dyDescent="0.25">
      <c r="A3092" s="2" t="s">
        <v>8688</v>
      </c>
      <c r="B3092" s="2" t="s">
        <v>30</v>
      </c>
      <c r="C3092" s="2">
        <v>7.1</v>
      </c>
    </row>
    <row r="3093" spans="1:3" x14ac:dyDescent="0.25">
      <c r="A3093" s="2" t="s">
        <v>8692</v>
      </c>
      <c r="B3093" s="2" t="s">
        <v>30</v>
      </c>
      <c r="C3093" s="2">
        <v>7</v>
      </c>
    </row>
    <row r="3094" spans="1:3" x14ac:dyDescent="0.25">
      <c r="A3094" s="2" t="s">
        <v>8694</v>
      </c>
      <c r="B3094" s="2" t="s">
        <v>30</v>
      </c>
      <c r="C3094" s="2">
        <v>5.8</v>
      </c>
    </row>
    <row r="3095" spans="1:3" x14ac:dyDescent="0.25">
      <c r="A3095" s="2" t="s">
        <v>8695</v>
      </c>
      <c r="B3095" s="2" t="s">
        <v>30</v>
      </c>
      <c r="C3095" s="2">
        <v>7.8</v>
      </c>
    </row>
    <row r="3096" spans="1:3" x14ac:dyDescent="0.25">
      <c r="A3096" s="2" t="s">
        <v>8698</v>
      </c>
      <c r="B3096" s="2" t="s">
        <v>30</v>
      </c>
      <c r="C3096" s="2">
        <v>6.5</v>
      </c>
    </row>
    <row r="3097" spans="1:3" x14ac:dyDescent="0.25">
      <c r="A3097" s="2" t="s">
        <v>8700</v>
      </c>
      <c r="B3097" s="2" t="s">
        <v>30</v>
      </c>
      <c r="C3097" s="2">
        <v>7</v>
      </c>
    </row>
    <row r="3098" spans="1:3" x14ac:dyDescent="0.25">
      <c r="A3098" s="2" t="s">
        <v>8701</v>
      </c>
      <c r="B3098" s="2" t="s">
        <v>30</v>
      </c>
      <c r="C3098" s="2">
        <v>6.3</v>
      </c>
    </row>
    <row r="3099" spans="1:3" x14ac:dyDescent="0.25">
      <c r="A3099" s="2" t="s">
        <v>8702</v>
      </c>
      <c r="B3099" s="2" t="s">
        <v>30</v>
      </c>
      <c r="C3099" s="2">
        <v>5.3</v>
      </c>
    </row>
    <row r="3100" spans="1:3" x14ac:dyDescent="0.25">
      <c r="A3100" s="2" t="s">
        <v>8703</v>
      </c>
      <c r="B3100" s="2" t="s">
        <v>30</v>
      </c>
      <c r="C3100" s="2">
        <v>6.8</v>
      </c>
    </row>
    <row r="3101" spans="1:3" x14ac:dyDescent="0.25">
      <c r="A3101" s="2" t="s">
        <v>8705</v>
      </c>
      <c r="B3101" s="2" t="s">
        <v>30</v>
      </c>
      <c r="C3101" s="2">
        <v>5.5</v>
      </c>
    </row>
    <row r="3102" spans="1:3" x14ac:dyDescent="0.25">
      <c r="A3102" s="2" t="s">
        <v>8706</v>
      </c>
      <c r="B3102" s="2" t="s">
        <v>30</v>
      </c>
      <c r="C3102" s="2">
        <v>7.4</v>
      </c>
    </row>
    <row r="3103" spans="1:3" x14ac:dyDescent="0.25">
      <c r="A3103" s="2" t="s">
        <v>8707</v>
      </c>
      <c r="B3103" s="2" t="s">
        <v>30</v>
      </c>
      <c r="C3103" s="2">
        <v>4.3</v>
      </c>
    </row>
    <row r="3104" spans="1:3" x14ac:dyDescent="0.25">
      <c r="A3104" s="2" t="s">
        <v>1187</v>
      </c>
      <c r="B3104" s="2" t="s">
        <v>30</v>
      </c>
      <c r="C3104" s="2">
        <v>6</v>
      </c>
    </row>
    <row r="3105" spans="1:3" x14ac:dyDescent="0.25">
      <c r="A3105" s="2" t="s">
        <v>8709</v>
      </c>
      <c r="B3105" s="2" t="s">
        <v>30</v>
      </c>
      <c r="C3105" s="2">
        <v>5.2</v>
      </c>
    </row>
    <row r="3106" spans="1:3" x14ac:dyDescent="0.25">
      <c r="A3106" s="2" t="s">
        <v>8712</v>
      </c>
      <c r="B3106" s="2" t="s">
        <v>30</v>
      </c>
      <c r="C3106" s="2">
        <v>6.7</v>
      </c>
    </row>
    <row r="3107" spans="1:3" x14ac:dyDescent="0.25">
      <c r="A3107" s="2" t="s">
        <v>8714</v>
      </c>
      <c r="B3107" s="2" t="s">
        <v>30</v>
      </c>
      <c r="C3107" s="2">
        <v>6.3</v>
      </c>
    </row>
    <row r="3108" spans="1:3" x14ac:dyDescent="0.25">
      <c r="A3108" s="2" t="s">
        <v>8716</v>
      </c>
      <c r="B3108" s="2" t="s">
        <v>30</v>
      </c>
      <c r="C3108" s="2">
        <v>8.6</v>
      </c>
    </row>
    <row r="3109" spans="1:3" x14ac:dyDescent="0.25">
      <c r="A3109" s="2" t="s">
        <v>8719</v>
      </c>
      <c r="B3109" s="2" t="s">
        <v>30</v>
      </c>
      <c r="C3109" s="2">
        <v>6.1</v>
      </c>
    </row>
    <row r="3110" spans="1:3" x14ac:dyDescent="0.25">
      <c r="A3110" s="2" t="s">
        <v>8722</v>
      </c>
      <c r="B3110" s="2" t="s">
        <v>30</v>
      </c>
      <c r="C3110" s="2">
        <v>5.8</v>
      </c>
    </row>
    <row r="3111" spans="1:3" x14ac:dyDescent="0.25">
      <c r="A3111" s="2" t="s">
        <v>8727</v>
      </c>
      <c r="B3111" s="2" t="s">
        <v>965</v>
      </c>
      <c r="C3111" s="2">
        <v>7.7</v>
      </c>
    </row>
    <row r="3112" spans="1:3" x14ac:dyDescent="0.25">
      <c r="A3112" s="2" t="s">
        <v>8729</v>
      </c>
      <c r="B3112" s="2" t="s">
        <v>30</v>
      </c>
      <c r="C3112" s="2">
        <v>8</v>
      </c>
    </row>
    <row r="3113" spans="1:3" x14ac:dyDescent="0.25">
      <c r="A3113" s="2" t="s">
        <v>8732</v>
      </c>
      <c r="B3113" s="2" t="s">
        <v>30</v>
      </c>
      <c r="C3113" s="2">
        <v>5.6</v>
      </c>
    </row>
    <row r="3114" spans="1:3" x14ac:dyDescent="0.25">
      <c r="A3114" s="2" t="s">
        <v>8734</v>
      </c>
      <c r="B3114" s="2" t="s">
        <v>30</v>
      </c>
      <c r="C3114" s="2">
        <v>6.7</v>
      </c>
    </row>
    <row r="3115" spans="1:3" x14ac:dyDescent="0.25">
      <c r="A3115" s="2" t="s">
        <v>8737</v>
      </c>
      <c r="B3115" s="2" t="s">
        <v>30</v>
      </c>
      <c r="C3115" s="2">
        <v>6.6</v>
      </c>
    </row>
    <row r="3116" spans="1:3" x14ac:dyDescent="0.25">
      <c r="A3116" s="2" t="s">
        <v>8740</v>
      </c>
      <c r="B3116" s="2" t="s">
        <v>30</v>
      </c>
      <c r="C3116" s="2">
        <v>4.2</v>
      </c>
    </row>
    <row r="3117" spans="1:3" x14ac:dyDescent="0.25">
      <c r="A3117" s="2" t="s">
        <v>8741</v>
      </c>
      <c r="B3117" s="2" t="s">
        <v>30</v>
      </c>
      <c r="C3117" s="2">
        <v>6.6</v>
      </c>
    </row>
    <row r="3118" spans="1:3" x14ac:dyDescent="0.25">
      <c r="A3118" s="2" t="s">
        <v>8744</v>
      </c>
      <c r="B3118" s="2" t="s">
        <v>30</v>
      </c>
      <c r="C3118" s="2">
        <v>4.0999999999999996</v>
      </c>
    </row>
    <row r="3119" spans="1:3" x14ac:dyDescent="0.25">
      <c r="A3119" s="2" t="s">
        <v>8747</v>
      </c>
      <c r="B3119" s="2" t="s">
        <v>30</v>
      </c>
      <c r="C3119" s="2">
        <v>7.3</v>
      </c>
    </row>
    <row r="3120" spans="1:3" x14ac:dyDescent="0.25">
      <c r="A3120" s="2" t="s">
        <v>8750</v>
      </c>
      <c r="B3120" s="2" t="s">
        <v>30</v>
      </c>
      <c r="C3120" s="2">
        <v>7.1</v>
      </c>
    </row>
    <row r="3121" spans="1:3" x14ac:dyDescent="0.25">
      <c r="A3121" s="2" t="s">
        <v>8753</v>
      </c>
      <c r="B3121" s="2" t="s">
        <v>30</v>
      </c>
      <c r="C3121" s="2">
        <v>6.5</v>
      </c>
    </row>
    <row r="3122" spans="1:3" x14ac:dyDescent="0.25">
      <c r="A3122" s="2" t="s">
        <v>8757</v>
      </c>
      <c r="B3122" s="2" t="s">
        <v>5809</v>
      </c>
      <c r="C3122" s="2">
        <v>7</v>
      </c>
    </row>
    <row r="3123" spans="1:3" x14ac:dyDescent="0.25">
      <c r="A3123" s="2" t="s">
        <v>8760</v>
      </c>
      <c r="B3123" s="2" t="s">
        <v>30</v>
      </c>
      <c r="C3123" s="2">
        <v>5.5</v>
      </c>
    </row>
    <row r="3124" spans="1:3" x14ac:dyDescent="0.25">
      <c r="A3124" s="2" t="s">
        <v>8762</v>
      </c>
      <c r="B3124" s="2" t="s">
        <v>30</v>
      </c>
      <c r="C3124" s="2">
        <v>6.6</v>
      </c>
    </row>
    <row r="3125" spans="1:3" x14ac:dyDescent="0.25">
      <c r="A3125" s="2" t="s">
        <v>8764</v>
      </c>
      <c r="B3125" s="2" t="s">
        <v>30</v>
      </c>
      <c r="C3125" s="2">
        <v>7.1</v>
      </c>
    </row>
    <row r="3126" spans="1:3" x14ac:dyDescent="0.25">
      <c r="A3126" s="2" t="s">
        <v>8765</v>
      </c>
      <c r="B3126" s="2" t="s">
        <v>30</v>
      </c>
      <c r="C3126" s="2">
        <v>7.9</v>
      </c>
    </row>
    <row r="3127" spans="1:3" x14ac:dyDescent="0.25">
      <c r="A3127" s="2" t="s">
        <v>8767</v>
      </c>
      <c r="B3127" s="2" t="s">
        <v>30</v>
      </c>
      <c r="C3127" s="2">
        <v>7.1</v>
      </c>
    </row>
    <row r="3128" spans="1:3" x14ac:dyDescent="0.25">
      <c r="A3128" s="2" t="s">
        <v>8769</v>
      </c>
      <c r="B3128" s="2" t="s">
        <v>30</v>
      </c>
      <c r="C3128" s="2">
        <v>5.6</v>
      </c>
    </row>
    <row r="3129" spans="1:3" x14ac:dyDescent="0.25">
      <c r="A3129" s="2" t="s">
        <v>8772</v>
      </c>
      <c r="B3129" s="2" t="s">
        <v>30</v>
      </c>
      <c r="C3129" s="2">
        <v>7.3</v>
      </c>
    </row>
    <row r="3130" spans="1:3" x14ac:dyDescent="0.25">
      <c r="A3130" s="2" t="s">
        <v>8774</v>
      </c>
      <c r="B3130" s="2" t="s">
        <v>30</v>
      </c>
      <c r="C3130" s="2">
        <v>3.3</v>
      </c>
    </row>
    <row r="3131" spans="1:3" x14ac:dyDescent="0.25">
      <c r="A3131" s="2" t="s">
        <v>8776</v>
      </c>
      <c r="B3131" s="2" t="s">
        <v>30</v>
      </c>
      <c r="C3131" s="2">
        <v>6.5</v>
      </c>
    </row>
    <row r="3132" spans="1:3" x14ac:dyDescent="0.25">
      <c r="A3132" s="2" t="s">
        <v>8780</v>
      </c>
      <c r="B3132" s="2" t="s">
        <v>30</v>
      </c>
      <c r="C3132" s="2">
        <v>4.8</v>
      </c>
    </row>
    <row r="3133" spans="1:3" x14ac:dyDescent="0.25">
      <c r="A3133" s="2" t="s">
        <v>8782</v>
      </c>
      <c r="B3133" s="2" t="s">
        <v>30</v>
      </c>
      <c r="C3133" s="2">
        <v>5.2</v>
      </c>
    </row>
    <row r="3134" spans="1:3" x14ac:dyDescent="0.25">
      <c r="A3134" s="2" t="s">
        <v>8785</v>
      </c>
      <c r="B3134" s="2" t="s">
        <v>30</v>
      </c>
      <c r="C3134" s="2">
        <v>6.3</v>
      </c>
    </row>
    <row r="3135" spans="1:3" x14ac:dyDescent="0.25">
      <c r="A3135" s="2" t="s">
        <v>8788</v>
      </c>
      <c r="B3135" s="2" t="s">
        <v>30</v>
      </c>
      <c r="C3135" s="2">
        <v>7.2</v>
      </c>
    </row>
    <row r="3136" spans="1:3" x14ac:dyDescent="0.25">
      <c r="A3136" s="2" t="s">
        <v>8790</v>
      </c>
      <c r="B3136" s="2" t="s">
        <v>30</v>
      </c>
      <c r="C3136" s="2">
        <v>6.8</v>
      </c>
    </row>
    <row r="3137" spans="1:3" x14ac:dyDescent="0.25">
      <c r="A3137" s="2" t="s">
        <v>8792</v>
      </c>
      <c r="B3137" s="2" t="s">
        <v>30</v>
      </c>
      <c r="C3137" s="2">
        <v>5.7</v>
      </c>
    </row>
    <row r="3138" spans="1:3" x14ac:dyDescent="0.25">
      <c r="A3138" s="2" t="s">
        <v>8793</v>
      </c>
      <c r="B3138" s="2" t="s">
        <v>30</v>
      </c>
      <c r="C3138" s="2">
        <v>7.2</v>
      </c>
    </row>
    <row r="3139" spans="1:3" x14ac:dyDescent="0.25">
      <c r="A3139" s="2" t="s">
        <v>8794</v>
      </c>
      <c r="B3139" s="2" t="s">
        <v>30</v>
      </c>
      <c r="C3139" s="2">
        <v>6.9</v>
      </c>
    </row>
    <row r="3140" spans="1:3" x14ac:dyDescent="0.25">
      <c r="A3140" s="2" t="s">
        <v>8798</v>
      </c>
      <c r="B3140" s="2" t="s">
        <v>3447</v>
      </c>
      <c r="C3140" s="2">
        <v>6.3</v>
      </c>
    </row>
    <row r="3141" spans="1:3" x14ac:dyDescent="0.25">
      <c r="A3141" s="2" t="s">
        <v>8800</v>
      </c>
      <c r="B3141" s="2" t="s">
        <v>30</v>
      </c>
      <c r="C3141" s="2">
        <v>6.2</v>
      </c>
    </row>
    <row r="3142" spans="1:3" x14ac:dyDescent="0.25">
      <c r="A3142" s="2" t="s">
        <v>8802</v>
      </c>
      <c r="B3142" s="2" t="s">
        <v>30</v>
      </c>
      <c r="C3142" s="2">
        <v>6.7</v>
      </c>
    </row>
    <row r="3143" spans="1:3" x14ac:dyDescent="0.25">
      <c r="A3143" s="2" t="s">
        <v>8805</v>
      </c>
      <c r="B3143" s="2" t="s">
        <v>30</v>
      </c>
      <c r="C3143" s="2">
        <v>6.5</v>
      </c>
    </row>
    <row r="3144" spans="1:3" x14ac:dyDescent="0.25">
      <c r="A3144" s="2" t="s">
        <v>8808</v>
      </c>
      <c r="B3144" s="2" t="s">
        <v>30</v>
      </c>
      <c r="C3144" s="2">
        <v>7.2</v>
      </c>
    </row>
    <row r="3145" spans="1:3" x14ac:dyDescent="0.25">
      <c r="A3145" s="2" t="s">
        <v>8810</v>
      </c>
      <c r="B3145" s="2" t="s">
        <v>30</v>
      </c>
      <c r="C3145" s="2">
        <v>5.3</v>
      </c>
    </row>
    <row r="3146" spans="1:3" x14ac:dyDescent="0.25">
      <c r="A3146" s="2" t="s">
        <v>8812</v>
      </c>
      <c r="B3146" s="2" t="s">
        <v>30</v>
      </c>
      <c r="C3146" s="2">
        <v>6.7</v>
      </c>
    </row>
    <row r="3147" spans="1:3" x14ac:dyDescent="0.25">
      <c r="A3147" s="2" t="s">
        <v>8814</v>
      </c>
      <c r="B3147" s="2" t="s">
        <v>30</v>
      </c>
      <c r="C3147" s="2">
        <v>6.2</v>
      </c>
    </row>
    <row r="3148" spans="1:3" x14ac:dyDescent="0.25">
      <c r="A3148" s="2" t="s">
        <v>8816</v>
      </c>
      <c r="B3148" s="2" t="s">
        <v>30</v>
      </c>
      <c r="C3148" s="2">
        <v>3.6</v>
      </c>
    </row>
    <row r="3149" spans="1:3" x14ac:dyDescent="0.25">
      <c r="A3149" s="2" t="s">
        <v>8819</v>
      </c>
      <c r="B3149" s="2" t="s">
        <v>30</v>
      </c>
      <c r="C3149" s="2">
        <v>5.7</v>
      </c>
    </row>
    <row r="3150" spans="1:3" x14ac:dyDescent="0.25">
      <c r="A3150" s="2" t="s">
        <v>8821</v>
      </c>
      <c r="B3150" s="2" t="s">
        <v>4389</v>
      </c>
      <c r="C3150" s="2">
        <v>7.3</v>
      </c>
    </row>
    <row r="3151" spans="1:3" x14ac:dyDescent="0.25">
      <c r="A3151" s="2" t="s">
        <v>8823</v>
      </c>
      <c r="B3151" s="2" t="s">
        <v>30</v>
      </c>
      <c r="C3151" s="2">
        <v>5</v>
      </c>
    </row>
    <row r="3152" spans="1:3" x14ac:dyDescent="0.25">
      <c r="A3152" s="2" t="s">
        <v>8826</v>
      </c>
      <c r="B3152" s="2" t="s">
        <v>965</v>
      </c>
      <c r="C3152" s="2">
        <v>6.6</v>
      </c>
    </row>
    <row r="3153" spans="1:3" x14ac:dyDescent="0.25">
      <c r="A3153" s="2" t="s">
        <v>8830</v>
      </c>
      <c r="B3153" s="2" t="s">
        <v>30</v>
      </c>
      <c r="C3153" s="2">
        <v>6.6</v>
      </c>
    </row>
    <row r="3154" spans="1:3" x14ac:dyDescent="0.25">
      <c r="A3154" s="2" t="s">
        <v>8834</v>
      </c>
      <c r="B3154" s="2" t="s">
        <v>965</v>
      </c>
      <c r="C3154" s="2">
        <v>6.8</v>
      </c>
    </row>
    <row r="3155" spans="1:3" x14ac:dyDescent="0.25">
      <c r="A3155" s="2" t="s">
        <v>8837</v>
      </c>
      <c r="B3155" s="2" t="s">
        <v>30</v>
      </c>
      <c r="C3155" s="2">
        <v>6.2</v>
      </c>
    </row>
    <row r="3156" spans="1:3" x14ac:dyDescent="0.25">
      <c r="A3156" s="2" t="s">
        <v>8841</v>
      </c>
      <c r="B3156" s="2" t="s">
        <v>30</v>
      </c>
      <c r="C3156" s="2">
        <v>7.3</v>
      </c>
    </row>
    <row r="3157" spans="1:3" x14ac:dyDescent="0.25">
      <c r="A3157" s="2" t="s">
        <v>8846</v>
      </c>
      <c r="B3157" s="2" t="s">
        <v>30</v>
      </c>
      <c r="C3157" s="2">
        <v>6.2</v>
      </c>
    </row>
    <row r="3158" spans="1:3" x14ac:dyDescent="0.25">
      <c r="A3158" s="2" t="s">
        <v>8848</v>
      </c>
      <c r="B3158" s="2" t="s">
        <v>30</v>
      </c>
      <c r="C3158" s="2">
        <v>6.9</v>
      </c>
    </row>
    <row r="3159" spans="1:3" x14ac:dyDescent="0.25">
      <c r="A3159" s="2" t="s">
        <v>8849</v>
      </c>
      <c r="B3159" s="2" t="s">
        <v>30</v>
      </c>
      <c r="C3159" s="2">
        <v>6.6</v>
      </c>
    </row>
    <row r="3160" spans="1:3" x14ac:dyDescent="0.25">
      <c r="A3160" s="2" t="s">
        <v>8852</v>
      </c>
      <c r="B3160" s="2" t="s">
        <v>30</v>
      </c>
      <c r="C3160" s="2">
        <v>6.3</v>
      </c>
    </row>
    <row r="3161" spans="1:3" x14ac:dyDescent="0.25">
      <c r="A3161" s="2" t="s">
        <v>8854</v>
      </c>
      <c r="B3161" s="2" t="s">
        <v>30</v>
      </c>
      <c r="C3161" s="2">
        <v>7</v>
      </c>
    </row>
    <row r="3162" spans="1:3" x14ac:dyDescent="0.25">
      <c r="A3162" s="2" t="s">
        <v>8857</v>
      </c>
      <c r="B3162" s="2" t="s">
        <v>30</v>
      </c>
      <c r="C3162" s="2">
        <v>3.3</v>
      </c>
    </row>
    <row r="3163" spans="1:3" x14ac:dyDescent="0.25">
      <c r="A3163" s="2" t="s">
        <v>8858</v>
      </c>
      <c r="B3163" s="2" t="s">
        <v>30</v>
      </c>
      <c r="C3163" s="2">
        <v>6.7</v>
      </c>
    </row>
    <row r="3164" spans="1:3" x14ac:dyDescent="0.25">
      <c r="A3164" s="2" t="s">
        <v>8863</v>
      </c>
      <c r="B3164" s="2" t="s">
        <v>1783</v>
      </c>
      <c r="C3164" s="2">
        <v>6.2</v>
      </c>
    </row>
    <row r="3165" spans="1:3" x14ac:dyDescent="0.25">
      <c r="A3165" s="2" t="s">
        <v>8866</v>
      </c>
      <c r="B3165" s="2" t="s">
        <v>30</v>
      </c>
      <c r="C3165" s="2">
        <v>6.5</v>
      </c>
    </row>
    <row r="3166" spans="1:3" x14ac:dyDescent="0.25">
      <c r="A3166" s="2" t="s">
        <v>8869</v>
      </c>
      <c r="B3166" s="2" t="s">
        <v>30</v>
      </c>
      <c r="C3166" s="2">
        <v>3.5</v>
      </c>
    </row>
    <row r="3167" spans="1:3" x14ac:dyDescent="0.25">
      <c r="A3167" s="2" t="s">
        <v>8871</v>
      </c>
      <c r="B3167" s="2" t="s">
        <v>30</v>
      </c>
      <c r="C3167" s="2">
        <v>5.5</v>
      </c>
    </row>
    <row r="3168" spans="1:3" x14ac:dyDescent="0.25">
      <c r="A3168" s="2" t="s">
        <v>8873</v>
      </c>
      <c r="B3168" s="2" t="s">
        <v>30</v>
      </c>
      <c r="C3168" s="2">
        <v>5.9</v>
      </c>
    </row>
    <row r="3169" spans="1:3" x14ac:dyDescent="0.25">
      <c r="A3169" s="2" t="s">
        <v>8875</v>
      </c>
      <c r="B3169" s="2" t="s">
        <v>30</v>
      </c>
      <c r="C3169" s="2">
        <v>4.7</v>
      </c>
    </row>
    <row r="3170" spans="1:3" x14ac:dyDescent="0.25">
      <c r="A3170" s="2" t="s">
        <v>8876</v>
      </c>
      <c r="B3170" s="2" t="s">
        <v>30</v>
      </c>
      <c r="C3170" s="2">
        <v>4.2</v>
      </c>
    </row>
    <row r="3171" spans="1:3" x14ac:dyDescent="0.25">
      <c r="A3171" s="2" t="s">
        <v>8881</v>
      </c>
      <c r="B3171" s="2" t="s">
        <v>30</v>
      </c>
      <c r="C3171" s="2">
        <v>5.2</v>
      </c>
    </row>
    <row r="3172" spans="1:3" x14ac:dyDescent="0.25">
      <c r="A3172" s="2" t="s">
        <v>8883</v>
      </c>
      <c r="B3172" s="2" t="s">
        <v>30</v>
      </c>
      <c r="C3172" s="2">
        <v>5.2</v>
      </c>
    </row>
    <row r="3173" spans="1:3" x14ac:dyDescent="0.25">
      <c r="A3173" s="2" t="s">
        <v>8888</v>
      </c>
      <c r="B3173" s="2" t="s">
        <v>30</v>
      </c>
      <c r="C3173" s="2">
        <v>3.9</v>
      </c>
    </row>
    <row r="3174" spans="1:3" x14ac:dyDescent="0.25">
      <c r="A3174" s="2" t="s">
        <v>8891</v>
      </c>
      <c r="B3174" s="2" t="s">
        <v>30</v>
      </c>
      <c r="C3174" s="2">
        <v>6.1</v>
      </c>
    </row>
    <row r="3175" spans="1:3" x14ac:dyDescent="0.25">
      <c r="A3175" s="2" t="s">
        <v>8896</v>
      </c>
      <c r="B3175" s="2" t="s">
        <v>30</v>
      </c>
      <c r="C3175" s="2">
        <v>5.8</v>
      </c>
    </row>
    <row r="3176" spans="1:3" x14ac:dyDescent="0.25">
      <c r="A3176" s="2" t="s">
        <v>8899</v>
      </c>
      <c r="B3176" s="2" t="s">
        <v>30</v>
      </c>
      <c r="C3176" s="2">
        <v>6.7</v>
      </c>
    </row>
    <row r="3177" spans="1:3" x14ac:dyDescent="0.25">
      <c r="A3177" s="2" t="s">
        <v>8902</v>
      </c>
      <c r="B3177" s="2" t="s">
        <v>30</v>
      </c>
      <c r="C3177" s="2">
        <v>5.7</v>
      </c>
    </row>
    <row r="3178" spans="1:3" x14ac:dyDescent="0.25">
      <c r="A3178" s="2" t="s">
        <v>8907</v>
      </c>
      <c r="B3178" s="2" t="s">
        <v>30</v>
      </c>
      <c r="C3178" s="2">
        <v>4.5</v>
      </c>
    </row>
    <row r="3179" spans="1:3" x14ac:dyDescent="0.25">
      <c r="A3179" s="2" t="s">
        <v>8910</v>
      </c>
      <c r="B3179" s="2" t="s">
        <v>30</v>
      </c>
      <c r="C3179" s="2">
        <v>6.9</v>
      </c>
    </row>
    <row r="3180" spans="1:3" x14ac:dyDescent="0.25">
      <c r="A3180" s="2" t="s">
        <v>8914</v>
      </c>
      <c r="B3180" s="2" t="s">
        <v>30</v>
      </c>
      <c r="C3180" s="2">
        <v>4.8</v>
      </c>
    </row>
    <row r="3181" spans="1:3" x14ac:dyDescent="0.25">
      <c r="A3181" s="2" t="s">
        <v>8917</v>
      </c>
      <c r="B3181" s="2" t="s">
        <v>30</v>
      </c>
      <c r="C3181" s="2">
        <v>6.3</v>
      </c>
    </row>
    <row r="3182" spans="1:3" x14ac:dyDescent="0.25">
      <c r="A3182" s="2" t="s">
        <v>8920</v>
      </c>
      <c r="B3182" s="2" t="s">
        <v>5169</v>
      </c>
      <c r="C3182" s="2">
        <v>6.9</v>
      </c>
    </row>
    <row r="3183" spans="1:3" x14ac:dyDescent="0.25">
      <c r="A3183" s="2" t="s">
        <v>8925</v>
      </c>
      <c r="B3183" s="2" t="s">
        <v>30</v>
      </c>
      <c r="C3183" s="2">
        <v>5.4</v>
      </c>
    </row>
    <row r="3184" spans="1:3" x14ac:dyDescent="0.25">
      <c r="A3184" s="2" t="s">
        <v>8927</v>
      </c>
      <c r="B3184" s="2" t="s">
        <v>30</v>
      </c>
      <c r="C3184" s="2">
        <v>3.8</v>
      </c>
    </row>
    <row r="3185" spans="1:3" x14ac:dyDescent="0.25">
      <c r="A3185" s="2" t="s">
        <v>8930</v>
      </c>
      <c r="B3185" s="2" t="s">
        <v>30</v>
      </c>
      <c r="C3185" s="2">
        <v>7</v>
      </c>
    </row>
    <row r="3186" spans="1:3" x14ac:dyDescent="0.25">
      <c r="A3186" s="2" t="s">
        <v>8934</v>
      </c>
      <c r="B3186" s="2" t="s">
        <v>30</v>
      </c>
      <c r="C3186" s="2">
        <v>5.2</v>
      </c>
    </row>
    <row r="3187" spans="1:3" x14ac:dyDescent="0.25">
      <c r="A3187" s="2" t="s">
        <v>8935</v>
      </c>
      <c r="B3187" s="2" t="s">
        <v>7415</v>
      </c>
      <c r="C3187" s="2">
        <v>7.3</v>
      </c>
    </row>
    <row r="3188" spans="1:3" x14ac:dyDescent="0.25">
      <c r="A3188" s="2" t="s">
        <v>8937</v>
      </c>
      <c r="B3188" s="2" t="s">
        <v>30</v>
      </c>
      <c r="C3188" s="2">
        <v>4.5999999999999996</v>
      </c>
    </row>
    <row r="3189" spans="1:3" x14ac:dyDescent="0.25">
      <c r="A3189" s="2" t="s">
        <v>8940</v>
      </c>
      <c r="B3189" s="2" t="s">
        <v>30</v>
      </c>
      <c r="C3189" s="2">
        <v>6.5</v>
      </c>
    </row>
    <row r="3190" spans="1:3" x14ac:dyDescent="0.25">
      <c r="A3190" s="2" t="s">
        <v>8941</v>
      </c>
      <c r="B3190" s="2" t="s">
        <v>30</v>
      </c>
      <c r="C3190" s="2">
        <v>6.8</v>
      </c>
    </row>
    <row r="3191" spans="1:3" x14ac:dyDescent="0.25">
      <c r="A3191" s="2" t="s">
        <v>8944</v>
      </c>
      <c r="B3191" s="2" t="s">
        <v>30</v>
      </c>
      <c r="C3191" s="2">
        <v>6.7</v>
      </c>
    </row>
    <row r="3192" spans="1:3" x14ac:dyDescent="0.25">
      <c r="A3192" s="2" t="s">
        <v>8946</v>
      </c>
      <c r="B3192" s="2" t="s">
        <v>30</v>
      </c>
      <c r="C3192" s="2">
        <v>6.1</v>
      </c>
    </row>
    <row r="3193" spans="1:3" x14ac:dyDescent="0.25">
      <c r="A3193" s="2" t="s">
        <v>8948</v>
      </c>
      <c r="B3193" s="2" t="s">
        <v>30</v>
      </c>
      <c r="C3193" s="2">
        <v>5.2</v>
      </c>
    </row>
    <row r="3194" spans="1:3" x14ac:dyDescent="0.25">
      <c r="A3194" s="2" t="s">
        <v>8951</v>
      </c>
      <c r="B3194" s="2" t="s">
        <v>30</v>
      </c>
      <c r="C3194" s="2">
        <v>6.9</v>
      </c>
    </row>
    <row r="3195" spans="1:3" x14ac:dyDescent="0.25">
      <c r="A3195" s="2" t="s">
        <v>8953</v>
      </c>
      <c r="B3195" s="2" t="s">
        <v>30</v>
      </c>
      <c r="C3195" s="2">
        <v>6</v>
      </c>
    </row>
    <row r="3196" spans="1:3" x14ac:dyDescent="0.25">
      <c r="A3196" s="2" t="s">
        <v>8955</v>
      </c>
      <c r="B3196" s="2" t="s">
        <v>965</v>
      </c>
      <c r="C3196" s="2">
        <v>7.9</v>
      </c>
    </row>
    <row r="3197" spans="1:3" x14ac:dyDescent="0.25">
      <c r="A3197" s="2" t="s">
        <v>8958</v>
      </c>
      <c r="B3197" s="2" t="s">
        <v>30</v>
      </c>
      <c r="C3197" s="2">
        <v>4.5</v>
      </c>
    </row>
    <row r="3198" spans="1:3" x14ac:dyDescent="0.25">
      <c r="A3198" s="2" t="s">
        <v>8960</v>
      </c>
      <c r="B3198" s="2" t="s">
        <v>30</v>
      </c>
      <c r="C3198" s="2">
        <v>5.0999999999999996</v>
      </c>
    </row>
    <row r="3199" spans="1:3" x14ac:dyDescent="0.25">
      <c r="A3199" s="2" t="s">
        <v>8963</v>
      </c>
      <c r="B3199" s="2" t="s">
        <v>30</v>
      </c>
      <c r="C3199" s="2">
        <v>7.6</v>
      </c>
    </row>
    <row r="3200" spans="1:3" x14ac:dyDescent="0.25">
      <c r="A3200" s="2" t="s">
        <v>8968</v>
      </c>
      <c r="B3200" s="2" t="s">
        <v>1783</v>
      </c>
      <c r="C3200" s="2">
        <v>7.6</v>
      </c>
    </row>
    <row r="3201" spans="1:3" x14ac:dyDescent="0.25">
      <c r="A3201" s="2" t="s">
        <v>8973</v>
      </c>
      <c r="B3201" s="2" t="s">
        <v>30</v>
      </c>
      <c r="C3201" s="2">
        <v>6.7</v>
      </c>
    </row>
    <row r="3202" spans="1:3" x14ac:dyDescent="0.25">
      <c r="A3202" s="2" t="s">
        <v>8976</v>
      </c>
      <c r="B3202" s="2" t="s">
        <v>30</v>
      </c>
      <c r="C3202" s="2">
        <v>6.1</v>
      </c>
    </row>
    <row r="3203" spans="1:3" x14ac:dyDescent="0.25">
      <c r="A3203" s="2" t="s">
        <v>8977</v>
      </c>
      <c r="B3203" s="2" t="s">
        <v>30</v>
      </c>
      <c r="C3203" s="2">
        <v>7.5</v>
      </c>
    </row>
    <row r="3204" spans="1:3" x14ac:dyDescent="0.25">
      <c r="A3204" s="2" t="s">
        <v>8982</v>
      </c>
      <c r="B3204" s="2" t="s">
        <v>30</v>
      </c>
      <c r="C3204" s="2">
        <v>6</v>
      </c>
    </row>
    <row r="3205" spans="1:3" x14ac:dyDescent="0.25">
      <c r="A3205" s="2" t="s">
        <v>8983</v>
      </c>
      <c r="B3205" s="2" t="s">
        <v>30</v>
      </c>
      <c r="C3205" s="2">
        <v>7.1</v>
      </c>
    </row>
    <row r="3206" spans="1:3" x14ac:dyDescent="0.25">
      <c r="A3206" s="2" t="s">
        <v>8986</v>
      </c>
      <c r="B3206" s="2" t="s">
        <v>30</v>
      </c>
      <c r="C3206" s="2">
        <v>7.5</v>
      </c>
    </row>
    <row r="3207" spans="1:3" x14ac:dyDescent="0.25">
      <c r="A3207" s="2" t="s">
        <v>8990</v>
      </c>
      <c r="B3207" s="2" t="s">
        <v>3447</v>
      </c>
      <c r="C3207" s="2">
        <v>6.9</v>
      </c>
    </row>
    <row r="3208" spans="1:3" x14ac:dyDescent="0.25">
      <c r="A3208" s="2" t="s">
        <v>8992</v>
      </c>
      <c r="B3208" s="2" t="s">
        <v>30</v>
      </c>
      <c r="C3208" s="2">
        <v>8.5</v>
      </c>
    </row>
    <row r="3209" spans="1:3" x14ac:dyDescent="0.25">
      <c r="A3209" s="2" t="s">
        <v>8995</v>
      </c>
      <c r="B3209" s="2" t="s">
        <v>30</v>
      </c>
      <c r="C3209" s="2">
        <v>7.5</v>
      </c>
    </row>
    <row r="3210" spans="1:3" x14ac:dyDescent="0.25">
      <c r="A3210" s="2" t="s">
        <v>8998</v>
      </c>
      <c r="B3210" s="2" t="s">
        <v>30</v>
      </c>
      <c r="C3210" s="2">
        <v>6.6</v>
      </c>
    </row>
    <row r="3211" spans="1:3" x14ac:dyDescent="0.25">
      <c r="A3211" s="2" t="s">
        <v>8999</v>
      </c>
      <c r="B3211" s="2" t="s">
        <v>30</v>
      </c>
      <c r="C3211" s="2">
        <v>8</v>
      </c>
    </row>
    <row r="3212" spans="1:3" x14ac:dyDescent="0.25">
      <c r="A3212" s="2" t="s">
        <v>9002</v>
      </c>
      <c r="B3212" s="2" t="s">
        <v>30</v>
      </c>
      <c r="C3212" s="2">
        <v>7</v>
      </c>
    </row>
    <row r="3213" spans="1:3" x14ac:dyDescent="0.25">
      <c r="A3213" s="2" t="s">
        <v>9004</v>
      </c>
      <c r="B3213" s="2" t="s">
        <v>30</v>
      </c>
      <c r="C3213" s="2">
        <v>5.8</v>
      </c>
    </row>
    <row r="3214" spans="1:3" x14ac:dyDescent="0.25">
      <c r="A3214" s="2" t="s">
        <v>9008</v>
      </c>
      <c r="B3214" s="2" t="s">
        <v>5809</v>
      </c>
      <c r="C3214" s="2">
        <v>7.3</v>
      </c>
    </row>
    <row r="3215" spans="1:3" x14ac:dyDescent="0.25">
      <c r="A3215" s="2" t="s">
        <v>9010</v>
      </c>
      <c r="B3215" s="2" t="s">
        <v>30</v>
      </c>
      <c r="C3215" s="2">
        <v>6.8</v>
      </c>
    </row>
    <row r="3216" spans="1:3" x14ac:dyDescent="0.25">
      <c r="A3216" s="2" t="s">
        <v>9011</v>
      </c>
      <c r="B3216" s="2" t="s">
        <v>30</v>
      </c>
      <c r="C3216" s="2">
        <v>6.7</v>
      </c>
    </row>
    <row r="3217" spans="1:3" x14ac:dyDescent="0.25">
      <c r="A3217" s="2" t="s">
        <v>9015</v>
      </c>
      <c r="B3217" s="2" t="s">
        <v>30</v>
      </c>
      <c r="C3217" s="2">
        <v>6.5</v>
      </c>
    </row>
    <row r="3218" spans="1:3" x14ac:dyDescent="0.25">
      <c r="A3218" s="2" t="s">
        <v>9018</v>
      </c>
      <c r="B3218" s="2" t="s">
        <v>30</v>
      </c>
      <c r="C3218" s="2">
        <v>8</v>
      </c>
    </row>
    <row r="3219" spans="1:3" x14ac:dyDescent="0.25">
      <c r="A3219" s="2" t="s">
        <v>9020</v>
      </c>
      <c r="B3219" s="2" t="s">
        <v>30</v>
      </c>
      <c r="C3219" s="2">
        <v>6.5</v>
      </c>
    </row>
    <row r="3220" spans="1:3" x14ac:dyDescent="0.25">
      <c r="A3220" s="2" t="s">
        <v>9023</v>
      </c>
      <c r="B3220" s="2" t="s">
        <v>30</v>
      </c>
      <c r="C3220" s="2">
        <v>4.9000000000000004</v>
      </c>
    </row>
    <row r="3221" spans="1:3" x14ac:dyDescent="0.25">
      <c r="A3221" s="2" t="s">
        <v>9024</v>
      </c>
      <c r="B3221" s="2" t="s">
        <v>30</v>
      </c>
      <c r="C3221" s="2">
        <v>7.1</v>
      </c>
    </row>
    <row r="3222" spans="1:3" x14ac:dyDescent="0.25">
      <c r="A3222" s="2" t="s">
        <v>9025</v>
      </c>
      <c r="B3222" s="2" t="s">
        <v>30</v>
      </c>
      <c r="C3222" s="2">
        <v>7</v>
      </c>
    </row>
    <row r="3223" spans="1:3" x14ac:dyDescent="0.25">
      <c r="A3223" s="2" t="s">
        <v>9027</v>
      </c>
      <c r="B3223" s="2" t="s">
        <v>30</v>
      </c>
      <c r="C3223" s="2">
        <v>7</v>
      </c>
    </row>
    <row r="3224" spans="1:3" x14ac:dyDescent="0.25">
      <c r="A3224" s="2" t="s">
        <v>9030</v>
      </c>
      <c r="B3224" s="2" t="s">
        <v>30</v>
      </c>
      <c r="C3224" s="2">
        <v>7.5</v>
      </c>
    </row>
    <row r="3225" spans="1:3" x14ac:dyDescent="0.25">
      <c r="A3225" s="2" t="s">
        <v>9032</v>
      </c>
      <c r="B3225" s="2" t="s">
        <v>30</v>
      </c>
      <c r="C3225" s="2">
        <v>4.5</v>
      </c>
    </row>
    <row r="3226" spans="1:3" x14ac:dyDescent="0.25">
      <c r="A3226" s="2" t="s">
        <v>9034</v>
      </c>
      <c r="B3226" s="2" t="s">
        <v>30</v>
      </c>
      <c r="C3226" s="2">
        <v>5.5</v>
      </c>
    </row>
    <row r="3227" spans="1:3" x14ac:dyDescent="0.25">
      <c r="A3227" s="2" t="s">
        <v>9037</v>
      </c>
      <c r="B3227" s="2" t="s">
        <v>30</v>
      </c>
      <c r="C3227" s="2">
        <v>7.7</v>
      </c>
    </row>
    <row r="3228" spans="1:3" x14ac:dyDescent="0.25">
      <c r="A3228" s="2" t="s">
        <v>9040</v>
      </c>
      <c r="B3228" s="2" t="s">
        <v>30</v>
      </c>
      <c r="C3228" s="2">
        <v>7.2</v>
      </c>
    </row>
    <row r="3229" spans="1:3" x14ac:dyDescent="0.25">
      <c r="A3229" s="2" t="s">
        <v>9043</v>
      </c>
      <c r="B3229" s="2" t="s">
        <v>30</v>
      </c>
      <c r="C3229" s="2">
        <v>4.8</v>
      </c>
    </row>
    <row r="3230" spans="1:3" x14ac:dyDescent="0.25">
      <c r="A3230" s="2" t="s">
        <v>9046</v>
      </c>
      <c r="B3230" s="2" t="s">
        <v>30</v>
      </c>
      <c r="C3230" s="2">
        <v>6.7</v>
      </c>
    </row>
    <row r="3231" spans="1:3" x14ac:dyDescent="0.25">
      <c r="A3231" s="2" t="s">
        <v>9048</v>
      </c>
      <c r="B3231" s="2" t="s">
        <v>30</v>
      </c>
      <c r="C3231" s="2">
        <v>7</v>
      </c>
    </row>
    <row r="3232" spans="1:3" x14ac:dyDescent="0.25">
      <c r="A3232" s="2" t="s">
        <v>9050</v>
      </c>
      <c r="B3232" s="2" t="s">
        <v>30</v>
      </c>
      <c r="C3232" s="2">
        <v>6.5</v>
      </c>
    </row>
    <row r="3233" spans="1:3" x14ac:dyDescent="0.25">
      <c r="A3233" s="2" t="s">
        <v>9052</v>
      </c>
      <c r="B3233" s="2" t="s">
        <v>30</v>
      </c>
      <c r="C3233" s="2">
        <v>7.4</v>
      </c>
    </row>
    <row r="3234" spans="1:3" x14ac:dyDescent="0.25">
      <c r="A3234" s="2" t="s">
        <v>9055</v>
      </c>
      <c r="B3234" s="2" t="s">
        <v>30</v>
      </c>
      <c r="C3234" s="2">
        <v>5.7</v>
      </c>
    </row>
    <row r="3235" spans="1:3" x14ac:dyDescent="0.25">
      <c r="A3235" s="2" t="s">
        <v>9057</v>
      </c>
      <c r="B3235" s="2" t="s">
        <v>30</v>
      </c>
      <c r="C3235" s="2">
        <v>6.2</v>
      </c>
    </row>
    <row r="3236" spans="1:3" x14ac:dyDescent="0.25">
      <c r="A3236" s="2" t="s">
        <v>9059</v>
      </c>
      <c r="B3236" s="2" t="s">
        <v>30</v>
      </c>
      <c r="C3236" s="2">
        <v>5.7</v>
      </c>
    </row>
    <row r="3237" spans="1:3" x14ac:dyDescent="0.25">
      <c r="A3237" s="2" t="s">
        <v>9060</v>
      </c>
      <c r="B3237" s="2" t="s">
        <v>30</v>
      </c>
      <c r="C3237" s="2">
        <v>6.4</v>
      </c>
    </row>
    <row r="3238" spans="1:3" x14ac:dyDescent="0.25">
      <c r="A3238" s="2" t="s">
        <v>9061</v>
      </c>
      <c r="B3238" s="2" t="s">
        <v>30</v>
      </c>
      <c r="C3238" s="2">
        <v>7</v>
      </c>
    </row>
    <row r="3239" spans="1:3" x14ac:dyDescent="0.25">
      <c r="A3239" s="2" t="s">
        <v>9066</v>
      </c>
      <c r="B3239" s="2" t="s">
        <v>7415</v>
      </c>
      <c r="C3239" s="2">
        <v>7.7</v>
      </c>
    </row>
    <row r="3240" spans="1:3" x14ac:dyDescent="0.25">
      <c r="A3240" s="2" t="s">
        <v>9069</v>
      </c>
      <c r="B3240" s="2" t="s">
        <v>30</v>
      </c>
      <c r="C3240" s="2">
        <v>5.4</v>
      </c>
    </row>
    <row r="3241" spans="1:3" x14ac:dyDescent="0.25">
      <c r="A3241" s="2" t="s">
        <v>9073</v>
      </c>
      <c r="B3241" s="2" t="s">
        <v>7707</v>
      </c>
      <c r="C3241" s="2">
        <v>6.6</v>
      </c>
    </row>
    <row r="3242" spans="1:3" x14ac:dyDescent="0.25">
      <c r="A3242" s="2" t="s">
        <v>9076</v>
      </c>
      <c r="B3242" s="2" t="s">
        <v>30</v>
      </c>
      <c r="C3242" s="2">
        <v>6.1</v>
      </c>
    </row>
    <row r="3243" spans="1:3" x14ac:dyDescent="0.25">
      <c r="A3243" s="2" t="s">
        <v>9079</v>
      </c>
      <c r="B3243" s="2" t="s">
        <v>965</v>
      </c>
      <c r="C3243" s="2">
        <v>6.1</v>
      </c>
    </row>
    <row r="3244" spans="1:3" x14ac:dyDescent="0.25">
      <c r="A3244" s="2" t="s">
        <v>9081</v>
      </c>
      <c r="B3244" s="2" t="s">
        <v>30</v>
      </c>
      <c r="C3244" s="2">
        <v>7.6</v>
      </c>
    </row>
    <row r="3245" spans="1:3" x14ac:dyDescent="0.25">
      <c r="A3245" s="2" t="s">
        <v>9085</v>
      </c>
      <c r="B3245" s="2" t="s">
        <v>30</v>
      </c>
      <c r="C3245" s="2">
        <v>6.2</v>
      </c>
    </row>
    <row r="3246" spans="1:3" x14ac:dyDescent="0.25">
      <c r="A3246" s="2" t="s">
        <v>9088</v>
      </c>
      <c r="B3246" s="2" t="s">
        <v>30</v>
      </c>
      <c r="C3246" s="2">
        <v>6.6</v>
      </c>
    </row>
    <row r="3247" spans="1:3" x14ac:dyDescent="0.25">
      <c r="A3247" s="2" t="s">
        <v>4542</v>
      </c>
      <c r="B3247" s="2" t="s">
        <v>30</v>
      </c>
      <c r="C3247" s="2">
        <v>6.1</v>
      </c>
    </row>
    <row r="3248" spans="1:3" x14ac:dyDescent="0.25">
      <c r="A3248" s="2" t="s">
        <v>9093</v>
      </c>
      <c r="B3248" s="2" t="s">
        <v>9094</v>
      </c>
      <c r="C3248" s="2">
        <v>7.3</v>
      </c>
    </row>
    <row r="3249" spans="1:3" x14ac:dyDescent="0.25">
      <c r="A3249" s="2" t="s">
        <v>9096</v>
      </c>
      <c r="B3249" s="2" t="s">
        <v>30</v>
      </c>
      <c r="C3249" s="2">
        <v>4.2</v>
      </c>
    </row>
    <row r="3250" spans="1:3" x14ac:dyDescent="0.25">
      <c r="A3250" s="2" t="s">
        <v>9098</v>
      </c>
      <c r="B3250" s="2" t="s">
        <v>30</v>
      </c>
      <c r="C3250" s="2">
        <v>7.1</v>
      </c>
    </row>
    <row r="3251" spans="1:3" x14ac:dyDescent="0.25">
      <c r="A3251" s="2" t="s">
        <v>9102</v>
      </c>
      <c r="B3251" s="2" t="s">
        <v>965</v>
      </c>
      <c r="C3251" s="2">
        <v>6</v>
      </c>
    </row>
    <row r="3252" spans="1:3" x14ac:dyDescent="0.25">
      <c r="A3252" s="2" t="s">
        <v>9105</v>
      </c>
      <c r="B3252" s="2" t="s">
        <v>30</v>
      </c>
      <c r="C3252" s="2">
        <v>6.5</v>
      </c>
    </row>
    <row r="3253" spans="1:3" x14ac:dyDescent="0.25">
      <c r="A3253" s="2" t="s">
        <v>9107</v>
      </c>
      <c r="B3253" s="2" t="s">
        <v>30</v>
      </c>
      <c r="C3253" s="2">
        <v>6.5</v>
      </c>
    </row>
    <row r="3254" spans="1:3" x14ac:dyDescent="0.25">
      <c r="A3254" s="2" t="s">
        <v>9112</v>
      </c>
      <c r="B3254" s="2" t="s">
        <v>30</v>
      </c>
      <c r="C3254" s="2">
        <v>5.7</v>
      </c>
    </row>
    <row r="3255" spans="1:3" x14ac:dyDescent="0.25">
      <c r="A3255" s="2" t="s">
        <v>9114</v>
      </c>
      <c r="B3255" s="2" t="s">
        <v>30</v>
      </c>
      <c r="C3255" s="2">
        <v>6.1</v>
      </c>
    </row>
    <row r="3256" spans="1:3" x14ac:dyDescent="0.25">
      <c r="A3256" s="2" t="s">
        <v>9117</v>
      </c>
      <c r="B3256" s="2" t="s">
        <v>30</v>
      </c>
      <c r="C3256" s="2">
        <v>7.1</v>
      </c>
    </row>
    <row r="3257" spans="1:3" x14ac:dyDescent="0.25">
      <c r="A3257" s="2" t="s">
        <v>9120</v>
      </c>
      <c r="B3257" s="2" t="s">
        <v>965</v>
      </c>
      <c r="C3257" s="2">
        <v>7.3</v>
      </c>
    </row>
    <row r="3258" spans="1:3" x14ac:dyDescent="0.25">
      <c r="A3258" s="2" t="s">
        <v>9122</v>
      </c>
      <c r="B3258" s="2" t="s">
        <v>30</v>
      </c>
      <c r="C3258" s="2">
        <v>6.5</v>
      </c>
    </row>
    <row r="3259" spans="1:3" x14ac:dyDescent="0.25">
      <c r="A3259" s="2" t="s">
        <v>9124</v>
      </c>
      <c r="B3259" s="2" t="s">
        <v>30</v>
      </c>
      <c r="C3259" s="2">
        <v>5.7</v>
      </c>
    </row>
    <row r="3260" spans="1:3" x14ac:dyDescent="0.25">
      <c r="A3260" s="2" t="s">
        <v>9126</v>
      </c>
      <c r="B3260" s="2" t="s">
        <v>30</v>
      </c>
      <c r="C3260" s="2">
        <v>7.2</v>
      </c>
    </row>
    <row r="3261" spans="1:3" x14ac:dyDescent="0.25">
      <c r="A3261" s="2" t="s">
        <v>9127</v>
      </c>
      <c r="B3261" s="2" t="s">
        <v>30</v>
      </c>
      <c r="C3261" s="2">
        <v>7.3</v>
      </c>
    </row>
    <row r="3262" spans="1:3" x14ac:dyDescent="0.25">
      <c r="A3262" s="2" t="s">
        <v>9131</v>
      </c>
      <c r="B3262" s="2" t="s">
        <v>30</v>
      </c>
      <c r="C3262" s="2">
        <v>6.9</v>
      </c>
    </row>
    <row r="3263" spans="1:3" x14ac:dyDescent="0.25">
      <c r="A3263" s="2" t="s">
        <v>9134</v>
      </c>
      <c r="B3263" s="2" t="s">
        <v>30</v>
      </c>
      <c r="C3263" s="2">
        <v>5</v>
      </c>
    </row>
    <row r="3264" spans="1:3" x14ac:dyDescent="0.25">
      <c r="A3264" s="2" t="s">
        <v>9137</v>
      </c>
      <c r="B3264" s="2" t="s">
        <v>30</v>
      </c>
      <c r="C3264" s="2">
        <v>5.9</v>
      </c>
    </row>
    <row r="3265" spans="1:3" x14ac:dyDescent="0.25">
      <c r="A3265" s="2" t="s">
        <v>9142</v>
      </c>
      <c r="B3265" s="2" t="s">
        <v>30</v>
      </c>
      <c r="C3265" s="2">
        <v>6.7</v>
      </c>
    </row>
    <row r="3266" spans="1:3" x14ac:dyDescent="0.25">
      <c r="A3266" s="2" t="s">
        <v>9144</v>
      </c>
      <c r="B3266" s="2" t="s">
        <v>30</v>
      </c>
      <c r="C3266" s="2">
        <v>7.3</v>
      </c>
    </row>
    <row r="3267" spans="1:3" x14ac:dyDescent="0.25">
      <c r="A3267" s="2" t="s">
        <v>9146</v>
      </c>
      <c r="B3267" s="2" t="s">
        <v>30</v>
      </c>
      <c r="C3267" s="2">
        <v>7.6</v>
      </c>
    </row>
    <row r="3268" spans="1:3" x14ac:dyDescent="0.25">
      <c r="A3268" s="2" t="s">
        <v>9148</v>
      </c>
      <c r="B3268" s="2" t="s">
        <v>30</v>
      </c>
      <c r="C3268" s="2">
        <v>6.5</v>
      </c>
    </row>
    <row r="3269" spans="1:3" x14ac:dyDescent="0.25">
      <c r="A3269" s="2" t="s">
        <v>9150</v>
      </c>
      <c r="B3269" s="2" t="s">
        <v>30</v>
      </c>
      <c r="C3269" s="2">
        <v>2.1</v>
      </c>
    </row>
    <row r="3270" spans="1:3" x14ac:dyDescent="0.25">
      <c r="A3270" s="2" t="s">
        <v>9153</v>
      </c>
      <c r="B3270" s="2" t="s">
        <v>30</v>
      </c>
      <c r="C3270" s="2">
        <v>5.3</v>
      </c>
    </row>
    <row r="3271" spans="1:3" x14ac:dyDescent="0.25">
      <c r="A3271" s="2" t="s">
        <v>9158</v>
      </c>
      <c r="B3271" s="2" t="s">
        <v>7415</v>
      </c>
      <c r="C3271" s="2">
        <v>7.2</v>
      </c>
    </row>
    <row r="3272" spans="1:3" x14ac:dyDescent="0.25">
      <c r="A3272" s="2" t="s">
        <v>9159</v>
      </c>
      <c r="B3272" s="2" t="s">
        <v>30</v>
      </c>
      <c r="C3272" s="2">
        <v>7</v>
      </c>
    </row>
    <row r="3273" spans="1:3" x14ac:dyDescent="0.25">
      <c r="A3273" s="2" t="s">
        <v>9162</v>
      </c>
      <c r="B3273" s="2" t="s">
        <v>3447</v>
      </c>
      <c r="C3273" s="2">
        <v>8</v>
      </c>
    </row>
    <row r="3274" spans="1:3" x14ac:dyDescent="0.25">
      <c r="A3274" s="2" t="s">
        <v>5979</v>
      </c>
      <c r="B3274" s="2" t="s">
        <v>30</v>
      </c>
      <c r="C3274" s="2">
        <v>6.5</v>
      </c>
    </row>
    <row r="3275" spans="1:3" x14ac:dyDescent="0.25">
      <c r="A3275" s="2" t="s">
        <v>9164</v>
      </c>
      <c r="B3275" s="2" t="s">
        <v>30</v>
      </c>
      <c r="C3275" s="2">
        <v>6.9</v>
      </c>
    </row>
    <row r="3276" spans="1:3" x14ac:dyDescent="0.25">
      <c r="A3276" s="2" t="s">
        <v>9167</v>
      </c>
      <c r="B3276" s="2" t="s">
        <v>30</v>
      </c>
      <c r="C3276" s="2">
        <v>7.1</v>
      </c>
    </row>
    <row r="3277" spans="1:3" x14ac:dyDescent="0.25">
      <c r="A3277" s="2" t="s">
        <v>9171</v>
      </c>
      <c r="B3277" s="2" t="s">
        <v>3447</v>
      </c>
      <c r="C3277" s="2">
        <v>7.3</v>
      </c>
    </row>
    <row r="3278" spans="1:3" x14ac:dyDescent="0.25">
      <c r="A3278" s="2" t="s">
        <v>9175</v>
      </c>
      <c r="B3278" s="2" t="s">
        <v>30</v>
      </c>
      <c r="C3278" s="2">
        <v>7.5</v>
      </c>
    </row>
    <row r="3279" spans="1:3" x14ac:dyDescent="0.25">
      <c r="A3279" s="2" t="s">
        <v>9180</v>
      </c>
      <c r="B3279" s="2" t="s">
        <v>3447</v>
      </c>
      <c r="C3279" s="2">
        <v>6.9</v>
      </c>
    </row>
    <row r="3280" spans="1:3" x14ac:dyDescent="0.25">
      <c r="A3280" s="2" t="s">
        <v>3815</v>
      </c>
      <c r="B3280" s="2" t="s">
        <v>30</v>
      </c>
      <c r="C3280" s="2">
        <v>7.2</v>
      </c>
    </row>
    <row r="3281" spans="1:3" x14ac:dyDescent="0.25">
      <c r="A3281" s="2" t="s">
        <v>9185</v>
      </c>
      <c r="B3281" s="2" t="s">
        <v>30</v>
      </c>
      <c r="C3281" s="2">
        <v>7.2</v>
      </c>
    </row>
    <row r="3282" spans="1:3" x14ac:dyDescent="0.25">
      <c r="A3282" s="2" t="s">
        <v>9188</v>
      </c>
      <c r="B3282" s="2" t="s">
        <v>30</v>
      </c>
      <c r="C3282" s="2">
        <v>6.7</v>
      </c>
    </row>
    <row r="3283" spans="1:3" x14ac:dyDescent="0.25">
      <c r="A3283" s="2" t="s">
        <v>9192</v>
      </c>
      <c r="B3283" s="2" t="s">
        <v>9194</v>
      </c>
      <c r="C3283" s="2">
        <v>6</v>
      </c>
    </row>
    <row r="3284" spans="1:3" x14ac:dyDescent="0.25">
      <c r="A3284" s="2" t="s">
        <v>9196</v>
      </c>
      <c r="B3284" s="2" t="s">
        <v>30</v>
      </c>
      <c r="C3284" s="2">
        <v>8.9</v>
      </c>
    </row>
    <row r="3285" spans="1:3" x14ac:dyDescent="0.25">
      <c r="A3285" s="2" t="s">
        <v>9199</v>
      </c>
      <c r="B3285" s="2" t="s">
        <v>30</v>
      </c>
      <c r="C3285" s="2">
        <v>7.7</v>
      </c>
    </row>
    <row r="3286" spans="1:3" x14ac:dyDescent="0.25">
      <c r="A3286" s="2" t="s">
        <v>9201</v>
      </c>
      <c r="B3286" s="2" t="s">
        <v>30</v>
      </c>
      <c r="C3286" s="2">
        <v>7.9</v>
      </c>
    </row>
    <row r="3287" spans="1:3" x14ac:dyDescent="0.25">
      <c r="A3287" s="2" t="s">
        <v>9204</v>
      </c>
      <c r="B3287" s="2" t="s">
        <v>30</v>
      </c>
      <c r="C3287" s="2">
        <v>5.6</v>
      </c>
    </row>
    <row r="3288" spans="1:3" x14ac:dyDescent="0.25">
      <c r="A3288" s="2" t="s">
        <v>9208</v>
      </c>
      <c r="B3288" s="2" t="s">
        <v>30</v>
      </c>
      <c r="C3288" s="2">
        <v>8</v>
      </c>
    </row>
    <row r="3289" spans="1:3" x14ac:dyDescent="0.25">
      <c r="A3289" s="2" t="s">
        <v>9211</v>
      </c>
      <c r="B3289" s="2" t="s">
        <v>30</v>
      </c>
      <c r="C3289" s="2">
        <v>6.2</v>
      </c>
    </row>
    <row r="3290" spans="1:3" x14ac:dyDescent="0.25">
      <c r="A3290" s="2" t="s">
        <v>9215</v>
      </c>
      <c r="B3290" s="2" t="s">
        <v>30</v>
      </c>
      <c r="C3290" s="2">
        <v>7.9</v>
      </c>
    </row>
    <row r="3291" spans="1:3" x14ac:dyDescent="0.25">
      <c r="A3291" s="2" t="s">
        <v>9218</v>
      </c>
      <c r="B3291" s="2" t="s">
        <v>30</v>
      </c>
      <c r="C3291" s="2">
        <v>8.1</v>
      </c>
    </row>
    <row r="3292" spans="1:3" x14ac:dyDescent="0.25">
      <c r="A3292" s="2" t="s">
        <v>9221</v>
      </c>
      <c r="B3292" s="2" t="s">
        <v>30</v>
      </c>
      <c r="C3292" s="2">
        <v>7.6</v>
      </c>
    </row>
    <row r="3293" spans="1:3" x14ac:dyDescent="0.25">
      <c r="A3293" s="2" t="s">
        <v>9226</v>
      </c>
      <c r="B3293" s="2" t="s">
        <v>30</v>
      </c>
      <c r="C3293" s="2">
        <v>3.5</v>
      </c>
    </row>
    <row r="3294" spans="1:3" x14ac:dyDescent="0.25">
      <c r="A3294" s="2" t="s">
        <v>9229</v>
      </c>
      <c r="B3294" s="2" t="s">
        <v>30</v>
      </c>
      <c r="C3294" s="2">
        <v>7.6</v>
      </c>
    </row>
    <row r="3295" spans="1:3" x14ac:dyDescent="0.25">
      <c r="A3295" s="2" t="s">
        <v>9230</v>
      </c>
      <c r="B3295" s="2" t="s">
        <v>30</v>
      </c>
      <c r="C3295" s="2">
        <v>6.5</v>
      </c>
    </row>
    <row r="3296" spans="1:3" x14ac:dyDescent="0.25">
      <c r="A3296" s="2" t="s">
        <v>9233</v>
      </c>
      <c r="B3296" s="2" t="s">
        <v>30</v>
      </c>
      <c r="C3296" s="2">
        <v>5.6</v>
      </c>
    </row>
    <row r="3297" spans="1:3" x14ac:dyDescent="0.25">
      <c r="A3297" s="2" t="s">
        <v>9234</v>
      </c>
      <c r="B3297" s="2" t="s">
        <v>30</v>
      </c>
      <c r="C3297" s="2">
        <v>7.7</v>
      </c>
    </row>
    <row r="3298" spans="1:3" x14ac:dyDescent="0.25">
      <c r="A3298" s="2" t="s">
        <v>9238</v>
      </c>
      <c r="B3298" s="2" t="s">
        <v>30</v>
      </c>
      <c r="C3298" s="2">
        <v>5.2</v>
      </c>
    </row>
    <row r="3299" spans="1:3" x14ac:dyDescent="0.25">
      <c r="A3299" s="2" t="s">
        <v>1622</v>
      </c>
      <c r="B3299" s="2" t="s">
        <v>30</v>
      </c>
      <c r="C3299" s="2">
        <v>6.9</v>
      </c>
    </row>
    <row r="3300" spans="1:3" x14ac:dyDescent="0.25">
      <c r="A3300" s="2" t="s">
        <v>9243</v>
      </c>
      <c r="B3300" s="2" t="s">
        <v>30</v>
      </c>
      <c r="C3300" s="2">
        <v>6.1</v>
      </c>
    </row>
    <row r="3301" spans="1:3" x14ac:dyDescent="0.25">
      <c r="A3301" s="2" t="s">
        <v>9246</v>
      </c>
      <c r="B3301" s="2" t="s">
        <v>30</v>
      </c>
      <c r="C3301" s="2">
        <v>5</v>
      </c>
    </row>
    <row r="3302" spans="1:3" x14ac:dyDescent="0.25">
      <c r="A3302" s="2" t="s">
        <v>9250</v>
      </c>
      <c r="B3302" s="2" t="s">
        <v>30</v>
      </c>
      <c r="C3302" s="2">
        <v>7.8</v>
      </c>
    </row>
    <row r="3303" spans="1:3" x14ac:dyDescent="0.25">
      <c r="A3303" s="2" t="s">
        <v>9252</v>
      </c>
      <c r="B3303" s="2" t="s">
        <v>30</v>
      </c>
      <c r="C3303" s="2">
        <v>7.4</v>
      </c>
    </row>
    <row r="3304" spans="1:3" x14ac:dyDescent="0.25">
      <c r="A3304" s="2" t="s">
        <v>9256</v>
      </c>
      <c r="B3304" s="2" t="s">
        <v>30</v>
      </c>
      <c r="C3304" s="2">
        <v>6.8</v>
      </c>
    </row>
    <row r="3305" spans="1:3" x14ac:dyDescent="0.25">
      <c r="A3305" s="2" t="s">
        <v>9258</v>
      </c>
      <c r="B3305" s="2" t="s">
        <v>30</v>
      </c>
      <c r="C3305" s="2">
        <v>6.4</v>
      </c>
    </row>
    <row r="3306" spans="1:3" x14ac:dyDescent="0.25">
      <c r="A3306" s="2" t="s">
        <v>9260</v>
      </c>
      <c r="B3306" s="2" t="s">
        <v>30</v>
      </c>
      <c r="C3306" s="2">
        <v>5.7</v>
      </c>
    </row>
    <row r="3307" spans="1:3" x14ac:dyDescent="0.25">
      <c r="A3307" s="2" t="s">
        <v>9264</v>
      </c>
      <c r="B3307" s="2" t="s">
        <v>30</v>
      </c>
      <c r="C3307" s="2">
        <v>7.5</v>
      </c>
    </row>
    <row r="3308" spans="1:3" x14ac:dyDescent="0.25">
      <c r="A3308" s="2" t="s">
        <v>9265</v>
      </c>
      <c r="B3308" s="2" t="s">
        <v>30</v>
      </c>
      <c r="C3308" s="2">
        <v>6.7</v>
      </c>
    </row>
    <row r="3309" spans="1:3" x14ac:dyDescent="0.25">
      <c r="A3309" s="2" t="s">
        <v>9267</v>
      </c>
      <c r="B3309" s="2" t="s">
        <v>30</v>
      </c>
      <c r="C3309" s="2">
        <v>5.6</v>
      </c>
    </row>
    <row r="3310" spans="1:3" x14ac:dyDescent="0.25">
      <c r="A3310" s="2" t="s">
        <v>3210</v>
      </c>
      <c r="B3310" s="2" t="s">
        <v>30</v>
      </c>
      <c r="C3310" s="2">
        <v>7</v>
      </c>
    </row>
    <row r="3311" spans="1:3" x14ac:dyDescent="0.25">
      <c r="A3311" s="2" t="s">
        <v>9269</v>
      </c>
      <c r="B3311" s="2" t="s">
        <v>30</v>
      </c>
      <c r="C3311" s="2">
        <v>7.6</v>
      </c>
    </row>
    <row r="3312" spans="1:3" x14ac:dyDescent="0.25">
      <c r="A3312" s="2" t="s">
        <v>9270</v>
      </c>
      <c r="B3312" s="2" t="s">
        <v>30</v>
      </c>
      <c r="C3312" s="2">
        <v>6.5</v>
      </c>
    </row>
    <row r="3313" spans="1:3" x14ac:dyDescent="0.25">
      <c r="A3313" s="2" t="s">
        <v>9273</v>
      </c>
      <c r="B3313" s="2" t="s">
        <v>30</v>
      </c>
      <c r="C3313" s="2">
        <v>7</v>
      </c>
    </row>
    <row r="3314" spans="1:3" x14ac:dyDescent="0.25">
      <c r="A3314" s="2" t="s">
        <v>9276</v>
      </c>
      <c r="B3314" s="2" t="s">
        <v>30</v>
      </c>
      <c r="C3314" s="2">
        <v>6.3</v>
      </c>
    </row>
    <row r="3315" spans="1:3" x14ac:dyDescent="0.25">
      <c r="A3315" s="2" t="s">
        <v>9278</v>
      </c>
      <c r="B3315" s="2" t="s">
        <v>30</v>
      </c>
      <c r="C3315" s="2">
        <v>6.4</v>
      </c>
    </row>
    <row r="3316" spans="1:3" x14ac:dyDescent="0.25">
      <c r="A3316" s="2" t="s">
        <v>9282</v>
      </c>
      <c r="B3316" s="2" t="s">
        <v>30</v>
      </c>
      <c r="C3316" s="2">
        <v>7.1</v>
      </c>
    </row>
    <row r="3317" spans="1:3" x14ac:dyDescent="0.25">
      <c r="A3317" s="2" t="s">
        <v>9284</v>
      </c>
      <c r="B3317" s="2" t="s">
        <v>30</v>
      </c>
      <c r="C3317" s="2">
        <v>7.1</v>
      </c>
    </row>
    <row r="3318" spans="1:3" x14ac:dyDescent="0.25">
      <c r="A3318" s="2" t="s">
        <v>9287</v>
      </c>
      <c r="B3318" s="2" t="s">
        <v>30</v>
      </c>
      <c r="C3318" s="2">
        <v>6.5</v>
      </c>
    </row>
    <row r="3319" spans="1:3" x14ac:dyDescent="0.25">
      <c r="A3319" s="2" t="s">
        <v>9288</v>
      </c>
      <c r="B3319" s="2" t="s">
        <v>30</v>
      </c>
      <c r="C3319" s="2">
        <v>6.9</v>
      </c>
    </row>
    <row r="3320" spans="1:3" x14ac:dyDescent="0.25">
      <c r="A3320" s="2" t="s">
        <v>9289</v>
      </c>
      <c r="B3320" s="2" t="s">
        <v>30</v>
      </c>
      <c r="C3320" s="2">
        <v>5.4</v>
      </c>
    </row>
    <row r="3321" spans="1:3" x14ac:dyDescent="0.25">
      <c r="A3321" s="2" t="s">
        <v>9290</v>
      </c>
      <c r="B3321" s="2" t="s">
        <v>30</v>
      </c>
      <c r="C3321" s="2">
        <v>4.9000000000000004</v>
      </c>
    </row>
    <row r="3322" spans="1:3" x14ac:dyDescent="0.25">
      <c r="A3322" s="2" t="s">
        <v>9291</v>
      </c>
      <c r="B3322" s="2" t="s">
        <v>30</v>
      </c>
      <c r="C3322" s="2">
        <v>5.0999999999999996</v>
      </c>
    </row>
    <row r="3323" spans="1:3" x14ac:dyDescent="0.25">
      <c r="A3323" s="2" t="s">
        <v>9293</v>
      </c>
      <c r="B3323" s="2" t="s">
        <v>30</v>
      </c>
      <c r="C3323" s="2">
        <v>5.3</v>
      </c>
    </row>
    <row r="3324" spans="1:3" x14ac:dyDescent="0.25">
      <c r="A3324" s="2" t="s">
        <v>9294</v>
      </c>
      <c r="B3324" s="2" t="s">
        <v>30</v>
      </c>
      <c r="C3324" s="2">
        <v>7.5</v>
      </c>
    </row>
    <row r="3325" spans="1:3" x14ac:dyDescent="0.25">
      <c r="A3325" s="2" t="s">
        <v>9298</v>
      </c>
      <c r="B3325" s="2" t="s">
        <v>30</v>
      </c>
      <c r="C3325" s="2">
        <v>7.3</v>
      </c>
    </row>
    <row r="3326" spans="1:3" x14ac:dyDescent="0.25">
      <c r="A3326" s="2" t="s">
        <v>9300</v>
      </c>
      <c r="B3326" s="2" t="s">
        <v>30</v>
      </c>
      <c r="C3326" s="2">
        <v>7.3</v>
      </c>
    </row>
    <row r="3327" spans="1:3" x14ac:dyDescent="0.25">
      <c r="A3327" s="2" t="s">
        <v>9303</v>
      </c>
      <c r="B3327" s="2" t="s">
        <v>965</v>
      </c>
      <c r="C3327" s="2">
        <v>7.1</v>
      </c>
    </row>
    <row r="3328" spans="1:3" x14ac:dyDescent="0.25">
      <c r="A3328" s="2" t="s">
        <v>9305</v>
      </c>
      <c r="B3328" s="2" t="s">
        <v>30</v>
      </c>
      <c r="C3328" s="2">
        <v>6</v>
      </c>
    </row>
    <row r="3329" spans="1:3" x14ac:dyDescent="0.25">
      <c r="A3329" s="2" t="s">
        <v>9307</v>
      </c>
      <c r="B3329" s="2" t="s">
        <v>30</v>
      </c>
      <c r="C3329" s="2">
        <v>6.6</v>
      </c>
    </row>
    <row r="3330" spans="1:3" x14ac:dyDescent="0.25">
      <c r="A3330" s="2" t="s">
        <v>9310</v>
      </c>
      <c r="B3330" s="2" t="s">
        <v>30</v>
      </c>
      <c r="C3330" s="2">
        <v>7.2</v>
      </c>
    </row>
    <row r="3331" spans="1:3" x14ac:dyDescent="0.25">
      <c r="A3331" s="2" t="s">
        <v>9312</v>
      </c>
      <c r="B3331" s="2" t="s">
        <v>30</v>
      </c>
      <c r="C3331" s="2">
        <v>7.2</v>
      </c>
    </row>
    <row r="3332" spans="1:3" x14ac:dyDescent="0.25">
      <c r="A3332" s="2" t="s">
        <v>9313</v>
      </c>
      <c r="B3332" s="2" t="s">
        <v>30</v>
      </c>
      <c r="C3332" s="2">
        <v>6.9</v>
      </c>
    </row>
    <row r="3333" spans="1:3" x14ac:dyDescent="0.25">
      <c r="A3333" s="2" t="s">
        <v>9317</v>
      </c>
      <c r="B3333" s="2" t="s">
        <v>30</v>
      </c>
      <c r="C3333" s="2">
        <v>6.8</v>
      </c>
    </row>
    <row r="3334" spans="1:3" x14ac:dyDescent="0.25">
      <c r="A3334" s="2" t="s">
        <v>9321</v>
      </c>
      <c r="B3334" s="2" t="s">
        <v>30</v>
      </c>
      <c r="C3334" s="2">
        <v>4</v>
      </c>
    </row>
    <row r="3335" spans="1:3" x14ac:dyDescent="0.25">
      <c r="A3335" s="2" t="s">
        <v>9325</v>
      </c>
      <c r="B3335" s="2" t="s">
        <v>30</v>
      </c>
      <c r="C3335" s="2">
        <v>7.7</v>
      </c>
    </row>
    <row r="3336" spans="1:3" x14ac:dyDescent="0.25">
      <c r="A3336" s="2" t="s">
        <v>9329</v>
      </c>
      <c r="B3336" s="2" t="s">
        <v>30</v>
      </c>
      <c r="C3336" s="2">
        <v>7.4</v>
      </c>
    </row>
    <row r="3337" spans="1:3" x14ac:dyDescent="0.25">
      <c r="A3337" s="2" t="s">
        <v>9332</v>
      </c>
      <c r="B3337" s="2" t="s">
        <v>30</v>
      </c>
      <c r="C3337" s="2">
        <v>6.5</v>
      </c>
    </row>
    <row r="3338" spans="1:3" x14ac:dyDescent="0.25">
      <c r="A3338" s="2" t="s">
        <v>9335</v>
      </c>
      <c r="B3338" s="2" t="s">
        <v>30</v>
      </c>
      <c r="C3338" s="2">
        <v>6.4</v>
      </c>
    </row>
    <row r="3339" spans="1:3" x14ac:dyDescent="0.25">
      <c r="A3339" s="2" t="s">
        <v>9338</v>
      </c>
      <c r="B3339" s="2" t="s">
        <v>30</v>
      </c>
      <c r="C3339" s="2">
        <v>7.2</v>
      </c>
    </row>
    <row r="3340" spans="1:3" x14ac:dyDescent="0.25">
      <c r="A3340" s="2" t="s">
        <v>9341</v>
      </c>
      <c r="B3340" s="2" t="s">
        <v>30</v>
      </c>
      <c r="C3340" s="2">
        <v>5.6</v>
      </c>
    </row>
    <row r="3341" spans="1:3" x14ac:dyDescent="0.25">
      <c r="A3341" s="2" t="s">
        <v>9342</v>
      </c>
      <c r="B3341" s="2" t="s">
        <v>30</v>
      </c>
      <c r="C3341" s="2">
        <v>6.3</v>
      </c>
    </row>
    <row r="3342" spans="1:3" x14ac:dyDescent="0.25">
      <c r="A3342" s="2" t="s">
        <v>9345</v>
      </c>
      <c r="B3342" s="2" t="s">
        <v>30</v>
      </c>
      <c r="C3342" s="2">
        <v>6.8</v>
      </c>
    </row>
    <row r="3343" spans="1:3" x14ac:dyDescent="0.25">
      <c r="A3343" s="2" t="s">
        <v>9347</v>
      </c>
      <c r="B3343" s="2" t="s">
        <v>30</v>
      </c>
      <c r="C3343" s="2">
        <v>5.5</v>
      </c>
    </row>
    <row r="3344" spans="1:3" x14ac:dyDescent="0.25">
      <c r="A3344" s="2" t="s">
        <v>9348</v>
      </c>
      <c r="B3344" s="2" t="s">
        <v>30</v>
      </c>
      <c r="C3344" s="2">
        <v>6.9</v>
      </c>
    </row>
    <row r="3345" spans="1:3" x14ac:dyDescent="0.25">
      <c r="A3345" s="2" t="s">
        <v>9351</v>
      </c>
      <c r="B3345" s="2" t="s">
        <v>30</v>
      </c>
      <c r="C3345" s="2">
        <v>6</v>
      </c>
    </row>
    <row r="3346" spans="1:3" x14ac:dyDescent="0.25">
      <c r="A3346" s="2" t="s">
        <v>9353</v>
      </c>
      <c r="B3346" s="2" t="s">
        <v>30</v>
      </c>
      <c r="C3346" s="2">
        <v>6.4</v>
      </c>
    </row>
    <row r="3347" spans="1:3" x14ac:dyDescent="0.25">
      <c r="A3347" s="2" t="s">
        <v>9356</v>
      </c>
      <c r="B3347" s="2" t="s">
        <v>30</v>
      </c>
      <c r="C3347" s="2">
        <v>6.6</v>
      </c>
    </row>
    <row r="3348" spans="1:3" x14ac:dyDescent="0.25">
      <c r="A3348" s="2" t="s">
        <v>9360</v>
      </c>
      <c r="B3348" s="2" t="s">
        <v>30</v>
      </c>
      <c r="C3348" s="2">
        <v>5.3</v>
      </c>
    </row>
    <row r="3349" spans="1:3" x14ac:dyDescent="0.25">
      <c r="A3349" s="2" t="s">
        <v>9365</v>
      </c>
      <c r="B3349" s="2" t="s">
        <v>466</v>
      </c>
      <c r="C3349" s="2">
        <v>8.1</v>
      </c>
    </row>
    <row r="3350" spans="1:3" x14ac:dyDescent="0.25">
      <c r="A3350" s="2" t="s">
        <v>9367</v>
      </c>
      <c r="B3350" s="2" t="s">
        <v>30</v>
      </c>
      <c r="C3350" s="2">
        <v>5.9</v>
      </c>
    </row>
    <row r="3351" spans="1:3" x14ac:dyDescent="0.25">
      <c r="A3351" s="2" t="s">
        <v>9370</v>
      </c>
      <c r="B3351" s="2" t="s">
        <v>965</v>
      </c>
      <c r="C3351" s="2">
        <v>7.7</v>
      </c>
    </row>
    <row r="3352" spans="1:3" x14ac:dyDescent="0.25">
      <c r="A3352" s="2" t="s">
        <v>9374</v>
      </c>
      <c r="B3352" s="2" t="s">
        <v>30</v>
      </c>
      <c r="C3352" s="2">
        <v>4.5999999999999996</v>
      </c>
    </row>
    <row r="3353" spans="1:3" x14ac:dyDescent="0.25">
      <c r="A3353" s="2" t="s">
        <v>9377</v>
      </c>
      <c r="B3353" s="2" t="s">
        <v>6868</v>
      </c>
      <c r="C3353" s="2">
        <v>5.0999999999999996</v>
      </c>
    </row>
    <row r="3354" spans="1:3" x14ac:dyDescent="0.25">
      <c r="A3354" s="2" t="s">
        <v>9380</v>
      </c>
      <c r="B3354" s="2" t="s">
        <v>30</v>
      </c>
      <c r="C3354" s="2">
        <v>6.9</v>
      </c>
    </row>
    <row r="3355" spans="1:3" x14ac:dyDescent="0.25">
      <c r="A3355" s="2" t="s">
        <v>9384</v>
      </c>
      <c r="B3355" s="2" t="s">
        <v>30</v>
      </c>
      <c r="C3355" s="2">
        <v>8</v>
      </c>
    </row>
    <row r="3356" spans="1:3" x14ac:dyDescent="0.25">
      <c r="A3356" s="2" t="s">
        <v>9386</v>
      </c>
      <c r="B3356" s="2" t="s">
        <v>30</v>
      </c>
      <c r="C3356" s="2">
        <v>6.8</v>
      </c>
    </row>
    <row r="3357" spans="1:3" x14ac:dyDescent="0.25">
      <c r="A3357" s="2" t="s">
        <v>9390</v>
      </c>
      <c r="B3357" s="2" t="s">
        <v>30</v>
      </c>
      <c r="C3357" s="2">
        <v>5.4</v>
      </c>
    </row>
    <row r="3358" spans="1:3" x14ac:dyDescent="0.25">
      <c r="A3358" s="2" t="s">
        <v>9393</v>
      </c>
      <c r="B3358" s="2" t="s">
        <v>30</v>
      </c>
      <c r="C3358" s="2">
        <v>6.5</v>
      </c>
    </row>
    <row r="3359" spans="1:3" x14ac:dyDescent="0.25">
      <c r="A3359" s="2" t="s">
        <v>9398</v>
      </c>
      <c r="B3359" s="2" t="s">
        <v>30</v>
      </c>
      <c r="C3359" s="2">
        <v>4.2</v>
      </c>
    </row>
    <row r="3360" spans="1:3" x14ac:dyDescent="0.25">
      <c r="A3360" s="2" t="s">
        <v>9401</v>
      </c>
      <c r="B3360" s="2" t="s">
        <v>30</v>
      </c>
      <c r="C3360" s="2">
        <v>7.4</v>
      </c>
    </row>
    <row r="3361" spans="1:3" x14ac:dyDescent="0.25">
      <c r="A3361" s="2" t="s">
        <v>9403</v>
      </c>
      <c r="B3361" s="2" t="s">
        <v>30</v>
      </c>
      <c r="C3361" s="2">
        <v>6.9</v>
      </c>
    </row>
    <row r="3362" spans="1:3" x14ac:dyDescent="0.25">
      <c r="A3362" s="2" t="s">
        <v>9407</v>
      </c>
      <c r="B3362" s="2" t="s">
        <v>4389</v>
      </c>
      <c r="C3362" s="2">
        <v>6.7</v>
      </c>
    </row>
    <row r="3363" spans="1:3" x14ac:dyDescent="0.25">
      <c r="A3363" s="2" t="s">
        <v>9412</v>
      </c>
      <c r="B3363" s="2" t="s">
        <v>965</v>
      </c>
      <c r="C3363" s="2">
        <v>7.3</v>
      </c>
    </row>
    <row r="3364" spans="1:3" x14ac:dyDescent="0.25">
      <c r="A3364" s="2" t="s">
        <v>9414</v>
      </c>
      <c r="B3364" s="2" t="s">
        <v>30</v>
      </c>
      <c r="C3364" s="2">
        <v>7.6</v>
      </c>
    </row>
    <row r="3365" spans="1:3" x14ac:dyDescent="0.25">
      <c r="A3365" s="2" t="s">
        <v>9417</v>
      </c>
      <c r="B3365" s="2" t="s">
        <v>30</v>
      </c>
      <c r="C3365" s="2">
        <v>5.4</v>
      </c>
    </row>
    <row r="3366" spans="1:3" x14ac:dyDescent="0.25">
      <c r="A3366" s="2" t="s">
        <v>9419</v>
      </c>
      <c r="B3366" s="2" t="s">
        <v>30</v>
      </c>
      <c r="C3366" s="2">
        <v>7.3</v>
      </c>
    </row>
    <row r="3367" spans="1:3" x14ac:dyDescent="0.25">
      <c r="A3367" s="2" t="s">
        <v>9421</v>
      </c>
      <c r="B3367" s="2" t="s">
        <v>30</v>
      </c>
      <c r="C3367" s="2">
        <v>6.4</v>
      </c>
    </row>
    <row r="3368" spans="1:3" x14ac:dyDescent="0.25">
      <c r="A3368" s="2" t="s">
        <v>9423</v>
      </c>
      <c r="B3368" s="2" t="s">
        <v>30</v>
      </c>
      <c r="C3368" s="2">
        <v>6</v>
      </c>
    </row>
    <row r="3369" spans="1:3" x14ac:dyDescent="0.25">
      <c r="A3369" s="2" t="s">
        <v>9425</v>
      </c>
      <c r="B3369" s="2" t="s">
        <v>30</v>
      </c>
      <c r="C3369" s="2">
        <v>7.2</v>
      </c>
    </row>
    <row r="3370" spans="1:3" x14ac:dyDescent="0.25">
      <c r="A3370" s="2" t="s">
        <v>9427</v>
      </c>
      <c r="B3370" s="2" t="s">
        <v>30</v>
      </c>
      <c r="C3370" s="2">
        <v>6</v>
      </c>
    </row>
    <row r="3371" spans="1:3" x14ac:dyDescent="0.25">
      <c r="A3371" s="2" t="s">
        <v>9429</v>
      </c>
      <c r="B3371" s="2" t="s">
        <v>30</v>
      </c>
      <c r="C3371" s="2">
        <v>3.1</v>
      </c>
    </row>
    <row r="3372" spans="1:3" x14ac:dyDescent="0.25">
      <c r="A3372" s="2" t="s">
        <v>9433</v>
      </c>
      <c r="B3372" s="2" t="s">
        <v>30</v>
      </c>
      <c r="C3372" s="2">
        <v>6.9</v>
      </c>
    </row>
    <row r="3373" spans="1:3" x14ac:dyDescent="0.25">
      <c r="A3373" s="2" t="s">
        <v>9434</v>
      </c>
      <c r="B3373" s="2" t="s">
        <v>30</v>
      </c>
      <c r="C3373" s="2">
        <v>6.2</v>
      </c>
    </row>
    <row r="3374" spans="1:3" x14ac:dyDescent="0.25">
      <c r="A3374" s="2" t="s">
        <v>9435</v>
      </c>
      <c r="B3374" s="2" t="s">
        <v>30</v>
      </c>
      <c r="C3374" s="2">
        <v>5.5</v>
      </c>
    </row>
    <row r="3375" spans="1:3" x14ac:dyDescent="0.25">
      <c r="A3375" s="2" t="s">
        <v>9437</v>
      </c>
      <c r="B3375" s="2" t="s">
        <v>965</v>
      </c>
      <c r="C3375" s="2">
        <v>6.9</v>
      </c>
    </row>
    <row r="3376" spans="1:3" x14ac:dyDescent="0.25">
      <c r="A3376" s="2" t="s">
        <v>9440</v>
      </c>
      <c r="B3376" s="2" t="s">
        <v>30</v>
      </c>
      <c r="C3376" s="2">
        <v>6.3</v>
      </c>
    </row>
    <row r="3377" spans="1:3" x14ac:dyDescent="0.25">
      <c r="A3377" s="2" t="s">
        <v>9443</v>
      </c>
      <c r="B3377" s="2" t="s">
        <v>30</v>
      </c>
      <c r="C3377" s="2">
        <v>4.8</v>
      </c>
    </row>
    <row r="3378" spans="1:3" x14ac:dyDescent="0.25">
      <c r="A3378" s="2" t="s">
        <v>8765</v>
      </c>
      <c r="B3378" s="2" t="s">
        <v>30</v>
      </c>
      <c r="C3378" s="2">
        <v>7.9</v>
      </c>
    </row>
    <row r="3379" spans="1:3" x14ac:dyDescent="0.25">
      <c r="A3379" s="2" t="s">
        <v>9445</v>
      </c>
      <c r="B3379" s="2" t="s">
        <v>30</v>
      </c>
      <c r="C3379" s="2">
        <v>6.7</v>
      </c>
    </row>
    <row r="3380" spans="1:3" x14ac:dyDescent="0.25">
      <c r="A3380" s="2" t="s">
        <v>9448</v>
      </c>
      <c r="B3380" s="2" t="s">
        <v>30</v>
      </c>
      <c r="C3380" s="2">
        <v>5.6</v>
      </c>
    </row>
    <row r="3381" spans="1:3" x14ac:dyDescent="0.25">
      <c r="A3381" s="2" t="s">
        <v>9454</v>
      </c>
      <c r="B3381" s="2" t="s">
        <v>3447</v>
      </c>
      <c r="C3381" s="2">
        <v>5.4</v>
      </c>
    </row>
    <row r="3382" spans="1:3" x14ac:dyDescent="0.25">
      <c r="A3382" s="2" t="s">
        <v>9458</v>
      </c>
      <c r="B3382" s="2" t="s">
        <v>965</v>
      </c>
      <c r="C3382" s="2">
        <v>8</v>
      </c>
    </row>
    <row r="3383" spans="1:3" x14ac:dyDescent="0.25">
      <c r="A3383" s="2" t="s">
        <v>9461</v>
      </c>
      <c r="B3383" s="2" t="s">
        <v>30</v>
      </c>
      <c r="C3383" s="2">
        <v>5.7</v>
      </c>
    </row>
    <row r="3384" spans="1:3" x14ac:dyDescent="0.25">
      <c r="A3384" s="2" t="s">
        <v>9465</v>
      </c>
      <c r="B3384" s="2" t="s">
        <v>5217</v>
      </c>
      <c r="C3384" s="2">
        <v>7.6</v>
      </c>
    </row>
    <row r="3385" spans="1:3" x14ac:dyDescent="0.25">
      <c r="A3385" s="2" t="s">
        <v>9467</v>
      </c>
      <c r="B3385" s="2" t="s">
        <v>30</v>
      </c>
      <c r="C3385" s="2">
        <v>7</v>
      </c>
    </row>
    <row r="3386" spans="1:3" x14ac:dyDescent="0.25">
      <c r="A3386" s="2" t="s">
        <v>9470</v>
      </c>
      <c r="B3386" s="2" t="s">
        <v>30</v>
      </c>
      <c r="C3386" s="2">
        <v>7.2</v>
      </c>
    </row>
    <row r="3387" spans="1:3" x14ac:dyDescent="0.25">
      <c r="A3387" s="2" t="s">
        <v>62</v>
      </c>
      <c r="B3387" s="2" t="s">
        <v>30</v>
      </c>
      <c r="C3387" s="2">
        <v>6.2</v>
      </c>
    </row>
    <row r="3388" spans="1:3" x14ac:dyDescent="0.25">
      <c r="A3388" s="2" t="s">
        <v>9473</v>
      </c>
      <c r="B3388" s="2" t="s">
        <v>30</v>
      </c>
      <c r="C3388" s="2">
        <v>3.5</v>
      </c>
    </row>
    <row r="3389" spans="1:3" x14ac:dyDescent="0.25">
      <c r="A3389" s="2" t="s">
        <v>9475</v>
      </c>
      <c r="B3389" s="2" t="s">
        <v>30</v>
      </c>
      <c r="C3389" s="2">
        <v>7.5</v>
      </c>
    </row>
    <row r="3390" spans="1:3" x14ac:dyDescent="0.25">
      <c r="A3390" s="2" t="s">
        <v>9478</v>
      </c>
      <c r="B3390" s="2" t="s">
        <v>30</v>
      </c>
      <c r="C3390" s="2">
        <v>5.0999999999999996</v>
      </c>
    </row>
    <row r="3391" spans="1:3" x14ac:dyDescent="0.25">
      <c r="A3391" s="2" t="s">
        <v>9481</v>
      </c>
      <c r="B3391" s="2" t="s">
        <v>30</v>
      </c>
      <c r="C3391" s="2">
        <v>6.7</v>
      </c>
    </row>
    <row r="3392" spans="1:3" x14ac:dyDescent="0.25">
      <c r="A3392" s="2" t="s">
        <v>9483</v>
      </c>
      <c r="B3392" s="2" t="s">
        <v>30</v>
      </c>
      <c r="C3392" s="2">
        <v>9.1999999999999993</v>
      </c>
    </row>
    <row r="3393" spans="1:3" x14ac:dyDescent="0.25">
      <c r="A3393" s="2" t="s">
        <v>9485</v>
      </c>
      <c r="B3393" s="2" t="s">
        <v>30</v>
      </c>
      <c r="C3393" s="2">
        <v>6.1</v>
      </c>
    </row>
    <row r="3394" spans="1:3" x14ac:dyDescent="0.25">
      <c r="A3394" s="2" t="s">
        <v>9487</v>
      </c>
      <c r="B3394" s="2" t="s">
        <v>30</v>
      </c>
      <c r="C3394" s="2">
        <v>7.7</v>
      </c>
    </row>
    <row r="3395" spans="1:3" x14ac:dyDescent="0.25">
      <c r="A3395" s="2" t="s">
        <v>9489</v>
      </c>
      <c r="B3395" s="2" t="s">
        <v>30</v>
      </c>
      <c r="C3395" s="2">
        <v>7.6</v>
      </c>
    </row>
    <row r="3396" spans="1:3" x14ac:dyDescent="0.25">
      <c r="A3396" s="2" t="s">
        <v>9491</v>
      </c>
      <c r="B3396" s="2" t="s">
        <v>30</v>
      </c>
      <c r="C3396" s="2">
        <v>6.1</v>
      </c>
    </row>
    <row r="3397" spans="1:3" x14ac:dyDescent="0.25">
      <c r="A3397" s="2" t="s">
        <v>9493</v>
      </c>
      <c r="B3397" s="2" t="s">
        <v>30</v>
      </c>
      <c r="C3397" s="2">
        <v>4.9000000000000004</v>
      </c>
    </row>
    <row r="3398" spans="1:3" x14ac:dyDescent="0.25">
      <c r="A3398" s="2" t="s">
        <v>9495</v>
      </c>
      <c r="B3398" s="2" t="s">
        <v>30</v>
      </c>
      <c r="C3398" s="2">
        <v>6.8</v>
      </c>
    </row>
    <row r="3399" spans="1:3" x14ac:dyDescent="0.25">
      <c r="A3399" s="2" t="s">
        <v>9497</v>
      </c>
      <c r="B3399" s="2" t="s">
        <v>30</v>
      </c>
      <c r="C3399" s="2">
        <v>7</v>
      </c>
    </row>
    <row r="3400" spans="1:3" x14ac:dyDescent="0.25">
      <c r="A3400" s="2" t="s">
        <v>9501</v>
      </c>
      <c r="B3400" s="2" t="s">
        <v>30</v>
      </c>
      <c r="C3400" s="2">
        <v>7.2</v>
      </c>
    </row>
    <row r="3401" spans="1:3" x14ac:dyDescent="0.25">
      <c r="A3401" s="2" t="s">
        <v>9503</v>
      </c>
      <c r="B3401" s="2" t="s">
        <v>30</v>
      </c>
      <c r="C3401" s="2">
        <v>5.7</v>
      </c>
    </row>
    <row r="3402" spans="1:3" x14ac:dyDescent="0.25">
      <c r="A3402" s="2" t="s">
        <v>255</v>
      </c>
      <c r="B3402" s="2" t="s">
        <v>30</v>
      </c>
      <c r="C3402" s="2">
        <v>7.3</v>
      </c>
    </row>
    <row r="3403" spans="1:3" x14ac:dyDescent="0.25">
      <c r="A3403" s="2" t="s">
        <v>9504</v>
      </c>
      <c r="B3403" s="2" t="s">
        <v>30</v>
      </c>
      <c r="C3403" s="2">
        <v>7.5</v>
      </c>
    </row>
    <row r="3404" spans="1:3" x14ac:dyDescent="0.25">
      <c r="A3404" s="2" t="s">
        <v>9506</v>
      </c>
      <c r="B3404" s="2" t="s">
        <v>30</v>
      </c>
      <c r="C3404" s="2">
        <v>7.4</v>
      </c>
    </row>
    <row r="3405" spans="1:3" x14ac:dyDescent="0.25">
      <c r="A3405" s="2" t="s">
        <v>9508</v>
      </c>
      <c r="B3405" s="2" t="s">
        <v>30</v>
      </c>
      <c r="C3405" s="2">
        <v>7.2</v>
      </c>
    </row>
    <row r="3406" spans="1:3" x14ac:dyDescent="0.25">
      <c r="A3406" s="2" t="s">
        <v>8039</v>
      </c>
      <c r="B3406" s="2" t="s">
        <v>30</v>
      </c>
      <c r="C3406" s="2">
        <v>6.5</v>
      </c>
    </row>
    <row r="3407" spans="1:3" x14ac:dyDescent="0.25">
      <c r="A3407" s="2" t="s">
        <v>9510</v>
      </c>
      <c r="B3407" s="2" t="s">
        <v>30</v>
      </c>
      <c r="C3407" s="2">
        <v>6.8</v>
      </c>
    </row>
    <row r="3408" spans="1:3" x14ac:dyDescent="0.25">
      <c r="A3408" s="2" t="s">
        <v>9512</v>
      </c>
      <c r="B3408" s="2" t="s">
        <v>30</v>
      </c>
      <c r="C3408" s="2">
        <v>6.8</v>
      </c>
    </row>
    <row r="3409" spans="1:3" x14ac:dyDescent="0.25">
      <c r="A3409" s="2" t="s">
        <v>9513</v>
      </c>
      <c r="B3409" s="2" t="s">
        <v>30</v>
      </c>
      <c r="C3409" s="2">
        <v>5.2</v>
      </c>
    </row>
    <row r="3410" spans="1:3" x14ac:dyDescent="0.25">
      <c r="A3410" s="2" t="s">
        <v>9516</v>
      </c>
      <c r="B3410" s="2" t="s">
        <v>30</v>
      </c>
      <c r="C3410" s="2">
        <v>7.2</v>
      </c>
    </row>
    <row r="3411" spans="1:3" x14ac:dyDescent="0.25">
      <c r="A3411" s="2" t="s">
        <v>9520</v>
      </c>
      <c r="B3411" s="2" t="s">
        <v>30</v>
      </c>
      <c r="C3411" s="2">
        <v>7.5</v>
      </c>
    </row>
    <row r="3412" spans="1:3" x14ac:dyDescent="0.25">
      <c r="A3412" s="2" t="s">
        <v>9524</v>
      </c>
      <c r="B3412" s="2" t="s">
        <v>30</v>
      </c>
      <c r="C3412" s="2">
        <v>4</v>
      </c>
    </row>
    <row r="3413" spans="1:3" x14ac:dyDescent="0.25">
      <c r="A3413" s="2" t="s">
        <v>9527</v>
      </c>
      <c r="B3413" s="2" t="s">
        <v>30</v>
      </c>
      <c r="C3413" s="2">
        <v>6.8</v>
      </c>
    </row>
    <row r="3414" spans="1:3" x14ac:dyDescent="0.25">
      <c r="A3414" s="2" t="s">
        <v>9530</v>
      </c>
      <c r="B3414" s="2" t="s">
        <v>30</v>
      </c>
      <c r="C3414" s="2">
        <v>6.9</v>
      </c>
    </row>
    <row r="3415" spans="1:3" x14ac:dyDescent="0.25">
      <c r="A3415" s="2" t="s">
        <v>9532</v>
      </c>
      <c r="B3415" s="2" t="s">
        <v>30</v>
      </c>
      <c r="C3415" s="2">
        <v>7.3</v>
      </c>
    </row>
    <row r="3416" spans="1:3" x14ac:dyDescent="0.25">
      <c r="A3416" s="2" t="s">
        <v>9533</v>
      </c>
      <c r="B3416" s="2" t="s">
        <v>30</v>
      </c>
      <c r="C3416" s="2">
        <v>6.1</v>
      </c>
    </row>
    <row r="3417" spans="1:3" x14ac:dyDescent="0.25">
      <c r="A3417" s="2" t="s">
        <v>172</v>
      </c>
      <c r="B3417" s="2" t="s">
        <v>30</v>
      </c>
      <c r="C3417" s="2">
        <v>7.8</v>
      </c>
    </row>
    <row r="3418" spans="1:3" x14ac:dyDescent="0.25">
      <c r="A3418" s="2" t="s">
        <v>9535</v>
      </c>
      <c r="B3418" s="2" t="s">
        <v>30</v>
      </c>
      <c r="C3418" s="2">
        <v>6</v>
      </c>
    </row>
    <row r="3419" spans="1:3" x14ac:dyDescent="0.25">
      <c r="A3419" s="2" t="s">
        <v>9540</v>
      </c>
      <c r="B3419" s="2" t="s">
        <v>30</v>
      </c>
      <c r="C3419" s="2">
        <v>4.0999999999999996</v>
      </c>
    </row>
    <row r="3420" spans="1:3" x14ac:dyDescent="0.25">
      <c r="A3420" s="2" t="s">
        <v>9543</v>
      </c>
      <c r="B3420" s="2" t="s">
        <v>30</v>
      </c>
      <c r="C3420" s="2">
        <v>7</v>
      </c>
    </row>
    <row r="3421" spans="1:3" x14ac:dyDescent="0.25">
      <c r="A3421" s="2" t="s">
        <v>9546</v>
      </c>
      <c r="B3421" s="2" t="s">
        <v>30</v>
      </c>
      <c r="C3421" s="2">
        <v>7.1</v>
      </c>
    </row>
    <row r="3422" spans="1:3" x14ac:dyDescent="0.25">
      <c r="A3422" s="2" t="s">
        <v>9547</v>
      </c>
      <c r="B3422" s="2" t="s">
        <v>30</v>
      </c>
      <c r="C3422" s="2">
        <v>6.2</v>
      </c>
    </row>
    <row r="3423" spans="1:3" x14ac:dyDescent="0.25">
      <c r="A3423" s="2" t="s">
        <v>9548</v>
      </c>
      <c r="B3423" s="2" t="s">
        <v>30</v>
      </c>
      <c r="C3423" s="2">
        <v>6.9</v>
      </c>
    </row>
    <row r="3424" spans="1:3" x14ac:dyDescent="0.25">
      <c r="A3424" s="2" t="s">
        <v>9552</v>
      </c>
      <c r="B3424" s="2" t="s">
        <v>30</v>
      </c>
      <c r="C3424" s="2">
        <v>7.6</v>
      </c>
    </row>
    <row r="3425" spans="1:3" x14ac:dyDescent="0.25">
      <c r="A3425" s="2" t="s">
        <v>9554</v>
      </c>
      <c r="B3425" s="2" t="s">
        <v>30</v>
      </c>
      <c r="C3425" s="2">
        <v>7.6</v>
      </c>
    </row>
    <row r="3426" spans="1:3" x14ac:dyDescent="0.25">
      <c r="A3426" s="2" t="s">
        <v>9557</v>
      </c>
      <c r="B3426" s="2" t="s">
        <v>30</v>
      </c>
      <c r="C3426" s="2">
        <v>6.4</v>
      </c>
    </row>
    <row r="3427" spans="1:3" x14ac:dyDescent="0.25">
      <c r="A3427" s="2" t="s">
        <v>9558</v>
      </c>
      <c r="B3427" s="2" t="s">
        <v>30</v>
      </c>
      <c r="C3427" s="2">
        <v>6.2</v>
      </c>
    </row>
    <row r="3428" spans="1:3" x14ac:dyDescent="0.25">
      <c r="A3428" s="2" t="s">
        <v>9562</v>
      </c>
      <c r="B3428" s="2" t="s">
        <v>1448</v>
      </c>
      <c r="C3428" s="2">
        <v>7.5</v>
      </c>
    </row>
    <row r="3429" spans="1:3" x14ac:dyDescent="0.25">
      <c r="A3429" s="2" t="s">
        <v>9564</v>
      </c>
      <c r="B3429" s="2" t="s">
        <v>30</v>
      </c>
      <c r="C3429" s="2">
        <v>2</v>
      </c>
    </row>
    <row r="3430" spans="1:3" x14ac:dyDescent="0.25">
      <c r="A3430" s="2" t="s">
        <v>9569</v>
      </c>
      <c r="B3430" s="2" t="s">
        <v>30</v>
      </c>
      <c r="C3430" s="2">
        <v>6.2</v>
      </c>
    </row>
    <row r="3431" spans="1:3" x14ac:dyDescent="0.25">
      <c r="A3431" s="2" t="s">
        <v>9573</v>
      </c>
      <c r="B3431" s="2" t="s">
        <v>30</v>
      </c>
      <c r="C3431" s="2">
        <v>6.5</v>
      </c>
    </row>
    <row r="3432" spans="1:3" x14ac:dyDescent="0.25">
      <c r="A3432" s="2" t="s">
        <v>9575</v>
      </c>
      <c r="B3432" s="2" t="s">
        <v>3447</v>
      </c>
      <c r="C3432" s="2">
        <v>7.9</v>
      </c>
    </row>
    <row r="3433" spans="1:3" x14ac:dyDescent="0.25">
      <c r="A3433" s="2" t="s">
        <v>9577</v>
      </c>
      <c r="B3433" s="2" t="s">
        <v>30</v>
      </c>
      <c r="C3433" s="2">
        <v>6.8</v>
      </c>
    </row>
    <row r="3434" spans="1:3" x14ac:dyDescent="0.25">
      <c r="A3434" s="2" t="s">
        <v>9578</v>
      </c>
      <c r="B3434" s="2" t="s">
        <v>30</v>
      </c>
      <c r="C3434" s="2">
        <v>6.3</v>
      </c>
    </row>
    <row r="3435" spans="1:3" x14ac:dyDescent="0.25">
      <c r="A3435" s="2" t="s">
        <v>9582</v>
      </c>
      <c r="B3435" s="2" t="s">
        <v>30</v>
      </c>
      <c r="C3435" s="2">
        <v>6.3</v>
      </c>
    </row>
    <row r="3436" spans="1:3" x14ac:dyDescent="0.25">
      <c r="A3436" s="2" t="s">
        <v>9583</v>
      </c>
      <c r="B3436" s="2" t="s">
        <v>30</v>
      </c>
      <c r="C3436" s="2">
        <v>6.6</v>
      </c>
    </row>
    <row r="3437" spans="1:3" x14ac:dyDescent="0.25">
      <c r="A3437" s="2" t="s">
        <v>9584</v>
      </c>
      <c r="B3437" s="2" t="s">
        <v>30</v>
      </c>
      <c r="C3437" s="2">
        <v>6.4</v>
      </c>
    </row>
    <row r="3438" spans="1:3" x14ac:dyDescent="0.25">
      <c r="A3438" s="2" t="s">
        <v>9586</v>
      </c>
      <c r="B3438" s="2" t="s">
        <v>30</v>
      </c>
      <c r="C3438" s="2">
        <v>7.5</v>
      </c>
    </row>
    <row r="3439" spans="1:3" x14ac:dyDescent="0.25">
      <c r="A3439" s="2" t="s">
        <v>9590</v>
      </c>
      <c r="B3439" s="2" t="s">
        <v>30</v>
      </c>
      <c r="C3439" s="2">
        <v>5.8</v>
      </c>
    </row>
    <row r="3440" spans="1:3" x14ac:dyDescent="0.25">
      <c r="A3440" s="2" t="s">
        <v>9592</v>
      </c>
      <c r="B3440" s="2" t="s">
        <v>30</v>
      </c>
      <c r="C3440" s="2">
        <v>6.5</v>
      </c>
    </row>
    <row r="3441" spans="1:3" x14ac:dyDescent="0.25">
      <c r="A3441" s="2" t="s">
        <v>9594</v>
      </c>
      <c r="B3441" s="2" t="s">
        <v>30</v>
      </c>
      <c r="C3441" s="2">
        <v>4.8</v>
      </c>
    </row>
    <row r="3442" spans="1:3" x14ac:dyDescent="0.25">
      <c r="A3442" s="2" t="s">
        <v>9596</v>
      </c>
      <c r="B3442" s="2" t="s">
        <v>30</v>
      </c>
      <c r="C3442" s="2">
        <v>7.2</v>
      </c>
    </row>
    <row r="3443" spans="1:3" x14ac:dyDescent="0.25">
      <c r="A3443" s="2" t="s">
        <v>9599</v>
      </c>
      <c r="B3443" s="2" t="s">
        <v>30</v>
      </c>
      <c r="C3443" s="2">
        <v>6.3</v>
      </c>
    </row>
    <row r="3444" spans="1:3" x14ac:dyDescent="0.25">
      <c r="A3444" s="2" t="s">
        <v>9601</v>
      </c>
      <c r="B3444" s="2" t="s">
        <v>965</v>
      </c>
      <c r="C3444" s="2">
        <v>7</v>
      </c>
    </row>
    <row r="3445" spans="1:3" x14ac:dyDescent="0.25">
      <c r="A3445" s="2" t="s">
        <v>9604</v>
      </c>
      <c r="B3445" s="2" t="s">
        <v>30</v>
      </c>
      <c r="C3445" s="2">
        <v>6.3</v>
      </c>
    </row>
    <row r="3446" spans="1:3" x14ac:dyDescent="0.25">
      <c r="A3446" s="2" t="s">
        <v>9608</v>
      </c>
      <c r="B3446" s="2" t="s">
        <v>30</v>
      </c>
      <c r="C3446" s="2">
        <v>5.3</v>
      </c>
    </row>
    <row r="3447" spans="1:3" x14ac:dyDescent="0.25">
      <c r="A3447" s="2" t="s">
        <v>9611</v>
      </c>
      <c r="B3447" s="2" t="s">
        <v>30</v>
      </c>
      <c r="C3447" s="2">
        <v>2.2999999999999998</v>
      </c>
    </row>
    <row r="3448" spans="1:3" x14ac:dyDescent="0.25">
      <c r="A3448" s="2" t="s">
        <v>9613</v>
      </c>
      <c r="B3448" s="2" t="s">
        <v>30</v>
      </c>
      <c r="C3448" s="2">
        <v>7.1</v>
      </c>
    </row>
    <row r="3449" spans="1:3" x14ac:dyDescent="0.25">
      <c r="A3449" s="2" t="s">
        <v>9614</v>
      </c>
      <c r="B3449" s="2" t="s">
        <v>30</v>
      </c>
      <c r="C3449" s="2">
        <v>6.2</v>
      </c>
    </row>
    <row r="3450" spans="1:3" x14ac:dyDescent="0.25">
      <c r="A3450" s="2" t="s">
        <v>9617</v>
      </c>
      <c r="B3450" s="2" t="s">
        <v>30</v>
      </c>
      <c r="C3450" s="2">
        <v>6.2</v>
      </c>
    </row>
    <row r="3451" spans="1:3" x14ac:dyDescent="0.25">
      <c r="A3451" s="2" t="s">
        <v>9619</v>
      </c>
      <c r="B3451" s="2" t="s">
        <v>30</v>
      </c>
      <c r="C3451" s="2">
        <v>6.7</v>
      </c>
    </row>
    <row r="3452" spans="1:3" x14ac:dyDescent="0.25">
      <c r="A3452" s="2" t="s">
        <v>9621</v>
      </c>
      <c r="B3452" s="2" t="s">
        <v>30</v>
      </c>
      <c r="C3452" s="2">
        <v>6.5</v>
      </c>
    </row>
    <row r="3453" spans="1:3" x14ac:dyDescent="0.25">
      <c r="A3453" s="2" t="s">
        <v>9623</v>
      </c>
      <c r="B3453" s="2" t="s">
        <v>30</v>
      </c>
      <c r="C3453" s="2">
        <v>5.9</v>
      </c>
    </row>
    <row r="3454" spans="1:3" x14ac:dyDescent="0.25">
      <c r="A3454" s="2" t="s">
        <v>9627</v>
      </c>
      <c r="B3454" s="2" t="s">
        <v>3466</v>
      </c>
      <c r="C3454" s="2">
        <v>6.7</v>
      </c>
    </row>
    <row r="3455" spans="1:3" x14ac:dyDescent="0.25">
      <c r="A3455" s="2" t="s">
        <v>9630</v>
      </c>
      <c r="B3455" s="2" t="s">
        <v>30</v>
      </c>
      <c r="C3455" s="2">
        <v>6</v>
      </c>
    </row>
    <row r="3456" spans="1:3" x14ac:dyDescent="0.25">
      <c r="A3456" s="2" t="s">
        <v>9631</v>
      </c>
      <c r="B3456" s="2" t="s">
        <v>30</v>
      </c>
      <c r="C3456" s="2">
        <v>6.9</v>
      </c>
    </row>
    <row r="3457" spans="1:3" x14ac:dyDescent="0.25">
      <c r="A3457" s="2" t="s">
        <v>9633</v>
      </c>
      <c r="B3457" s="2" t="s">
        <v>30</v>
      </c>
      <c r="C3457" s="2">
        <v>7.9</v>
      </c>
    </row>
    <row r="3458" spans="1:3" x14ac:dyDescent="0.25">
      <c r="A3458" s="2" t="s">
        <v>9636</v>
      </c>
      <c r="B3458" s="2" t="s">
        <v>4389</v>
      </c>
      <c r="C3458" s="2">
        <v>5.3</v>
      </c>
    </row>
    <row r="3459" spans="1:3" x14ac:dyDescent="0.25">
      <c r="A3459" s="2" t="s">
        <v>9639</v>
      </c>
      <c r="B3459" s="2" t="s">
        <v>30</v>
      </c>
      <c r="C3459" s="2">
        <v>4.8</v>
      </c>
    </row>
    <row r="3460" spans="1:3" x14ac:dyDescent="0.25">
      <c r="A3460" s="2" t="s">
        <v>9643</v>
      </c>
      <c r="B3460" s="2" t="s">
        <v>3466</v>
      </c>
      <c r="C3460" s="2">
        <v>5.3</v>
      </c>
    </row>
    <row r="3461" spans="1:3" x14ac:dyDescent="0.25">
      <c r="A3461" s="2" t="s">
        <v>9645</v>
      </c>
      <c r="B3461" s="2" t="s">
        <v>30</v>
      </c>
      <c r="C3461" s="2">
        <v>7.3</v>
      </c>
    </row>
    <row r="3462" spans="1:3" x14ac:dyDescent="0.25">
      <c r="A3462" s="2" t="s">
        <v>9650</v>
      </c>
      <c r="B3462" s="2" t="s">
        <v>30</v>
      </c>
      <c r="C3462" s="2">
        <v>7.4</v>
      </c>
    </row>
    <row r="3463" spans="1:3" x14ac:dyDescent="0.25">
      <c r="A3463" s="2" t="s">
        <v>9651</v>
      </c>
      <c r="B3463" s="2" t="s">
        <v>30</v>
      </c>
      <c r="C3463" s="2">
        <v>7.7</v>
      </c>
    </row>
    <row r="3464" spans="1:3" x14ac:dyDescent="0.25">
      <c r="A3464" s="2" t="s">
        <v>9652</v>
      </c>
      <c r="B3464" s="2" t="s">
        <v>30</v>
      </c>
      <c r="C3464" s="2">
        <v>4.8</v>
      </c>
    </row>
    <row r="3465" spans="1:3" x14ac:dyDescent="0.25">
      <c r="A3465" s="2" t="s">
        <v>9657</v>
      </c>
      <c r="B3465" s="2" t="s">
        <v>30</v>
      </c>
      <c r="C3465" s="2">
        <v>7.2</v>
      </c>
    </row>
    <row r="3466" spans="1:3" x14ac:dyDescent="0.25">
      <c r="A3466" s="2" t="s">
        <v>9661</v>
      </c>
      <c r="B3466" s="2" t="s">
        <v>30</v>
      </c>
      <c r="C3466" s="2">
        <v>5.8</v>
      </c>
    </row>
    <row r="3467" spans="1:3" x14ac:dyDescent="0.25">
      <c r="A3467" s="2" t="s">
        <v>9666</v>
      </c>
      <c r="B3467" s="2" t="s">
        <v>5217</v>
      </c>
      <c r="C3467" s="2">
        <v>7.3</v>
      </c>
    </row>
    <row r="3468" spans="1:3" x14ac:dyDescent="0.25">
      <c r="A3468" s="2" t="s">
        <v>9669</v>
      </c>
      <c r="B3468" s="2" t="s">
        <v>30</v>
      </c>
      <c r="C3468" s="2">
        <v>7</v>
      </c>
    </row>
    <row r="3469" spans="1:3" x14ac:dyDescent="0.25">
      <c r="A3469" s="2" t="s">
        <v>9672</v>
      </c>
      <c r="B3469" s="2" t="s">
        <v>30</v>
      </c>
      <c r="C3469" s="2">
        <v>6.4</v>
      </c>
    </row>
    <row r="3470" spans="1:3" x14ac:dyDescent="0.25">
      <c r="A3470" s="2" t="s">
        <v>9675</v>
      </c>
      <c r="B3470" s="2" t="s">
        <v>30</v>
      </c>
      <c r="C3470" s="2">
        <v>5.6</v>
      </c>
    </row>
    <row r="3471" spans="1:3" x14ac:dyDescent="0.25">
      <c r="A3471" s="2" t="s">
        <v>9679</v>
      </c>
      <c r="B3471" s="2" t="s">
        <v>965</v>
      </c>
      <c r="C3471" s="2">
        <v>8.1999999999999993</v>
      </c>
    </row>
    <row r="3472" spans="1:3" x14ac:dyDescent="0.25">
      <c r="A3472" s="2" t="s">
        <v>9683</v>
      </c>
      <c r="B3472" s="2" t="s">
        <v>5809</v>
      </c>
      <c r="C3472" s="2">
        <v>6.5</v>
      </c>
    </row>
    <row r="3473" spans="1:3" x14ac:dyDescent="0.25">
      <c r="A3473" s="2" t="s">
        <v>9687</v>
      </c>
      <c r="B3473" s="2" t="s">
        <v>30</v>
      </c>
      <c r="C3473" s="2">
        <v>6.4</v>
      </c>
    </row>
    <row r="3474" spans="1:3" x14ac:dyDescent="0.25">
      <c r="A3474" s="2" t="s">
        <v>9689</v>
      </c>
      <c r="B3474" s="2" t="s">
        <v>8394</v>
      </c>
      <c r="C3474" s="2">
        <v>8.1</v>
      </c>
    </row>
    <row r="3475" spans="1:3" x14ac:dyDescent="0.25">
      <c r="A3475" s="2" t="s">
        <v>9693</v>
      </c>
      <c r="B3475" s="2" t="s">
        <v>30</v>
      </c>
      <c r="C3475" s="2">
        <v>5.4</v>
      </c>
    </row>
    <row r="3476" spans="1:3" x14ac:dyDescent="0.25">
      <c r="A3476" s="2" t="s">
        <v>9698</v>
      </c>
      <c r="B3476" s="2" t="s">
        <v>30</v>
      </c>
      <c r="C3476" s="2">
        <v>6.3</v>
      </c>
    </row>
    <row r="3477" spans="1:3" x14ac:dyDescent="0.25">
      <c r="A3477" s="2" t="s">
        <v>9702</v>
      </c>
      <c r="B3477" s="2" t="s">
        <v>30</v>
      </c>
      <c r="C3477" s="2">
        <v>7.8</v>
      </c>
    </row>
    <row r="3478" spans="1:3" x14ac:dyDescent="0.25">
      <c r="A3478" s="2" t="s">
        <v>9706</v>
      </c>
      <c r="B3478" s="2" t="s">
        <v>30</v>
      </c>
      <c r="C3478" s="2">
        <v>6.8</v>
      </c>
    </row>
    <row r="3479" spans="1:3" x14ac:dyDescent="0.25">
      <c r="A3479" s="2" t="s">
        <v>9711</v>
      </c>
      <c r="B3479" s="2" t="s">
        <v>30</v>
      </c>
      <c r="C3479" s="2">
        <v>7.2</v>
      </c>
    </row>
    <row r="3480" spans="1:3" x14ac:dyDescent="0.25">
      <c r="A3480" s="2" t="s">
        <v>9714</v>
      </c>
      <c r="B3480" s="2" t="s">
        <v>30</v>
      </c>
      <c r="C3480" s="2">
        <v>7.1</v>
      </c>
    </row>
    <row r="3481" spans="1:3" x14ac:dyDescent="0.25">
      <c r="A3481" s="2" t="s">
        <v>9716</v>
      </c>
      <c r="B3481" s="2" t="s">
        <v>30</v>
      </c>
      <c r="C3481" s="2">
        <v>6.2</v>
      </c>
    </row>
    <row r="3482" spans="1:3" x14ac:dyDescent="0.25">
      <c r="A3482" s="2" t="s">
        <v>9717</v>
      </c>
      <c r="B3482" s="2" t="s">
        <v>30</v>
      </c>
      <c r="C3482" s="2">
        <v>7.3</v>
      </c>
    </row>
    <row r="3483" spans="1:3" x14ac:dyDescent="0.25">
      <c r="A3483" s="2" t="s">
        <v>9719</v>
      </c>
      <c r="B3483" s="2" t="s">
        <v>30</v>
      </c>
      <c r="C3483" s="2">
        <v>5.9</v>
      </c>
    </row>
    <row r="3484" spans="1:3" x14ac:dyDescent="0.25">
      <c r="A3484" s="2" t="s">
        <v>9723</v>
      </c>
      <c r="B3484" s="2" t="s">
        <v>30</v>
      </c>
      <c r="C3484" s="2">
        <v>7.2</v>
      </c>
    </row>
    <row r="3485" spans="1:3" x14ac:dyDescent="0.25">
      <c r="A3485" s="2" t="s">
        <v>9726</v>
      </c>
      <c r="B3485" s="2" t="s">
        <v>30</v>
      </c>
      <c r="C3485" s="2">
        <v>3.6</v>
      </c>
    </row>
    <row r="3486" spans="1:3" x14ac:dyDescent="0.25">
      <c r="A3486" s="2" t="s">
        <v>9730</v>
      </c>
      <c r="B3486" s="2" t="s">
        <v>30</v>
      </c>
      <c r="C3486" s="2">
        <v>7.7</v>
      </c>
    </row>
    <row r="3487" spans="1:3" x14ac:dyDescent="0.25">
      <c r="A3487" s="2" t="s">
        <v>9732</v>
      </c>
      <c r="B3487" s="2" t="s">
        <v>30</v>
      </c>
      <c r="C3487" s="2">
        <v>7.3</v>
      </c>
    </row>
    <row r="3488" spans="1:3" x14ac:dyDescent="0.25">
      <c r="A3488" s="2" t="s">
        <v>9733</v>
      </c>
      <c r="B3488" s="2" t="s">
        <v>30</v>
      </c>
      <c r="C3488" s="2">
        <v>7.4</v>
      </c>
    </row>
    <row r="3489" spans="1:3" x14ac:dyDescent="0.25">
      <c r="A3489" s="2" t="s">
        <v>9736</v>
      </c>
      <c r="B3489" s="2" t="s">
        <v>30</v>
      </c>
      <c r="C3489" s="2">
        <v>6.6</v>
      </c>
    </row>
    <row r="3490" spans="1:3" x14ac:dyDescent="0.25">
      <c r="A3490" s="2" t="s">
        <v>9738</v>
      </c>
      <c r="B3490" s="2" t="s">
        <v>30</v>
      </c>
      <c r="C3490" s="2">
        <v>6.9</v>
      </c>
    </row>
    <row r="3491" spans="1:3" x14ac:dyDescent="0.25">
      <c r="A3491" s="2" t="s">
        <v>9739</v>
      </c>
      <c r="B3491" s="2" t="s">
        <v>30</v>
      </c>
      <c r="C3491" s="2">
        <v>6.8</v>
      </c>
    </row>
    <row r="3492" spans="1:3" x14ac:dyDescent="0.25">
      <c r="A3492" s="2" t="s">
        <v>9742</v>
      </c>
      <c r="B3492" s="2" t="s">
        <v>30</v>
      </c>
      <c r="C3492" s="2">
        <v>7.3</v>
      </c>
    </row>
    <row r="3493" spans="1:3" x14ac:dyDescent="0.25">
      <c r="A3493" s="2" t="s">
        <v>9745</v>
      </c>
      <c r="B3493" s="2" t="s">
        <v>30</v>
      </c>
      <c r="C3493" s="2">
        <v>7.2</v>
      </c>
    </row>
    <row r="3494" spans="1:3" x14ac:dyDescent="0.25">
      <c r="A3494" s="2" t="s">
        <v>9748</v>
      </c>
      <c r="B3494" s="2" t="s">
        <v>30</v>
      </c>
      <c r="C3494" s="2">
        <v>6.5</v>
      </c>
    </row>
    <row r="3495" spans="1:3" x14ac:dyDescent="0.25">
      <c r="A3495" s="2" t="s">
        <v>9749</v>
      </c>
      <c r="B3495" s="2" t="s">
        <v>30</v>
      </c>
      <c r="C3495" s="2">
        <v>7.7</v>
      </c>
    </row>
    <row r="3496" spans="1:3" x14ac:dyDescent="0.25">
      <c r="A3496" s="2" t="s">
        <v>9750</v>
      </c>
      <c r="B3496" s="2" t="s">
        <v>30</v>
      </c>
      <c r="C3496" s="2">
        <v>8.1</v>
      </c>
    </row>
    <row r="3497" spans="1:3" x14ac:dyDescent="0.25">
      <c r="A3497" s="2" t="s">
        <v>9754</v>
      </c>
      <c r="B3497" s="2" t="s">
        <v>5217</v>
      </c>
      <c r="C3497" s="2">
        <v>7.7</v>
      </c>
    </row>
    <row r="3498" spans="1:3" x14ac:dyDescent="0.25">
      <c r="A3498" s="2" t="s">
        <v>9756</v>
      </c>
      <c r="B3498" s="2" t="s">
        <v>30</v>
      </c>
      <c r="C3498" s="2">
        <v>7.6</v>
      </c>
    </row>
    <row r="3499" spans="1:3" x14ac:dyDescent="0.25">
      <c r="A3499" s="2" t="s">
        <v>9761</v>
      </c>
      <c r="B3499" s="2" t="s">
        <v>30</v>
      </c>
      <c r="C3499" s="2">
        <v>7.3</v>
      </c>
    </row>
    <row r="3500" spans="1:3" x14ac:dyDescent="0.25">
      <c r="A3500" s="2" t="s">
        <v>9763</v>
      </c>
      <c r="B3500" s="2" t="s">
        <v>30</v>
      </c>
      <c r="C3500" s="2">
        <v>7.2</v>
      </c>
    </row>
    <row r="3501" spans="1:3" x14ac:dyDescent="0.25">
      <c r="A3501" s="2" t="s">
        <v>9766</v>
      </c>
      <c r="B3501" s="2" t="s">
        <v>30</v>
      </c>
      <c r="C3501" s="2">
        <v>7.2</v>
      </c>
    </row>
    <row r="3502" spans="1:3" x14ac:dyDescent="0.25">
      <c r="A3502" s="2" t="s">
        <v>9767</v>
      </c>
      <c r="B3502" s="2" t="s">
        <v>30</v>
      </c>
      <c r="C3502" s="2">
        <v>8.1</v>
      </c>
    </row>
    <row r="3503" spans="1:3" x14ac:dyDescent="0.25">
      <c r="A3503" s="2" t="s">
        <v>9771</v>
      </c>
      <c r="B3503" s="2" t="s">
        <v>30</v>
      </c>
      <c r="C3503" s="2">
        <v>7.5</v>
      </c>
    </row>
    <row r="3504" spans="1:3" x14ac:dyDescent="0.25">
      <c r="A3504" s="2" t="s">
        <v>9777</v>
      </c>
      <c r="B3504" s="2" t="s">
        <v>30</v>
      </c>
      <c r="C3504" s="2">
        <v>8.1</v>
      </c>
    </row>
    <row r="3505" spans="1:3" x14ac:dyDescent="0.25">
      <c r="A3505" s="2" t="s">
        <v>9783</v>
      </c>
      <c r="B3505" s="2" t="s">
        <v>30</v>
      </c>
      <c r="C3505" s="2">
        <v>7.8</v>
      </c>
    </row>
    <row r="3506" spans="1:3" x14ac:dyDescent="0.25">
      <c r="A3506" s="2" t="s">
        <v>9785</v>
      </c>
      <c r="B3506" s="2" t="s">
        <v>30</v>
      </c>
      <c r="C3506" s="2">
        <v>7.8</v>
      </c>
    </row>
    <row r="3507" spans="1:3" x14ac:dyDescent="0.25">
      <c r="A3507" s="2" t="s">
        <v>1069</v>
      </c>
      <c r="B3507" s="2" t="s">
        <v>30</v>
      </c>
      <c r="C3507" s="2">
        <v>5.8</v>
      </c>
    </row>
    <row r="3508" spans="1:3" x14ac:dyDescent="0.25">
      <c r="A3508" s="2" t="s">
        <v>9789</v>
      </c>
      <c r="B3508" s="2" t="s">
        <v>30</v>
      </c>
      <c r="C3508" s="2">
        <v>7.6</v>
      </c>
    </row>
    <row r="3509" spans="1:3" x14ac:dyDescent="0.25">
      <c r="A3509" s="2" t="s">
        <v>9791</v>
      </c>
      <c r="B3509" s="2" t="s">
        <v>30</v>
      </c>
      <c r="C3509" s="2">
        <v>7.4</v>
      </c>
    </row>
    <row r="3510" spans="1:3" x14ac:dyDescent="0.25">
      <c r="A3510" s="2" t="s">
        <v>9793</v>
      </c>
      <c r="B3510" s="2" t="s">
        <v>30</v>
      </c>
      <c r="C3510" s="2">
        <v>6.3</v>
      </c>
    </row>
    <row r="3511" spans="1:3" x14ac:dyDescent="0.25">
      <c r="A3511" s="2" t="s">
        <v>9794</v>
      </c>
      <c r="B3511" s="2" t="s">
        <v>30</v>
      </c>
      <c r="C3511" s="2">
        <v>6.9</v>
      </c>
    </row>
    <row r="3512" spans="1:3" x14ac:dyDescent="0.25">
      <c r="A3512" s="2" t="s">
        <v>9795</v>
      </c>
      <c r="B3512" s="2" t="s">
        <v>30</v>
      </c>
      <c r="C3512" s="2">
        <v>8.6</v>
      </c>
    </row>
    <row r="3513" spans="1:3" x14ac:dyDescent="0.25">
      <c r="A3513" s="2" t="s">
        <v>9799</v>
      </c>
      <c r="B3513" s="2" t="s">
        <v>30</v>
      </c>
      <c r="C3513" s="2">
        <v>5.0999999999999996</v>
      </c>
    </row>
    <row r="3514" spans="1:3" x14ac:dyDescent="0.25">
      <c r="A3514" s="2" t="s">
        <v>9801</v>
      </c>
      <c r="B3514" s="2" t="s">
        <v>30</v>
      </c>
      <c r="C3514" s="2">
        <v>6.4</v>
      </c>
    </row>
    <row r="3515" spans="1:3" x14ac:dyDescent="0.25">
      <c r="A3515" s="2" t="s">
        <v>9804</v>
      </c>
      <c r="B3515" s="2" t="s">
        <v>30</v>
      </c>
      <c r="C3515" s="2">
        <v>7.9</v>
      </c>
    </row>
    <row r="3516" spans="1:3" x14ac:dyDescent="0.25">
      <c r="A3516" s="2" t="s">
        <v>9808</v>
      </c>
      <c r="B3516" s="2" t="s">
        <v>30</v>
      </c>
      <c r="C3516" s="2">
        <v>6.9</v>
      </c>
    </row>
    <row r="3517" spans="1:3" x14ac:dyDescent="0.25">
      <c r="A3517" s="2" t="s">
        <v>9810</v>
      </c>
      <c r="B3517" s="2" t="s">
        <v>30</v>
      </c>
      <c r="C3517" s="2">
        <v>7.5</v>
      </c>
    </row>
    <row r="3518" spans="1:3" x14ac:dyDescent="0.25">
      <c r="A3518" s="2" t="s">
        <v>9811</v>
      </c>
      <c r="B3518" s="2" t="s">
        <v>30</v>
      </c>
      <c r="C3518" s="2">
        <v>7.2</v>
      </c>
    </row>
    <row r="3519" spans="1:3" x14ac:dyDescent="0.25">
      <c r="A3519" s="2" t="s">
        <v>9814</v>
      </c>
      <c r="B3519" s="2" t="s">
        <v>30</v>
      </c>
      <c r="C3519" s="2">
        <v>5.8</v>
      </c>
    </row>
    <row r="3520" spans="1:3" x14ac:dyDescent="0.25">
      <c r="A3520" s="2" t="s">
        <v>9816</v>
      </c>
      <c r="B3520" s="2" t="s">
        <v>30</v>
      </c>
      <c r="C3520" s="2">
        <v>2.9</v>
      </c>
    </row>
    <row r="3521" spans="1:3" x14ac:dyDescent="0.25">
      <c r="A3521" s="2" t="s">
        <v>9818</v>
      </c>
      <c r="B3521" s="2" t="s">
        <v>30</v>
      </c>
      <c r="C3521" s="2">
        <v>6.2</v>
      </c>
    </row>
    <row r="3522" spans="1:3" x14ac:dyDescent="0.25">
      <c r="A3522" s="2" t="s">
        <v>9820</v>
      </c>
      <c r="B3522" s="2" t="s">
        <v>30</v>
      </c>
      <c r="C3522" s="2">
        <v>7.3</v>
      </c>
    </row>
    <row r="3523" spans="1:3" x14ac:dyDescent="0.25">
      <c r="A3523" s="2" t="s">
        <v>9821</v>
      </c>
      <c r="B3523" s="2" t="s">
        <v>30</v>
      </c>
      <c r="C3523" s="2">
        <v>6.2</v>
      </c>
    </row>
    <row r="3524" spans="1:3" x14ac:dyDescent="0.25">
      <c r="A3524" s="2" t="s">
        <v>9822</v>
      </c>
      <c r="B3524" s="2" t="s">
        <v>30</v>
      </c>
      <c r="C3524" s="2">
        <v>6.8</v>
      </c>
    </row>
    <row r="3525" spans="1:3" x14ac:dyDescent="0.25">
      <c r="A3525" s="2" t="s">
        <v>9825</v>
      </c>
      <c r="B3525" s="2" t="s">
        <v>30</v>
      </c>
      <c r="C3525" s="2">
        <v>6.1</v>
      </c>
    </row>
    <row r="3526" spans="1:3" x14ac:dyDescent="0.25">
      <c r="A3526" s="2" t="s">
        <v>9827</v>
      </c>
      <c r="B3526" s="2" t="s">
        <v>30</v>
      </c>
      <c r="C3526" s="2">
        <v>7.7</v>
      </c>
    </row>
    <row r="3527" spans="1:3" x14ac:dyDescent="0.25">
      <c r="A3527" s="2" t="s">
        <v>9831</v>
      </c>
      <c r="B3527" s="2" t="s">
        <v>30</v>
      </c>
      <c r="C3527" s="2">
        <v>5.2</v>
      </c>
    </row>
    <row r="3528" spans="1:3" x14ac:dyDescent="0.25">
      <c r="A3528" s="2" t="s">
        <v>9833</v>
      </c>
      <c r="B3528" s="2" t="s">
        <v>30</v>
      </c>
      <c r="C3528" s="2">
        <v>6.8</v>
      </c>
    </row>
    <row r="3529" spans="1:3" x14ac:dyDescent="0.25">
      <c r="A3529" s="2" t="s">
        <v>9838</v>
      </c>
      <c r="B3529" s="2" t="s">
        <v>30</v>
      </c>
      <c r="C3529" s="2">
        <v>6.5</v>
      </c>
    </row>
    <row r="3530" spans="1:3" x14ac:dyDescent="0.25">
      <c r="A3530" s="2" t="s">
        <v>9839</v>
      </c>
      <c r="B3530" s="2" t="s">
        <v>30</v>
      </c>
      <c r="C3530" s="2">
        <v>7</v>
      </c>
    </row>
    <row r="3531" spans="1:3" x14ac:dyDescent="0.25">
      <c r="A3531" s="2" t="s">
        <v>9842</v>
      </c>
      <c r="B3531" s="2" t="s">
        <v>30</v>
      </c>
      <c r="C3531" s="2">
        <v>5.9</v>
      </c>
    </row>
    <row r="3532" spans="1:3" x14ac:dyDescent="0.25">
      <c r="A3532" s="2" t="s">
        <v>9844</v>
      </c>
      <c r="B3532" s="2" t="s">
        <v>30</v>
      </c>
      <c r="C3532" s="2">
        <v>7.1</v>
      </c>
    </row>
    <row r="3533" spans="1:3" x14ac:dyDescent="0.25">
      <c r="A3533" s="2" t="s">
        <v>9846</v>
      </c>
      <c r="B3533" s="2" t="s">
        <v>1783</v>
      </c>
      <c r="C3533" s="2">
        <v>5.5</v>
      </c>
    </row>
    <row r="3534" spans="1:3" x14ac:dyDescent="0.25">
      <c r="A3534" s="2" t="s">
        <v>9849</v>
      </c>
      <c r="B3534" s="2" t="s">
        <v>30</v>
      </c>
      <c r="C3534" s="2">
        <v>7.4</v>
      </c>
    </row>
    <row r="3535" spans="1:3" x14ac:dyDescent="0.25">
      <c r="A3535" s="2" t="s">
        <v>9852</v>
      </c>
      <c r="B3535" s="2" t="s">
        <v>30</v>
      </c>
      <c r="C3535" s="2">
        <v>7.3</v>
      </c>
    </row>
    <row r="3536" spans="1:3" x14ac:dyDescent="0.25">
      <c r="A3536" s="2" t="s">
        <v>9855</v>
      </c>
      <c r="B3536" s="2" t="s">
        <v>30</v>
      </c>
      <c r="C3536" s="2">
        <v>4.5999999999999996</v>
      </c>
    </row>
    <row r="3537" spans="1:3" x14ac:dyDescent="0.25">
      <c r="A3537" s="2" t="s">
        <v>9856</v>
      </c>
      <c r="B3537" s="2" t="s">
        <v>30</v>
      </c>
      <c r="C3537" s="2">
        <v>7.2</v>
      </c>
    </row>
    <row r="3538" spans="1:3" x14ac:dyDescent="0.25">
      <c r="A3538" s="2" t="s">
        <v>9858</v>
      </c>
      <c r="B3538" s="2" t="s">
        <v>30</v>
      </c>
      <c r="C3538" s="2">
        <v>7</v>
      </c>
    </row>
    <row r="3539" spans="1:3" x14ac:dyDescent="0.25">
      <c r="A3539" s="2" t="s">
        <v>9862</v>
      </c>
      <c r="B3539" s="2" t="s">
        <v>30</v>
      </c>
      <c r="C3539" s="2">
        <v>5.0999999999999996</v>
      </c>
    </row>
    <row r="3540" spans="1:3" x14ac:dyDescent="0.25">
      <c r="A3540" s="2" t="s">
        <v>9865</v>
      </c>
      <c r="B3540" s="2" t="s">
        <v>30</v>
      </c>
      <c r="C3540" s="2">
        <v>6.7</v>
      </c>
    </row>
    <row r="3541" spans="1:3" x14ac:dyDescent="0.25">
      <c r="A3541" s="2" t="s">
        <v>9867</v>
      </c>
      <c r="B3541" s="2" t="s">
        <v>30</v>
      </c>
      <c r="C3541" s="2">
        <v>5.3</v>
      </c>
    </row>
    <row r="3542" spans="1:3" x14ac:dyDescent="0.25">
      <c r="A3542" s="2" t="s">
        <v>9871</v>
      </c>
      <c r="B3542" s="2" t="s">
        <v>30</v>
      </c>
      <c r="C3542" s="2">
        <v>7.8</v>
      </c>
    </row>
    <row r="3543" spans="1:3" x14ac:dyDescent="0.25">
      <c r="A3543" s="2" t="s">
        <v>9873</v>
      </c>
      <c r="B3543" s="2" t="s">
        <v>30</v>
      </c>
      <c r="C3543" s="2">
        <v>6.7</v>
      </c>
    </row>
    <row r="3544" spans="1:3" x14ac:dyDescent="0.25">
      <c r="A3544" s="2" t="s">
        <v>9878</v>
      </c>
      <c r="B3544" s="2" t="s">
        <v>30</v>
      </c>
      <c r="C3544" s="2">
        <v>5.4</v>
      </c>
    </row>
    <row r="3545" spans="1:3" x14ac:dyDescent="0.25">
      <c r="A3545" s="2" t="s">
        <v>9880</v>
      </c>
      <c r="B3545" s="2" t="s">
        <v>30</v>
      </c>
      <c r="C3545" s="2">
        <v>7.2</v>
      </c>
    </row>
    <row r="3546" spans="1:3" x14ac:dyDescent="0.25">
      <c r="A3546" s="2" t="s">
        <v>9883</v>
      </c>
      <c r="B3546" s="2" t="s">
        <v>30</v>
      </c>
      <c r="C3546" s="2">
        <v>5.8</v>
      </c>
    </row>
    <row r="3547" spans="1:3" x14ac:dyDescent="0.25">
      <c r="A3547" s="2" t="s">
        <v>9886</v>
      </c>
      <c r="B3547" s="2" t="s">
        <v>30</v>
      </c>
      <c r="C3547" s="2">
        <v>6.4</v>
      </c>
    </row>
    <row r="3548" spans="1:3" x14ac:dyDescent="0.25">
      <c r="A3548" s="2" t="s">
        <v>9891</v>
      </c>
      <c r="B3548" s="2" t="s">
        <v>30</v>
      </c>
      <c r="C3548" s="2">
        <v>8</v>
      </c>
    </row>
    <row r="3549" spans="1:3" x14ac:dyDescent="0.25">
      <c r="A3549" s="2" t="s">
        <v>9893</v>
      </c>
      <c r="B3549" s="2" t="s">
        <v>30</v>
      </c>
      <c r="C3549" s="2">
        <v>7</v>
      </c>
    </row>
    <row r="3550" spans="1:3" x14ac:dyDescent="0.25">
      <c r="A3550" s="2" t="s">
        <v>9898</v>
      </c>
      <c r="B3550" s="2" t="s">
        <v>30</v>
      </c>
      <c r="C3550" s="2">
        <v>7</v>
      </c>
    </row>
    <row r="3551" spans="1:3" x14ac:dyDescent="0.25">
      <c r="A3551" s="2" t="s">
        <v>9901</v>
      </c>
      <c r="B3551" s="2" t="s">
        <v>30</v>
      </c>
      <c r="C3551" s="2">
        <v>6.7</v>
      </c>
    </row>
    <row r="3552" spans="1:3" x14ac:dyDescent="0.25">
      <c r="A3552" s="2" t="s">
        <v>9905</v>
      </c>
      <c r="B3552" s="2" t="s">
        <v>30</v>
      </c>
      <c r="C3552" s="2">
        <v>3.8</v>
      </c>
    </row>
    <row r="3553" spans="1:3" x14ac:dyDescent="0.25">
      <c r="A3553" s="2" t="s">
        <v>9909</v>
      </c>
      <c r="B3553" s="2" t="s">
        <v>30</v>
      </c>
      <c r="C3553" s="2">
        <v>5.7</v>
      </c>
    </row>
    <row r="3554" spans="1:3" x14ac:dyDescent="0.25">
      <c r="A3554" s="2" t="s">
        <v>9912</v>
      </c>
      <c r="B3554" s="2" t="s">
        <v>965</v>
      </c>
      <c r="C3554" s="2">
        <v>6.6</v>
      </c>
    </row>
    <row r="3555" spans="1:3" x14ac:dyDescent="0.25">
      <c r="A3555" s="2" t="s">
        <v>9914</v>
      </c>
      <c r="B3555" s="2" t="s">
        <v>30</v>
      </c>
      <c r="C3555" s="2">
        <v>6.7</v>
      </c>
    </row>
    <row r="3556" spans="1:3" x14ac:dyDescent="0.25">
      <c r="A3556" s="2" t="s">
        <v>9917</v>
      </c>
      <c r="B3556" s="2" t="s">
        <v>30</v>
      </c>
      <c r="C3556" s="2">
        <v>6.2</v>
      </c>
    </row>
    <row r="3557" spans="1:3" x14ac:dyDescent="0.25">
      <c r="A3557" s="2" t="s">
        <v>9919</v>
      </c>
      <c r="B3557" s="2" t="s">
        <v>30</v>
      </c>
      <c r="C3557" s="2">
        <v>6.2</v>
      </c>
    </row>
    <row r="3558" spans="1:3" x14ac:dyDescent="0.25">
      <c r="A3558" s="2" t="s">
        <v>9922</v>
      </c>
      <c r="B3558" s="2" t="s">
        <v>30</v>
      </c>
      <c r="C3558" s="2">
        <v>7.4</v>
      </c>
    </row>
    <row r="3559" spans="1:3" x14ac:dyDescent="0.25">
      <c r="A3559" s="2" t="s">
        <v>9924</v>
      </c>
      <c r="B3559" s="2" t="s">
        <v>30</v>
      </c>
      <c r="C3559" s="2">
        <v>4.7</v>
      </c>
    </row>
    <row r="3560" spans="1:3" x14ac:dyDescent="0.25">
      <c r="A3560" s="2" t="s">
        <v>9927</v>
      </c>
      <c r="B3560" s="2" t="s">
        <v>30</v>
      </c>
      <c r="C3560" s="2">
        <v>8.3000000000000007</v>
      </c>
    </row>
    <row r="3561" spans="1:3" x14ac:dyDescent="0.25">
      <c r="A3561" s="2" t="s">
        <v>9930</v>
      </c>
      <c r="B3561" s="2" t="s">
        <v>30</v>
      </c>
      <c r="C3561" s="2">
        <v>7.2</v>
      </c>
    </row>
    <row r="3562" spans="1:3" x14ac:dyDescent="0.25">
      <c r="A3562" s="2" t="s">
        <v>9933</v>
      </c>
      <c r="B3562" s="2" t="s">
        <v>30</v>
      </c>
      <c r="C3562" s="2">
        <v>5.8</v>
      </c>
    </row>
    <row r="3563" spans="1:3" x14ac:dyDescent="0.25">
      <c r="A3563" s="2" t="s">
        <v>9935</v>
      </c>
      <c r="B3563" s="2" t="s">
        <v>30</v>
      </c>
      <c r="C3563" s="2">
        <v>5.9</v>
      </c>
    </row>
    <row r="3564" spans="1:3" x14ac:dyDescent="0.25">
      <c r="A3564" s="2" t="s">
        <v>9937</v>
      </c>
      <c r="B3564" s="2" t="s">
        <v>30</v>
      </c>
      <c r="C3564" s="2">
        <v>6.3</v>
      </c>
    </row>
    <row r="3565" spans="1:3" x14ac:dyDescent="0.25">
      <c r="A3565" s="2" t="s">
        <v>9938</v>
      </c>
      <c r="B3565" s="2" t="s">
        <v>30</v>
      </c>
      <c r="C3565" s="2">
        <v>7.2</v>
      </c>
    </row>
    <row r="3566" spans="1:3" x14ac:dyDescent="0.25">
      <c r="A3566" s="2" t="s">
        <v>9942</v>
      </c>
      <c r="B3566" s="2" t="s">
        <v>30</v>
      </c>
      <c r="C3566" s="2">
        <v>5.4</v>
      </c>
    </row>
    <row r="3567" spans="1:3" x14ac:dyDescent="0.25">
      <c r="A3567" s="2" t="s">
        <v>9945</v>
      </c>
      <c r="B3567" s="2" t="s">
        <v>30</v>
      </c>
      <c r="C3567" s="2">
        <v>7.3</v>
      </c>
    </row>
    <row r="3568" spans="1:3" x14ac:dyDescent="0.25">
      <c r="A3568" s="2" t="s">
        <v>9948</v>
      </c>
      <c r="B3568" s="2" t="s">
        <v>965</v>
      </c>
      <c r="C3568" s="2">
        <v>7.3</v>
      </c>
    </row>
    <row r="3569" spans="1:3" x14ac:dyDescent="0.25">
      <c r="A3569" s="2" t="s">
        <v>9951</v>
      </c>
      <c r="B3569" s="2" t="s">
        <v>30</v>
      </c>
      <c r="C3569" s="2">
        <v>5.8</v>
      </c>
    </row>
    <row r="3570" spans="1:3" x14ac:dyDescent="0.25">
      <c r="A3570" s="2" t="s">
        <v>3287</v>
      </c>
      <c r="B3570" s="2" t="s">
        <v>30</v>
      </c>
      <c r="C3570" s="2">
        <v>6.1</v>
      </c>
    </row>
    <row r="3571" spans="1:3" x14ac:dyDescent="0.25">
      <c r="A3571" s="2" t="s">
        <v>9956</v>
      </c>
      <c r="B3571" s="2" t="s">
        <v>6192</v>
      </c>
      <c r="C3571" s="2">
        <v>7.1</v>
      </c>
    </row>
    <row r="3572" spans="1:3" x14ac:dyDescent="0.25">
      <c r="A3572" s="2" t="s">
        <v>9960</v>
      </c>
      <c r="B3572" s="2" t="s">
        <v>30</v>
      </c>
      <c r="C3572" s="2">
        <v>7.9</v>
      </c>
    </row>
    <row r="3573" spans="1:3" x14ac:dyDescent="0.25">
      <c r="A3573" s="2" t="s">
        <v>9963</v>
      </c>
      <c r="B3573" s="2" t="s">
        <v>30</v>
      </c>
      <c r="C3573" s="2">
        <v>5.4</v>
      </c>
    </row>
    <row r="3574" spans="1:3" x14ac:dyDescent="0.25">
      <c r="A3574" s="2" t="s">
        <v>9967</v>
      </c>
      <c r="B3574" s="2" t="s">
        <v>7707</v>
      </c>
      <c r="C3574" s="2">
        <v>7.1</v>
      </c>
    </row>
    <row r="3575" spans="1:3" x14ac:dyDescent="0.25">
      <c r="A3575" s="2" t="s">
        <v>9970</v>
      </c>
      <c r="B3575" s="2" t="s">
        <v>30</v>
      </c>
      <c r="C3575" s="2">
        <v>6.4</v>
      </c>
    </row>
    <row r="3576" spans="1:3" x14ac:dyDescent="0.25">
      <c r="A3576" s="2" t="s">
        <v>9972</v>
      </c>
      <c r="B3576" s="2" t="s">
        <v>30</v>
      </c>
      <c r="C3576" s="2">
        <v>6.7</v>
      </c>
    </row>
    <row r="3577" spans="1:3" x14ac:dyDescent="0.25">
      <c r="A3577" s="2" t="s">
        <v>9974</v>
      </c>
      <c r="B3577" s="2" t="s">
        <v>30</v>
      </c>
      <c r="C3577" s="2">
        <v>6.9</v>
      </c>
    </row>
    <row r="3578" spans="1:3" x14ac:dyDescent="0.25">
      <c r="A3578" s="2" t="s">
        <v>9978</v>
      </c>
      <c r="B3578" s="2" t="s">
        <v>30</v>
      </c>
      <c r="C3578" s="2">
        <v>2.1</v>
      </c>
    </row>
    <row r="3579" spans="1:3" x14ac:dyDescent="0.25">
      <c r="A3579" s="2" t="s">
        <v>9983</v>
      </c>
      <c r="B3579" s="2" t="s">
        <v>3447</v>
      </c>
      <c r="C3579" s="2">
        <v>4.3</v>
      </c>
    </row>
    <row r="3580" spans="1:3" x14ac:dyDescent="0.25">
      <c r="A3580" s="2" t="s">
        <v>9987</v>
      </c>
      <c r="B3580" s="2" t="s">
        <v>1783</v>
      </c>
      <c r="C3580" s="2">
        <v>6.6</v>
      </c>
    </row>
    <row r="3581" spans="1:3" x14ac:dyDescent="0.25">
      <c r="A3581" s="2" t="s">
        <v>9992</v>
      </c>
      <c r="B3581" s="2" t="s">
        <v>30</v>
      </c>
      <c r="C3581" s="2">
        <v>3.4</v>
      </c>
    </row>
    <row r="3582" spans="1:3" x14ac:dyDescent="0.25">
      <c r="A3582" s="2" t="s">
        <v>9994</v>
      </c>
      <c r="B3582" s="2" t="s">
        <v>30</v>
      </c>
      <c r="C3582" s="2">
        <v>8.3000000000000007</v>
      </c>
    </row>
    <row r="3583" spans="1:3" x14ac:dyDescent="0.25">
      <c r="A3583" s="2" t="s">
        <v>9995</v>
      </c>
      <c r="B3583" s="2" t="s">
        <v>30</v>
      </c>
      <c r="C3583" s="2">
        <v>7.2</v>
      </c>
    </row>
    <row r="3584" spans="1:3" x14ac:dyDescent="0.25">
      <c r="A3584" s="2" t="s">
        <v>9997</v>
      </c>
      <c r="B3584" s="2" t="s">
        <v>30</v>
      </c>
      <c r="C3584" s="2">
        <v>5.6</v>
      </c>
    </row>
    <row r="3585" spans="1:3" x14ac:dyDescent="0.25">
      <c r="A3585" s="2" t="s">
        <v>9998</v>
      </c>
      <c r="B3585" s="2" t="s">
        <v>30</v>
      </c>
      <c r="C3585" s="2">
        <v>7.7</v>
      </c>
    </row>
    <row r="3586" spans="1:3" x14ac:dyDescent="0.25">
      <c r="A3586" s="2" t="s">
        <v>10000</v>
      </c>
      <c r="B3586" s="2" t="s">
        <v>30</v>
      </c>
      <c r="C3586" s="2">
        <v>6.6</v>
      </c>
    </row>
    <row r="3587" spans="1:3" x14ac:dyDescent="0.25">
      <c r="A3587" s="2" t="s">
        <v>10003</v>
      </c>
      <c r="B3587" s="2" t="s">
        <v>30</v>
      </c>
      <c r="C3587" s="2">
        <v>7.6</v>
      </c>
    </row>
    <row r="3588" spans="1:3" x14ac:dyDescent="0.25">
      <c r="A3588" s="2" t="s">
        <v>10005</v>
      </c>
      <c r="B3588" s="2" t="s">
        <v>30</v>
      </c>
      <c r="C3588" s="2">
        <v>7.4</v>
      </c>
    </row>
    <row r="3589" spans="1:3" x14ac:dyDescent="0.25">
      <c r="A3589" s="2" t="s">
        <v>10006</v>
      </c>
      <c r="B3589" s="2" t="s">
        <v>30</v>
      </c>
      <c r="C3589" s="2">
        <v>7.1</v>
      </c>
    </row>
    <row r="3590" spans="1:3" x14ac:dyDescent="0.25">
      <c r="A3590" s="2" t="s">
        <v>10010</v>
      </c>
      <c r="B3590" s="2" t="s">
        <v>30</v>
      </c>
      <c r="C3590" s="2">
        <v>3.4</v>
      </c>
    </row>
    <row r="3591" spans="1:3" x14ac:dyDescent="0.25">
      <c r="A3591" s="2" t="s">
        <v>10014</v>
      </c>
      <c r="B3591" s="2" t="s">
        <v>965</v>
      </c>
      <c r="C3591" s="2">
        <v>7.9</v>
      </c>
    </row>
    <row r="3592" spans="1:3" x14ac:dyDescent="0.25">
      <c r="A3592" s="2" t="s">
        <v>10018</v>
      </c>
      <c r="B3592" s="2" t="s">
        <v>30</v>
      </c>
      <c r="C3592" s="2">
        <v>6.7</v>
      </c>
    </row>
    <row r="3593" spans="1:3" x14ac:dyDescent="0.25">
      <c r="A3593" s="2" t="s">
        <v>10021</v>
      </c>
      <c r="B3593" s="2" t="s">
        <v>30</v>
      </c>
      <c r="C3593" s="2">
        <v>6.6</v>
      </c>
    </row>
    <row r="3594" spans="1:3" x14ac:dyDescent="0.25">
      <c r="A3594" s="2" t="s">
        <v>10023</v>
      </c>
      <c r="B3594" s="2" t="s">
        <v>30</v>
      </c>
      <c r="C3594" s="2">
        <v>7.9</v>
      </c>
    </row>
    <row r="3595" spans="1:3" x14ac:dyDescent="0.25">
      <c r="A3595" s="2" t="s">
        <v>10026</v>
      </c>
      <c r="B3595" s="2" t="s">
        <v>30</v>
      </c>
      <c r="C3595" s="2">
        <v>4.9000000000000004</v>
      </c>
    </row>
    <row r="3596" spans="1:3" x14ac:dyDescent="0.25">
      <c r="A3596" s="2" t="s">
        <v>10030</v>
      </c>
      <c r="B3596" s="2" t="s">
        <v>965</v>
      </c>
      <c r="C3596" s="2">
        <v>7.2</v>
      </c>
    </row>
    <row r="3597" spans="1:3" x14ac:dyDescent="0.25">
      <c r="A3597" s="2" t="s">
        <v>10033</v>
      </c>
      <c r="B3597" s="2" t="s">
        <v>965</v>
      </c>
      <c r="C3597" s="2">
        <v>7.4</v>
      </c>
    </row>
    <row r="3598" spans="1:3" x14ac:dyDescent="0.25">
      <c r="A3598" s="2" t="s">
        <v>10037</v>
      </c>
      <c r="B3598" s="2" t="s">
        <v>466</v>
      </c>
      <c r="C3598" s="2">
        <v>6.1</v>
      </c>
    </row>
    <row r="3599" spans="1:3" x14ac:dyDescent="0.25">
      <c r="A3599" s="2" t="s">
        <v>10041</v>
      </c>
      <c r="B3599" s="2" t="s">
        <v>3447</v>
      </c>
      <c r="C3599" s="2">
        <v>8.4</v>
      </c>
    </row>
    <row r="3600" spans="1:3" x14ac:dyDescent="0.25">
      <c r="A3600" s="2" t="s">
        <v>10044</v>
      </c>
      <c r="B3600" s="2" t="s">
        <v>30</v>
      </c>
      <c r="C3600" s="2">
        <v>6.2</v>
      </c>
    </row>
    <row r="3601" spans="1:3" x14ac:dyDescent="0.25">
      <c r="A3601" s="2" t="s">
        <v>10048</v>
      </c>
      <c r="B3601" s="2" t="s">
        <v>30</v>
      </c>
      <c r="C3601" s="2">
        <v>5.3</v>
      </c>
    </row>
    <row r="3602" spans="1:3" x14ac:dyDescent="0.25">
      <c r="A3602" s="2" t="s">
        <v>10050</v>
      </c>
      <c r="B3602" s="2" t="s">
        <v>30</v>
      </c>
      <c r="C3602" s="2">
        <v>5</v>
      </c>
    </row>
    <row r="3603" spans="1:3" x14ac:dyDescent="0.25">
      <c r="A3603" s="2" t="s">
        <v>10053</v>
      </c>
      <c r="B3603" s="2" t="s">
        <v>30</v>
      </c>
      <c r="C3603" s="2">
        <v>7.7</v>
      </c>
    </row>
    <row r="3604" spans="1:3" x14ac:dyDescent="0.25">
      <c r="A3604" s="2" t="s">
        <v>10056</v>
      </c>
      <c r="B3604" s="2" t="s">
        <v>10058</v>
      </c>
      <c r="C3604" s="2">
        <v>7.6</v>
      </c>
    </row>
    <row r="3605" spans="1:3" x14ac:dyDescent="0.25">
      <c r="A3605" s="2" t="s">
        <v>10061</v>
      </c>
      <c r="B3605" s="2" t="s">
        <v>30</v>
      </c>
      <c r="C3605" s="2">
        <v>6.3</v>
      </c>
    </row>
    <row r="3606" spans="1:3" x14ac:dyDescent="0.25">
      <c r="A3606" s="2" t="s">
        <v>10064</v>
      </c>
      <c r="B3606" s="2" t="s">
        <v>30</v>
      </c>
      <c r="C3606" s="2">
        <v>7.6</v>
      </c>
    </row>
    <row r="3607" spans="1:3" x14ac:dyDescent="0.25">
      <c r="A3607" s="2" t="s">
        <v>10067</v>
      </c>
      <c r="B3607" s="2" t="s">
        <v>30</v>
      </c>
      <c r="C3607" s="2">
        <v>5.6</v>
      </c>
    </row>
    <row r="3608" spans="1:3" x14ac:dyDescent="0.25">
      <c r="A3608" s="2" t="s">
        <v>10070</v>
      </c>
      <c r="B3608" s="2" t="s">
        <v>30</v>
      </c>
      <c r="C3608" s="2">
        <v>7.3</v>
      </c>
    </row>
    <row r="3609" spans="1:3" x14ac:dyDescent="0.25">
      <c r="A3609" s="2" t="s">
        <v>10074</v>
      </c>
      <c r="B3609" s="2" t="s">
        <v>3447</v>
      </c>
      <c r="C3609" s="2">
        <v>6.2</v>
      </c>
    </row>
    <row r="3610" spans="1:3" x14ac:dyDescent="0.25">
      <c r="A3610" s="2" t="s">
        <v>10076</v>
      </c>
      <c r="B3610" s="2" t="s">
        <v>30</v>
      </c>
      <c r="C3610" s="2">
        <v>6.6</v>
      </c>
    </row>
    <row r="3611" spans="1:3" x14ac:dyDescent="0.25">
      <c r="A3611" s="2" t="s">
        <v>10077</v>
      </c>
      <c r="B3611" s="2" t="s">
        <v>30</v>
      </c>
      <c r="C3611" s="2">
        <v>6.6</v>
      </c>
    </row>
    <row r="3612" spans="1:3" x14ac:dyDescent="0.25">
      <c r="A3612" s="2" t="s">
        <v>10080</v>
      </c>
      <c r="B3612" s="2" t="s">
        <v>30</v>
      </c>
      <c r="C3612" s="2">
        <v>7.3</v>
      </c>
    </row>
    <row r="3613" spans="1:3" x14ac:dyDescent="0.25">
      <c r="A3613" s="2" t="s">
        <v>10083</v>
      </c>
      <c r="B3613" s="2" t="s">
        <v>30</v>
      </c>
      <c r="C3613" s="2">
        <v>6.6</v>
      </c>
    </row>
    <row r="3614" spans="1:3" x14ac:dyDescent="0.25">
      <c r="A3614" s="2" t="s">
        <v>10086</v>
      </c>
      <c r="B3614" s="2" t="s">
        <v>30</v>
      </c>
      <c r="C3614" s="2">
        <v>6.9</v>
      </c>
    </row>
    <row r="3615" spans="1:3" x14ac:dyDescent="0.25">
      <c r="A3615" s="2" t="s">
        <v>10088</v>
      </c>
      <c r="B3615" s="2" t="s">
        <v>30</v>
      </c>
      <c r="C3615" s="2">
        <v>5.8</v>
      </c>
    </row>
    <row r="3616" spans="1:3" x14ac:dyDescent="0.25">
      <c r="A3616" s="2" t="s">
        <v>10091</v>
      </c>
      <c r="B3616" s="2" t="s">
        <v>30</v>
      </c>
      <c r="C3616" s="2">
        <v>4.4000000000000004</v>
      </c>
    </row>
    <row r="3617" spans="1:3" x14ac:dyDescent="0.25">
      <c r="A3617" s="2" t="s">
        <v>10094</v>
      </c>
      <c r="B3617" s="2" t="s">
        <v>30</v>
      </c>
      <c r="C3617" s="2">
        <v>6.6</v>
      </c>
    </row>
    <row r="3618" spans="1:3" x14ac:dyDescent="0.25">
      <c r="A3618" s="2" t="s">
        <v>8688</v>
      </c>
      <c r="B3618" s="2" t="s">
        <v>30</v>
      </c>
      <c r="C3618" s="2">
        <v>7.1</v>
      </c>
    </row>
    <row r="3619" spans="1:3" x14ac:dyDescent="0.25">
      <c r="A3619" s="2" t="s">
        <v>10098</v>
      </c>
      <c r="B3619" s="2" t="s">
        <v>1783</v>
      </c>
      <c r="C3619" s="2">
        <v>7.6</v>
      </c>
    </row>
    <row r="3620" spans="1:3" x14ac:dyDescent="0.25">
      <c r="A3620" s="2" t="s">
        <v>10102</v>
      </c>
      <c r="B3620" s="2" t="s">
        <v>30</v>
      </c>
      <c r="C3620" s="2">
        <v>4.5999999999999996</v>
      </c>
    </row>
    <row r="3621" spans="1:3" x14ac:dyDescent="0.25">
      <c r="A3621" s="2" t="s">
        <v>10105</v>
      </c>
      <c r="B3621" s="2" t="s">
        <v>30</v>
      </c>
      <c r="C3621" s="2">
        <v>6.8</v>
      </c>
    </row>
    <row r="3622" spans="1:3" x14ac:dyDescent="0.25">
      <c r="A3622" s="2" t="s">
        <v>10107</v>
      </c>
      <c r="B3622" s="2" t="s">
        <v>30</v>
      </c>
      <c r="C3622" s="2">
        <v>7.1</v>
      </c>
    </row>
    <row r="3623" spans="1:3" x14ac:dyDescent="0.25">
      <c r="A3623" s="2" t="s">
        <v>10109</v>
      </c>
      <c r="B3623" s="2" t="s">
        <v>30</v>
      </c>
      <c r="C3623" s="2">
        <v>4.9000000000000004</v>
      </c>
    </row>
    <row r="3624" spans="1:3" x14ac:dyDescent="0.25">
      <c r="A3624" s="2" t="s">
        <v>10111</v>
      </c>
      <c r="B3624" s="2" t="s">
        <v>30</v>
      </c>
      <c r="C3624" s="2">
        <v>7.3</v>
      </c>
    </row>
    <row r="3625" spans="1:3" x14ac:dyDescent="0.25">
      <c r="A3625" s="2" t="s">
        <v>10114</v>
      </c>
      <c r="B3625" s="2" t="s">
        <v>30</v>
      </c>
      <c r="C3625" s="2">
        <v>7.2</v>
      </c>
    </row>
    <row r="3626" spans="1:3" x14ac:dyDescent="0.25">
      <c r="A3626" s="2" t="s">
        <v>10119</v>
      </c>
      <c r="B3626" s="2" t="s">
        <v>30</v>
      </c>
      <c r="C3626" s="2">
        <v>5</v>
      </c>
    </row>
    <row r="3627" spans="1:3" x14ac:dyDescent="0.25">
      <c r="A3627" s="2" t="s">
        <v>10121</v>
      </c>
      <c r="B3627" s="2" t="s">
        <v>30</v>
      </c>
      <c r="C3627" s="2">
        <v>8.1999999999999993</v>
      </c>
    </row>
    <row r="3628" spans="1:3" x14ac:dyDescent="0.25">
      <c r="A3628" s="2" t="s">
        <v>10122</v>
      </c>
      <c r="B3628" s="2" t="s">
        <v>30</v>
      </c>
      <c r="C3628" s="2">
        <v>8</v>
      </c>
    </row>
    <row r="3629" spans="1:3" x14ac:dyDescent="0.25">
      <c r="A3629" s="2" t="s">
        <v>10124</v>
      </c>
      <c r="B3629" s="2" t="s">
        <v>30</v>
      </c>
      <c r="C3629" s="2">
        <v>5.2</v>
      </c>
    </row>
    <row r="3630" spans="1:3" x14ac:dyDescent="0.25">
      <c r="A3630" s="2" t="s">
        <v>10125</v>
      </c>
      <c r="B3630" s="2" t="s">
        <v>30</v>
      </c>
      <c r="C3630" s="2">
        <v>8.5</v>
      </c>
    </row>
    <row r="3631" spans="1:3" x14ac:dyDescent="0.25">
      <c r="A3631" s="2" t="s">
        <v>10129</v>
      </c>
      <c r="B3631" s="2" t="s">
        <v>30</v>
      </c>
      <c r="C3631" s="2">
        <v>6.5</v>
      </c>
    </row>
    <row r="3632" spans="1:3" x14ac:dyDescent="0.25">
      <c r="A3632" s="2" t="s">
        <v>10131</v>
      </c>
      <c r="B3632" s="2" t="s">
        <v>30</v>
      </c>
      <c r="C3632" s="2">
        <v>7.4</v>
      </c>
    </row>
    <row r="3633" spans="1:3" x14ac:dyDescent="0.25">
      <c r="A3633" s="2" t="s">
        <v>10133</v>
      </c>
      <c r="B3633" s="2" t="s">
        <v>30</v>
      </c>
      <c r="C3633" s="2">
        <v>7.7</v>
      </c>
    </row>
    <row r="3634" spans="1:3" x14ac:dyDescent="0.25">
      <c r="A3634" s="2" t="s">
        <v>10135</v>
      </c>
      <c r="B3634" s="2" t="s">
        <v>30</v>
      </c>
      <c r="C3634" s="2">
        <v>7.4</v>
      </c>
    </row>
    <row r="3635" spans="1:3" x14ac:dyDescent="0.25">
      <c r="A3635" s="2" t="s">
        <v>10138</v>
      </c>
      <c r="B3635" s="2" t="s">
        <v>30</v>
      </c>
      <c r="C3635" s="2">
        <v>5.0999999999999996</v>
      </c>
    </row>
    <row r="3636" spans="1:3" x14ac:dyDescent="0.25">
      <c r="A3636" s="2" t="s">
        <v>10142</v>
      </c>
      <c r="B3636" s="2" t="s">
        <v>30</v>
      </c>
      <c r="C3636" s="2">
        <v>7.3</v>
      </c>
    </row>
    <row r="3637" spans="1:3" x14ac:dyDescent="0.25">
      <c r="A3637" s="2" t="s">
        <v>10146</v>
      </c>
      <c r="B3637" s="2" t="s">
        <v>30</v>
      </c>
      <c r="C3637" s="2">
        <v>5</v>
      </c>
    </row>
    <row r="3638" spans="1:3" x14ac:dyDescent="0.25">
      <c r="A3638" s="2" t="s">
        <v>10149</v>
      </c>
      <c r="B3638" s="2" t="s">
        <v>30</v>
      </c>
      <c r="C3638" s="2">
        <v>7.2</v>
      </c>
    </row>
    <row r="3639" spans="1:3" x14ac:dyDescent="0.25">
      <c r="A3639" s="2" t="s">
        <v>10152</v>
      </c>
      <c r="B3639" s="2" t="s">
        <v>30</v>
      </c>
      <c r="C3639" s="2">
        <v>6.7</v>
      </c>
    </row>
    <row r="3640" spans="1:3" x14ac:dyDescent="0.25">
      <c r="A3640" s="2" t="s">
        <v>10155</v>
      </c>
      <c r="B3640" s="2" t="s">
        <v>30</v>
      </c>
      <c r="C3640" s="2">
        <v>6.4</v>
      </c>
    </row>
    <row r="3641" spans="1:3" x14ac:dyDescent="0.25">
      <c r="A3641" s="2" t="s">
        <v>10156</v>
      </c>
      <c r="B3641" s="2" t="s">
        <v>30</v>
      </c>
      <c r="C3641" s="2">
        <v>7.1</v>
      </c>
    </row>
    <row r="3642" spans="1:3" x14ac:dyDescent="0.25">
      <c r="A3642" s="2" t="s">
        <v>10159</v>
      </c>
      <c r="B3642" s="2" t="s">
        <v>30</v>
      </c>
      <c r="C3642" s="2">
        <v>5.6</v>
      </c>
    </row>
    <row r="3643" spans="1:3" x14ac:dyDescent="0.25">
      <c r="A3643" s="2" t="s">
        <v>8471</v>
      </c>
      <c r="B3643" s="2" t="s">
        <v>30</v>
      </c>
      <c r="C3643" s="2">
        <v>6.2</v>
      </c>
    </row>
    <row r="3644" spans="1:3" x14ac:dyDescent="0.25">
      <c r="A3644" s="2" t="s">
        <v>10162</v>
      </c>
      <c r="B3644" s="2" t="s">
        <v>30</v>
      </c>
      <c r="C3644" s="2">
        <v>6.1</v>
      </c>
    </row>
    <row r="3645" spans="1:3" x14ac:dyDescent="0.25">
      <c r="A3645" s="2" t="s">
        <v>10165</v>
      </c>
      <c r="B3645" s="2" t="s">
        <v>1783</v>
      </c>
      <c r="C3645" s="2">
        <v>5.2</v>
      </c>
    </row>
    <row r="3646" spans="1:3" x14ac:dyDescent="0.25">
      <c r="A3646" s="2" t="s">
        <v>10166</v>
      </c>
      <c r="B3646" s="2" t="s">
        <v>30</v>
      </c>
      <c r="C3646" s="2">
        <v>7.3</v>
      </c>
    </row>
    <row r="3647" spans="1:3" x14ac:dyDescent="0.25">
      <c r="A3647" s="2" t="s">
        <v>10168</v>
      </c>
      <c r="B3647" s="2" t="s">
        <v>30</v>
      </c>
      <c r="C3647" s="2">
        <v>7.5</v>
      </c>
    </row>
    <row r="3648" spans="1:3" x14ac:dyDescent="0.25">
      <c r="A3648" s="2" t="s">
        <v>10171</v>
      </c>
      <c r="B3648" s="2" t="s">
        <v>30</v>
      </c>
      <c r="C3648" s="2">
        <v>6.6</v>
      </c>
    </row>
    <row r="3649" spans="1:3" x14ac:dyDescent="0.25">
      <c r="A3649" s="2" t="s">
        <v>10174</v>
      </c>
      <c r="B3649" s="2" t="s">
        <v>30</v>
      </c>
      <c r="C3649" s="2">
        <v>6.4</v>
      </c>
    </row>
    <row r="3650" spans="1:3" x14ac:dyDescent="0.25">
      <c r="A3650" s="2" t="s">
        <v>10179</v>
      </c>
      <c r="B3650" s="2" t="s">
        <v>30</v>
      </c>
      <c r="C3650" s="2">
        <v>4.5</v>
      </c>
    </row>
    <row r="3651" spans="1:3" x14ac:dyDescent="0.25">
      <c r="A3651" s="2" t="s">
        <v>10181</v>
      </c>
      <c r="B3651" s="2" t="s">
        <v>30</v>
      </c>
      <c r="C3651" s="2">
        <v>6.6</v>
      </c>
    </row>
    <row r="3652" spans="1:3" x14ac:dyDescent="0.25">
      <c r="A3652" s="2" t="s">
        <v>10182</v>
      </c>
      <c r="B3652" s="2" t="s">
        <v>30</v>
      </c>
      <c r="C3652" s="2">
        <v>5.3</v>
      </c>
    </row>
    <row r="3653" spans="1:3" x14ac:dyDescent="0.25">
      <c r="A3653" s="2" t="s">
        <v>10186</v>
      </c>
      <c r="B3653" s="2" t="s">
        <v>30</v>
      </c>
      <c r="C3653" s="2">
        <v>4.9000000000000004</v>
      </c>
    </row>
    <row r="3654" spans="1:3" x14ac:dyDescent="0.25">
      <c r="A3654" s="2" t="s">
        <v>10188</v>
      </c>
      <c r="B3654" s="2" t="s">
        <v>1783</v>
      </c>
      <c r="C3654" s="2">
        <v>7.7</v>
      </c>
    </row>
    <row r="3655" spans="1:3" x14ac:dyDescent="0.25">
      <c r="A3655" s="2" t="s">
        <v>10191</v>
      </c>
      <c r="B3655" s="2" t="s">
        <v>30</v>
      </c>
      <c r="C3655" s="2">
        <v>8</v>
      </c>
    </row>
    <row r="3656" spans="1:3" x14ac:dyDescent="0.25">
      <c r="A3656" s="2" t="s">
        <v>10194</v>
      </c>
      <c r="B3656" s="2" t="s">
        <v>30</v>
      </c>
      <c r="C3656" s="2">
        <v>3.8</v>
      </c>
    </row>
    <row r="3657" spans="1:3" x14ac:dyDescent="0.25">
      <c r="A3657" s="2" t="s">
        <v>10195</v>
      </c>
      <c r="B3657" s="2" t="s">
        <v>30</v>
      </c>
      <c r="C3657" s="2">
        <v>7.6</v>
      </c>
    </row>
    <row r="3658" spans="1:3" x14ac:dyDescent="0.25">
      <c r="A3658" s="2" t="s">
        <v>10198</v>
      </c>
      <c r="B3658" s="2" t="s">
        <v>30</v>
      </c>
      <c r="C3658" s="2">
        <v>5.9</v>
      </c>
    </row>
    <row r="3659" spans="1:3" x14ac:dyDescent="0.25">
      <c r="A3659" s="2" t="s">
        <v>10202</v>
      </c>
      <c r="B3659" s="2" t="s">
        <v>30</v>
      </c>
      <c r="C3659" s="2">
        <v>6.2</v>
      </c>
    </row>
    <row r="3660" spans="1:3" x14ac:dyDescent="0.25">
      <c r="A3660" s="2" t="s">
        <v>10204</v>
      </c>
      <c r="B3660" s="2" t="s">
        <v>30</v>
      </c>
      <c r="C3660" s="2">
        <v>7.2</v>
      </c>
    </row>
    <row r="3661" spans="1:3" x14ac:dyDescent="0.25">
      <c r="A3661" s="2" t="s">
        <v>10207</v>
      </c>
      <c r="B3661" s="2" t="s">
        <v>30</v>
      </c>
      <c r="C3661" s="2">
        <v>6.3</v>
      </c>
    </row>
    <row r="3662" spans="1:3" x14ac:dyDescent="0.25">
      <c r="A3662" s="2" t="s">
        <v>10211</v>
      </c>
      <c r="B3662" s="2" t="s">
        <v>30</v>
      </c>
      <c r="C3662" s="2">
        <v>5.2</v>
      </c>
    </row>
    <row r="3663" spans="1:3" x14ac:dyDescent="0.25">
      <c r="A3663" s="2" t="s">
        <v>10214</v>
      </c>
      <c r="B3663" s="2" t="s">
        <v>30</v>
      </c>
      <c r="C3663" s="2">
        <v>6.9</v>
      </c>
    </row>
    <row r="3664" spans="1:3" x14ac:dyDescent="0.25">
      <c r="A3664" s="2" t="s">
        <v>10217</v>
      </c>
      <c r="B3664" s="2" t="s">
        <v>30</v>
      </c>
      <c r="C3664" s="2">
        <v>6.8</v>
      </c>
    </row>
    <row r="3665" spans="1:3" x14ac:dyDescent="0.25">
      <c r="A3665" s="2" t="s">
        <v>10221</v>
      </c>
      <c r="B3665" s="2" t="s">
        <v>30</v>
      </c>
      <c r="C3665" s="2">
        <v>6.2</v>
      </c>
    </row>
    <row r="3666" spans="1:3" x14ac:dyDescent="0.25">
      <c r="A3666" s="2" t="s">
        <v>10224</v>
      </c>
      <c r="B3666" s="2" t="s">
        <v>30</v>
      </c>
      <c r="C3666" s="2">
        <v>6.2</v>
      </c>
    </row>
    <row r="3667" spans="1:3" x14ac:dyDescent="0.25">
      <c r="A3667" s="2" t="s">
        <v>10227</v>
      </c>
      <c r="B3667" s="2" t="s">
        <v>30</v>
      </c>
      <c r="C3667" s="2">
        <v>3.5</v>
      </c>
    </row>
    <row r="3668" spans="1:3" x14ac:dyDescent="0.25">
      <c r="A3668" s="2" t="s">
        <v>10228</v>
      </c>
      <c r="B3668" s="2" t="s">
        <v>30</v>
      </c>
      <c r="C3668" s="2">
        <v>6.1</v>
      </c>
    </row>
    <row r="3669" spans="1:3" x14ac:dyDescent="0.25">
      <c r="A3669" s="2" t="s">
        <v>10232</v>
      </c>
      <c r="B3669" s="2" t="s">
        <v>30</v>
      </c>
      <c r="C3669" s="2">
        <v>6.6</v>
      </c>
    </row>
    <row r="3670" spans="1:3" x14ac:dyDescent="0.25">
      <c r="A3670" s="2" t="s">
        <v>10234</v>
      </c>
      <c r="B3670" s="2" t="s">
        <v>30</v>
      </c>
      <c r="C3670" s="2">
        <v>4.5</v>
      </c>
    </row>
    <row r="3671" spans="1:3" x14ac:dyDescent="0.25">
      <c r="A3671" s="2" t="s">
        <v>10239</v>
      </c>
      <c r="B3671" s="2" t="s">
        <v>30</v>
      </c>
      <c r="C3671" s="2">
        <v>5.9</v>
      </c>
    </row>
    <row r="3672" spans="1:3" x14ac:dyDescent="0.25">
      <c r="A3672" s="2" t="s">
        <v>10242</v>
      </c>
      <c r="B3672" s="2" t="s">
        <v>30</v>
      </c>
      <c r="C3672" s="2">
        <v>6.9</v>
      </c>
    </row>
    <row r="3673" spans="1:3" x14ac:dyDescent="0.25">
      <c r="A3673" s="2" t="s">
        <v>10245</v>
      </c>
      <c r="B3673" s="2" t="s">
        <v>965</v>
      </c>
      <c r="C3673" s="2">
        <v>7.7</v>
      </c>
    </row>
    <row r="3674" spans="1:3" x14ac:dyDescent="0.25">
      <c r="A3674" s="2" t="s">
        <v>10247</v>
      </c>
      <c r="B3674" s="2" t="s">
        <v>30</v>
      </c>
      <c r="C3674" s="2">
        <v>6.6</v>
      </c>
    </row>
    <row r="3675" spans="1:3" x14ac:dyDescent="0.25">
      <c r="A3675" s="2" t="s">
        <v>10250</v>
      </c>
      <c r="B3675" s="2" t="s">
        <v>30</v>
      </c>
      <c r="C3675" s="2">
        <v>5.3</v>
      </c>
    </row>
    <row r="3676" spans="1:3" x14ac:dyDescent="0.25">
      <c r="A3676" s="2" t="s">
        <v>10251</v>
      </c>
      <c r="B3676" s="2" t="s">
        <v>30</v>
      </c>
      <c r="C3676" s="2">
        <v>6.3</v>
      </c>
    </row>
    <row r="3677" spans="1:3" x14ac:dyDescent="0.25">
      <c r="A3677" s="2" t="s">
        <v>10253</v>
      </c>
      <c r="B3677" s="2" t="s">
        <v>30</v>
      </c>
      <c r="C3677" s="2">
        <v>7</v>
      </c>
    </row>
    <row r="3678" spans="1:3" x14ac:dyDescent="0.25">
      <c r="A3678" s="2" t="s">
        <v>10256</v>
      </c>
      <c r="B3678" s="2" t="s">
        <v>30</v>
      </c>
      <c r="C3678" s="2">
        <v>7</v>
      </c>
    </row>
    <row r="3679" spans="1:3" x14ac:dyDescent="0.25">
      <c r="A3679" s="2" t="s">
        <v>10258</v>
      </c>
      <c r="B3679" s="2" t="s">
        <v>30</v>
      </c>
      <c r="C3679" s="2">
        <v>6.6</v>
      </c>
    </row>
    <row r="3680" spans="1:3" x14ac:dyDescent="0.25">
      <c r="A3680" s="2" t="s">
        <v>10262</v>
      </c>
      <c r="B3680" s="2" t="s">
        <v>30</v>
      </c>
      <c r="C3680" s="2">
        <v>8.6</v>
      </c>
    </row>
    <row r="3681" spans="1:3" x14ac:dyDescent="0.25">
      <c r="A3681" s="2" t="s">
        <v>10264</v>
      </c>
      <c r="B3681" s="2" t="s">
        <v>30</v>
      </c>
      <c r="C3681" s="2">
        <v>6.4</v>
      </c>
    </row>
    <row r="3682" spans="1:3" x14ac:dyDescent="0.25">
      <c r="A3682" s="2" t="s">
        <v>10267</v>
      </c>
      <c r="B3682" s="2" t="s">
        <v>30</v>
      </c>
      <c r="C3682" s="2">
        <v>7.9</v>
      </c>
    </row>
    <row r="3683" spans="1:3" x14ac:dyDescent="0.25">
      <c r="A3683" s="2" t="s">
        <v>10268</v>
      </c>
      <c r="B3683" s="2" t="s">
        <v>30</v>
      </c>
      <c r="C3683" s="2">
        <v>5.4</v>
      </c>
    </row>
    <row r="3684" spans="1:3" x14ac:dyDescent="0.25">
      <c r="A3684" s="2" t="s">
        <v>10272</v>
      </c>
      <c r="B3684" s="2" t="s">
        <v>30</v>
      </c>
      <c r="C3684" s="2">
        <v>6.9</v>
      </c>
    </row>
    <row r="3685" spans="1:3" x14ac:dyDescent="0.25">
      <c r="A3685" s="2" t="s">
        <v>10274</v>
      </c>
      <c r="B3685" s="2" t="s">
        <v>30</v>
      </c>
      <c r="C3685" s="2">
        <v>7.7</v>
      </c>
    </row>
    <row r="3686" spans="1:3" x14ac:dyDescent="0.25">
      <c r="A3686" s="2" t="s">
        <v>10277</v>
      </c>
      <c r="B3686" s="2" t="s">
        <v>965</v>
      </c>
      <c r="C3686" s="2">
        <v>7.2</v>
      </c>
    </row>
    <row r="3687" spans="1:3" x14ac:dyDescent="0.25">
      <c r="A3687" s="2" t="s">
        <v>10280</v>
      </c>
      <c r="B3687" s="2" t="s">
        <v>30</v>
      </c>
      <c r="C3687" s="2">
        <v>6.8</v>
      </c>
    </row>
    <row r="3688" spans="1:3" x14ac:dyDescent="0.25">
      <c r="A3688" s="2" t="s">
        <v>10285</v>
      </c>
      <c r="B3688" s="2" t="s">
        <v>30</v>
      </c>
      <c r="C3688" s="2">
        <v>6.2</v>
      </c>
    </row>
    <row r="3689" spans="1:3" x14ac:dyDescent="0.25">
      <c r="A3689" s="2" t="s">
        <v>10288</v>
      </c>
      <c r="B3689" s="2" t="s">
        <v>30</v>
      </c>
      <c r="C3689" s="2">
        <v>7.4</v>
      </c>
    </row>
    <row r="3690" spans="1:3" x14ac:dyDescent="0.25">
      <c r="A3690" s="2" t="s">
        <v>10291</v>
      </c>
      <c r="B3690" s="2" t="s">
        <v>30</v>
      </c>
      <c r="C3690" s="2">
        <v>4.5999999999999996</v>
      </c>
    </row>
    <row r="3691" spans="1:3" x14ac:dyDescent="0.25">
      <c r="A3691" s="2" t="s">
        <v>10294</v>
      </c>
      <c r="B3691" s="2" t="s">
        <v>30</v>
      </c>
      <c r="C3691" s="2">
        <v>6.4</v>
      </c>
    </row>
    <row r="3692" spans="1:3" x14ac:dyDescent="0.25">
      <c r="A3692" s="2" t="s">
        <v>10296</v>
      </c>
      <c r="B3692" s="2" t="s">
        <v>30</v>
      </c>
      <c r="C3692" s="2">
        <v>7</v>
      </c>
    </row>
    <row r="3693" spans="1:3" x14ac:dyDescent="0.25">
      <c r="A3693" s="2" t="s">
        <v>10297</v>
      </c>
      <c r="B3693" s="2" t="s">
        <v>30</v>
      </c>
      <c r="C3693" s="2">
        <v>7.7</v>
      </c>
    </row>
    <row r="3694" spans="1:3" x14ac:dyDescent="0.25">
      <c r="A3694" s="2" t="s">
        <v>10298</v>
      </c>
      <c r="B3694" s="2" t="s">
        <v>30</v>
      </c>
      <c r="C3694" s="2">
        <v>6.8</v>
      </c>
    </row>
    <row r="3695" spans="1:3" x14ac:dyDescent="0.25">
      <c r="A3695" s="2" t="s">
        <v>10301</v>
      </c>
      <c r="B3695" s="2" t="s">
        <v>30</v>
      </c>
      <c r="C3695" s="2">
        <v>7</v>
      </c>
    </row>
    <row r="3696" spans="1:3" x14ac:dyDescent="0.25">
      <c r="A3696" s="2" t="s">
        <v>10302</v>
      </c>
      <c r="B3696" s="2" t="s">
        <v>30</v>
      </c>
      <c r="C3696" s="2">
        <v>7</v>
      </c>
    </row>
    <row r="3697" spans="1:3" x14ac:dyDescent="0.25">
      <c r="A3697" s="2" t="s">
        <v>10304</v>
      </c>
      <c r="B3697" s="2" t="s">
        <v>30</v>
      </c>
      <c r="C3697" s="2">
        <v>6.3</v>
      </c>
    </row>
    <row r="3698" spans="1:3" x14ac:dyDescent="0.25">
      <c r="A3698" s="2" t="s">
        <v>10308</v>
      </c>
      <c r="B3698" s="2" t="s">
        <v>30</v>
      </c>
      <c r="C3698" s="2">
        <v>7.1</v>
      </c>
    </row>
    <row r="3699" spans="1:3" x14ac:dyDescent="0.25">
      <c r="A3699" s="2" t="s">
        <v>10311</v>
      </c>
      <c r="B3699" s="2" t="s">
        <v>30</v>
      </c>
      <c r="C3699" s="2">
        <v>5.6</v>
      </c>
    </row>
    <row r="3700" spans="1:3" x14ac:dyDescent="0.25">
      <c r="A3700" s="2" t="s">
        <v>10314</v>
      </c>
      <c r="B3700" s="2" t="s">
        <v>30</v>
      </c>
      <c r="C3700" s="2">
        <v>4.4000000000000004</v>
      </c>
    </row>
    <row r="3701" spans="1:3" x14ac:dyDescent="0.25">
      <c r="A3701" s="2" t="s">
        <v>10317</v>
      </c>
      <c r="B3701" s="2" t="s">
        <v>30</v>
      </c>
      <c r="C3701" s="2">
        <v>7.1</v>
      </c>
    </row>
    <row r="3702" spans="1:3" x14ac:dyDescent="0.25">
      <c r="A3702" s="2" t="s">
        <v>10319</v>
      </c>
      <c r="B3702" s="2" t="s">
        <v>30</v>
      </c>
      <c r="C3702" s="2">
        <v>6.1</v>
      </c>
    </row>
    <row r="3703" spans="1:3" x14ac:dyDescent="0.25">
      <c r="A3703" s="2" t="s">
        <v>10323</v>
      </c>
      <c r="B3703" s="2" t="s">
        <v>3447</v>
      </c>
      <c r="C3703" s="2">
        <v>7.4</v>
      </c>
    </row>
    <row r="3704" spans="1:3" x14ac:dyDescent="0.25">
      <c r="A3704" s="2" t="s">
        <v>10329</v>
      </c>
      <c r="B3704" s="2" t="s">
        <v>30</v>
      </c>
      <c r="C3704" s="2">
        <v>7.5</v>
      </c>
    </row>
    <row r="3705" spans="1:3" x14ac:dyDescent="0.25">
      <c r="A3705" s="2" t="s">
        <v>10334</v>
      </c>
      <c r="B3705" s="2" t="s">
        <v>30</v>
      </c>
      <c r="C3705" s="2">
        <v>7.2</v>
      </c>
    </row>
    <row r="3706" spans="1:3" x14ac:dyDescent="0.25">
      <c r="A3706" s="2" t="s">
        <v>10337</v>
      </c>
      <c r="B3706" s="2" t="s">
        <v>30</v>
      </c>
      <c r="C3706" s="2">
        <v>7.6</v>
      </c>
    </row>
    <row r="3707" spans="1:3" x14ac:dyDescent="0.25">
      <c r="A3707" s="2" t="s">
        <v>10339</v>
      </c>
      <c r="B3707" s="2" t="s">
        <v>30</v>
      </c>
      <c r="C3707" s="2">
        <v>7.3</v>
      </c>
    </row>
    <row r="3708" spans="1:3" x14ac:dyDescent="0.25">
      <c r="A3708" s="2" t="s">
        <v>10343</v>
      </c>
      <c r="B3708" s="2" t="s">
        <v>30</v>
      </c>
      <c r="C3708" s="2">
        <v>6.2</v>
      </c>
    </row>
    <row r="3709" spans="1:3" x14ac:dyDescent="0.25">
      <c r="A3709" s="2" t="s">
        <v>10346</v>
      </c>
      <c r="B3709" s="2" t="s">
        <v>30</v>
      </c>
      <c r="C3709" s="2">
        <v>6.2</v>
      </c>
    </row>
    <row r="3710" spans="1:3" x14ac:dyDescent="0.25">
      <c r="A3710" s="2" t="s">
        <v>10351</v>
      </c>
      <c r="B3710" s="2" t="s">
        <v>30</v>
      </c>
      <c r="C3710" s="2">
        <v>4.5999999999999996</v>
      </c>
    </row>
    <row r="3711" spans="1:3" x14ac:dyDescent="0.25">
      <c r="A3711" s="2" t="s">
        <v>10355</v>
      </c>
      <c r="B3711" s="2" t="s">
        <v>30</v>
      </c>
      <c r="C3711" s="2">
        <v>6.2</v>
      </c>
    </row>
    <row r="3712" spans="1:3" x14ac:dyDescent="0.25">
      <c r="A3712" s="2" t="s">
        <v>10360</v>
      </c>
      <c r="B3712" s="2" t="s">
        <v>30</v>
      </c>
      <c r="C3712" s="2">
        <v>6.2</v>
      </c>
    </row>
    <row r="3713" spans="1:3" x14ac:dyDescent="0.25">
      <c r="A3713" s="2" t="s">
        <v>10363</v>
      </c>
      <c r="B3713" s="2" t="s">
        <v>30</v>
      </c>
      <c r="C3713" s="2">
        <v>3.3</v>
      </c>
    </row>
    <row r="3714" spans="1:3" x14ac:dyDescent="0.25">
      <c r="A3714" s="2" t="s">
        <v>10368</v>
      </c>
      <c r="B3714" s="2" t="s">
        <v>30</v>
      </c>
      <c r="C3714" s="2">
        <v>4.2</v>
      </c>
    </row>
    <row r="3715" spans="1:3" x14ac:dyDescent="0.25">
      <c r="A3715" s="2" t="s">
        <v>10372</v>
      </c>
      <c r="B3715" s="2" t="s">
        <v>1783</v>
      </c>
      <c r="C3715" s="2">
        <v>7.2</v>
      </c>
    </row>
    <row r="3716" spans="1:3" x14ac:dyDescent="0.25">
      <c r="A3716" s="2" t="s">
        <v>10377</v>
      </c>
      <c r="B3716" s="2" t="s">
        <v>30</v>
      </c>
      <c r="C3716" s="2">
        <v>6.2</v>
      </c>
    </row>
    <row r="3717" spans="1:3" x14ac:dyDescent="0.25">
      <c r="A3717" s="2" t="s">
        <v>10379</v>
      </c>
      <c r="B3717" s="2" t="s">
        <v>30</v>
      </c>
      <c r="C3717" s="2">
        <v>6.1</v>
      </c>
    </row>
    <row r="3718" spans="1:3" x14ac:dyDescent="0.25">
      <c r="A3718" s="2" t="s">
        <v>10382</v>
      </c>
      <c r="B3718" s="2" t="s">
        <v>30</v>
      </c>
      <c r="C3718" s="2">
        <v>4.2</v>
      </c>
    </row>
    <row r="3719" spans="1:3" x14ac:dyDescent="0.25">
      <c r="A3719" s="2" t="s">
        <v>10385</v>
      </c>
      <c r="B3719" s="2" t="s">
        <v>30</v>
      </c>
      <c r="C3719" s="2">
        <v>4.5</v>
      </c>
    </row>
    <row r="3720" spans="1:3" x14ac:dyDescent="0.25">
      <c r="A3720" s="2" t="s">
        <v>10388</v>
      </c>
      <c r="B3720" s="2" t="s">
        <v>30</v>
      </c>
      <c r="C3720" s="2">
        <v>7.5</v>
      </c>
    </row>
    <row r="3721" spans="1:3" x14ac:dyDescent="0.25">
      <c r="A3721" s="2" t="s">
        <v>10392</v>
      </c>
      <c r="B3721" s="2" t="s">
        <v>30</v>
      </c>
      <c r="C3721" s="2">
        <v>6.7</v>
      </c>
    </row>
    <row r="3722" spans="1:3" x14ac:dyDescent="0.25">
      <c r="A3722" s="2" t="s">
        <v>10393</v>
      </c>
      <c r="B3722" s="2" t="s">
        <v>30</v>
      </c>
      <c r="C3722" s="2">
        <v>5.0999999999999996</v>
      </c>
    </row>
    <row r="3723" spans="1:3" x14ac:dyDescent="0.25">
      <c r="A3723" s="2" t="s">
        <v>10394</v>
      </c>
      <c r="B3723" s="2" t="s">
        <v>30</v>
      </c>
      <c r="C3723" s="2">
        <v>5.5</v>
      </c>
    </row>
    <row r="3724" spans="1:3" x14ac:dyDescent="0.25">
      <c r="A3724" s="2" t="s">
        <v>10396</v>
      </c>
      <c r="B3724" s="2" t="s">
        <v>30</v>
      </c>
      <c r="C3724" s="2">
        <v>4.4000000000000004</v>
      </c>
    </row>
    <row r="3725" spans="1:3" x14ac:dyDescent="0.25">
      <c r="A3725" s="2" t="s">
        <v>10400</v>
      </c>
      <c r="B3725" s="2" t="s">
        <v>30</v>
      </c>
      <c r="C3725" s="2">
        <v>4.4000000000000004</v>
      </c>
    </row>
    <row r="3726" spans="1:3" x14ac:dyDescent="0.25">
      <c r="A3726" s="2" t="s">
        <v>10403</v>
      </c>
      <c r="B3726" s="2" t="s">
        <v>30</v>
      </c>
      <c r="C3726" s="2">
        <v>6.8</v>
      </c>
    </row>
    <row r="3727" spans="1:3" x14ac:dyDescent="0.25">
      <c r="A3727" s="2" t="s">
        <v>10408</v>
      </c>
      <c r="B3727" s="2" t="s">
        <v>30</v>
      </c>
      <c r="C3727" s="2">
        <v>8.6</v>
      </c>
    </row>
    <row r="3728" spans="1:3" x14ac:dyDescent="0.25">
      <c r="A3728" s="2" t="s">
        <v>10409</v>
      </c>
      <c r="B3728" s="2" t="s">
        <v>30</v>
      </c>
      <c r="C3728" s="2">
        <v>4.8</v>
      </c>
    </row>
    <row r="3729" spans="1:3" x14ac:dyDescent="0.25">
      <c r="A3729" s="2" t="s">
        <v>10413</v>
      </c>
      <c r="B3729" s="2" t="s">
        <v>30</v>
      </c>
      <c r="C3729" s="2">
        <v>3.4</v>
      </c>
    </row>
    <row r="3730" spans="1:3" x14ac:dyDescent="0.25">
      <c r="A3730" s="2" t="s">
        <v>10419</v>
      </c>
      <c r="B3730" s="2" t="s">
        <v>10421</v>
      </c>
      <c r="C3730" s="2">
        <v>7.4</v>
      </c>
    </row>
    <row r="3731" spans="1:3" x14ac:dyDescent="0.25">
      <c r="A3731" s="2" t="s">
        <v>10423</v>
      </c>
      <c r="B3731" s="2" t="s">
        <v>5217</v>
      </c>
      <c r="C3731" s="2">
        <v>7.3</v>
      </c>
    </row>
    <row r="3732" spans="1:3" x14ac:dyDescent="0.25">
      <c r="A3732" s="2" t="s">
        <v>10425</v>
      </c>
      <c r="B3732" s="2" t="s">
        <v>30</v>
      </c>
      <c r="C3732" s="2">
        <v>8</v>
      </c>
    </row>
    <row r="3733" spans="1:3" x14ac:dyDescent="0.25">
      <c r="A3733" s="2" t="s">
        <v>10427</v>
      </c>
      <c r="B3733" s="2" t="s">
        <v>30</v>
      </c>
      <c r="C3733" s="2">
        <v>6.5</v>
      </c>
    </row>
    <row r="3734" spans="1:3" x14ac:dyDescent="0.25">
      <c r="A3734" s="2" t="s">
        <v>10430</v>
      </c>
      <c r="B3734" s="2" t="s">
        <v>30</v>
      </c>
      <c r="C3734" s="2">
        <v>5.9</v>
      </c>
    </row>
    <row r="3735" spans="1:3" x14ac:dyDescent="0.25">
      <c r="A3735" s="2" t="s">
        <v>10431</v>
      </c>
      <c r="B3735" s="2" t="s">
        <v>30</v>
      </c>
      <c r="C3735" s="2">
        <v>6.8</v>
      </c>
    </row>
    <row r="3736" spans="1:3" x14ac:dyDescent="0.25">
      <c r="A3736" s="2" t="s">
        <v>10432</v>
      </c>
      <c r="B3736" s="2" t="s">
        <v>30</v>
      </c>
      <c r="C3736" s="2">
        <v>7.4</v>
      </c>
    </row>
    <row r="3737" spans="1:3" x14ac:dyDescent="0.25">
      <c r="A3737" s="2" t="s">
        <v>10435</v>
      </c>
      <c r="B3737" s="2" t="s">
        <v>30</v>
      </c>
      <c r="C3737" s="2">
        <v>6.7</v>
      </c>
    </row>
    <row r="3738" spans="1:3" x14ac:dyDescent="0.25">
      <c r="A3738" s="2" t="s">
        <v>10438</v>
      </c>
      <c r="B3738" s="2" t="s">
        <v>30</v>
      </c>
      <c r="C3738" s="2">
        <v>6.8</v>
      </c>
    </row>
    <row r="3739" spans="1:3" x14ac:dyDescent="0.25">
      <c r="A3739" s="2" t="s">
        <v>10440</v>
      </c>
      <c r="B3739" s="2" t="s">
        <v>30</v>
      </c>
      <c r="C3739" s="2">
        <v>5.4</v>
      </c>
    </row>
    <row r="3740" spans="1:3" x14ac:dyDescent="0.25">
      <c r="A3740" s="2" t="s">
        <v>10443</v>
      </c>
      <c r="B3740" s="2" t="s">
        <v>30</v>
      </c>
      <c r="C3740" s="2">
        <v>5.5</v>
      </c>
    </row>
    <row r="3741" spans="1:3" x14ac:dyDescent="0.25">
      <c r="A3741" s="2" t="s">
        <v>10447</v>
      </c>
      <c r="B3741" s="2" t="s">
        <v>30</v>
      </c>
      <c r="C3741" s="2">
        <v>7.4</v>
      </c>
    </row>
    <row r="3742" spans="1:3" x14ac:dyDescent="0.25">
      <c r="A3742" s="2" t="s">
        <v>10448</v>
      </c>
      <c r="B3742" s="2" t="s">
        <v>30</v>
      </c>
      <c r="C3742" s="2">
        <v>5.7</v>
      </c>
    </row>
    <row r="3743" spans="1:3" x14ac:dyDescent="0.25">
      <c r="A3743" s="2" t="s">
        <v>10452</v>
      </c>
      <c r="B3743" s="2" t="s">
        <v>965</v>
      </c>
      <c r="C3743" s="2">
        <v>5.4</v>
      </c>
    </row>
    <row r="3744" spans="1:3" x14ac:dyDescent="0.25">
      <c r="A3744" s="2" t="s">
        <v>10455</v>
      </c>
      <c r="B3744" s="2" t="s">
        <v>30</v>
      </c>
      <c r="C3744" s="2">
        <v>3.2</v>
      </c>
    </row>
    <row r="3745" spans="1:3" x14ac:dyDescent="0.25">
      <c r="A3745" s="2" t="s">
        <v>10457</v>
      </c>
      <c r="B3745" s="2" t="s">
        <v>30</v>
      </c>
      <c r="C3745" s="2">
        <v>7.8</v>
      </c>
    </row>
    <row r="3746" spans="1:3" x14ac:dyDescent="0.25">
      <c r="A3746" s="2" t="s">
        <v>10461</v>
      </c>
      <c r="B3746" s="2" t="s">
        <v>30</v>
      </c>
      <c r="C3746" s="2">
        <v>5.3</v>
      </c>
    </row>
    <row r="3747" spans="1:3" x14ac:dyDescent="0.25">
      <c r="A3747" s="2" t="s">
        <v>10464</v>
      </c>
      <c r="B3747" s="2" t="s">
        <v>965</v>
      </c>
      <c r="C3747" s="2">
        <v>7.2</v>
      </c>
    </row>
    <row r="3748" spans="1:3" x14ac:dyDescent="0.25">
      <c r="A3748" s="2" t="s">
        <v>10467</v>
      </c>
      <c r="B3748" s="2" t="s">
        <v>30</v>
      </c>
      <c r="C3748" s="2">
        <v>6.2</v>
      </c>
    </row>
    <row r="3749" spans="1:3" x14ac:dyDescent="0.25">
      <c r="A3749" s="2" t="s">
        <v>10470</v>
      </c>
      <c r="B3749" s="2" t="s">
        <v>30</v>
      </c>
      <c r="C3749" s="2">
        <v>5.9</v>
      </c>
    </row>
    <row r="3750" spans="1:3" x14ac:dyDescent="0.25">
      <c r="A3750" s="2" t="s">
        <v>10334</v>
      </c>
      <c r="B3750" s="2" t="s">
        <v>30</v>
      </c>
      <c r="C3750" s="2">
        <v>7.3</v>
      </c>
    </row>
    <row r="3751" spans="1:3" x14ac:dyDescent="0.25">
      <c r="A3751" s="2" t="s">
        <v>10476</v>
      </c>
      <c r="B3751" s="2" t="s">
        <v>30</v>
      </c>
      <c r="C3751" s="2">
        <v>6.7</v>
      </c>
    </row>
    <row r="3752" spans="1:3" x14ac:dyDescent="0.25">
      <c r="A3752" s="2" t="s">
        <v>10478</v>
      </c>
      <c r="B3752" s="2" t="s">
        <v>30</v>
      </c>
      <c r="C3752" s="2">
        <v>5.7</v>
      </c>
    </row>
    <row r="3753" spans="1:3" x14ac:dyDescent="0.25">
      <c r="A3753" s="2" t="s">
        <v>10480</v>
      </c>
      <c r="B3753" s="2" t="s">
        <v>30</v>
      </c>
      <c r="C3753" s="2">
        <v>7.1</v>
      </c>
    </row>
    <row r="3754" spans="1:3" x14ac:dyDescent="0.25">
      <c r="A3754" s="2" t="s">
        <v>10481</v>
      </c>
      <c r="B3754" s="2" t="s">
        <v>30</v>
      </c>
      <c r="C3754" s="2">
        <v>7.2</v>
      </c>
    </row>
    <row r="3755" spans="1:3" x14ac:dyDescent="0.25">
      <c r="A3755" s="2" t="s">
        <v>10485</v>
      </c>
      <c r="B3755" s="2" t="s">
        <v>30</v>
      </c>
      <c r="C3755" s="2">
        <v>7.4</v>
      </c>
    </row>
    <row r="3756" spans="1:3" x14ac:dyDescent="0.25">
      <c r="A3756" s="2" t="s">
        <v>10487</v>
      </c>
      <c r="B3756" s="2" t="s">
        <v>30</v>
      </c>
      <c r="C3756" s="2">
        <v>7.7</v>
      </c>
    </row>
    <row r="3757" spans="1:3" x14ac:dyDescent="0.25">
      <c r="A3757" s="2" t="s">
        <v>10489</v>
      </c>
      <c r="B3757" s="2" t="s">
        <v>30</v>
      </c>
      <c r="C3757" s="2">
        <v>7.4</v>
      </c>
    </row>
    <row r="3758" spans="1:3" x14ac:dyDescent="0.25">
      <c r="A3758" s="2" t="s">
        <v>10491</v>
      </c>
      <c r="B3758" s="2" t="s">
        <v>30</v>
      </c>
      <c r="C3758" s="2">
        <v>8.4</v>
      </c>
    </row>
    <row r="3759" spans="1:3" x14ac:dyDescent="0.25">
      <c r="A3759" s="2" t="s">
        <v>10496</v>
      </c>
      <c r="B3759" s="2" t="s">
        <v>30</v>
      </c>
      <c r="C3759" s="2">
        <v>7.1</v>
      </c>
    </row>
    <row r="3760" spans="1:3" x14ac:dyDescent="0.25">
      <c r="A3760" s="2" t="s">
        <v>10502</v>
      </c>
      <c r="B3760" s="2" t="s">
        <v>1783</v>
      </c>
      <c r="C3760" s="2">
        <v>7.2</v>
      </c>
    </row>
    <row r="3761" spans="1:3" x14ac:dyDescent="0.25">
      <c r="A3761" s="2" t="s">
        <v>10504</v>
      </c>
      <c r="B3761" s="2" t="s">
        <v>30</v>
      </c>
      <c r="C3761" s="2">
        <v>7.5</v>
      </c>
    </row>
    <row r="3762" spans="1:3" x14ac:dyDescent="0.25">
      <c r="A3762" s="2" t="s">
        <v>10509</v>
      </c>
      <c r="B3762" s="2" t="s">
        <v>30</v>
      </c>
      <c r="C3762" s="2">
        <v>5.4</v>
      </c>
    </row>
    <row r="3763" spans="1:3" x14ac:dyDescent="0.25">
      <c r="A3763" s="2" t="s">
        <v>10510</v>
      </c>
      <c r="B3763" s="2" t="s">
        <v>30</v>
      </c>
      <c r="C3763" s="2">
        <v>8.1</v>
      </c>
    </row>
    <row r="3764" spans="1:3" x14ac:dyDescent="0.25">
      <c r="A3764" s="2" t="s">
        <v>10516</v>
      </c>
      <c r="B3764" s="2" t="s">
        <v>1783</v>
      </c>
      <c r="C3764" s="2">
        <v>6</v>
      </c>
    </row>
    <row r="3765" spans="1:3" x14ac:dyDescent="0.25">
      <c r="A3765" s="2" t="s">
        <v>10521</v>
      </c>
      <c r="B3765" s="2" t="s">
        <v>6192</v>
      </c>
      <c r="C3765" s="2">
        <v>7.8</v>
      </c>
    </row>
    <row r="3766" spans="1:3" x14ac:dyDescent="0.25">
      <c r="A3766" s="2" t="s">
        <v>10524</v>
      </c>
      <c r="B3766" s="2" t="s">
        <v>30</v>
      </c>
      <c r="C3766" s="2">
        <v>6.8</v>
      </c>
    </row>
    <row r="3767" spans="1:3" x14ac:dyDescent="0.25">
      <c r="A3767" s="2" t="s">
        <v>10527</v>
      </c>
      <c r="B3767" s="2" t="s">
        <v>30</v>
      </c>
      <c r="C3767" s="2">
        <v>6.5</v>
      </c>
    </row>
    <row r="3768" spans="1:3" x14ac:dyDescent="0.25">
      <c r="A3768" s="2" t="s">
        <v>10529</v>
      </c>
      <c r="B3768" s="2" t="s">
        <v>7415</v>
      </c>
      <c r="C3768" s="2">
        <v>7.7</v>
      </c>
    </row>
    <row r="3769" spans="1:3" x14ac:dyDescent="0.25">
      <c r="A3769" s="2" t="s">
        <v>10534</v>
      </c>
      <c r="B3769" s="2" t="s">
        <v>965</v>
      </c>
      <c r="C3769" s="2">
        <v>6.4</v>
      </c>
    </row>
    <row r="3770" spans="1:3" x14ac:dyDescent="0.25">
      <c r="A3770" s="2" t="s">
        <v>10537</v>
      </c>
      <c r="B3770" s="2" t="s">
        <v>30</v>
      </c>
      <c r="C3770" s="2">
        <v>6.5</v>
      </c>
    </row>
    <row r="3771" spans="1:3" x14ac:dyDescent="0.25">
      <c r="A3771" s="2" t="s">
        <v>10539</v>
      </c>
      <c r="B3771" s="2" t="s">
        <v>4389</v>
      </c>
      <c r="C3771" s="2">
        <v>7.3</v>
      </c>
    </row>
    <row r="3772" spans="1:3" x14ac:dyDescent="0.25">
      <c r="A3772" s="2" t="s">
        <v>10541</v>
      </c>
      <c r="B3772" s="2" t="s">
        <v>30</v>
      </c>
      <c r="C3772" s="2">
        <v>6.6</v>
      </c>
    </row>
    <row r="3773" spans="1:3" x14ac:dyDescent="0.25">
      <c r="A3773" s="2" t="s">
        <v>10544</v>
      </c>
      <c r="B3773" s="2" t="s">
        <v>3466</v>
      </c>
      <c r="C3773" s="2">
        <v>7.9</v>
      </c>
    </row>
    <row r="3774" spans="1:3" x14ac:dyDescent="0.25">
      <c r="A3774" s="2" t="s">
        <v>10547</v>
      </c>
      <c r="B3774" s="2" t="s">
        <v>30</v>
      </c>
      <c r="C3774" s="2">
        <v>5.9</v>
      </c>
    </row>
    <row r="3775" spans="1:3" x14ac:dyDescent="0.25">
      <c r="A3775" s="2" t="s">
        <v>10550</v>
      </c>
      <c r="B3775" s="2" t="s">
        <v>3447</v>
      </c>
      <c r="C3775" s="2">
        <v>4.7</v>
      </c>
    </row>
    <row r="3776" spans="1:3" x14ac:dyDescent="0.25">
      <c r="A3776" s="2" t="s">
        <v>10552</v>
      </c>
      <c r="B3776" s="2" t="s">
        <v>30</v>
      </c>
      <c r="C3776" s="2">
        <v>8.6999999999999993</v>
      </c>
    </row>
    <row r="3777" spans="1:3" x14ac:dyDescent="0.25">
      <c r="A3777" s="2" t="s">
        <v>10556</v>
      </c>
      <c r="B3777" s="2" t="s">
        <v>30</v>
      </c>
      <c r="C3777" s="2">
        <v>5.9</v>
      </c>
    </row>
    <row r="3778" spans="1:3" x14ac:dyDescent="0.25">
      <c r="A3778" s="2" t="s">
        <v>10558</v>
      </c>
      <c r="B3778" s="2" t="s">
        <v>30</v>
      </c>
      <c r="C3778" s="2">
        <v>6.7</v>
      </c>
    </row>
    <row r="3779" spans="1:3" x14ac:dyDescent="0.25">
      <c r="A3779" s="2" t="s">
        <v>10562</v>
      </c>
      <c r="B3779" s="2" t="s">
        <v>3447</v>
      </c>
      <c r="C3779" s="2">
        <v>8.5</v>
      </c>
    </row>
    <row r="3780" spans="1:3" x14ac:dyDescent="0.25">
      <c r="A3780" s="2" t="s">
        <v>10565</v>
      </c>
      <c r="B3780" s="2" t="s">
        <v>30</v>
      </c>
      <c r="C3780" s="2">
        <v>5.8</v>
      </c>
    </row>
    <row r="3781" spans="1:3" x14ac:dyDescent="0.25">
      <c r="A3781" s="2" t="s">
        <v>10568</v>
      </c>
      <c r="B3781" s="2" t="s">
        <v>30</v>
      </c>
      <c r="C3781" s="2">
        <v>6.1</v>
      </c>
    </row>
    <row r="3782" spans="1:3" x14ac:dyDescent="0.25">
      <c r="A3782" s="2" t="s">
        <v>10570</v>
      </c>
      <c r="B3782" s="2" t="s">
        <v>30</v>
      </c>
      <c r="C3782" s="2">
        <v>7.3</v>
      </c>
    </row>
    <row r="3783" spans="1:3" x14ac:dyDescent="0.25">
      <c r="A3783" s="2" t="s">
        <v>10573</v>
      </c>
      <c r="B3783" s="2" t="s">
        <v>7293</v>
      </c>
      <c r="C3783" s="2">
        <v>6.7</v>
      </c>
    </row>
    <row r="3784" spans="1:3" x14ac:dyDescent="0.25">
      <c r="A3784" s="2" t="s">
        <v>10576</v>
      </c>
      <c r="B3784" s="2" t="s">
        <v>30</v>
      </c>
      <c r="C3784" s="2">
        <v>7.6</v>
      </c>
    </row>
    <row r="3785" spans="1:3" x14ac:dyDescent="0.25">
      <c r="A3785" s="2" t="s">
        <v>10580</v>
      </c>
      <c r="B3785" s="2" t="s">
        <v>3447</v>
      </c>
      <c r="C3785" s="2">
        <v>7.2</v>
      </c>
    </row>
    <row r="3786" spans="1:3" x14ac:dyDescent="0.25">
      <c r="A3786" s="2" t="s">
        <v>10585</v>
      </c>
      <c r="B3786" s="2" t="s">
        <v>5217</v>
      </c>
      <c r="C3786" s="2">
        <v>6.2</v>
      </c>
    </row>
    <row r="3787" spans="1:3" x14ac:dyDescent="0.25">
      <c r="A3787" s="2" t="s">
        <v>641</v>
      </c>
      <c r="B3787" s="2" t="s">
        <v>30</v>
      </c>
      <c r="C3787" s="2">
        <v>5.8</v>
      </c>
    </row>
    <row r="3788" spans="1:3" x14ac:dyDescent="0.25">
      <c r="A3788" s="2" t="s">
        <v>10587</v>
      </c>
      <c r="B3788" s="2" t="s">
        <v>30</v>
      </c>
      <c r="C3788" s="2">
        <v>5.2</v>
      </c>
    </row>
    <row r="3789" spans="1:3" x14ac:dyDescent="0.25">
      <c r="A3789" s="2" t="s">
        <v>10588</v>
      </c>
      <c r="B3789" s="2" t="s">
        <v>30</v>
      </c>
      <c r="C3789" s="2">
        <v>7.1</v>
      </c>
    </row>
    <row r="3790" spans="1:3" x14ac:dyDescent="0.25">
      <c r="A3790" s="2" t="s">
        <v>10591</v>
      </c>
      <c r="B3790" s="2" t="s">
        <v>3466</v>
      </c>
      <c r="C3790" s="2">
        <v>6.5</v>
      </c>
    </row>
    <row r="3791" spans="1:3" x14ac:dyDescent="0.25">
      <c r="A3791" s="2" t="s">
        <v>10593</v>
      </c>
      <c r="B3791" s="2" t="s">
        <v>30</v>
      </c>
      <c r="C3791" s="2">
        <v>7.3</v>
      </c>
    </row>
    <row r="3792" spans="1:3" x14ac:dyDescent="0.25">
      <c r="A3792" s="2" t="s">
        <v>10596</v>
      </c>
      <c r="B3792" s="2" t="s">
        <v>30</v>
      </c>
      <c r="C3792" s="2">
        <v>6.2</v>
      </c>
    </row>
    <row r="3793" spans="1:3" x14ac:dyDescent="0.25">
      <c r="A3793" s="2" t="s">
        <v>10598</v>
      </c>
      <c r="B3793" s="2" t="s">
        <v>30</v>
      </c>
      <c r="C3793" s="2">
        <v>5</v>
      </c>
    </row>
    <row r="3794" spans="1:3" x14ac:dyDescent="0.25">
      <c r="A3794" s="2" t="s">
        <v>10603</v>
      </c>
      <c r="B3794" s="2" t="s">
        <v>30</v>
      </c>
      <c r="C3794" s="2">
        <v>8</v>
      </c>
    </row>
    <row r="3795" spans="1:3" x14ac:dyDescent="0.25">
      <c r="A3795" s="2" t="s">
        <v>10605</v>
      </c>
      <c r="B3795" s="2" t="s">
        <v>30</v>
      </c>
      <c r="C3795" s="2">
        <v>7.8</v>
      </c>
    </row>
    <row r="3796" spans="1:3" x14ac:dyDescent="0.25">
      <c r="A3796" s="2" t="s">
        <v>10607</v>
      </c>
      <c r="B3796" s="2" t="s">
        <v>30</v>
      </c>
      <c r="C3796" s="2">
        <v>8.1</v>
      </c>
    </row>
    <row r="3797" spans="1:3" x14ac:dyDescent="0.25">
      <c r="A3797" s="2" t="s">
        <v>10611</v>
      </c>
      <c r="B3797" s="2" t="s">
        <v>30</v>
      </c>
      <c r="C3797" s="2">
        <v>6.7</v>
      </c>
    </row>
    <row r="3798" spans="1:3" x14ac:dyDescent="0.25">
      <c r="A3798" s="2" t="s">
        <v>695</v>
      </c>
      <c r="B3798" s="2" t="s">
        <v>30</v>
      </c>
      <c r="C3798" s="2">
        <v>6.1</v>
      </c>
    </row>
    <row r="3799" spans="1:3" x14ac:dyDescent="0.25">
      <c r="A3799" s="2" t="s">
        <v>10613</v>
      </c>
      <c r="B3799" s="2" t="s">
        <v>30</v>
      </c>
      <c r="C3799" s="2">
        <v>7.1</v>
      </c>
    </row>
    <row r="3800" spans="1:3" x14ac:dyDescent="0.25">
      <c r="A3800" s="2" t="s">
        <v>10616</v>
      </c>
      <c r="B3800" s="2" t="s">
        <v>30</v>
      </c>
      <c r="C3800" s="2">
        <v>5.6</v>
      </c>
    </row>
    <row r="3801" spans="1:3" x14ac:dyDescent="0.25">
      <c r="A3801" s="2" t="s">
        <v>10619</v>
      </c>
      <c r="B3801" s="2" t="s">
        <v>30</v>
      </c>
      <c r="C3801" s="2">
        <v>7.6</v>
      </c>
    </row>
    <row r="3802" spans="1:3" x14ac:dyDescent="0.25">
      <c r="A3802" s="2" t="s">
        <v>10621</v>
      </c>
      <c r="B3802" s="2" t="s">
        <v>30</v>
      </c>
      <c r="C3802" s="2">
        <v>4.3</v>
      </c>
    </row>
    <row r="3803" spans="1:3" x14ac:dyDescent="0.25">
      <c r="A3803" s="2" t="s">
        <v>9761</v>
      </c>
      <c r="B3803" s="2" t="s">
        <v>30</v>
      </c>
      <c r="C3803" s="2">
        <v>7.3</v>
      </c>
    </row>
    <row r="3804" spans="1:3" x14ac:dyDescent="0.25">
      <c r="A3804" s="2" t="s">
        <v>10624</v>
      </c>
      <c r="B3804" s="2" t="s">
        <v>30</v>
      </c>
      <c r="C3804" s="2">
        <v>7.3</v>
      </c>
    </row>
    <row r="3805" spans="1:3" x14ac:dyDescent="0.25">
      <c r="A3805" s="2" t="s">
        <v>10625</v>
      </c>
      <c r="B3805" s="2" t="s">
        <v>30</v>
      </c>
      <c r="C3805" s="2">
        <v>4.5999999999999996</v>
      </c>
    </row>
    <row r="3806" spans="1:3" x14ac:dyDescent="0.25">
      <c r="A3806" s="2" t="s">
        <v>10628</v>
      </c>
      <c r="B3806" s="2" t="s">
        <v>30</v>
      </c>
      <c r="C3806" s="2">
        <v>6.8</v>
      </c>
    </row>
    <row r="3807" spans="1:3" x14ac:dyDescent="0.25">
      <c r="A3807" s="2" t="s">
        <v>10631</v>
      </c>
      <c r="B3807" s="2" t="s">
        <v>30</v>
      </c>
      <c r="C3807" s="2">
        <v>7.1</v>
      </c>
    </row>
    <row r="3808" spans="1:3" x14ac:dyDescent="0.25">
      <c r="A3808" s="2" t="s">
        <v>10633</v>
      </c>
      <c r="B3808" s="2" t="s">
        <v>30</v>
      </c>
      <c r="C3808" s="2">
        <v>7.3</v>
      </c>
    </row>
    <row r="3809" spans="1:3" x14ac:dyDescent="0.25">
      <c r="A3809" s="2" t="s">
        <v>10637</v>
      </c>
      <c r="B3809" s="2" t="s">
        <v>30</v>
      </c>
      <c r="C3809" s="2">
        <v>8.3000000000000007</v>
      </c>
    </row>
    <row r="3810" spans="1:3" x14ac:dyDescent="0.25">
      <c r="A3810" s="2" t="s">
        <v>10642</v>
      </c>
      <c r="B3810" s="2" t="s">
        <v>30</v>
      </c>
      <c r="C3810" s="2">
        <v>5.4</v>
      </c>
    </row>
    <row r="3811" spans="1:3" x14ac:dyDescent="0.25">
      <c r="A3811" s="2" t="s">
        <v>10645</v>
      </c>
      <c r="B3811" s="2" t="s">
        <v>30</v>
      </c>
      <c r="C3811" s="2">
        <v>4</v>
      </c>
    </row>
    <row r="3812" spans="1:3" x14ac:dyDescent="0.25">
      <c r="A3812" s="2" t="s">
        <v>10649</v>
      </c>
      <c r="B3812" s="2" t="s">
        <v>30</v>
      </c>
      <c r="C3812" s="2">
        <v>8</v>
      </c>
    </row>
    <row r="3813" spans="1:3" x14ac:dyDescent="0.25">
      <c r="A3813" s="2" t="s">
        <v>10651</v>
      </c>
      <c r="B3813" s="2" t="s">
        <v>30</v>
      </c>
      <c r="C3813" s="2">
        <v>6.7</v>
      </c>
    </row>
    <row r="3814" spans="1:3" x14ac:dyDescent="0.25">
      <c r="A3814" s="2" t="s">
        <v>1118</v>
      </c>
      <c r="B3814" s="2" t="s">
        <v>30</v>
      </c>
      <c r="C3814" s="2">
        <v>5.7</v>
      </c>
    </row>
    <row r="3815" spans="1:3" x14ac:dyDescent="0.25">
      <c r="A3815" s="2" t="s">
        <v>10654</v>
      </c>
      <c r="B3815" s="2" t="s">
        <v>30</v>
      </c>
      <c r="C3815" s="2">
        <v>4.5999999999999996</v>
      </c>
    </row>
    <row r="3816" spans="1:3" x14ac:dyDescent="0.25">
      <c r="A3816" s="2" t="s">
        <v>10655</v>
      </c>
      <c r="B3816" s="2" t="s">
        <v>30</v>
      </c>
      <c r="C3816" s="2">
        <v>4</v>
      </c>
    </row>
    <row r="3817" spans="1:3" x14ac:dyDescent="0.25">
      <c r="A3817" s="2" t="s">
        <v>10657</v>
      </c>
      <c r="B3817" s="2" t="s">
        <v>30</v>
      </c>
      <c r="C3817" s="2">
        <v>7</v>
      </c>
    </row>
    <row r="3818" spans="1:3" x14ac:dyDescent="0.25">
      <c r="A3818" s="2" t="s">
        <v>10660</v>
      </c>
      <c r="B3818" s="2" t="s">
        <v>30</v>
      </c>
      <c r="C3818" s="2">
        <v>7.4</v>
      </c>
    </row>
    <row r="3819" spans="1:3" x14ac:dyDescent="0.25">
      <c r="A3819" s="2" t="s">
        <v>10662</v>
      </c>
      <c r="B3819" s="2" t="s">
        <v>30</v>
      </c>
      <c r="C3819" s="2">
        <v>5.9</v>
      </c>
    </row>
    <row r="3820" spans="1:3" x14ac:dyDescent="0.25">
      <c r="A3820" s="2" t="s">
        <v>10665</v>
      </c>
      <c r="B3820" s="2" t="s">
        <v>30</v>
      </c>
      <c r="C3820" s="2">
        <v>4.5999999999999996</v>
      </c>
    </row>
    <row r="3821" spans="1:3" x14ac:dyDescent="0.25">
      <c r="A3821" s="2" t="s">
        <v>5824</v>
      </c>
      <c r="B3821" s="2" t="s">
        <v>30</v>
      </c>
      <c r="C3821" s="2">
        <v>4.8</v>
      </c>
    </row>
    <row r="3822" spans="1:3" x14ac:dyDescent="0.25">
      <c r="A3822" s="2" t="s">
        <v>10667</v>
      </c>
      <c r="B3822" s="2" t="s">
        <v>1783</v>
      </c>
      <c r="C3822" s="2">
        <v>7.5</v>
      </c>
    </row>
    <row r="3823" spans="1:3" x14ac:dyDescent="0.25">
      <c r="A3823" s="2" t="s">
        <v>10670</v>
      </c>
      <c r="B3823" s="2" t="s">
        <v>30</v>
      </c>
      <c r="C3823" s="2">
        <v>4.7</v>
      </c>
    </row>
    <row r="3824" spans="1:3" x14ac:dyDescent="0.25">
      <c r="A3824" s="2" t="s">
        <v>10673</v>
      </c>
      <c r="B3824" s="2" t="s">
        <v>30</v>
      </c>
      <c r="C3824" s="2">
        <v>6.7</v>
      </c>
    </row>
    <row r="3825" spans="1:3" x14ac:dyDescent="0.25">
      <c r="A3825" s="2" t="s">
        <v>10674</v>
      </c>
      <c r="B3825" s="2" t="s">
        <v>30</v>
      </c>
      <c r="C3825" s="2">
        <v>6.3</v>
      </c>
    </row>
    <row r="3826" spans="1:3" x14ac:dyDescent="0.25">
      <c r="A3826" s="2" t="s">
        <v>10676</v>
      </c>
      <c r="B3826" s="2" t="s">
        <v>30</v>
      </c>
      <c r="C3826" s="2">
        <v>6</v>
      </c>
    </row>
    <row r="3827" spans="1:3" x14ac:dyDescent="0.25">
      <c r="A3827" s="2" t="s">
        <v>10679</v>
      </c>
      <c r="B3827" s="2" t="s">
        <v>30</v>
      </c>
      <c r="C3827" s="2">
        <v>6.7</v>
      </c>
    </row>
    <row r="3828" spans="1:3" x14ac:dyDescent="0.25">
      <c r="A3828" s="2" t="s">
        <v>10680</v>
      </c>
      <c r="B3828" s="2" t="s">
        <v>30</v>
      </c>
      <c r="C3828" s="2">
        <v>7.1</v>
      </c>
    </row>
    <row r="3829" spans="1:3" x14ac:dyDescent="0.25">
      <c r="A3829" s="2" t="s">
        <v>10682</v>
      </c>
      <c r="B3829" s="2" t="s">
        <v>30</v>
      </c>
      <c r="C3829" s="2">
        <v>2.7</v>
      </c>
    </row>
    <row r="3830" spans="1:3" x14ac:dyDescent="0.25">
      <c r="A3830" s="2" t="s">
        <v>10684</v>
      </c>
      <c r="B3830" s="2" t="s">
        <v>30</v>
      </c>
      <c r="C3830" s="2">
        <v>7.3</v>
      </c>
    </row>
    <row r="3831" spans="1:3" x14ac:dyDescent="0.25">
      <c r="A3831" s="2" t="s">
        <v>10685</v>
      </c>
      <c r="B3831" s="2" t="s">
        <v>30</v>
      </c>
      <c r="C3831" s="2">
        <v>7.6</v>
      </c>
    </row>
    <row r="3832" spans="1:3" x14ac:dyDescent="0.25">
      <c r="A3832" s="2" t="s">
        <v>10687</v>
      </c>
      <c r="B3832" s="2" t="s">
        <v>30</v>
      </c>
      <c r="C3832" s="2">
        <v>5.8</v>
      </c>
    </row>
    <row r="3833" spans="1:3" x14ac:dyDescent="0.25">
      <c r="A3833" s="2" t="s">
        <v>10689</v>
      </c>
      <c r="B3833" s="2" t="s">
        <v>30</v>
      </c>
      <c r="C3833" s="2">
        <v>6.5</v>
      </c>
    </row>
    <row r="3834" spans="1:3" x14ac:dyDescent="0.25">
      <c r="A3834" s="2" t="s">
        <v>10691</v>
      </c>
      <c r="B3834" s="2" t="s">
        <v>30</v>
      </c>
      <c r="C3834" s="2">
        <v>6.6</v>
      </c>
    </row>
    <row r="3835" spans="1:3" x14ac:dyDescent="0.25">
      <c r="A3835" s="2" t="s">
        <v>10694</v>
      </c>
      <c r="B3835" s="2" t="s">
        <v>30</v>
      </c>
      <c r="C3835" s="2">
        <v>6.2</v>
      </c>
    </row>
    <row r="3836" spans="1:3" x14ac:dyDescent="0.25">
      <c r="A3836" s="2" t="s">
        <v>10697</v>
      </c>
      <c r="B3836" s="2" t="s">
        <v>30</v>
      </c>
      <c r="C3836" s="2">
        <v>6.9</v>
      </c>
    </row>
    <row r="3837" spans="1:3" x14ac:dyDescent="0.25">
      <c r="A3837" s="2" t="s">
        <v>10702</v>
      </c>
      <c r="B3837" s="2" t="s">
        <v>8067</v>
      </c>
      <c r="C3837" s="2">
        <v>8.5</v>
      </c>
    </row>
    <row r="3838" spans="1:3" x14ac:dyDescent="0.25">
      <c r="A3838" s="2" t="s">
        <v>10706</v>
      </c>
      <c r="B3838" s="2" t="s">
        <v>30</v>
      </c>
      <c r="C3838" s="2">
        <v>4.8</v>
      </c>
    </row>
    <row r="3839" spans="1:3" x14ac:dyDescent="0.25">
      <c r="A3839" s="2" t="s">
        <v>10708</v>
      </c>
      <c r="B3839" s="2" t="s">
        <v>30</v>
      </c>
      <c r="C3839" s="2">
        <v>6.6</v>
      </c>
    </row>
    <row r="3840" spans="1:3" x14ac:dyDescent="0.25">
      <c r="A3840" s="2" t="s">
        <v>10710</v>
      </c>
      <c r="B3840" s="2" t="s">
        <v>30</v>
      </c>
      <c r="C3840" s="2">
        <v>5.7</v>
      </c>
    </row>
    <row r="3841" spans="1:3" x14ac:dyDescent="0.25">
      <c r="A3841" s="2" t="s">
        <v>10713</v>
      </c>
      <c r="B3841" s="2" t="s">
        <v>30</v>
      </c>
      <c r="C3841" s="2">
        <v>7</v>
      </c>
    </row>
    <row r="3842" spans="1:3" x14ac:dyDescent="0.25">
      <c r="A3842" s="2" t="s">
        <v>10714</v>
      </c>
      <c r="B3842" s="2" t="s">
        <v>30</v>
      </c>
      <c r="C3842" s="2">
        <v>5.4</v>
      </c>
    </row>
    <row r="3843" spans="1:3" x14ac:dyDescent="0.25">
      <c r="A3843" s="2" t="s">
        <v>10716</v>
      </c>
      <c r="B3843" s="2" t="s">
        <v>965</v>
      </c>
      <c r="C3843" s="2">
        <v>7.1</v>
      </c>
    </row>
    <row r="3844" spans="1:3" x14ac:dyDescent="0.25">
      <c r="A3844" s="2" t="s">
        <v>10717</v>
      </c>
      <c r="B3844" s="2" t="s">
        <v>30</v>
      </c>
      <c r="C3844" s="2">
        <v>6.9</v>
      </c>
    </row>
    <row r="3845" spans="1:3" x14ac:dyDescent="0.25">
      <c r="A3845" s="2" t="s">
        <v>10720</v>
      </c>
      <c r="B3845" s="2" t="s">
        <v>30</v>
      </c>
      <c r="C3845" s="2">
        <v>6.6</v>
      </c>
    </row>
    <row r="3846" spans="1:3" x14ac:dyDescent="0.25">
      <c r="A3846" s="2" t="s">
        <v>10721</v>
      </c>
      <c r="B3846" s="2" t="s">
        <v>30</v>
      </c>
      <c r="C3846" s="2">
        <v>5.9</v>
      </c>
    </row>
    <row r="3847" spans="1:3" x14ac:dyDescent="0.25">
      <c r="A3847" s="2" t="s">
        <v>10726</v>
      </c>
      <c r="B3847" s="2" t="s">
        <v>30</v>
      </c>
      <c r="C3847" s="2">
        <v>6.3</v>
      </c>
    </row>
    <row r="3848" spans="1:3" x14ac:dyDescent="0.25">
      <c r="A3848" s="2" t="s">
        <v>10728</v>
      </c>
      <c r="B3848" s="2" t="s">
        <v>30</v>
      </c>
      <c r="C3848" s="2">
        <v>6.3</v>
      </c>
    </row>
    <row r="3849" spans="1:3" x14ac:dyDescent="0.25">
      <c r="A3849" s="2" t="s">
        <v>10732</v>
      </c>
      <c r="B3849" s="2" t="s">
        <v>5217</v>
      </c>
      <c r="C3849" s="2">
        <v>7.7</v>
      </c>
    </row>
    <row r="3850" spans="1:3" x14ac:dyDescent="0.25">
      <c r="A3850" s="2" t="s">
        <v>10735</v>
      </c>
      <c r="B3850" s="2" t="s">
        <v>30</v>
      </c>
      <c r="C3850" s="2">
        <v>7</v>
      </c>
    </row>
    <row r="3851" spans="1:3" x14ac:dyDescent="0.25">
      <c r="A3851" s="2" t="s">
        <v>10737</v>
      </c>
      <c r="B3851" s="2" t="s">
        <v>30</v>
      </c>
      <c r="C3851" s="2">
        <v>6.3</v>
      </c>
    </row>
    <row r="3852" spans="1:3" x14ac:dyDescent="0.25">
      <c r="A3852" s="2" t="s">
        <v>10740</v>
      </c>
      <c r="B3852" s="2" t="s">
        <v>30</v>
      </c>
      <c r="C3852" s="2">
        <v>5.9</v>
      </c>
    </row>
    <row r="3853" spans="1:3" x14ac:dyDescent="0.25">
      <c r="A3853" s="2" t="s">
        <v>10742</v>
      </c>
      <c r="B3853" s="2" t="s">
        <v>30</v>
      </c>
      <c r="C3853" s="2">
        <v>6.2</v>
      </c>
    </row>
    <row r="3854" spans="1:3" x14ac:dyDescent="0.25">
      <c r="A3854" s="2" t="s">
        <v>10745</v>
      </c>
      <c r="B3854" s="2" t="s">
        <v>30</v>
      </c>
      <c r="C3854" s="2">
        <v>5</v>
      </c>
    </row>
    <row r="3855" spans="1:3" x14ac:dyDescent="0.25">
      <c r="A3855" s="2" t="s">
        <v>10748</v>
      </c>
      <c r="B3855" s="2" t="s">
        <v>1783</v>
      </c>
      <c r="C3855" s="2">
        <v>7.7</v>
      </c>
    </row>
    <row r="3856" spans="1:3" x14ac:dyDescent="0.25">
      <c r="A3856" s="2" t="s">
        <v>10753</v>
      </c>
      <c r="B3856" s="2" t="s">
        <v>30</v>
      </c>
      <c r="C3856" s="2">
        <v>6.5</v>
      </c>
    </row>
    <row r="3857" spans="1:3" x14ac:dyDescent="0.25">
      <c r="A3857" s="2" t="s">
        <v>10754</v>
      </c>
      <c r="B3857" s="2" t="s">
        <v>30</v>
      </c>
      <c r="C3857" s="2">
        <v>5.8</v>
      </c>
    </row>
    <row r="3858" spans="1:3" x14ac:dyDescent="0.25">
      <c r="A3858" s="2" t="s">
        <v>10756</v>
      </c>
      <c r="B3858" s="2" t="s">
        <v>8394</v>
      </c>
      <c r="C3858" s="2">
        <v>6.1</v>
      </c>
    </row>
    <row r="3859" spans="1:3" x14ac:dyDescent="0.25">
      <c r="A3859" s="2" t="s">
        <v>10759</v>
      </c>
      <c r="B3859" s="2" t="s">
        <v>30</v>
      </c>
      <c r="C3859" s="2">
        <v>6</v>
      </c>
    </row>
    <row r="3860" spans="1:3" x14ac:dyDescent="0.25">
      <c r="A3860" s="2" t="s">
        <v>10760</v>
      </c>
      <c r="B3860" s="2" t="s">
        <v>30</v>
      </c>
      <c r="C3860" s="2">
        <v>6.3</v>
      </c>
    </row>
    <row r="3861" spans="1:3" x14ac:dyDescent="0.25">
      <c r="A3861" s="2" t="s">
        <v>10762</v>
      </c>
      <c r="B3861" s="2" t="s">
        <v>30</v>
      </c>
      <c r="C3861" s="2">
        <v>6.3</v>
      </c>
    </row>
    <row r="3862" spans="1:3" x14ac:dyDescent="0.25">
      <c r="A3862" s="2" t="s">
        <v>10765</v>
      </c>
      <c r="B3862" s="2" t="s">
        <v>3466</v>
      </c>
      <c r="C3862" s="2">
        <v>7.5</v>
      </c>
    </row>
    <row r="3863" spans="1:3" x14ac:dyDescent="0.25">
      <c r="A3863" s="2" t="s">
        <v>10769</v>
      </c>
      <c r="B3863" s="2" t="s">
        <v>30</v>
      </c>
      <c r="C3863" s="2">
        <v>7.6</v>
      </c>
    </row>
    <row r="3864" spans="1:3" x14ac:dyDescent="0.25">
      <c r="A3864" s="2" t="s">
        <v>10774</v>
      </c>
      <c r="B3864" s="2" t="s">
        <v>30</v>
      </c>
      <c r="C3864" s="2">
        <v>5.2</v>
      </c>
    </row>
    <row r="3865" spans="1:3" x14ac:dyDescent="0.25">
      <c r="A3865" s="2" t="s">
        <v>10779</v>
      </c>
      <c r="B3865" s="2" t="s">
        <v>30</v>
      </c>
      <c r="C3865" s="2">
        <v>7.8</v>
      </c>
    </row>
    <row r="3866" spans="1:3" x14ac:dyDescent="0.25">
      <c r="A3866" s="2" t="s">
        <v>10782</v>
      </c>
      <c r="B3866" s="2" t="s">
        <v>30</v>
      </c>
      <c r="C3866" s="2">
        <v>6.6</v>
      </c>
    </row>
    <row r="3867" spans="1:3" x14ac:dyDescent="0.25">
      <c r="A3867" s="2" t="s">
        <v>10785</v>
      </c>
      <c r="B3867" s="2" t="s">
        <v>30</v>
      </c>
      <c r="C3867" s="2">
        <v>4.7</v>
      </c>
    </row>
    <row r="3868" spans="1:3" x14ac:dyDescent="0.25">
      <c r="A3868" s="2" t="s">
        <v>10790</v>
      </c>
      <c r="B3868" s="2" t="s">
        <v>30</v>
      </c>
      <c r="C3868" s="2">
        <v>6.7</v>
      </c>
    </row>
    <row r="3869" spans="1:3" x14ac:dyDescent="0.25">
      <c r="A3869" s="2" t="s">
        <v>10794</v>
      </c>
      <c r="B3869" s="2" t="s">
        <v>30</v>
      </c>
      <c r="C3869" s="2">
        <v>4.2</v>
      </c>
    </row>
    <row r="3870" spans="1:3" x14ac:dyDescent="0.25">
      <c r="A3870" s="2" t="s">
        <v>10797</v>
      </c>
      <c r="B3870" s="2" t="s">
        <v>30</v>
      </c>
      <c r="C3870" s="2">
        <v>6.3</v>
      </c>
    </row>
    <row r="3871" spans="1:3" x14ac:dyDescent="0.25">
      <c r="A3871" s="2" t="s">
        <v>10802</v>
      </c>
      <c r="B3871" s="2" t="s">
        <v>30</v>
      </c>
      <c r="C3871" s="2">
        <v>4.7</v>
      </c>
    </row>
    <row r="3872" spans="1:3" x14ac:dyDescent="0.25">
      <c r="A3872" s="2" t="s">
        <v>1406</v>
      </c>
      <c r="B3872" s="2" t="s">
        <v>30</v>
      </c>
      <c r="C3872" s="2">
        <v>6</v>
      </c>
    </row>
    <row r="3873" spans="1:3" x14ac:dyDescent="0.25">
      <c r="A3873" s="2" t="s">
        <v>10805</v>
      </c>
      <c r="B3873" s="2" t="s">
        <v>30</v>
      </c>
      <c r="C3873" s="2">
        <v>7.9</v>
      </c>
    </row>
    <row r="3874" spans="1:3" x14ac:dyDescent="0.25">
      <c r="A3874" s="2" t="s">
        <v>10806</v>
      </c>
      <c r="B3874" s="2" t="s">
        <v>30</v>
      </c>
      <c r="C3874" s="2">
        <v>8.1</v>
      </c>
    </row>
    <row r="3875" spans="1:3" x14ac:dyDescent="0.25">
      <c r="A3875" s="2" t="s">
        <v>10810</v>
      </c>
      <c r="B3875" s="2" t="s">
        <v>30</v>
      </c>
      <c r="C3875" s="2">
        <v>8.1999999999999993</v>
      </c>
    </row>
    <row r="3876" spans="1:3" x14ac:dyDescent="0.25">
      <c r="A3876" s="2" t="s">
        <v>10813</v>
      </c>
      <c r="B3876" s="2" t="s">
        <v>30</v>
      </c>
      <c r="C3876" s="2">
        <v>6</v>
      </c>
    </row>
    <row r="3877" spans="1:3" x14ac:dyDescent="0.25">
      <c r="A3877" s="2" t="s">
        <v>10817</v>
      </c>
      <c r="B3877" s="2" t="s">
        <v>30</v>
      </c>
      <c r="C3877" s="2">
        <v>6.8</v>
      </c>
    </row>
    <row r="3878" spans="1:3" x14ac:dyDescent="0.25">
      <c r="A3878" s="2" t="s">
        <v>10819</v>
      </c>
      <c r="B3878" s="2" t="s">
        <v>30</v>
      </c>
      <c r="C3878" s="2">
        <v>7.3</v>
      </c>
    </row>
    <row r="3879" spans="1:3" x14ac:dyDescent="0.25">
      <c r="A3879" s="2" t="s">
        <v>10824</v>
      </c>
      <c r="B3879" s="2" t="s">
        <v>30</v>
      </c>
      <c r="C3879" s="2">
        <v>7</v>
      </c>
    </row>
    <row r="3880" spans="1:3" x14ac:dyDescent="0.25">
      <c r="A3880" s="2" t="s">
        <v>10827</v>
      </c>
      <c r="B3880" s="2" t="s">
        <v>30</v>
      </c>
      <c r="C3880" s="2">
        <v>7.3</v>
      </c>
    </row>
    <row r="3881" spans="1:3" x14ac:dyDescent="0.25">
      <c r="A3881" s="2" t="s">
        <v>10832</v>
      </c>
      <c r="B3881" s="2" t="s">
        <v>8394</v>
      </c>
      <c r="C3881" s="2">
        <v>7.5</v>
      </c>
    </row>
    <row r="3882" spans="1:3" x14ac:dyDescent="0.25">
      <c r="A3882" s="2" t="s">
        <v>10835</v>
      </c>
      <c r="B3882" s="2" t="s">
        <v>30</v>
      </c>
      <c r="C3882" s="2">
        <v>6.8</v>
      </c>
    </row>
    <row r="3883" spans="1:3" x14ac:dyDescent="0.25">
      <c r="A3883" s="2" t="s">
        <v>10840</v>
      </c>
      <c r="B3883" s="2" t="s">
        <v>30</v>
      </c>
      <c r="C3883" s="2">
        <v>7.1</v>
      </c>
    </row>
    <row r="3884" spans="1:3" x14ac:dyDescent="0.25">
      <c r="A3884" s="2" t="s">
        <v>10844</v>
      </c>
      <c r="B3884" s="2" t="s">
        <v>30</v>
      </c>
      <c r="C3884" s="2">
        <v>6.9</v>
      </c>
    </row>
    <row r="3885" spans="1:3" x14ac:dyDescent="0.25">
      <c r="A3885" s="2" t="s">
        <v>10845</v>
      </c>
      <c r="B3885" s="2" t="s">
        <v>30</v>
      </c>
      <c r="C3885" s="2">
        <v>6.9</v>
      </c>
    </row>
    <row r="3886" spans="1:3" x14ac:dyDescent="0.25">
      <c r="A3886" s="2" t="s">
        <v>3929</v>
      </c>
      <c r="B3886" s="2" t="s">
        <v>30</v>
      </c>
      <c r="C3886" s="2">
        <v>6.9</v>
      </c>
    </row>
    <row r="3887" spans="1:3" x14ac:dyDescent="0.25">
      <c r="A3887" s="2" t="s">
        <v>10848</v>
      </c>
      <c r="B3887" s="2" t="s">
        <v>30</v>
      </c>
      <c r="C3887" s="2">
        <v>7.9</v>
      </c>
    </row>
    <row r="3888" spans="1:3" x14ac:dyDescent="0.25">
      <c r="A3888" s="2" t="s">
        <v>10850</v>
      </c>
      <c r="B3888" s="2" t="s">
        <v>30</v>
      </c>
      <c r="C3888" s="2">
        <v>7.2</v>
      </c>
    </row>
    <row r="3889" spans="1:3" x14ac:dyDescent="0.25">
      <c r="A3889" s="2" t="s">
        <v>10855</v>
      </c>
      <c r="B3889" s="2" t="s">
        <v>30</v>
      </c>
      <c r="C3889" s="2">
        <v>7.8</v>
      </c>
    </row>
    <row r="3890" spans="1:3" x14ac:dyDescent="0.25">
      <c r="A3890" s="2" t="s">
        <v>10858</v>
      </c>
      <c r="B3890" s="2" t="s">
        <v>30</v>
      </c>
      <c r="C3890" s="2">
        <v>3.5</v>
      </c>
    </row>
    <row r="3891" spans="1:3" x14ac:dyDescent="0.25">
      <c r="A3891" s="2" t="s">
        <v>10860</v>
      </c>
      <c r="B3891" s="2" t="s">
        <v>30</v>
      </c>
      <c r="C3891" s="2">
        <v>7.3</v>
      </c>
    </row>
    <row r="3892" spans="1:3" x14ac:dyDescent="0.25">
      <c r="A3892" s="2" t="s">
        <v>10861</v>
      </c>
      <c r="B3892" s="2" t="s">
        <v>30</v>
      </c>
      <c r="C3892" s="2">
        <v>7.5</v>
      </c>
    </row>
    <row r="3893" spans="1:3" x14ac:dyDescent="0.25">
      <c r="A3893" s="2" t="s">
        <v>10863</v>
      </c>
      <c r="B3893" s="2" t="s">
        <v>30</v>
      </c>
      <c r="C3893" s="2">
        <v>6</v>
      </c>
    </row>
    <row r="3894" spans="1:3" x14ac:dyDescent="0.25">
      <c r="A3894" s="2" t="s">
        <v>10865</v>
      </c>
      <c r="B3894" s="2" t="s">
        <v>30</v>
      </c>
      <c r="C3894" s="2">
        <v>7.3</v>
      </c>
    </row>
    <row r="3895" spans="1:3" x14ac:dyDescent="0.25">
      <c r="A3895" s="2" t="s">
        <v>10868</v>
      </c>
      <c r="B3895" s="2" t="s">
        <v>30</v>
      </c>
      <c r="C3895" s="2">
        <v>8</v>
      </c>
    </row>
    <row r="3896" spans="1:3" x14ac:dyDescent="0.25">
      <c r="A3896" s="2" t="s">
        <v>10872</v>
      </c>
      <c r="B3896" s="2" t="s">
        <v>30</v>
      </c>
      <c r="C3896" s="2">
        <v>7.6</v>
      </c>
    </row>
    <row r="3897" spans="1:3" x14ac:dyDescent="0.25">
      <c r="A3897" s="2" t="s">
        <v>10874</v>
      </c>
      <c r="B3897" s="2" t="s">
        <v>30</v>
      </c>
      <c r="C3897" s="2">
        <v>7</v>
      </c>
    </row>
    <row r="3898" spans="1:3" x14ac:dyDescent="0.25">
      <c r="A3898" s="2" t="s">
        <v>10876</v>
      </c>
      <c r="B3898" s="2" t="s">
        <v>30</v>
      </c>
      <c r="C3898" s="2">
        <v>7.5</v>
      </c>
    </row>
    <row r="3899" spans="1:3" x14ac:dyDescent="0.25">
      <c r="A3899" s="2" t="s">
        <v>10880</v>
      </c>
      <c r="B3899" s="2" t="s">
        <v>30</v>
      </c>
      <c r="C3899" s="2">
        <v>6.8</v>
      </c>
    </row>
    <row r="3900" spans="1:3" x14ac:dyDescent="0.25">
      <c r="A3900" s="2" t="s">
        <v>10884</v>
      </c>
      <c r="B3900" s="2" t="s">
        <v>30</v>
      </c>
      <c r="C3900" s="2">
        <v>3.9</v>
      </c>
    </row>
    <row r="3901" spans="1:3" x14ac:dyDescent="0.25">
      <c r="A3901" s="2" t="s">
        <v>10886</v>
      </c>
      <c r="B3901" s="2" t="s">
        <v>30</v>
      </c>
      <c r="C3901" s="2">
        <v>6.1</v>
      </c>
    </row>
    <row r="3902" spans="1:3" x14ac:dyDescent="0.25">
      <c r="A3902" s="2" t="s">
        <v>10888</v>
      </c>
      <c r="B3902" s="2" t="s">
        <v>30</v>
      </c>
      <c r="C3902" s="2">
        <v>7.5</v>
      </c>
    </row>
    <row r="3903" spans="1:3" x14ac:dyDescent="0.25">
      <c r="A3903" s="2" t="s">
        <v>10891</v>
      </c>
      <c r="B3903" s="2" t="s">
        <v>1783</v>
      </c>
      <c r="C3903" s="2">
        <v>8.1999999999999993</v>
      </c>
    </row>
    <row r="3904" spans="1:3" x14ac:dyDescent="0.25">
      <c r="A3904" s="2" t="s">
        <v>7067</v>
      </c>
      <c r="B3904" s="2" t="s">
        <v>30</v>
      </c>
      <c r="C3904" s="2">
        <v>7.2</v>
      </c>
    </row>
    <row r="3905" spans="1:3" x14ac:dyDescent="0.25">
      <c r="A3905" s="2" t="s">
        <v>10897</v>
      </c>
      <c r="B3905" s="2" t="s">
        <v>30</v>
      </c>
      <c r="C3905" s="2">
        <v>4.8</v>
      </c>
    </row>
    <row r="3906" spans="1:3" x14ac:dyDescent="0.25">
      <c r="A3906" s="2" t="s">
        <v>10900</v>
      </c>
      <c r="B3906" s="2" t="s">
        <v>30</v>
      </c>
      <c r="C3906" s="2">
        <v>7.8</v>
      </c>
    </row>
    <row r="3907" spans="1:3" x14ac:dyDescent="0.25">
      <c r="A3907" s="2" t="s">
        <v>10904</v>
      </c>
      <c r="B3907" s="2" t="s">
        <v>30</v>
      </c>
      <c r="C3907" s="2">
        <v>5.2</v>
      </c>
    </row>
    <row r="3908" spans="1:3" x14ac:dyDescent="0.25">
      <c r="A3908" s="2" t="s">
        <v>10906</v>
      </c>
      <c r="B3908" s="2" t="s">
        <v>30</v>
      </c>
      <c r="C3908" s="2">
        <v>3.3</v>
      </c>
    </row>
    <row r="3909" spans="1:3" x14ac:dyDescent="0.25">
      <c r="A3909" s="2" t="s">
        <v>10911</v>
      </c>
      <c r="B3909" s="2" t="s">
        <v>1783</v>
      </c>
      <c r="C3909" s="2">
        <v>6.8</v>
      </c>
    </row>
    <row r="3910" spans="1:3" x14ac:dyDescent="0.25">
      <c r="A3910" s="2" t="s">
        <v>10917</v>
      </c>
      <c r="B3910" s="2" t="s">
        <v>10058</v>
      </c>
      <c r="C3910" s="2">
        <v>7</v>
      </c>
    </row>
    <row r="3911" spans="1:3" x14ac:dyDescent="0.25">
      <c r="A3911" s="2" t="s">
        <v>10920</v>
      </c>
      <c r="B3911" s="2" t="s">
        <v>30</v>
      </c>
      <c r="C3911" s="2">
        <v>6.5</v>
      </c>
    </row>
    <row r="3912" spans="1:3" x14ac:dyDescent="0.25">
      <c r="A3912" s="2" t="s">
        <v>2949</v>
      </c>
      <c r="B3912" s="2" t="s">
        <v>30</v>
      </c>
      <c r="C3912" s="2">
        <v>5.7</v>
      </c>
    </row>
    <row r="3913" spans="1:3" x14ac:dyDescent="0.25">
      <c r="A3913" s="2" t="s">
        <v>10922</v>
      </c>
      <c r="B3913" s="2" t="s">
        <v>30</v>
      </c>
      <c r="C3913" s="2">
        <v>6.4</v>
      </c>
    </row>
    <row r="3914" spans="1:3" x14ac:dyDescent="0.25">
      <c r="A3914" s="2" t="s">
        <v>10923</v>
      </c>
      <c r="B3914" s="2" t="s">
        <v>30</v>
      </c>
      <c r="C3914" s="2">
        <v>5.3</v>
      </c>
    </row>
    <row r="3915" spans="1:3" x14ac:dyDescent="0.25">
      <c r="A3915" s="2" t="s">
        <v>10927</v>
      </c>
      <c r="B3915" s="2" t="s">
        <v>30</v>
      </c>
      <c r="C3915" s="2">
        <v>4.7</v>
      </c>
    </row>
    <row r="3916" spans="1:3" x14ac:dyDescent="0.25">
      <c r="A3916" s="2" t="s">
        <v>10930</v>
      </c>
      <c r="B3916" s="2" t="s">
        <v>30</v>
      </c>
      <c r="C3916" s="2">
        <v>6.1</v>
      </c>
    </row>
    <row r="3917" spans="1:3" x14ac:dyDescent="0.25">
      <c r="A3917" s="2" t="s">
        <v>10933</v>
      </c>
      <c r="B3917" s="2" t="s">
        <v>30</v>
      </c>
      <c r="C3917" s="2">
        <v>5.5</v>
      </c>
    </row>
    <row r="3918" spans="1:3" x14ac:dyDescent="0.25">
      <c r="A3918" s="2" t="s">
        <v>10936</v>
      </c>
      <c r="B3918" s="2" t="s">
        <v>30</v>
      </c>
      <c r="C3918" s="2">
        <v>4.8</v>
      </c>
    </row>
    <row r="3919" spans="1:3" x14ac:dyDescent="0.25">
      <c r="A3919" s="2" t="s">
        <v>10939</v>
      </c>
      <c r="B3919" s="2" t="s">
        <v>30</v>
      </c>
      <c r="C3919" s="2">
        <v>8.4</v>
      </c>
    </row>
    <row r="3920" spans="1:3" x14ac:dyDescent="0.25">
      <c r="A3920" s="2" t="s">
        <v>10944</v>
      </c>
      <c r="B3920" s="2" t="s">
        <v>30</v>
      </c>
      <c r="C3920" s="2">
        <v>7</v>
      </c>
    </row>
    <row r="3921" spans="1:3" x14ac:dyDescent="0.25">
      <c r="A3921" s="2" t="s">
        <v>10947</v>
      </c>
      <c r="B3921" s="2" t="s">
        <v>30</v>
      </c>
      <c r="C3921" s="2">
        <v>3.3</v>
      </c>
    </row>
    <row r="3922" spans="1:3" x14ac:dyDescent="0.25">
      <c r="A3922" s="2" t="s">
        <v>10950</v>
      </c>
      <c r="B3922" s="2" t="s">
        <v>30</v>
      </c>
      <c r="C3922" s="2">
        <v>5.4</v>
      </c>
    </row>
    <row r="3923" spans="1:3" x14ac:dyDescent="0.25">
      <c r="A3923" s="2" t="s">
        <v>10952</v>
      </c>
      <c r="B3923" s="2" t="s">
        <v>30</v>
      </c>
      <c r="C3923" s="2">
        <v>4.8</v>
      </c>
    </row>
    <row r="3924" spans="1:3" x14ac:dyDescent="0.25">
      <c r="A3924" s="2" t="s">
        <v>10955</v>
      </c>
      <c r="B3924" s="2" t="s">
        <v>30</v>
      </c>
      <c r="C3924" s="2">
        <v>3.1</v>
      </c>
    </row>
    <row r="3925" spans="1:3" x14ac:dyDescent="0.25">
      <c r="A3925" s="2" t="s">
        <v>10957</v>
      </c>
      <c r="B3925" s="2" t="s">
        <v>30</v>
      </c>
      <c r="C3925" s="2">
        <v>6.7</v>
      </c>
    </row>
    <row r="3926" spans="1:3" x14ac:dyDescent="0.25">
      <c r="A3926" s="2" t="s">
        <v>10960</v>
      </c>
      <c r="B3926" s="2" t="s">
        <v>965</v>
      </c>
      <c r="C3926" s="2">
        <v>7.6</v>
      </c>
    </row>
    <row r="3927" spans="1:3" x14ac:dyDescent="0.25">
      <c r="A3927" s="2" t="s">
        <v>10961</v>
      </c>
      <c r="B3927" s="2" t="s">
        <v>30</v>
      </c>
      <c r="C3927" s="2">
        <v>7.1</v>
      </c>
    </row>
    <row r="3928" spans="1:3" x14ac:dyDescent="0.25">
      <c r="A3928" s="2" t="s">
        <v>10965</v>
      </c>
      <c r="B3928" s="2" t="s">
        <v>30</v>
      </c>
      <c r="C3928" s="2">
        <v>6.1</v>
      </c>
    </row>
    <row r="3929" spans="1:3" x14ac:dyDescent="0.25">
      <c r="A3929" s="2" t="s">
        <v>10968</v>
      </c>
      <c r="B3929" s="2" t="s">
        <v>30</v>
      </c>
      <c r="C3929" s="2">
        <v>6.5</v>
      </c>
    </row>
    <row r="3930" spans="1:3" x14ac:dyDescent="0.25">
      <c r="A3930" s="2" t="s">
        <v>10970</v>
      </c>
      <c r="B3930" s="2" t="s">
        <v>30</v>
      </c>
      <c r="C3930" s="2">
        <v>8.5</v>
      </c>
    </row>
    <row r="3931" spans="1:3" x14ac:dyDescent="0.25">
      <c r="A3931" s="2" t="s">
        <v>10971</v>
      </c>
      <c r="B3931" s="2" t="s">
        <v>8394</v>
      </c>
      <c r="C3931" s="2">
        <v>8.6999999999999993</v>
      </c>
    </row>
    <row r="3932" spans="1:3" x14ac:dyDescent="0.25">
      <c r="A3932" s="2" t="s">
        <v>10975</v>
      </c>
      <c r="B3932" s="2" t="s">
        <v>30</v>
      </c>
      <c r="C3932" s="2">
        <v>7.1</v>
      </c>
    </row>
    <row r="3933" spans="1:3" x14ac:dyDescent="0.25">
      <c r="A3933" s="2" t="s">
        <v>10978</v>
      </c>
      <c r="B3933" s="2" t="s">
        <v>30</v>
      </c>
      <c r="C3933" s="2">
        <v>6.6</v>
      </c>
    </row>
    <row r="3934" spans="1:3" x14ac:dyDescent="0.25">
      <c r="A3934" s="2" t="s">
        <v>10981</v>
      </c>
      <c r="B3934" s="2" t="s">
        <v>30</v>
      </c>
      <c r="C3934" s="2">
        <v>6.7</v>
      </c>
    </row>
    <row r="3935" spans="1:3" x14ac:dyDescent="0.25">
      <c r="A3935" s="2" t="s">
        <v>10984</v>
      </c>
      <c r="B3935" s="2" t="s">
        <v>9094</v>
      </c>
      <c r="C3935" s="2">
        <v>8.3000000000000007</v>
      </c>
    </row>
    <row r="3936" spans="1:3" x14ac:dyDescent="0.25">
      <c r="A3936" s="2" t="s">
        <v>10987</v>
      </c>
      <c r="B3936" s="2" t="s">
        <v>30</v>
      </c>
      <c r="C3936" s="2">
        <v>8.1</v>
      </c>
    </row>
    <row r="3937" spans="1:3" x14ac:dyDescent="0.25">
      <c r="A3937" s="2" t="s">
        <v>10989</v>
      </c>
      <c r="B3937" s="2" t="s">
        <v>30</v>
      </c>
      <c r="C3937" s="2">
        <v>7.4</v>
      </c>
    </row>
    <row r="3938" spans="1:3" x14ac:dyDescent="0.25">
      <c r="A3938" s="2" t="s">
        <v>10991</v>
      </c>
      <c r="B3938" s="2" t="s">
        <v>30</v>
      </c>
      <c r="C3938" s="2">
        <v>6.6</v>
      </c>
    </row>
    <row r="3939" spans="1:3" x14ac:dyDescent="0.25">
      <c r="A3939" s="2" t="s">
        <v>10994</v>
      </c>
      <c r="B3939" s="2" t="s">
        <v>30</v>
      </c>
      <c r="C3939" s="2">
        <v>4.5</v>
      </c>
    </row>
    <row r="3940" spans="1:3" x14ac:dyDescent="0.25">
      <c r="A3940" s="2" t="s">
        <v>10996</v>
      </c>
      <c r="B3940" s="2" t="s">
        <v>30</v>
      </c>
      <c r="C3940" s="2">
        <v>6.4</v>
      </c>
    </row>
    <row r="3941" spans="1:3" x14ac:dyDescent="0.25">
      <c r="A3941" s="2" t="s">
        <v>11000</v>
      </c>
      <c r="B3941" s="2" t="s">
        <v>965</v>
      </c>
      <c r="C3941" s="2">
        <v>7.5</v>
      </c>
    </row>
    <row r="3942" spans="1:3" x14ac:dyDescent="0.25">
      <c r="A3942" s="2" t="s">
        <v>11002</v>
      </c>
      <c r="B3942" s="2" t="s">
        <v>30</v>
      </c>
      <c r="C3942" s="2">
        <v>8</v>
      </c>
    </row>
    <row r="3943" spans="1:3" x14ac:dyDescent="0.25">
      <c r="A3943" s="2" t="s">
        <v>11005</v>
      </c>
      <c r="B3943" s="2" t="s">
        <v>30</v>
      </c>
      <c r="C3943" s="2">
        <v>8.1</v>
      </c>
    </row>
    <row r="3944" spans="1:3" x14ac:dyDescent="0.25">
      <c r="A3944" s="2" t="s">
        <v>11008</v>
      </c>
      <c r="B3944" s="2" t="s">
        <v>30</v>
      </c>
      <c r="C3944" s="2">
        <v>7.2</v>
      </c>
    </row>
    <row r="3945" spans="1:3" x14ac:dyDescent="0.25">
      <c r="A3945" s="2" t="s">
        <v>11011</v>
      </c>
      <c r="B3945" s="2" t="s">
        <v>1783</v>
      </c>
      <c r="C3945" s="2">
        <v>7.5</v>
      </c>
    </row>
    <row r="3946" spans="1:3" x14ac:dyDescent="0.25">
      <c r="A3946" s="2" t="s">
        <v>11014</v>
      </c>
      <c r="B3946" s="2" t="s">
        <v>30</v>
      </c>
      <c r="C3946" s="2">
        <v>7.2</v>
      </c>
    </row>
    <row r="3947" spans="1:3" x14ac:dyDescent="0.25">
      <c r="A3947" s="2" t="s">
        <v>11018</v>
      </c>
      <c r="B3947" s="2" t="s">
        <v>30</v>
      </c>
      <c r="C3947" s="2">
        <v>6.4</v>
      </c>
    </row>
    <row r="3948" spans="1:3" x14ac:dyDescent="0.25">
      <c r="A3948" s="2" t="s">
        <v>11019</v>
      </c>
      <c r="B3948" s="2" t="s">
        <v>30</v>
      </c>
      <c r="C3948" s="2">
        <v>7.6</v>
      </c>
    </row>
    <row r="3949" spans="1:3" x14ac:dyDescent="0.25">
      <c r="A3949" s="2" t="s">
        <v>11022</v>
      </c>
      <c r="B3949" s="2" t="s">
        <v>30</v>
      </c>
      <c r="C3949" s="2">
        <v>7.8</v>
      </c>
    </row>
    <row r="3950" spans="1:3" x14ac:dyDescent="0.25">
      <c r="A3950" s="2" t="s">
        <v>11024</v>
      </c>
      <c r="B3950" s="2" t="s">
        <v>30</v>
      </c>
      <c r="C3950" s="2">
        <v>5.7</v>
      </c>
    </row>
    <row r="3951" spans="1:3" x14ac:dyDescent="0.25">
      <c r="A3951" s="2" t="s">
        <v>11029</v>
      </c>
      <c r="B3951" s="2" t="s">
        <v>30</v>
      </c>
      <c r="C3951" s="2">
        <v>8.6</v>
      </c>
    </row>
    <row r="3952" spans="1:3" x14ac:dyDescent="0.25">
      <c r="A3952" s="2" t="s">
        <v>11030</v>
      </c>
      <c r="B3952" s="2" t="s">
        <v>30</v>
      </c>
      <c r="C3952" s="2">
        <v>8.1999999999999993</v>
      </c>
    </row>
    <row r="3953" spans="1:3" x14ac:dyDescent="0.25">
      <c r="A3953" s="2" t="s">
        <v>11031</v>
      </c>
      <c r="B3953" s="2" t="s">
        <v>30</v>
      </c>
      <c r="C3953" s="2">
        <v>6.6</v>
      </c>
    </row>
    <row r="3954" spans="1:3" x14ac:dyDescent="0.25">
      <c r="A3954" s="2" t="s">
        <v>11033</v>
      </c>
      <c r="B3954" s="2" t="s">
        <v>30</v>
      </c>
      <c r="C3954" s="2">
        <v>5.7</v>
      </c>
    </row>
    <row r="3955" spans="1:3" x14ac:dyDescent="0.25">
      <c r="A3955" s="2" t="s">
        <v>11035</v>
      </c>
      <c r="B3955" s="2" t="s">
        <v>30</v>
      </c>
      <c r="C3955" s="2">
        <v>7.4</v>
      </c>
    </row>
    <row r="3956" spans="1:3" x14ac:dyDescent="0.25">
      <c r="A3956" s="2" t="s">
        <v>11037</v>
      </c>
      <c r="B3956" s="2" t="s">
        <v>30</v>
      </c>
      <c r="C3956" s="2">
        <v>8</v>
      </c>
    </row>
    <row r="3957" spans="1:3" x14ac:dyDescent="0.25">
      <c r="A3957" s="2" t="s">
        <v>11039</v>
      </c>
      <c r="B3957" s="2" t="s">
        <v>1272</v>
      </c>
      <c r="C3957" s="2">
        <v>7.3</v>
      </c>
    </row>
    <row r="3958" spans="1:3" x14ac:dyDescent="0.25">
      <c r="A3958" s="2" t="s">
        <v>11042</v>
      </c>
      <c r="B3958" s="2" t="s">
        <v>30</v>
      </c>
      <c r="C3958" s="2">
        <v>5.4</v>
      </c>
    </row>
    <row r="3959" spans="1:3" x14ac:dyDescent="0.25">
      <c r="A3959" s="2" t="s">
        <v>11043</v>
      </c>
      <c r="B3959" s="2" t="s">
        <v>30</v>
      </c>
      <c r="C3959" s="2">
        <v>7.4</v>
      </c>
    </row>
    <row r="3960" spans="1:3" x14ac:dyDescent="0.25">
      <c r="A3960" s="2" t="s">
        <v>11045</v>
      </c>
      <c r="B3960" s="2" t="s">
        <v>30</v>
      </c>
      <c r="C3960" s="2">
        <v>5.7</v>
      </c>
    </row>
    <row r="3961" spans="1:3" x14ac:dyDescent="0.25">
      <c r="A3961" s="2" t="s">
        <v>11048</v>
      </c>
      <c r="B3961" s="2" t="s">
        <v>30</v>
      </c>
      <c r="C3961" s="2">
        <v>6.8</v>
      </c>
    </row>
    <row r="3962" spans="1:3" x14ac:dyDescent="0.25">
      <c r="A3962" s="2" t="s">
        <v>11051</v>
      </c>
      <c r="B3962" s="2" t="s">
        <v>30</v>
      </c>
      <c r="C3962" s="2">
        <v>5.4</v>
      </c>
    </row>
    <row r="3963" spans="1:3" x14ac:dyDescent="0.25">
      <c r="A3963" s="2" t="s">
        <v>11054</v>
      </c>
      <c r="B3963" s="2" t="s">
        <v>30</v>
      </c>
      <c r="C3963" s="2">
        <v>8.1</v>
      </c>
    </row>
    <row r="3964" spans="1:3" x14ac:dyDescent="0.25">
      <c r="A3964" s="2" t="s">
        <v>11059</v>
      </c>
      <c r="B3964" s="2" t="s">
        <v>30</v>
      </c>
      <c r="C3964" s="2">
        <v>6.1</v>
      </c>
    </row>
    <row r="3965" spans="1:3" x14ac:dyDescent="0.25">
      <c r="A3965" s="2" t="s">
        <v>11061</v>
      </c>
      <c r="B3965" s="2" t="s">
        <v>30</v>
      </c>
      <c r="C3965" s="2">
        <v>5.0999999999999996</v>
      </c>
    </row>
    <row r="3966" spans="1:3" x14ac:dyDescent="0.25">
      <c r="A3966" s="2" t="s">
        <v>11065</v>
      </c>
      <c r="B3966" s="2" t="s">
        <v>466</v>
      </c>
      <c r="C3966" s="2">
        <v>5.6</v>
      </c>
    </row>
    <row r="3967" spans="1:3" x14ac:dyDescent="0.25">
      <c r="A3967" s="2" t="s">
        <v>11069</v>
      </c>
      <c r="B3967" s="2" t="s">
        <v>30</v>
      </c>
      <c r="C3967" s="2">
        <v>5.9</v>
      </c>
    </row>
    <row r="3968" spans="1:3" x14ac:dyDescent="0.25">
      <c r="A3968" s="2" t="s">
        <v>11072</v>
      </c>
      <c r="B3968" s="2" t="s">
        <v>30</v>
      </c>
      <c r="C3968" s="2">
        <v>8.1999999999999993</v>
      </c>
    </row>
    <row r="3969" spans="1:3" x14ac:dyDescent="0.25">
      <c r="A3969" s="2" t="s">
        <v>11073</v>
      </c>
      <c r="B3969" s="2" t="s">
        <v>30</v>
      </c>
      <c r="C3969" s="2">
        <v>5.3</v>
      </c>
    </row>
    <row r="3970" spans="1:3" x14ac:dyDescent="0.25">
      <c r="A3970" s="2" t="s">
        <v>11076</v>
      </c>
      <c r="B3970" s="2" t="s">
        <v>30</v>
      </c>
      <c r="C3970" s="2">
        <v>6.8</v>
      </c>
    </row>
    <row r="3971" spans="1:3" x14ac:dyDescent="0.25">
      <c r="A3971" s="2" t="s">
        <v>11078</v>
      </c>
      <c r="B3971" s="2" t="s">
        <v>30</v>
      </c>
      <c r="C3971" s="2">
        <v>8.3000000000000007</v>
      </c>
    </row>
    <row r="3972" spans="1:3" x14ac:dyDescent="0.25">
      <c r="A3972" s="2" t="s">
        <v>11082</v>
      </c>
      <c r="B3972" s="2" t="s">
        <v>30</v>
      </c>
      <c r="C3972" s="2">
        <v>4.3</v>
      </c>
    </row>
    <row r="3973" spans="1:3" x14ac:dyDescent="0.25">
      <c r="A3973" s="2" t="s">
        <v>11086</v>
      </c>
      <c r="B3973" s="2" t="s">
        <v>30</v>
      </c>
      <c r="C3973" s="2">
        <v>6.7</v>
      </c>
    </row>
    <row r="3974" spans="1:3" x14ac:dyDescent="0.25">
      <c r="A3974" s="2" t="s">
        <v>11089</v>
      </c>
      <c r="B3974" s="2" t="s">
        <v>30</v>
      </c>
      <c r="C3974" s="2">
        <v>7.2</v>
      </c>
    </row>
    <row r="3975" spans="1:3" x14ac:dyDescent="0.25">
      <c r="A3975" s="2" t="s">
        <v>11092</v>
      </c>
      <c r="B3975" s="2" t="s">
        <v>30</v>
      </c>
      <c r="C3975" s="2">
        <v>6.9</v>
      </c>
    </row>
    <row r="3976" spans="1:3" x14ac:dyDescent="0.25">
      <c r="A3976" s="2" t="s">
        <v>11094</v>
      </c>
      <c r="B3976" s="2" t="s">
        <v>30</v>
      </c>
      <c r="C3976" s="2">
        <v>6.6</v>
      </c>
    </row>
    <row r="3977" spans="1:3" x14ac:dyDescent="0.25">
      <c r="A3977" s="2" t="s">
        <v>11097</v>
      </c>
      <c r="B3977" s="2" t="s">
        <v>30</v>
      </c>
      <c r="C3977" s="2">
        <v>5.9</v>
      </c>
    </row>
    <row r="3978" spans="1:3" x14ac:dyDescent="0.25">
      <c r="A3978" s="2" t="s">
        <v>11098</v>
      </c>
      <c r="B3978" s="2" t="s">
        <v>30</v>
      </c>
      <c r="C3978" s="2">
        <v>7.9</v>
      </c>
    </row>
    <row r="3979" spans="1:3" x14ac:dyDescent="0.25">
      <c r="A3979" s="2" t="s">
        <v>11100</v>
      </c>
      <c r="B3979" s="2" t="s">
        <v>30</v>
      </c>
      <c r="C3979" s="2">
        <v>8.3000000000000007</v>
      </c>
    </row>
    <row r="3980" spans="1:3" x14ac:dyDescent="0.25">
      <c r="A3980" s="2" t="s">
        <v>11102</v>
      </c>
      <c r="B3980" s="2" t="s">
        <v>30</v>
      </c>
      <c r="C3980" s="2">
        <v>5.2</v>
      </c>
    </row>
    <row r="3981" spans="1:3" x14ac:dyDescent="0.25">
      <c r="A3981" s="2" t="s">
        <v>11107</v>
      </c>
      <c r="B3981" s="2" t="s">
        <v>30</v>
      </c>
      <c r="C3981" s="2">
        <v>7.8</v>
      </c>
    </row>
    <row r="3982" spans="1:3" x14ac:dyDescent="0.25">
      <c r="A3982" s="2" t="s">
        <v>11109</v>
      </c>
      <c r="B3982" s="2" t="s">
        <v>30</v>
      </c>
      <c r="C3982" s="2">
        <v>3</v>
      </c>
    </row>
    <row r="3983" spans="1:3" x14ac:dyDescent="0.25">
      <c r="A3983" s="2" t="s">
        <v>11113</v>
      </c>
      <c r="B3983" s="2" t="s">
        <v>30</v>
      </c>
      <c r="C3983" s="2">
        <v>7.9</v>
      </c>
    </row>
    <row r="3984" spans="1:3" x14ac:dyDescent="0.25">
      <c r="A3984" s="2" t="s">
        <v>11118</v>
      </c>
      <c r="B3984" s="2" t="s">
        <v>30</v>
      </c>
      <c r="C3984" s="2">
        <v>3.2</v>
      </c>
    </row>
    <row r="3985" spans="1:3" x14ac:dyDescent="0.25">
      <c r="A3985" s="2" t="s">
        <v>11121</v>
      </c>
      <c r="B3985" s="2" t="s">
        <v>30</v>
      </c>
      <c r="C3985" s="2">
        <v>6.5</v>
      </c>
    </row>
    <row r="3986" spans="1:3" x14ac:dyDescent="0.25">
      <c r="A3986" s="2" t="s">
        <v>11123</v>
      </c>
      <c r="B3986" s="2" t="s">
        <v>30</v>
      </c>
      <c r="C3986" s="2">
        <v>6.9</v>
      </c>
    </row>
    <row r="3987" spans="1:3" x14ac:dyDescent="0.25">
      <c r="A3987" s="2" t="s">
        <v>11126</v>
      </c>
      <c r="B3987" s="2" t="s">
        <v>30</v>
      </c>
      <c r="C3987" s="2">
        <v>7</v>
      </c>
    </row>
    <row r="3988" spans="1:3" x14ac:dyDescent="0.25">
      <c r="A3988" s="2" t="s">
        <v>11128</v>
      </c>
      <c r="B3988" s="2" t="s">
        <v>3447</v>
      </c>
      <c r="C3988" s="2">
        <v>7.8</v>
      </c>
    </row>
    <row r="3989" spans="1:3" x14ac:dyDescent="0.25">
      <c r="A3989" s="2" t="s">
        <v>11131</v>
      </c>
      <c r="B3989" s="2" t="s">
        <v>30</v>
      </c>
      <c r="C3989" s="2">
        <v>6.9</v>
      </c>
    </row>
    <row r="3990" spans="1:3" x14ac:dyDescent="0.25">
      <c r="A3990" s="2" t="s">
        <v>11134</v>
      </c>
      <c r="B3990" s="2" t="s">
        <v>30</v>
      </c>
      <c r="C3990" s="2">
        <v>4.4000000000000004</v>
      </c>
    </row>
    <row r="3991" spans="1:3" x14ac:dyDescent="0.25">
      <c r="A3991" s="2" t="s">
        <v>11137</v>
      </c>
      <c r="B3991" s="2" t="s">
        <v>30</v>
      </c>
      <c r="C3991" s="2">
        <v>6</v>
      </c>
    </row>
    <row r="3992" spans="1:3" x14ac:dyDescent="0.25">
      <c r="A3992" s="2" t="s">
        <v>11138</v>
      </c>
      <c r="B3992" s="2" t="s">
        <v>30</v>
      </c>
      <c r="C3992" s="2">
        <v>6.6</v>
      </c>
    </row>
    <row r="3993" spans="1:3" x14ac:dyDescent="0.25">
      <c r="A3993" s="2" t="s">
        <v>11144</v>
      </c>
      <c r="B3993" s="2" t="s">
        <v>30</v>
      </c>
      <c r="C3993" s="2">
        <v>7.8</v>
      </c>
    </row>
    <row r="3994" spans="1:3" x14ac:dyDescent="0.25">
      <c r="A3994" s="2" t="s">
        <v>11147</v>
      </c>
      <c r="B3994" s="2" t="s">
        <v>30</v>
      </c>
      <c r="C3994" s="2">
        <v>5.3</v>
      </c>
    </row>
    <row r="3995" spans="1:3" x14ac:dyDescent="0.25">
      <c r="A3995" s="2" t="s">
        <v>11151</v>
      </c>
      <c r="B3995" s="2" t="s">
        <v>30</v>
      </c>
      <c r="C3995" s="2">
        <v>5.3</v>
      </c>
    </row>
    <row r="3996" spans="1:3" x14ac:dyDescent="0.25">
      <c r="A3996" s="2" t="s">
        <v>11153</v>
      </c>
      <c r="B3996" s="2" t="s">
        <v>30</v>
      </c>
      <c r="C3996" s="2">
        <v>8</v>
      </c>
    </row>
    <row r="3997" spans="1:3" x14ac:dyDescent="0.25">
      <c r="A3997" s="2" t="s">
        <v>11156</v>
      </c>
      <c r="B3997" s="2" t="s">
        <v>30</v>
      </c>
      <c r="C3997" s="2">
        <v>7.1</v>
      </c>
    </row>
    <row r="3998" spans="1:3" x14ac:dyDescent="0.25">
      <c r="A3998" s="2" t="s">
        <v>11158</v>
      </c>
      <c r="B3998" s="2" t="s">
        <v>30</v>
      </c>
      <c r="C3998" s="2">
        <v>5.4</v>
      </c>
    </row>
    <row r="3999" spans="1:3" x14ac:dyDescent="0.25">
      <c r="A3999" s="2" t="s">
        <v>11160</v>
      </c>
      <c r="B3999" s="2" t="s">
        <v>30</v>
      </c>
      <c r="C3999" s="2">
        <v>6.9</v>
      </c>
    </row>
    <row r="4000" spans="1:3" x14ac:dyDescent="0.25">
      <c r="A4000" s="2" t="s">
        <v>11163</v>
      </c>
      <c r="B4000" s="2" t="s">
        <v>30</v>
      </c>
      <c r="C4000" s="2">
        <v>7.4</v>
      </c>
    </row>
    <row r="4001" spans="1:3" x14ac:dyDescent="0.25">
      <c r="A4001" s="2" t="s">
        <v>11165</v>
      </c>
      <c r="B4001" s="2" t="s">
        <v>11167</v>
      </c>
      <c r="C4001" s="2">
        <v>7.3</v>
      </c>
    </row>
    <row r="4002" spans="1:3" x14ac:dyDescent="0.25">
      <c r="A4002" s="2" t="s">
        <v>11168</v>
      </c>
      <c r="B4002" s="2" t="s">
        <v>30</v>
      </c>
      <c r="C4002" s="2">
        <v>7.8</v>
      </c>
    </row>
    <row r="4003" spans="1:3" x14ac:dyDescent="0.25">
      <c r="A4003" s="2" t="s">
        <v>11170</v>
      </c>
      <c r="B4003" s="2" t="s">
        <v>30</v>
      </c>
      <c r="C4003" s="2">
        <v>6.6</v>
      </c>
    </row>
    <row r="4004" spans="1:3" x14ac:dyDescent="0.25">
      <c r="A4004" s="2" t="s">
        <v>11173</v>
      </c>
      <c r="B4004" s="2" t="s">
        <v>30</v>
      </c>
      <c r="C4004" s="2">
        <v>5.4</v>
      </c>
    </row>
    <row r="4005" spans="1:3" x14ac:dyDescent="0.25">
      <c r="A4005" s="2" t="s">
        <v>11175</v>
      </c>
      <c r="B4005" s="2" t="s">
        <v>7415</v>
      </c>
      <c r="C4005" s="2">
        <v>8.4</v>
      </c>
    </row>
    <row r="4006" spans="1:3" x14ac:dyDescent="0.25">
      <c r="A4006" s="2" t="s">
        <v>11179</v>
      </c>
      <c r="B4006" s="2" t="s">
        <v>30</v>
      </c>
      <c r="C4006" s="2">
        <v>6.3</v>
      </c>
    </row>
    <row r="4007" spans="1:3" x14ac:dyDescent="0.25">
      <c r="A4007" s="2" t="s">
        <v>11183</v>
      </c>
      <c r="B4007" s="2" t="s">
        <v>30</v>
      </c>
      <c r="C4007" s="2">
        <v>6.1</v>
      </c>
    </row>
    <row r="4008" spans="1:3" x14ac:dyDescent="0.25">
      <c r="A4008" s="2" t="s">
        <v>11186</v>
      </c>
      <c r="B4008" s="2" t="s">
        <v>30</v>
      </c>
      <c r="C4008" s="2">
        <v>5</v>
      </c>
    </row>
    <row r="4009" spans="1:3" x14ac:dyDescent="0.25">
      <c r="A4009" s="2" t="s">
        <v>11189</v>
      </c>
      <c r="B4009" s="2" t="s">
        <v>30</v>
      </c>
      <c r="C4009" s="2">
        <v>6.9</v>
      </c>
    </row>
    <row r="4010" spans="1:3" x14ac:dyDescent="0.25">
      <c r="A4010" s="2" t="s">
        <v>11192</v>
      </c>
      <c r="B4010" s="2" t="s">
        <v>30</v>
      </c>
      <c r="C4010" s="2">
        <v>7.2</v>
      </c>
    </row>
    <row r="4011" spans="1:3" x14ac:dyDescent="0.25">
      <c r="A4011" s="2" t="s">
        <v>11195</v>
      </c>
      <c r="B4011" s="2" t="s">
        <v>30</v>
      </c>
      <c r="C4011" s="2">
        <v>7.3</v>
      </c>
    </row>
    <row r="4012" spans="1:3" x14ac:dyDescent="0.25">
      <c r="A4012" s="2" t="s">
        <v>11198</v>
      </c>
      <c r="B4012" s="2" t="s">
        <v>30</v>
      </c>
      <c r="C4012" s="2">
        <v>5.7</v>
      </c>
    </row>
    <row r="4013" spans="1:3" x14ac:dyDescent="0.25">
      <c r="A4013" s="2" t="s">
        <v>11200</v>
      </c>
      <c r="B4013" s="2" t="s">
        <v>30</v>
      </c>
      <c r="C4013" s="2">
        <v>5.3</v>
      </c>
    </row>
    <row r="4014" spans="1:3" x14ac:dyDescent="0.25">
      <c r="A4014" s="2" t="s">
        <v>11203</v>
      </c>
      <c r="B4014" s="2" t="s">
        <v>30</v>
      </c>
      <c r="C4014" s="2">
        <v>5</v>
      </c>
    </row>
    <row r="4015" spans="1:3" x14ac:dyDescent="0.25">
      <c r="A4015" s="2" t="s">
        <v>11205</v>
      </c>
      <c r="B4015" s="2" t="s">
        <v>30</v>
      </c>
      <c r="C4015" s="2">
        <v>5.3</v>
      </c>
    </row>
    <row r="4016" spans="1:3" x14ac:dyDescent="0.25">
      <c r="A4016" s="2" t="s">
        <v>5761</v>
      </c>
      <c r="B4016" s="2" t="s">
        <v>30</v>
      </c>
      <c r="C4016" s="2">
        <v>6</v>
      </c>
    </row>
    <row r="4017" spans="1:3" x14ac:dyDescent="0.25">
      <c r="A4017" s="2" t="s">
        <v>11208</v>
      </c>
      <c r="B4017" s="2" t="s">
        <v>5217</v>
      </c>
      <c r="C4017" s="2">
        <v>7.4</v>
      </c>
    </row>
    <row r="4018" spans="1:3" x14ac:dyDescent="0.25">
      <c r="A4018" s="2" t="s">
        <v>11212</v>
      </c>
      <c r="B4018" s="2" t="s">
        <v>30</v>
      </c>
      <c r="C4018" s="2">
        <v>5.9</v>
      </c>
    </row>
    <row r="4019" spans="1:3" x14ac:dyDescent="0.25">
      <c r="A4019" s="2" t="s">
        <v>11215</v>
      </c>
      <c r="B4019" s="2" t="s">
        <v>30</v>
      </c>
      <c r="C4019" s="2">
        <v>4.0999999999999996</v>
      </c>
    </row>
    <row r="4020" spans="1:3" x14ac:dyDescent="0.25">
      <c r="A4020" s="2" t="s">
        <v>11217</v>
      </c>
      <c r="B4020" s="2" t="s">
        <v>30</v>
      </c>
      <c r="C4020" s="2">
        <v>6.7</v>
      </c>
    </row>
    <row r="4021" spans="1:3" x14ac:dyDescent="0.25">
      <c r="A4021" s="2" t="s">
        <v>11219</v>
      </c>
      <c r="B4021" s="2" t="s">
        <v>30</v>
      </c>
      <c r="C4021" s="2">
        <v>5.8</v>
      </c>
    </row>
    <row r="4022" spans="1:3" x14ac:dyDescent="0.25">
      <c r="A4022" s="2" t="s">
        <v>11222</v>
      </c>
      <c r="B4022" s="2" t="s">
        <v>30</v>
      </c>
      <c r="C4022" s="2">
        <v>6.2</v>
      </c>
    </row>
    <row r="4023" spans="1:3" x14ac:dyDescent="0.25">
      <c r="A4023" s="2" t="s">
        <v>11225</v>
      </c>
      <c r="B4023" s="2" t="s">
        <v>30</v>
      </c>
      <c r="C4023" s="2">
        <v>5.3</v>
      </c>
    </row>
    <row r="4024" spans="1:3" x14ac:dyDescent="0.25">
      <c r="A4024" s="2" t="s">
        <v>11229</v>
      </c>
      <c r="B4024" s="2" t="s">
        <v>30</v>
      </c>
      <c r="C4024" s="2">
        <v>3.3</v>
      </c>
    </row>
    <row r="4025" spans="1:3" x14ac:dyDescent="0.25">
      <c r="A4025" s="2" t="s">
        <v>180</v>
      </c>
      <c r="B4025" s="2" t="s">
        <v>30</v>
      </c>
      <c r="C4025" s="2">
        <v>6.5</v>
      </c>
    </row>
    <row r="4026" spans="1:3" x14ac:dyDescent="0.25">
      <c r="A4026" s="2" t="s">
        <v>11232</v>
      </c>
      <c r="B4026" s="2" t="s">
        <v>30</v>
      </c>
      <c r="C4026" s="2">
        <v>6.2</v>
      </c>
    </row>
    <row r="4027" spans="1:3" x14ac:dyDescent="0.25">
      <c r="A4027" s="2" t="s">
        <v>11234</v>
      </c>
      <c r="B4027" s="2" t="s">
        <v>30</v>
      </c>
      <c r="C4027" s="2">
        <v>5.9</v>
      </c>
    </row>
    <row r="4028" spans="1:3" x14ac:dyDescent="0.25">
      <c r="A4028" s="2" t="s">
        <v>11237</v>
      </c>
      <c r="B4028" s="2" t="s">
        <v>30</v>
      </c>
      <c r="C4028" s="2">
        <v>5.5</v>
      </c>
    </row>
    <row r="4029" spans="1:3" x14ac:dyDescent="0.25">
      <c r="A4029" s="2" t="s">
        <v>11239</v>
      </c>
      <c r="B4029" s="2" t="s">
        <v>30</v>
      </c>
      <c r="C4029" s="2">
        <v>5.5</v>
      </c>
    </row>
    <row r="4030" spans="1:3" x14ac:dyDescent="0.25">
      <c r="A4030" s="2" t="s">
        <v>11243</v>
      </c>
      <c r="B4030" s="2" t="s">
        <v>30</v>
      </c>
      <c r="C4030" s="2">
        <v>2.6</v>
      </c>
    </row>
    <row r="4031" spans="1:3" x14ac:dyDescent="0.25">
      <c r="A4031" s="2" t="s">
        <v>11246</v>
      </c>
      <c r="B4031" s="2" t="s">
        <v>30</v>
      </c>
      <c r="C4031" s="2">
        <v>5.8</v>
      </c>
    </row>
    <row r="4032" spans="1:3" x14ac:dyDescent="0.25">
      <c r="A4032" s="2" t="s">
        <v>11248</v>
      </c>
      <c r="B4032" s="2" t="s">
        <v>30</v>
      </c>
      <c r="C4032" s="2">
        <v>7.4</v>
      </c>
    </row>
    <row r="4033" spans="1:3" x14ac:dyDescent="0.25">
      <c r="A4033" s="2" t="s">
        <v>11252</v>
      </c>
      <c r="B4033" s="2" t="s">
        <v>5809</v>
      </c>
      <c r="C4033" s="2">
        <v>5.0999999999999996</v>
      </c>
    </row>
    <row r="4034" spans="1:3" x14ac:dyDescent="0.25">
      <c r="A4034" s="2" t="s">
        <v>11256</v>
      </c>
      <c r="B4034" s="2" t="s">
        <v>30</v>
      </c>
      <c r="C4034" s="2">
        <v>5.2</v>
      </c>
    </row>
    <row r="4035" spans="1:3" x14ac:dyDescent="0.25">
      <c r="A4035" s="2" t="s">
        <v>11260</v>
      </c>
      <c r="B4035" s="2" t="s">
        <v>30</v>
      </c>
      <c r="C4035" s="2">
        <v>3.9</v>
      </c>
    </row>
    <row r="4036" spans="1:3" x14ac:dyDescent="0.25">
      <c r="A4036" s="2" t="s">
        <v>11265</v>
      </c>
      <c r="B4036" s="2" t="s">
        <v>30</v>
      </c>
      <c r="C4036" s="2">
        <v>6.2</v>
      </c>
    </row>
    <row r="4037" spans="1:3" x14ac:dyDescent="0.25">
      <c r="A4037" s="2" t="s">
        <v>1307</v>
      </c>
      <c r="B4037" s="2" t="s">
        <v>30</v>
      </c>
      <c r="C4037" s="2">
        <v>7</v>
      </c>
    </row>
    <row r="4038" spans="1:3" x14ac:dyDescent="0.25">
      <c r="A4038" s="2" t="s">
        <v>11269</v>
      </c>
      <c r="B4038" s="2" t="s">
        <v>30</v>
      </c>
      <c r="C4038" s="2">
        <v>6.2</v>
      </c>
    </row>
    <row r="4039" spans="1:3" x14ac:dyDescent="0.25">
      <c r="A4039" s="2" t="s">
        <v>11272</v>
      </c>
      <c r="B4039" s="2" t="s">
        <v>30</v>
      </c>
      <c r="C4039" s="2">
        <v>5.9</v>
      </c>
    </row>
    <row r="4040" spans="1:3" x14ac:dyDescent="0.25">
      <c r="A4040" s="2" t="s">
        <v>11274</v>
      </c>
      <c r="B4040" s="2" t="s">
        <v>8394</v>
      </c>
      <c r="C4040" s="2">
        <v>8</v>
      </c>
    </row>
    <row r="4041" spans="1:3" x14ac:dyDescent="0.25">
      <c r="A4041" s="2" t="s">
        <v>11277</v>
      </c>
      <c r="B4041" s="2" t="s">
        <v>30</v>
      </c>
      <c r="C4041" s="2">
        <v>7.3</v>
      </c>
    </row>
    <row r="4042" spans="1:3" x14ac:dyDescent="0.25">
      <c r="A4042" s="2" t="s">
        <v>11280</v>
      </c>
      <c r="B4042" s="2" t="s">
        <v>30</v>
      </c>
      <c r="C4042" s="2">
        <v>4.9000000000000004</v>
      </c>
    </row>
    <row r="4043" spans="1:3" x14ac:dyDescent="0.25">
      <c r="A4043" s="2" t="s">
        <v>11283</v>
      </c>
      <c r="B4043" s="2" t="s">
        <v>30</v>
      </c>
      <c r="C4043" s="2">
        <v>6.5</v>
      </c>
    </row>
    <row r="4044" spans="1:3" x14ac:dyDescent="0.25">
      <c r="A4044" s="2" t="s">
        <v>11286</v>
      </c>
      <c r="B4044" s="2" t="s">
        <v>30</v>
      </c>
      <c r="C4044" s="2">
        <v>4.3</v>
      </c>
    </row>
    <row r="4045" spans="1:3" x14ac:dyDescent="0.25">
      <c r="A4045" s="2" t="s">
        <v>11290</v>
      </c>
      <c r="B4045" s="2" t="s">
        <v>30</v>
      </c>
      <c r="C4045" s="2">
        <v>6.4</v>
      </c>
    </row>
    <row r="4046" spans="1:3" x14ac:dyDescent="0.25">
      <c r="A4046" s="2" t="s">
        <v>5641</v>
      </c>
      <c r="B4046" s="2" t="s">
        <v>30</v>
      </c>
      <c r="C4046" s="2">
        <v>7.6</v>
      </c>
    </row>
    <row r="4047" spans="1:3" x14ac:dyDescent="0.25">
      <c r="A4047" s="2" t="s">
        <v>11292</v>
      </c>
      <c r="B4047" s="2" t="s">
        <v>965</v>
      </c>
      <c r="C4047" s="2">
        <v>6.8</v>
      </c>
    </row>
    <row r="4048" spans="1:3" x14ac:dyDescent="0.25">
      <c r="A4048" s="2" t="s">
        <v>11297</v>
      </c>
      <c r="B4048" s="2" t="s">
        <v>30</v>
      </c>
      <c r="C4048" s="2">
        <v>6.1</v>
      </c>
    </row>
    <row r="4049" spans="1:3" x14ac:dyDescent="0.25">
      <c r="A4049" s="2" t="s">
        <v>11301</v>
      </c>
      <c r="B4049" s="2" t="s">
        <v>30</v>
      </c>
      <c r="C4049" s="2">
        <v>4</v>
      </c>
    </row>
    <row r="4050" spans="1:3" x14ac:dyDescent="0.25">
      <c r="A4050" s="2" t="s">
        <v>11305</v>
      </c>
      <c r="B4050" s="2" t="s">
        <v>30</v>
      </c>
      <c r="C4050" s="2">
        <v>7.4</v>
      </c>
    </row>
    <row r="4051" spans="1:3" x14ac:dyDescent="0.25">
      <c r="A4051" s="2" t="s">
        <v>11309</v>
      </c>
      <c r="B4051" s="2" t="s">
        <v>30</v>
      </c>
      <c r="C4051" s="2">
        <v>8.3000000000000007</v>
      </c>
    </row>
    <row r="4052" spans="1:3" x14ac:dyDescent="0.25">
      <c r="A4052" s="2" t="s">
        <v>11313</v>
      </c>
      <c r="B4052" s="2" t="s">
        <v>30</v>
      </c>
      <c r="C4052" s="2">
        <v>5.3</v>
      </c>
    </row>
    <row r="4053" spans="1:3" x14ac:dyDescent="0.25">
      <c r="A4053" s="2" t="s">
        <v>11317</v>
      </c>
      <c r="B4053" s="2" t="s">
        <v>30</v>
      </c>
      <c r="C4053" s="2">
        <v>8.1</v>
      </c>
    </row>
    <row r="4054" spans="1:3" x14ac:dyDescent="0.25">
      <c r="A4054" s="2" t="s">
        <v>11319</v>
      </c>
      <c r="B4054" s="2" t="s">
        <v>30</v>
      </c>
      <c r="C4054" s="2">
        <v>8</v>
      </c>
    </row>
    <row r="4055" spans="1:3" x14ac:dyDescent="0.25">
      <c r="A4055" s="2" t="s">
        <v>11320</v>
      </c>
      <c r="B4055" s="2" t="s">
        <v>30</v>
      </c>
      <c r="C4055" s="2">
        <v>5.7</v>
      </c>
    </row>
    <row r="4056" spans="1:3" x14ac:dyDescent="0.25">
      <c r="A4056" s="2" t="s">
        <v>11324</v>
      </c>
      <c r="B4056" s="2" t="s">
        <v>3447</v>
      </c>
      <c r="C4056" s="2">
        <v>8.1999999999999993</v>
      </c>
    </row>
    <row r="4057" spans="1:3" x14ac:dyDescent="0.25">
      <c r="A4057" s="2" t="s">
        <v>11327</v>
      </c>
      <c r="B4057" s="2" t="s">
        <v>30</v>
      </c>
      <c r="C4057" s="2">
        <v>7.1</v>
      </c>
    </row>
    <row r="4058" spans="1:3" x14ac:dyDescent="0.25">
      <c r="A4058" s="2" t="s">
        <v>11331</v>
      </c>
      <c r="B4058" s="2" t="s">
        <v>30</v>
      </c>
      <c r="C4058" s="2">
        <v>7.4</v>
      </c>
    </row>
    <row r="4059" spans="1:3" x14ac:dyDescent="0.25">
      <c r="A4059" s="2" t="s">
        <v>11337</v>
      </c>
      <c r="B4059" s="2" t="s">
        <v>11339</v>
      </c>
      <c r="C4059" s="2">
        <v>6.6</v>
      </c>
    </row>
    <row r="4060" spans="1:3" x14ac:dyDescent="0.25">
      <c r="A4060" s="2" t="s">
        <v>11343</v>
      </c>
      <c r="B4060" s="2" t="s">
        <v>9094</v>
      </c>
      <c r="C4060" s="2">
        <v>5.7</v>
      </c>
    </row>
    <row r="4061" spans="1:3" x14ac:dyDescent="0.25">
      <c r="A4061" s="2" t="s">
        <v>11346</v>
      </c>
      <c r="B4061" s="2" t="s">
        <v>30</v>
      </c>
      <c r="C4061" s="2">
        <v>6.9</v>
      </c>
    </row>
    <row r="4062" spans="1:3" x14ac:dyDescent="0.25">
      <c r="A4062" s="2" t="s">
        <v>11350</v>
      </c>
      <c r="B4062" s="2" t="s">
        <v>6192</v>
      </c>
      <c r="C4062" s="2">
        <v>7</v>
      </c>
    </row>
    <row r="4063" spans="1:3" x14ac:dyDescent="0.25">
      <c r="A4063" s="2" t="s">
        <v>11354</v>
      </c>
      <c r="B4063" s="2" t="s">
        <v>30</v>
      </c>
      <c r="C4063" s="2">
        <v>7</v>
      </c>
    </row>
    <row r="4064" spans="1:3" x14ac:dyDescent="0.25">
      <c r="A4064" s="2" t="s">
        <v>11356</v>
      </c>
      <c r="B4064" s="2" t="s">
        <v>30</v>
      </c>
      <c r="C4064" s="2">
        <v>7.8</v>
      </c>
    </row>
    <row r="4065" spans="1:3" x14ac:dyDescent="0.25">
      <c r="A4065" s="2" t="s">
        <v>11359</v>
      </c>
      <c r="B4065" s="2" t="s">
        <v>30</v>
      </c>
      <c r="C4065" s="2">
        <v>5.9</v>
      </c>
    </row>
    <row r="4066" spans="1:3" x14ac:dyDescent="0.25">
      <c r="A4066" s="2" t="s">
        <v>11364</v>
      </c>
      <c r="B4066" s="2" t="s">
        <v>7898</v>
      </c>
      <c r="C4066" s="2">
        <v>7.4</v>
      </c>
    </row>
    <row r="4067" spans="1:3" x14ac:dyDescent="0.25">
      <c r="A4067" s="2" t="s">
        <v>11366</v>
      </c>
      <c r="B4067" s="2" t="s">
        <v>30</v>
      </c>
      <c r="C4067" s="2">
        <v>7.8</v>
      </c>
    </row>
    <row r="4068" spans="1:3" x14ac:dyDescent="0.25">
      <c r="A4068" s="2" t="s">
        <v>11369</v>
      </c>
      <c r="B4068" s="2" t="s">
        <v>30</v>
      </c>
      <c r="C4068" s="2">
        <v>6</v>
      </c>
    </row>
    <row r="4069" spans="1:3" x14ac:dyDescent="0.25">
      <c r="A4069" s="2" t="s">
        <v>4700</v>
      </c>
      <c r="B4069" s="2" t="s">
        <v>30</v>
      </c>
      <c r="C4069" s="2">
        <v>5.3</v>
      </c>
    </row>
    <row r="4070" spans="1:3" x14ac:dyDescent="0.25">
      <c r="A4070" s="2" t="s">
        <v>11374</v>
      </c>
      <c r="B4070" s="2" t="s">
        <v>30</v>
      </c>
      <c r="C4070" s="2">
        <v>7.9</v>
      </c>
    </row>
    <row r="4071" spans="1:3" x14ac:dyDescent="0.25">
      <c r="A4071" s="2" t="s">
        <v>11378</v>
      </c>
      <c r="B4071" s="2" t="s">
        <v>1783</v>
      </c>
      <c r="C4071" s="2">
        <v>7.2</v>
      </c>
    </row>
    <row r="4072" spans="1:3" x14ac:dyDescent="0.25">
      <c r="A4072" s="2" t="s">
        <v>11382</v>
      </c>
      <c r="B4072" s="2" t="s">
        <v>1272</v>
      </c>
      <c r="C4072" s="2">
        <v>7.4</v>
      </c>
    </row>
    <row r="4073" spans="1:3" x14ac:dyDescent="0.25">
      <c r="A4073" s="2" t="s">
        <v>11385</v>
      </c>
      <c r="B4073" s="2" t="s">
        <v>30</v>
      </c>
      <c r="C4073" s="2">
        <v>5.3</v>
      </c>
    </row>
    <row r="4074" spans="1:3" x14ac:dyDescent="0.25">
      <c r="A4074" s="2" t="s">
        <v>11387</v>
      </c>
      <c r="B4074" s="2" t="s">
        <v>30</v>
      </c>
      <c r="C4074" s="2">
        <v>8.3000000000000007</v>
      </c>
    </row>
    <row r="4075" spans="1:3" x14ac:dyDescent="0.25">
      <c r="A4075" s="2" t="s">
        <v>11391</v>
      </c>
      <c r="B4075" s="2" t="s">
        <v>30</v>
      </c>
      <c r="C4075" s="2">
        <v>7.6</v>
      </c>
    </row>
    <row r="4076" spans="1:3" x14ac:dyDescent="0.25">
      <c r="A4076" s="2" t="s">
        <v>11393</v>
      </c>
      <c r="B4076" s="2" t="s">
        <v>30</v>
      </c>
      <c r="C4076" s="2">
        <v>5.0999999999999996</v>
      </c>
    </row>
    <row r="4077" spans="1:3" x14ac:dyDescent="0.25">
      <c r="A4077" s="2" t="s">
        <v>11397</v>
      </c>
      <c r="B4077" s="2" t="s">
        <v>30</v>
      </c>
      <c r="C4077" s="2">
        <v>5.0999999999999996</v>
      </c>
    </row>
    <row r="4078" spans="1:3" x14ac:dyDescent="0.25">
      <c r="A4078" s="2" t="s">
        <v>7479</v>
      </c>
      <c r="B4078" s="2" t="s">
        <v>30</v>
      </c>
      <c r="C4078" s="2">
        <v>4.9000000000000004</v>
      </c>
    </row>
    <row r="4079" spans="1:3" x14ac:dyDescent="0.25">
      <c r="A4079" s="2" t="s">
        <v>11398</v>
      </c>
      <c r="B4079" s="2" t="s">
        <v>30</v>
      </c>
      <c r="C4079" s="2">
        <v>6.9</v>
      </c>
    </row>
    <row r="4080" spans="1:3" x14ac:dyDescent="0.25">
      <c r="A4080" s="2" t="s">
        <v>11400</v>
      </c>
      <c r="B4080" s="2" t="s">
        <v>30</v>
      </c>
      <c r="C4080" s="2">
        <v>4.5999999999999996</v>
      </c>
    </row>
    <row r="4081" spans="1:3" x14ac:dyDescent="0.25">
      <c r="A4081" s="2" t="s">
        <v>11403</v>
      </c>
      <c r="B4081" s="2" t="s">
        <v>30</v>
      </c>
      <c r="C4081" s="2">
        <v>6.3</v>
      </c>
    </row>
    <row r="4082" spans="1:3" x14ac:dyDescent="0.25">
      <c r="A4082" s="2" t="s">
        <v>11406</v>
      </c>
      <c r="B4082" s="2" t="s">
        <v>30</v>
      </c>
      <c r="C4082" s="2">
        <v>7.9</v>
      </c>
    </row>
    <row r="4083" spans="1:3" x14ac:dyDescent="0.25">
      <c r="A4083" s="2" t="s">
        <v>11411</v>
      </c>
      <c r="B4083" s="2" t="s">
        <v>30</v>
      </c>
      <c r="C4083" s="2">
        <v>6.7</v>
      </c>
    </row>
    <row r="4084" spans="1:3" x14ac:dyDescent="0.25">
      <c r="A4084" s="2" t="s">
        <v>11413</v>
      </c>
      <c r="B4084" s="2" t="s">
        <v>30</v>
      </c>
      <c r="C4084" s="2">
        <v>7.1</v>
      </c>
    </row>
    <row r="4085" spans="1:3" x14ac:dyDescent="0.25">
      <c r="A4085" s="2" t="s">
        <v>11414</v>
      </c>
      <c r="B4085" s="2" t="s">
        <v>30</v>
      </c>
      <c r="C4085" s="2">
        <v>7.6</v>
      </c>
    </row>
    <row r="4086" spans="1:3" x14ac:dyDescent="0.25">
      <c r="A4086" s="2" t="s">
        <v>11418</v>
      </c>
      <c r="B4086" s="2" t="s">
        <v>30</v>
      </c>
      <c r="C4086" s="2">
        <v>8.1</v>
      </c>
    </row>
    <row r="4087" spans="1:3" x14ac:dyDescent="0.25">
      <c r="A4087" s="2" t="s">
        <v>11424</v>
      </c>
      <c r="B4087" s="2" t="s">
        <v>965</v>
      </c>
      <c r="C4087" s="2">
        <v>6.6</v>
      </c>
    </row>
    <row r="4088" spans="1:3" x14ac:dyDescent="0.25">
      <c r="A4088" s="2" t="s">
        <v>11427</v>
      </c>
      <c r="B4088" s="2" t="s">
        <v>30</v>
      </c>
      <c r="C4088" s="2">
        <v>7</v>
      </c>
    </row>
    <row r="4089" spans="1:3" x14ac:dyDescent="0.25">
      <c r="A4089" s="2" t="s">
        <v>11429</v>
      </c>
      <c r="B4089" s="2" t="s">
        <v>30</v>
      </c>
      <c r="C4089" s="2">
        <v>7.6</v>
      </c>
    </row>
    <row r="4090" spans="1:3" x14ac:dyDescent="0.25">
      <c r="A4090" s="2" t="s">
        <v>11434</v>
      </c>
      <c r="B4090" s="2" t="s">
        <v>30</v>
      </c>
      <c r="C4090" s="2">
        <v>6.7</v>
      </c>
    </row>
    <row r="4091" spans="1:3" x14ac:dyDescent="0.25">
      <c r="A4091" s="2" t="s">
        <v>11438</v>
      </c>
      <c r="B4091" s="2" t="s">
        <v>30</v>
      </c>
      <c r="C4091" s="2">
        <v>7.1</v>
      </c>
    </row>
    <row r="4092" spans="1:3" x14ac:dyDescent="0.25">
      <c r="A4092" s="2" t="s">
        <v>11441</v>
      </c>
      <c r="B4092" s="2" t="s">
        <v>30</v>
      </c>
      <c r="C4092" s="2">
        <v>7.6</v>
      </c>
    </row>
    <row r="4093" spans="1:3" x14ac:dyDescent="0.25">
      <c r="A4093" s="2" t="s">
        <v>11444</v>
      </c>
      <c r="B4093" s="2" t="s">
        <v>30</v>
      </c>
      <c r="C4093" s="2">
        <v>7.1</v>
      </c>
    </row>
    <row r="4094" spans="1:3" x14ac:dyDescent="0.25">
      <c r="A4094" s="2" t="s">
        <v>11447</v>
      </c>
      <c r="B4094" s="2" t="s">
        <v>30</v>
      </c>
      <c r="C4094" s="2">
        <v>7.1</v>
      </c>
    </row>
    <row r="4095" spans="1:3" x14ac:dyDescent="0.25">
      <c r="A4095" s="2" t="s">
        <v>11452</v>
      </c>
      <c r="B4095" s="2" t="s">
        <v>30</v>
      </c>
      <c r="C4095" s="2">
        <v>7.7</v>
      </c>
    </row>
    <row r="4096" spans="1:3" x14ac:dyDescent="0.25">
      <c r="A4096" s="2" t="s">
        <v>11456</v>
      </c>
      <c r="B4096" s="2" t="s">
        <v>30</v>
      </c>
      <c r="C4096" s="2">
        <v>7.6</v>
      </c>
    </row>
    <row r="4097" spans="1:3" x14ac:dyDescent="0.25">
      <c r="A4097" s="2" t="s">
        <v>11459</v>
      </c>
      <c r="B4097" s="2" t="s">
        <v>30</v>
      </c>
      <c r="C4097" s="2">
        <v>6.6</v>
      </c>
    </row>
    <row r="4098" spans="1:3" x14ac:dyDescent="0.25">
      <c r="A4098" s="2" t="s">
        <v>4879</v>
      </c>
      <c r="B4098" s="2" t="s">
        <v>30</v>
      </c>
      <c r="C4098" s="2">
        <v>6.7</v>
      </c>
    </row>
    <row r="4099" spans="1:3" x14ac:dyDescent="0.25">
      <c r="A4099" s="2" t="s">
        <v>11461</v>
      </c>
      <c r="B4099" s="2" t="s">
        <v>30</v>
      </c>
      <c r="C4099" s="2">
        <v>5.7</v>
      </c>
    </row>
    <row r="4100" spans="1:3" x14ac:dyDescent="0.25">
      <c r="A4100" s="2" t="s">
        <v>11465</v>
      </c>
      <c r="B4100" s="2" t="s">
        <v>30</v>
      </c>
      <c r="C4100" s="2">
        <v>7.1</v>
      </c>
    </row>
    <row r="4101" spans="1:3" x14ac:dyDescent="0.25">
      <c r="A4101" s="2" t="s">
        <v>11468</v>
      </c>
      <c r="B4101" s="2" t="s">
        <v>30</v>
      </c>
      <c r="C4101" s="2">
        <v>6.2</v>
      </c>
    </row>
    <row r="4102" spans="1:3" x14ac:dyDescent="0.25">
      <c r="A4102" s="2" t="s">
        <v>11471</v>
      </c>
      <c r="B4102" s="2" t="s">
        <v>5217</v>
      </c>
      <c r="C4102" s="2">
        <v>6.1</v>
      </c>
    </row>
    <row r="4103" spans="1:3" x14ac:dyDescent="0.25">
      <c r="A4103" s="2" t="s">
        <v>11474</v>
      </c>
      <c r="B4103" s="2" t="s">
        <v>1783</v>
      </c>
      <c r="C4103" s="2">
        <v>5.9</v>
      </c>
    </row>
    <row r="4104" spans="1:3" x14ac:dyDescent="0.25">
      <c r="A4104" s="2" t="s">
        <v>11476</v>
      </c>
      <c r="B4104" s="2" t="s">
        <v>30</v>
      </c>
      <c r="C4104" s="2">
        <v>6.8</v>
      </c>
    </row>
    <row r="4105" spans="1:3" x14ac:dyDescent="0.25">
      <c r="A4105" s="2" t="s">
        <v>11479</v>
      </c>
      <c r="B4105" s="2" t="s">
        <v>30</v>
      </c>
      <c r="C4105" s="2">
        <v>5.8</v>
      </c>
    </row>
    <row r="4106" spans="1:3" x14ac:dyDescent="0.25">
      <c r="A4106" s="2" t="s">
        <v>11482</v>
      </c>
      <c r="B4106" s="2" t="s">
        <v>30</v>
      </c>
      <c r="C4106" s="2">
        <v>5</v>
      </c>
    </row>
    <row r="4107" spans="1:3" x14ac:dyDescent="0.25">
      <c r="A4107" s="2" t="s">
        <v>11485</v>
      </c>
      <c r="B4107" s="2" t="s">
        <v>30</v>
      </c>
      <c r="C4107" s="2">
        <v>6.3</v>
      </c>
    </row>
    <row r="4108" spans="1:3" x14ac:dyDescent="0.25">
      <c r="A4108" s="2" t="s">
        <v>11486</v>
      </c>
      <c r="B4108" s="2" t="s">
        <v>30</v>
      </c>
      <c r="C4108" s="2">
        <v>6.8</v>
      </c>
    </row>
    <row r="4109" spans="1:3" x14ac:dyDescent="0.25">
      <c r="A4109" s="2" t="s">
        <v>11488</v>
      </c>
      <c r="B4109" s="2" t="s">
        <v>30</v>
      </c>
      <c r="C4109" s="2">
        <v>5.0999999999999996</v>
      </c>
    </row>
    <row r="4110" spans="1:3" x14ac:dyDescent="0.25">
      <c r="A4110" s="2" t="s">
        <v>11491</v>
      </c>
      <c r="B4110" s="2" t="s">
        <v>30</v>
      </c>
      <c r="C4110" s="2">
        <v>6.6</v>
      </c>
    </row>
    <row r="4111" spans="1:3" x14ac:dyDescent="0.25">
      <c r="A4111" s="2" t="s">
        <v>11492</v>
      </c>
      <c r="B4111" s="2" t="s">
        <v>30</v>
      </c>
      <c r="C4111" s="2">
        <v>7.7</v>
      </c>
    </row>
    <row r="4112" spans="1:3" x14ac:dyDescent="0.25">
      <c r="A4112" s="2" t="s">
        <v>11494</v>
      </c>
      <c r="B4112" s="2" t="s">
        <v>30</v>
      </c>
      <c r="C4112" s="2">
        <v>3.1</v>
      </c>
    </row>
    <row r="4113" spans="1:3" x14ac:dyDescent="0.25">
      <c r="A4113" s="2" t="s">
        <v>11497</v>
      </c>
      <c r="B4113" s="2" t="s">
        <v>30</v>
      </c>
      <c r="C4113" s="2">
        <v>6.5</v>
      </c>
    </row>
    <row r="4114" spans="1:3" x14ac:dyDescent="0.25">
      <c r="A4114" s="2" t="s">
        <v>11501</v>
      </c>
      <c r="B4114" s="2" t="s">
        <v>30</v>
      </c>
      <c r="C4114" s="2">
        <v>3.9</v>
      </c>
    </row>
    <row r="4115" spans="1:3" x14ac:dyDescent="0.25">
      <c r="A4115" s="2" t="s">
        <v>11503</v>
      </c>
      <c r="B4115" s="2" t="s">
        <v>30</v>
      </c>
      <c r="C4115" s="2">
        <v>6.8</v>
      </c>
    </row>
    <row r="4116" spans="1:3" x14ac:dyDescent="0.25">
      <c r="A4116" s="2" t="s">
        <v>11504</v>
      </c>
      <c r="B4116" s="2" t="s">
        <v>30</v>
      </c>
      <c r="C4116" s="2">
        <v>7</v>
      </c>
    </row>
    <row r="4117" spans="1:3" x14ac:dyDescent="0.25">
      <c r="A4117" s="2" t="s">
        <v>11505</v>
      </c>
      <c r="B4117" s="2" t="s">
        <v>30</v>
      </c>
      <c r="C4117" s="2">
        <v>5.9</v>
      </c>
    </row>
    <row r="4118" spans="1:3" x14ac:dyDescent="0.25">
      <c r="A4118" s="2" t="s">
        <v>11507</v>
      </c>
      <c r="B4118" s="2" t="s">
        <v>30</v>
      </c>
      <c r="C4118" s="2">
        <v>5.8</v>
      </c>
    </row>
    <row r="4119" spans="1:3" x14ac:dyDescent="0.25">
      <c r="A4119" s="2" t="s">
        <v>11509</v>
      </c>
      <c r="B4119" s="2" t="s">
        <v>30</v>
      </c>
      <c r="C4119" s="2">
        <v>7.3</v>
      </c>
    </row>
    <row r="4120" spans="1:3" x14ac:dyDescent="0.25">
      <c r="A4120" s="2" t="s">
        <v>11513</v>
      </c>
      <c r="B4120" s="2" t="s">
        <v>30</v>
      </c>
      <c r="C4120" s="2">
        <v>7.8</v>
      </c>
    </row>
    <row r="4121" spans="1:3" x14ac:dyDescent="0.25">
      <c r="A4121" s="2" t="s">
        <v>6329</v>
      </c>
      <c r="B4121" s="2" t="s">
        <v>30</v>
      </c>
      <c r="C4121" s="2">
        <v>7.8</v>
      </c>
    </row>
    <row r="4122" spans="1:3" x14ac:dyDescent="0.25">
      <c r="A4122" s="2" t="s">
        <v>11517</v>
      </c>
      <c r="B4122" s="2" t="s">
        <v>30</v>
      </c>
      <c r="C4122" s="2">
        <v>6.9</v>
      </c>
    </row>
    <row r="4123" spans="1:3" x14ac:dyDescent="0.25">
      <c r="A4123" s="2" t="s">
        <v>11521</v>
      </c>
      <c r="B4123" s="2" t="s">
        <v>30</v>
      </c>
      <c r="C4123" s="2">
        <v>5.7</v>
      </c>
    </row>
    <row r="4124" spans="1:3" x14ac:dyDescent="0.25">
      <c r="A4124" s="2" t="s">
        <v>11526</v>
      </c>
      <c r="B4124" s="2" t="s">
        <v>30</v>
      </c>
      <c r="C4124" s="2">
        <v>4.7</v>
      </c>
    </row>
    <row r="4125" spans="1:3" x14ac:dyDescent="0.25">
      <c r="A4125" s="2" t="s">
        <v>11528</v>
      </c>
      <c r="B4125" s="2" t="s">
        <v>30</v>
      </c>
      <c r="C4125" s="2">
        <v>5.9</v>
      </c>
    </row>
    <row r="4126" spans="1:3" x14ac:dyDescent="0.25">
      <c r="A4126" s="2" t="s">
        <v>11530</v>
      </c>
      <c r="B4126" s="2" t="s">
        <v>30</v>
      </c>
      <c r="C4126" s="2">
        <v>5.9</v>
      </c>
    </row>
    <row r="4127" spans="1:3" x14ac:dyDescent="0.25">
      <c r="A4127" s="2" t="s">
        <v>11533</v>
      </c>
      <c r="B4127" s="2" t="s">
        <v>30</v>
      </c>
      <c r="C4127" s="2">
        <v>4.3</v>
      </c>
    </row>
    <row r="4128" spans="1:3" x14ac:dyDescent="0.25">
      <c r="A4128" s="2" t="s">
        <v>11537</v>
      </c>
      <c r="B4128" s="2" t="s">
        <v>30</v>
      </c>
      <c r="C4128" s="2">
        <v>7.5</v>
      </c>
    </row>
    <row r="4129" spans="1:3" x14ac:dyDescent="0.25">
      <c r="A4129" s="2" t="s">
        <v>11540</v>
      </c>
      <c r="B4129" s="2" t="s">
        <v>30</v>
      </c>
      <c r="C4129" s="2">
        <v>4.8</v>
      </c>
    </row>
    <row r="4130" spans="1:3" x14ac:dyDescent="0.25">
      <c r="A4130" s="2" t="s">
        <v>11545</v>
      </c>
      <c r="B4130" s="2" t="s">
        <v>30</v>
      </c>
      <c r="C4130" s="2">
        <v>5.8</v>
      </c>
    </row>
    <row r="4131" spans="1:3" x14ac:dyDescent="0.25">
      <c r="A4131" s="2" t="s">
        <v>11548</v>
      </c>
      <c r="B4131" s="2" t="s">
        <v>30</v>
      </c>
      <c r="C4131" s="2">
        <v>5.3</v>
      </c>
    </row>
    <row r="4132" spans="1:3" x14ac:dyDescent="0.25">
      <c r="A4132" s="2" t="s">
        <v>11551</v>
      </c>
      <c r="B4132" s="2" t="s">
        <v>30</v>
      </c>
      <c r="C4132" s="2">
        <v>6</v>
      </c>
    </row>
    <row r="4133" spans="1:3" x14ac:dyDescent="0.25">
      <c r="A4133" s="2" t="s">
        <v>11555</v>
      </c>
      <c r="B4133" s="2" t="s">
        <v>30</v>
      </c>
      <c r="C4133" s="2">
        <v>8.1</v>
      </c>
    </row>
    <row r="4134" spans="1:3" x14ac:dyDescent="0.25">
      <c r="A4134" s="2" t="s">
        <v>11557</v>
      </c>
      <c r="B4134" s="2" t="s">
        <v>30</v>
      </c>
      <c r="C4134" s="2">
        <v>7</v>
      </c>
    </row>
    <row r="4135" spans="1:3" x14ac:dyDescent="0.25">
      <c r="A4135" s="2" t="s">
        <v>11561</v>
      </c>
      <c r="B4135" s="2" t="s">
        <v>10058</v>
      </c>
      <c r="C4135" s="2">
        <v>7.6</v>
      </c>
    </row>
    <row r="4136" spans="1:3" x14ac:dyDescent="0.25">
      <c r="A4136" s="2" t="s">
        <v>11566</v>
      </c>
      <c r="B4136" s="2" t="s">
        <v>30</v>
      </c>
      <c r="C4136" s="2">
        <v>7.2</v>
      </c>
    </row>
    <row r="4137" spans="1:3" x14ac:dyDescent="0.25">
      <c r="A4137" s="2" t="s">
        <v>11569</v>
      </c>
      <c r="B4137" s="2" t="s">
        <v>1783</v>
      </c>
      <c r="C4137" s="2">
        <v>7.5</v>
      </c>
    </row>
    <row r="4138" spans="1:3" x14ac:dyDescent="0.25">
      <c r="A4138" s="2" t="s">
        <v>11572</v>
      </c>
      <c r="B4138" s="2" t="s">
        <v>30</v>
      </c>
      <c r="C4138" s="2">
        <v>6.3</v>
      </c>
    </row>
    <row r="4139" spans="1:3" x14ac:dyDescent="0.25">
      <c r="A4139" s="2" t="s">
        <v>11577</v>
      </c>
      <c r="B4139" s="2" t="s">
        <v>30</v>
      </c>
      <c r="C4139" s="2">
        <v>6.7</v>
      </c>
    </row>
    <row r="4140" spans="1:3" x14ac:dyDescent="0.25">
      <c r="A4140" s="2" t="s">
        <v>11581</v>
      </c>
      <c r="B4140" s="2" t="s">
        <v>30</v>
      </c>
      <c r="C4140" s="2">
        <v>4.8</v>
      </c>
    </row>
    <row r="4141" spans="1:3" x14ac:dyDescent="0.25">
      <c r="A4141" s="2" t="s">
        <v>11585</v>
      </c>
      <c r="B4141" s="2" t="s">
        <v>30</v>
      </c>
      <c r="C4141" s="2">
        <v>5.5</v>
      </c>
    </row>
    <row r="4142" spans="1:3" x14ac:dyDescent="0.25">
      <c r="A4142" s="2" t="s">
        <v>11588</v>
      </c>
      <c r="B4142" s="2" t="s">
        <v>30</v>
      </c>
      <c r="C4142" s="2">
        <v>7.5</v>
      </c>
    </row>
    <row r="4143" spans="1:3" x14ac:dyDescent="0.25">
      <c r="A4143" s="2" t="s">
        <v>11593</v>
      </c>
      <c r="B4143" s="2" t="s">
        <v>30</v>
      </c>
      <c r="C4143" s="2">
        <v>5.0999999999999996</v>
      </c>
    </row>
    <row r="4144" spans="1:3" x14ac:dyDescent="0.25">
      <c r="A4144" s="2" t="s">
        <v>11596</v>
      </c>
      <c r="B4144" s="2" t="s">
        <v>30</v>
      </c>
      <c r="C4144" s="2">
        <v>7.3</v>
      </c>
    </row>
    <row r="4145" spans="1:3" x14ac:dyDescent="0.25">
      <c r="A4145" s="2" t="s">
        <v>11601</v>
      </c>
      <c r="B4145" s="2" t="s">
        <v>30</v>
      </c>
      <c r="C4145" s="2">
        <v>6.9</v>
      </c>
    </row>
    <row r="4146" spans="1:3" x14ac:dyDescent="0.25">
      <c r="A4146" s="2" t="s">
        <v>11603</v>
      </c>
      <c r="B4146" s="2" t="s">
        <v>30</v>
      </c>
      <c r="C4146" s="2">
        <v>6.8</v>
      </c>
    </row>
    <row r="4147" spans="1:3" x14ac:dyDescent="0.25">
      <c r="A4147" s="2" t="s">
        <v>11606</v>
      </c>
      <c r="B4147" s="2" t="s">
        <v>30</v>
      </c>
      <c r="C4147" s="2">
        <v>8.4</v>
      </c>
    </row>
    <row r="4148" spans="1:3" x14ac:dyDescent="0.25">
      <c r="A4148" s="2" t="s">
        <v>11608</v>
      </c>
      <c r="B4148" s="2" t="s">
        <v>30</v>
      </c>
      <c r="C4148" s="2">
        <v>7.6</v>
      </c>
    </row>
    <row r="4149" spans="1:3" x14ac:dyDescent="0.25">
      <c r="A4149" s="2" t="s">
        <v>11611</v>
      </c>
      <c r="B4149" s="2" t="s">
        <v>4389</v>
      </c>
      <c r="C4149" s="2">
        <v>7.6</v>
      </c>
    </row>
    <row r="4150" spans="1:3" x14ac:dyDescent="0.25">
      <c r="A4150" s="2" t="s">
        <v>3007</v>
      </c>
      <c r="B4150" s="2" t="s">
        <v>30</v>
      </c>
      <c r="C4150" s="2">
        <v>7.7</v>
      </c>
    </row>
    <row r="4151" spans="1:3" x14ac:dyDescent="0.25">
      <c r="A4151" s="2" t="s">
        <v>11614</v>
      </c>
      <c r="B4151" s="2" t="s">
        <v>30</v>
      </c>
      <c r="C4151" s="2">
        <v>7.6</v>
      </c>
    </row>
    <row r="4152" spans="1:3" x14ac:dyDescent="0.25">
      <c r="A4152" s="2" t="s">
        <v>11619</v>
      </c>
      <c r="B4152" s="2" t="s">
        <v>30</v>
      </c>
      <c r="C4152" s="2">
        <v>5.3</v>
      </c>
    </row>
    <row r="4153" spans="1:3" x14ac:dyDescent="0.25">
      <c r="A4153" s="2" t="s">
        <v>11621</v>
      </c>
      <c r="B4153" s="2" t="s">
        <v>5217</v>
      </c>
      <c r="C4153" s="2">
        <v>8.5</v>
      </c>
    </row>
    <row r="4154" spans="1:3" x14ac:dyDescent="0.25">
      <c r="A4154" s="2" t="s">
        <v>11623</v>
      </c>
      <c r="B4154" s="2" t="s">
        <v>30</v>
      </c>
      <c r="C4154" s="2">
        <v>7</v>
      </c>
    </row>
    <row r="4155" spans="1:3" x14ac:dyDescent="0.25">
      <c r="A4155" s="2" t="s">
        <v>11626</v>
      </c>
      <c r="B4155" s="2" t="s">
        <v>30</v>
      </c>
      <c r="C4155" s="2">
        <v>8</v>
      </c>
    </row>
    <row r="4156" spans="1:3" x14ac:dyDescent="0.25">
      <c r="A4156" s="2" t="s">
        <v>11630</v>
      </c>
      <c r="B4156" s="2" t="s">
        <v>30</v>
      </c>
      <c r="C4156" s="2">
        <v>7.1</v>
      </c>
    </row>
    <row r="4157" spans="1:3" x14ac:dyDescent="0.25">
      <c r="A4157" s="2" t="s">
        <v>11636</v>
      </c>
      <c r="B4157" s="2" t="s">
        <v>965</v>
      </c>
      <c r="C4157" s="2">
        <v>7.8</v>
      </c>
    </row>
    <row r="4158" spans="1:3" x14ac:dyDescent="0.25">
      <c r="A4158" s="2" t="s">
        <v>11639</v>
      </c>
      <c r="B4158" s="2" t="s">
        <v>30</v>
      </c>
      <c r="C4158" s="2">
        <v>7.2</v>
      </c>
    </row>
    <row r="4159" spans="1:3" x14ac:dyDescent="0.25">
      <c r="A4159" s="2" t="s">
        <v>11641</v>
      </c>
      <c r="B4159" s="2" t="s">
        <v>30</v>
      </c>
      <c r="C4159" s="2">
        <v>7.5</v>
      </c>
    </row>
    <row r="4160" spans="1:3" x14ac:dyDescent="0.25">
      <c r="A4160" s="2" t="s">
        <v>11644</v>
      </c>
      <c r="B4160" s="2" t="s">
        <v>30</v>
      </c>
      <c r="C4160" s="2">
        <v>8</v>
      </c>
    </row>
    <row r="4161" spans="1:3" x14ac:dyDescent="0.25">
      <c r="A4161" s="2" t="s">
        <v>11647</v>
      </c>
      <c r="B4161" s="2" t="s">
        <v>1783</v>
      </c>
      <c r="C4161" s="2">
        <v>8.1</v>
      </c>
    </row>
    <row r="4162" spans="1:3" x14ac:dyDescent="0.25">
      <c r="A4162" s="2" t="s">
        <v>11650</v>
      </c>
      <c r="B4162" s="2" t="s">
        <v>30</v>
      </c>
      <c r="C4162" s="2">
        <v>6.8</v>
      </c>
    </row>
    <row r="4163" spans="1:3" x14ac:dyDescent="0.25">
      <c r="A4163" s="2" t="s">
        <v>11653</v>
      </c>
      <c r="B4163" s="2" t="s">
        <v>30</v>
      </c>
      <c r="C4163" s="2">
        <v>7.4</v>
      </c>
    </row>
    <row r="4164" spans="1:3" x14ac:dyDescent="0.25">
      <c r="A4164" s="2" t="s">
        <v>11657</v>
      </c>
      <c r="B4164" s="2" t="s">
        <v>30</v>
      </c>
      <c r="C4164" s="2">
        <v>7.2</v>
      </c>
    </row>
    <row r="4165" spans="1:3" x14ac:dyDescent="0.25">
      <c r="A4165" s="2" t="s">
        <v>11662</v>
      </c>
      <c r="B4165" s="2" t="s">
        <v>30</v>
      </c>
      <c r="C4165" s="2">
        <v>8.1</v>
      </c>
    </row>
    <row r="4166" spans="1:3" x14ac:dyDescent="0.25">
      <c r="A4166" s="2" t="s">
        <v>11666</v>
      </c>
      <c r="B4166" s="2" t="s">
        <v>30</v>
      </c>
      <c r="C4166" s="2">
        <v>7</v>
      </c>
    </row>
    <row r="4167" spans="1:3" x14ac:dyDescent="0.25">
      <c r="A4167" s="2" t="s">
        <v>11669</v>
      </c>
      <c r="B4167" s="2" t="s">
        <v>30</v>
      </c>
      <c r="C4167" s="2">
        <v>7.4</v>
      </c>
    </row>
    <row r="4168" spans="1:3" x14ac:dyDescent="0.25">
      <c r="A4168" s="2" t="s">
        <v>11671</v>
      </c>
      <c r="B4168" s="2" t="s">
        <v>30</v>
      </c>
      <c r="C4168" s="2">
        <v>8.3000000000000007</v>
      </c>
    </row>
    <row r="4169" spans="1:3" x14ac:dyDescent="0.25">
      <c r="A4169" s="2" t="s">
        <v>11674</v>
      </c>
      <c r="B4169" s="2" t="s">
        <v>30</v>
      </c>
      <c r="C4169" s="2">
        <v>6.1</v>
      </c>
    </row>
    <row r="4170" spans="1:3" x14ac:dyDescent="0.25">
      <c r="A4170" s="2" t="s">
        <v>11677</v>
      </c>
      <c r="B4170" s="2" t="s">
        <v>30</v>
      </c>
      <c r="C4170" s="2">
        <v>7.5</v>
      </c>
    </row>
    <row r="4171" spans="1:3" x14ac:dyDescent="0.25">
      <c r="A4171" s="2" t="s">
        <v>11679</v>
      </c>
      <c r="B4171" s="2" t="s">
        <v>30</v>
      </c>
      <c r="C4171" s="2">
        <v>7</v>
      </c>
    </row>
    <row r="4172" spans="1:3" x14ac:dyDescent="0.25">
      <c r="A4172" s="2" t="s">
        <v>11680</v>
      </c>
      <c r="B4172" s="2" t="s">
        <v>30</v>
      </c>
      <c r="C4172" s="2">
        <v>5.3</v>
      </c>
    </row>
    <row r="4173" spans="1:3" x14ac:dyDescent="0.25">
      <c r="A4173" s="2" t="s">
        <v>11682</v>
      </c>
      <c r="B4173" s="2" t="s">
        <v>30</v>
      </c>
      <c r="C4173" s="2">
        <v>4.7</v>
      </c>
    </row>
    <row r="4174" spans="1:3" x14ac:dyDescent="0.25">
      <c r="A4174" s="2" t="s">
        <v>11685</v>
      </c>
      <c r="B4174" s="2" t="s">
        <v>30</v>
      </c>
      <c r="C4174" s="2">
        <v>5.7</v>
      </c>
    </row>
    <row r="4175" spans="1:3" x14ac:dyDescent="0.25">
      <c r="A4175" s="2" t="s">
        <v>7023</v>
      </c>
      <c r="B4175" s="2" t="s">
        <v>30</v>
      </c>
      <c r="C4175" s="2">
        <v>7.8</v>
      </c>
    </row>
    <row r="4176" spans="1:3" x14ac:dyDescent="0.25">
      <c r="A4176" s="2" t="s">
        <v>11689</v>
      </c>
      <c r="B4176" s="2" t="s">
        <v>30</v>
      </c>
      <c r="C4176" s="2">
        <v>6.5</v>
      </c>
    </row>
    <row r="4177" spans="1:3" x14ac:dyDescent="0.25">
      <c r="A4177" s="2" t="s">
        <v>11694</v>
      </c>
      <c r="B4177" s="2" t="s">
        <v>6858</v>
      </c>
      <c r="C4177" s="2">
        <v>8</v>
      </c>
    </row>
    <row r="4178" spans="1:3" x14ac:dyDescent="0.25">
      <c r="A4178" s="2" t="s">
        <v>11700</v>
      </c>
      <c r="B4178" s="2" t="s">
        <v>30</v>
      </c>
      <c r="C4178" s="2">
        <v>3.3</v>
      </c>
    </row>
    <row r="4179" spans="1:3" x14ac:dyDescent="0.25">
      <c r="A4179" s="2" t="s">
        <v>11704</v>
      </c>
      <c r="B4179" s="2" t="s">
        <v>30</v>
      </c>
      <c r="C4179" s="2">
        <v>8.3000000000000007</v>
      </c>
    </row>
    <row r="4180" spans="1:3" x14ac:dyDescent="0.25">
      <c r="A4180" s="2" t="s">
        <v>11707</v>
      </c>
      <c r="B4180" s="2" t="s">
        <v>30</v>
      </c>
      <c r="C4180" s="2">
        <v>6.9</v>
      </c>
    </row>
    <row r="4181" spans="1:3" x14ac:dyDescent="0.25">
      <c r="A4181" s="2" t="s">
        <v>11713</v>
      </c>
      <c r="B4181" s="2" t="s">
        <v>30</v>
      </c>
      <c r="C4181" s="2">
        <v>8.1</v>
      </c>
    </row>
    <row r="4182" spans="1:3" x14ac:dyDescent="0.25">
      <c r="A4182" s="2" t="s">
        <v>11716</v>
      </c>
      <c r="B4182" s="2" t="s">
        <v>30</v>
      </c>
      <c r="C4182" s="2">
        <v>6.5</v>
      </c>
    </row>
    <row r="4183" spans="1:3" x14ac:dyDescent="0.25">
      <c r="A4183" s="2" t="s">
        <v>11718</v>
      </c>
      <c r="B4183" s="2" t="s">
        <v>30</v>
      </c>
      <c r="C4183" s="2">
        <v>6.8</v>
      </c>
    </row>
    <row r="4184" spans="1:3" x14ac:dyDescent="0.25">
      <c r="A4184" s="2" t="s">
        <v>11722</v>
      </c>
      <c r="B4184" s="2" t="s">
        <v>30</v>
      </c>
      <c r="C4184" s="2">
        <v>7.3</v>
      </c>
    </row>
    <row r="4185" spans="1:3" x14ac:dyDescent="0.25">
      <c r="A4185" s="2" t="s">
        <v>11723</v>
      </c>
      <c r="B4185" s="2" t="s">
        <v>30</v>
      </c>
      <c r="C4185" s="2">
        <v>6.4</v>
      </c>
    </row>
    <row r="4186" spans="1:3" x14ac:dyDescent="0.25">
      <c r="A4186" s="2" t="s">
        <v>11727</v>
      </c>
      <c r="B4186" s="2" t="s">
        <v>30</v>
      </c>
      <c r="C4186" s="2">
        <v>4.5999999999999996</v>
      </c>
    </row>
    <row r="4187" spans="1:3" x14ac:dyDescent="0.25">
      <c r="A4187" s="2" t="s">
        <v>11729</v>
      </c>
      <c r="B4187" s="2" t="s">
        <v>965</v>
      </c>
      <c r="C4187" s="2">
        <v>6.5</v>
      </c>
    </row>
    <row r="4188" spans="1:3" x14ac:dyDescent="0.25">
      <c r="A4188" s="2" t="s">
        <v>11732</v>
      </c>
      <c r="B4188" s="2" t="s">
        <v>30</v>
      </c>
      <c r="C4188" s="2">
        <v>7</v>
      </c>
    </row>
    <row r="4189" spans="1:3" x14ac:dyDescent="0.25">
      <c r="A4189" s="2" t="s">
        <v>11736</v>
      </c>
      <c r="B4189" s="2" t="s">
        <v>30</v>
      </c>
      <c r="C4189" s="2">
        <v>5.4</v>
      </c>
    </row>
    <row r="4190" spans="1:3" x14ac:dyDescent="0.25">
      <c r="A4190" s="2" t="s">
        <v>11742</v>
      </c>
      <c r="B4190" s="2" t="s">
        <v>30</v>
      </c>
      <c r="C4190" s="2">
        <v>6.7</v>
      </c>
    </row>
    <row r="4191" spans="1:3" x14ac:dyDescent="0.25">
      <c r="A4191" s="2" t="s">
        <v>11747</v>
      </c>
      <c r="B4191" s="2" t="s">
        <v>30</v>
      </c>
      <c r="C4191" s="2">
        <v>7.4</v>
      </c>
    </row>
    <row r="4192" spans="1:3" x14ac:dyDescent="0.25">
      <c r="A4192" s="2" t="s">
        <v>11750</v>
      </c>
      <c r="B4192" s="2" t="s">
        <v>30</v>
      </c>
      <c r="C4192" s="2">
        <v>5.8</v>
      </c>
    </row>
    <row r="4193" spans="1:3" x14ac:dyDescent="0.25">
      <c r="A4193" s="2" t="s">
        <v>11751</v>
      </c>
      <c r="B4193" s="2" t="s">
        <v>30</v>
      </c>
      <c r="C4193" s="2">
        <v>7.1</v>
      </c>
    </row>
    <row r="4194" spans="1:3" x14ac:dyDescent="0.25">
      <c r="A4194" s="2" t="s">
        <v>11753</v>
      </c>
      <c r="B4194" s="2" t="s">
        <v>30</v>
      </c>
      <c r="C4194" s="2">
        <v>4.5</v>
      </c>
    </row>
    <row r="4195" spans="1:3" x14ac:dyDescent="0.25">
      <c r="A4195" s="2" t="s">
        <v>11757</v>
      </c>
      <c r="B4195" s="2" t="s">
        <v>3447</v>
      </c>
      <c r="C4195" s="2">
        <v>5.3</v>
      </c>
    </row>
    <row r="4196" spans="1:3" x14ac:dyDescent="0.25">
      <c r="A4196" s="2" t="s">
        <v>11760</v>
      </c>
      <c r="B4196" s="2" t="s">
        <v>30</v>
      </c>
      <c r="C4196" s="2">
        <v>5.4</v>
      </c>
    </row>
    <row r="4197" spans="1:3" x14ac:dyDescent="0.25">
      <c r="A4197" s="2" t="s">
        <v>11764</v>
      </c>
      <c r="B4197" s="2" t="s">
        <v>30</v>
      </c>
      <c r="C4197" s="2">
        <v>4.8</v>
      </c>
    </row>
    <row r="4198" spans="1:3" x14ac:dyDescent="0.25">
      <c r="A4198" s="2" t="s">
        <v>11765</v>
      </c>
      <c r="B4198" s="2" t="s">
        <v>30</v>
      </c>
      <c r="C4198" s="2">
        <v>5.9</v>
      </c>
    </row>
    <row r="4199" spans="1:3" x14ac:dyDescent="0.25">
      <c r="A4199" s="2" t="s">
        <v>11768</v>
      </c>
      <c r="B4199" s="2" t="s">
        <v>30</v>
      </c>
      <c r="C4199" s="2">
        <v>6.2</v>
      </c>
    </row>
    <row r="4200" spans="1:3" x14ac:dyDescent="0.25">
      <c r="A4200" s="2" t="s">
        <v>11772</v>
      </c>
      <c r="B4200" s="2" t="s">
        <v>30</v>
      </c>
      <c r="C4200" s="2">
        <v>5.9</v>
      </c>
    </row>
    <row r="4201" spans="1:3" x14ac:dyDescent="0.25">
      <c r="A4201" s="2" t="s">
        <v>11775</v>
      </c>
      <c r="B4201" s="2" t="s">
        <v>30</v>
      </c>
      <c r="C4201" s="2">
        <v>6.6</v>
      </c>
    </row>
    <row r="4202" spans="1:3" x14ac:dyDescent="0.25">
      <c r="A4202" s="2" t="s">
        <v>11777</v>
      </c>
      <c r="B4202" s="2" t="s">
        <v>30</v>
      </c>
      <c r="C4202" s="2">
        <v>6.6</v>
      </c>
    </row>
    <row r="4203" spans="1:3" x14ac:dyDescent="0.25">
      <c r="A4203" s="2" t="s">
        <v>5835</v>
      </c>
      <c r="B4203" s="2" t="s">
        <v>30</v>
      </c>
      <c r="C4203" s="2">
        <v>5.0999999999999996</v>
      </c>
    </row>
    <row r="4204" spans="1:3" x14ac:dyDescent="0.25">
      <c r="A4204" s="2" t="s">
        <v>11782</v>
      </c>
      <c r="B4204" s="2" t="s">
        <v>30</v>
      </c>
      <c r="C4204" s="2">
        <v>6</v>
      </c>
    </row>
    <row r="4205" spans="1:3" x14ac:dyDescent="0.25">
      <c r="A4205" s="2" t="s">
        <v>11784</v>
      </c>
      <c r="B4205" s="2" t="s">
        <v>30</v>
      </c>
      <c r="C4205" s="2">
        <v>6.8</v>
      </c>
    </row>
    <row r="4206" spans="1:3" x14ac:dyDescent="0.25">
      <c r="A4206" s="2" t="s">
        <v>11786</v>
      </c>
      <c r="B4206" s="2" t="s">
        <v>30</v>
      </c>
      <c r="C4206" s="2">
        <v>5.4</v>
      </c>
    </row>
    <row r="4207" spans="1:3" x14ac:dyDescent="0.25">
      <c r="A4207" s="2" t="s">
        <v>11790</v>
      </c>
      <c r="B4207" s="2" t="s">
        <v>30</v>
      </c>
      <c r="C4207" s="2">
        <v>5.2</v>
      </c>
    </row>
    <row r="4208" spans="1:3" x14ac:dyDescent="0.25">
      <c r="A4208" s="2" t="s">
        <v>11794</v>
      </c>
      <c r="B4208" s="2" t="s">
        <v>30</v>
      </c>
      <c r="C4208" s="2">
        <v>7.8</v>
      </c>
    </row>
    <row r="4209" spans="1:3" x14ac:dyDescent="0.25">
      <c r="A4209" s="2" t="s">
        <v>11797</v>
      </c>
      <c r="B4209" s="2" t="s">
        <v>30</v>
      </c>
      <c r="C4209" s="2">
        <v>6.4</v>
      </c>
    </row>
    <row r="4210" spans="1:3" x14ac:dyDescent="0.25">
      <c r="A4210" s="2" t="s">
        <v>11800</v>
      </c>
      <c r="B4210" s="2" t="s">
        <v>30</v>
      </c>
      <c r="C4210" s="2">
        <v>6.1</v>
      </c>
    </row>
    <row r="4211" spans="1:3" x14ac:dyDescent="0.25">
      <c r="A4211" s="2" t="s">
        <v>11805</v>
      </c>
      <c r="B4211" s="2" t="s">
        <v>30</v>
      </c>
      <c r="C4211" s="2">
        <v>5.7</v>
      </c>
    </row>
    <row r="4212" spans="1:3" x14ac:dyDescent="0.25">
      <c r="A4212" s="2" t="s">
        <v>11810</v>
      </c>
      <c r="B4212" s="2" t="s">
        <v>30</v>
      </c>
      <c r="C4212" s="2">
        <v>5.5</v>
      </c>
    </row>
    <row r="4213" spans="1:3" x14ac:dyDescent="0.25">
      <c r="A4213" s="2" t="s">
        <v>11814</v>
      </c>
      <c r="B4213" s="2" t="s">
        <v>30</v>
      </c>
      <c r="C4213" s="2">
        <v>7.4</v>
      </c>
    </row>
    <row r="4214" spans="1:3" x14ac:dyDescent="0.25">
      <c r="A4214" s="2" t="s">
        <v>11817</v>
      </c>
      <c r="B4214" s="2" t="s">
        <v>30</v>
      </c>
      <c r="C4214" s="2">
        <v>7.1</v>
      </c>
    </row>
    <row r="4215" spans="1:3" x14ac:dyDescent="0.25">
      <c r="A4215" s="2" t="s">
        <v>11820</v>
      </c>
      <c r="B4215" s="2" t="s">
        <v>30</v>
      </c>
      <c r="C4215" s="2">
        <v>3.9</v>
      </c>
    </row>
    <row r="4216" spans="1:3" x14ac:dyDescent="0.25">
      <c r="A4216" s="2" t="s">
        <v>11824</v>
      </c>
      <c r="B4216" s="2" t="s">
        <v>30</v>
      </c>
      <c r="C4216" s="2">
        <v>4.5999999999999996</v>
      </c>
    </row>
    <row r="4217" spans="1:3" x14ac:dyDescent="0.25">
      <c r="A4217" s="2" t="s">
        <v>11830</v>
      </c>
      <c r="B4217" s="2" t="s">
        <v>30</v>
      </c>
      <c r="C4217" s="2">
        <v>7.7</v>
      </c>
    </row>
    <row r="4218" spans="1:3" x14ac:dyDescent="0.25">
      <c r="A4218" s="2" t="s">
        <v>11833</v>
      </c>
      <c r="B4218" s="2" t="s">
        <v>30</v>
      </c>
      <c r="C4218" s="2">
        <v>4.9000000000000004</v>
      </c>
    </row>
    <row r="4219" spans="1:3" x14ac:dyDescent="0.25">
      <c r="A4219" s="2" t="s">
        <v>11834</v>
      </c>
      <c r="B4219" s="2" t="s">
        <v>30</v>
      </c>
      <c r="C4219" s="2">
        <v>6.3</v>
      </c>
    </row>
    <row r="4220" spans="1:3" x14ac:dyDescent="0.25">
      <c r="A4220" s="2" t="s">
        <v>11838</v>
      </c>
      <c r="B4220" s="2" t="s">
        <v>30</v>
      </c>
      <c r="C4220" s="2">
        <v>6.6</v>
      </c>
    </row>
    <row r="4221" spans="1:3" x14ac:dyDescent="0.25">
      <c r="A4221" s="2" t="s">
        <v>11842</v>
      </c>
      <c r="B4221" s="2" t="s">
        <v>30</v>
      </c>
      <c r="C4221" s="2">
        <v>5.7</v>
      </c>
    </row>
    <row r="4222" spans="1:3" x14ac:dyDescent="0.25">
      <c r="A4222" s="2" t="s">
        <v>11845</v>
      </c>
      <c r="B4222" s="2" t="s">
        <v>30</v>
      </c>
      <c r="C4222" s="2">
        <v>5.6</v>
      </c>
    </row>
    <row r="4223" spans="1:3" x14ac:dyDescent="0.25">
      <c r="A4223" s="2" t="s">
        <v>11848</v>
      </c>
      <c r="B4223" s="2" t="s">
        <v>5217</v>
      </c>
      <c r="C4223" s="2">
        <v>6</v>
      </c>
    </row>
    <row r="4224" spans="1:3" x14ac:dyDescent="0.25">
      <c r="A4224" s="2" t="s">
        <v>11851</v>
      </c>
      <c r="B4224" s="2" t="s">
        <v>30</v>
      </c>
      <c r="C4224" s="2">
        <v>5.7</v>
      </c>
    </row>
    <row r="4225" spans="1:3" x14ac:dyDescent="0.25">
      <c r="A4225" s="2" t="s">
        <v>11855</v>
      </c>
      <c r="B4225" s="2" t="s">
        <v>30</v>
      </c>
      <c r="C4225" s="2">
        <v>7</v>
      </c>
    </row>
    <row r="4226" spans="1:3" x14ac:dyDescent="0.25">
      <c r="A4226" s="2" t="s">
        <v>11858</v>
      </c>
      <c r="B4226" s="2" t="s">
        <v>30</v>
      </c>
      <c r="C4226" s="2">
        <v>5.3</v>
      </c>
    </row>
    <row r="4227" spans="1:3" x14ac:dyDescent="0.25">
      <c r="A4227" s="2" t="s">
        <v>11862</v>
      </c>
      <c r="B4227" s="2" t="s">
        <v>30</v>
      </c>
      <c r="C4227" s="2">
        <v>4.4000000000000004</v>
      </c>
    </row>
    <row r="4228" spans="1:3" x14ac:dyDescent="0.25">
      <c r="A4228" s="2" t="s">
        <v>11866</v>
      </c>
      <c r="B4228" s="2" t="s">
        <v>30</v>
      </c>
      <c r="C4228" s="2">
        <v>3.4</v>
      </c>
    </row>
    <row r="4229" spans="1:3" x14ac:dyDescent="0.25">
      <c r="A4229" s="2" t="s">
        <v>11869</v>
      </c>
      <c r="B4229" s="2" t="s">
        <v>30</v>
      </c>
      <c r="C4229" s="2">
        <v>4.5</v>
      </c>
    </row>
    <row r="4230" spans="1:3" x14ac:dyDescent="0.25">
      <c r="A4230" s="2" t="s">
        <v>11873</v>
      </c>
      <c r="B4230" s="2" t="s">
        <v>30</v>
      </c>
      <c r="C4230" s="2">
        <v>3.4</v>
      </c>
    </row>
    <row r="4231" spans="1:3" x14ac:dyDescent="0.25">
      <c r="A4231" s="2" t="s">
        <v>11876</v>
      </c>
      <c r="B4231" s="2" t="s">
        <v>30</v>
      </c>
      <c r="C4231" s="2">
        <v>7.1</v>
      </c>
    </row>
    <row r="4232" spans="1:3" x14ac:dyDescent="0.25">
      <c r="A4232" s="2" t="s">
        <v>11877</v>
      </c>
      <c r="B4232" s="2" t="s">
        <v>30</v>
      </c>
      <c r="C4232" s="2">
        <v>6.4</v>
      </c>
    </row>
    <row r="4233" spans="1:3" x14ac:dyDescent="0.25">
      <c r="A4233" s="2" t="s">
        <v>11880</v>
      </c>
      <c r="B4233" s="2" t="s">
        <v>30</v>
      </c>
      <c r="C4233" s="2">
        <v>5.2</v>
      </c>
    </row>
    <row r="4234" spans="1:3" x14ac:dyDescent="0.25">
      <c r="A4234" s="2" t="s">
        <v>11882</v>
      </c>
      <c r="B4234" s="2" t="s">
        <v>30</v>
      </c>
      <c r="C4234" s="2">
        <v>7</v>
      </c>
    </row>
    <row r="4235" spans="1:3" x14ac:dyDescent="0.25">
      <c r="A4235" s="2" t="s">
        <v>11885</v>
      </c>
      <c r="B4235" s="2" t="s">
        <v>30</v>
      </c>
      <c r="C4235" s="2">
        <v>7.3</v>
      </c>
    </row>
    <row r="4236" spans="1:3" x14ac:dyDescent="0.25">
      <c r="A4236" s="2" t="s">
        <v>11889</v>
      </c>
      <c r="B4236" s="2" t="s">
        <v>9194</v>
      </c>
      <c r="C4236" s="2">
        <v>8.1</v>
      </c>
    </row>
    <row r="4237" spans="1:3" x14ac:dyDescent="0.25">
      <c r="A4237" s="2" t="s">
        <v>11895</v>
      </c>
      <c r="B4237" s="2" t="s">
        <v>965</v>
      </c>
      <c r="C4237" s="2">
        <v>5.8</v>
      </c>
    </row>
    <row r="4238" spans="1:3" x14ac:dyDescent="0.25">
      <c r="A4238" s="2" t="s">
        <v>5040</v>
      </c>
      <c r="B4238" s="2" t="s">
        <v>30</v>
      </c>
      <c r="C4238" s="2">
        <v>5.9</v>
      </c>
    </row>
    <row r="4239" spans="1:3" x14ac:dyDescent="0.25">
      <c r="A4239" s="2" t="s">
        <v>11897</v>
      </c>
      <c r="B4239" s="2" t="s">
        <v>3447</v>
      </c>
      <c r="C4239" s="2">
        <v>6.4</v>
      </c>
    </row>
    <row r="4240" spans="1:3" x14ac:dyDescent="0.25">
      <c r="A4240" s="2" t="s">
        <v>4436</v>
      </c>
      <c r="B4240" s="2" t="s">
        <v>30</v>
      </c>
      <c r="C4240" s="2">
        <v>7.5</v>
      </c>
    </row>
    <row r="4241" spans="1:3" x14ac:dyDescent="0.25">
      <c r="A4241" s="2" t="s">
        <v>11902</v>
      </c>
      <c r="B4241" s="2" t="s">
        <v>30</v>
      </c>
      <c r="C4241" s="2">
        <v>7.8</v>
      </c>
    </row>
    <row r="4242" spans="1:3" x14ac:dyDescent="0.25">
      <c r="A4242" s="2" t="s">
        <v>11907</v>
      </c>
      <c r="B4242" s="2" t="s">
        <v>30</v>
      </c>
      <c r="C4242" s="2">
        <v>6.3</v>
      </c>
    </row>
    <row r="4243" spans="1:3" x14ac:dyDescent="0.25">
      <c r="A4243" s="2" t="s">
        <v>11911</v>
      </c>
      <c r="B4243" s="2" t="s">
        <v>30</v>
      </c>
      <c r="C4243" s="2">
        <v>7.2</v>
      </c>
    </row>
    <row r="4244" spans="1:3" x14ac:dyDescent="0.25">
      <c r="A4244" s="2" t="s">
        <v>11913</v>
      </c>
      <c r="B4244" s="2" t="s">
        <v>30</v>
      </c>
      <c r="C4244" s="2">
        <v>5.6</v>
      </c>
    </row>
    <row r="4245" spans="1:3" x14ac:dyDescent="0.25">
      <c r="A4245" s="2" t="s">
        <v>11915</v>
      </c>
      <c r="B4245" s="2" t="s">
        <v>30</v>
      </c>
      <c r="C4245" s="2">
        <v>7.2</v>
      </c>
    </row>
    <row r="4246" spans="1:3" x14ac:dyDescent="0.25">
      <c r="A4246" s="2" t="s">
        <v>11916</v>
      </c>
      <c r="B4246" s="2" t="s">
        <v>30</v>
      </c>
      <c r="C4246" s="2">
        <v>8</v>
      </c>
    </row>
    <row r="4247" spans="1:3" x14ac:dyDescent="0.25">
      <c r="A4247" s="2" t="s">
        <v>11918</v>
      </c>
      <c r="B4247" s="2" t="s">
        <v>30</v>
      </c>
      <c r="C4247" s="2">
        <v>8.5</v>
      </c>
    </row>
    <row r="4248" spans="1:3" x14ac:dyDescent="0.25">
      <c r="A4248" s="2" t="s">
        <v>11921</v>
      </c>
      <c r="B4248" s="2" t="s">
        <v>1783</v>
      </c>
      <c r="C4248" s="2">
        <v>6.8</v>
      </c>
    </row>
    <row r="4249" spans="1:3" x14ac:dyDescent="0.25">
      <c r="A4249" s="2" t="s">
        <v>11924</v>
      </c>
      <c r="B4249" s="2" t="s">
        <v>30</v>
      </c>
      <c r="C4249" s="2">
        <v>7.3</v>
      </c>
    </row>
    <row r="4250" spans="1:3" x14ac:dyDescent="0.25">
      <c r="A4250" s="2" t="s">
        <v>11927</v>
      </c>
      <c r="B4250" s="2" t="s">
        <v>30</v>
      </c>
      <c r="C4250" s="2">
        <v>5.5</v>
      </c>
    </row>
    <row r="4251" spans="1:3" x14ac:dyDescent="0.25">
      <c r="A4251" s="2" t="s">
        <v>11930</v>
      </c>
      <c r="B4251" s="2" t="s">
        <v>30</v>
      </c>
      <c r="C4251" s="2">
        <v>7.3</v>
      </c>
    </row>
    <row r="4252" spans="1:3" x14ac:dyDescent="0.25">
      <c r="A4252" s="2" t="s">
        <v>11932</v>
      </c>
      <c r="B4252" s="2" t="s">
        <v>30</v>
      </c>
      <c r="C4252" s="2">
        <v>6.3</v>
      </c>
    </row>
    <row r="4253" spans="1:3" x14ac:dyDescent="0.25">
      <c r="A4253" s="2" t="s">
        <v>11936</v>
      </c>
      <c r="B4253" s="2" t="s">
        <v>11938</v>
      </c>
      <c r="C4253" s="2">
        <v>5.0999999999999996</v>
      </c>
    </row>
    <row r="4254" spans="1:3" x14ac:dyDescent="0.25">
      <c r="A4254" s="2" t="s">
        <v>11939</v>
      </c>
      <c r="B4254" s="2" t="s">
        <v>30</v>
      </c>
      <c r="C4254" s="2">
        <v>6.6</v>
      </c>
    </row>
    <row r="4255" spans="1:3" x14ac:dyDescent="0.25">
      <c r="A4255" s="2" t="s">
        <v>11942</v>
      </c>
      <c r="B4255" s="2" t="s">
        <v>30</v>
      </c>
      <c r="C4255" s="2">
        <v>6.1</v>
      </c>
    </row>
    <row r="4256" spans="1:3" x14ac:dyDescent="0.25">
      <c r="A4256" s="2" t="s">
        <v>11946</v>
      </c>
      <c r="B4256" s="2" t="s">
        <v>11948</v>
      </c>
      <c r="C4256" s="2">
        <v>7.5</v>
      </c>
    </row>
    <row r="4257" spans="1:3" x14ac:dyDescent="0.25">
      <c r="A4257" s="2" t="s">
        <v>11949</v>
      </c>
      <c r="B4257" s="2" t="s">
        <v>30</v>
      </c>
      <c r="C4257" s="2">
        <v>7</v>
      </c>
    </row>
    <row r="4258" spans="1:3" x14ac:dyDescent="0.25">
      <c r="A4258" s="2" t="s">
        <v>11954</v>
      </c>
      <c r="B4258" s="2" t="s">
        <v>30</v>
      </c>
      <c r="C4258" s="2">
        <v>7.2</v>
      </c>
    </row>
    <row r="4259" spans="1:3" x14ac:dyDescent="0.25">
      <c r="A4259" s="2" t="s">
        <v>11956</v>
      </c>
      <c r="B4259" s="2" t="s">
        <v>30</v>
      </c>
      <c r="C4259" s="2">
        <v>5.3</v>
      </c>
    </row>
    <row r="4260" spans="1:3" x14ac:dyDescent="0.25">
      <c r="A4260" s="2" t="s">
        <v>11960</v>
      </c>
      <c r="B4260" s="2" t="s">
        <v>30</v>
      </c>
      <c r="C4260" s="2">
        <v>8.6999999999999993</v>
      </c>
    </row>
    <row r="4261" spans="1:3" x14ac:dyDescent="0.25">
      <c r="A4261" s="2" t="s">
        <v>11964</v>
      </c>
      <c r="B4261" s="2" t="s">
        <v>30</v>
      </c>
      <c r="C4261" s="2">
        <v>3.4</v>
      </c>
    </row>
    <row r="4262" spans="1:3" x14ac:dyDescent="0.25">
      <c r="A4262" s="2" t="s">
        <v>11968</v>
      </c>
      <c r="B4262" s="2" t="s">
        <v>30</v>
      </c>
      <c r="C4262" s="2">
        <v>5.4</v>
      </c>
    </row>
    <row r="4263" spans="1:3" x14ac:dyDescent="0.25">
      <c r="A4263" s="2" t="s">
        <v>11970</v>
      </c>
      <c r="B4263" s="2" t="s">
        <v>5217</v>
      </c>
      <c r="C4263" s="2">
        <v>7.8</v>
      </c>
    </row>
    <row r="4264" spans="1:3" x14ac:dyDescent="0.25">
      <c r="A4264" s="2" t="s">
        <v>11974</v>
      </c>
      <c r="B4264" s="2" t="s">
        <v>30</v>
      </c>
      <c r="C4264" s="2">
        <v>6.7</v>
      </c>
    </row>
    <row r="4265" spans="1:3" x14ac:dyDescent="0.25">
      <c r="A4265" s="2" t="s">
        <v>11977</v>
      </c>
      <c r="B4265" s="2" t="s">
        <v>30</v>
      </c>
      <c r="C4265" s="2">
        <v>4.7</v>
      </c>
    </row>
    <row r="4266" spans="1:3" x14ac:dyDescent="0.25">
      <c r="A4266" s="2" t="s">
        <v>11982</v>
      </c>
      <c r="B4266" s="2" t="s">
        <v>30</v>
      </c>
      <c r="C4266" s="2">
        <v>6.3</v>
      </c>
    </row>
    <row r="4267" spans="1:3" x14ac:dyDescent="0.25">
      <c r="A4267" s="2" t="s">
        <v>11984</v>
      </c>
      <c r="B4267" s="2" t="s">
        <v>1783</v>
      </c>
      <c r="C4267" s="2">
        <v>7.4</v>
      </c>
    </row>
    <row r="4268" spans="1:3" x14ac:dyDescent="0.25">
      <c r="A4268" s="2" t="s">
        <v>11986</v>
      </c>
      <c r="B4268" s="2" t="s">
        <v>30</v>
      </c>
      <c r="C4268" s="2">
        <v>6.1</v>
      </c>
    </row>
    <row r="4269" spans="1:3" x14ac:dyDescent="0.25">
      <c r="A4269" s="2" t="s">
        <v>11988</v>
      </c>
      <c r="B4269" s="2" t="s">
        <v>30</v>
      </c>
      <c r="C4269" s="2">
        <v>7.5</v>
      </c>
    </row>
    <row r="4270" spans="1:3" x14ac:dyDescent="0.25">
      <c r="A4270" s="2" t="s">
        <v>11991</v>
      </c>
      <c r="B4270" s="2" t="s">
        <v>30</v>
      </c>
      <c r="C4270" s="2">
        <v>6.3</v>
      </c>
    </row>
    <row r="4271" spans="1:3" x14ac:dyDescent="0.25">
      <c r="A4271" s="2" t="s">
        <v>11995</v>
      </c>
      <c r="B4271" s="2" t="s">
        <v>30</v>
      </c>
      <c r="C4271" s="2">
        <v>6.3</v>
      </c>
    </row>
    <row r="4272" spans="1:3" x14ac:dyDescent="0.25">
      <c r="A4272" s="2" t="s">
        <v>11997</v>
      </c>
      <c r="B4272" s="2" t="s">
        <v>30</v>
      </c>
      <c r="C4272" s="2">
        <v>6.8</v>
      </c>
    </row>
    <row r="4273" spans="1:3" x14ac:dyDescent="0.25">
      <c r="A4273" s="2" t="s">
        <v>12001</v>
      </c>
      <c r="B4273" s="2" t="s">
        <v>3447</v>
      </c>
      <c r="C4273" s="2">
        <v>7.8</v>
      </c>
    </row>
    <row r="4274" spans="1:3" x14ac:dyDescent="0.25">
      <c r="A4274" s="2" t="s">
        <v>12003</v>
      </c>
      <c r="B4274" s="2" t="s">
        <v>30</v>
      </c>
      <c r="C4274" s="2">
        <v>6.9</v>
      </c>
    </row>
    <row r="4275" spans="1:3" x14ac:dyDescent="0.25">
      <c r="A4275" s="2" t="s">
        <v>12006</v>
      </c>
      <c r="B4275" s="2" t="s">
        <v>30</v>
      </c>
      <c r="C4275" s="2">
        <v>8</v>
      </c>
    </row>
    <row r="4276" spans="1:3" x14ac:dyDescent="0.25">
      <c r="A4276" s="2" t="s">
        <v>12007</v>
      </c>
      <c r="B4276" s="2" t="s">
        <v>30</v>
      </c>
      <c r="C4276" s="2">
        <v>7.8</v>
      </c>
    </row>
    <row r="4277" spans="1:3" x14ac:dyDescent="0.25">
      <c r="A4277" s="2" t="s">
        <v>12009</v>
      </c>
      <c r="B4277" s="2" t="s">
        <v>30</v>
      </c>
      <c r="C4277" s="2">
        <v>7.4</v>
      </c>
    </row>
    <row r="4278" spans="1:3" x14ac:dyDescent="0.25">
      <c r="A4278" s="2" t="s">
        <v>12013</v>
      </c>
      <c r="B4278" s="2" t="s">
        <v>30</v>
      </c>
      <c r="C4278" s="2">
        <v>6.1</v>
      </c>
    </row>
    <row r="4279" spans="1:3" x14ac:dyDescent="0.25">
      <c r="A4279" s="2" t="s">
        <v>12015</v>
      </c>
      <c r="B4279" s="2" t="s">
        <v>30</v>
      </c>
      <c r="C4279" s="2">
        <v>4.3</v>
      </c>
    </row>
    <row r="4280" spans="1:3" x14ac:dyDescent="0.25">
      <c r="A4280" s="2" t="s">
        <v>12020</v>
      </c>
      <c r="B4280" s="2" t="s">
        <v>9194</v>
      </c>
      <c r="C4280" s="2">
        <v>7.2</v>
      </c>
    </row>
    <row r="4281" spans="1:3" x14ac:dyDescent="0.25">
      <c r="A4281" s="2" t="s">
        <v>12023</v>
      </c>
      <c r="B4281" s="2" t="s">
        <v>30</v>
      </c>
      <c r="C4281" s="2">
        <v>4.7</v>
      </c>
    </row>
    <row r="4282" spans="1:3" x14ac:dyDescent="0.25">
      <c r="A4282" s="2" t="s">
        <v>12028</v>
      </c>
      <c r="B4282" s="2" t="s">
        <v>6858</v>
      </c>
      <c r="C4282" s="2">
        <v>7.3</v>
      </c>
    </row>
    <row r="4283" spans="1:3" x14ac:dyDescent="0.25">
      <c r="A4283" s="2" t="s">
        <v>12030</v>
      </c>
      <c r="B4283" s="2" t="s">
        <v>30</v>
      </c>
      <c r="C4283" s="2">
        <v>7.9</v>
      </c>
    </row>
    <row r="4284" spans="1:3" x14ac:dyDescent="0.25">
      <c r="A4284" s="2" t="s">
        <v>12034</v>
      </c>
      <c r="B4284" s="2" t="s">
        <v>965</v>
      </c>
      <c r="C4284" s="2">
        <v>7.2</v>
      </c>
    </row>
    <row r="4285" spans="1:3" x14ac:dyDescent="0.25">
      <c r="A4285" s="2" t="s">
        <v>12037</v>
      </c>
      <c r="B4285" s="2" t="s">
        <v>30</v>
      </c>
      <c r="C4285" s="2">
        <v>5.4</v>
      </c>
    </row>
    <row r="4286" spans="1:3" x14ac:dyDescent="0.25">
      <c r="A4286" s="2" t="s">
        <v>12041</v>
      </c>
      <c r="B4286" s="2" t="s">
        <v>30</v>
      </c>
      <c r="C4286" s="2">
        <v>3.7</v>
      </c>
    </row>
    <row r="4287" spans="1:3" x14ac:dyDescent="0.25">
      <c r="A4287" s="2" t="s">
        <v>5298</v>
      </c>
      <c r="B4287" s="2" t="s">
        <v>30</v>
      </c>
      <c r="C4287" s="2">
        <v>7.4</v>
      </c>
    </row>
    <row r="4288" spans="1:3" x14ac:dyDescent="0.25">
      <c r="A4288" s="2" t="s">
        <v>12044</v>
      </c>
      <c r="B4288" s="2" t="s">
        <v>30</v>
      </c>
      <c r="C4288" s="2">
        <v>7.1</v>
      </c>
    </row>
    <row r="4289" spans="1:3" x14ac:dyDescent="0.25">
      <c r="A4289" s="2" t="s">
        <v>12047</v>
      </c>
      <c r="B4289" s="2" t="s">
        <v>30</v>
      </c>
      <c r="C4289" s="2">
        <v>6.8</v>
      </c>
    </row>
    <row r="4290" spans="1:3" x14ac:dyDescent="0.25">
      <c r="A4290" s="2" t="s">
        <v>12049</v>
      </c>
      <c r="B4290" s="2" t="s">
        <v>30</v>
      </c>
      <c r="C4290" s="2">
        <v>8.1999999999999993</v>
      </c>
    </row>
    <row r="4291" spans="1:3" x14ac:dyDescent="0.25">
      <c r="A4291" s="2" t="s">
        <v>12051</v>
      </c>
      <c r="B4291" s="2" t="s">
        <v>30</v>
      </c>
      <c r="C4291" s="2">
        <v>7</v>
      </c>
    </row>
    <row r="4292" spans="1:3" x14ac:dyDescent="0.25">
      <c r="A4292" s="2" t="s">
        <v>12055</v>
      </c>
      <c r="B4292" s="2" t="s">
        <v>30</v>
      </c>
      <c r="C4292" s="2">
        <v>7.4</v>
      </c>
    </row>
    <row r="4293" spans="1:3" x14ac:dyDescent="0.25">
      <c r="A4293" s="2" t="s">
        <v>12059</v>
      </c>
      <c r="B4293" s="2" t="s">
        <v>30</v>
      </c>
      <c r="C4293" s="2">
        <v>6.7</v>
      </c>
    </row>
    <row r="4294" spans="1:3" x14ac:dyDescent="0.25">
      <c r="A4294" s="2" t="s">
        <v>8328</v>
      </c>
      <c r="B4294" s="2" t="s">
        <v>1272</v>
      </c>
      <c r="C4294" s="2">
        <v>5.7</v>
      </c>
    </row>
    <row r="4295" spans="1:3" x14ac:dyDescent="0.25">
      <c r="A4295" s="2" t="s">
        <v>12065</v>
      </c>
      <c r="B4295" s="2" t="s">
        <v>30</v>
      </c>
      <c r="C4295" s="2">
        <v>7.6</v>
      </c>
    </row>
    <row r="4296" spans="1:3" x14ac:dyDescent="0.25">
      <c r="A4296" s="2" t="s">
        <v>12067</v>
      </c>
      <c r="B4296" s="2" t="s">
        <v>30</v>
      </c>
      <c r="C4296" s="2">
        <v>7.2</v>
      </c>
    </row>
    <row r="4297" spans="1:3" x14ac:dyDescent="0.25">
      <c r="A4297" s="2" t="s">
        <v>12068</v>
      </c>
      <c r="B4297" s="2" t="s">
        <v>30</v>
      </c>
      <c r="C4297" s="2">
        <v>7.5</v>
      </c>
    </row>
    <row r="4298" spans="1:3" x14ac:dyDescent="0.25">
      <c r="A4298" s="2" t="s">
        <v>12069</v>
      </c>
      <c r="B4298" s="2" t="s">
        <v>30</v>
      </c>
      <c r="C4298" s="2">
        <v>6.8</v>
      </c>
    </row>
    <row r="4299" spans="1:3" x14ac:dyDescent="0.25">
      <c r="A4299" s="2" t="s">
        <v>12073</v>
      </c>
      <c r="B4299" s="2" t="s">
        <v>30</v>
      </c>
      <c r="C4299" s="2">
        <v>6.9</v>
      </c>
    </row>
    <row r="4300" spans="1:3" x14ac:dyDescent="0.25">
      <c r="A4300" s="2" t="s">
        <v>12077</v>
      </c>
      <c r="B4300" s="2" t="s">
        <v>1783</v>
      </c>
      <c r="C4300" s="2">
        <v>7.9</v>
      </c>
    </row>
    <row r="4301" spans="1:3" x14ac:dyDescent="0.25">
      <c r="A4301" s="2" t="s">
        <v>12082</v>
      </c>
      <c r="B4301" s="2" t="s">
        <v>6858</v>
      </c>
      <c r="C4301" s="2">
        <v>7.6</v>
      </c>
    </row>
    <row r="4302" spans="1:3" x14ac:dyDescent="0.25">
      <c r="A4302" s="2" t="s">
        <v>12085</v>
      </c>
      <c r="B4302" s="2" t="s">
        <v>30</v>
      </c>
      <c r="C4302" s="2">
        <v>6.7</v>
      </c>
    </row>
    <row r="4303" spans="1:3" x14ac:dyDescent="0.25">
      <c r="A4303" s="2" t="s">
        <v>12088</v>
      </c>
      <c r="B4303" s="2" t="s">
        <v>30</v>
      </c>
      <c r="C4303" s="2">
        <v>5.8</v>
      </c>
    </row>
    <row r="4304" spans="1:3" x14ac:dyDescent="0.25">
      <c r="A4304" s="2" t="s">
        <v>12090</v>
      </c>
      <c r="B4304" s="2" t="s">
        <v>30</v>
      </c>
      <c r="C4304" s="2">
        <v>6.5</v>
      </c>
    </row>
    <row r="4305" spans="1:3" x14ac:dyDescent="0.25">
      <c r="A4305" s="2" t="s">
        <v>12093</v>
      </c>
      <c r="B4305" s="2" t="s">
        <v>30</v>
      </c>
      <c r="C4305" s="2">
        <v>7.2</v>
      </c>
    </row>
    <row r="4306" spans="1:3" x14ac:dyDescent="0.25">
      <c r="A4306" s="2" t="s">
        <v>12095</v>
      </c>
      <c r="B4306" s="2" t="s">
        <v>30</v>
      </c>
      <c r="C4306" s="2">
        <v>6.9</v>
      </c>
    </row>
    <row r="4307" spans="1:3" x14ac:dyDescent="0.25">
      <c r="A4307" s="2" t="s">
        <v>12099</v>
      </c>
      <c r="B4307" s="2" t="s">
        <v>30</v>
      </c>
      <c r="C4307" s="2">
        <v>5.5</v>
      </c>
    </row>
    <row r="4308" spans="1:3" x14ac:dyDescent="0.25">
      <c r="A4308" s="2" t="s">
        <v>12101</v>
      </c>
      <c r="B4308" s="2" t="s">
        <v>30</v>
      </c>
      <c r="C4308" s="2">
        <v>6.5</v>
      </c>
    </row>
    <row r="4309" spans="1:3" x14ac:dyDescent="0.25">
      <c r="A4309" s="2" t="s">
        <v>12103</v>
      </c>
      <c r="B4309" s="2" t="s">
        <v>30</v>
      </c>
      <c r="C4309" s="2">
        <v>6.2</v>
      </c>
    </row>
    <row r="4310" spans="1:3" x14ac:dyDescent="0.25">
      <c r="A4310" s="2" t="s">
        <v>12105</v>
      </c>
      <c r="B4310" s="2" t="s">
        <v>30</v>
      </c>
      <c r="C4310" s="2">
        <v>6.7</v>
      </c>
    </row>
    <row r="4311" spans="1:3" x14ac:dyDescent="0.25">
      <c r="A4311" s="2" t="s">
        <v>12107</v>
      </c>
      <c r="B4311" s="2" t="s">
        <v>30</v>
      </c>
      <c r="C4311" s="2">
        <v>5.7</v>
      </c>
    </row>
    <row r="4312" spans="1:3" x14ac:dyDescent="0.25">
      <c r="A4312" s="2" t="s">
        <v>12112</v>
      </c>
      <c r="B4312" s="2" t="s">
        <v>30</v>
      </c>
      <c r="C4312" s="2">
        <v>8.6</v>
      </c>
    </row>
    <row r="4313" spans="1:3" x14ac:dyDescent="0.25">
      <c r="A4313" s="2" t="s">
        <v>12115</v>
      </c>
      <c r="B4313" s="2" t="s">
        <v>30</v>
      </c>
      <c r="C4313" s="2">
        <v>6.5</v>
      </c>
    </row>
    <row r="4314" spans="1:3" x14ac:dyDescent="0.25">
      <c r="A4314" s="2" t="s">
        <v>12116</v>
      </c>
      <c r="B4314" s="2" t="s">
        <v>30</v>
      </c>
      <c r="C4314" s="2">
        <v>6.3</v>
      </c>
    </row>
    <row r="4315" spans="1:3" x14ac:dyDescent="0.25">
      <c r="A4315" s="2" t="s">
        <v>12118</v>
      </c>
      <c r="B4315" s="2" t="s">
        <v>30</v>
      </c>
      <c r="C4315" s="2">
        <v>4.3</v>
      </c>
    </row>
    <row r="4316" spans="1:3" x14ac:dyDescent="0.25">
      <c r="A4316" s="2" t="s">
        <v>12121</v>
      </c>
      <c r="B4316" s="2" t="s">
        <v>30</v>
      </c>
      <c r="C4316" s="2">
        <v>6.1</v>
      </c>
    </row>
    <row r="4317" spans="1:3" x14ac:dyDescent="0.25">
      <c r="A4317" s="2" t="s">
        <v>12123</v>
      </c>
      <c r="B4317" s="2" t="s">
        <v>30</v>
      </c>
      <c r="C4317" s="2">
        <v>6</v>
      </c>
    </row>
    <row r="4318" spans="1:3" x14ac:dyDescent="0.25">
      <c r="A4318" s="2" t="s">
        <v>12127</v>
      </c>
      <c r="B4318" s="2" t="s">
        <v>30</v>
      </c>
      <c r="C4318" s="2">
        <v>5.8</v>
      </c>
    </row>
    <row r="4319" spans="1:3" x14ac:dyDescent="0.25">
      <c r="A4319" s="2" t="s">
        <v>12131</v>
      </c>
      <c r="B4319" s="2" t="s">
        <v>30</v>
      </c>
      <c r="C4319" s="2">
        <v>6.7</v>
      </c>
    </row>
    <row r="4320" spans="1:3" x14ac:dyDescent="0.25">
      <c r="A4320" s="2" t="s">
        <v>12134</v>
      </c>
      <c r="B4320" s="2" t="s">
        <v>30</v>
      </c>
      <c r="C4320" s="2">
        <v>6.7</v>
      </c>
    </row>
    <row r="4321" spans="1:3" x14ac:dyDescent="0.25">
      <c r="A4321" s="2" t="s">
        <v>12136</v>
      </c>
      <c r="B4321" s="2" t="s">
        <v>30</v>
      </c>
      <c r="C4321" s="2">
        <v>7.6</v>
      </c>
    </row>
    <row r="4322" spans="1:3" x14ac:dyDescent="0.25">
      <c r="A4322" s="2" t="s">
        <v>12138</v>
      </c>
      <c r="B4322" s="2" t="s">
        <v>30</v>
      </c>
      <c r="C4322" s="2">
        <v>5.0999999999999996</v>
      </c>
    </row>
    <row r="4323" spans="1:3" x14ac:dyDescent="0.25">
      <c r="A4323" s="2" t="s">
        <v>12142</v>
      </c>
      <c r="B4323" s="2" t="s">
        <v>30</v>
      </c>
      <c r="C4323" s="2">
        <v>6.8</v>
      </c>
    </row>
    <row r="4324" spans="1:3" x14ac:dyDescent="0.25">
      <c r="A4324" s="2" t="s">
        <v>12147</v>
      </c>
      <c r="B4324" s="2" t="s">
        <v>30</v>
      </c>
      <c r="C4324" s="2">
        <v>6.8</v>
      </c>
    </row>
    <row r="4325" spans="1:3" x14ac:dyDescent="0.25">
      <c r="A4325" s="2" t="s">
        <v>12152</v>
      </c>
      <c r="B4325" s="2" t="s">
        <v>30</v>
      </c>
      <c r="C4325" s="2">
        <v>6.8</v>
      </c>
    </row>
    <row r="4326" spans="1:3" x14ac:dyDescent="0.25">
      <c r="A4326" s="2" t="s">
        <v>12157</v>
      </c>
      <c r="B4326" s="2" t="s">
        <v>30</v>
      </c>
      <c r="C4326" s="2">
        <v>7.1</v>
      </c>
    </row>
    <row r="4327" spans="1:3" x14ac:dyDescent="0.25">
      <c r="A4327" s="2" t="s">
        <v>12162</v>
      </c>
      <c r="B4327" s="2" t="s">
        <v>30</v>
      </c>
      <c r="C4327" s="2">
        <v>2.8</v>
      </c>
    </row>
    <row r="4328" spans="1:3" x14ac:dyDescent="0.25">
      <c r="A4328" s="2" t="s">
        <v>12165</v>
      </c>
      <c r="B4328" s="2" t="s">
        <v>30</v>
      </c>
      <c r="C4328" s="2">
        <v>8.1999999999999993</v>
      </c>
    </row>
    <row r="4329" spans="1:3" x14ac:dyDescent="0.25">
      <c r="A4329" s="2" t="s">
        <v>12168</v>
      </c>
      <c r="B4329" s="2" t="s">
        <v>30</v>
      </c>
      <c r="C4329" s="2">
        <v>3.1</v>
      </c>
    </row>
    <row r="4330" spans="1:3" x14ac:dyDescent="0.25">
      <c r="A4330" s="2" t="s">
        <v>2550</v>
      </c>
      <c r="B4330" s="2" t="s">
        <v>30</v>
      </c>
      <c r="C4330" s="2">
        <v>7</v>
      </c>
    </row>
    <row r="4331" spans="1:3" x14ac:dyDescent="0.25">
      <c r="A4331" s="2" t="s">
        <v>12171</v>
      </c>
      <c r="B4331" s="2" t="s">
        <v>30</v>
      </c>
      <c r="C4331" s="2">
        <v>3.3</v>
      </c>
    </row>
    <row r="4332" spans="1:3" x14ac:dyDescent="0.25">
      <c r="A4332" s="2" t="s">
        <v>12174</v>
      </c>
      <c r="B4332" s="2" t="s">
        <v>30</v>
      </c>
      <c r="C4332" s="2">
        <v>3.6</v>
      </c>
    </row>
    <row r="4333" spans="1:3" x14ac:dyDescent="0.25">
      <c r="A4333" s="2" t="s">
        <v>12179</v>
      </c>
      <c r="B4333" s="2" t="s">
        <v>30</v>
      </c>
      <c r="C4333" s="2">
        <v>7.7</v>
      </c>
    </row>
    <row r="4334" spans="1:3" x14ac:dyDescent="0.25">
      <c r="A4334" s="2" t="s">
        <v>12183</v>
      </c>
      <c r="B4334" s="2" t="s">
        <v>1783</v>
      </c>
      <c r="C4334" s="2">
        <v>6.7</v>
      </c>
    </row>
    <row r="4335" spans="1:3" x14ac:dyDescent="0.25">
      <c r="A4335" s="2" t="s">
        <v>12187</v>
      </c>
      <c r="B4335" s="2" t="s">
        <v>30</v>
      </c>
      <c r="C4335" s="2">
        <v>5.5</v>
      </c>
    </row>
    <row r="4336" spans="1:3" x14ac:dyDescent="0.25">
      <c r="A4336" s="2" t="s">
        <v>12191</v>
      </c>
      <c r="B4336" s="2" t="s">
        <v>30</v>
      </c>
      <c r="C4336" s="2">
        <v>6.6</v>
      </c>
    </row>
    <row r="4337" spans="1:3" x14ac:dyDescent="0.25">
      <c r="A4337" s="2" t="s">
        <v>12195</v>
      </c>
      <c r="B4337" s="2" t="s">
        <v>30</v>
      </c>
      <c r="C4337" s="2">
        <v>4.8</v>
      </c>
    </row>
    <row r="4338" spans="1:3" x14ac:dyDescent="0.25">
      <c r="A4338" s="2" t="s">
        <v>12199</v>
      </c>
      <c r="B4338" s="2" t="s">
        <v>30</v>
      </c>
      <c r="C4338" s="2">
        <v>5.5</v>
      </c>
    </row>
    <row r="4339" spans="1:3" x14ac:dyDescent="0.25">
      <c r="A4339" s="2" t="s">
        <v>12202</v>
      </c>
      <c r="B4339" s="2" t="s">
        <v>965</v>
      </c>
      <c r="C4339" s="2">
        <v>6.3</v>
      </c>
    </row>
    <row r="4340" spans="1:3" x14ac:dyDescent="0.25">
      <c r="A4340" s="2" t="s">
        <v>12206</v>
      </c>
      <c r="B4340" s="2" t="s">
        <v>30</v>
      </c>
      <c r="C4340" s="2">
        <v>6.9</v>
      </c>
    </row>
    <row r="4341" spans="1:3" x14ac:dyDescent="0.25">
      <c r="A4341" s="2" t="s">
        <v>12210</v>
      </c>
      <c r="B4341" s="2" t="s">
        <v>30</v>
      </c>
      <c r="C4341" s="2">
        <v>6.5</v>
      </c>
    </row>
    <row r="4342" spans="1:3" x14ac:dyDescent="0.25">
      <c r="A4342" s="2" t="s">
        <v>12212</v>
      </c>
      <c r="B4342" s="2" t="s">
        <v>30</v>
      </c>
      <c r="C4342" s="2">
        <v>8.1999999999999993</v>
      </c>
    </row>
    <row r="4343" spans="1:3" x14ac:dyDescent="0.25">
      <c r="A4343" s="2" t="s">
        <v>12214</v>
      </c>
      <c r="B4343" s="2" t="s">
        <v>30</v>
      </c>
      <c r="C4343" s="2">
        <v>7.1</v>
      </c>
    </row>
    <row r="4344" spans="1:3" x14ac:dyDescent="0.25">
      <c r="A4344" s="2" t="s">
        <v>12216</v>
      </c>
      <c r="B4344" s="2" t="s">
        <v>9094</v>
      </c>
      <c r="C4344" s="2">
        <v>8.1</v>
      </c>
    </row>
    <row r="4345" spans="1:3" x14ac:dyDescent="0.25">
      <c r="A4345" s="2" t="s">
        <v>12218</v>
      </c>
      <c r="B4345" s="2" t="s">
        <v>30</v>
      </c>
      <c r="C4345" s="2">
        <v>7.2</v>
      </c>
    </row>
    <row r="4346" spans="1:3" x14ac:dyDescent="0.25">
      <c r="A4346" s="2" t="s">
        <v>12222</v>
      </c>
      <c r="B4346" s="2" t="s">
        <v>12224</v>
      </c>
      <c r="C4346" s="2">
        <v>7.4</v>
      </c>
    </row>
    <row r="4347" spans="1:3" x14ac:dyDescent="0.25">
      <c r="A4347" s="2" t="s">
        <v>12226</v>
      </c>
      <c r="B4347" s="2" t="s">
        <v>30</v>
      </c>
      <c r="C4347" s="2">
        <v>6.5</v>
      </c>
    </row>
    <row r="4348" spans="1:3" x14ac:dyDescent="0.25">
      <c r="A4348" s="2" t="s">
        <v>12228</v>
      </c>
      <c r="B4348" s="2" t="s">
        <v>30</v>
      </c>
      <c r="C4348" s="2">
        <v>5.7</v>
      </c>
    </row>
    <row r="4349" spans="1:3" x14ac:dyDescent="0.25">
      <c r="A4349" s="2" t="s">
        <v>2690</v>
      </c>
      <c r="B4349" s="2" t="s">
        <v>30</v>
      </c>
      <c r="C4349" s="2">
        <v>6.1</v>
      </c>
    </row>
    <row r="4350" spans="1:3" x14ac:dyDescent="0.25">
      <c r="A4350" s="2" t="s">
        <v>12232</v>
      </c>
      <c r="B4350" s="2" t="s">
        <v>30</v>
      </c>
      <c r="C4350" s="2">
        <v>8.6999999999999993</v>
      </c>
    </row>
    <row r="4351" spans="1:3" x14ac:dyDescent="0.25">
      <c r="A4351" s="2" t="s">
        <v>12237</v>
      </c>
      <c r="B4351" s="2" t="s">
        <v>30</v>
      </c>
      <c r="C4351" s="2">
        <v>4.3</v>
      </c>
    </row>
    <row r="4352" spans="1:3" x14ac:dyDescent="0.25">
      <c r="A4352" s="2" t="s">
        <v>12240</v>
      </c>
      <c r="B4352" s="2" t="s">
        <v>30</v>
      </c>
      <c r="C4352" s="2">
        <v>6.2</v>
      </c>
    </row>
    <row r="4353" spans="1:3" x14ac:dyDescent="0.25">
      <c r="A4353" s="2" t="s">
        <v>12243</v>
      </c>
      <c r="B4353" s="2" t="s">
        <v>30</v>
      </c>
      <c r="C4353" s="2">
        <v>3.3</v>
      </c>
    </row>
    <row r="4354" spans="1:3" x14ac:dyDescent="0.25">
      <c r="A4354" s="2" t="s">
        <v>12245</v>
      </c>
      <c r="B4354" s="2" t="s">
        <v>30</v>
      </c>
      <c r="C4354" s="2">
        <v>2.7</v>
      </c>
    </row>
    <row r="4355" spans="1:3" x14ac:dyDescent="0.25">
      <c r="A4355" s="2" t="s">
        <v>12250</v>
      </c>
      <c r="B4355" s="2" t="s">
        <v>30</v>
      </c>
      <c r="C4355" s="2">
        <v>5.2</v>
      </c>
    </row>
    <row r="4356" spans="1:3" x14ac:dyDescent="0.25">
      <c r="A4356" s="2" t="s">
        <v>12253</v>
      </c>
      <c r="B4356" s="2" t="s">
        <v>30</v>
      </c>
      <c r="C4356" s="2">
        <v>8.1999999999999993</v>
      </c>
    </row>
    <row r="4357" spans="1:3" x14ac:dyDescent="0.25">
      <c r="A4357" s="2" t="s">
        <v>12256</v>
      </c>
      <c r="B4357" s="2" t="s">
        <v>30</v>
      </c>
      <c r="C4357" s="2">
        <v>6.1</v>
      </c>
    </row>
    <row r="4358" spans="1:3" x14ac:dyDescent="0.25">
      <c r="A4358" s="2" t="s">
        <v>12261</v>
      </c>
      <c r="B4358" s="2" t="s">
        <v>30</v>
      </c>
      <c r="C4358" s="2">
        <v>8</v>
      </c>
    </row>
    <row r="4359" spans="1:3" x14ac:dyDescent="0.25">
      <c r="A4359" s="2" t="s">
        <v>12264</v>
      </c>
      <c r="B4359" s="2" t="s">
        <v>30</v>
      </c>
      <c r="C4359" s="2">
        <v>5.5</v>
      </c>
    </row>
    <row r="4360" spans="1:3" x14ac:dyDescent="0.25">
      <c r="A4360" s="2" t="s">
        <v>12266</v>
      </c>
      <c r="B4360" s="2" t="s">
        <v>30</v>
      </c>
      <c r="C4360" s="2">
        <v>5.7</v>
      </c>
    </row>
    <row r="4361" spans="1:3" x14ac:dyDescent="0.25">
      <c r="A4361" s="2" t="s">
        <v>12270</v>
      </c>
      <c r="B4361" s="2" t="s">
        <v>30</v>
      </c>
      <c r="C4361" s="2">
        <v>3.7</v>
      </c>
    </row>
    <row r="4362" spans="1:3" x14ac:dyDescent="0.25">
      <c r="A4362" s="2" t="s">
        <v>12274</v>
      </c>
      <c r="B4362" s="2" t="s">
        <v>30</v>
      </c>
      <c r="C4362" s="2">
        <v>7.1</v>
      </c>
    </row>
    <row r="4363" spans="1:3" x14ac:dyDescent="0.25">
      <c r="A4363" s="2" t="s">
        <v>12277</v>
      </c>
      <c r="B4363" s="2" t="s">
        <v>30</v>
      </c>
      <c r="C4363" s="2">
        <v>7.8</v>
      </c>
    </row>
    <row r="4364" spans="1:3" x14ac:dyDescent="0.25">
      <c r="A4364" s="2" t="s">
        <v>12280</v>
      </c>
      <c r="B4364" s="2" t="s">
        <v>30</v>
      </c>
      <c r="C4364" s="2">
        <v>4.0999999999999996</v>
      </c>
    </row>
    <row r="4365" spans="1:3" x14ac:dyDescent="0.25">
      <c r="A4365" s="2" t="s">
        <v>12283</v>
      </c>
      <c r="B4365" s="2" t="s">
        <v>30</v>
      </c>
      <c r="C4365" s="2">
        <v>7.2</v>
      </c>
    </row>
    <row r="4366" spans="1:3" x14ac:dyDescent="0.25">
      <c r="A4366" s="2" t="s">
        <v>12284</v>
      </c>
      <c r="B4366" s="2" t="s">
        <v>30</v>
      </c>
      <c r="C4366" s="2">
        <v>7.7</v>
      </c>
    </row>
    <row r="4367" spans="1:3" x14ac:dyDescent="0.25">
      <c r="A4367" s="2" t="s">
        <v>12285</v>
      </c>
      <c r="B4367" s="2" t="s">
        <v>30</v>
      </c>
      <c r="C4367" s="2">
        <v>7.1</v>
      </c>
    </row>
    <row r="4368" spans="1:3" x14ac:dyDescent="0.25">
      <c r="A4368" s="2" t="s">
        <v>12288</v>
      </c>
      <c r="B4368" s="2" t="s">
        <v>30</v>
      </c>
      <c r="C4368" s="2">
        <v>7.6</v>
      </c>
    </row>
    <row r="4369" spans="1:3" x14ac:dyDescent="0.25">
      <c r="A4369" s="2" t="s">
        <v>12293</v>
      </c>
      <c r="B4369" s="2" t="s">
        <v>1783</v>
      </c>
      <c r="C4369" s="2">
        <v>7</v>
      </c>
    </row>
    <row r="4370" spans="1:3" x14ac:dyDescent="0.25">
      <c r="A4370" s="2" t="s">
        <v>1727</v>
      </c>
      <c r="B4370" s="2" t="s">
        <v>30</v>
      </c>
      <c r="C4370" s="2">
        <v>5.5</v>
      </c>
    </row>
    <row r="4371" spans="1:3" x14ac:dyDescent="0.25">
      <c r="A4371" s="2" t="s">
        <v>12296</v>
      </c>
      <c r="B4371" s="2" t="s">
        <v>3447</v>
      </c>
      <c r="C4371" s="2">
        <v>7.4</v>
      </c>
    </row>
    <row r="4372" spans="1:3" x14ac:dyDescent="0.25">
      <c r="A4372" s="2" t="s">
        <v>12297</v>
      </c>
      <c r="B4372" s="2" t="s">
        <v>30</v>
      </c>
      <c r="C4372" s="2">
        <v>7.7</v>
      </c>
    </row>
    <row r="4373" spans="1:3" x14ac:dyDescent="0.25">
      <c r="A4373" s="2" t="s">
        <v>12299</v>
      </c>
      <c r="B4373" s="2" t="s">
        <v>30</v>
      </c>
      <c r="C4373" s="2">
        <v>7.2</v>
      </c>
    </row>
    <row r="4374" spans="1:3" x14ac:dyDescent="0.25">
      <c r="A4374" s="2" t="s">
        <v>5439</v>
      </c>
      <c r="B4374" s="2" t="s">
        <v>30</v>
      </c>
      <c r="C4374" s="2">
        <v>7.8</v>
      </c>
    </row>
    <row r="4375" spans="1:3" x14ac:dyDescent="0.25">
      <c r="A4375" s="2" t="s">
        <v>12301</v>
      </c>
      <c r="B4375" s="2" t="s">
        <v>30</v>
      </c>
      <c r="C4375" s="2">
        <v>6.6</v>
      </c>
    </row>
    <row r="4376" spans="1:3" x14ac:dyDescent="0.25">
      <c r="A4376" s="2" t="s">
        <v>12303</v>
      </c>
      <c r="B4376" s="2" t="s">
        <v>30</v>
      </c>
      <c r="C4376" s="2">
        <v>6</v>
      </c>
    </row>
    <row r="4377" spans="1:3" x14ac:dyDescent="0.25">
      <c r="A4377" s="2" t="s">
        <v>12304</v>
      </c>
      <c r="B4377" s="2" t="s">
        <v>30</v>
      </c>
      <c r="C4377" s="2">
        <v>8.4</v>
      </c>
    </row>
    <row r="4378" spans="1:3" x14ac:dyDescent="0.25">
      <c r="A4378" s="2" t="s">
        <v>12307</v>
      </c>
      <c r="B4378" s="2" t="s">
        <v>30</v>
      </c>
      <c r="C4378" s="2">
        <v>6.5</v>
      </c>
    </row>
    <row r="4379" spans="1:3" x14ac:dyDescent="0.25">
      <c r="A4379" s="2" t="s">
        <v>12310</v>
      </c>
      <c r="B4379" s="2" t="s">
        <v>5809</v>
      </c>
      <c r="C4379" s="2">
        <v>8.9</v>
      </c>
    </row>
    <row r="4380" spans="1:3" x14ac:dyDescent="0.25">
      <c r="A4380" s="2" t="s">
        <v>12315</v>
      </c>
      <c r="B4380" s="2" t="s">
        <v>8394</v>
      </c>
      <c r="C4380" s="2">
        <v>7.9</v>
      </c>
    </row>
    <row r="4381" spans="1:3" x14ac:dyDescent="0.25">
      <c r="A4381" s="2" t="s">
        <v>12319</v>
      </c>
      <c r="B4381" s="2" t="s">
        <v>30</v>
      </c>
      <c r="C4381" s="2">
        <v>6</v>
      </c>
    </row>
    <row r="4382" spans="1:3" x14ac:dyDescent="0.25">
      <c r="A4382" s="2" t="s">
        <v>12324</v>
      </c>
      <c r="B4382" s="2" t="s">
        <v>30</v>
      </c>
      <c r="C4382" s="2">
        <v>6.1</v>
      </c>
    </row>
    <row r="4383" spans="1:3" x14ac:dyDescent="0.25">
      <c r="A4383" s="2" t="s">
        <v>12327</v>
      </c>
      <c r="B4383" s="2" t="s">
        <v>30</v>
      </c>
      <c r="C4383" s="2">
        <v>6.2</v>
      </c>
    </row>
    <row r="4384" spans="1:3" x14ac:dyDescent="0.25">
      <c r="A4384" s="2" t="s">
        <v>12331</v>
      </c>
      <c r="B4384" s="2" t="s">
        <v>965</v>
      </c>
      <c r="C4384" s="2">
        <v>5.6</v>
      </c>
    </row>
    <row r="4385" spans="1:3" x14ac:dyDescent="0.25">
      <c r="A4385" s="2" t="s">
        <v>12336</v>
      </c>
      <c r="B4385" s="2" t="s">
        <v>1783</v>
      </c>
      <c r="C4385" s="2">
        <v>7.2</v>
      </c>
    </row>
    <row r="4386" spans="1:3" x14ac:dyDescent="0.25">
      <c r="A4386" s="2" t="s">
        <v>12339</v>
      </c>
      <c r="B4386" s="2" t="s">
        <v>30</v>
      </c>
      <c r="C4386" s="2">
        <v>6.1</v>
      </c>
    </row>
    <row r="4387" spans="1:3" x14ac:dyDescent="0.25">
      <c r="A4387" s="2" t="s">
        <v>12343</v>
      </c>
      <c r="B4387" s="2" t="s">
        <v>30</v>
      </c>
      <c r="C4387" s="2">
        <v>3.8</v>
      </c>
    </row>
    <row r="4388" spans="1:3" x14ac:dyDescent="0.25">
      <c r="A4388" s="2" t="s">
        <v>12346</v>
      </c>
      <c r="B4388" s="2" t="s">
        <v>30</v>
      </c>
      <c r="C4388" s="2">
        <v>7.1</v>
      </c>
    </row>
    <row r="4389" spans="1:3" x14ac:dyDescent="0.25">
      <c r="A4389" s="2" t="s">
        <v>12349</v>
      </c>
      <c r="B4389" s="2" t="s">
        <v>30</v>
      </c>
      <c r="C4389" s="2">
        <v>4.5</v>
      </c>
    </row>
    <row r="4390" spans="1:3" x14ac:dyDescent="0.25">
      <c r="A4390" s="2" t="s">
        <v>12355</v>
      </c>
      <c r="B4390" s="2" t="s">
        <v>30</v>
      </c>
      <c r="C4390" s="2">
        <v>3.8</v>
      </c>
    </row>
    <row r="4391" spans="1:3" x14ac:dyDescent="0.25">
      <c r="A4391" s="2" t="s">
        <v>12358</v>
      </c>
      <c r="B4391" s="2" t="s">
        <v>30</v>
      </c>
      <c r="C4391" s="2">
        <v>6.2</v>
      </c>
    </row>
    <row r="4392" spans="1:3" x14ac:dyDescent="0.25">
      <c r="A4392" s="2" t="s">
        <v>12362</v>
      </c>
      <c r="B4392" s="2" t="s">
        <v>30</v>
      </c>
      <c r="C4392" s="2">
        <v>6.6</v>
      </c>
    </row>
    <row r="4393" spans="1:3" x14ac:dyDescent="0.25">
      <c r="A4393" s="2" t="s">
        <v>12366</v>
      </c>
      <c r="B4393" s="2" t="s">
        <v>30</v>
      </c>
      <c r="C4393" s="2">
        <v>4.5999999999999996</v>
      </c>
    </row>
    <row r="4394" spans="1:3" x14ac:dyDescent="0.25">
      <c r="A4394" s="2" t="s">
        <v>12370</v>
      </c>
      <c r="B4394" s="2" t="s">
        <v>30</v>
      </c>
      <c r="C4394" s="2">
        <v>4.2</v>
      </c>
    </row>
    <row r="4395" spans="1:3" x14ac:dyDescent="0.25">
      <c r="A4395" s="2" t="s">
        <v>12373</v>
      </c>
      <c r="B4395" s="2" t="s">
        <v>30</v>
      </c>
      <c r="C4395" s="2">
        <v>6.8</v>
      </c>
    </row>
    <row r="4396" spans="1:3" x14ac:dyDescent="0.25">
      <c r="A4396" s="2" t="s">
        <v>12374</v>
      </c>
      <c r="B4396" s="2" t="s">
        <v>30</v>
      </c>
      <c r="C4396" s="2">
        <v>7.7</v>
      </c>
    </row>
    <row r="4397" spans="1:3" x14ac:dyDescent="0.25">
      <c r="A4397" s="2" t="s">
        <v>12377</v>
      </c>
      <c r="B4397" s="2" t="s">
        <v>30</v>
      </c>
      <c r="C4397" s="2">
        <v>5.9</v>
      </c>
    </row>
    <row r="4398" spans="1:3" x14ac:dyDescent="0.25">
      <c r="A4398" s="2" t="s">
        <v>12383</v>
      </c>
      <c r="B4398" s="2" t="s">
        <v>30</v>
      </c>
      <c r="C4398" s="2">
        <v>7</v>
      </c>
    </row>
    <row r="4399" spans="1:3" x14ac:dyDescent="0.25">
      <c r="A4399" s="2" t="s">
        <v>12388</v>
      </c>
      <c r="B4399" s="2" t="s">
        <v>11167</v>
      </c>
      <c r="C4399" s="2">
        <v>6.9</v>
      </c>
    </row>
    <row r="4400" spans="1:3" x14ac:dyDescent="0.25">
      <c r="A4400" s="2" t="s">
        <v>12392</v>
      </c>
      <c r="B4400" s="2" t="s">
        <v>30</v>
      </c>
      <c r="C4400" s="2">
        <v>6.1</v>
      </c>
    </row>
    <row r="4401" spans="1:3" x14ac:dyDescent="0.25">
      <c r="A4401" s="2" t="s">
        <v>12397</v>
      </c>
      <c r="B4401" s="2" t="s">
        <v>12399</v>
      </c>
      <c r="C4401" s="2">
        <v>7.6</v>
      </c>
    </row>
    <row r="4402" spans="1:3" x14ac:dyDescent="0.25">
      <c r="A4402" s="2" t="s">
        <v>12402</v>
      </c>
      <c r="B4402" s="2" t="s">
        <v>30</v>
      </c>
      <c r="C4402" s="2">
        <v>3</v>
      </c>
    </row>
    <row r="4403" spans="1:3" x14ac:dyDescent="0.25">
      <c r="A4403" s="2" t="s">
        <v>12406</v>
      </c>
      <c r="B4403" s="2" t="s">
        <v>30</v>
      </c>
      <c r="C4403" s="2">
        <v>2.6</v>
      </c>
    </row>
    <row r="4404" spans="1:3" x14ac:dyDescent="0.25">
      <c r="A4404" s="2" t="s">
        <v>12407</v>
      </c>
      <c r="B4404" s="2" t="s">
        <v>30</v>
      </c>
      <c r="C4404" s="2">
        <v>8.6</v>
      </c>
    </row>
    <row r="4405" spans="1:3" x14ac:dyDescent="0.25">
      <c r="A4405" s="2" t="s">
        <v>12412</v>
      </c>
      <c r="B4405" s="2" t="s">
        <v>30</v>
      </c>
      <c r="C4405" s="2">
        <v>6.1</v>
      </c>
    </row>
    <row r="4406" spans="1:3" x14ac:dyDescent="0.25">
      <c r="A4406" s="2" t="s">
        <v>12416</v>
      </c>
      <c r="B4406" s="2" t="s">
        <v>3447</v>
      </c>
      <c r="C4406" s="2">
        <v>7.5</v>
      </c>
    </row>
    <row r="4407" spans="1:3" x14ac:dyDescent="0.25">
      <c r="A4407" s="2" t="s">
        <v>12419</v>
      </c>
      <c r="B4407" s="2" t="s">
        <v>30</v>
      </c>
      <c r="C4407" s="2">
        <v>6.7</v>
      </c>
    </row>
    <row r="4408" spans="1:3" x14ac:dyDescent="0.25">
      <c r="A4408" s="2" t="s">
        <v>12421</v>
      </c>
      <c r="B4408" s="2" t="s">
        <v>30</v>
      </c>
      <c r="C4408" s="2">
        <v>8.1</v>
      </c>
    </row>
    <row r="4409" spans="1:3" x14ac:dyDescent="0.25">
      <c r="A4409" s="2" t="s">
        <v>12424</v>
      </c>
      <c r="B4409" s="2" t="s">
        <v>30</v>
      </c>
      <c r="C4409" s="2">
        <v>4.9000000000000004</v>
      </c>
    </row>
    <row r="4410" spans="1:3" x14ac:dyDescent="0.25">
      <c r="A4410" s="2" t="s">
        <v>6932</v>
      </c>
      <c r="B4410" s="2" t="s">
        <v>30</v>
      </c>
      <c r="C4410" s="2">
        <v>6.8</v>
      </c>
    </row>
    <row r="4411" spans="1:3" x14ac:dyDescent="0.25">
      <c r="A4411" s="2" t="s">
        <v>12427</v>
      </c>
      <c r="B4411" s="2" t="s">
        <v>30</v>
      </c>
      <c r="C4411" s="2">
        <v>6.8</v>
      </c>
    </row>
    <row r="4412" spans="1:3" x14ac:dyDescent="0.25">
      <c r="A4412" s="2" t="s">
        <v>12431</v>
      </c>
      <c r="B4412" s="2" t="s">
        <v>30</v>
      </c>
      <c r="C4412" s="2">
        <v>5.7</v>
      </c>
    </row>
    <row r="4413" spans="1:3" x14ac:dyDescent="0.25">
      <c r="A4413" s="2" t="s">
        <v>12433</v>
      </c>
      <c r="B4413" s="2" t="s">
        <v>30</v>
      </c>
      <c r="C4413" s="2">
        <v>8.3000000000000007</v>
      </c>
    </row>
    <row r="4414" spans="1:3" x14ac:dyDescent="0.25">
      <c r="A4414" s="2" t="s">
        <v>12434</v>
      </c>
      <c r="B4414" s="2" t="s">
        <v>30</v>
      </c>
      <c r="C4414" s="2">
        <v>6.6</v>
      </c>
    </row>
    <row r="4415" spans="1:3" x14ac:dyDescent="0.25">
      <c r="A4415" s="2" t="s">
        <v>12437</v>
      </c>
      <c r="B4415" s="2" t="s">
        <v>30</v>
      </c>
      <c r="C4415" s="2">
        <v>7.3</v>
      </c>
    </row>
    <row r="4416" spans="1:3" x14ac:dyDescent="0.25">
      <c r="A4416" s="2" t="s">
        <v>12439</v>
      </c>
      <c r="B4416" s="2" t="s">
        <v>30</v>
      </c>
      <c r="C4416" s="2">
        <v>5</v>
      </c>
    </row>
    <row r="4417" spans="1:3" x14ac:dyDescent="0.25">
      <c r="A4417" s="2" t="s">
        <v>12443</v>
      </c>
      <c r="B4417" s="2" t="s">
        <v>30</v>
      </c>
      <c r="C4417" s="2">
        <v>7</v>
      </c>
    </row>
    <row r="4418" spans="1:3" x14ac:dyDescent="0.25">
      <c r="A4418" s="2" t="s">
        <v>12448</v>
      </c>
      <c r="B4418" s="2" t="s">
        <v>30</v>
      </c>
      <c r="C4418" s="2">
        <v>3.4</v>
      </c>
    </row>
    <row r="4419" spans="1:3" x14ac:dyDescent="0.25">
      <c r="A4419" s="2" t="s">
        <v>12450</v>
      </c>
      <c r="B4419" s="2" t="s">
        <v>30</v>
      </c>
      <c r="C4419" s="2">
        <v>5.9</v>
      </c>
    </row>
    <row r="4420" spans="1:3" x14ac:dyDescent="0.25">
      <c r="A4420" s="2" t="s">
        <v>12454</v>
      </c>
      <c r="B4420" s="2" t="s">
        <v>466</v>
      </c>
      <c r="C4420" s="2">
        <v>6</v>
      </c>
    </row>
    <row r="4421" spans="1:3" x14ac:dyDescent="0.25">
      <c r="A4421" s="2" t="s">
        <v>12456</v>
      </c>
      <c r="B4421" s="2" t="s">
        <v>30</v>
      </c>
      <c r="C4421" s="2">
        <v>7.4</v>
      </c>
    </row>
    <row r="4422" spans="1:3" x14ac:dyDescent="0.25">
      <c r="A4422" s="2" t="s">
        <v>12458</v>
      </c>
      <c r="B4422" s="2" t="s">
        <v>30</v>
      </c>
      <c r="C4422" s="2">
        <v>7.4</v>
      </c>
    </row>
    <row r="4423" spans="1:3" x14ac:dyDescent="0.25">
      <c r="A4423" s="2" t="s">
        <v>12462</v>
      </c>
      <c r="B4423" s="2" t="s">
        <v>30</v>
      </c>
      <c r="C4423" s="2">
        <v>4.2</v>
      </c>
    </row>
    <row r="4424" spans="1:3" x14ac:dyDescent="0.25">
      <c r="A4424" s="2" t="s">
        <v>12465</v>
      </c>
      <c r="B4424" s="2" t="s">
        <v>30</v>
      </c>
      <c r="C4424" s="2">
        <v>6.2</v>
      </c>
    </row>
    <row r="4425" spans="1:3" x14ac:dyDescent="0.25">
      <c r="A4425" s="2" t="s">
        <v>12470</v>
      </c>
      <c r="B4425" s="2" t="s">
        <v>30</v>
      </c>
      <c r="C4425" s="2">
        <v>6.2</v>
      </c>
    </row>
    <row r="4426" spans="1:3" x14ac:dyDescent="0.25">
      <c r="A4426" s="2" t="s">
        <v>12473</v>
      </c>
      <c r="B4426" s="2" t="s">
        <v>30</v>
      </c>
      <c r="C4426" s="2">
        <v>7.5</v>
      </c>
    </row>
    <row r="4427" spans="1:3" x14ac:dyDescent="0.25">
      <c r="A4427" s="2" t="s">
        <v>12478</v>
      </c>
      <c r="B4427" s="2" t="s">
        <v>30</v>
      </c>
      <c r="C4427" s="2">
        <v>7.2</v>
      </c>
    </row>
    <row r="4428" spans="1:3" x14ac:dyDescent="0.25">
      <c r="A4428" s="2" t="s">
        <v>12483</v>
      </c>
      <c r="B4428" s="2" t="s">
        <v>30</v>
      </c>
      <c r="C4428" s="2">
        <v>7.2</v>
      </c>
    </row>
    <row r="4429" spans="1:3" x14ac:dyDescent="0.25">
      <c r="A4429" s="2" t="s">
        <v>12485</v>
      </c>
      <c r="B4429" s="2" t="s">
        <v>30</v>
      </c>
      <c r="C4429" s="2">
        <v>5.4</v>
      </c>
    </row>
    <row r="4430" spans="1:3" x14ac:dyDescent="0.25">
      <c r="A4430" s="2" t="s">
        <v>12489</v>
      </c>
      <c r="B4430" s="2" t="s">
        <v>30</v>
      </c>
      <c r="C4430" s="2">
        <v>7</v>
      </c>
    </row>
    <row r="4431" spans="1:3" x14ac:dyDescent="0.25">
      <c r="A4431" s="2" t="s">
        <v>12492</v>
      </c>
      <c r="B4431" s="2" t="s">
        <v>30</v>
      </c>
      <c r="C4431" s="2">
        <v>7.2</v>
      </c>
    </row>
    <row r="4432" spans="1:3" x14ac:dyDescent="0.25">
      <c r="A4432" s="2" t="s">
        <v>12497</v>
      </c>
      <c r="B4432" s="2" t="s">
        <v>30</v>
      </c>
      <c r="C4432" s="2">
        <v>7.9</v>
      </c>
    </row>
    <row r="4433" spans="1:3" x14ac:dyDescent="0.25">
      <c r="A4433" s="2" t="s">
        <v>12500</v>
      </c>
      <c r="B4433" s="2" t="s">
        <v>30</v>
      </c>
      <c r="C4433" s="2">
        <v>6.8</v>
      </c>
    </row>
    <row r="4434" spans="1:3" x14ac:dyDescent="0.25">
      <c r="A4434" s="2" t="s">
        <v>12502</v>
      </c>
      <c r="B4434" s="2" t="s">
        <v>30</v>
      </c>
      <c r="C4434" s="2">
        <v>6.7</v>
      </c>
    </row>
    <row r="4435" spans="1:3" x14ac:dyDescent="0.25">
      <c r="A4435" s="2" t="s">
        <v>9475</v>
      </c>
      <c r="B4435" s="2" t="s">
        <v>30</v>
      </c>
      <c r="C4435" s="2">
        <v>7.5</v>
      </c>
    </row>
    <row r="4436" spans="1:3" x14ac:dyDescent="0.25">
      <c r="A4436" s="2" t="s">
        <v>12504</v>
      </c>
      <c r="B4436" s="2" t="s">
        <v>30</v>
      </c>
      <c r="C4436" s="2">
        <v>6.8</v>
      </c>
    </row>
    <row r="4437" spans="1:3" x14ac:dyDescent="0.25">
      <c r="A4437" s="2" t="s">
        <v>12508</v>
      </c>
      <c r="B4437" s="2" t="s">
        <v>30</v>
      </c>
      <c r="C4437" s="2">
        <v>6.9</v>
      </c>
    </row>
    <row r="4438" spans="1:3" x14ac:dyDescent="0.25">
      <c r="A4438" s="2" t="s">
        <v>12511</v>
      </c>
      <c r="B4438" s="2" t="s">
        <v>30</v>
      </c>
      <c r="C4438" s="2">
        <v>6.8</v>
      </c>
    </row>
    <row r="4439" spans="1:3" x14ac:dyDescent="0.25">
      <c r="A4439" s="2" t="s">
        <v>12515</v>
      </c>
      <c r="B4439" s="2" t="s">
        <v>30</v>
      </c>
      <c r="C4439" s="2">
        <v>7.2</v>
      </c>
    </row>
    <row r="4440" spans="1:3" x14ac:dyDescent="0.25">
      <c r="A4440" s="2" t="s">
        <v>12519</v>
      </c>
      <c r="B4440" s="2" t="s">
        <v>30</v>
      </c>
      <c r="C4440" s="2">
        <v>7.4</v>
      </c>
    </row>
    <row r="4441" spans="1:3" x14ac:dyDescent="0.25">
      <c r="A4441" s="2" t="s">
        <v>12522</v>
      </c>
      <c r="B4441" s="2" t="s">
        <v>30</v>
      </c>
      <c r="C4441" s="2">
        <v>5.6</v>
      </c>
    </row>
    <row r="4442" spans="1:3" x14ac:dyDescent="0.25">
      <c r="A4442" s="2" t="s">
        <v>12524</v>
      </c>
      <c r="B4442" s="2" t="s">
        <v>30</v>
      </c>
      <c r="C4442" s="2">
        <v>6.8</v>
      </c>
    </row>
    <row r="4443" spans="1:3" x14ac:dyDescent="0.25">
      <c r="A4443" s="2" t="s">
        <v>10850</v>
      </c>
      <c r="B4443" s="2" t="s">
        <v>30</v>
      </c>
      <c r="C4443" s="2">
        <v>7.2</v>
      </c>
    </row>
    <row r="4444" spans="1:3" x14ac:dyDescent="0.25">
      <c r="A4444" s="2" t="s">
        <v>12527</v>
      </c>
      <c r="B4444" s="2" t="s">
        <v>30</v>
      </c>
      <c r="C4444" s="2">
        <v>7.7</v>
      </c>
    </row>
    <row r="4445" spans="1:3" x14ac:dyDescent="0.25">
      <c r="A4445" s="2" t="s">
        <v>12530</v>
      </c>
      <c r="B4445" s="2" t="s">
        <v>30</v>
      </c>
      <c r="C4445" s="2">
        <v>7</v>
      </c>
    </row>
    <row r="4446" spans="1:3" x14ac:dyDescent="0.25">
      <c r="A4446" s="2" t="s">
        <v>12532</v>
      </c>
      <c r="B4446" s="2" t="s">
        <v>30</v>
      </c>
      <c r="C4446" s="2">
        <v>7.2</v>
      </c>
    </row>
    <row r="4447" spans="1:3" x14ac:dyDescent="0.25">
      <c r="A4447" s="2" t="s">
        <v>2792</v>
      </c>
      <c r="B4447" s="2" t="s">
        <v>30</v>
      </c>
      <c r="C4447" s="2">
        <v>6.4</v>
      </c>
    </row>
    <row r="4448" spans="1:3" x14ac:dyDescent="0.25">
      <c r="A4448" s="2" t="s">
        <v>12536</v>
      </c>
      <c r="B4448" s="2" t="s">
        <v>30</v>
      </c>
      <c r="C4448" s="2">
        <v>7.2</v>
      </c>
    </row>
    <row r="4449" spans="1:3" x14ac:dyDescent="0.25">
      <c r="A4449" s="2" t="s">
        <v>12540</v>
      </c>
      <c r="B4449" s="2" t="s">
        <v>30</v>
      </c>
      <c r="C4449" s="2">
        <v>7.2</v>
      </c>
    </row>
    <row r="4450" spans="1:3" x14ac:dyDescent="0.25">
      <c r="A4450" s="2" t="s">
        <v>12544</v>
      </c>
      <c r="B4450" s="2" t="s">
        <v>3447</v>
      </c>
      <c r="C4450" s="2">
        <v>6.2</v>
      </c>
    </row>
    <row r="4451" spans="1:3" x14ac:dyDescent="0.25">
      <c r="A4451" s="2" t="s">
        <v>8422</v>
      </c>
      <c r="B4451" s="2" t="s">
        <v>30</v>
      </c>
      <c r="C4451" s="2">
        <v>6.9</v>
      </c>
    </row>
    <row r="4452" spans="1:3" x14ac:dyDescent="0.25">
      <c r="A4452" s="2" t="s">
        <v>12547</v>
      </c>
      <c r="B4452" s="2" t="s">
        <v>30</v>
      </c>
      <c r="C4452" s="2">
        <v>6.2</v>
      </c>
    </row>
    <row r="4453" spans="1:3" x14ac:dyDescent="0.25">
      <c r="A4453" s="2" t="s">
        <v>12549</v>
      </c>
      <c r="B4453" s="2" t="s">
        <v>30</v>
      </c>
      <c r="C4453" s="2">
        <v>6.9</v>
      </c>
    </row>
    <row r="4454" spans="1:3" x14ac:dyDescent="0.25">
      <c r="A4454" s="2" t="s">
        <v>12551</v>
      </c>
      <c r="B4454" s="2" t="s">
        <v>30</v>
      </c>
      <c r="C4454" s="2">
        <v>7</v>
      </c>
    </row>
    <row r="4455" spans="1:3" x14ac:dyDescent="0.25">
      <c r="A4455" s="2" t="s">
        <v>12552</v>
      </c>
      <c r="B4455" s="2" t="s">
        <v>30</v>
      </c>
      <c r="C4455" s="2">
        <v>6.7</v>
      </c>
    </row>
    <row r="4456" spans="1:3" x14ac:dyDescent="0.25">
      <c r="A4456" s="2" t="s">
        <v>12554</v>
      </c>
      <c r="B4456" s="2" t="s">
        <v>30</v>
      </c>
      <c r="C4456" s="2">
        <v>3.6</v>
      </c>
    </row>
    <row r="4457" spans="1:3" x14ac:dyDescent="0.25">
      <c r="A4457" s="2" t="s">
        <v>12556</v>
      </c>
      <c r="B4457" s="2" t="s">
        <v>30</v>
      </c>
      <c r="C4457" s="2">
        <v>6.3</v>
      </c>
    </row>
    <row r="4458" spans="1:3" x14ac:dyDescent="0.25">
      <c r="A4458" s="2" t="s">
        <v>12560</v>
      </c>
      <c r="B4458" s="2" t="s">
        <v>9194</v>
      </c>
      <c r="C4458" s="2">
        <v>7.4</v>
      </c>
    </row>
    <row r="4459" spans="1:3" x14ac:dyDescent="0.25">
      <c r="A4459" s="2" t="s">
        <v>12563</v>
      </c>
      <c r="B4459" s="2" t="s">
        <v>30</v>
      </c>
      <c r="C4459" s="2">
        <v>7.4</v>
      </c>
    </row>
    <row r="4460" spans="1:3" x14ac:dyDescent="0.25">
      <c r="A4460" s="2" t="s">
        <v>12566</v>
      </c>
      <c r="B4460" s="2" t="s">
        <v>30</v>
      </c>
      <c r="C4460" s="2">
        <v>7.3</v>
      </c>
    </row>
    <row r="4461" spans="1:3" x14ac:dyDescent="0.25">
      <c r="A4461" s="2" t="s">
        <v>12569</v>
      </c>
      <c r="B4461" s="2" t="s">
        <v>30</v>
      </c>
      <c r="C4461" s="2">
        <v>6.1</v>
      </c>
    </row>
    <row r="4462" spans="1:3" x14ac:dyDescent="0.25">
      <c r="A4462" s="2" t="s">
        <v>1311</v>
      </c>
      <c r="B4462" s="2" t="s">
        <v>30</v>
      </c>
      <c r="C4462" s="2">
        <v>6.7</v>
      </c>
    </row>
    <row r="4463" spans="1:3" x14ac:dyDescent="0.25">
      <c r="A4463" s="2" t="s">
        <v>12574</v>
      </c>
      <c r="B4463" s="2" t="s">
        <v>12399</v>
      </c>
      <c r="C4463" s="2">
        <v>8.1999999999999993</v>
      </c>
    </row>
    <row r="4464" spans="1:3" x14ac:dyDescent="0.25">
      <c r="A4464" s="2" t="s">
        <v>12577</v>
      </c>
      <c r="B4464" s="2" t="s">
        <v>30</v>
      </c>
      <c r="C4464" s="2">
        <v>7.7</v>
      </c>
    </row>
    <row r="4465" spans="1:3" x14ac:dyDescent="0.25">
      <c r="A4465" s="2" t="s">
        <v>12582</v>
      </c>
      <c r="B4465" s="2" t="s">
        <v>30</v>
      </c>
      <c r="C4465" s="2">
        <v>7.3</v>
      </c>
    </row>
    <row r="4466" spans="1:3" x14ac:dyDescent="0.25">
      <c r="A4466" s="2" t="s">
        <v>12587</v>
      </c>
      <c r="B4466" s="2" t="s">
        <v>30</v>
      </c>
      <c r="C4466" s="2">
        <v>7.4</v>
      </c>
    </row>
    <row r="4467" spans="1:3" x14ac:dyDescent="0.25">
      <c r="A4467" s="2" t="s">
        <v>12589</v>
      </c>
      <c r="B4467" s="2" t="s">
        <v>30</v>
      </c>
      <c r="C4467" s="2">
        <v>5.7</v>
      </c>
    </row>
    <row r="4468" spans="1:3" x14ac:dyDescent="0.25">
      <c r="A4468" s="2" t="s">
        <v>12595</v>
      </c>
      <c r="B4468" s="2" t="s">
        <v>30</v>
      </c>
      <c r="C4468" s="2">
        <v>7.6</v>
      </c>
    </row>
    <row r="4469" spans="1:3" x14ac:dyDescent="0.25">
      <c r="A4469" s="2" t="s">
        <v>12599</v>
      </c>
      <c r="B4469" s="2" t="s">
        <v>30</v>
      </c>
      <c r="C4469" s="2">
        <v>6.8</v>
      </c>
    </row>
    <row r="4470" spans="1:3" x14ac:dyDescent="0.25">
      <c r="A4470" s="2" t="s">
        <v>12601</v>
      </c>
      <c r="B4470" s="2" t="s">
        <v>30</v>
      </c>
      <c r="C4470" s="2">
        <v>5.6</v>
      </c>
    </row>
    <row r="4471" spans="1:3" x14ac:dyDescent="0.25">
      <c r="A4471" s="2" t="s">
        <v>12605</v>
      </c>
      <c r="B4471" s="2" t="s">
        <v>3447</v>
      </c>
      <c r="C4471" s="2">
        <v>4.8</v>
      </c>
    </row>
    <row r="4472" spans="1:3" x14ac:dyDescent="0.25">
      <c r="A4472" s="2" t="s">
        <v>12609</v>
      </c>
      <c r="B4472" s="2" t="s">
        <v>30</v>
      </c>
      <c r="C4472" s="2">
        <v>6.4</v>
      </c>
    </row>
    <row r="4473" spans="1:3" x14ac:dyDescent="0.25">
      <c r="A4473" s="2" t="s">
        <v>12611</v>
      </c>
      <c r="B4473" s="2" t="s">
        <v>30</v>
      </c>
      <c r="C4473" s="2">
        <v>6.8</v>
      </c>
    </row>
    <row r="4474" spans="1:3" x14ac:dyDescent="0.25">
      <c r="A4474" s="2" t="s">
        <v>12612</v>
      </c>
      <c r="B4474" s="2" t="s">
        <v>30</v>
      </c>
      <c r="C4474" s="2">
        <v>6.1</v>
      </c>
    </row>
    <row r="4475" spans="1:3" x14ac:dyDescent="0.25">
      <c r="A4475" s="2" t="s">
        <v>12616</v>
      </c>
      <c r="B4475" s="2" t="s">
        <v>30</v>
      </c>
      <c r="C4475" s="2">
        <v>5.2</v>
      </c>
    </row>
    <row r="4476" spans="1:3" x14ac:dyDescent="0.25">
      <c r="A4476" s="2" t="s">
        <v>12621</v>
      </c>
      <c r="B4476" s="2" t="s">
        <v>30</v>
      </c>
      <c r="C4476" s="2">
        <v>6.9</v>
      </c>
    </row>
    <row r="4477" spans="1:3" x14ac:dyDescent="0.25">
      <c r="A4477" s="2" t="s">
        <v>12623</v>
      </c>
      <c r="B4477" s="2" t="s">
        <v>30</v>
      </c>
      <c r="C4477" s="2">
        <v>6</v>
      </c>
    </row>
    <row r="4478" spans="1:3" x14ac:dyDescent="0.25">
      <c r="A4478" s="2" t="s">
        <v>12627</v>
      </c>
      <c r="B4478" s="2" t="s">
        <v>30</v>
      </c>
      <c r="C4478" s="2">
        <v>6.3</v>
      </c>
    </row>
    <row r="4479" spans="1:3" x14ac:dyDescent="0.25">
      <c r="A4479" s="2" t="s">
        <v>12631</v>
      </c>
      <c r="B4479" s="2" t="s">
        <v>30</v>
      </c>
      <c r="C4479" s="2">
        <v>6.1</v>
      </c>
    </row>
    <row r="4480" spans="1:3" x14ac:dyDescent="0.25">
      <c r="A4480" s="2" t="s">
        <v>12635</v>
      </c>
      <c r="B4480" s="2" t="s">
        <v>30</v>
      </c>
      <c r="C4480" s="2">
        <v>5.5</v>
      </c>
    </row>
    <row r="4481" spans="1:3" x14ac:dyDescent="0.25">
      <c r="A4481" s="2" t="s">
        <v>12639</v>
      </c>
      <c r="B4481" s="2" t="s">
        <v>30</v>
      </c>
      <c r="C4481" s="2">
        <v>6.9</v>
      </c>
    </row>
    <row r="4482" spans="1:3" x14ac:dyDescent="0.25">
      <c r="A4482" s="2" t="s">
        <v>12641</v>
      </c>
      <c r="B4482" s="2" t="s">
        <v>30</v>
      </c>
      <c r="C4482" s="2">
        <v>5.6</v>
      </c>
    </row>
    <row r="4483" spans="1:3" x14ac:dyDescent="0.25">
      <c r="A4483" s="2" t="s">
        <v>12646</v>
      </c>
      <c r="B4483" s="2" t="s">
        <v>30</v>
      </c>
      <c r="C4483" s="2">
        <v>1.9</v>
      </c>
    </row>
    <row r="4484" spans="1:3" x14ac:dyDescent="0.25">
      <c r="A4484" s="2" t="s">
        <v>12649</v>
      </c>
      <c r="B4484" s="2" t="s">
        <v>30</v>
      </c>
      <c r="C4484" s="2">
        <v>4.0999999999999996</v>
      </c>
    </row>
    <row r="4485" spans="1:3" x14ac:dyDescent="0.25">
      <c r="A4485" s="2" t="s">
        <v>12651</v>
      </c>
      <c r="B4485" s="2" t="s">
        <v>30</v>
      </c>
      <c r="C4485" s="2">
        <v>5.4</v>
      </c>
    </row>
    <row r="4486" spans="1:3" x14ac:dyDescent="0.25">
      <c r="A4486" s="2" t="s">
        <v>12656</v>
      </c>
      <c r="B4486" s="2" t="s">
        <v>1783</v>
      </c>
      <c r="C4486" s="2">
        <v>6.8</v>
      </c>
    </row>
    <row r="4487" spans="1:3" x14ac:dyDescent="0.25">
      <c r="A4487" s="2" t="s">
        <v>12660</v>
      </c>
      <c r="B4487" s="2" t="s">
        <v>30</v>
      </c>
      <c r="C4487" s="2">
        <v>6.7</v>
      </c>
    </row>
    <row r="4488" spans="1:3" x14ac:dyDescent="0.25">
      <c r="A4488" s="2" t="s">
        <v>12663</v>
      </c>
      <c r="B4488" s="2" t="s">
        <v>30</v>
      </c>
      <c r="C4488" s="2">
        <v>5.8</v>
      </c>
    </row>
    <row r="4489" spans="1:3" x14ac:dyDescent="0.25">
      <c r="A4489" s="2" t="s">
        <v>12666</v>
      </c>
      <c r="B4489" s="2" t="s">
        <v>30</v>
      </c>
      <c r="C4489" s="2">
        <v>6.2</v>
      </c>
    </row>
    <row r="4490" spans="1:3" x14ac:dyDescent="0.25">
      <c r="A4490" s="2" t="s">
        <v>12670</v>
      </c>
      <c r="B4490" s="2" t="s">
        <v>30</v>
      </c>
      <c r="C4490" s="2">
        <v>2.8</v>
      </c>
    </row>
    <row r="4491" spans="1:3" x14ac:dyDescent="0.25">
      <c r="A4491" s="2" t="s">
        <v>12672</v>
      </c>
      <c r="B4491" s="2" t="s">
        <v>30</v>
      </c>
      <c r="C4491" s="2">
        <v>7.3</v>
      </c>
    </row>
    <row r="4492" spans="1:3" x14ac:dyDescent="0.25">
      <c r="A4492" s="2" t="s">
        <v>12675</v>
      </c>
      <c r="B4492" s="2" t="s">
        <v>30</v>
      </c>
      <c r="C4492" s="2">
        <v>5.8</v>
      </c>
    </row>
    <row r="4493" spans="1:3" x14ac:dyDescent="0.25">
      <c r="A4493" s="2" t="s">
        <v>12677</v>
      </c>
      <c r="B4493" s="2" t="s">
        <v>30</v>
      </c>
      <c r="C4493" s="2">
        <v>6.5</v>
      </c>
    </row>
    <row r="4494" spans="1:3" x14ac:dyDescent="0.25">
      <c r="A4494" s="2" t="s">
        <v>12679</v>
      </c>
      <c r="B4494" s="2" t="s">
        <v>30</v>
      </c>
      <c r="C4494" s="2">
        <v>6.1</v>
      </c>
    </row>
    <row r="4495" spans="1:3" x14ac:dyDescent="0.25">
      <c r="A4495" s="2" t="s">
        <v>12684</v>
      </c>
      <c r="B4495" s="2" t="s">
        <v>30</v>
      </c>
      <c r="C4495" s="2">
        <v>5.0999999999999996</v>
      </c>
    </row>
    <row r="4496" spans="1:3" x14ac:dyDescent="0.25">
      <c r="A4496" s="2" t="s">
        <v>12687</v>
      </c>
      <c r="B4496" s="2" t="s">
        <v>30</v>
      </c>
      <c r="C4496" s="2">
        <v>2.2000000000000002</v>
      </c>
    </row>
    <row r="4497" spans="1:3" x14ac:dyDescent="0.25">
      <c r="A4497" s="2" t="s">
        <v>12692</v>
      </c>
      <c r="B4497" s="2" t="s">
        <v>1783</v>
      </c>
      <c r="C4497" s="2">
        <v>7.2</v>
      </c>
    </row>
    <row r="4498" spans="1:3" x14ac:dyDescent="0.25">
      <c r="A4498" s="2" t="s">
        <v>12695</v>
      </c>
      <c r="B4498" s="2" t="s">
        <v>30</v>
      </c>
      <c r="C4498" s="2">
        <v>5.7</v>
      </c>
    </row>
    <row r="4499" spans="1:3" x14ac:dyDescent="0.25">
      <c r="A4499" s="2" t="s">
        <v>12698</v>
      </c>
      <c r="B4499" s="2" t="s">
        <v>30</v>
      </c>
      <c r="C4499" s="2">
        <v>3.4</v>
      </c>
    </row>
    <row r="4500" spans="1:3" x14ac:dyDescent="0.25">
      <c r="A4500" s="2" t="s">
        <v>12700</v>
      </c>
      <c r="B4500" s="2" t="s">
        <v>30</v>
      </c>
      <c r="C4500" s="2">
        <v>3.8</v>
      </c>
    </row>
    <row r="4501" spans="1:3" x14ac:dyDescent="0.25">
      <c r="A4501" s="2" t="s">
        <v>12703</v>
      </c>
      <c r="B4501" s="2" t="s">
        <v>30</v>
      </c>
      <c r="C4501" s="2">
        <v>4.7</v>
      </c>
    </row>
    <row r="4502" spans="1:3" x14ac:dyDescent="0.25">
      <c r="A4502" s="2" t="s">
        <v>12708</v>
      </c>
      <c r="B4502" s="2" t="s">
        <v>30</v>
      </c>
      <c r="C4502" s="2">
        <v>5.6</v>
      </c>
    </row>
    <row r="4503" spans="1:3" x14ac:dyDescent="0.25">
      <c r="A4503" s="2" t="s">
        <v>12713</v>
      </c>
      <c r="B4503" s="2" t="s">
        <v>30</v>
      </c>
      <c r="C4503" s="2">
        <v>3.9</v>
      </c>
    </row>
    <row r="4504" spans="1:3" x14ac:dyDescent="0.25">
      <c r="A4504" s="2" t="s">
        <v>12718</v>
      </c>
      <c r="B4504" s="2" t="s">
        <v>30</v>
      </c>
      <c r="C4504" s="2">
        <v>5.4</v>
      </c>
    </row>
    <row r="4505" spans="1:3" x14ac:dyDescent="0.25">
      <c r="A4505" s="2" t="s">
        <v>12722</v>
      </c>
      <c r="B4505" s="2" t="s">
        <v>30</v>
      </c>
      <c r="C4505" s="2">
        <v>5.2</v>
      </c>
    </row>
    <row r="4506" spans="1:3" x14ac:dyDescent="0.25">
      <c r="A4506" s="2" t="s">
        <v>12727</v>
      </c>
      <c r="B4506" s="2" t="s">
        <v>30</v>
      </c>
      <c r="C4506" s="2">
        <v>3.5</v>
      </c>
    </row>
    <row r="4507" spans="1:3" x14ac:dyDescent="0.25">
      <c r="A4507" s="2" t="s">
        <v>7346</v>
      </c>
      <c r="B4507" s="2" t="s">
        <v>30</v>
      </c>
      <c r="C4507" s="2">
        <v>7</v>
      </c>
    </row>
    <row r="4508" spans="1:3" x14ac:dyDescent="0.25">
      <c r="A4508" s="2" t="s">
        <v>12730</v>
      </c>
      <c r="B4508" s="2" t="s">
        <v>30</v>
      </c>
      <c r="C4508" s="2">
        <v>7.1</v>
      </c>
    </row>
    <row r="4509" spans="1:3" x14ac:dyDescent="0.25">
      <c r="A4509" s="2" t="s">
        <v>12734</v>
      </c>
      <c r="B4509" s="2" t="s">
        <v>30</v>
      </c>
      <c r="C4509" s="2">
        <v>5.5</v>
      </c>
    </row>
    <row r="4510" spans="1:3" x14ac:dyDescent="0.25">
      <c r="A4510" s="2" t="s">
        <v>12738</v>
      </c>
      <c r="B4510" s="2" t="s">
        <v>30</v>
      </c>
      <c r="C4510" s="2">
        <v>6</v>
      </c>
    </row>
    <row r="4511" spans="1:3" x14ac:dyDescent="0.25">
      <c r="A4511" s="2" t="s">
        <v>12740</v>
      </c>
      <c r="B4511" s="2" t="s">
        <v>30</v>
      </c>
      <c r="C4511" s="2">
        <v>4.8</v>
      </c>
    </row>
    <row r="4512" spans="1:3" x14ac:dyDescent="0.25">
      <c r="A4512" s="2" t="s">
        <v>12745</v>
      </c>
      <c r="B4512" s="2" t="s">
        <v>30</v>
      </c>
      <c r="C4512" s="2">
        <v>7.1</v>
      </c>
    </row>
    <row r="4513" spans="1:3" x14ac:dyDescent="0.25">
      <c r="A4513" s="2" t="s">
        <v>12747</v>
      </c>
      <c r="B4513" s="2" t="s">
        <v>30</v>
      </c>
      <c r="C4513" s="2">
        <v>8.1999999999999993</v>
      </c>
    </row>
    <row r="4514" spans="1:3" x14ac:dyDescent="0.25">
      <c r="A4514" s="2" t="s">
        <v>12749</v>
      </c>
      <c r="B4514" s="2" t="s">
        <v>30</v>
      </c>
      <c r="C4514" s="2">
        <v>5.7</v>
      </c>
    </row>
    <row r="4515" spans="1:3" x14ac:dyDescent="0.25">
      <c r="A4515" s="2" t="s">
        <v>12753</v>
      </c>
      <c r="B4515" s="2" t="s">
        <v>12755</v>
      </c>
      <c r="C4515" s="2">
        <v>7.9</v>
      </c>
    </row>
    <row r="4516" spans="1:3" x14ac:dyDescent="0.25">
      <c r="A4516" s="2" t="s">
        <v>12757</v>
      </c>
      <c r="B4516" s="2" t="s">
        <v>30</v>
      </c>
      <c r="C4516" s="2">
        <v>7.3</v>
      </c>
    </row>
    <row r="4517" spans="1:3" x14ac:dyDescent="0.25">
      <c r="A4517" s="2" t="s">
        <v>12760</v>
      </c>
      <c r="B4517" s="2" t="s">
        <v>30</v>
      </c>
      <c r="C4517" s="2">
        <v>7.1</v>
      </c>
    </row>
    <row r="4518" spans="1:3" x14ac:dyDescent="0.25">
      <c r="A4518" s="2" t="s">
        <v>12762</v>
      </c>
      <c r="B4518" s="2" t="s">
        <v>30</v>
      </c>
      <c r="C4518" s="2">
        <v>6.4</v>
      </c>
    </row>
    <row r="4519" spans="1:3" x14ac:dyDescent="0.25">
      <c r="A4519" s="2" t="s">
        <v>12766</v>
      </c>
      <c r="B4519" s="2" t="s">
        <v>12768</v>
      </c>
      <c r="C4519" s="2">
        <v>5.9</v>
      </c>
    </row>
    <row r="4520" spans="1:3" x14ac:dyDescent="0.25">
      <c r="A4520" s="2" t="s">
        <v>12770</v>
      </c>
      <c r="B4520" s="2" t="s">
        <v>30</v>
      </c>
      <c r="C4520" s="2">
        <v>7.5</v>
      </c>
    </row>
    <row r="4521" spans="1:3" x14ac:dyDescent="0.25">
      <c r="A4521" s="2" t="s">
        <v>12774</v>
      </c>
      <c r="B4521" s="2" t="s">
        <v>30</v>
      </c>
      <c r="C4521" s="2">
        <v>6.4</v>
      </c>
    </row>
    <row r="4522" spans="1:3" x14ac:dyDescent="0.25">
      <c r="A4522" s="2" t="s">
        <v>12778</v>
      </c>
      <c r="B4522" s="2" t="s">
        <v>30</v>
      </c>
      <c r="C4522" s="2">
        <v>7.4</v>
      </c>
    </row>
    <row r="4523" spans="1:3" x14ac:dyDescent="0.25">
      <c r="A4523" s="2" t="s">
        <v>12781</v>
      </c>
      <c r="B4523" s="2" t="s">
        <v>30</v>
      </c>
      <c r="C4523" s="2">
        <v>7.3</v>
      </c>
    </row>
    <row r="4524" spans="1:3" x14ac:dyDescent="0.25">
      <c r="A4524" s="2" t="s">
        <v>7455</v>
      </c>
      <c r="B4524" s="2" t="s">
        <v>30</v>
      </c>
      <c r="C4524" s="2">
        <v>6.5</v>
      </c>
    </row>
    <row r="4525" spans="1:3" x14ac:dyDescent="0.25">
      <c r="A4525" s="2" t="s">
        <v>12783</v>
      </c>
      <c r="B4525" s="2" t="s">
        <v>30</v>
      </c>
      <c r="C4525" s="2">
        <v>7.2</v>
      </c>
    </row>
    <row r="4526" spans="1:3" x14ac:dyDescent="0.25">
      <c r="A4526" s="2" t="s">
        <v>12787</v>
      </c>
      <c r="B4526" s="2" t="s">
        <v>965</v>
      </c>
      <c r="C4526" s="2">
        <v>6.7</v>
      </c>
    </row>
    <row r="4527" spans="1:3" x14ac:dyDescent="0.25">
      <c r="A4527" s="2" t="s">
        <v>12790</v>
      </c>
      <c r="B4527" s="2" t="s">
        <v>30</v>
      </c>
      <c r="C4527" s="2">
        <v>7.1</v>
      </c>
    </row>
    <row r="4528" spans="1:3" x14ac:dyDescent="0.25">
      <c r="A4528" s="2" t="s">
        <v>12792</v>
      </c>
      <c r="B4528" s="2" t="s">
        <v>30</v>
      </c>
      <c r="C4528" s="2">
        <v>6</v>
      </c>
    </row>
    <row r="4529" spans="1:3" x14ac:dyDescent="0.25">
      <c r="A4529" s="2" t="s">
        <v>12794</v>
      </c>
      <c r="B4529" s="2" t="s">
        <v>30</v>
      </c>
      <c r="C4529" s="2">
        <v>6.7</v>
      </c>
    </row>
    <row r="4530" spans="1:3" x14ac:dyDescent="0.25">
      <c r="A4530" s="2" t="s">
        <v>12798</v>
      </c>
      <c r="B4530" s="2" t="s">
        <v>30</v>
      </c>
      <c r="C4530" s="2">
        <v>5.6</v>
      </c>
    </row>
    <row r="4531" spans="1:3" x14ac:dyDescent="0.25">
      <c r="A4531" s="2" t="s">
        <v>12801</v>
      </c>
      <c r="B4531" s="2" t="s">
        <v>30</v>
      </c>
      <c r="C4531" s="2">
        <v>7</v>
      </c>
    </row>
    <row r="4532" spans="1:3" x14ac:dyDescent="0.25">
      <c r="A4532" s="2" t="s">
        <v>12804</v>
      </c>
      <c r="B4532" s="2" t="s">
        <v>30</v>
      </c>
      <c r="C4532" s="2">
        <v>4.9000000000000004</v>
      </c>
    </row>
    <row r="4533" spans="1:3" x14ac:dyDescent="0.25">
      <c r="A4533" s="2" t="s">
        <v>12808</v>
      </c>
      <c r="B4533" s="2" t="s">
        <v>30</v>
      </c>
      <c r="C4533" s="2">
        <v>3.2</v>
      </c>
    </row>
    <row r="4534" spans="1:3" x14ac:dyDescent="0.25">
      <c r="A4534" s="2" t="s">
        <v>12812</v>
      </c>
      <c r="B4534" s="2" t="s">
        <v>12768</v>
      </c>
      <c r="C4534" s="2">
        <v>8.4</v>
      </c>
    </row>
    <row r="4535" spans="1:3" x14ac:dyDescent="0.25">
      <c r="A4535" s="2" t="s">
        <v>12817</v>
      </c>
      <c r="B4535" s="2" t="s">
        <v>30</v>
      </c>
      <c r="C4535" s="2">
        <v>6.9</v>
      </c>
    </row>
    <row r="4536" spans="1:3" x14ac:dyDescent="0.25">
      <c r="A4536" s="2" t="s">
        <v>12820</v>
      </c>
      <c r="B4536" s="2" t="s">
        <v>30</v>
      </c>
      <c r="C4536" s="2">
        <v>7.5</v>
      </c>
    </row>
    <row r="4537" spans="1:3" x14ac:dyDescent="0.25">
      <c r="A4537" s="2" t="s">
        <v>12823</v>
      </c>
      <c r="B4537" s="2" t="s">
        <v>30</v>
      </c>
      <c r="C4537" s="2">
        <v>7.2</v>
      </c>
    </row>
    <row r="4538" spans="1:3" x14ac:dyDescent="0.25">
      <c r="A4538" s="2" t="s">
        <v>12826</v>
      </c>
      <c r="B4538" s="2" t="s">
        <v>30</v>
      </c>
      <c r="C4538" s="2">
        <v>7.2</v>
      </c>
    </row>
    <row r="4539" spans="1:3" x14ac:dyDescent="0.25">
      <c r="A4539" s="2" t="s">
        <v>12831</v>
      </c>
      <c r="B4539" s="2" t="s">
        <v>5217</v>
      </c>
      <c r="C4539" s="2">
        <v>8</v>
      </c>
    </row>
    <row r="4540" spans="1:3" x14ac:dyDescent="0.25">
      <c r="A4540" s="2" t="s">
        <v>12835</v>
      </c>
      <c r="B4540" s="2" t="s">
        <v>30</v>
      </c>
      <c r="C4540" s="2">
        <v>7.4</v>
      </c>
    </row>
    <row r="4541" spans="1:3" x14ac:dyDescent="0.25">
      <c r="A4541" s="2" t="s">
        <v>12840</v>
      </c>
      <c r="B4541" s="2" t="s">
        <v>1783</v>
      </c>
      <c r="C4541" s="2">
        <v>7.2</v>
      </c>
    </row>
    <row r="4542" spans="1:3" x14ac:dyDescent="0.25">
      <c r="A4542" s="2" t="s">
        <v>12842</v>
      </c>
      <c r="B4542" s="2" t="s">
        <v>30</v>
      </c>
      <c r="C4542" s="2">
        <v>6.5</v>
      </c>
    </row>
    <row r="4543" spans="1:3" x14ac:dyDescent="0.25">
      <c r="A4543" s="2" t="s">
        <v>12845</v>
      </c>
      <c r="B4543" s="2" t="s">
        <v>30</v>
      </c>
      <c r="C4543" s="2">
        <v>7.2</v>
      </c>
    </row>
    <row r="4544" spans="1:3" x14ac:dyDescent="0.25">
      <c r="A4544" s="2" t="s">
        <v>12847</v>
      </c>
      <c r="B4544" s="2" t="s">
        <v>30</v>
      </c>
      <c r="C4544" s="2">
        <v>4.2</v>
      </c>
    </row>
    <row r="4545" spans="1:3" x14ac:dyDescent="0.25">
      <c r="A4545" s="2" t="s">
        <v>12851</v>
      </c>
      <c r="B4545" s="2" t="s">
        <v>30</v>
      </c>
      <c r="C4545" s="2">
        <v>5.0999999999999996</v>
      </c>
    </row>
    <row r="4546" spans="1:3" x14ac:dyDescent="0.25">
      <c r="A4546" s="2" t="s">
        <v>12854</v>
      </c>
      <c r="B4546" s="2" t="s">
        <v>10058</v>
      </c>
      <c r="C4546" s="2">
        <v>6.4</v>
      </c>
    </row>
    <row r="4547" spans="1:3" x14ac:dyDescent="0.25">
      <c r="A4547" s="2" t="s">
        <v>12859</v>
      </c>
      <c r="B4547" s="2" t="s">
        <v>30</v>
      </c>
      <c r="C4547" s="2">
        <v>6.8</v>
      </c>
    </row>
    <row r="4548" spans="1:3" x14ac:dyDescent="0.25">
      <c r="A4548" s="2" t="s">
        <v>12864</v>
      </c>
      <c r="B4548" s="2" t="s">
        <v>30</v>
      </c>
      <c r="C4548" s="2">
        <v>6.2</v>
      </c>
    </row>
    <row r="4549" spans="1:3" x14ac:dyDescent="0.25">
      <c r="A4549" s="2" t="s">
        <v>12866</v>
      </c>
      <c r="B4549" s="2" t="s">
        <v>30</v>
      </c>
      <c r="C4549" s="2">
        <v>7.5</v>
      </c>
    </row>
    <row r="4550" spans="1:3" x14ac:dyDescent="0.25">
      <c r="A4550" s="2" t="s">
        <v>12870</v>
      </c>
      <c r="B4550" s="2" t="s">
        <v>30</v>
      </c>
      <c r="C4550" s="2">
        <v>7.7</v>
      </c>
    </row>
    <row r="4551" spans="1:3" x14ac:dyDescent="0.25">
      <c r="A4551" s="2" t="s">
        <v>12874</v>
      </c>
      <c r="B4551" s="2" t="s">
        <v>30</v>
      </c>
      <c r="C4551" s="2">
        <v>6.9</v>
      </c>
    </row>
    <row r="4552" spans="1:3" x14ac:dyDescent="0.25">
      <c r="A4552" s="2" t="s">
        <v>12875</v>
      </c>
      <c r="B4552" s="2" t="s">
        <v>30</v>
      </c>
      <c r="C4552" s="2">
        <v>7</v>
      </c>
    </row>
    <row r="4553" spans="1:3" x14ac:dyDescent="0.25">
      <c r="A4553" s="2" t="s">
        <v>12877</v>
      </c>
      <c r="B4553" s="2" t="s">
        <v>30</v>
      </c>
      <c r="C4553" s="2">
        <v>7.5</v>
      </c>
    </row>
    <row r="4554" spans="1:3" x14ac:dyDescent="0.25">
      <c r="A4554" s="2" t="s">
        <v>12880</v>
      </c>
      <c r="B4554" s="2" t="s">
        <v>30</v>
      </c>
      <c r="C4554" s="2">
        <v>6.3</v>
      </c>
    </row>
    <row r="4555" spans="1:3" x14ac:dyDescent="0.25">
      <c r="A4555" s="2" t="s">
        <v>12882</v>
      </c>
      <c r="B4555" s="2" t="s">
        <v>30</v>
      </c>
      <c r="C4555" s="2">
        <v>5.5</v>
      </c>
    </row>
    <row r="4556" spans="1:3" x14ac:dyDescent="0.25">
      <c r="A4556" s="2" t="s">
        <v>7257</v>
      </c>
      <c r="B4556" s="2" t="s">
        <v>30</v>
      </c>
      <c r="C4556" s="2">
        <v>4.8</v>
      </c>
    </row>
    <row r="4557" spans="1:3" x14ac:dyDescent="0.25">
      <c r="A4557" s="2" t="s">
        <v>12885</v>
      </c>
      <c r="B4557" s="2" t="s">
        <v>5809</v>
      </c>
      <c r="C4557" s="2">
        <v>8.1</v>
      </c>
    </row>
    <row r="4558" spans="1:3" x14ac:dyDescent="0.25">
      <c r="A4558" s="2" t="s">
        <v>12889</v>
      </c>
      <c r="B4558" s="2" t="s">
        <v>30</v>
      </c>
      <c r="C4558" s="2">
        <v>6.6</v>
      </c>
    </row>
    <row r="4559" spans="1:3" x14ac:dyDescent="0.25">
      <c r="A4559" s="2" t="s">
        <v>12893</v>
      </c>
      <c r="B4559" s="2" t="s">
        <v>30</v>
      </c>
      <c r="C4559" s="2">
        <v>5.2</v>
      </c>
    </row>
    <row r="4560" spans="1:3" x14ac:dyDescent="0.25">
      <c r="A4560" s="2" t="s">
        <v>12894</v>
      </c>
      <c r="B4560" s="2" t="s">
        <v>30</v>
      </c>
      <c r="C4560" s="2">
        <v>5.6</v>
      </c>
    </row>
    <row r="4561" spans="1:3" x14ac:dyDescent="0.25">
      <c r="A4561" s="2" t="s">
        <v>12898</v>
      </c>
      <c r="B4561" s="2" t="s">
        <v>30</v>
      </c>
      <c r="C4561" s="2">
        <v>3.1</v>
      </c>
    </row>
    <row r="4562" spans="1:3" x14ac:dyDescent="0.25">
      <c r="A4562" s="2" t="s">
        <v>12901</v>
      </c>
      <c r="B4562" s="2" t="s">
        <v>30</v>
      </c>
      <c r="C4562" s="2">
        <v>8.1</v>
      </c>
    </row>
    <row r="4563" spans="1:3" x14ac:dyDescent="0.25">
      <c r="A4563" s="2" t="s">
        <v>12906</v>
      </c>
      <c r="B4563" s="2" t="s">
        <v>30</v>
      </c>
      <c r="C4563" s="2">
        <v>8.3000000000000007</v>
      </c>
    </row>
    <row r="4564" spans="1:3" x14ac:dyDescent="0.25">
      <c r="A4564" s="2" t="s">
        <v>12911</v>
      </c>
      <c r="B4564" s="2" t="s">
        <v>30</v>
      </c>
      <c r="C4564" s="2">
        <v>7.1</v>
      </c>
    </row>
    <row r="4565" spans="1:3" x14ac:dyDescent="0.25">
      <c r="A4565" s="2" t="s">
        <v>12913</v>
      </c>
      <c r="B4565" s="2" t="s">
        <v>30</v>
      </c>
      <c r="C4565" s="2">
        <v>7.2</v>
      </c>
    </row>
    <row r="4566" spans="1:3" x14ac:dyDescent="0.25">
      <c r="A4566" s="2" t="s">
        <v>12918</v>
      </c>
      <c r="B4566" s="2" t="s">
        <v>30</v>
      </c>
      <c r="C4566" s="2">
        <v>6.3</v>
      </c>
    </row>
    <row r="4567" spans="1:3" x14ac:dyDescent="0.25">
      <c r="A4567" s="2" t="s">
        <v>12921</v>
      </c>
      <c r="B4567" s="2" t="s">
        <v>30</v>
      </c>
      <c r="C4567" s="2">
        <v>4</v>
      </c>
    </row>
    <row r="4568" spans="1:3" x14ac:dyDescent="0.25">
      <c r="A4568" s="2" t="s">
        <v>149</v>
      </c>
      <c r="B4568" s="2" t="s">
        <v>30</v>
      </c>
      <c r="C4568" s="2">
        <v>7.2</v>
      </c>
    </row>
    <row r="4569" spans="1:3" x14ac:dyDescent="0.25">
      <c r="A4569" s="2" t="s">
        <v>4513</v>
      </c>
      <c r="B4569" s="2" t="s">
        <v>30</v>
      </c>
      <c r="C4569" s="2">
        <v>5.3</v>
      </c>
    </row>
    <row r="4570" spans="1:3" x14ac:dyDescent="0.25">
      <c r="A4570" s="2" t="s">
        <v>12923</v>
      </c>
      <c r="B4570" s="2" t="s">
        <v>30</v>
      </c>
      <c r="C4570" s="2">
        <v>7.2</v>
      </c>
    </row>
    <row r="4571" spans="1:3" x14ac:dyDescent="0.25">
      <c r="A4571" s="2" t="s">
        <v>12927</v>
      </c>
      <c r="B4571" s="2" t="s">
        <v>30</v>
      </c>
      <c r="C4571" s="2">
        <v>6.5</v>
      </c>
    </row>
    <row r="4572" spans="1:3" x14ac:dyDescent="0.25">
      <c r="A4572" s="2" t="s">
        <v>12931</v>
      </c>
      <c r="B4572" s="2" t="s">
        <v>30</v>
      </c>
      <c r="C4572" s="2">
        <v>6.5</v>
      </c>
    </row>
    <row r="4573" spans="1:3" x14ac:dyDescent="0.25">
      <c r="A4573" s="2" t="s">
        <v>12935</v>
      </c>
      <c r="B4573" s="2" t="s">
        <v>30</v>
      </c>
      <c r="C4573" s="2">
        <v>4.9000000000000004</v>
      </c>
    </row>
    <row r="4574" spans="1:3" x14ac:dyDescent="0.25">
      <c r="A4574" s="2" t="s">
        <v>12940</v>
      </c>
      <c r="B4574" s="2" t="s">
        <v>30</v>
      </c>
      <c r="C4574" s="2">
        <v>5.2</v>
      </c>
    </row>
    <row r="4575" spans="1:3" x14ac:dyDescent="0.25">
      <c r="A4575" s="2" t="s">
        <v>12943</v>
      </c>
      <c r="B4575" s="2" t="s">
        <v>30</v>
      </c>
      <c r="C4575" s="2">
        <v>7.4</v>
      </c>
    </row>
    <row r="4576" spans="1:3" x14ac:dyDescent="0.25">
      <c r="A4576" s="2" t="s">
        <v>12946</v>
      </c>
      <c r="B4576" s="2" t="s">
        <v>30</v>
      </c>
      <c r="C4576" s="2">
        <v>7.4</v>
      </c>
    </row>
    <row r="4577" spans="1:3" x14ac:dyDescent="0.25">
      <c r="A4577" s="2" t="s">
        <v>12949</v>
      </c>
      <c r="B4577" s="2" t="s">
        <v>30</v>
      </c>
      <c r="C4577" s="2">
        <v>5.4</v>
      </c>
    </row>
    <row r="4578" spans="1:3" x14ac:dyDescent="0.25">
      <c r="A4578" s="2" t="s">
        <v>12953</v>
      </c>
      <c r="B4578" s="2" t="s">
        <v>30</v>
      </c>
      <c r="C4578" s="2">
        <v>3.9</v>
      </c>
    </row>
    <row r="4579" spans="1:3" x14ac:dyDescent="0.25">
      <c r="A4579" s="2" t="s">
        <v>12955</v>
      </c>
      <c r="B4579" s="2" t="s">
        <v>30</v>
      </c>
      <c r="C4579" s="2">
        <v>5.3</v>
      </c>
    </row>
    <row r="4580" spans="1:3" x14ac:dyDescent="0.25">
      <c r="A4580" s="2" t="s">
        <v>12959</v>
      </c>
      <c r="B4580" s="2" t="s">
        <v>30</v>
      </c>
      <c r="C4580" s="2">
        <v>7.8</v>
      </c>
    </row>
    <row r="4581" spans="1:3" x14ac:dyDescent="0.25">
      <c r="A4581" s="2" t="s">
        <v>12964</v>
      </c>
      <c r="B4581" s="2" t="s">
        <v>30</v>
      </c>
      <c r="C4581" s="2">
        <v>6.4</v>
      </c>
    </row>
    <row r="4582" spans="1:3" x14ac:dyDescent="0.25">
      <c r="A4582" s="2" t="s">
        <v>12970</v>
      </c>
      <c r="B4582" s="2" t="s">
        <v>30</v>
      </c>
      <c r="C4582" s="2">
        <v>8.1</v>
      </c>
    </row>
    <row r="4583" spans="1:3" x14ac:dyDescent="0.25">
      <c r="A4583" s="2" t="s">
        <v>12973</v>
      </c>
      <c r="B4583" s="2" t="s">
        <v>30</v>
      </c>
      <c r="C4583" s="2">
        <v>6.5</v>
      </c>
    </row>
    <row r="4584" spans="1:3" x14ac:dyDescent="0.25">
      <c r="A4584" s="2" t="s">
        <v>12976</v>
      </c>
      <c r="B4584" s="2" t="s">
        <v>30</v>
      </c>
      <c r="C4584" s="2">
        <v>5.6</v>
      </c>
    </row>
    <row r="4585" spans="1:3" x14ac:dyDescent="0.25">
      <c r="A4585" s="2" t="s">
        <v>12981</v>
      </c>
      <c r="B4585" s="2" t="s">
        <v>30</v>
      </c>
      <c r="C4585" s="2">
        <v>5.6</v>
      </c>
    </row>
    <row r="4586" spans="1:3" x14ac:dyDescent="0.25">
      <c r="A4586" s="2" t="s">
        <v>12984</v>
      </c>
      <c r="B4586" s="2" t="s">
        <v>30</v>
      </c>
      <c r="C4586" s="2">
        <v>6.6</v>
      </c>
    </row>
    <row r="4587" spans="1:3" x14ac:dyDescent="0.25">
      <c r="A4587" s="2" t="s">
        <v>12988</v>
      </c>
      <c r="B4587" s="2" t="s">
        <v>30</v>
      </c>
      <c r="C4587" s="2">
        <v>6.3</v>
      </c>
    </row>
    <row r="4588" spans="1:3" x14ac:dyDescent="0.25">
      <c r="A4588" s="2" t="s">
        <v>12993</v>
      </c>
      <c r="B4588" s="2" t="s">
        <v>965</v>
      </c>
      <c r="C4588" s="2">
        <v>7.7</v>
      </c>
    </row>
    <row r="4589" spans="1:3" x14ac:dyDescent="0.25">
      <c r="A4589" s="2" t="s">
        <v>12998</v>
      </c>
      <c r="B4589" s="2" t="s">
        <v>30</v>
      </c>
      <c r="C4589" s="2">
        <v>7</v>
      </c>
    </row>
    <row r="4590" spans="1:3" x14ac:dyDescent="0.25">
      <c r="A4590" s="2" t="s">
        <v>13001</v>
      </c>
      <c r="B4590" s="2" t="s">
        <v>30</v>
      </c>
      <c r="C4590" s="2">
        <v>8</v>
      </c>
    </row>
    <row r="4591" spans="1:3" x14ac:dyDescent="0.25">
      <c r="A4591" s="2" t="s">
        <v>13005</v>
      </c>
      <c r="B4591" s="2" t="s">
        <v>965</v>
      </c>
      <c r="C4591" s="2">
        <v>7.2</v>
      </c>
    </row>
    <row r="4592" spans="1:3" x14ac:dyDescent="0.25">
      <c r="A4592" s="2" t="s">
        <v>13008</v>
      </c>
      <c r="B4592" s="2" t="s">
        <v>30</v>
      </c>
      <c r="C4592" s="2">
        <v>4.5</v>
      </c>
    </row>
    <row r="4593" spans="1:3" x14ac:dyDescent="0.25">
      <c r="A4593" s="2" t="s">
        <v>13012</v>
      </c>
      <c r="B4593" s="2" t="s">
        <v>30</v>
      </c>
      <c r="C4593" s="2">
        <v>7.7</v>
      </c>
    </row>
    <row r="4594" spans="1:3" x14ac:dyDescent="0.25">
      <c r="A4594" s="2" t="s">
        <v>13015</v>
      </c>
      <c r="B4594" s="2" t="s">
        <v>30</v>
      </c>
      <c r="C4594" s="2">
        <v>6.1</v>
      </c>
    </row>
    <row r="4595" spans="1:3" x14ac:dyDescent="0.25">
      <c r="A4595" s="2" t="s">
        <v>13019</v>
      </c>
      <c r="B4595" s="2" t="s">
        <v>13021</v>
      </c>
      <c r="C4595" s="2">
        <v>6.4</v>
      </c>
    </row>
    <row r="4596" spans="1:3" x14ac:dyDescent="0.25">
      <c r="A4596" s="2" t="s">
        <v>13025</v>
      </c>
      <c r="B4596" s="2" t="s">
        <v>30</v>
      </c>
      <c r="C4596" s="2">
        <v>6.5</v>
      </c>
    </row>
    <row r="4597" spans="1:3" x14ac:dyDescent="0.25">
      <c r="A4597" s="2" t="s">
        <v>13031</v>
      </c>
      <c r="B4597" s="2" t="s">
        <v>3447</v>
      </c>
      <c r="C4597" s="2">
        <v>7</v>
      </c>
    </row>
    <row r="4598" spans="1:3" x14ac:dyDescent="0.25">
      <c r="A4598" s="2" t="s">
        <v>13037</v>
      </c>
      <c r="B4598" s="2" t="s">
        <v>30</v>
      </c>
      <c r="C4598" s="2">
        <v>6.1</v>
      </c>
    </row>
    <row r="4599" spans="1:3" x14ac:dyDescent="0.25">
      <c r="A4599" s="2" t="s">
        <v>13042</v>
      </c>
      <c r="B4599" s="2" t="s">
        <v>30</v>
      </c>
      <c r="C4599" s="2">
        <v>5.7</v>
      </c>
    </row>
    <row r="4600" spans="1:3" x14ac:dyDescent="0.25">
      <c r="A4600" s="2" t="s">
        <v>13044</v>
      </c>
      <c r="B4600" s="2" t="s">
        <v>30</v>
      </c>
      <c r="C4600" s="2">
        <v>5.4</v>
      </c>
    </row>
    <row r="4601" spans="1:3" x14ac:dyDescent="0.25">
      <c r="A4601" s="2" t="s">
        <v>13048</v>
      </c>
      <c r="B4601" s="2" t="s">
        <v>30</v>
      </c>
      <c r="C4601" s="2">
        <v>5.9</v>
      </c>
    </row>
    <row r="4602" spans="1:3" x14ac:dyDescent="0.25">
      <c r="A4602" s="2" t="s">
        <v>13054</v>
      </c>
      <c r="B4602" s="2" t="s">
        <v>30</v>
      </c>
      <c r="C4602" s="2">
        <v>7.5</v>
      </c>
    </row>
    <row r="4603" spans="1:3" x14ac:dyDescent="0.25">
      <c r="A4603" s="2" t="s">
        <v>13056</v>
      </c>
      <c r="B4603" s="2" t="s">
        <v>30</v>
      </c>
      <c r="C4603" s="2">
        <v>7.7</v>
      </c>
    </row>
    <row r="4604" spans="1:3" x14ac:dyDescent="0.25">
      <c r="A4604" s="2" t="s">
        <v>13058</v>
      </c>
      <c r="B4604" s="2" t="s">
        <v>30</v>
      </c>
      <c r="C4604" s="2">
        <v>7.1</v>
      </c>
    </row>
    <row r="4605" spans="1:3" x14ac:dyDescent="0.25">
      <c r="A4605" s="2" t="s">
        <v>13061</v>
      </c>
      <c r="B4605" s="2" t="s">
        <v>30</v>
      </c>
      <c r="C4605" s="2">
        <v>7.4</v>
      </c>
    </row>
    <row r="4606" spans="1:3" x14ac:dyDescent="0.25">
      <c r="A4606" s="2" t="s">
        <v>13067</v>
      </c>
      <c r="B4606" s="2" t="s">
        <v>30</v>
      </c>
      <c r="C4606" s="2">
        <v>7.6</v>
      </c>
    </row>
    <row r="4607" spans="1:3" x14ac:dyDescent="0.25">
      <c r="A4607" s="2" t="s">
        <v>13071</v>
      </c>
      <c r="B4607" s="2" t="s">
        <v>30</v>
      </c>
      <c r="C4607" s="2">
        <v>6.4</v>
      </c>
    </row>
    <row r="4608" spans="1:3" x14ac:dyDescent="0.25">
      <c r="A4608" s="2" t="s">
        <v>13076</v>
      </c>
      <c r="B4608" s="2" t="s">
        <v>6535</v>
      </c>
      <c r="C4608" s="2">
        <v>7.4</v>
      </c>
    </row>
    <row r="4609" spans="1:3" x14ac:dyDescent="0.25">
      <c r="A4609" s="2" t="s">
        <v>13081</v>
      </c>
      <c r="B4609" s="2" t="s">
        <v>30</v>
      </c>
      <c r="C4609" s="2">
        <v>6.8</v>
      </c>
    </row>
    <row r="4610" spans="1:3" x14ac:dyDescent="0.25">
      <c r="A4610" s="2" t="s">
        <v>13085</v>
      </c>
      <c r="B4610" s="2" t="s">
        <v>30</v>
      </c>
      <c r="C4610" s="2">
        <v>6.5</v>
      </c>
    </row>
    <row r="4611" spans="1:3" x14ac:dyDescent="0.25">
      <c r="A4611" s="2" t="s">
        <v>13088</v>
      </c>
      <c r="B4611" s="2" t="s">
        <v>30</v>
      </c>
      <c r="C4611" s="2">
        <v>6</v>
      </c>
    </row>
    <row r="4612" spans="1:3" x14ac:dyDescent="0.25">
      <c r="A4612" s="2" t="s">
        <v>13091</v>
      </c>
      <c r="B4612" s="2" t="s">
        <v>30</v>
      </c>
      <c r="C4612" s="2">
        <v>7.3</v>
      </c>
    </row>
    <row r="4613" spans="1:3" x14ac:dyDescent="0.25">
      <c r="A4613" s="2" t="s">
        <v>13093</v>
      </c>
      <c r="B4613" s="2" t="s">
        <v>30</v>
      </c>
      <c r="C4613" s="2">
        <v>7.3</v>
      </c>
    </row>
    <row r="4614" spans="1:3" x14ac:dyDescent="0.25">
      <c r="A4614" s="2" t="s">
        <v>13094</v>
      </c>
      <c r="B4614" s="2" t="s">
        <v>30</v>
      </c>
      <c r="C4614" s="2">
        <v>6.5</v>
      </c>
    </row>
    <row r="4615" spans="1:3" x14ac:dyDescent="0.25">
      <c r="A4615" s="2" t="s">
        <v>13096</v>
      </c>
      <c r="B4615" s="2" t="s">
        <v>30</v>
      </c>
      <c r="C4615" s="2">
        <v>6</v>
      </c>
    </row>
    <row r="4616" spans="1:3" x14ac:dyDescent="0.25">
      <c r="A4616" s="2" t="s">
        <v>13098</v>
      </c>
      <c r="B4616" s="2" t="s">
        <v>30</v>
      </c>
      <c r="C4616" s="2">
        <v>5.3</v>
      </c>
    </row>
    <row r="4617" spans="1:3" x14ac:dyDescent="0.25">
      <c r="A4617" s="2" t="s">
        <v>13099</v>
      </c>
      <c r="B4617" s="2" t="s">
        <v>30</v>
      </c>
      <c r="C4617" s="2">
        <v>6.6</v>
      </c>
    </row>
    <row r="4618" spans="1:3" x14ac:dyDescent="0.25">
      <c r="A4618" s="2" t="s">
        <v>13101</v>
      </c>
      <c r="B4618" s="2" t="s">
        <v>30</v>
      </c>
      <c r="C4618" s="2">
        <v>6.1</v>
      </c>
    </row>
    <row r="4619" spans="1:3" x14ac:dyDescent="0.25">
      <c r="A4619" s="2" t="s">
        <v>13104</v>
      </c>
      <c r="B4619" s="2" t="s">
        <v>30</v>
      </c>
      <c r="C4619" s="2">
        <v>7.1</v>
      </c>
    </row>
    <row r="4620" spans="1:3" x14ac:dyDescent="0.25">
      <c r="A4620" s="2" t="s">
        <v>13108</v>
      </c>
      <c r="B4620" s="2" t="s">
        <v>466</v>
      </c>
      <c r="C4620" s="2">
        <v>8.6999999999999993</v>
      </c>
    </row>
    <row r="4621" spans="1:3" x14ac:dyDescent="0.25">
      <c r="A4621" s="2" t="s">
        <v>13113</v>
      </c>
      <c r="B4621" s="2" t="s">
        <v>30</v>
      </c>
      <c r="C4621" s="2">
        <v>8.4</v>
      </c>
    </row>
    <row r="4622" spans="1:3" x14ac:dyDescent="0.25">
      <c r="A4622" s="2" t="s">
        <v>13117</v>
      </c>
      <c r="B4622" s="2" t="s">
        <v>30</v>
      </c>
      <c r="C4622" s="2">
        <v>5.8</v>
      </c>
    </row>
    <row r="4623" spans="1:3" x14ac:dyDescent="0.25">
      <c r="A4623" s="2" t="s">
        <v>13120</v>
      </c>
      <c r="B4623" s="2" t="s">
        <v>30</v>
      </c>
      <c r="C4623" s="2">
        <v>6.2</v>
      </c>
    </row>
    <row r="4624" spans="1:3" x14ac:dyDescent="0.25">
      <c r="A4624" s="2" t="s">
        <v>13123</v>
      </c>
      <c r="B4624" s="2" t="s">
        <v>30</v>
      </c>
      <c r="C4624" s="2">
        <v>5.8</v>
      </c>
    </row>
    <row r="4625" spans="1:3" x14ac:dyDescent="0.25">
      <c r="A4625" s="2" t="s">
        <v>790</v>
      </c>
      <c r="B4625" s="2" t="s">
        <v>30</v>
      </c>
      <c r="C4625" s="2">
        <v>6.7</v>
      </c>
    </row>
    <row r="4626" spans="1:3" x14ac:dyDescent="0.25">
      <c r="A4626" s="2" t="s">
        <v>13127</v>
      </c>
      <c r="B4626" s="2" t="s">
        <v>30</v>
      </c>
      <c r="C4626" s="2">
        <v>5.7</v>
      </c>
    </row>
    <row r="4627" spans="1:3" x14ac:dyDescent="0.25">
      <c r="A4627" s="2" t="s">
        <v>13130</v>
      </c>
      <c r="B4627" s="2" t="s">
        <v>30</v>
      </c>
      <c r="C4627" s="2">
        <v>6.1</v>
      </c>
    </row>
    <row r="4628" spans="1:3" x14ac:dyDescent="0.25">
      <c r="A4628" s="2" t="s">
        <v>13133</v>
      </c>
      <c r="B4628" s="2" t="s">
        <v>30</v>
      </c>
      <c r="C4628" s="2">
        <v>6.4</v>
      </c>
    </row>
    <row r="4629" spans="1:3" x14ac:dyDescent="0.25">
      <c r="A4629" s="2" t="s">
        <v>13136</v>
      </c>
      <c r="B4629" s="2" t="s">
        <v>30</v>
      </c>
      <c r="C4629" s="2">
        <v>5</v>
      </c>
    </row>
    <row r="4630" spans="1:3" x14ac:dyDescent="0.25">
      <c r="A4630" s="2" t="s">
        <v>13139</v>
      </c>
      <c r="B4630" s="2" t="s">
        <v>30</v>
      </c>
      <c r="C4630" s="2">
        <v>6.5</v>
      </c>
    </row>
    <row r="4631" spans="1:3" x14ac:dyDescent="0.25">
      <c r="A4631" s="2" t="s">
        <v>13142</v>
      </c>
      <c r="B4631" s="2" t="s">
        <v>30</v>
      </c>
      <c r="C4631" s="2">
        <v>4.5999999999999996</v>
      </c>
    </row>
    <row r="4632" spans="1:3" x14ac:dyDescent="0.25">
      <c r="A4632" s="2" t="s">
        <v>13144</v>
      </c>
      <c r="B4632" s="2" t="s">
        <v>1272</v>
      </c>
      <c r="C4632" s="2">
        <v>7.7</v>
      </c>
    </row>
    <row r="4633" spans="1:3" x14ac:dyDescent="0.25">
      <c r="A4633" s="2" t="s">
        <v>13149</v>
      </c>
      <c r="B4633" s="2" t="s">
        <v>30</v>
      </c>
      <c r="C4633" s="2">
        <v>7.3</v>
      </c>
    </row>
    <row r="4634" spans="1:3" x14ac:dyDescent="0.25">
      <c r="A4634" s="2" t="s">
        <v>13151</v>
      </c>
      <c r="B4634" s="2" t="s">
        <v>30</v>
      </c>
      <c r="C4634" s="2">
        <v>6.6</v>
      </c>
    </row>
    <row r="4635" spans="1:3" x14ac:dyDescent="0.25">
      <c r="A4635" s="2" t="s">
        <v>13152</v>
      </c>
      <c r="B4635" s="2" t="s">
        <v>30</v>
      </c>
      <c r="C4635" s="2">
        <v>6.4</v>
      </c>
    </row>
    <row r="4636" spans="1:3" x14ac:dyDescent="0.25">
      <c r="A4636" s="2" t="s">
        <v>13156</v>
      </c>
      <c r="B4636" s="2" t="s">
        <v>30</v>
      </c>
      <c r="C4636" s="2">
        <v>5.8</v>
      </c>
    </row>
    <row r="4637" spans="1:3" x14ac:dyDescent="0.25">
      <c r="A4637" s="2" t="s">
        <v>13160</v>
      </c>
      <c r="B4637" s="2" t="s">
        <v>30</v>
      </c>
      <c r="C4637" s="2">
        <v>7.2</v>
      </c>
    </row>
    <row r="4638" spans="1:3" x14ac:dyDescent="0.25">
      <c r="A4638" s="2" t="s">
        <v>13162</v>
      </c>
      <c r="B4638" s="2" t="s">
        <v>30</v>
      </c>
      <c r="C4638" s="2">
        <v>7.2</v>
      </c>
    </row>
    <row r="4639" spans="1:3" x14ac:dyDescent="0.25">
      <c r="A4639" s="2" t="s">
        <v>13166</v>
      </c>
      <c r="B4639" s="2" t="s">
        <v>30</v>
      </c>
      <c r="C4639" s="2">
        <v>3.5</v>
      </c>
    </row>
    <row r="4640" spans="1:3" x14ac:dyDescent="0.25">
      <c r="A4640" s="2" t="s">
        <v>13170</v>
      </c>
      <c r="B4640" s="2" t="s">
        <v>30</v>
      </c>
      <c r="C4640" s="2">
        <v>7.5</v>
      </c>
    </row>
    <row r="4641" spans="1:3" x14ac:dyDescent="0.25">
      <c r="A4641" s="2" t="s">
        <v>13173</v>
      </c>
      <c r="B4641" s="2" t="s">
        <v>30</v>
      </c>
      <c r="C4641" s="2">
        <v>2.2000000000000002</v>
      </c>
    </row>
    <row r="4642" spans="1:3" x14ac:dyDescent="0.25">
      <c r="A4642" s="2" t="s">
        <v>8162</v>
      </c>
      <c r="B4642" s="2" t="s">
        <v>30</v>
      </c>
      <c r="C4642" s="2">
        <v>3.3</v>
      </c>
    </row>
    <row r="4643" spans="1:3" x14ac:dyDescent="0.25">
      <c r="A4643" s="2" t="s">
        <v>13176</v>
      </c>
      <c r="B4643" s="2" t="s">
        <v>30</v>
      </c>
      <c r="C4643" s="2">
        <v>6.6</v>
      </c>
    </row>
    <row r="4644" spans="1:3" x14ac:dyDescent="0.25">
      <c r="A4644" s="2" t="s">
        <v>13180</v>
      </c>
      <c r="B4644" s="2" t="s">
        <v>1783</v>
      </c>
      <c r="C4644" s="2">
        <v>6.9</v>
      </c>
    </row>
    <row r="4645" spans="1:3" x14ac:dyDescent="0.25">
      <c r="A4645" s="2" t="s">
        <v>13185</v>
      </c>
      <c r="B4645" s="2" t="s">
        <v>30</v>
      </c>
      <c r="C4645" s="2">
        <v>4</v>
      </c>
    </row>
    <row r="4646" spans="1:3" x14ac:dyDescent="0.25">
      <c r="A4646" s="2" t="s">
        <v>13188</v>
      </c>
      <c r="B4646" s="2" t="s">
        <v>30</v>
      </c>
      <c r="C4646" s="2">
        <v>7.4</v>
      </c>
    </row>
    <row r="4647" spans="1:3" x14ac:dyDescent="0.25">
      <c r="A4647" s="2" t="s">
        <v>13194</v>
      </c>
      <c r="B4647" s="2" t="s">
        <v>30</v>
      </c>
      <c r="C4647" s="2">
        <v>8.3000000000000007</v>
      </c>
    </row>
    <row r="4648" spans="1:3" x14ac:dyDescent="0.25">
      <c r="A4648" s="2" t="s">
        <v>13198</v>
      </c>
      <c r="B4648" s="2" t="s">
        <v>30</v>
      </c>
      <c r="C4648" s="2">
        <v>5.7</v>
      </c>
    </row>
    <row r="4649" spans="1:3" x14ac:dyDescent="0.25">
      <c r="A4649" s="2" t="s">
        <v>13204</v>
      </c>
      <c r="B4649" s="2" t="s">
        <v>30</v>
      </c>
      <c r="C4649" s="2">
        <v>6.8</v>
      </c>
    </row>
    <row r="4650" spans="1:3" x14ac:dyDescent="0.25">
      <c r="A4650" s="2" t="s">
        <v>13209</v>
      </c>
      <c r="B4650" s="2" t="s">
        <v>30</v>
      </c>
      <c r="C4650" s="2">
        <v>5.2</v>
      </c>
    </row>
    <row r="4651" spans="1:3" x14ac:dyDescent="0.25">
      <c r="A4651" s="2" t="s">
        <v>205</v>
      </c>
      <c r="B4651" s="2" t="s">
        <v>30</v>
      </c>
      <c r="C4651" s="2">
        <v>6.4</v>
      </c>
    </row>
    <row r="4652" spans="1:3" x14ac:dyDescent="0.25">
      <c r="A4652" s="2" t="s">
        <v>13212</v>
      </c>
      <c r="B4652" s="2" t="s">
        <v>30</v>
      </c>
      <c r="C4652" s="2">
        <v>6.2</v>
      </c>
    </row>
    <row r="4653" spans="1:3" x14ac:dyDescent="0.25">
      <c r="A4653" s="2" t="s">
        <v>13215</v>
      </c>
      <c r="B4653" s="2" t="s">
        <v>30</v>
      </c>
      <c r="C4653" s="2">
        <v>5.9</v>
      </c>
    </row>
    <row r="4654" spans="1:3" x14ac:dyDescent="0.25">
      <c r="A4654" s="2" t="s">
        <v>13217</v>
      </c>
      <c r="B4654" s="2" t="s">
        <v>30</v>
      </c>
      <c r="C4654" s="2">
        <v>7.7</v>
      </c>
    </row>
    <row r="4655" spans="1:3" x14ac:dyDescent="0.25">
      <c r="A4655" s="2" t="s">
        <v>13222</v>
      </c>
      <c r="B4655" s="2" t="s">
        <v>30</v>
      </c>
      <c r="C4655" s="2">
        <v>4.3</v>
      </c>
    </row>
    <row r="4656" spans="1:3" x14ac:dyDescent="0.25">
      <c r="A4656" s="2" t="s">
        <v>13224</v>
      </c>
      <c r="B4656" s="2" t="s">
        <v>30</v>
      </c>
      <c r="C4656" s="2">
        <v>7.1</v>
      </c>
    </row>
    <row r="4657" spans="1:3" x14ac:dyDescent="0.25">
      <c r="A4657" s="2" t="s">
        <v>13227</v>
      </c>
      <c r="B4657" s="2" t="s">
        <v>30</v>
      </c>
      <c r="C4657" s="2">
        <v>6.2</v>
      </c>
    </row>
    <row r="4658" spans="1:3" x14ac:dyDescent="0.25">
      <c r="A4658" s="2" t="s">
        <v>13232</v>
      </c>
      <c r="B4658" s="2" t="s">
        <v>30</v>
      </c>
      <c r="C4658" s="2">
        <v>6.8</v>
      </c>
    </row>
    <row r="4659" spans="1:3" x14ac:dyDescent="0.25">
      <c r="A4659" s="2" t="s">
        <v>13236</v>
      </c>
      <c r="B4659" s="2" t="s">
        <v>30</v>
      </c>
      <c r="C4659" s="2">
        <v>7.7</v>
      </c>
    </row>
    <row r="4660" spans="1:3" x14ac:dyDescent="0.25">
      <c r="A4660" s="2" t="s">
        <v>13241</v>
      </c>
      <c r="B4660" s="2" t="s">
        <v>30</v>
      </c>
      <c r="C4660" s="2">
        <v>8.1999999999999993</v>
      </c>
    </row>
    <row r="4661" spans="1:3" x14ac:dyDescent="0.25">
      <c r="A4661" s="2" t="s">
        <v>13245</v>
      </c>
      <c r="B4661" s="2" t="s">
        <v>30</v>
      </c>
      <c r="C4661" s="2">
        <v>7.5</v>
      </c>
    </row>
    <row r="4662" spans="1:3" x14ac:dyDescent="0.25">
      <c r="A4662" s="2" t="s">
        <v>13249</v>
      </c>
      <c r="B4662" s="2" t="s">
        <v>7293</v>
      </c>
      <c r="C4662" s="2">
        <v>7.6</v>
      </c>
    </row>
    <row r="4663" spans="1:3" x14ac:dyDescent="0.25">
      <c r="A4663" s="2" t="s">
        <v>13254</v>
      </c>
      <c r="B4663" s="2" t="s">
        <v>30</v>
      </c>
      <c r="C4663" s="2">
        <v>4.0999999999999996</v>
      </c>
    </row>
    <row r="4664" spans="1:3" x14ac:dyDescent="0.25">
      <c r="A4664" s="2" t="s">
        <v>13255</v>
      </c>
      <c r="B4664" s="2" t="s">
        <v>30</v>
      </c>
      <c r="C4664" s="2">
        <v>6.9</v>
      </c>
    </row>
    <row r="4665" spans="1:3" x14ac:dyDescent="0.25">
      <c r="A4665" s="2" t="s">
        <v>13257</v>
      </c>
      <c r="B4665" s="2" t="s">
        <v>30</v>
      </c>
      <c r="C4665" s="2">
        <v>7.1</v>
      </c>
    </row>
    <row r="4666" spans="1:3" x14ac:dyDescent="0.25">
      <c r="A4666" s="2" t="s">
        <v>13260</v>
      </c>
      <c r="B4666" s="2" t="s">
        <v>30</v>
      </c>
      <c r="C4666" s="2">
        <v>6.3</v>
      </c>
    </row>
    <row r="4667" spans="1:3" x14ac:dyDescent="0.25">
      <c r="A4667" s="2" t="s">
        <v>13264</v>
      </c>
      <c r="B4667" s="2" t="s">
        <v>30</v>
      </c>
      <c r="C4667" s="2">
        <v>7.7</v>
      </c>
    </row>
    <row r="4668" spans="1:3" x14ac:dyDescent="0.25">
      <c r="A4668" s="2" t="s">
        <v>13266</v>
      </c>
      <c r="B4668" s="2" t="s">
        <v>30</v>
      </c>
      <c r="C4668" s="2">
        <v>8.3000000000000007</v>
      </c>
    </row>
    <row r="4669" spans="1:3" x14ac:dyDescent="0.25">
      <c r="A4669" s="2" t="s">
        <v>13269</v>
      </c>
      <c r="B4669" s="2" t="s">
        <v>1783</v>
      </c>
      <c r="C4669" s="2">
        <v>7.1</v>
      </c>
    </row>
    <row r="4670" spans="1:3" x14ac:dyDescent="0.25">
      <c r="A4670" s="2" t="s">
        <v>13274</v>
      </c>
      <c r="B4670" s="2" t="s">
        <v>30</v>
      </c>
      <c r="C4670" s="2">
        <v>4.7</v>
      </c>
    </row>
    <row r="4671" spans="1:3" x14ac:dyDescent="0.25">
      <c r="A4671" s="2" t="s">
        <v>13279</v>
      </c>
      <c r="B4671" s="2" t="s">
        <v>30</v>
      </c>
      <c r="C4671" s="2">
        <v>7.2</v>
      </c>
    </row>
    <row r="4672" spans="1:3" x14ac:dyDescent="0.25">
      <c r="A4672" s="2" t="s">
        <v>13284</v>
      </c>
      <c r="B4672" s="2" t="s">
        <v>30</v>
      </c>
      <c r="C4672" s="2">
        <v>5.0999999999999996</v>
      </c>
    </row>
    <row r="4673" spans="1:3" x14ac:dyDescent="0.25">
      <c r="A4673" s="2" t="s">
        <v>13288</v>
      </c>
      <c r="B4673" s="2" t="s">
        <v>30</v>
      </c>
      <c r="C4673" s="2">
        <v>5.4</v>
      </c>
    </row>
    <row r="4674" spans="1:3" x14ac:dyDescent="0.25">
      <c r="A4674" s="2" t="s">
        <v>13293</v>
      </c>
      <c r="B4674" s="2" t="s">
        <v>5809</v>
      </c>
      <c r="C4674" s="2">
        <v>6.9</v>
      </c>
    </row>
    <row r="4675" spans="1:3" x14ac:dyDescent="0.25">
      <c r="A4675" s="2" t="s">
        <v>13295</v>
      </c>
      <c r="B4675" s="2" t="s">
        <v>30</v>
      </c>
      <c r="C4675" s="2">
        <v>6.1</v>
      </c>
    </row>
    <row r="4676" spans="1:3" x14ac:dyDescent="0.25">
      <c r="A4676" s="2" t="s">
        <v>13300</v>
      </c>
      <c r="B4676" s="2" t="s">
        <v>30</v>
      </c>
      <c r="C4676" s="2">
        <v>6.1</v>
      </c>
    </row>
    <row r="4677" spans="1:3" x14ac:dyDescent="0.25">
      <c r="A4677" s="2" t="s">
        <v>13303</v>
      </c>
      <c r="B4677" s="2" t="s">
        <v>30</v>
      </c>
      <c r="C4677" s="2">
        <v>6.9</v>
      </c>
    </row>
    <row r="4678" spans="1:3" x14ac:dyDescent="0.25">
      <c r="A4678" s="2" t="s">
        <v>13307</v>
      </c>
      <c r="B4678" s="2" t="s">
        <v>30</v>
      </c>
      <c r="C4678" s="2">
        <v>5.8</v>
      </c>
    </row>
    <row r="4679" spans="1:3" x14ac:dyDescent="0.25">
      <c r="A4679" s="2" t="s">
        <v>13310</v>
      </c>
      <c r="B4679" s="2" t="s">
        <v>965</v>
      </c>
      <c r="C4679" s="2">
        <v>6</v>
      </c>
    </row>
    <row r="4680" spans="1:3" x14ac:dyDescent="0.25">
      <c r="A4680" s="2" t="s">
        <v>13314</v>
      </c>
      <c r="B4680" s="2" t="s">
        <v>7293</v>
      </c>
      <c r="C4680" s="2">
        <v>8.1999999999999993</v>
      </c>
    </row>
    <row r="4681" spans="1:3" x14ac:dyDescent="0.25">
      <c r="A4681" s="2" t="s">
        <v>13318</v>
      </c>
      <c r="B4681" s="2" t="s">
        <v>30</v>
      </c>
      <c r="C4681" s="2">
        <v>8</v>
      </c>
    </row>
    <row r="4682" spans="1:3" x14ac:dyDescent="0.25">
      <c r="A4682" s="2" t="s">
        <v>13322</v>
      </c>
      <c r="B4682" s="2" t="s">
        <v>30</v>
      </c>
      <c r="C4682" s="2">
        <v>7</v>
      </c>
    </row>
    <row r="4683" spans="1:3" x14ac:dyDescent="0.25">
      <c r="A4683" s="2" t="s">
        <v>13327</v>
      </c>
      <c r="B4683" s="2" t="s">
        <v>30</v>
      </c>
      <c r="C4683" s="2">
        <v>6.3</v>
      </c>
    </row>
    <row r="4684" spans="1:3" x14ac:dyDescent="0.25">
      <c r="A4684" s="2" t="s">
        <v>13330</v>
      </c>
      <c r="B4684" s="2" t="s">
        <v>30</v>
      </c>
      <c r="C4684" s="2">
        <v>7.6</v>
      </c>
    </row>
    <row r="4685" spans="1:3" x14ac:dyDescent="0.25">
      <c r="A4685" s="2" t="s">
        <v>13334</v>
      </c>
      <c r="B4685" s="2" t="s">
        <v>30</v>
      </c>
      <c r="C4685" s="2">
        <v>6.1</v>
      </c>
    </row>
    <row r="4686" spans="1:3" x14ac:dyDescent="0.25">
      <c r="A4686" s="2" t="s">
        <v>13338</v>
      </c>
      <c r="B4686" s="2" t="s">
        <v>6858</v>
      </c>
      <c r="C4686" s="2">
        <v>7.2</v>
      </c>
    </row>
    <row r="4687" spans="1:3" x14ac:dyDescent="0.25">
      <c r="A4687" s="2" t="s">
        <v>13342</v>
      </c>
      <c r="B4687" s="2" t="s">
        <v>30</v>
      </c>
      <c r="C4687" s="2">
        <v>7.8</v>
      </c>
    </row>
    <row r="4688" spans="1:3" x14ac:dyDescent="0.25">
      <c r="A4688" s="2" t="s">
        <v>13345</v>
      </c>
      <c r="B4688" s="2" t="s">
        <v>30</v>
      </c>
      <c r="C4688" s="2">
        <v>4.7</v>
      </c>
    </row>
    <row r="4689" spans="1:3" x14ac:dyDescent="0.25">
      <c r="A4689" s="2" t="s">
        <v>13350</v>
      </c>
      <c r="B4689" s="2" t="s">
        <v>30</v>
      </c>
      <c r="C4689" s="2">
        <v>7.5</v>
      </c>
    </row>
    <row r="4690" spans="1:3" x14ac:dyDescent="0.25">
      <c r="A4690" s="2" t="s">
        <v>13355</v>
      </c>
      <c r="B4690" s="2" t="s">
        <v>30</v>
      </c>
      <c r="C4690" s="2">
        <v>3.4</v>
      </c>
    </row>
    <row r="4691" spans="1:3" x14ac:dyDescent="0.25">
      <c r="A4691" s="2" t="s">
        <v>7125</v>
      </c>
      <c r="B4691" s="2" t="s">
        <v>30</v>
      </c>
      <c r="C4691" s="2">
        <v>7.9</v>
      </c>
    </row>
    <row r="4692" spans="1:3" x14ac:dyDescent="0.25">
      <c r="A4692" s="2" t="s">
        <v>13357</v>
      </c>
      <c r="B4692" s="2" t="s">
        <v>30</v>
      </c>
      <c r="C4692" s="2">
        <v>8.9</v>
      </c>
    </row>
    <row r="4693" spans="1:3" x14ac:dyDescent="0.25">
      <c r="A4693" s="2" t="s">
        <v>13360</v>
      </c>
      <c r="B4693" s="2" t="s">
        <v>30</v>
      </c>
      <c r="C4693" s="2">
        <v>6.9</v>
      </c>
    </row>
    <row r="4694" spans="1:3" x14ac:dyDescent="0.25">
      <c r="A4694" s="2" t="s">
        <v>13362</v>
      </c>
      <c r="B4694" s="2" t="s">
        <v>30</v>
      </c>
      <c r="C4694" s="2">
        <v>8.1999999999999993</v>
      </c>
    </row>
    <row r="4695" spans="1:3" x14ac:dyDescent="0.25">
      <c r="A4695" s="2" t="s">
        <v>13367</v>
      </c>
      <c r="B4695" s="2" t="s">
        <v>13369</v>
      </c>
      <c r="C4695" s="2">
        <v>7.3</v>
      </c>
    </row>
    <row r="4696" spans="1:3" x14ac:dyDescent="0.25">
      <c r="A4696" s="2" t="s">
        <v>13372</v>
      </c>
      <c r="B4696" s="2" t="s">
        <v>30</v>
      </c>
      <c r="C4696" s="2">
        <v>8</v>
      </c>
    </row>
    <row r="4697" spans="1:3" x14ac:dyDescent="0.25">
      <c r="A4697" s="2" t="s">
        <v>13374</v>
      </c>
      <c r="B4697" s="2" t="s">
        <v>30</v>
      </c>
      <c r="C4697" s="2">
        <v>6.7</v>
      </c>
    </row>
    <row r="4698" spans="1:3" x14ac:dyDescent="0.25">
      <c r="A4698" s="2" t="s">
        <v>13377</v>
      </c>
      <c r="B4698" s="2" t="s">
        <v>30</v>
      </c>
      <c r="C4698" s="2">
        <v>6.6</v>
      </c>
    </row>
    <row r="4699" spans="1:3" x14ac:dyDescent="0.25">
      <c r="A4699" s="2" t="s">
        <v>13379</v>
      </c>
      <c r="B4699" s="2" t="s">
        <v>965</v>
      </c>
      <c r="C4699" s="2">
        <v>6.9</v>
      </c>
    </row>
    <row r="4700" spans="1:3" x14ac:dyDescent="0.25">
      <c r="A4700" s="2" t="s">
        <v>13381</v>
      </c>
      <c r="B4700" s="2" t="s">
        <v>30</v>
      </c>
      <c r="C4700" s="2">
        <v>7.1</v>
      </c>
    </row>
    <row r="4701" spans="1:3" x14ac:dyDescent="0.25">
      <c r="A4701" s="2" t="s">
        <v>13385</v>
      </c>
      <c r="B4701" s="2" t="s">
        <v>30</v>
      </c>
      <c r="C4701" s="2">
        <v>5.6</v>
      </c>
    </row>
    <row r="4702" spans="1:3" x14ac:dyDescent="0.25">
      <c r="A4702" s="2" t="s">
        <v>13389</v>
      </c>
      <c r="B4702" s="2" t="s">
        <v>30</v>
      </c>
      <c r="C4702" s="2">
        <v>6.7</v>
      </c>
    </row>
    <row r="4703" spans="1:3" x14ac:dyDescent="0.25">
      <c r="A4703" s="2" t="s">
        <v>13391</v>
      </c>
      <c r="B4703" s="2" t="s">
        <v>30</v>
      </c>
      <c r="C4703" s="2">
        <v>7.1</v>
      </c>
    </row>
    <row r="4704" spans="1:3" x14ac:dyDescent="0.25">
      <c r="A4704" s="2" t="s">
        <v>13393</v>
      </c>
      <c r="B4704" s="2" t="s">
        <v>30</v>
      </c>
      <c r="C4704" s="2">
        <v>5.2</v>
      </c>
    </row>
    <row r="4705" spans="1:3" x14ac:dyDescent="0.25">
      <c r="A4705" s="2" t="s">
        <v>13396</v>
      </c>
      <c r="B4705" s="2" t="s">
        <v>965</v>
      </c>
      <c r="C4705" s="2">
        <v>7.7</v>
      </c>
    </row>
    <row r="4706" spans="1:3" x14ac:dyDescent="0.25">
      <c r="A4706" s="2" t="s">
        <v>13401</v>
      </c>
      <c r="B4706" s="2" t="s">
        <v>30</v>
      </c>
      <c r="C4706" s="2">
        <v>7.5</v>
      </c>
    </row>
    <row r="4707" spans="1:3" x14ac:dyDescent="0.25">
      <c r="A4707" s="2" t="s">
        <v>13404</v>
      </c>
      <c r="B4707" s="2" t="s">
        <v>30</v>
      </c>
      <c r="C4707" s="2">
        <v>8.1</v>
      </c>
    </row>
    <row r="4708" spans="1:3" x14ac:dyDescent="0.25">
      <c r="A4708" s="2" t="s">
        <v>13407</v>
      </c>
      <c r="B4708" s="2" t="s">
        <v>30</v>
      </c>
      <c r="C4708" s="2">
        <v>5.5</v>
      </c>
    </row>
    <row r="4709" spans="1:3" x14ac:dyDescent="0.25">
      <c r="A4709" s="2" t="s">
        <v>13410</v>
      </c>
      <c r="B4709" s="2" t="s">
        <v>30</v>
      </c>
      <c r="C4709" s="2">
        <v>6.6</v>
      </c>
    </row>
    <row r="4710" spans="1:3" x14ac:dyDescent="0.25">
      <c r="A4710" s="2" t="s">
        <v>13415</v>
      </c>
      <c r="B4710" s="2" t="s">
        <v>30</v>
      </c>
      <c r="C4710" s="2">
        <v>3.2</v>
      </c>
    </row>
    <row r="4711" spans="1:3" x14ac:dyDescent="0.25">
      <c r="A4711" s="2" t="s">
        <v>3609</v>
      </c>
      <c r="B4711" s="2" t="s">
        <v>30</v>
      </c>
      <c r="C4711" s="2">
        <v>7.4</v>
      </c>
    </row>
    <row r="4712" spans="1:3" x14ac:dyDescent="0.25">
      <c r="A4712" s="2" t="s">
        <v>13420</v>
      </c>
      <c r="B4712" s="2" t="s">
        <v>30</v>
      </c>
      <c r="C4712" s="2">
        <v>6.6</v>
      </c>
    </row>
    <row r="4713" spans="1:3" x14ac:dyDescent="0.25">
      <c r="A4713" s="2" t="s">
        <v>13424</v>
      </c>
      <c r="B4713" s="2" t="s">
        <v>30</v>
      </c>
      <c r="C4713" s="2">
        <v>6.2</v>
      </c>
    </row>
    <row r="4714" spans="1:3" x14ac:dyDescent="0.25">
      <c r="A4714" s="2" t="s">
        <v>13426</v>
      </c>
      <c r="B4714" s="2" t="s">
        <v>30</v>
      </c>
      <c r="C4714" s="2">
        <v>4.8</v>
      </c>
    </row>
    <row r="4715" spans="1:3" x14ac:dyDescent="0.25">
      <c r="A4715" s="2" t="s">
        <v>13429</v>
      </c>
      <c r="B4715" s="2" t="s">
        <v>30</v>
      </c>
      <c r="C4715" s="2">
        <v>7.2</v>
      </c>
    </row>
    <row r="4716" spans="1:3" x14ac:dyDescent="0.25">
      <c r="A4716" s="2" t="s">
        <v>13434</v>
      </c>
      <c r="B4716" s="2" t="s">
        <v>30</v>
      </c>
      <c r="C4716" s="2">
        <v>4.3</v>
      </c>
    </row>
    <row r="4717" spans="1:3" x14ac:dyDescent="0.25">
      <c r="A4717" s="2" t="s">
        <v>13437</v>
      </c>
      <c r="B4717" s="2" t="s">
        <v>30</v>
      </c>
      <c r="C4717" s="2">
        <v>4.5</v>
      </c>
    </row>
    <row r="4718" spans="1:3" x14ac:dyDescent="0.25">
      <c r="A4718" s="2" t="s">
        <v>13441</v>
      </c>
      <c r="B4718" s="2" t="s">
        <v>30</v>
      </c>
      <c r="C4718" s="2">
        <v>6.4</v>
      </c>
    </row>
    <row r="4719" spans="1:3" x14ac:dyDescent="0.25">
      <c r="A4719" s="2" t="s">
        <v>13444</v>
      </c>
      <c r="B4719" s="2" t="s">
        <v>30</v>
      </c>
      <c r="C4719" s="2">
        <v>6.4</v>
      </c>
    </row>
    <row r="4720" spans="1:3" x14ac:dyDescent="0.25">
      <c r="A4720" s="2" t="s">
        <v>13446</v>
      </c>
      <c r="B4720" s="2" t="s">
        <v>30</v>
      </c>
      <c r="C4720" s="2">
        <v>7.3</v>
      </c>
    </row>
    <row r="4721" spans="1:3" x14ac:dyDescent="0.25">
      <c r="A4721" s="2" t="s">
        <v>13447</v>
      </c>
      <c r="B4721" s="2" t="s">
        <v>30</v>
      </c>
      <c r="C4721" s="2">
        <v>6.9</v>
      </c>
    </row>
    <row r="4722" spans="1:3" x14ac:dyDescent="0.25">
      <c r="A4722" s="2" t="s">
        <v>13452</v>
      </c>
      <c r="B4722" s="2" t="s">
        <v>30</v>
      </c>
      <c r="C4722" s="2">
        <v>4.3</v>
      </c>
    </row>
    <row r="4723" spans="1:3" x14ac:dyDescent="0.25">
      <c r="A4723" s="2" t="s">
        <v>13456</v>
      </c>
      <c r="B4723" s="2" t="s">
        <v>30</v>
      </c>
      <c r="C4723" s="2">
        <v>7.2</v>
      </c>
    </row>
    <row r="4724" spans="1:3" x14ac:dyDescent="0.25">
      <c r="A4724" s="2" t="s">
        <v>13459</v>
      </c>
      <c r="B4724" s="2" t="s">
        <v>30</v>
      </c>
      <c r="C4724" s="2">
        <v>6.5</v>
      </c>
    </row>
    <row r="4725" spans="1:3" x14ac:dyDescent="0.25">
      <c r="A4725" s="2" t="s">
        <v>13461</v>
      </c>
      <c r="B4725" s="2" t="s">
        <v>30</v>
      </c>
      <c r="C4725" s="2">
        <v>6.6</v>
      </c>
    </row>
    <row r="4726" spans="1:3" x14ac:dyDescent="0.25">
      <c r="A4726" s="2" t="s">
        <v>13465</v>
      </c>
      <c r="B4726" s="2" t="s">
        <v>30</v>
      </c>
      <c r="C4726" s="2">
        <v>6.7</v>
      </c>
    </row>
    <row r="4727" spans="1:3" x14ac:dyDescent="0.25">
      <c r="A4727" s="2" t="s">
        <v>13470</v>
      </c>
      <c r="B4727" s="2" t="s">
        <v>30</v>
      </c>
      <c r="C4727" s="2">
        <v>4.3</v>
      </c>
    </row>
    <row r="4728" spans="1:3" x14ac:dyDescent="0.25">
      <c r="A4728" s="2" t="s">
        <v>13472</v>
      </c>
      <c r="B4728" s="2" t="s">
        <v>30</v>
      </c>
      <c r="C4728" s="2">
        <v>7.3</v>
      </c>
    </row>
    <row r="4729" spans="1:3" x14ac:dyDescent="0.25">
      <c r="A4729" s="2" t="s">
        <v>13474</v>
      </c>
      <c r="B4729" s="2" t="s">
        <v>30</v>
      </c>
      <c r="C4729" s="2">
        <v>6.4</v>
      </c>
    </row>
    <row r="4730" spans="1:3" x14ac:dyDescent="0.25">
      <c r="A4730" s="2" t="s">
        <v>13480</v>
      </c>
      <c r="B4730" s="2" t="s">
        <v>30</v>
      </c>
      <c r="C4730" s="2">
        <v>7</v>
      </c>
    </row>
    <row r="4731" spans="1:3" x14ac:dyDescent="0.25">
      <c r="A4731" s="2" t="s">
        <v>13483</v>
      </c>
      <c r="B4731" s="2" t="s">
        <v>30</v>
      </c>
      <c r="C4731" s="2">
        <v>5.5</v>
      </c>
    </row>
    <row r="4732" spans="1:3" x14ac:dyDescent="0.25">
      <c r="A4732" s="2" t="s">
        <v>13486</v>
      </c>
      <c r="B4732" s="2" t="s">
        <v>30</v>
      </c>
      <c r="C4732" s="2">
        <v>6.7</v>
      </c>
    </row>
    <row r="4733" spans="1:3" x14ac:dyDescent="0.25">
      <c r="A4733" s="2" t="s">
        <v>13490</v>
      </c>
      <c r="B4733" s="2" t="s">
        <v>30</v>
      </c>
      <c r="C4733" s="2">
        <v>4.3</v>
      </c>
    </row>
    <row r="4734" spans="1:3" x14ac:dyDescent="0.25">
      <c r="A4734" s="2" t="s">
        <v>13492</v>
      </c>
      <c r="B4734" s="2" t="s">
        <v>30</v>
      </c>
      <c r="C4734" s="2">
        <v>6.1</v>
      </c>
    </row>
    <row r="4735" spans="1:3" x14ac:dyDescent="0.25">
      <c r="A4735" s="2" t="s">
        <v>13496</v>
      </c>
      <c r="B4735" s="2" t="s">
        <v>4389</v>
      </c>
      <c r="C4735" s="2">
        <v>6.8</v>
      </c>
    </row>
    <row r="4736" spans="1:3" x14ac:dyDescent="0.25">
      <c r="A4736" s="2" t="s">
        <v>13498</v>
      </c>
      <c r="B4736" s="2" t="s">
        <v>30</v>
      </c>
      <c r="C4736" s="2">
        <v>3.9</v>
      </c>
    </row>
    <row r="4737" spans="1:3" x14ac:dyDescent="0.25">
      <c r="A4737" s="2" t="s">
        <v>13502</v>
      </c>
      <c r="B4737" s="2" t="s">
        <v>30</v>
      </c>
      <c r="C4737" s="2">
        <v>6.9</v>
      </c>
    </row>
    <row r="4738" spans="1:3" x14ac:dyDescent="0.25">
      <c r="A4738" s="2" t="s">
        <v>13506</v>
      </c>
      <c r="B4738" s="2" t="s">
        <v>30</v>
      </c>
      <c r="C4738" s="2">
        <v>7.3</v>
      </c>
    </row>
    <row r="4739" spans="1:3" x14ac:dyDescent="0.25">
      <c r="A4739" s="2" t="s">
        <v>13509</v>
      </c>
      <c r="B4739" s="2" t="s">
        <v>30</v>
      </c>
      <c r="C4739" s="2">
        <v>6.9</v>
      </c>
    </row>
    <row r="4740" spans="1:3" x14ac:dyDescent="0.25">
      <c r="A4740" s="2" t="s">
        <v>13513</v>
      </c>
      <c r="B4740" s="2" t="s">
        <v>30</v>
      </c>
      <c r="C4740" s="2">
        <v>6.3</v>
      </c>
    </row>
    <row r="4741" spans="1:3" x14ac:dyDescent="0.25">
      <c r="A4741" s="2" t="s">
        <v>13517</v>
      </c>
      <c r="B4741" s="2" t="s">
        <v>30</v>
      </c>
      <c r="C4741" s="2">
        <v>2.5</v>
      </c>
    </row>
    <row r="4742" spans="1:3" x14ac:dyDescent="0.25">
      <c r="A4742" s="2" t="s">
        <v>13520</v>
      </c>
      <c r="B4742" s="2" t="s">
        <v>30</v>
      </c>
      <c r="C4742" s="2">
        <v>5.7</v>
      </c>
    </row>
    <row r="4743" spans="1:3" x14ac:dyDescent="0.25">
      <c r="A4743" s="2" t="s">
        <v>13526</v>
      </c>
      <c r="B4743" s="2" t="s">
        <v>30</v>
      </c>
      <c r="C4743" s="2">
        <v>7</v>
      </c>
    </row>
    <row r="4744" spans="1:3" x14ac:dyDescent="0.25">
      <c r="A4744" s="2" t="s">
        <v>13531</v>
      </c>
      <c r="B4744" s="2" t="s">
        <v>30</v>
      </c>
      <c r="C4744" s="2">
        <v>6.2</v>
      </c>
    </row>
    <row r="4745" spans="1:3" x14ac:dyDescent="0.25">
      <c r="A4745" s="2" t="s">
        <v>13537</v>
      </c>
      <c r="B4745" s="2" t="s">
        <v>30</v>
      </c>
      <c r="C4745" s="2">
        <v>6.9</v>
      </c>
    </row>
    <row r="4746" spans="1:3" x14ac:dyDescent="0.25">
      <c r="A4746" s="2" t="s">
        <v>13540</v>
      </c>
      <c r="B4746" s="2" t="s">
        <v>30</v>
      </c>
      <c r="C4746" s="2">
        <v>4.5</v>
      </c>
    </row>
    <row r="4747" spans="1:3" x14ac:dyDescent="0.25">
      <c r="A4747" s="2" t="s">
        <v>13545</v>
      </c>
      <c r="B4747" s="2" t="s">
        <v>30</v>
      </c>
      <c r="C4747" s="2">
        <v>7.8</v>
      </c>
    </row>
    <row r="4748" spans="1:3" x14ac:dyDescent="0.25">
      <c r="A4748" s="2" t="s">
        <v>13549</v>
      </c>
      <c r="B4748" s="2" t="s">
        <v>30</v>
      </c>
      <c r="C4748" s="2">
        <v>4.4000000000000004</v>
      </c>
    </row>
    <row r="4749" spans="1:3" x14ac:dyDescent="0.25">
      <c r="A4749" s="2" t="s">
        <v>7630</v>
      </c>
      <c r="B4749" s="2" t="s">
        <v>30</v>
      </c>
      <c r="C4749" s="2">
        <v>7.4</v>
      </c>
    </row>
    <row r="4750" spans="1:3" x14ac:dyDescent="0.25">
      <c r="A4750" s="2" t="s">
        <v>13553</v>
      </c>
      <c r="B4750" s="2" t="s">
        <v>30</v>
      </c>
      <c r="C4750" s="2">
        <v>6.6</v>
      </c>
    </row>
    <row r="4751" spans="1:3" x14ac:dyDescent="0.25">
      <c r="A4751" s="2" t="s">
        <v>13556</v>
      </c>
      <c r="B4751" s="2" t="s">
        <v>30</v>
      </c>
      <c r="C4751" s="2">
        <v>8</v>
      </c>
    </row>
    <row r="4752" spans="1:3" x14ac:dyDescent="0.25">
      <c r="A4752" s="2" t="s">
        <v>13559</v>
      </c>
      <c r="B4752" s="2" t="s">
        <v>30</v>
      </c>
      <c r="C4752" s="2">
        <v>8.3000000000000007</v>
      </c>
    </row>
    <row r="4753" spans="1:3" x14ac:dyDescent="0.25">
      <c r="A4753" s="2" t="s">
        <v>13563</v>
      </c>
      <c r="B4753" s="2" t="s">
        <v>30</v>
      </c>
      <c r="C4753" s="2">
        <v>6.5</v>
      </c>
    </row>
    <row r="4754" spans="1:3" x14ac:dyDescent="0.25">
      <c r="A4754" s="2" t="s">
        <v>13568</v>
      </c>
      <c r="B4754" s="2" t="s">
        <v>30</v>
      </c>
      <c r="C4754" s="2">
        <v>7.1</v>
      </c>
    </row>
    <row r="4755" spans="1:3" x14ac:dyDescent="0.25">
      <c r="A4755" s="2" t="s">
        <v>13571</v>
      </c>
      <c r="B4755" s="2" t="s">
        <v>30</v>
      </c>
      <c r="C4755" s="2">
        <v>7.1</v>
      </c>
    </row>
    <row r="4756" spans="1:3" x14ac:dyDescent="0.25">
      <c r="A4756" s="2" t="s">
        <v>13577</v>
      </c>
      <c r="B4756" s="2" t="s">
        <v>30</v>
      </c>
      <c r="C4756" s="2">
        <v>4</v>
      </c>
    </row>
    <row r="4757" spans="1:3" x14ac:dyDescent="0.25">
      <c r="A4757" s="2" t="s">
        <v>13582</v>
      </c>
      <c r="B4757" s="2" t="s">
        <v>30</v>
      </c>
      <c r="C4757" s="2">
        <v>7.5</v>
      </c>
    </row>
    <row r="4758" spans="1:3" x14ac:dyDescent="0.25">
      <c r="A4758" s="2" t="s">
        <v>13585</v>
      </c>
      <c r="B4758" s="2" t="s">
        <v>30</v>
      </c>
      <c r="C4758" s="2">
        <v>7</v>
      </c>
    </row>
    <row r="4759" spans="1:3" x14ac:dyDescent="0.25">
      <c r="A4759" s="2" t="s">
        <v>13590</v>
      </c>
      <c r="B4759" s="2" t="s">
        <v>30</v>
      </c>
      <c r="C4759" s="2">
        <v>4</v>
      </c>
    </row>
    <row r="4760" spans="1:3" x14ac:dyDescent="0.25">
      <c r="A4760" s="2" t="s">
        <v>13596</v>
      </c>
      <c r="B4760" s="2" t="s">
        <v>30</v>
      </c>
      <c r="C4760" s="2">
        <v>6.7</v>
      </c>
    </row>
    <row r="4761" spans="1:3" x14ac:dyDescent="0.25">
      <c r="A4761" s="2" t="s">
        <v>10114</v>
      </c>
      <c r="B4761" s="2" t="s">
        <v>30</v>
      </c>
      <c r="C4761" s="2">
        <v>7.2</v>
      </c>
    </row>
    <row r="4762" spans="1:3" x14ac:dyDescent="0.25">
      <c r="A4762" s="2" t="s">
        <v>13599</v>
      </c>
      <c r="B4762" s="2" t="s">
        <v>30</v>
      </c>
      <c r="C4762" s="2">
        <v>7</v>
      </c>
    </row>
    <row r="4763" spans="1:3" x14ac:dyDescent="0.25">
      <c r="A4763" s="2" t="s">
        <v>13602</v>
      </c>
      <c r="B4763" s="2" t="s">
        <v>30</v>
      </c>
      <c r="C4763" s="2">
        <v>7.4</v>
      </c>
    </row>
    <row r="4764" spans="1:3" x14ac:dyDescent="0.25">
      <c r="A4764" s="2" t="s">
        <v>13605</v>
      </c>
      <c r="B4764" s="2" t="s">
        <v>5809</v>
      </c>
      <c r="C4764" s="2">
        <v>8</v>
      </c>
    </row>
    <row r="4765" spans="1:3" x14ac:dyDescent="0.25">
      <c r="A4765" s="2" t="s">
        <v>13611</v>
      </c>
      <c r="B4765" s="2" t="s">
        <v>30</v>
      </c>
      <c r="C4765" s="2">
        <v>6.5</v>
      </c>
    </row>
    <row r="4766" spans="1:3" x14ac:dyDescent="0.25">
      <c r="A4766" s="2" t="s">
        <v>13616</v>
      </c>
      <c r="B4766" s="2" t="s">
        <v>30</v>
      </c>
      <c r="C4766" s="2">
        <v>7.2</v>
      </c>
    </row>
    <row r="4767" spans="1:3" x14ac:dyDescent="0.25">
      <c r="A4767" s="2" t="s">
        <v>13621</v>
      </c>
      <c r="B4767" s="2" t="s">
        <v>30</v>
      </c>
      <c r="C4767" s="2">
        <v>6.4</v>
      </c>
    </row>
    <row r="4768" spans="1:3" x14ac:dyDescent="0.25">
      <c r="A4768" s="2" t="s">
        <v>13623</v>
      </c>
      <c r="B4768" s="2" t="s">
        <v>30</v>
      </c>
      <c r="C4768" s="2">
        <v>6.5</v>
      </c>
    </row>
    <row r="4769" spans="1:3" x14ac:dyDescent="0.25">
      <c r="A4769" s="2" t="s">
        <v>13627</v>
      </c>
      <c r="B4769" s="2" t="s">
        <v>5217</v>
      </c>
      <c r="C4769" s="2">
        <v>6.8</v>
      </c>
    </row>
    <row r="4770" spans="1:3" x14ac:dyDescent="0.25">
      <c r="A4770" s="2" t="s">
        <v>13632</v>
      </c>
      <c r="B4770" s="2" t="s">
        <v>30</v>
      </c>
      <c r="C4770" s="2">
        <v>6.9</v>
      </c>
    </row>
    <row r="4771" spans="1:3" x14ac:dyDescent="0.25">
      <c r="A4771" s="2" t="s">
        <v>13637</v>
      </c>
      <c r="B4771" s="2" t="s">
        <v>30</v>
      </c>
      <c r="C4771" s="2">
        <v>7.5</v>
      </c>
    </row>
    <row r="4772" spans="1:3" x14ac:dyDescent="0.25">
      <c r="A4772" s="2" t="s">
        <v>5055</v>
      </c>
      <c r="B4772" s="2" t="s">
        <v>30</v>
      </c>
      <c r="C4772" s="2">
        <v>7.1</v>
      </c>
    </row>
    <row r="4773" spans="1:3" x14ac:dyDescent="0.25">
      <c r="A4773" s="2" t="s">
        <v>13640</v>
      </c>
      <c r="B4773" s="2" t="s">
        <v>30</v>
      </c>
      <c r="C4773" s="2">
        <v>5.0999999999999996</v>
      </c>
    </row>
    <row r="4774" spans="1:3" x14ac:dyDescent="0.25">
      <c r="A4774" s="2" t="s">
        <v>13643</v>
      </c>
      <c r="B4774" s="2" t="s">
        <v>30</v>
      </c>
      <c r="C4774" s="2">
        <v>6.2</v>
      </c>
    </row>
    <row r="4775" spans="1:3" x14ac:dyDescent="0.25">
      <c r="A4775" s="2" t="s">
        <v>13647</v>
      </c>
      <c r="B4775" s="2" t="s">
        <v>30</v>
      </c>
      <c r="C4775" s="2">
        <v>3.9</v>
      </c>
    </row>
    <row r="4776" spans="1:3" x14ac:dyDescent="0.25">
      <c r="A4776" s="2" t="s">
        <v>13649</v>
      </c>
      <c r="B4776" s="2" t="s">
        <v>30</v>
      </c>
      <c r="C4776" s="2">
        <v>6</v>
      </c>
    </row>
    <row r="4777" spans="1:3" x14ac:dyDescent="0.25">
      <c r="A4777" s="2" t="s">
        <v>13655</v>
      </c>
      <c r="B4777" s="2" t="s">
        <v>30</v>
      </c>
      <c r="C4777" s="2">
        <v>6.8</v>
      </c>
    </row>
    <row r="4778" spans="1:3" x14ac:dyDescent="0.25">
      <c r="A4778" s="2" t="s">
        <v>13660</v>
      </c>
      <c r="B4778" s="2" t="s">
        <v>965</v>
      </c>
      <c r="C4778" s="2">
        <v>7.4</v>
      </c>
    </row>
    <row r="4779" spans="1:3" x14ac:dyDescent="0.25">
      <c r="A4779" s="2" t="s">
        <v>13665</v>
      </c>
      <c r="B4779" s="2" t="s">
        <v>9094</v>
      </c>
      <c r="C4779" s="2">
        <v>8.1</v>
      </c>
    </row>
    <row r="4780" spans="1:3" x14ac:dyDescent="0.25">
      <c r="A4780" s="2" t="s">
        <v>13668</v>
      </c>
      <c r="B4780" s="2" t="s">
        <v>30</v>
      </c>
      <c r="C4780" s="2">
        <v>6.5</v>
      </c>
    </row>
    <row r="4781" spans="1:3" x14ac:dyDescent="0.25">
      <c r="A4781" s="2" t="s">
        <v>13669</v>
      </c>
      <c r="B4781" s="2" t="s">
        <v>30</v>
      </c>
      <c r="C4781" s="2">
        <v>8</v>
      </c>
    </row>
    <row r="4782" spans="1:3" x14ac:dyDescent="0.25">
      <c r="A4782" s="2" t="s">
        <v>13674</v>
      </c>
      <c r="B4782" s="2" t="s">
        <v>30</v>
      </c>
      <c r="C4782" s="2">
        <v>7.7</v>
      </c>
    </row>
    <row r="4783" spans="1:3" x14ac:dyDescent="0.25">
      <c r="A4783" s="2" t="s">
        <v>13678</v>
      </c>
      <c r="B4783" s="2" t="s">
        <v>30</v>
      </c>
      <c r="C4783" s="2">
        <v>7.2</v>
      </c>
    </row>
    <row r="4784" spans="1:3" x14ac:dyDescent="0.25">
      <c r="A4784" s="2" t="s">
        <v>13684</v>
      </c>
      <c r="B4784" s="2" t="s">
        <v>30</v>
      </c>
      <c r="C4784" s="2">
        <v>5.4</v>
      </c>
    </row>
    <row r="4785" spans="1:3" x14ac:dyDescent="0.25">
      <c r="A4785" s="2" t="s">
        <v>13689</v>
      </c>
      <c r="B4785" s="2" t="s">
        <v>30</v>
      </c>
      <c r="C4785" s="2">
        <v>6.7</v>
      </c>
    </row>
    <row r="4786" spans="1:3" x14ac:dyDescent="0.25">
      <c r="A4786" s="2" t="s">
        <v>13694</v>
      </c>
      <c r="B4786" s="2" t="s">
        <v>30</v>
      </c>
      <c r="C4786" s="2">
        <v>6.3</v>
      </c>
    </row>
    <row r="4787" spans="1:3" x14ac:dyDescent="0.25">
      <c r="A4787" s="2" t="s">
        <v>13697</v>
      </c>
      <c r="B4787" s="2" t="s">
        <v>30</v>
      </c>
      <c r="C4787" s="2">
        <v>8.1</v>
      </c>
    </row>
    <row r="4788" spans="1:3" x14ac:dyDescent="0.25">
      <c r="A4788" s="2" t="s">
        <v>13701</v>
      </c>
      <c r="B4788" s="2" t="s">
        <v>12768</v>
      </c>
      <c r="C4788" s="2">
        <v>8.5</v>
      </c>
    </row>
    <row r="4789" spans="1:3" x14ac:dyDescent="0.25">
      <c r="A4789" s="2" t="s">
        <v>13705</v>
      </c>
      <c r="B4789" s="2" t="s">
        <v>30</v>
      </c>
      <c r="C4789" s="2">
        <v>7.7</v>
      </c>
    </row>
    <row r="4790" spans="1:3" x14ac:dyDescent="0.25">
      <c r="A4790" s="2" t="s">
        <v>13708</v>
      </c>
      <c r="B4790" s="2" t="s">
        <v>30</v>
      </c>
      <c r="C4790" s="2">
        <v>6.5</v>
      </c>
    </row>
    <row r="4791" spans="1:3" x14ac:dyDescent="0.25">
      <c r="A4791" s="2" t="s">
        <v>13713</v>
      </c>
      <c r="B4791" s="2" t="s">
        <v>30</v>
      </c>
      <c r="C4791" s="2">
        <v>8.6999999999999993</v>
      </c>
    </row>
    <row r="4792" spans="1:3" x14ac:dyDescent="0.25">
      <c r="A4792" s="2" t="s">
        <v>13718</v>
      </c>
      <c r="B4792" s="2" t="s">
        <v>12755</v>
      </c>
      <c r="C4792" s="2">
        <v>6.5</v>
      </c>
    </row>
    <row r="4793" spans="1:3" x14ac:dyDescent="0.25">
      <c r="A4793" s="2" t="s">
        <v>13721</v>
      </c>
      <c r="B4793" s="2" t="s">
        <v>30</v>
      </c>
      <c r="C4793" s="2">
        <v>7</v>
      </c>
    </row>
    <row r="4794" spans="1:3" x14ac:dyDescent="0.25">
      <c r="A4794" s="2" t="s">
        <v>11507</v>
      </c>
      <c r="B4794" s="2" t="s">
        <v>30</v>
      </c>
      <c r="C4794" s="2">
        <v>5.8</v>
      </c>
    </row>
    <row r="4795" spans="1:3" x14ac:dyDescent="0.25">
      <c r="A4795" s="2" t="s">
        <v>13724</v>
      </c>
      <c r="B4795" s="2" t="s">
        <v>30</v>
      </c>
      <c r="C4795" s="2">
        <v>5.5</v>
      </c>
    </row>
    <row r="4796" spans="1:3" x14ac:dyDescent="0.25">
      <c r="A4796" s="2" t="s">
        <v>13728</v>
      </c>
      <c r="B4796" s="2" t="s">
        <v>30</v>
      </c>
      <c r="C4796" s="2">
        <v>7</v>
      </c>
    </row>
    <row r="4797" spans="1:3" x14ac:dyDescent="0.25">
      <c r="A4797" s="2" t="s">
        <v>13730</v>
      </c>
      <c r="B4797" s="2" t="s">
        <v>30</v>
      </c>
      <c r="C4797" s="2">
        <v>6.3</v>
      </c>
    </row>
    <row r="4798" spans="1:3" x14ac:dyDescent="0.25">
      <c r="A4798" s="2" t="s">
        <v>13733</v>
      </c>
      <c r="B4798" s="2" t="s">
        <v>30</v>
      </c>
      <c r="C4798" s="2">
        <v>7.9</v>
      </c>
    </row>
    <row r="4799" spans="1:3" x14ac:dyDescent="0.25">
      <c r="A4799" s="2" t="s">
        <v>13738</v>
      </c>
      <c r="B4799" s="2" t="s">
        <v>30</v>
      </c>
      <c r="C4799" s="2">
        <v>7.3</v>
      </c>
    </row>
    <row r="4800" spans="1:3" x14ac:dyDescent="0.25">
      <c r="A4800" s="2" t="s">
        <v>13743</v>
      </c>
      <c r="B4800" s="2" t="s">
        <v>30</v>
      </c>
      <c r="C4800" s="2">
        <v>7.4</v>
      </c>
    </row>
    <row r="4801" spans="1:3" x14ac:dyDescent="0.25">
      <c r="A4801" s="2" t="s">
        <v>13748</v>
      </c>
      <c r="B4801" s="2" t="s">
        <v>30</v>
      </c>
      <c r="C4801" s="2">
        <v>5.4</v>
      </c>
    </row>
    <row r="4802" spans="1:3" x14ac:dyDescent="0.25">
      <c r="A4802" s="2" t="s">
        <v>13753</v>
      </c>
      <c r="B4802" s="2" t="s">
        <v>30</v>
      </c>
      <c r="C4802" s="2">
        <v>7.1</v>
      </c>
    </row>
    <row r="4803" spans="1:3" x14ac:dyDescent="0.25">
      <c r="A4803" s="2" t="s">
        <v>8995</v>
      </c>
      <c r="B4803" s="2" t="s">
        <v>30</v>
      </c>
      <c r="C4803" s="2">
        <v>7.5</v>
      </c>
    </row>
    <row r="4804" spans="1:3" x14ac:dyDescent="0.25">
      <c r="A4804" s="2" t="s">
        <v>13756</v>
      </c>
      <c r="B4804" s="2" t="s">
        <v>30</v>
      </c>
      <c r="C4804" s="2">
        <v>8.4</v>
      </c>
    </row>
    <row r="4805" spans="1:3" x14ac:dyDescent="0.25">
      <c r="A4805" s="2" t="s">
        <v>13762</v>
      </c>
      <c r="B4805" s="2" t="s">
        <v>30</v>
      </c>
      <c r="C4805" s="2">
        <v>7</v>
      </c>
    </row>
    <row r="4806" spans="1:3" x14ac:dyDescent="0.25">
      <c r="A4806" s="2" t="s">
        <v>13767</v>
      </c>
      <c r="B4806" s="2" t="s">
        <v>30</v>
      </c>
      <c r="C4806" s="2">
        <v>5.3</v>
      </c>
    </row>
    <row r="4807" spans="1:3" x14ac:dyDescent="0.25">
      <c r="A4807" s="2" t="s">
        <v>13772</v>
      </c>
      <c r="B4807" s="2" t="s">
        <v>30</v>
      </c>
      <c r="C4807" s="2">
        <v>7.1</v>
      </c>
    </row>
    <row r="4808" spans="1:3" x14ac:dyDescent="0.25">
      <c r="A4808" s="2" t="s">
        <v>13775</v>
      </c>
      <c r="B4808" s="2" t="s">
        <v>30</v>
      </c>
      <c r="C4808" s="2">
        <v>7.5</v>
      </c>
    </row>
    <row r="4809" spans="1:3" x14ac:dyDescent="0.25">
      <c r="A4809" s="2" t="s">
        <v>8080</v>
      </c>
      <c r="B4809" s="2" t="s">
        <v>30</v>
      </c>
      <c r="C4809" s="2">
        <v>6.1</v>
      </c>
    </row>
    <row r="4810" spans="1:3" x14ac:dyDescent="0.25">
      <c r="A4810" s="2" t="s">
        <v>13780</v>
      </c>
      <c r="B4810" s="2" t="s">
        <v>30</v>
      </c>
      <c r="C4810" s="2">
        <v>7.2</v>
      </c>
    </row>
    <row r="4811" spans="1:3" x14ac:dyDescent="0.25">
      <c r="A4811" s="2" t="s">
        <v>13782</v>
      </c>
      <c r="B4811" s="2" t="s">
        <v>30</v>
      </c>
      <c r="C4811" s="2">
        <v>6.7</v>
      </c>
    </row>
    <row r="4812" spans="1:3" x14ac:dyDescent="0.25">
      <c r="A4812" s="2" t="s">
        <v>13786</v>
      </c>
      <c r="B4812" s="2" t="s">
        <v>30</v>
      </c>
      <c r="C4812" s="2">
        <v>6.7</v>
      </c>
    </row>
    <row r="4813" spans="1:3" x14ac:dyDescent="0.25">
      <c r="A4813" s="2" t="s">
        <v>13788</v>
      </c>
      <c r="B4813" s="2" t="s">
        <v>30</v>
      </c>
      <c r="C4813" s="2">
        <v>7</v>
      </c>
    </row>
    <row r="4814" spans="1:3" x14ac:dyDescent="0.25">
      <c r="A4814" s="2" t="s">
        <v>13788</v>
      </c>
      <c r="B4814" s="2" t="s">
        <v>30</v>
      </c>
      <c r="C4814" s="2">
        <v>7</v>
      </c>
    </row>
    <row r="4815" spans="1:3" x14ac:dyDescent="0.25">
      <c r="A4815" s="2" t="s">
        <v>10603</v>
      </c>
      <c r="B4815" s="2" t="s">
        <v>30</v>
      </c>
      <c r="C4815" s="2">
        <v>8</v>
      </c>
    </row>
    <row r="4816" spans="1:3" x14ac:dyDescent="0.25">
      <c r="A4816" s="2" t="s">
        <v>13791</v>
      </c>
      <c r="B4816" s="2" t="s">
        <v>965</v>
      </c>
      <c r="C4816" s="2">
        <v>7.4</v>
      </c>
    </row>
    <row r="4817" spans="1:3" x14ac:dyDescent="0.25">
      <c r="A4817" s="2" t="s">
        <v>13794</v>
      </c>
      <c r="B4817" s="2" t="s">
        <v>30</v>
      </c>
      <c r="C4817" s="2">
        <v>5.4</v>
      </c>
    </row>
    <row r="4818" spans="1:3" x14ac:dyDescent="0.25">
      <c r="A4818" s="2" t="s">
        <v>13797</v>
      </c>
      <c r="B4818" s="2" t="s">
        <v>30</v>
      </c>
      <c r="C4818" s="2">
        <v>5.7</v>
      </c>
    </row>
    <row r="4819" spans="1:3" x14ac:dyDescent="0.25">
      <c r="A4819" s="2" t="s">
        <v>13799</v>
      </c>
      <c r="B4819" s="2" t="s">
        <v>30</v>
      </c>
      <c r="C4819" s="2">
        <v>6.7</v>
      </c>
    </row>
    <row r="4820" spans="1:3" x14ac:dyDescent="0.25">
      <c r="A4820" s="2" t="s">
        <v>13804</v>
      </c>
      <c r="B4820" s="2" t="s">
        <v>30</v>
      </c>
      <c r="C4820" s="2">
        <v>4.2</v>
      </c>
    </row>
    <row r="4821" spans="1:3" x14ac:dyDescent="0.25">
      <c r="A4821" s="2" t="s">
        <v>13807</v>
      </c>
      <c r="B4821" s="2" t="s">
        <v>30</v>
      </c>
      <c r="C4821" s="2">
        <v>7.4</v>
      </c>
    </row>
    <row r="4822" spans="1:3" x14ac:dyDescent="0.25">
      <c r="A4822" s="2" t="s">
        <v>13812</v>
      </c>
      <c r="B4822" s="2" t="s">
        <v>30</v>
      </c>
      <c r="C4822" s="2">
        <v>4.8</v>
      </c>
    </row>
    <row r="4823" spans="1:3" x14ac:dyDescent="0.25">
      <c r="A4823" s="2" t="s">
        <v>13814</v>
      </c>
      <c r="B4823" s="2" t="s">
        <v>30</v>
      </c>
      <c r="C4823" s="2">
        <v>7</v>
      </c>
    </row>
    <row r="4824" spans="1:3" x14ac:dyDescent="0.25">
      <c r="A4824" s="2" t="s">
        <v>13815</v>
      </c>
      <c r="B4824" s="2" t="s">
        <v>30</v>
      </c>
      <c r="C4824" s="2">
        <v>7.3</v>
      </c>
    </row>
    <row r="4825" spans="1:3" x14ac:dyDescent="0.25">
      <c r="A4825" s="2" t="s">
        <v>13819</v>
      </c>
      <c r="B4825" s="2" t="s">
        <v>30</v>
      </c>
      <c r="C4825" s="2">
        <v>5.8</v>
      </c>
    </row>
    <row r="4826" spans="1:3" x14ac:dyDescent="0.25">
      <c r="A4826" s="2" t="s">
        <v>13824</v>
      </c>
      <c r="B4826" s="2" t="s">
        <v>30</v>
      </c>
      <c r="C4826" s="2">
        <v>7</v>
      </c>
    </row>
    <row r="4827" spans="1:3" x14ac:dyDescent="0.25">
      <c r="A4827" s="2" t="s">
        <v>13828</v>
      </c>
      <c r="B4827" s="2" t="s">
        <v>30</v>
      </c>
      <c r="C4827" s="2">
        <v>3.2</v>
      </c>
    </row>
    <row r="4828" spans="1:3" x14ac:dyDescent="0.25">
      <c r="A4828" s="2" t="s">
        <v>13832</v>
      </c>
      <c r="B4828" s="2" t="s">
        <v>30</v>
      </c>
      <c r="C4828" s="2">
        <v>6.8</v>
      </c>
    </row>
    <row r="4829" spans="1:3" x14ac:dyDescent="0.25">
      <c r="A4829" s="2" t="s">
        <v>13837</v>
      </c>
      <c r="B4829" s="2" t="s">
        <v>30</v>
      </c>
      <c r="C4829" s="2">
        <v>7.7</v>
      </c>
    </row>
    <row r="4830" spans="1:3" x14ac:dyDescent="0.25">
      <c r="A4830" s="2" t="s">
        <v>13841</v>
      </c>
      <c r="B4830" s="2" t="s">
        <v>30</v>
      </c>
      <c r="C4830" s="2">
        <v>5.6</v>
      </c>
    </row>
    <row r="4831" spans="1:3" x14ac:dyDescent="0.25">
      <c r="A4831" s="2" t="s">
        <v>13844</v>
      </c>
      <c r="B4831" s="2" t="s">
        <v>30</v>
      </c>
      <c r="C4831" s="2">
        <v>7.1</v>
      </c>
    </row>
    <row r="4832" spans="1:3" x14ac:dyDescent="0.25">
      <c r="A4832" s="2" t="s">
        <v>13849</v>
      </c>
      <c r="B4832" s="2" t="s">
        <v>30</v>
      </c>
      <c r="C4832" s="2">
        <v>3.6</v>
      </c>
    </row>
    <row r="4833" spans="1:3" x14ac:dyDescent="0.25">
      <c r="A4833" s="2" t="s">
        <v>13853</v>
      </c>
      <c r="B4833" s="2" t="s">
        <v>30</v>
      </c>
      <c r="C4833" s="2">
        <v>6.8</v>
      </c>
    </row>
    <row r="4834" spans="1:3" x14ac:dyDescent="0.25">
      <c r="A4834" s="2" t="s">
        <v>13858</v>
      </c>
      <c r="B4834" s="2" t="s">
        <v>30</v>
      </c>
      <c r="C4834" s="2">
        <v>7.6</v>
      </c>
    </row>
    <row r="4835" spans="1:3" x14ac:dyDescent="0.25">
      <c r="A4835" s="2" t="s">
        <v>7482</v>
      </c>
      <c r="B4835" s="2" t="s">
        <v>30</v>
      </c>
      <c r="C4835" s="2">
        <v>6.6</v>
      </c>
    </row>
    <row r="4836" spans="1:3" x14ac:dyDescent="0.25">
      <c r="A4836" s="2" t="s">
        <v>13862</v>
      </c>
      <c r="B4836" s="2" t="s">
        <v>30</v>
      </c>
      <c r="C4836" s="2">
        <v>8.3000000000000007</v>
      </c>
    </row>
    <row r="4837" spans="1:3" x14ac:dyDescent="0.25">
      <c r="A4837" s="2" t="s">
        <v>13865</v>
      </c>
      <c r="B4837" s="2" t="s">
        <v>30</v>
      </c>
      <c r="C4837" s="2">
        <v>7.5</v>
      </c>
    </row>
    <row r="4838" spans="1:3" x14ac:dyDescent="0.25">
      <c r="A4838" s="2" t="s">
        <v>13869</v>
      </c>
      <c r="B4838" s="2" t="s">
        <v>30</v>
      </c>
      <c r="C4838" s="2">
        <v>5.4</v>
      </c>
    </row>
    <row r="4839" spans="1:3" x14ac:dyDescent="0.25">
      <c r="A4839" s="2" t="s">
        <v>13873</v>
      </c>
      <c r="B4839" s="2" t="s">
        <v>30</v>
      </c>
      <c r="C4839" s="2">
        <v>5.3</v>
      </c>
    </row>
    <row r="4840" spans="1:3" x14ac:dyDescent="0.25">
      <c r="A4840" s="2" t="s">
        <v>13878</v>
      </c>
      <c r="B4840" s="2" t="s">
        <v>30</v>
      </c>
      <c r="C4840" s="2">
        <v>4.5</v>
      </c>
    </row>
    <row r="4841" spans="1:3" x14ac:dyDescent="0.25">
      <c r="A4841" s="2" t="s">
        <v>13883</v>
      </c>
      <c r="B4841" s="2" t="s">
        <v>30</v>
      </c>
      <c r="C4841" s="2">
        <v>7.3</v>
      </c>
    </row>
    <row r="4842" spans="1:3" x14ac:dyDescent="0.25">
      <c r="A4842" s="2" t="s">
        <v>13887</v>
      </c>
      <c r="B4842" s="2" t="s">
        <v>30</v>
      </c>
      <c r="C4842" s="2">
        <v>5.6</v>
      </c>
    </row>
    <row r="4843" spans="1:3" x14ac:dyDescent="0.25">
      <c r="A4843" s="2" t="s">
        <v>13889</v>
      </c>
      <c r="B4843" s="2" t="s">
        <v>30</v>
      </c>
      <c r="C4843" s="2">
        <v>5.6</v>
      </c>
    </row>
    <row r="4844" spans="1:3" x14ac:dyDescent="0.25">
      <c r="A4844" s="2" t="s">
        <v>13893</v>
      </c>
      <c r="B4844" s="2" t="s">
        <v>30</v>
      </c>
      <c r="C4844" s="2">
        <v>4.0999999999999996</v>
      </c>
    </row>
    <row r="4845" spans="1:3" x14ac:dyDescent="0.25">
      <c r="A4845" s="2" t="s">
        <v>13898</v>
      </c>
      <c r="B4845" s="2" t="s">
        <v>30</v>
      </c>
      <c r="C4845" s="2">
        <v>6.8</v>
      </c>
    </row>
    <row r="4846" spans="1:3" x14ac:dyDescent="0.25">
      <c r="A4846" s="2" t="s">
        <v>13901</v>
      </c>
      <c r="B4846" s="2" t="s">
        <v>30</v>
      </c>
      <c r="C4846" s="2">
        <v>6.3</v>
      </c>
    </row>
    <row r="4847" spans="1:3" x14ac:dyDescent="0.25">
      <c r="A4847" s="2" t="s">
        <v>13904</v>
      </c>
      <c r="B4847" s="2" t="s">
        <v>30</v>
      </c>
      <c r="C4847" s="2">
        <v>5.8</v>
      </c>
    </row>
    <row r="4848" spans="1:3" x14ac:dyDescent="0.25">
      <c r="A4848" s="2" t="s">
        <v>13907</v>
      </c>
      <c r="B4848" s="2" t="s">
        <v>30</v>
      </c>
      <c r="C4848" s="2">
        <v>6.6</v>
      </c>
    </row>
    <row r="4849" spans="1:3" x14ac:dyDescent="0.25">
      <c r="A4849" s="2" t="s">
        <v>13912</v>
      </c>
      <c r="B4849" s="2" t="s">
        <v>30</v>
      </c>
      <c r="C4849" s="2">
        <v>6.7</v>
      </c>
    </row>
    <row r="4850" spans="1:3" x14ac:dyDescent="0.25">
      <c r="A4850" s="2" t="s">
        <v>13915</v>
      </c>
      <c r="B4850" s="2" t="s">
        <v>8394</v>
      </c>
      <c r="C4850" s="2">
        <v>6.4</v>
      </c>
    </row>
    <row r="4851" spans="1:3" x14ac:dyDescent="0.25">
      <c r="A4851" s="2" t="s">
        <v>13917</v>
      </c>
      <c r="B4851" s="2" t="s">
        <v>30</v>
      </c>
      <c r="C4851" s="2">
        <v>6.3</v>
      </c>
    </row>
    <row r="4852" spans="1:3" x14ac:dyDescent="0.25">
      <c r="A4852" s="2" t="s">
        <v>13922</v>
      </c>
      <c r="B4852" s="2" t="s">
        <v>30</v>
      </c>
      <c r="C4852" s="2">
        <v>3.4</v>
      </c>
    </row>
    <row r="4853" spans="1:3" x14ac:dyDescent="0.25">
      <c r="A4853" s="2" t="s">
        <v>13927</v>
      </c>
      <c r="B4853" s="2" t="s">
        <v>30</v>
      </c>
      <c r="C4853" s="2">
        <v>7.3</v>
      </c>
    </row>
    <row r="4854" spans="1:3" x14ac:dyDescent="0.25">
      <c r="A4854" s="2" t="s">
        <v>13931</v>
      </c>
      <c r="B4854" s="2" t="s">
        <v>30</v>
      </c>
      <c r="C4854" s="2">
        <v>7.9</v>
      </c>
    </row>
    <row r="4855" spans="1:3" x14ac:dyDescent="0.25">
      <c r="A4855" s="2" t="s">
        <v>13934</v>
      </c>
      <c r="B4855" s="2" t="s">
        <v>30</v>
      </c>
      <c r="C4855" s="2">
        <v>6.1</v>
      </c>
    </row>
    <row r="4856" spans="1:3" x14ac:dyDescent="0.25">
      <c r="A4856" s="2" t="s">
        <v>13939</v>
      </c>
      <c r="B4856" s="2" t="s">
        <v>30</v>
      </c>
      <c r="C4856" s="2">
        <v>7.4</v>
      </c>
    </row>
    <row r="4857" spans="1:3" x14ac:dyDescent="0.25">
      <c r="A4857" s="2" t="s">
        <v>13944</v>
      </c>
      <c r="B4857" s="2" t="s">
        <v>30</v>
      </c>
      <c r="C4857" s="2">
        <v>6.6</v>
      </c>
    </row>
    <row r="4858" spans="1:3" x14ac:dyDescent="0.25">
      <c r="A4858" s="2" t="s">
        <v>13946</v>
      </c>
      <c r="B4858" s="2" t="s">
        <v>30</v>
      </c>
      <c r="C4858" s="2">
        <v>5.5</v>
      </c>
    </row>
    <row r="4859" spans="1:3" x14ac:dyDescent="0.25">
      <c r="A4859" s="2" t="s">
        <v>13948</v>
      </c>
      <c r="B4859" s="2" t="s">
        <v>30</v>
      </c>
      <c r="C4859" s="2">
        <v>7.5</v>
      </c>
    </row>
    <row r="4860" spans="1:3" x14ac:dyDescent="0.25">
      <c r="A4860" s="2" t="s">
        <v>13952</v>
      </c>
      <c r="B4860" s="2" t="s">
        <v>30</v>
      </c>
      <c r="C4860" s="2">
        <v>7.6</v>
      </c>
    </row>
    <row r="4861" spans="1:3" x14ac:dyDescent="0.25">
      <c r="A4861" s="2" t="s">
        <v>13956</v>
      </c>
      <c r="B4861" s="2" t="s">
        <v>30</v>
      </c>
      <c r="C4861" s="2">
        <v>5</v>
      </c>
    </row>
    <row r="4862" spans="1:3" x14ac:dyDescent="0.25">
      <c r="A4862" s="2" t="s">
        <v>13960</v>
      </c>
      <c r="B4862" s="2" t="s">
        <v>30</v>
      </c>
      <c r="C4862" s="2">
        <v>3.2</v>
      </c>
    </row>
    <row r="4863" spans="1:3" x14ac:dyDescent="0.25">
      <c r="A4863" s="2" t="s">
        <v>13962</v>
      </c>
      <c r="B4863" s="2" t="s">
        <v>30</v>
      </c>
      <c r="C4863" s="2">
        <v>8.1999999999999993</v>
      </c>
    </row>
    <row r="4864" spans="1:3" x14ac:dyDescent="0.25">
      <c r="A4864" s="2" t="s">
        <v>13966</v>
      </c>
      <c r="B4864" s="2" t="s">
        <v>30</v>
      </c>
      <c r="C4864" s="2">
        <v>3.7</v>
      </c>
    </row>
    <row r="4865" spans="1:3" x14ac:dyDescent="0.25">
      <c r="A4865" s="2" t="s">
        <v>13969</v>
      </c>
      <c r="B4865" s="2" t="s">
        <v>30</v>
      </c>
      <c r="C4865" s="2">
        <v>6.3</v>
      </c>
    </row>
    <row r="4866" spans="1:3" x14ac:dyDescent="0.25">
      <c r="A4866" s="2" t="s">
        <v>13974</v>
      </c>
      <c r="B4866" s="2" t="s">
        <v>30</v>
      </c>
      <c r="C4866" s="2">
        <v>4.0999999999999996</v>
      </c>
    </row>
    <row r="4867" spans="1:3" x14ac:dyDescent="0.25">
      <c r="A4867" s="2" t="s">
        <v>13978</v>
      </c>
      <c r="B4867" s="2" t="s">
        <v>30</v>
      </c>
      <c r="C4867" s="2">
        <v>6.9</v>
      </c>
    </row>
    <row r="4868" spans="1:3" x14ac:dyDescent="0.25">
      <c r="A4868" s="2" t="s">
        <v>13983</v>
      </c>
      <c r="B4868" s="2" t="s">
        <v>30</v>
      </c>
      <c r="C4868" s="2">
        <v>5.4</v>
      </c>
    </row>
    <row r="4869" spans="1:3" x14ac:dyDescent="0.25">
      <c r="A4869" s="2" t="s">
        <v>13986</v>
      </c>
      <c r="B4869" s="2" t="s">
        <v>30</v>
      </c>
      <c r="C4869" s="2">
        <v>6.5</v>
      </c>
    </row>
    <row r="4870" spans="1:3" x14ac:dyDescent="0.25">
      <c r="A4870" s="2" t="s">
        <v>13988</v>
      </c>
      <c r="B4870" s="2" t="s">
        <v>30</v>
      </c>
      <c r="C4870" s="2">
        <v>7.8</v>
      </c>
    </row>
    <row r="4871" spans="1:3" x14ac:dyDescent="0.25">
      <c r="A4871" s="2" t="s">
        <v>13992</v>
      </c>
      <c r="B4871" s="2" t="s">
        <v>30</v>
      </c>
      <c r="C4871" s="2">
        <v>6.7</v>
      </c>
    </row>
    <row r="4872" spans="1:3" x14ac:dyDescent="0.25">
      <c r="A4872" s="2" t="s">
        <v>13993</v>
      </c>
      <c r="B4872" s="2" t="s">
        <v>30</v>
      </c>
      <c r="C4872" s="2">
        <v>6.4</v>
      </c>
    </row>
    <row r="4873" spans="1:3" x14ac:dyDescent="0.25">
      <c r="A4873" s="2" t="s">
        <v>13995</v>
      </c>
      <c r="B4873" s="2" t="s">
        <v>30</v>
      </c>
      <c r="C4873" s="2">
        <v>7.3</v>
      </c>
    </row>
    <row r="4874" spans="1:3" x14ac:dyDescent="0.25">
      <c r="A4874" s="2" t="s">
        <v>4627</v>
      </c>
      <c r="B4874" s="2" t="s">
        <v>30</v>
      </c>
      <c r="C4874" s="2">
        <v>5.7</v>
      </c>
    </row>
    <row r="4875" spans="1:3" x14ac:dyDescent="0.25">
      <c r="A4875" s="2" t="s">
        <v>13999</v>
      </c>
      <c r="B4875" s="2" t="s">
        <v>30</v>
      </c>
      <c r="C4875" s="2">
        <v>7</v>
      </c>
    </row>
    <row r="4876" spans="1:3" x14ac:dyDescent="0.25">
      <c r="A4876" s="2" t="s">
        <v>14001</v>
      </c>
      <c r="B4876" s="2" t="s">
        <v>30</v>
      </c>
      <c r="C4876" s="2">
        <v>6.3</v>
      </c>
    </row>
    <row r="4877" spans="1:3" x14ac:dyDescent="0.25">
      <c r="A4877" s="2" t="s">
        <v>14003</v>
      </c>
      <c r="B4877" s="2" t="s">
        <v>30</v>
      </c>
      <c r="C4877" s="2">
        <v>7.1</v>
      </c>
    </row>
    <row r="4878" spans="1:3" x14ac:dyDescent="0.25">
      <c r="A4878" s="2" t="s">
        <v>14008</v>
      </c>
      <c r="B4878" s="2" t="s">
        <v>30</v>
      </c>
      <c r="C4878" s="2">
        <v>4.8</v>
      </c>
    </row>
    <row r="4879" spans="1:3" x14ac:dyDescent="0.25">
      <c r="A4879" s="2" t="s">
        <v>14012</v>
      </c>
      <c r="B4879" s="2" t="s">
        <v>30</v>
      </c>
      <c r="C4879" s="2">
        <v>3.3</v>
      </c>
    </row>
    <row r="4880" spans="1:3" x14ac:dyDescent="0.25">
      <c r="A4880" s="2" t="s">
        <v>14014</v>
      </c>
      <c r="B4880" s="2" t="s">
        <v>30</v>
      </c>
      <c r="C4880" s="2">
        <v>6.9</v>
      </c>
    </row>
    <row r="4881" spans="1:3" x14ac:dyDescent="0.25">
      <c r="A4881" s="2" t="s">
        <v>14018</v>
      </c>
      <c r="B4881" s="2" t="s">
        <v>30</v>
      </c>
      <c r="C4881" s="2">
        <v>4.5999999999999996</v>
      </c>
    </row>
    <row r="4882" spans="1:3" x14ac:dyDescent="0.25">
      <c r="A4882" s="2" t="s">
        <v>14020</v>
      </c>
      <c r="B4882" s="2" t="s">
        <v>30</v>
      </c>
      <c r="C4882" s="2">
        <v>6.6</v>
      </c>
    </row>
    <row r="4883" spans="1:3" x14ac:dyDescent="0.25">
      <c r="A4883" s="2" t="s">
        <v>14025</v>
      </c>
      <c r="B4883" s="2" t="s">
        <v>14027</v>
      </c>
      <c r="C4883" s="2">
        <v>7.4</v>
      </c>
    </row>
    <row r="4884" spans="1:3" x14ac:dyDescent="0.25">
      <c r="A4884" s="2" t="s">
        <v>14031</v>
      </c>
      <c r="B4884" s="2" t="s">
        <v>30</v>
      </c>
      <c r="C4884" s="2">
        <v>6.2</v>
      </c>
    </row>
    <row r="4885" spans="1:3" x14ac:dyDescent="0.25">
      <c r="A4885" s="2" t="s">
        <v>14033</v>
      </c>
      <c r="B4885" s="2" t="s">
        <v>30</v>
      </c>
      <c r="C4885" s="2">
        <v>4</v>
      </c>
    </row>
    <row r="4886" spans="1:3" x14ac:dyDescent="0.25">
      <c r="A4886" s="2" t="s">
        <v>14038</v>
      </c>
      <c r="B4886" s="2" t="s">
        <v>30</v>
      </c>
      <c r="C4886" s="2">
        <v>6.1</v>
      </c>
    </row>
    <row r="4887" spans="1:3" x14ac:dyDescent="0.25">
      <c r="A4887" s="2" t="s">
        <v>14041</v>
      </c>
      <c r="B4887" s="2" t="s">
        <v>965</v>
      </c>
      <c r="C4887" s="2">
        <v>6.9</v>
      </c>
    </row>
    <row r="4888" spans="1:3" x14ac:dyDescent="0.25">
      <c r="A4888" s="2" t="s">
        <v>14045</v>
      </c>
      <c r="B4888" s="2" t="s">
        <v>12768</v>
      </c>
      <c r="C4888" s="2">
        <v>7.5</v>
      </c>
    </row>
    <row r="4889" spans="1:3" x14ac:dyDescent="0.25">
      <c r="A4889" s="2" t="s">
        <v>14050</v>
      </c>
      <c r="B4889" s="2" t="s">
        <v>30</v>
      </c>
      <c r="C4889" s="2">
        <v>6.7</v>
      </c>
    </row>
    <row r="4890" spans="1:3" x14ac:dyDescent="0.25">
      <c r="A4890" s="2" t="s">
        <v>14055</v>
      </c>
      <c r="B4890" s="2" t="s">
        <v>466</v>
      </c>
      <c r="C4890" s="2">
        <v>7.4</v>
      </c>
    </row>
    <row r="4891" spans="1:3" x14ac:dyDescent="0.25">
      <c r="A4891" s="2" t="s">
        <v>14060</v>
      </c>
      <c r="B4891" s="2" t="s">
        <v>30</v>
      </c>
      <c r="C4891" s="2">
        <v>6.1</v>
      </c>
    </row>
    <row r="4892" spans="1:3" x14ac:dyDescent="0.25">
      <c r="A4892" s="2" t="s">
        <v>14065</v>
      </c>
      <c r="B4892" s="2" t="s">
        <v>30</v>
      </c>
      <c r="C4892" s="2">
        <v>5.4</v>
      </c>
    </row>
    <row r="4893" spans="1:3" x14ac:dyDescent="0.25">
      <c r="A4893" s="2" t="s">
        <v>14068</v>
      </c>
      <c r="B4893" s="2" t="s">
        <v>30</v>
      </c>
      <c r="C4893" s="2">
        <v>6.4</v>
      </c>
    </row>
    <row r="4894" spans="1:3" x14ac:dyDescent="0.25">
      <c r="A4894" s="2" t="s">
        <v>14072</v>
      </c>
      <c r="B4894" s="2" t="s">
        <v>30</v>
      </c>
      <c r="C4894" s="2">
        <v>7</v>
      </c>
    </row>
    <row r="4895" spans="1:3" x14ac:dyDescent="0.25">
      <c r="A4895" s="2" t="s">
        <v>14077</v>
      </c>
      <c r="B4895" s="2" t="s">
        <v>30</v>
      </c>
      <c r="C4895" s="2">
        <v>6.3</v>
      </c>
    </row>
    <row r="4896" spans="1:3" x14ac:dyDescent="0.25">
      <c r="A4896" s="2" t="s">
        <v>14082</v>
      </c>
      <c r="B4896" s="2" t="s">
        <v>1783</v>
      </c>
      <c r="C4896" s="2">
        <v>6.9</v>
      </c>
    </row>
    <row r="4897" spans="1:3" x14ac:dyDescent="0.25">
      <c r="A4897" s="2" t="s">
        <v>14087</v>
      </c>
      <c r="B4897" s="2" t="s">
        <v>30</v>
      </c>
      <c r="C4897" s="2">
        <v>7.8</v>
      </c>
    </row>
    <row r="4898" spans="1:3" x14ac:dyDescent="0.25">
      <c r="A4898" s="2" t="s">
        <v>14091</v>
      </c>
      <c r="B4898" s="2" t="s">
        <v>30</v>
      </c>
      <c r="C4898" s="2">
        <v>6.4</v>
      </c>
    </row>
    <row r="4899" spans="1:3" x14ac:dyDescent="0.25">
      <c r="A4899" s="2" t="s">
        <v>14095</v>
      </c>
      <c r="B4899" s="2" t="s">
        <v>30</v>
      </c>
      <c r="C4899" s="2">
        <v>7.7</v>
      </c>
    </row>
    <row r="4900" spans="1:3" x14ac:dyDescent="0.25">
      <c r="A4900" s="2" t="s">
        <v>14099</v>
      </c>
      <c r="B4900" s="2" t="s">
        <v>30</v>
      </c>
      <c r="C4900" s="2">
        <v>6.3</v>
      </c>
    </row>
    <row r="4901" spans="1:3" x14ac:dyDescent="0.25">
      <c r="A4901" s="2" t="s">
        <v>14102</v>
      </c>
      <c r="B4901" s="2" t="s">
        <v>30</v>
      </c>
      <c r="C4901" s="2">
        <v>6.3</v>
      </c>
    </row>
    <row r="4902" spans="1:3" x14ac:dyDescent="0.25">
      <c r="A4902" s="2" t="s">
        <v>14105</v>
      </c>
      <c r="B4902" s="2" t="s">
        <v>30</v>
      </c>
      <c r="C4902" s="2">
        <v>6.6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38BC-8A38-49DE-8BB1-D2307B64FF2F}">
  <dimension ref="A1:K4902"/>
  <sheetViews>
    <sheetView topLeftCell="C1" workbookViewId="0">
      <selection activeCell="N9" sqref="N9"/>
    </sheetView>
  </sheetViews>
  <sheetFormatPr defaultRowHeight="15" x14ac:dyDescent="0.25"/>
  <cols>
    <col min="1" max="1" width="32.28515625" bestFit="1" customWidth="1"/>
    <col min="2" max="2" width="13.42578125" customWidth="1"/>
    <col min="5" max="5" width="32.28515625" bestFit="1" customWidth="1"/>
    <col min="6" max="6" width="21.7109375" bestFit="1" customWidth="1"/>
    <col min="7" max="7" width="27.5703125" customWidth="1"/>
    <col min="8" max="8" width="7.7109375" customWidth="1"/>
    <col min="9" max="9" width="8.28515625" customWidth="1"/>
    <col min="10" max="10" width="18.140625" bestFit="1" customWidth="1"/>
    <col min="11" max="11" width="25.85546875" bestFit="1" customWidth="1"/>
  </cols>
  <sheetData>
    <row r="1" spans="1:11" x14ac:dyDescent="0.25">
      <c r="A1" s="5" t="s">
        <v>0</v>
      </c>
      <c r="B1" s="5" t="s">
        <v>21</v>
      </c>
    </row>
    <row r="2" spans="1:11" x14ac:dyDescent="0.25">
      <c r="A2" s="2" t="s">
        <v>23</v>
      </c>
      <c r="B2" s="2">
        <v>7.9</v>
      </c>
    </row>
    <row r="3" spans="1:11" x14ac:dyDescent="0.25">
      <c r="A3" s="2" t="s">
        <v>32</v>
      </c>
      <c r="B3" s="2">
        <v>7.1</v>
      </c>
      <c r="E3" s="6" t="s">
        <v>14136</v>
      </c>
      <c r="F3" t="s">
        <v>14124</v>
      </c>
      <c r="G3" t="s">
        <v>14135</v>
      </c>
      <c r="J3" s="12" t="s">
        <v>14136</v>
      </c>
      <c r="K3" s="13" t="s">
        <v>14135</v>
      </c>
    </row>
    <row r="4" spans="1:11" x14ac:dyDescent="0.25">
      <c r="A4" s="2" t="s">
        <v>38</v>
      </c>
      <c r="B4" s="2">
        <v>6.8</v>
      </c>
      <c r="E4" s="4" t="s">
        <v>12642</v>
      </c>
      <c r="F4">
        <v>1.9</v>
      </c>
      <c r="G4" s="10">
        <v>6.0381867642946222E-5</v>
      </c>
      <c r="J4" s="9" t="s">
        <v>270</v>
      </c>
      <c r="K4" s="11">
        <v>6.1811964508173903E-3</v>
      </c>
    </row>
    <row r="5" spans="1:11" x14ac:dyDescent="0.25">
      <c r="A5" s="2" t="s">
        <v>45</v>
      </c>
      <c r="B5" s="2">
        <v>8.5</v>
      </c>
      <c r="E5" s="4" t="s">
        <v>10016</v>
      </c>
      <c r="F5">
        <v>6.7</v>
      </c>
      <c r="G5" s="10">
        <v>2.1292553326723141E-4</v>
      </c>
      <c r="J5" s="9" t="s">
        <v>2520</v>
      </c>
      <c r="K5" s="11">
        <v>4.9004652581801618E-3</v>
      </c>
    </row>
    <row r="6" spans="1:11" x14ac:dyDescent="0.25">
      <c r="A6" s="2" t="s">
        <v>52</v>
      </c>
      <c r="B6" s="2">
        <v>6.6</v>
      </c>
      <c r="E6" s="4" t="s">
        <v>11420</v>
      </c>
      <c r="F6">
        <v>6.6</v>
      </c>
      <c r="G6" s="10">
        <v>2.0974754023339213E-4</v>
      </c>
      <c r="J6" s="9" t="s">
        <v>336</v>
      </c>
      <c r="K6" s="11">
        <v>4.8686853278417687E-3</v>
      </c>
    </row>
    <row r="7" spans="1:11" x14ac:dyDescent="0.25">
      <c r="A7" s="2" t="s">
        <v>58</v>
      </c>
      <c r="B7" s="2">
        <v>6.2</v>
      </c>
      <c r="E7" s="4" t="s">
        <v>13431</v>
      </c>
      <c r="F7">
        <v>4.3</v>
      </c>
      <c r="G7" s="10">
        <v>1.3665370045508882E-4</v>
      </c>
      <c r="J7" s="9" t="s">
        <v>2336</v>
      </c>
      <c r="K7" s="11">
        <v>4.5921999338977525E-3</v>
      </c>
    </row>
    <row r="8" spans="1:11" x14ac:dyDescent="0.25">
      <c r="A8" s="2" t="s">
        <v>64</v>
      </c>
      <c r="B8" s="2">
        <v>7.8</v>
      </c>
      <c r="E8" s="4" t="s">
        <v>8889</v>
      </c>
      <c r="F8">
        <v>6.1</v>
      </c>
      <c r="G8" s="10">
        <v>1.9385757506419575E-4</v>
      </c>
      <c r="J8" s="9" t="s">
        <v>133</v>
      </c>
      <c r="K8" s="11">
        <v>3.8199476266748082E-3</v>
      </c>
    </row>
    <row r="9" spans="1:11" x14ac:dyDescent="0.25">
      <c r="A9" s="2" t="s">
        <v>70</v>
      </c>
      <c r="B9" s="2">
        <v>7.5</v>
      </c>
      <c r="E9" s="4" t="s">
        <v>11779</v>
      </c>
      <c r="F9">
        <v>6</v>
      </c>
      <c r="G9" s="10">
        <v>1.906795820303565E-4</v>
      </c>
      <c r="J9" s="9" t="s">
        <v>179</v>
      </c>
      <c r="K9" s="11">
        <v>3.5243942745277561E-3</v>
      </c>
    </row>
    <row r="10" spans="1:11" x14ac:dyDescent="0.25">
      <c r="A10" s="2" t="s">
        <v>75</v>
      </c>
      <c r="B10" s="2">
        <v>7.5</v>
      </c>
      <c r="E10" s="4" t="s">
        <v>9545</v>
      </c>
      <c r="F10">
        <v>7.1</v>
      </c>
      <c r="G10" s="10">
        <v>2.2563750540258851E-4</v>
      </c>
      <c r="J10" s="9" t="s">
        <v>1005</v>
      </c>
      <c r="K10" s="11">
        <v>3.4099865253095418E-3</v>
      </c>
    </row>
    <row r="11" spans="1:11" x14ac:dyDescent="0.25">
      <c r="A11" s="2" t="s">
        <v>81</v>
      </c>
      <c r="B11" s="2">
        <v>6.9</v>
      </c>
      <c r="E11" s="4" t="s">
        <v>6333</v>
      </c>
      <c r="F11">
        <v>2.7</v>
      </c>
      <c r="G11" s="10">
        <v>8.5805811913660431E-5</v>
      </c>
      <c r="J11" s="9" t="s">
        <v>3144</v>
      </c>
      <c r="K11" s="11">
        <v>3.3400706785650775E-3</v>
      </c>
    </row>
    <row r="12" spans="1:11" x14ac:dyDescent="0.25">
      <c r="A12" s="2" t="s">
        <v>86</v>
      </c>
      <c r="B12" s="2">
        <v>6.1</v>
      </c>
      <c r="E12" s="4" t="s">
        <v>8099</v>
      </c>
      <c r="F12">
        <v>6.6</v>
      </c>
      <c r="G12" s="10">
        <v>2.0974754023339213E-4</v>
      </c>
      <c r="J12" s="9" t="s">
        <v>521</v>
      </c>
      <c r="K12" s="11">
        <v>3.0921872219256143E-3</v>
      </c>
    </row>
    <row r="13" spans="1:11" x14ac:dyDescent="0.25">
      <c r="A13" s="2" t="s">
        <v>91</v>
      </c>
      <c r="B13" s="2">
        <v>6.7</v>
      </c>
      <c r="E13" s="4" t="s">
        <v>9499</v>
      </c>
      <c r="F13">
        <v>7.2</v>
      </c>
      <c r="G13" s="10">
        <v>2.2881549843642779E-4</v>
      </c>
      <c r="J13" s="9" t="s">
        <v>302</v>
      </c>
      <c r="K13" s="11">
        <v>3.0190933821473117E-3</v>
      </c>
    </row>
    <row r="14" spans="1:11" x14ac:dyDescent="0.25">
      <c r="A14" s="2" t="s">
        <v>32</v>
      </c>
      <c r="B14" s="2">
        <v>7.3</v>
      </c>
      <c r="E14" s="4" t="s">
        <v>12119</v>
      </c>
      <c r="F14">
        <v>6.1</v>
      </c>
      <c r="G14" s="10">
        <v>1.9385757506419575E-4</v>
      </c>
    </row>
    <row r="15" spans="1:11" x14ac:dyDescent="0.25">
      <c r="A15" s="2" t="s">
        <v>32</v>
      </c>
      <c r="B15" s="2">
        <v>6.5</v>
      </c>
      <c r="E15" s="4" t="s">
        <v>1840</v>
      </c>
      <c r="F15">
        <v>5.4</v>
      </c>
      <c r="G15" s="10">
        <v>1.7161162382732086E-4</v>
      </c>
    </row>
    <row r="16" spans="1:11" x14ac:dyDescent="0.25">
      <c r="A16" s="2" t="s">
        <v>81</v>
      </c>
      <c r="B16" s="2">
        <v>7.2</v>
      </c>
      <c r="E16" s="4" t="s">
        <v>12106</v>
      </c>
      <c r="F16">
        <v>5.7</v>
      </c>
      <c r="G16" s="10">
        <v>1.8114560292883868E-4</v>
      </c>
    </row>
    <row r="17" spans="1:7" x14ac:dyDescent="0.25">
      <c r="A17" s="2" t="s">
        <v>104</v>
      </c>
      <c r="B17" s="2">
        <v>6.6</v>
      </c>
      <c r="E17" s="4" t="s">
        <v>12341</v>
      </c>
      <c r="F17">
        <v>3.8</v>
      </c>
      <c r="G17" s="10">
        <v>1.2076373528589244E-4</v>
      </c>
    </row>
    <row r="18" spans="1:7" x14ac:dyDescent="0.25">
      <c r="A18" s="2" t="s">
        <v>70</v>
      </c>
      <c r="B18" s="2">
        <v>8.1</v>
      </c>
      <c r="E18" s="4" t="s">
        <v>11080</v>
      </c>
      <c r="F18">
        <v>4.3</v>
      </c>
      <c r="G18" s="10">
        <v>1.3665370045508882E-4</v>
      </c>
    </row>
    <row r="19" spans="1:7" x14ac:dyDescent="0.25">
      <c r="A19" s="2" t="s">
        <v>111</v>
      </c>
      <c r="B19" s="2">
        <v>6.7</v>
      </c>
      <c r="E19" s="4" t="s">
        <v>1143</v>
      </c>
      <c r="F19">
        <v>6.9166666666666679</v>
      </c>
      <c r="G19" s="10">
        <v>1.3188671090432992E-3</v>
      </c>
    </row>
    <row r="20" spans="1:7" x14ac:dyDescent="0.25">
      <c r="A20" s="2" t="s">
        <v>115</v>
      </c>
      <c r="B20" s="2">
        <v>6.8</v>
      </c>
      <c r="E20" s="4" t="s">
        <v>10921</v>
      </c>
      <c r="F20">
        <v>6.4</v>
      </c>
      <c r="G20" s="10">
        <v>2.0339155416571359E-4</v>
      </c>
    </row>
    <row r="21" spans="1:7" x14ac:dyDescent="0.25">
      <c r="A21" s="2" t="s">
        <v>121</v>
      </c>
      <c r="B21" s="2">
        <v>7.5</v>
      </c>
      <c r="E21" s="4" t="s">
        <v>7330</v>
      </c>
      <c r="F21">
        <v>6.5</v>
      </c>
      <c r="G21" s="10">
        <v>4.1313909439910575E-4</v>
      </c>
    </row>
    <row r="22" spans="1:7" x14ac:dyDescent="0.25">
      <c r="A22" s="2" t="s">
        <v>128</v>
      </c>
      <c r="B22" s="2">
        <v>7</v>
      </c>
      <c r="E22" s="4" t="s">
        <v>1684</v>
      </c>
      <c r="F22">
        <v>5.9625000000000004</v>
      </c>
      <c r="G22" s="10">
        <v>1.5159026771413343E-3</v>
      </c>
    </row>
    <row r="23" spans="1:7" x14ac:dyDescent="0.25">
      <c r="A23" s="2" t="s">
        <v>133</v>
      </c>
      <c r="B23" s="2">
        <v>6.7</v>
      </c>
      <c r="E23" s="4" t="s">
        <v>3199</v>
      </c>
      <c r="F23">
        <v>6.4</v>
      </c>
      <c r="G23" s="10">
        <v>8.1356621666285437E-4</v>
      </c>
    </row>
    <row r="24" spans="1:7" x14ac:dyDescent="0.25">
      <c r="A24" s="2" t="s">
        <v>121</v>
      </c>
      <c r="B24" s="2">
        <v>7.9</v>
      </c>
      <c r="E24" s="4" t="s">
        <v>12043</v>
      </c>
      <c r="F24">
        <v>7.1</v>
      </c>
      <c r="G24" s="10">
        <v>2.2563750540258851E-4</v>
      </c>
    </row>
    <row r="25" spans="1:7" x14ac:dyDescent="0.25">
      <c r="A25" s="2" t="s">
        <v>140</v>
      </c>
      <c r="B25" s="2">
        <v>6.1</v>
      </c>
      <c r="E25" s="4" t="s">
        <v>8481</v>
      </c>
      <c r="F25">
        <v>6.8</v>
      </c>
      <c r="G25" s="10">
        <v>2.1610352630107069E-4</v>
      </c>
    </row>
    <row r="26" spans="1:7" x14ac:dyDescent="0.25">
      <c r="A26" s="2" t="s">
        <v>121</v>
      </c>
      <c r="B26" s="2">
        <v>7.2</v>
      </c>
      <c r="E26" s="4" t="s">
        <v>10546</v>
      </c>
      <c r="F26">
        <v>5.9</v>
      </c>
      <c r="G26" s="10">
        <v>1.8750158899651721E-4</v>
      </c>
    </row>
    <row r="27" spans="1:7" x14ac:dyDescent="0.25">
      <c r="A27" s="2" t="s">
        <v>24</v>
      </c>
      <c r="B27" s="2">
        <v>7.7</v>
      </c>
      <c r="E27" s="4" t="s">
        <v>5389</v>
      </c>
      <c r="F27">
        <v>6.1</v>
      </c>
      <c r="G27" s="10">
        <v>1.9385757506419575E-4</v>
      </c>
    </row>
    <row r="28" spans="1:7" x14ac:dyDescent="0.25">
      <c r="A28" s="2" t="s">
        <v>156</v>
      </c>
      <c r="B28" s="2">
        <v>8.1999999999999993</v>
      </c>
      <c r="E28" s="4" t="s">
        <v>10027</v>
      </c>
      <c r="F28">
        <v>7.2</v>
      </c>
      <c r="G28" s="10">
        <v>2.2881549843642779E-4</v>
      </c>
    </row>
    <row r="29" spans="1:7" x14ac:dyDescent="0.25">
      <c r="A29" s="2" t="s">
        <v>159</v>
      </c>
      <c r="B29" s="2">
        <v>5.9</v>
      </c>
      <c r="E29" s="4" t="s">
        <v>8368</v>
      </c>
      <c r="F29">
        <v>8.1</v>
      </c>
      <c r="G29" s="10">
        <v>5.1483487148196248E-4</v>
      </c>
    </row>
    <row r="30" spans="1:7" x14ac:dyDescent="0.25">
      <c r="A30" s="2" t="s">
        <v>165</v>
      </c>
      <c r="B30" s="2">
        <v>7</v>
      </c>
      <c r="E30" s="4" t="s">
        <v>2733</v>
      </c>
      <c r="F30">
        <v>6.2</v>
      </c>
      <c r="G30" s="10">
        <v>1.9703556809803503E-4</v>
      </c>
    </row>
    <row r="31" spans="1:7" x14ac:dyDescent="0.25">
      <c r="A31" s="2" t="s">
        <v>38</v>
      </c>
      <c r="B31" s="2">
        <v>7.8</v>
      </c>
      <c r="E31" s="4" t="s">
        <v>2947</v>
      </c>
      <c r="F31">
        <v>6.0333333333333341</v>
      </c>
      <c r="G31" s="10">
        <v>5.7521673912490877E-4</v>
      </c>
    </row>
    <row r="32" spans="1:7" x14ac:dyDescent="0.25">
      <c r="A32" s="2" t="s">
        <v>58</v>
      </c>
      <c r="B32" s="2">
        <v>7.3</v>
      </c>
      <c r="E32" s="4" t="s">
        <v>13488</v>
      </c>
      <c r="F32">
        <v>4.3</v>
      </c>
      <c r="G32" s="10">
        <v>1.3665370045508882E-4</v>
      </c>
    </row>
    <row r="33" spans="1:7" x14ac:dyDescent="0.25">
      <c r="A33" s="2" t="s">
        <v>175</v>
      </c>
      <c r="B33" s="2">
        <v>7.2</v>
      </c>
      <c r="E33" s="4" t="s">
        <v>13587</v>
      </c>
      <c r="F33">
        <v>4</v>
      </c>
      <c r="G33" s="10">
        <v>1.2711972135357101E-4</v>
      </c>
    </row>
    <row r="34" spans="1:7" x14ac:dyDescent="0.25">
      <c r="A34" s="2" t="s">
        <v>179</v>
      </c>
      <c r="B34" s="2">
        <v>6.5</v>
      </c>
      <c r="E34" s="4" t="s">
        <v>7874</v>
      </c>
      <c r="F34">
        <v>6.3</v>
      </c>
      <c r="G34" s="10">
        <v>2.0021356113187431E-4</v>
      </c>
    </row>
    <row r="35" spans="1:7" x14ac:dyDescent="0.25">
      <c r="A35" s="2" t="s">
        <v>182</v>
      </c>
      <c r="B35" s="2">
        <v>6.8</v>
      </c>
      <c r="E35" s="4" t="s">
        <v>9708</v>
      </c>
      <c r="F35">
        <v>7.2</v>
      </c>
      <c r="G35" s="10">
        <v>2.2881549843642779E-4</v>
      </c>
    </row>
    <row r="36" spans="1:7" x14ac:dyDescent="0.25">
      <c r="A36" s="2" t="s">
        <v>189</v>
      </c>
      <c r="B36" s="2">
        <v>7.3</v>
      </c>
      <c r="E36" s="4" t="s">
        <v>7820</v>
      </c>
      <c r="F36">
        <v>6</v>
      </c>
      <c r="G36" s="10">
        <v>1.906795820303565E-4</v>
      </c>
    </row>
    <row r="37" spans="1:7" x14ac:dyDescent="0.25">
      <c r="A37" s="2" t="s">
        <v>195</v>
      </c>
      <c r="B37" s="2">
        <v>6</v>
      </c>
      <c r="E37" s="4" t="s">
        <v>1475</v>
      </c>
      <c r="F37">
        <v>6.3</v>
      </c>
      <c r="G37" s="10">
        <v>4.0042712226374862E-4</v>
      </c>
    </row>
    <row r="38" spans="1:7" x14ac:dyDescent="0.25">
      <c r="A38" s="2" t="s">
        <v>195</v>
      </c>
      <c r="B38" s="2">
        <v>5.7</v>
      </c>
      <c r="E38" s="4" t="s">
        <v>10818</v>
      </c>
      <c r="F38">
        <v>7.3</v>
      </c>
      <c r="G38" s="10">
        <v>2.3199349147026704E-4</v>
      </c>
    </row>
    <row r="39" spans="1:7" x14ac:dyDescent="0.25">
      <c r="A39" s="2" t="s">
        <v>58</v>
      </c>
      <c r="B39" s="2">
        <v>6.4</v>
      </c>
      <c r="E39" s="4" t="s">
        <v>8856</v>
      </c>
      <c r="F39">
        <v>3.3</v>
      </c>
      <c r="G39" s="10">
        <v>1.0487377011669606E-4</v>
      </c>
    </row>
    <row r="40" spans="1:7" x14ac:dyDescent="0.25">
      <c r="A40" s="2" t="s">
        <v>128</v>
      </c>
      <c r="B40" s="2">
        <v>6.7</v>
      </c>
      <c r="E40" s="4" t="s">
        <v>2931</v>
      </c>
      <c r="F40">
        <v>7.0333333333333341</v>
      </c>
      <c r="G40" s="10">
        <v>6.7055653014008699E-4</v>
      </c>
    </row>
    <row r="41" spans="1:7" x14ac:dyDescent="0.25">
      <c r="A41" s="2" t="s">
        <v>208</v>
      </c>
      <c r="B41" s="2">
        <v>6.8</v>
      </c>
      <c r="E41" s="4" t="s">
        <v>4483</v>
      </c>
      <c r="F41">
        <v>5.3</v>
      </c>
      <c r="G41" s="10">
        <v>1.6843363079348155E-4</v>
      </c>
    </row>
    <row r="42" spans="1:7" x14ac:dyDescent="0.25">
      <c r="A42" s="2" t="s">
        <v>213</v>
      </c>
      <c r="B42" s="2">
        <v>6.3</v>
      </c>
      <c r="E42" s="4" t="s">
        <v>8325</v>
      </c>
      <c r="F42">
        <v>4.5999999999999996</v>
      </c>
      <c r="G42" s="10">
        <v>1.4618767955660664E-4</v>
      </c>
    </row>
    <row r="43" spans="1:7" x14ac:dyDescent="0.25">
      <c r="A43" s="2" t="s">
        <v>218</v>
      </c>
      <c r="B43" s="2">
        <v>5.6</v>
      </c>
      <c r="E43" s="4" t="s">
        <v>5559</v>
      </c>
      <c r="F43">
        <v>5.2</v>
      </c>
      <c r="G43" s="10">
        <v>1.652556377596423E-4</v>
      </c>
    </row>
    <row r="44" spans="1:7" x14ac:dyDescent="0.25">
      <c r="A44" s="2" t="s">
        <v>223</v>
      </c>
      <c r="B44" s="2">
        <v>8.3000000000000007</v>
      </c>
      <c r="E44" s="4" t="s">
        <v>505</v>
      </c>
      <c r="F44">
        <v>6.85</v>
      </c>
      <c r="G44" s="10">
        <v>4.3538504563598061E-4</v>
      </c>
    </row>
    <row r="45" spans="1:7" x14ac:dyDescent="0.25">
      <c r="A45" s="2" t="s">
        <v>228</v>
      </c>
      <c r="B45" s="2">
        <v>6.6</v>
      </c>
      <c r="E45" s="4" t="s">
        <v>6822</v>
      </c>
      <c r="F45">
        <v>6.2</v>
      </c>
      <c r="G45" s="10">
        <v>1.9703556809803503E-4</v>
      </c>
    </row>
    <row r="46" spans="1:7" x14ac:dyDescent="0.25">
      <c r="A46" s="2" t="s">
        <v>231</v>
      </c>
      <c r="B46" s="2">
        <v>7.2</v>
      </c>
      <c r="E46" s="4" t="s">
        <v>1906</v>
      </c>
      <c r="F46">
        <v>5.6</v>
      </c>
      <c r="G46" s="10">
        <v>1.7796760989499937E-4</v>
      </c>
    </row>
    <row r="47" spans="1:7" x14ac:dyDescent="0.25">
      <c r="A47" s="2" t="s">
        <v>91</v>
      </c>
      <c r="B47" s="2">
        <v>7</v>
      </c>
      <c r="E47" s="4" t="s">
        <v>1705</v>
      </c>
      <c r="F47">
        <v>7</v>
      </c>
      <c r="G47" s="10">
        <v>8.8983804947499691E-4</v>
      </c>
    </row>
    <row r="48" spans="1:7" x14ac:dyDescent="0.25">
      <c r="A48" s="2" t="s">
        <v>86</v>
      </c>
      <c r="B48" s="2">
        <v>8</v>
      </c>
      <c r="E48" s="4" t="s">
        <v>13219</v>
      </c>
      <c r="F48">
        <v>4.3</v>
      </c>
      <c r="G48" s="10">
        <v>1.3665370045508882E-4</v>
      </c>
    </row>
    <row r="49" spans="1:7" x14ac:dyDescent="0.25">
      <c r="A49" s="2" t="s">
        <v>244</v>
      </c>
      <c r="B49" s="2">
        <v>7.8</v>
      </c>
      <c r="E49" s="4" t="s">
        <v>3951</v>
      </c>
      <c r="F49">
        <v>6.8</v>
      </c>
      <c r="G49" s="10">
        <v>2.1610352630107069E-4</v>
      </c>
    </row>
    <row r="50" spans="1:7" x14ac:dyDescent="0.25">
      <c r="A50" s="2" t="s">
        <v>86</v>
      </c>
      <c r="B50" s="2">
        <v>6.3</v>
      </c>
      <c r="E50" s="4" t="s">
        <v>2260</v>
      </c>
      <c r="F50">
        <v>7.15</v>
      </c>
      <c r="G50" s="10">
        <v>9.089060076780326E-4</v>
      </c>
    </row>
    <row r="51" spans="1:7" x14ac:dyDescent="0.25">
      <c r="A51" s="2" t="s">
        <v>253</v>
      </c>
      <c r="B51" s="2">
        <v>7.3</v>
      </c>
      <c r="E51" s="4" t="s">
        <v>760</v>
      </c>
      <c r="F51">
        <v>7.7833333333333341</v>
      </c>
      <c r="G51" s="10">
        <v>1.4841227468029414E-3</v>
      </c>
    </row>
    <row r="52" spans="1:7" x14ac:dyDescent="0.25">
      <c r="A52" s="2" t="s">
        <v>258</v>
      </c>
      <c r="B52" s="2">
        <v>6.6</v>
      </c>
      <c r="E52" s="4" t="s">
        <v>6657</v>
      </c>
      <c r="F52">
        <v>7.4</v>
      </c>
      <c r="G52" s="10">
        <v>4.703429690082127E-4</v>
      </c>
    </row>
    <row r="53" spans="1:7" x14ac:dyDescent="0.25">
      <c r="A53" s="2" t="s">
        <v>263</v>
      </c>
      <c r="B53" s="2">
        <v>7</v>
      </c>
      <c r="E53" s="4" t="s">
        <v>10763</v>
      </c>
      <c r="F53">
        <v>7.5</v>
      </c>
      <c r="G53" s="10">
        <v>2.3834947753794561E-4</v>
      </c>
    </row>
    <row r="54" spans="1:7" x14ac:dyDescent="0.25">
      <c r="A54" s="2" t="s">
        <v>195</v>
      </c>
      <c r="B54" s="2">
        <v>6.3</v>
      </c>
      <c r="E54" s="4" t="s">
        <v>9624</v>
      </c>
      <c r="F54">
        <v>6.7</v>
      </c>
      <c r="G54" s="10">
        <v>2.1292553326723141E-4</v>
      </c>
    </row>
    <row r="55" spans="1:7" x14ac:dyDescent="0.25">
      <c r="A55" s="2" t="s">
        <v>270</v>
      </c>
      <c r="B55" s="2">
        <v>6.2</v>
      </c>
      <c r="E55" s="4" t="s">
        <v>673</v>
      </c>
      <c r="F55">
        <v>7.2</v>
      </c>
      <c r="G55" s="10">
        <v>2.2881549843642779E-4</v>
      </c>
    </row>
    <row r="56" spans="1:7" x14ac:dyDescent="0.25">
      <c r="A56" s="2" t="s">
        <v>275</v>
      </c>
      <c r="B56" s="2">
        <v>6.8</v>
      </c>
      <c r="E56" s="4" t="s">
        <v>12071</v>
      </c>
      <c r="F56">
        <v>6.9</v>
      </c>
      <c r="G56" s="10">
        <v>2.1928151933490997E-4</v>
      </c>
    </row>
    <row r="57" spans="1:7" x14ac:dyDescent="0.25">
      <c r="A57" s="2" t="s">
        <v>279</v>
      </c>
      <c r="B57" s="2">
        <v>7.2</v>
      </c>
      <c r="E57" s="4" t="s">
        <v>13141</v>
      </c>
      <c r="F57">
        <v>4.5999999999999996</v>
      </c>
      <c r="G57" s="10">
        <v>1.4618767955660664E-4</v>
      </c>
    </row>
    <row r="58" spans="1:7" x14ac:dyDescent="0.25">
      <c r="A58" s="2" t="s">
        <v>283</v>
      </c>
      <c r="B58" s="2">
        <v>7.5</v>
      </c>
      <c r="E58" s="4" t="s">
        <v>7971</v>
      </c>
      <c r="F58">
        <v>7.7</v>
      </c>
      <c r="G58" s="10">
        <v>2.4470546360562417E-4</v>
      </c>
    </row>
    <row r="59" spans="1:7" x14ac:dyDescent="0.25">
      <c r="A59" s="2" t="s">
        <v>52</v>
      </c>
      <c r="B59" s="2">
        <v>8.4</v>
      </c>
      <c r="E59" s="4" t="s">
        <v>12576</v>
      </c>
      <c r="F59">
        <v>7.7</v>
      </c>
      <c r="G59" s="10">
        <v>2.4470546360562417E-4</v>
      </c>
    </row>
    <row r="60" spans="1:7" x14ac:dyDescent="0.25">
      <c r="A60" s="2" t="s">
        <v>182</v>
      </c>
      <c r="B60" s="2">
        <v>6.2</v>
      </c>
      <c r="E60" s="4" t="s">
        <v>10508</v>
      </c>
      <c r="F60">
        <v>6.7750000000000004</v>
      </c>
      <c r="G60" s="10">
        <v>8.6123611217044354E-4</v>
      </c>
    </row>
    <row r="61" spans="1:7" x14ac:dyDescent="0.25">
      <c r="A61" s="2" t="s">
        <v>297</v>
      </c>
      <c r="B61" s="2">
        <v>5.8</v>
      </c>
      <c r="E61" s="4" t="s">
        <v>702</v>
      </c>
      <c r="F61">
        <v>6.82</v>
      </c>
      <c r="G61" s="10">
        <v>1.0836956245391927E-3</v>
      </c>
    </row>
    <row r="62" spans="1:7" x14ac:dyDescent="0.25">
      <c r="A62" s="2" t="s">
        <v>302</v>
      </c>
      <c r="B62" s="2">
        <v>6.8</v>
      </c>
      <c r="E62" s="4" t="s">
        <v>12193</v>
      </c>
      <c r="F62">
        <v>4.8</v>
      </c>
      <c r="G62" s="10">
        <v>1.5254366562428517E-4</v>
      </c>
    </row>
    <row r="63" spans="1:7" x14ac:dyDescent="0.25">
      <c r="A63" s="2" t="s">
        <v>308</v>
      </c>
      <c r="B63" s="2">
        <v>5.4</v>
      </c>
      <c r="E63" s="4" t="s">
        <v>11473</v>
      </c>
      <c r="F63">
        <v>5.9</v>
      </c>
      <c r="G63" s="10">
        <v>1.8750158899651721E-4</v>
      </c>
    </row>
    <row r="64" spans="1:7" x14ac:dyDescent="0.25">
      <c r="A64" s="2" t="s">
        <v>75</v>
      </c>
      <c r="B64" s="2">
        <v>6.6</v>
      </c>
      <c r="E64" s="4" t="s">
        <v>13129</v>
      </c>
      <c r="F64">
        <v>6.1</v>
      </c>
      <c r="G64" s="10">
        <v>1.9385757506419575E-4</v>
      </c>
    </row>
    <row r="65" spans="1:7" x14ac:dyDescent="0.25">
      <c r="A65" s="2" t="s">
        <v>104</v>
      </c>
      <c r="B65" s="2">
        <v>6.9</v>
      </c>
      <c r="E65" s="4" t="s">
        <v>11347</v>
      </c>
      <c r="F65">
        <v>7</v>
      </c>
      <c r="G65" s="10">
        <v>2.2245951236874923E-4</v>
      </c>
    </row>
    <row r="66" spans="1:7" x14ac:dyDescent="0.25">
      <c r="A66" s="2" t="s">
        <v>86</v>
      </c>
      <c r="B66" s="2">
        <v>7.3</v>
      </c>
      <c r="E66" s="4" t="s">
        <v>9610</v>
      </c>
      <c r="F66">
        <v>2.2999999999999998</v>
      </c>
      <c r="G66" s="10">
        <v>7.309383977830332E-5</v>
      </c>
    </row>
    <row r="67" spans="1:7" x14ac:dyDescent="0.25">
      <c r="A67" s="2" t="s">
        <v>45</v>
      </c>
      <c r="B67" s="2">
        <v>9</v>
      </c>
      <c r="E67" s="4" t="s">
        <v>4913</v>
      </c>
      <c r="F67">
        <v>7.42</v>
      </c>
      <c r="G67" s="10">
        <v>1.179035415554371E-3</v>
      </c>
    </row>
    <row r="68" spans="1:7" x14ac:dyDescent="0.25">
      <c r="A68" s="2" t="s">
        <v>324</v>
      </c>
      <c r="B68" s="2">
        <v>8.3000000000000007</v>
      </c>
      <c r="E68" s="4" t="s">
        <v>3251</v>
      </c>
      <c r="F68">
        <v>6.2</v>
      </c>
      <c r="G68" s="10">
        <v>1.9703556809803503E-4</v>
      </c>
    </row>
    <row r="69" spans="1:7" x14ac:dyDescent="0.25">
      <c r="A69" s="2" t="s">
        <v>329</v>
      </c>
      <c r="B69" s="2">
        <v>6.5</v>
      </c>
      <c r="E69" s="4" t="s">
        <v>4518</v>
      </c>
      <c r="F69">
        <v>6.2250000000000005</v>
      </c>
      <c r="G69" s="10">
        <v>7.9132026542597946E-4</v>
      </c>
    </row>
    <row r="70" spans="1:7" x14ac:dyDescent="0.25">
      <c r="A70" s="2" t="s">
        <v>176</v>
      </c>
      <c r="B70" s="2">
        <v>7.9</v>
      </c>
      <c r="E70" s="4" t="s">
        <v>814</v>
      </c>
      <c r="F70">
        <v>7.8</v>
      </c>
      <c r="G70" s="10">
        <v>9.915338265578538E-4</v>
      </c>
    </row>
    <row r="71" spans="1:7" x14ac:dyDescent="0.25">
      <c r="A71" s="2" t="s">
        <v>336</v>
      </c>
      <c r="B71" s="2">
        <v>7.5</v>
      </c>
      <c r="E71" s="4" t="s">
        <v>6487</v>
      </c>
      <c r="F71">
        <v>7.3500000000000014</v>
      </c>
      <c r="G71" s="10">
        <v>1.8686599038974939E-3</v>
      </c>
    </row>
    <row r="72" spans="1:7" x14ac:dyDescent="0.25">
      <c r="A72" s="2" t="s">
        <v>115</v>
      </c>
      <c r="B72" s="2">
        <v>4.8</v>
      </c>
      <c r="E72" s="4" t="s">
        <v>11428</v>
      </c>
      <c r="F72">
        <v>7.6</v>
      </c>
      <c r="G72" s="10">
        <v>2.4152747057178489E-4</v>
      </c>
    </row>
    <row r="73" spans="1:7" x14ac:dyDescent="0.25">
      <c r="A73" s="2" t="s">
        <v>344</v>
      </c>
      <c r="B73" s="2">
        <v>5.2</v>
      </c>
      <c r="E73" s="4" t="s">
        <v>11426</v>
      </c>
      <c r="F73">
        <v>7</v>
      </c>
      <c r="G73" s="10">
        <v>2.2245951236874923E-4</v>
      </c>
    </row>
    <row r="74" spans="1:7" x14ac:dyDescent="0.25">
      <c r="A74" s="2" t="s">
        <v>350</v>
      </c>
      <c r="B74" s="2">
        <v>6.9</v>
      </c>
      <c r="E74" s="4" t="s">
        <v>5079</v>
      </c>
      <c r="F74">
        <v>5.9</v>
      </c>
      <c r="G74" s="10">
        <v>1.8750158899651721E-4</v>
      </c>
    </row>
    <row r="75" spans="1:7" x14ac:dyDescent="0.25">
      <c r="A75" s="2" t="s">
        <v>355</v>
      </c>
      <c r="B75" s="2">
        <v>5.4</v>
      </c>
      <c r="E75" s="4" t="s">
        <v>8739</v>
      </c>
      <c r="F75">
        <v>4.2</v>
      </c>
      <c r="G75" s="10">
        <v>1.3347570742124954E-4</v>
      </c>
    </row>
    <row r="76" spans="1:7" x14ac:dyDescent="0.25">
      <c r="A76" s="2" t="s">
        <v>360</v>
      </c>
      <c r="B76" s="2">
        <v>7.9</v>
      </c>
      <c r="E76" s="4" t="s">
        <v>12474</v>
      </c>
      <c r="F76">
        <v>7.2</v>
      </c>
      <c r="G76" s="10">
        <v>2.2881549843642779E-4</v>
      </c>
    </row>
    <row r="77" spans="1:7" x14ac:dyDescent="0.25">
      <c r="A77" s="2" t="s">
        <v>365</v>
      </c>
      <c r="B77" s="2">
        <v>6.1</v>
      </c>
      <c r="E77" s="4" t="s">
        <v>7308</v>
      </c>
      <c r="F77">
        <v>7.2</v>
      </c>
      <c r="G77" s="10">
        <v>2.2881549843642779E-4</v>
      </c>
    </row>
    <row r="78" spans="1:7" x14ac:dyDescent="0.25">
      <c r="A78" s="2" t="s">
        <v>370</v>
      </c>
      <c r="B78" s="2">
        <v>5.8</v>
      </c>
      <c r="E78" s="4" t="s">
        <v>4572</v>
      </c>
      <c r="F78">
        <v>6.2</v>
      </c>
      <c r="G78" s="10">
        <v>1.9703556809803503E-4</v>
      </c>
    </row>
    <row r="79" spans="1:7" x14ac:dyDescent="0.25">
      <c r="A79" s="2" t="s">
        <v>324</v>
      </c>
      <c r="B79" s="2">
        <v>8.3000000000000007</v>
      </c>
      <c r="E79" s="4" t="s">
        <v>10678</v>
      </c>
      <c r="F79">
        <v>6.4</v>
      </c>
      <c r="G79" s="10">
        <v>4.0678310833142719E-4</v>
      </c>
    </row>
    <row r="80" spans="1:7" x14ac:dyDescent="0.25">
      <c r="A80" s="2" t="s">
        <v>176</v>
      </c>
      <c r="B80" s="2">
        <v>7.8</v>
      </c>
      <c r="E80" s="4" t="s">
        <v>12736</v>
      </c>
      <c r="F80">
        <v>6</v>
      </c>
      <c r="G80" s="10">
        <v>1.906795820303565E-4</v>
      </c>
    </row>
    <row r="81" spans="1:7" x14ac:dyDescent="0.25">
      <c r="A81" s="2" t="s">
        <v>176</v>
      </c>
      <c r="B81" s="2">
        <v>7</v>
      </c>
      <c r="E81" s="4" t="s">
        <v>10929</v>
      </c>
      <c r="F81">
        <v>6.1</v>
      </c>
      <c r="G81" s="10">
        <v>1.9385757506419575E-4</v>
      </c>
    </row>
    <row r="82" spans="1:7" x14ac:dyDescent="0.25">
      <c r="A82" s="2" t="s">
        <v>383</v>
      </c>
      <c r="B82" s="2">
        <v>6.1</v>
      </c>
      <c r="E82" s="4" t="s">
        <v>12653</v>
      </c>
      <c r="F82">
        <v>6.8</v>
      </c>
      <c r="G82" s="10">
        <v>2.1610352630107069E-4</v>
      </c>
    </row>
    <row r="83" spans="1:7" x14ac:dyDescent="0.25">
      <c r="A83" s="2" t="s">
        <v>387</v>
      </c>
      <c r="B83" s="2">
        <v>7</v>
      </c>
      <c r="E83" s="4" t="s">
        <v>6543</v>
      </c>
      <c r="F83">
        <v>6.1</v>
      </c>
      <c r="G83" s="10">
        <v>7.75430300256783E-4</v>
      </c>
    </row>
    <row r="84" spans="1:7" x14ac:dyDescent="0.25">
      <c r="A84" s="2" t="s">
        <v>393</v>
      </c>
      <c r="B84" s="2">
        <v>7.6</v>
      </c>
      <c r="E84" s="4" t="s">
        <v>13014</v>
      </c>
      <c r="F84">
        <v>6.1</v>
      </c>
      <c r="G84" s="10">
        <v>1.9385757506419575E-4</v>
      </c>
    </row>
    <row r="85" spans="1:7" x14ac:dyDescent="0.25">
      <c r="A85" s="2" t="s">
        <v>397</v>
      </c>
      <c r="B85" s="2">
        <v>4.5</v>
      </c>
      <c r="E85" s="4" t="s">
        <v>10466</v>
      </c>
      <c r="F85">
        <v>6.2</v>
      </c>
      <c r="G85" s="10">
        <v>1.9703556809803503E-4</v>
      </c>
    </row>
    <row r="86" spans="1:7" x14ac:dyDescent="0.25">
      <c r="A86" s="2" t="s">
        <v>404</v>
      </c>
      <c r="B86" s="2">
        <v>6.3</v>
      </c>
      <c r="E86" s="4" t="s">
        <v>6834</v>
      </c>
      <c r="F86">
        <v>6.5666666666666673</v>
      </c>
      <c r="G86" s="10">
        <v>6.2606462766633727E-4</v>
      </c>
    </row>
    <row r="87" spans="1:7" x14ac:dyDescent="0.25">
      <c r="A87" s="2" t="s">
        <v>156</v>
      </c>
      <c r="B87" s="2">
        <v>7.8</v>
      </c>
      <c r="E87" s="4" t="s">
        <v>10913</v>
      </c>
      <c r="F87">
        <v>7</v>
      </c>
      <c r="G87" s="10">
        <v>2.2245951236874923E-4</v>
      </c>
    </row>
    <row r="88" spans="1:7" x14ac:dyDescent="0.25">
      <c r="A88" s="2" t="s">
        <v>411</v>
      </c>
      <c r="B88" s="2">
        <v>6.4</v>
      </c>
      <c r="E88" s="4" t="s">
        <v>9100</v>
      </c>
      <c r="F88">
        <v>6</v>
      </c>
      <c r="G88" s="10">
        <v>1.906795820303565E-4</v>
      </c>
    </row>
    <row r="89" spans="1:7" x14ac:dyDescent="0.25">
      <c r="A89" s="2" t="s">
        <v>416</v>
      </c>
      <c r="B89" s="2">
        <v>6.5</v>
      </c>
      <c r="E89" s="4" t="s">
        <v>1867</v>
      </c>
      <c r="F89">
        <v>4.4000000000000004</v>
      </c>
      <c r="G89" s="10">
        <v>1.398316934889281E-4</v>
      </c>
    </row>
    <row r="90" spans="1:7" x14ac:dyDescent="0.25">
      <c r="A90" s="2" t="s">
        <v>421</v>
      </c>
      <c r="B90" s="2">
        <v>7.9</v>
      </c>
      <c r="E90" s="4" t="s">
        <v>7423</v>
      </c>
      <c r="F90">
        <v>6.2</v>
      </c>
      <c r="G90" s="10">
        <v>1.9703556809803503E-4</v>
      </c>
    </row>
    <row r="91" spans="1:7" x14ac:dyDescent="0.25">
      <c r="A91" s="2" t="s">
        <v>427</v>
      </c>
      <c r="B91" s="2">
        <v>7.8</v>
      </c>
      <c r="E91" s="4" t="s">
        <v>11194</v>
      </c>
      <c r="F91">
        <v>7.3</v>
      </c>
      <c r="G91" s="10">
        <v>2.3199349147026704E-4</v>
      </c>
    </row>
    <row r="92" spans="1:7" x14ac:dyDescent="0.25">
      <c r="A92" s="2" t="s">
        <v>302</v>
      </c>
      <c r="B92" s="2">
        <v>6.6</v>
      </c>
      <c r="E92" s="4" t="s">
        <v>1834</v>
      </c>
      <c r="F92">
        <v>6.6</v>
      </c>
      <c r="G92" s="10">
        <v>2.0974754023339213E-4</v>
      </c>
    </row>
    <row r="93" spans="1:7" x14ac:dyDescent="0.25">
      <c r="A93" s="2" t="s">
        <v>297</v>
      </c>
      <c r="B93" s="2">
        <v>5.5</v>
      </c>
      <c r="E93" s="4" t="s">
        <v>3461</v>
      </c>
      <c r="F93">
        <v>8.1</v>
      </c>
      <c r="G93" s="10">
        <v>2.5741743574098124E-4</v>
      </c>
    </row>
    <row r="94" spans="1:7" x14ac:dyDescent="0.25">
      <c r="A94" s="2" t="s">
        <v>441</v>
      </c>
      <c r="B94" s="2">
        <v>8.1999999999999993</v>
      </c>
      <c r="E94" s="4" t="s">
        <v>104</v>
      </c>
      <c r="F94">
        <v>7.08</v>
      </c>
      <c r="G94" s="10">
        <v>1.1250095339791033E-3</v>
      </c>
    </row>
    <row r="95" spans="1:7" x14ac:dyDescent="0.25">
      <c r="A95" s="2" t="s">
        <v>446</v>
      </c>
      <c r="B95" s="2">
        <v>6.4</v>
      </c>
      <c r="E95" s="4" t="s">
        <v>3278</v>
      </c>
      <c r="F95">
        <v>4.8</v>
      </c>
      <c r="G95" s="10">
        <v>3.0508733124857035E-4</v>
      </c>
    </row>
    <row r="96" spans="1:7" x14ac:dyDescent="0.25">
      <c r="A96" s="2" t="s">
        <v>451</v>
      </c>
      <c r="B96" s="2">
        <v>8.1</v>
      </c>
      <c r="E96" s="4" t="s">
        <v>13976</v>
      </c>
      <c r="F96">
        <v>6.65</v>
      </c>
      <c r="G96" s="10">
        <v>4.2267307350062359E-4</v>
      </c>
    </row>
    <row r="97" spans="1:7" x14ac:dyDescent="0.25">
      <c r="A97" s="2" t="s">
        <v>45</v>
      </c>
      <c r="B97" s="2">
        <v>8.6</v>
      </c>
      <c r="E97" s="4" t="s">
        <v>9343</v>
      </c>
      <c r="F97">
        <v>6.8</v>
      </c>
      <c r="G97" s="10">
        <v>2.1610352630107069E-4</v>
      </c>
    </row>
    <row r="98" spans="1:7" x14ac:dyDescent="0.25">
      <c r="A98" s="2" t="s">
        <v>45</v>
      </c>
      <c r="B98" s="2">
        <v>8.8000000000000007</v>
      </c>
      <c r="E98" s="4" t="s">
        <v>1575</v>
      </c>
      <c r="F98">
        <v>6.5</v>
      </c>
      <c r="G98" s="10">
        <v>8.262781887982115E-4</v>
      </c>
    </row>
    <row r="99" spans="1:7" x14ac:dyDescent="0.25">
      <c r="A99" s="2" t="s">
        <v>460</v>
      </c>
      <c r="B99" s="2">
        <v>8.1999999999999993</v>
      </c>
      <c r="E99" s="4" t="s">
        <v>5200</v>
      </c>
      <c r="F99">
        <v>6.85</v>
      </c>
      <c r="G99" s="10">
        <v>4.3538504563598061E-4</v>
      </c>
    </row>
    <row r="100" spans="1:7" x14ac:dyDescent="0.25">
      <c r="A100" s="2" t="s">
        <v>121</v>
      </c>
      <c r="B100" s="2">
        <v>7.9</v>
      </c>
      <c r="E100" s="4" t="s">
        <v>6859</v>
      </c>
      <c r="F100">
        <v>6</v>
      </c>
      <c r="G100" s="10">
        <v>1.906795820303565E-4</v>
      </c>
    </row>
    <row r="101" spans="1:7" x14ac:dyDescent="0.25">
      <c r="A101" s="2" t="s">
        <v>344</v>
      </c>
      <c r="B101" s="2">
        <v>6.7</v>
      </c>
      <c r="E101" s="4" t="s">
        <v>10506</v>
      </c>
      <c r="F101">
        <v>6.1</v>
      </c>
      <c r="G101" s="10">
        <v>3.877151501283915E-4</v>
      </c>
    </row>
    <row r="102" spans="1:7" x14ac:dyDescent="0.25">
      <c r="A102" s="2" t="s">
        <v>471</v>
      </c>
      <c r="B102" s="2">
        <v>7.8</v>
      </c>
      <c r="E102" s="4" t="s">
        <v>6446</v>
      </c>
      <c r="F102">
        <v>6.15</v>
      </c>
      <c r="G102" s="10">
        <v>7.8178628632446167E-4</v>
      </c>
    </row>
    <row r="103" spans="1:7" x14ac:dyDescent="0.25">
      <c r="A103" s="2" t="s">
        <v>476</v>
      </c>
      <c r="B103" s="2">
        <v>7.8</v>
      </c>
      <c r="E103" s="4" t="s">
        <v>13703</v>
      </c>
      <c r="F103">
        <v>7.7</v>
      </c>
      <c r="G103" s="10">
        <v>2.4470546360562417E-4</v>
      </c>
    </row>
    <row r="104" spans="1:7" x14ac:dyDescent="0.25">
      <c r="A104" s="2" t="s">
        <v>478</v>
      </c>
      <c r="B104" s="2">
        <v>6.6</v>
      </c>
      <c r="E104" s="4" t="s">
        <v>13547</v>
      </c>
      <c r="F104">
        <v>4.4000000000000004</v>
      </c>
      <c r="G104" s="10">
        <v>1.398316934889281E-4</v>
      </c>
    </row>
    <row r="105" spans="1:7" x14ac:dyDescent="0.25">
      <c r="A105" s="2" t="s">
        <v>483</v>
      </c>
      <c r="B105" s="2">
        <v>6.1</v>
      </c>
      <c r="E105" s="4" t="s">
        <v>6723</v>
      </c>
      <c r="F105">
        <v>6.3</v>
      </c>
      <c r="G105" s="10">
        <v>2.0021356113187431E-4</v>
      </c>
    </row>
    <row r="106" spans="1:7" x14ac:dyDescent="0.25">
      <c r="A106" s="2" t="s">
        <v>488</v>
      </c>
      <c r="B106" s="2">
        <v>5.6</v>
      </c>
      <c r="E106" s="4" t="s">
        <v>13924</v>
      </c>
      <c r="F106">
        <v>7.3</v>
      </c>
      <c r="G106" s="10">
        <v>2.3199349147026704E-4</v>
      </c>
    </row>
    <row r="107" spans="1:7" x14ac:dyDescent="0.25">
      <c r="A107" s="2" t="s">
        <v>493</v>
      </c>
      <c r="B107" s="2">
        <v>6.4</v>
      </c>
      <c r="E107" s="4" t="s">
        <v>5545</v>
      </c>
      <c r="F107">
        <v>4.3</v>
      </c>
      <c r="G107" s="10">
        <v>1.3665370045508882E-4</v>
      </c>
    </row>
    <row r="108" spans="1:7" x14ac:dyDescent="0.25">
      <c r="A108" s="2" t="s">
        <v>495</v>
      </c>
      <c r="B108" s="2">
        <v>6.1</v>
      </c>
      <c r="E108" s="4" t="s">
        <v>3299</v>
      </c>
      <c r="F108">
        <v>6.88</v>
      </c>
      <c r="G108" s="10">
        <v>1.0932296036407106E-3</v>
      </c>
    </row>
    <row r="109" spans="1:7" x14ac:dyDescent="0.25">
      <c r="A109" s="2" t="s">
        <v>500</v>
      </c>
      <c r="B109" s="2">
        <v>7.3</v>
      </c>
      <c r="E109" s="4" t="s">
        <v>52</v>
      </c>
      <c r="F109">
        <v>7.7333333333333334</v>
      </c>
      <c r="G109" s="10">
        <v>7.3729438385071173E-4</v>
      </c>
    </row>
    <row r="110" spans="1:7" x14ac:dyDescent="0.25">
      <c r="A110" s="2" t="s">
        <v>505</v>
      </c>
      <c r="B110" s="2">
        <v>6.6</v>
      </c>
      <c r="E110" s="4" t="s">
        <v>12487</v>
      </c>
      <c r="F110">
        <v>7</v>
      </c>
      <c r="G110" s="10">
        <v>2.2245951236874923E-4</v>
      </c>
    </row>
    <row r="111" spans="1:7" x14ac:dyDescent="0.25">
      <c r="A111" s="2" t="s">
        <v>509</v>
      </c>
      <c r="B111" s="2">
        <v>6.3</v>
      </c>
      <c r="E111" s="4" t="s">
        <v>8893</v>
      </c>
      <c r="F111">
        <v>5.8</v>
      </c>
      <c r="G111" s="10">
        <v>1.8432359596267793E-4</v>
      </c>
    </row>
    <row r="112" spans="1:7" x14ac:dyDescent="0.25">
      <c r="A112" s="2" t="s">
        <v>195</v>
      </c>
      <c r="B112" s="2">
        <v>6.1</v>
      </c>
      <c r="E112" s="4" t="s">
        <v>3368</v>
      </c>
      <c r="F112">
        <v>5.5</v>
      </c>
      <c r="G112" s="10">
        <v>1.7478961686116012E-4</v>
      </c>
    </row>
    <row r="113" spans="1:7" x14ac:dyDescent="0.25">
      <c r="A113" s="2" t="s">
        <v>195</v>
      </c>
      <c r="B113" s="2">
        <v>7.1</v>
      </c>
      <c r="E113" s="4" t="s">
        <v>1490</v>
      </c>
      <c r="F113">
        <v>5.35</v>
      </c>
      <c r="G113" s="10">
        <v>3.4004525462080239E-4</v>
      </c>
    </row>
    <row r="114" spans="1:7" x14ac:dyDescent="0.25">
      <c r="A114" s="2" t="s">
        <v>521</v>
      </c>
      <c r="B114" s="2">
        <v>5.5</v>
      </c>
      <c r="E114" s="4" t="s">
        <v>7697</v>
      </c>
      <c r="F114">
        <v>8</v>
      </c>
      <c r="G114" s="10">
        <v>2.5423944270714201E-4</v>
      </c>
    </row>
    <row r="115" spans="1:7" x14ac:dyDescent="0.25">
      <c r="A115" s="2" t="s">
        <v>75</v>
      </c>
      <c r="B115" s="2">
        <v>7.5</v>
      </c>
      <c r="E115" s="4" t="s">
        <v>10829</v>
      </c>
      <c r="F115">
        <v>7.5</v>
      </c>
      <c r="G115" s="10">
        <v>2.3834947753794561E-4</v>
      </c>
    </row>
    <row r="116" spans="1:7" x14ac:dyDescent="0.25">
      <c r="A116" s="2" t="s">
        <v>258</v>
      </c>
      <c r="B116" s="2">
        <v>7.6</v>
      </c>
      <c r="E116" s="4" t="s">
        <v>2185</v>
      </c>
      <c r="F116">
        <v>5.26</v>
      </c>
      <c r="G116" s="10">
        <v>8.3581216789972929E-4</v>
      </c>
    </row>
    <row r="117" spans="1:7" x14ac:dyDescent="0.25">
      <c r="A117" s="2" t="s">
        <v>159</v>
      </c>
      <c r="B117" s="2">
        <v>6.4</v>
      </c>
      <c r="E117" s="4" t="s">
        <v>5153</v>
      </c>
      <c r="F117">
        <v>6.1</v>
      </c>
      <c r="G117" s="10">
        <v>3.877151501283915E-4</v>
      </c>
    </row>
    <row r="118" spans="1:7" x14ac:dyDescent="0.25">
      <c r="A118" s="2" t="s">
        <v>478</v>
      </c>
      <c r="B118" s="2">
        <v>7.2</v>
      </c>
      <c r="E118" s="4" t="s">
        <v>3175</v>
      </c>
      <c r="F118">
        <v>5.7666666666666666</v>
      </c>
      <c r="G118" s="10">
        <v>1.099585589708389E-3</v>
      </c>
    </row>
    <row r="119" spans="1:7" x14ac:dyDescent="0.25">
      <c r="A119" s="2" t="s">
        <v>179</v>
      </c>
      <c r="B119" s="2">
        <v>6.7</v>
      </c>
      <c r="E119" s="4" t="s">
        <v>8942</v>
      </c>
      <c r="F119">
        <v>6.7</v>
      </c>
      <c r="G119" s="10">
        <v>2.1292553326723141E-4</v>
      </c>
    </row>
    <row r="120" spans="1:7" x14ac:dyDescent="0.25">
      <c r="A120" s="2" t="s">
        <v>416</v>
      </c>
      <c r="B120" s="2">
        <v>8</v>
      </c>
      <c r="E120" s="4" t="s">
        <v>2000</v>
      </c>
      <c r="F120">
        <v>6.25</v>
      </c>
      <c r="G120" s="10">
        <v>1.1917473876897281E-3</v>
      </c>
    </row>
    <row r="121" spans="1:7" x14ac:dyDescent="0.25">
      <c r="A121" s="2" t="s">
        <v>45</v>
      </c>
      <c r="B121" s="2">
        <v>8.3000000000000007</v>
      </c>
      <c r="E121" s="4" t="s">
        <v>719</v>
      </c>
      <c r="F121">
        <v>7.2500000000000009</v>
      </c>
      <c r="G121" s="10">
        <v>1.8432359596267797E-3</v>
      </c>
    </row>
    <row r="122" spans="1:7" x14ac:dyDescent="0.25">
      <c r="A122" s="2" t="s">
        <v>546</v>
      </c>
      <c r="B122" s="2">
        <v>6.7</v>
      </c>
      <c r="E122" s="4" t="s">
        <v>3188</v>
      </c>
      <c r="F122">
        <v>5</v>
      </c>
      <c r="G122" s="10">
        <v>3.1779930338392747E-4</v>
      </c>
    </row>
    <row r="123" spans="1:7" x14ac:dyDescent="0.25">
      <c r="A123" s="2" t="s">
        <v>552</v>
      </c>
      <c r="B123" s="2">
        <v>5.9</v>
      </c>
      <c r="E123" s="4" t="s">
        <v>390</v>
      </c>
      <c r="F123">
        <v>6</v>
      </c>
      <c r="G123" s="10">
        <v>7.6271832812142598E-4</v>
      </c>
    </row>
    <row r="124" spans="1:7" x14ac:dyDescent="0.25">
      <c r="A124" s="2" t="s">
        <v>557</v>
      </c>
      <c r="B124" s="2">
        <v>6.7</v>
      </c>
      <c r="E124" s="4" t="s">
        <v>6699</v>
      </c>
      <c r="F124">
        <v>7</v>
      </c>
      <c r="G124" s="10">
        <v>2.2245951236874923E-4</v>
      </c>
    </row>
    <row r="125" spans="1:7" x14ac:dyDescent="0.25">
      <c r="A125" s="2" t="s">
        <v>308</v>
      </c>
      <c r="B125" s="2">
        <v>6.7</v>
      </c>
      <c r="E125" s="4" t="s">
        <v>9309</v>
      </c>
      <c r="F125">
        <v>7.2</v>
      </c>
      <c r="G125" s="10">
        <v>2.2881549843642779E-4</v>
      </c>
    </row>
    <row r="126" spans="1:7" x14ac:dyDescent="0.25">
      <c r="A126" s="2" t="s">
        <v>564</v>
      </c>
      <c r="B126" s="2">
        <v>7.6</v>
      </c>
      <c r="E126" s="4" t="s">
        <v>12954</v>
      </c>
      <c r="F126">
        <v>5.3</v>
      </c>
      <c r="G126" s="10">
        <v>1.6843363079348155E-4</v>
      </c>
    </row>
    <row r="127" spans="1:7" x14ac:dyDescent="0.25">
      <c r="A127" s="2" t="s">
        <v>308</v>
      </c>
      <c r="B127" s="2">
        <v>7.2</v>
      </c>
      <c r="E127" s="4" t="s">
        <v>12312</v>
      </c>
      <c r="F127">
        <v>7.9</v>
      </c>
      <c r="G127" s="10">
        <v>2.5106144967330273E-4</v>
      </c>
    </row>
    <row r="128" spans="1:7" x14ac:dyDescent="0.25">
      <c r="A128" s="2" t="s">
        <v>505</v>
      </c>
      <c r="B128" s="2">
        <v>7.1</v>
      </c>
      <c r="E128" s="4" t="s">
        <v>3766</v>
      </c>
      <c r="F128">
        <v>4</v>
      </c>
      <c r="G128" s="10">
        <v>1.2711972135357101E-4</v>
      </c>
    </row>
    <row r="129" spans="1:7" x14ac:dyDescent="0.25">
      <c r="A129" s="2" t="s">
        <v>576</v>
      </c>
      <c r="B129" s="2">
        <v>8.1</v>
      </c>
      <c r="E129" s="4" t="s">
        <v>3818</v>
      </c>
      <c r="F129">
        <v>6.0400000000000009</v>
      </c>
      <c r="G129" s="10">
        <v>9.597538962194611E-4</v>
      </c>
    </row>
    <row r="130" spans="1:7" x14ac:dyDescent="0.25">
      <c r="A130" s="2" t="s">
        <v>579</v>
      </c>
      <c r="B130" s="2">
        <v>6.7</v>
      </c>
      <c r="E130" s="4" t="s">
        <v>6079</v>
      </c>
      <c r="F130">
        <v>6.45</v>
      </c>
      <c r="G130" s="10">
        <v>4.0996110136526647E-4</v>
      </c>
    </row>
    <row r="131" spans="1:7" x14ac:dyDescent="0.25">
      <c r="A131" s="2" t="s">
        <v>584</v>
      </c>
      <c r="B131" s="2">
        <v>7</v>
      </c>
      <c r="E131" s="4" t="s">
        <v>6466</v>
      </c>
      <c r="F131">
        <v>5.3</v>
      </c>
      <c r="G131" s="10">
        <v>1.6843363079348155E-4</v>
      </c>
    </row>
    <row r="132" spans="1:7" x14ac:dyDescent="0.25">
      <c r="A132" s="2" t="s">
        <v>586</v>
      </c>
      <c r="B132" s="2">
        <v>6.9</v>
      </c>
      <c r="E132" s="4" t="s">
        <v>10905</v>
      </c>
      <c r="F132">
        <v>3.3</v>
      </c>
      <c r="G132" s="10">
        <v>1.0487377011669606E-4</v>
      </c>
    </row>
    <row r="133" spans="1:7" x14ac:dyDescent="0.25">
      <c r="A133" s="2" t="s">
        <v>591</v>
      </c>
      <c r="B133" s="2">
        <v>5.0999999999999996</v>
      </c>
      <c r="E133" s="4" t="s">
        <v>2819</v>
      </c>
      <c r="F133">
        <v>5.9</v>
      </c>
      <c r="G133" s="10">
        <v>1.8750158899651721E-4</v>
      </c>
    </row>
    <row r="134" spans="1:7" x14ac:dyDescent="0.25">
      <c r="A134" s="2" t="s">
        <v>597</v>
      </c>
      <c r="B134" s="2">
        <v>5.8</v>
      </c>
      <c r="E134" s="4" t="s">
        <v>11146</v>
      </c>
      <c r="F134">
        <v>5.3</v>
      </c>
      <c r="G134" s="10">
        <v>1.6843363079348155E-4</v>
      </c>
    </row>
    <row r="135" spans="1:7" x14ac:dyDescent="0.25">
      <c r="A135" s="2" t="s">
        <v>179</v>
      </c>
      <c r="B135" s="2">
        <v>6.2</v>
      </c>
      <c r="E135" s="4" t="s">
        <v>6837</v>
      </c>
      <c r="F135">
        <v>6.7</v>
      </c>
      <c r="G135" s="10">
        <v>2.1292553326723141E-4</v>
      </c>
    </row>
    <row r="136" spans="1:7" x14ac:dyDescent="0.25">
      <c r="A136" s="2" t="s">
        <v>603</v>
      </c>
      <c r="B136" s="2">
        <v>7.4</v>
      </c>
      <c r="E136" s="4" t="s">
        <v>1702</v>
      </c>
      <c r="F136">
        <v>7.3</v>
      </c>
      <c r="G136" s="10">
        <v>6.9598047441080113E-4</v>
      </c>
    </row>
    <row r="137" spans="1:7" x14ac:dyDescent="0.25">
      <c r="A137" s="2" t="s">
        <v>608</v>
      </c>
      <c r="B137" s="2">
        <v>5.8</v>
      </c>
      <c r="E137" s="4" t="s">
        <v>11583</v>
      </c>
      <c r="F137">
        <v>5.5</v>
      </c>
      <c r="G137" s="10">
        <v>1.7478961686116012E-4</v>
      </c>
    </row>
    <row r="138" spans="1:7" x14ac:dyDescent="0.25">
      <c r="A138" s="2" t="s">
        <v>75</v>
      </c>
      <c r="B138" s="2">
        <v>6.6</v>
      </c>
      <c r="E138" s="4" t="s">
        <v>12591</v>
      </c>
      <c r="F138">
        <v>7.6</v>
      </c>
      <c r="G138" s="10">
        <v>2.4152747057178489E-4</v>
      </c>
    </row>
    <row r="139" spans="1:7" x14ac:dyDescent="0.25">
      <c r="A139" s="2" t="s">
        <v>613</v>
      </c>
      <c r="B139" s="2">
        <v>6.2</v>
      </c>
      <c r="E139" s="4" t="s">
        <v>156</v>
      </c>
      <c r="F139">
        <v>7</v>
      </c>
      <c r="G139" s="10">
        <v>8.8983804947499691E-4</v>
      </c>
    </row>
    <row r="140" spans="1:7" x14ac:dyDescent="0.25">
      <c r="A140" s="2" t="s">
        <v>618</v>
      </c>
      <c r="B140" s="2">
        <v>7.3</v>
      </c>
      <c r="E140" s="4" t="s">
        <v>7735</v>
      </c>
      <c r="F140">
        <v>5.8</v>
      </c>
      <c r="G140" s="10">
        <v>1.8432359596267793E-4</v>
      </c>
    </row>
    <row r="141" spans="1:7" x14ac:dyDescent="0.25">
      <c r="A141" s="2" t="s">
        <v>621</v>
      </c>
      <c r="B141" s="2">
        <v>4.2</v>
      </c>
      <c r="E141" s="4" t="s">
        <v>14084</v>
      </c>
      <c r="F141">
        <v>7.8</v>
      </c>
      <c r="G141" s="10">
        <v>2.4788345663946345E-4</v>
      </c>
    </row>
    <row r="142" spans="1:7" x14ac:dyDescent="0.25">
      <c r="A142" s="2" t="s">
        <v>244</v>
      </c>
      <c r="B142" s="2">
        <v>6.9</v>
      </c>
      <c r="E142" s="4" t="s">
        <v>1976</v>
      </c>
      <c r="F142">
        <v>6.9375000000000009</v>
      </c>
      <c r="G142" s="10">
        <v>1.7637861337807977E-3</v>
      </c>
    </row>
    <row r="143" spans="1:7" x14ac:dyDescent="0.25">
      <c r="A143" s="2" t="s">
        <v>297</v>
      </c>
      <c r="B143" s="2">
        <v>6.4</v>
      </c>
      <c r="E143" s="4" t="s">
        <v>6380</v>
      </c>
      <c r="F143">
        <v>6.9333333333333336</v>
      </c>
      <c r="G143" s="10">
        <v>6.610225510385692E-4</v>
      </c>
    </row>
    <row r="144" spans="1:7" x14ac:dyDescent="0.25">
      <c r="A144" s="2" t="s">
        <v>631</v>
      </c>
      <c r="B144" s="2">
        <v>5.4</v>
      </c>
      <c r="E144" s="4" t="s">
        <v>8281</v>
      </c>
      <c r="F144">
        <v>7.1</v>
      </c>
      <c r="G144" s="10">
        <v>2.2563750540258851E-4</v>
      </c>
    </row>
    <row r="145" spans="1:7" x14ac:dyDescent="0.25">
      <c r="A145" s="2" t="s">
        <v>636</v>
      </c>
      <c r="B145" s="2">
        <v>6.7</v>
      </c>
      <c r="E145" s="4" t="s">
        <v>7674</v>
      </c>
      <c r="F145">
        <v>6.3</v>
      </c>
      <c r="G145" s="10">
        <v>2.0021356113187431E-4</v>
      </c>
    </row>
    <row r="146" spans="1:7" x14ac:dyDescent="0.25">
      <c r="A146" s="2" t="s">
        <v>639</v>
      </c>
      <c r="B146" s="2">
        <v>5.8</v>
      </c>
      <c r="E146" s="4" t="s">
        <v>10953</v>
      </c>
      <c r="F146">
        <v>3.1</v>
      </c>
      <c r="G146" s="10">
        <v>9.8517784049017516E-5</v>
      </c>
    </row>
    <row r="147" spans="1:7" x14ac:dyDescent="0.25">
      <c r="A147" s="2" t="s">
        <v>643</v>
      </c>
      <c r="B147" s="2">
        <v>6.9</v>
      </c>
      <c r="E147" s="4" t="s">
        <v>1846</v>
      </c>
      <c r="F147">
        <v>5.7</v>
      </c>
      <c r="G147" s="10">
        <v>1.8114560292883868E-4</v>
      </c>
    </row>
    <row r="148" spans="1:7" x14ac:dyDescent="0.25">
      <c r="A148" s="2" t="s">
        <v>488</v>
      </c>
      <c r="B148" s="2">
        <v>7.2</v>
      </c>
      <c r="E148" s="4" t="s">
        <v>8978</v>
      </c>
      <c r="F148">
        <v>6</v>
      </c>
      <c r="G148" s="10">
        <v>1.906795820303565E-4</v>
      </c>
    </row>
    <row r="149" spans="1:7" x14ac:dyDescent="0.25">
      <c r="A149" s="2" t="s">
        <v>546</v>
      </c>
      <c r="B149" s="2">
        <v>6.9</v>
      </c>
      <c r="E149" s="4" t="s">
        <v>11691</v>
      </c>
      <c r="F149">
        <v>8</v>
      </c>
      <c r="G149" s="10">
        <v>2.5423944270714201E-4</v>
      </c>
    </row>
    <row r="150" spans="1:7" x14ac:dyDescent="0.25">
      <c r="A150" s="2" t="s">
        <v>653</v>
      </c>
      <c r="B150" s="2">
        <v>6.1</v>
      </c>
      <c r="E150" s="4" t="s">
        <v>13305</v>
      </c>
      <c r="F150">
        <v>5.8</v>
      </c>
      <c r="G150" s="10">
        <v>1.8432359596267793E-4</v>
      </c>
    </row>
    <row r="151" spans="1:7" x14ac:dyDescent="0.25">
      <c r="A151" s="2" t="s">
        <v>658</v>
      </c>
      <c r="B151" s="2">
        <v>5.5</v>
      </c>
      <c r="E151" s="4" t="s">
        <v>9147</v>
      </c>
      <c r="F151">
        <v>6.5</v>
      </c>
      <c r="G151" s="10">
        <v>2.0656954719955287E-4</v>
      </c>
    </row>
    <row r="152" spans="1:7" x14ac:dyDescent="0.25">
      <c r="A152" s="2" t="s">
        <v>195</v>
      </c>
      <c r="B152" s="2">
        <v>6.6</v>
      </c>
      <c r="E152" s="4" t="s">
        <v>9668</v>
      </c>
      <c r="F152">
        <v>7</v>
      </c>
      <c r="G152" s="10">
        <v>2.2245951236874923E-4</v>
      </c>
    </row>
    <row r="153" spans="1:7" x14ac:dyDescent="0.25">
      <c r="A153" s="2" t="s">
        <v>115</v>
      </c>
      <c r="B153" s="2">
        <v>6.1</v>
      </c>
      <c r="E153" s="4" t="s">
        <v>4838</v>
      </c>
      <c r="F153">
        <v>6.6</v>
      </c>
      <c r="G153" s="10">
        <v>4.1949508046678426E-4</v>
      </c>
    </row>
    <row r="154" spans="1:7" x14ac:dyDescent="0.25">
      <c r="A154" s="2" t="s">
        <v>302</v>
      </c>
      <c r="B154" s="2">
        <v>6.3</v>
      </c>
      <c r="E154" s="4" t="s">
        <v>12241</v>
      </c>
      <c r="F154">
        <v>3.3</v>
      </c>
      <c r="G154" s="10">
        <v>1.0487377011669606E-4</v>
      </c>
    </row>
    <row r="155" spans="1:7" x14ac:dyDescent="0.25">
      <c r="A155" s="2" t="s">
        <v>673</v>
      </c>
      <c r="B155" s="2">
        <v>7.2</v>
      </c>
      <c r="E155" s="4" t="s">
        <v>8867</v>
      </c>
      <c r="F155">
        <v>3.5</v>
      </c>
      <c r="G155" s="10">
        <v>1.1122975618437461E-4</v>
      </c>
    </row>
    <row r="156" spans="1:7" x14ac:dyDescent="0.25">
      <c r="A156" s="2" t="s">
        <v>416</v>
      </c>
      <c r="B156" s="2">
        <v>7.4</v>
      </c>
      <c r="E156" s="4" t="s">
        <v>3806</v>
      </c>
      <c r="F156">
        <v>6.6</v>
      </c>
      <c r="G156" s="10">
        <v>2.0974754023339213E-4</v>
      </c>
    </row>
    <row r="157" spans="1:7" x14ac:dyDescent="0.25">
      <c r="A157" s="2" t="s">
        <v>678</v>
      </c>
      <c r="B157" s="2">
        <v>7.3</v>
      </c>
      <c r="E157" s="4" t="s">
        <v>12809</v>
      </c>
      <c r="F157">
        <v>8.4</v>
      </c>
      <c r="G157" s="10">
        <v>2.6695141484249908E-4</v>
      </c>
    </row>
    <row r="158" spans="1:7" x14ac:dyDescent="0.25">
      <c r="A158" s="2" t="s">
        <v>682</v>
      </c>
      <c r="B158" s="2">
        <v>6.1</v>
      </c>
      <c r="E158" s="4" t="s">
        <v>14067</v>
      </c>
      <c r="F158">
        <v>6.4</v>
      </c>
      <c r="G158" s="10">
        <v>2.0339155416571359E-4</v>
      </c>
    </row>
    <row r="159" spans="1:7" x14ac:dyDescent="0.25">
      <c r="A159" s="2" t="s">
        <v>688</v>
      </c>
      <c r="B159" s="2">
        <v>7.7</v>
      </c>
      <c r="E159" s="4" t="s">
        <v>1273</v>
      </c>
      <c r="F159">
        <v>6.8</v>
      </c>
      <c r="G159" s="10">
        <v>2.1610352630107069E-4</v>
      </c>
    </row>
    <row r="160" spans="1:7" x14ac:dyDescent="0.25">
      <c r="A160" s="2" t="s">
        <v>133</v>
      </c>
      <c r="B160" s="2">
        <v>6.1</v>
      </c>
      <c r="E160" s="4" t="s">
        <v>9980</v>
      </c>
      <c r="F160">
        <v>4.3</v>
      </c>
      <c r="G160" s="10">
        <v>1.3665370045508882E-4</v>
      </c>
    </row>
    <row r="161" spans="1:7" x14ac:dyDescent="0.25">
      <c r="A161" s="2" t="s">
        <v>244</v>
      </c>
      <c r="B161" s="2">
        <v>8</v>
      </c>
      <c r="E161" s="4" t="s">
        <v>5165</v>
      </c>
      <c r="F161">
        <v>6.8833333333333337</v>
      </c>
      <c r="G161" s="10">
        <v>1.3125111229756207E-3</v>
      </c>
    </row>
    <row r="162" spans="1:7" x14ac:dyDescent="0.25">
      <c r="A162" s="2" t="s">
        <v>58</v>
      </c>
      <c r="B162" s="2">
        <v>7.3</v>
      </c>
      <c r="E162" s="4" t="s">
        <v>6911</v>
      </c>
      <c r="F162">
        <v>6.7</v>
      </c>
      <c r="G162" s="10">
        <v>2.1292553326723141E-4</v>
      </c>
    </row>
    <row r="163" spans="1:7" x14ac:dyDescent="0.25">
      <c r="A163" s="2" t="s">
        <v>441</v>
      </c>
      <c r="B163" s="2">
        <v>7.9</v>
      </c>
      <c r="E163" s="4" t="s">
        <v>6337</v>
      </c>
      <c r="F163">
        <v>7</v>
      </c>
      <c r="G163" s="10">
        <v>4.4491902473749845E-4</v>
      </c>
    </row>
    <row r="164" spans="1:7" x14ac:dyDescent="0.25">
      <c r="A164" s="2" t="s">
        <v>702</v>
      </c>
      <c r="B164" s="2">
        <v>5.5</v>
      </c>
      <c r="E164" s="4" t="s">
        <v>10932</v>
      </c>
      <c r="F164">
        <v>5.5</v>
      </c>
      <c r="G164" s="10">
        <v>1.7478961686116012E-4</v>
      </c>
    </row>
    <row r="165" spans="1:7" x14ac:dyDescent="0.25">
      <c r="A165" s="2" t="s">
        <v>344</v>
      </c>
      <c r="B165" s="2">
        <v>5</v>
      </c>
      <c r="E165" s="4" t="s">
        <v>9177</v>
      </c>
      <c r="F165">
        <v>6.9</v>
      </c>
      <c r="G165" s="10">
        <v>2.1928151933490997E-4</v>
      </c>
    </row>
    <row r="166" spans="1:7" x14ac:dyDescent="0.25">
      <c r="A166" s="2" t="s">
        <v>81</v>
      </c>
      <c r="B166" s="2">
        <v>7.7</v>
      </c>
      <c r="E166" s="4" t="s">
        <v>2615</v>
      </c>
      <c r="F166">
        <v>5.9</v>
      </c>
      <c r="G166" s="10">
        <v>1.8750158899651721E-4</v>
      </c>
    </row>
    <row r="167" spans="1:7" x14ac:dyDescent="0.25">
      <c r="A167" s="2" t="s">
        <v>715</v>
      </c>
      <c r="B167" s="2">
        <v>6.6</v>
      </c>
      <c r="E167" s="4" t="s">
        <v>13412</v>
      </c>
      <c r="F167">
        <v>3.2</v>
      </c>
      <c r="G167" s="10">
        <v>1.016957770828568E-4</v>
      </c>
    </row>
    <row r="168" spans="1:7" x14ac:dyDescent="0.25">
      <c r="A168" s="2" t="s">
        <v>719</v>
      </c>
      <c r="B168" s="2">
        <v>5.7</v>
      </c>
      <c r="E168" s="4" t="s">
        <v>2419</v>
      </c>
      <c r="F168">
        <v>6.7666666666666666</v>
      </c>
      <c r="G168" s="10">
        <v>6.4513258586937285E-4</v>
      </c>
    </row>
    <row r="169" spans="1:7" x14ac:dyDescent="0.25">
      <c r="A169" s="2" t="s">
        <v>724</v>
      </c>
      <c r="B169" s="2">
        <v>5.8</v>
      </c>
      <c r="E169" s="4" t="s">
        <v>3286</v>
      </c>
      <c r="F169">
        <v>6.0333333333333341</v>
      </c>
      <c r="G169" s="10">
        <v>5.7521673912490877E-4</v>
      </c>
    </row>
    <row r="170" spans="1:7" x14ac:dyDescent="0.25">
      <c r="A170" s="2" t="s">
        <v>727</v>
      </c>
      <c r="B170" s="2">
        <v>6</v>
      </c>
      <c r="E170" s="4" t="s">
        <v>3748</v>
      </c>
      <c r="F170">
        <v>6.5666666666666664</v>
      </c>
      <c r="G170" s="10">
        <v>6.2606462766633716E-4</v>
      </c>
    </row>
    <row r="171" spans="1:7" x14ac:dyDescent="0.25">
      <c r="A171" s="2" t="s">
        <v>730</v>
      </c>
      <c r="B171" s="2">
        <v>6.4</v>
      </c>
      <c r="E171" s="4" t="s">
        <v>10390</v>
      </c>
      <c r="F171">
        <v>6.7</v>
      </c>
      <c r="G171" s="10">
        <v>2.1292553326723141E-4</v>
      </c>
    </row>
    <row r="172" spans="1:7" x14ac:dyDescent="0.25">
      <c r="A172" s="2" t="s">
        <v>608</v>
      </c>
      <c r="B172" s="2">
        <v>6.9</v>
      </c>
      <c r="E172" s="4" t="s">
        <v>1816</v>
      </c>
      <c r="F172">
        <v>5.2</v>
      </c>
      <c r="G172" s="10">
        <v>1.652556377596423E-4</v>
      </c>
    </row>
    <row r="173" spans="1:7" x14ac:dyDescent="0.25">
      <c r="A173" s="2" t="s">
        <v>509</v>
      </c>
      <c r="B173" s="2">
        <v>6.4</v>
      </c>
      <c r="E173" s="4" t="s">
        <v>1990</v>
      </c>
      <c r="F173">
        <v>6.5769230769230758</v>
      </c>
      <c r="G173" s="10">
        <v>2.7171840439325795E-3</v>
      </c>
    </row>
    <row r="174" spans="1:7" x14ac:dyDescent="0.25">
      <c r="A174" s="2" t="s">
        <v>739</v>
      </c>
      <c r="B174" s="2">
        <v>7.4</v>
      </c>
      <c r="E174" s="4" t="s">
        <v>10536</v>
      </c>
      <c r="F174">
        <v>6.5</v>
      </c>
      <c r="G174" s="10">
        <v>2.0656954719955287E-4</v>
      </c>
    </row>
    <row r="175" spans="1:7" x14ac:dyDescent="0.25">
      <c r="A175" s="2" t="s">
        <v>745</v>
      </c>
      <c r="B175" s="2">
        <v>5.5</v>
      </c>
      <c r="E175" s="4" t="s">
        <v>115</v>
      </c>
      <c r="F175">
        <v>6.4571428571428564</v>
      </c>
      <c r="G175" s="10">
        <v>1.4364528512953521E-3</v>
      </c>
    </row>
    <row r="176" spans="1:7" x14ac:dyDescent="0.25">
      <c r="A176" s="2" t="s">
        <v>576</v>
      </c>
      <c r="B176" s="2">
        <v>5.9</v>
      </c>
      <c r="E176" s="4" t="s">
        <v>13063</v>
      </c>
      <c r="F176">
        <v>7.6</v>
      </c>
      <c r="G176" s="10">
        <v>2.4152747057178489E-4</v>
      </c>
    </row>
    <row r="177" spans="1:7" x14ac:dyDescent="0.25">
      <c r="A177" s="2" t="s">
        <v>751</v>
      </c>
      <c r="B177" s="2">
        <v>6.8</v>
      </c>
      <c r="E177" s="4" t="s">
        <v>6965</v>
      </c>
      <c r="F177">
        <v>5.45</v>
      </c>
      <c r="G177" s="10">
        <v>3.4640124068848095E-4</v>
      </c>
    </row>
    <row r="178" spans="1:7" x14ac:dyDescent="0.25">
      <c r="A178" s="2" t="s">
        <v>270</v>
      </c>
      <c r="B178" s="2">
        <v>6.8</v>
      </c>
      <c r="E178" s="4" t="s">
        <v>253</v>
      </c>
      <c r="F178">
        <v>7.12</v>
      </c>
      <c r="G178" s="10">
        <v>1.131365520046782E-3</v>
      </c>
    </row>
    <row r="179" spans="1:7" x14ac:dyDescent="0.25">
      <c r="A179" s="2" t="s">
        <v>760</v>
      </c>
      <c r="B179" s="2">
        <v>8.1</v>
      </c>
      <c r="E179" s="4" t="s">
        <v>12624</v>
      </c>
      <c r="F179">
        <v>6.3</v>
      </c>
      <c r="G179" s="10">
        <v>2.0021356113187431E-4</v>
      </c>
    </row>
    <row r="180" spans="1:7" x14ac:dyDescent="0.25">
      <c r="A180" s="2" t="s">
        <v>764</v>
      </c>
      <c r="B180" s="2">
        <v>6.5</v>
      </c>
      <c r="E180" s="4" t="s">
        <v>3254</v>
      </c>
      <c r="F180">
        <v>5.9</v>
      </c>
      <c r="G180" s="10">
        <v>1.8750158899651721E-4</v>
      </c>
    </row>
    <row r="181" spans="1:7" x14ac:dyDescent="0.25">
      <c r="A181" s="2" t="s">
        <v>32</v>
      </c>
      <c r="B181" s="2">
        <v>7.2</v>
      </c>
      <c r="E181" s="4" t="s">
        <v>3677</v>
      </c>
      <c r="F181">
        <v>7.65</v>
      </c>
      <c r="G181" s="10">
        <v>4.8623293417740906E-4</v>
      </c>
    </row>
    <row r="182" spans="1:7" x14ac:dyDescent="0.25">
      <c r="A182" s="2" t="s">
        <v>546</v>
      </c>
      <c r="B182" s="2">
        <v>6.7</v>
      </c>
      <c r="E182" s="4" t="s">
        <v>2699</v>
      </c>
      <c r="F182">
        <v>5.0999999999999996</v>
      </c>
      <c r="G182" s="10">
        <v>3.2415528945160598E-4</v>
      </c>
    </row>
    <row r="183" spans="1:7" x14ac:dyDescent="0.25">
      <c r="A183" s="2" t="s">
        <v>774</v>
      </c>
      <c r="B183" s="2">
        <v>8.1</v>
      </c>
      <c r="E183" s="4" t="s">
        <v>12491</v>
      </c>
      <c r="F183">
        <v>7.2</v>
      </c>
      <c r="G183" s="10">
        <v>2.2881549843642779E-4</v>
      </c>
    </row>
    <row r="184" spans="1:7" x14ac:dyDescent="0.25">
      <c r="A184" s="2" t="s">
        <v>778</v>
      </c>
      <c r="B184" s="2">
        <v>7.6</v>
      </c>
      <c r="E184" s="4" t="s">
        <v>5940</v>
      </c>
      <c r="F184">
        <v>6.1</v>
      </c>
      <c r="G184" s="10">
        <v>1.9385757506419575E-4</v>
      </c>
    </row>
    <row r="185" spans="1:7" x14ac:dyDescent="0.25">
      <c r="A185" s="2" t="s">
        <v>780</v>
      </c>
      <c r="B185" s="2">
        <v>7.4</v>
      </c>
      <c r="E185" s="4" t="s">
        <v>1376</v>
      </c>
      <c r="F185">
        <v>6.3400000000000007</v>
      </c>
      <c r="G185" s="10">
        <v>1.0074237917270502E-3</v>
      </c>
    </row>
    <row r="186" spans="1:7" x14ac:dyDescent="0.25">
      <c r="A186" s="2" t="s">
        <v>478</v>
      </c>
      <c r="B186" s="2">
        <v>7.6</v>
      </c>
      <c r="E186" s="4" t="s">
        <v>12879</v>
      </c>
      <c r="F186">
        <v>6.4</v>
      </c>
      <c r="G186" s="10">
        <v>4.0678310833142719E-4</v>
      </c>
    </row>
    <row r="187" spans="1:7" x14ac:dyDescent="0.25">
      <c r="A187" s="2" t="s">
        <v>745</v>
      </c>
      <c r="B187" s="2">
        <v>5.5</v>
      </c>
      <c r="E187" s="4" t="s">
        <v>9026</v>
      </c>
      <c r="F187">
        <v>7</v>
      </c>
      <c r="G187" s="10">
        <v>2.2245951236874923E-4</v>
      </c>
    </row>
    <row r="188" spans="1:7" x14ac:dyDescent="0.25">
      <c r="A188" s="2" t="s">
        <v>786</v>
      </c>
      <c r="B188" s="2">
        <v>6.7</v>
      </c>
      <c r="E188" s="4" t="s">
        <v>8073</v>
      </c>
      <c r="F188">
        <v>6.4</v>
      </c>
      <c r="G188" s="10">
        <v>2.0339155416571359E-4</v>
      </c>
    </row>
    <row r="189" spans="1:7" x14ac:dyDescent="0.25">
      <c r="A189" s="2" t="s">
        <v>270</v>
      </c>
      <c r="B189" s="2">
        <v>6.5</v>
      </c>
      <c r="E189" s="4" t="s">
        <v>8918</v>
      </c>
      <c r="F189">
        <v>6.9</v>
      </c>
      <c r="G189" s="10">
        <v>2.1928151933490997E-4</v>
      </c>
    </row>
    <row r="190" spans="1:7" x14ac:dyDescent="0.25">
      <c r="A190" s="2" t="s">
        <v>195</v>
      </c>
      <c r="B190" s="2">
        <v>6.6</v>
      </c>
      <c r="E190" s="4" t="s">
        <v>11922</v>
      </c>
      <c r="F190">
        <v>7.3</v>
      </c>
      <c r="G190" s="10">
        <v>2.3199349147026704E-4</v>
      </c>
    </row>
    <row r="191" spans="1:7" x14ac:dyDescent="0.25">
      <c r="A191" s="2" t="s">
        <v>495</v>
      </c>
      <c r="B191" s="2">
        <v>6.7</v>
      </c>
      <c r="E191" s="4" t="s">
        <v>12633</v>
      </c>
      <c r="F191">
        <v>5.5</v>
      </c>
      <c r="G191" s="10">
        <v>1.7478961686116012E-4</v>
      </c>
    </row>
    <row r="192" spans="1:7" x14ac:dyDescent="0.25">
      <c r="A192" s="2" t="s">
        <v>801</v>
      </c>
      <c r="B192" s="2">
        <v>6.4</v>
      </c>
      <c r="E192" s="4" t="s">
        <v>14096</v>
      </c>
      <c r="F192">
        <v>6.3</v>
      </c>
      <c r="G192" s="10">
        <v>2.0021356113187431E-4</v>
      </c>
    </row>
    <row r="193" spans="1:7" x14ac:dyDescent="0.25">
      <c r="A193" s="2" t="s">
        <v>805</v>
      </c>
      <c r="B193" s="2">
        <v>5.8</v>
      </c>
      <c r="E193" s="4" t="s">
        <v>3169</v>
      </c>
      <c r="F193">
        <v>7.5</v>
      </c>
      <c r="G193" s="10">
        <v>4.7669895507589121E-4</v>
      </c>
    </row>
    <row r="194" spans="1:7" x14ac:dyDescent="0.25">
      <c r="A194" s="2" t="s">
        <v>270</v>
      </c>
      <c r="B194" s="2">
        <v>7.4</v>
      </c>
      <c r="E194" s="4" t="s">
        <v>11480</v>
      </c>
      <c r="F194">
        <v>5</v>
      </c>
      <c r="G194" s="10">
        <v>1.5889965169196374E-4</v>
      </c>
    </row>
    <row r="195" spans="1:7" x14ac:dyDescent="0.25">
      <c r="A195" s="2" t="s">
        <v>814</v>
      </c>
      <c r="B195" s="2">
        <v>7.8</v>
      </c>
      <c r="E195" s="4" t="s">
        <v>11096</v>
      </c>
      <c r="F195">
        <v>5.9</v>
      </c>
      <c r="G195" s="10">
        <v>1.8750158899651721E-4</v>
      </c>
    </row>
    <row r="196" spans="1:7" x14ac:dyDescent="0.25">
      <c r="A196" s="2" t="s">
        <v>253</v>
      </c>
      <c r="B196" s="2">
        <v>6.6</v>
      </c>
      <c r="E196" s="4" t="s">
        <v>6637</v>
      </c>
      <c r="F196">
        <v>5</v>
      </c>
      <c r="G196" s="10">
        <v>1.5889965169196374E-4</v>
      </c>
    </row>
    <row r="197" spans="1:7" x14ac:dyDescent="0.25">
      <c r="A197" s="2" t="s">
        <v>621</v>
      </c>
      <c r="B197" s="2">
        <v>4.9000000000000004</v>
      </c>
      <c r="E197" s="4" t="s">
        <v>5670</v>
      </c>
      <c r="F197">
        <v>7.9499999999999993</v>
      </c>
      <c r="G197" s="10">
        <v>5.0530089238044469E-4</v>
      </c>
    </row>
    <row r="198" spans="1:7" x14ac:dyDescent="0.25">
      <c r="A198" s="2" t="s">
        <v>820</v>
      </c>
      <c r="B198" s="2">
        <v>6.5</v>
      </c>
      <c r="E198" s="4" t="s">
        <v>10512</v>
      </c>
      <c r="F198">
        <v>6</v>
      </c>
      <c r="G198" s="10">
        <v>1.906795820303565E-4</v>
      </c>
    </row>
    <row r="199" spans="1:7" x14ac:dyDescent="0.25">
      <c r="A199" s="2" t="s">
        <v>552</v>
      </c>
      <c r="B199" s="2">
        <v>6.2</v>
      </c>
      <c r="E199" s="4" t="s">
        <v>2091</v>
      </c>
      <c r="F199">
        <v>5.3000000000000007</v>
      </c>
      <c r="G199" s="10">
        <v>6.7373452317392632E-4</v>
      </c>
    </row>
    <row r="200" spans="1:7" x14ac:dyDescent="0.25">
      <c r="A200" s="2" t="s">
        <v>830</v>
      </c>
      <c r="B200" s="2">
        <v>7.3</v>
      </c>
      <c r="E200" s="4" t="s">
        <v>1297</v>
      </c>
      <c r="F200">
        <v>6.5666666666666664</v>
      </c>
      <c r="G200" s="10">
        <v>6.2606462766633716E-4</v>
      </c>
    </row>
    <row r="201" spans="1:7" x14ac:dyDescent="0.25">
      <c r="A201" s="2" t="s">
        <v>834</v>
      </c>
      <c r="B201" s="2">
        <v>7.5</v>
      </c>
      <c r="E201" s="4" t="s">
        <v>8832</v>
      </c>
      <c r="F201">
        <v>6.8</v>
      </c>
      <c r="G201" s="10">
        <v>2.1610352630107069E-4</v>
      </c>
    </row>
    <row r="202" spans="1:7" x14ac:dyDescent="0.25">
      <c r="A202" s="2" t="s">
        <v>837</v>
      </c>
      <c r="B202" s="2">
        <v>5.6</v>
      </c>
      <c r="E202" s="4" t="s">
        <v>12944</v>
      </c>
      <c r="F202">
        <v>7.4</v>
      </c>
      <c r="G202" s="10">
        <v>2.3517148450410635E-4</v>
      </c>
    </row>
    <row r="203" spans="1:7" x14ac:dyDescent="0.25">
      <c r="A203" s="2" t="s">
        <v>460</v>
      </c>
      <c r="B203" s="2">
        <v>8.1999999999999993</v>
      </c>
      <c r="E203" s="4" t="s">
        <v>745</v>
      </c>
      <c r="F203">
        <v>6.3833333333333329</v>
      </c>
      <c r="G203" s="10">
        <v>1.2171713319604422E-3</v>
      </c>
    </row>
    <row r="204" spans="1:7" x14ac:dyDescent="0.25">
      <c r="A204" s="2" t="s">
        <v>32</v>
      </c>
      <c r="B204" s="2">
        <v>8.1</v>
      </c>
      <c r="E204" s="4" t="s">
        <v>3149</v>
      </c>
      <c r="F204">
        <v>6.1</v>
      </c>
      <c r="G204" s="10">
        <v>1.9385757506419575E-4</v>
      </c>
    </row>
    <row r="205" spans="1:7" x14ac:dyDescent="0.25">
      <c r="A205" s="2" t="s">
        <v>478</v>
      </c>
      <c r="B205" s="2">
        <v>6.7</v>
      </c>
      <c r="E205" s="4" t="s">
        <v>1255</v>
      </c>
      <c r="F205">
        <v>8.4</v>
      </c>
      <c r="G205" s="10">
        <v>2.6695141484249908E-4</v>
      </c>
    </row>
    <row r="206" spans="1:7" x14ac:dyDescent="0.25">
      <c r="A206" s="2" t="s">
        <v>579</v>
      </c>
      <c r="B206" s="2">
        <v>6.6</v>
      </c>
      <c r="E206" s="4" t="s">
        <v>11762</v>
      </c>
      <c r="F206">
        <v>4.8</v>
      </c>
      <c r="G206" s="10">
        <v>1.5254366562428517E-4</v>
      </c>
    </row>
    <row r="207" spans="1:7" x14ac:dyDescent="0.25">
      <c r="A207" s="2" t="s">
        <v>847</v>
      </c>
      <c r="B207" s="2">
        <v>6.4</v>
      </c>
      <c r="E207" s="4" t="s">
        <v>5810</v>
      </c>
      <c r="F207">
        <v>7.4</v>
      </c>
      <c r="G207" s="10">
        <v>4.703429690082127E-4</v>
      </c>
    </row>
    <row r="208" spans="1:7" x14ac:dyDescent="0.25">
      <c r="A208" s="2" t="s">
        <v>86</v>
      </c>
      <c r="B208" s="2">
        <v>7.5</v>
      </c>
      <c r="E208" s="4" t="s">
        <v>13476</v>
      </c>
      <c r="F208">
        <v>7</v>
      </c>
      <c r="G208" s="10">
        <v>2.2245951236874923E-4</v>
      </c>
    </row>
    <row r="209" spans="1:7" x14ac:dyDescent="0.25">
      <c r="A209" s="2" t="s">
        <v>283</v>
      </c>
      <c r="B209" s="2">
        <v>7.3</v>
      </c>
      <c r="E209" s="4" t="s">
        <v>4647</v>
      </c>
      <c r="F209">
        <v>6.75</v>
      </c>
      <c r="G209" s="10">
        <v>4.290290595683021E-4</v>
      </c>
    </row>
    <row r="210" spans="1:7" x14ac:dyDescent="0.25">
      <c r="A210" s="2" t="s">
        <v>857</v>
      </c>
      <c r="B210" s="2">
        <v>7.5</v>
      </c>
      <c r="E210" s="4" t="s">
        <v>5692</v>
      </c>
      <c r="F210">
        <v>5.125</v>
      </c>
      <c r="G210" s="10">
        <v>6.514885719370513E-4</v>
      </c>
    </row>
    <row r="211" spans="1:7" x14ac:dyDescent="0.25">
      <c r="A211" s="2" t="s">
        <v>751</v>
      </c>
      <c r="B211" s="2">
        <v>5.8</v>
      </c>
      <c r="E211" s="4" t="s">
        <v>3639</v>
      </c>
      <c r="F211">
        <v>6.9</v>
      </c>
      <c r="G211" s="10">
        <v>4.3856303866981995E-4</v>
      </c>
    </row>
    <row r="212" spans="1:7" x14ac:dyDescent="0.25">
      <c r="A212" s="2" t="s">
        <v>863</v>
      </c>
      <c r="B212" s="2">
        <v>7.5</v>
      </c>
      <c r="E212" s="4" t="s">
        <v>10309</v>
      </c>
      <c r="F212">
        <v>5.6</v>
      </c>
      <c r="G212" s="10">
        <v>1.7796760989499937E-4</v>
      </c>
    </row>
    <row r="213" spans="1:7" x14ac:dyDescent="0.25">
      <c r="A213" s="2" t="s">
        <v>868</v>
      </c>
      <c r="B213" s="2">
        <v>6.6</v>
      </c>
      <c r="E213" s="4" t="s">
        <v>6554</v>
      </c>
      <c r="F213">
        <v>6.7</v>
      </c>
      <c r="G213" s="10">
        <v>4.2585106653446282E-4</v>
      </c>
    </row>
    <row r="214" spans="1:7" x14ac:dyDescent="0.25">
      <c r="A214" s="2" t="s">
        <v>873</v>
      </c>
      <c r="B214" s="2">
        <v>6.7</v>
      </c>
      <c r="E214" s="4" t="s">
        <v>10622</v>
      </c>
      <c r="F214">
        <v>7.9750000000000005</v>
      </c>
      <c r="G214" s="10">
        <v>1.0137797777947288E-3</v>
      </c>
    </row>
    <row r="215" spans="1:7" x14ac:dyDescent="0.25">
      <c r="A215" s="2" t="s">
        <v>877</v>
      </c>
      <c r="B215" s="2">
        <v>3.7</v>
      </c>
      <c r="E215" s="4" t="s">
        <v>12732</v>
      </c>
      <c r="F215">
        <v>5.5</v>
      </c>
      <c r="G215" s="10">
        <v>1.7478961686116012E-4</v>
      </c>
    </row>
    <row r="216" spans="1:7" x14ac:dyDescent="0.25">
      <c r="A216" s="2" t="s">
        <v>579</v>
      </c>
      <c r="B216" s="2">
        <v>6</v>
      </c>
      <c r="E216" s="4" t="s">
        <v>8005</v>
      </c>
      <c r="F216">
        <v>5.6</v>
      </c>
      <c r="G216" s="10">
        <v>1.7796760989499937E-4</v>
      </c>
    </row>
    <row r="217" spans="1:7" x14ac:dyDescent="0.25">
      <c r="A217" s="2" t="s">
        <v>297</v>
      </c>
      <c r="B217" s="2">
        <v>6.4</v>
      </c>
      <c r="E217" s="4" t="s">
        <v>6180</v>
      </c>
      <c r="F217">
        <v>6.65</v>
      </c>
      <c r="G217" s="10">
        <v>4.2267307350062359E-4</v>
      </c>
    </row>
    <row r="218" spans="1:7" x14ac:dyDescent="0.25">
      <c r="A218" s="2" t="s">
        <v>887</v>
      </c>
      <c r="B218" s="2">
        <v>6.1</v>
      </c>
      <c r="E218" s="4" t="s">
        <v>13016</v>
      </c>
      <c r="F218">
        <v>6.4</v>
      </c>
      <c r="G218" s="10">
        <v>2.0339155416571359E-4</v>
      </c>
    </row>
    <row r="219" spans="1:7" x14ac:dyDescent="0.25">
      <c r="A219" s="2" t="s">
        <v>488</v>
      </c>
      <c r="B219" s="2">
        <v>6.4</v>
      </c>
      <c r="E219" s="4" t="s">
        <v>1074</v>
      </c>
      <c r="F219">
        <v>3.8</v>
      </c>
      <c r="G219" s="10">
        <v>1.2076373528589244E-4</v>
      </c>
    </row>
    <row r="220" spans="1:7" x14ac:dyDescent="0.25">
      <c r="A220" s="2" t="s">
        <v>894</v>
      </c>
      <c r="B220" s="2">
        <v>5.6</v>
      </c>
      <c r="E220" s="4" t="s">
        <v>7889</v>
      </c>
      <c r="F220">
        <v>3.6</v>
      </c>
      <c r="G220" s="10">
        <v>1.1440774921821389E-4</v>
      </c>
    </row>
    <row r="221" spans="1:7" x14ac:dyDescent="0.25">
      <c r="A221" s="2" t="s">
        <v>719</v>
      </c>
      <c r="B221" s="2">
        <v>8</v>
      </c>
      <c r="E221" s="4" t="s">
        <v>4740</v>
      </c>
      <c r="F221">
        <v>7.0333333333333341</v>
      </c>
      <c r="G221" s="10">
        <v>6.7055653014008699E-4</v>
      </c>
    </row>
    <row r="222" spans="1:7" x14ac:dyDescent="0.25">
      <c r="A222" s="2" t="s">
        <v>901</v>
      </c>
      <c r="B222" s="2">
        <v>5.2</v>
      </c>
      <c r="E222" s="4" t="s">
        <v>6615</v>
      </c>
      <c r="F222">
        <v>4.6750000000000007</v>
      </c>
      <c r="G222" s="10">
        <v>5.9428469732794446E-4</v>
      </c>
    </row>
    <row r="223" spans="1:7" x14ac:dyDescent="0.25">
      <c r="A223" s="2" t="s">
        <v>774</v>
      </c>
      <c r="B223" s="2">
        <v>7.1</v>
      </c>
      <c r="E223" s="4" t="s">
        <v>8610</v>
      </c>
      <c r="F223">
        <v>5.6</v>
      </c>
      <c r="G223" s="10">
        <v>1.7796760989499937E-4</v>
      </c>
    </row>
    <row r="224" spans="1:7" x14ac:dyDescent="0.25">
      <c r="A224" s="2" t="s">
        <v>228</v>
      </c>
      <c r="B224" s="2">
        <v>4.8</v>
      </c>
      <c r="E224" s="4" t="s">
        <v>1580</v>
      </c>
      <c r="F224">
        <v>7.4</v>
      </c>
      <c r="G224" s="10">
        <v>4.703429690082127E-4</v>
      </c>
    </row>
    <row r="225" spans="1:7" x14ac:dyDescent="0.25">
      <c r="A225" s="2" t="s">
        <v>133</v>
      </c>
      <c r="B225" s="2">
        <v>7</v>
      </c>
      <c r="E225" s="4" t="s">
        <v>11720</v>
      </c>
      <c r="F225">
        <v>7.3</v>
      </c>
      <c r="G225" s="10">
        <v>2.3199349147026704E-4</v>
      </c>
    </row>
    <row r="226" spans="1:7" x14ac:dyDescent="0.25">
      <c r="A226" s="2" t="s">
        <v>643</v>
      </c>
      <c r="B226" s="2">
        <v>5.4</v>
      </c>
      <c r="E226" s="4" t="s">
        <v>9606</v>
      </c>
      <c r="F226">
        <v>5.3</v>
      </c>
      <c r="G226" s="10">
        <v>1.6843363079348155E-4</v>
      </c>
    </row>
    <row r="227" spans="1:7" x14ac:dyDescent="0.25">
      <c r="A227" s="2" t="s">
        <v>918</v>
      </c>
      <c r="B227" s="2">
        <v>6.6</v>
      </c>
      <c r="E227" s="4" t="s">
        <v>8809</v>
      </c>
      <c r="F227">
        <v>5.65</v>
      </c>
      <c r="G227" s="10">
        <v>3.5911321282383808E-4</v>
      </c>
    </row>
    <row r="228" spans="1:7" x14ac:dyDescent="0.25">
      <c r="A228" s="2" t="s">
        <v>921</v>
      </c>
      <c r="B228" s="2">
        <v>6.7</v>
      </c>
      <c r="E228" s="4" t="s">
        <v>5549</v>
      </c>
      <c r="F228">
        <v>6.35</v>
      </c>
      <c r="G228" s="10">
        <v>4.0360511529758791E-4</v>
      </c>
    </row>
    <row r="229" spans="1:7" x14ac:dyDescent="0.25">
      <c r="A229" s="2" t="s">
        <v>924</v>
      </c>
      <c r="B229" s="2">
        <v>6.2</v>
      </c>
      <c r="E229" s="4" t="s">
        <v>4112</v>
      </c>
      <c r="F229">
        <v>5.3000000000000007</v>
      </c>
      <c r="G229" s="10">
        <v>3.3686726158696316E-4</v>
      </c>
    </row>
    <row r="230" spans="1:7" x14ac:dyDescent="0.25">
      <c r="A230" s="2" t="s">
        <v>308</v>
      </c>
      <c r="B230" s="2">
        <v>6.1</v>
      </c>
      <c r="E230" s="4" t="s">
        <v>5741</v>
      </c>
      <c r="F230">
        <v>3.3</v>
      </c>
      <c r="G230" s="10">
        <v>1.0487377011669606E-4</v>
      </c>
    </row>
    <row r="231" spans="1:7" x14ac:dyDescent="0.25">
      <c r="A231" s="2" t="s">
        <v>934</v>
      </c>
      <c r="B231" s="2">
        <v>5.3</v>
      </c>
      <c r="E231" s="4" t="s">
        <v>2217</v>
      </c>
      <c r="F231">
        <v>6.1300000000000008</v>
      </c>
      <c r="G231" s="10">
        <v>1.9481097297434757E-3</v>
      </c>
    </row>
    <row r="232" spans="1:7" x14ac:dyDescent="0.25">
      <c r="A232" s="2" t="s">
        <v>940</v>
      </c>
      <c r="B232" s="2">
        <v>6.3</v>
      </c>
      <c r="E232" s="4" t="s">
        <v>11202</v>
      </c>
      <c r="F232">
        <v>5</v>
      </c>
      <c r="G232" s="10">
        <v>1.5889965169196374E-4</v>
      </c>
    </row>
    <row r="233" spans="1:7" x14ac:dyDescent="0.25">
      <c r="A233" s="2" t="s">
        <v>208</v>
      </c>
      <c r="B233" s="2">
        <v>7</v>
      </c>
      <c r="E233" s="4" t="s">
        <v>8847</v>
      </c>
      <c r="F233">
        <v>6.9</v>
      </c>
      <c r="G233" s="10">
        <v>2.1928151933490997E-4</v>
      </c>
    </row>
    <row r="234" spans="1:7" x14ac:dyDescent="0.25">
      <c r="A234" s="2" t="s">
        <v>947</v>
      </c>
      <c r="B234" s="2">
        <v>7.6</v>
      </c>
      <c r="E234" s="4" t="s">
        <v>3111</v>
      </c>
      <c r="F234">
        <v>6.9</v>
      </c>
      <c r="G234" s="10">
        <v>2.1928151933490997E-4</v>
      </c>
    </row>
    <row r="235" spans="1:7" x14ac:dyDescent="0.25">
      <c r="A235" s="2" t="s">
        <v>947</v>
      </c>
      <c r="B235" s="2">
        <v>6.7</v>
      </c>
      <c r="E235" s="4" t="s">
        <v>12227</v>
      </c>
      <c r="F235">
        <v>5.7</v>
      </c>
      <c r="G235" s="10">
        <v>1.8114560292883868E-4</v>
      </c>
    </row>
    <row r="236" spans="1:7" x14ac:dyDescent="0.25">
      <c r="A236" s="2" t="s">
        <v>324</v>
      </c>
      <c r="B236" s="2">
        <v>8.1</v>
      </c>
      <c r="E236" s="4" t="s">
        <v>7668</v>
      </c>
      <c r="F236">
        <v>6.8600000000000012</v>
      </c>
      <c r="G236" s="10">
        <v>1.0900516106068714E-3</v>
      </c>
    </row>
    <row r="237" spans="1:7" x14ac:dyDescent="0.25">
      <c r="A237" s="2" t="s">
        <v>940</v>
      </c>
      <c r="B237" s="2">
        <v>6.7</v>
      </c>
      <c r="E237" s="4" t="s">
        <v>416</v>
      </c>
      <c r="F237">
        <v>7.58</v>
      </c>
      <c r="G237" s="10">
        <v>1.204459359825085E-3</v>
      </c>
    </row>
    <row r="238" spans="1:7" x14ac:dyDescent="0.25">
      <c r="A238" s="2" t="s">
        <v>947</v>
      </c>
      <c r="B238" s="2">
        <v>6.5</v>
      </c>
      <c r="E238" s="4" t="s">
        <v>11836</v>
      </c>
      <c r="F238">
        <v>6.6</v>
      </c>
      <c r="G238" s="10">
        <v>2.0974754023339213E-4</v>
      </c>
    </row>
    <row r="239" spans="1:7" x14ac:dyDescent="0.25">
      <c r="A239" s="2" t="s">
        <v>958</v>
      </c>
      <c r="B239" s="2">
        <v>7.3</v>
      </c>
      <c r="E239" s="4" t="s">
        <v>3490</v>
      </c>
      <c r="F239">
        <v>6.7333333333333334</v>
      </c>
      <c r="G239" s="10">
        <v>6.4195459283553351E-4</v>
      </c>
    </row>
    <row r="240" spans="1:7" x14ac:dyDescent="0.25">
      <c r="A240" s="2" t="s">
        <v>960</v>
      </c>
      <c r="B240" s="2">
        <v>5.0999999999999996</v>
      </c>
      <c r="E240" s="4" t="s">
        <v>12011</v>
      </c>
      <c r="F240">
        <v>6.1</v>
      </c>
      <c r="G240" s="10">
        <v>1.9385757506419575E-4</v>
      </c>
    </row>
    <row r="241" spans="1:7" x14ac:dyDescent="0.25">
      <c r="A241" s="2" t="s">
        <v>887</v>
      </c>
      <c r="B241" s="2">
        <v>6</v>
      </c>
      <c r="E241" s="4" t="s">
        <v>996</v>
      </c>
      <c r="F241">
        <v>5.3999999999999995</v>
      </c>
      <c r="G241" s="10">
        <v>5.1483487148196248E-4</v>
      </c>
    </row>
    <row r="242" spans="1:7" x14ac:dyDescent="0.25">
      <c r="A242" s="2" t="s">
        <v>971</v>
      </c>
      <c r="B242" s="2">
        <v>6.1</v>
      </c>
      <c r="E242" s="4" t="s">
        <v>1223</v>
      </c>
      <c r="F242">
        <v>6.2</v>
      </c>
      <c r="G242" s="10">
        <v>7.8814227239214012E-4</v>
      </c>
    </row>
    <row r="243" spans="1:7" x14ac:dyDescent="0.25">
      <c r="A243" s="2" t="s">
        <v>597</v>
      </c>
      <c r="B243" s="2">
        <v>5.9</v>
      </c>
      <c r="E243" s="4" t="s">
        <v>12438</v>
      </c>
      <c r="F243">
        <v>5</v>
      </c>
      <c r="G243" s="10">
        <v>1.5889965169196374E-4</v>
      </c>
    </row>
    <row r="244" spans="1:7" x14ac:dyDescent="0.25">
      <c r="A244" s="2" t="s">
        <v>814</v>
      </c>
      <c r="B244" s="2">
        <v>7.8</v>
      </c>
      <c r="E244" s="4" t="s">
        <v>13968</v>
      </c>
      <c r="F244">
        <v>6.3</v>
      </c>
      <c r="G244" s="10">
        <v>2.0021356113187431E-4</v>
      </c>
    </row>
    <row r="245" spans="1:7" x14ac:dyDescent="0.25">
      <c r="A245" s="2" t="s">
        <v>982</v>
      </c>
      <c r="B245" s="2">
        <v>5.8</v>
      </c>
      <c r="E245" s="4" t="s">
        <v>6948</v>
      </c>
      <c r="F245">
        <v>5.6</v>
      </c>
      <c r="G245" s="10">
        <v>1.7796760989499937E-4</v>
      </c>
    </row>
    <row r="246" spans="1:7" x14ac:dyDescent="0.25">
      <c r="A246" s="2" t="s">
        <v>986</v>
      </c>
      <c r="B246" s="2">
        <v>6.3</v>
      </c>
      <c r="E246" s="4" t="s">
        <v>11023</v>
      </c>
      <c r="F246">
        <v>5.7</v>
      </c>
      <c r="G246" s="10">
        <v>1.8114560292883868E-4</v>
      </c>
    </row>
    <row r="247" spans="1:7" x14ac:dyDescent="0.25">
      <c r="A247" s="2" t="s">
        <v>989</v>
      </c>
      <c r="B247" s="2">
        <v>4.3</v>
      </c>
      <c r="E247" s="4" t="s">
        <v>13885</v>
      </c>
      <c r="F247">
        <v>5.6</v>
      </c>
      <c r="G247" s="10">
        <v>1.7796760989499937E-4</v>
      </c>
    </row>
    <row r="248" spans="1:7" x14ac:dyDescent="0.25">
      <c r="A248" s="2" t="s">
        <v>552</v>
      </c>
      <c r="B248" s="2">
        <v>6.4</v>
      </c>
      <c r="E248" s="4" t="s">
        <v>727</v>
      </c>
      <c r="F248">
        <v>6.166666666666667</v>
      </c>
      <c r="G248" s="10">
        <v>5.8792871126026589E-4</v>
      </c>
    </row>
    <row r="249" spans="1:7" x14ac:dyDescent="0.25">
      <c r="A249" s="2" t="s">
        <v>996</v>
      </c>
      <c r="B249" s="2">
        <v>6.1</v>
      </c>
      <c r="E249" s="4" t="s">
        <v>2502</v>
      </c>
      <c r="F249">
        <v>7</v>
      </c>
      <c r="G249" s="10">
        <v>2.2245951236874923E-4</v>
      </c>
    </row>
    <row r="250" spans="1:7" x14ac:dyDescent="0.25">
      <c r="A250" s="2" t="s">
        <v>999</v>
      </c>
      <c r="B250" s="2">
        <v>6.5</v>
      </c>
      <c r="E250" s="4" t="s">
        <v>8441</v>
      </c>
      <c r="F250">
        <v>6.3</v>
      </c>
      <c r="G250" s="10">
        <v>2.0021356113187431E-4</v>
      </c>
    </row>
    <row r="251" spans="1:7" x14ac:dyDescent="0.25">
      <c r="A251" s="2" t="s">
        <v>297</v>
      </c>
      <c r="B251" s="2">
        <v>7.1</v>
      </c>
      <c r="E251" s="4" t="s">
        <v>12351</v>
      </c>
      <c r="F251">
        <v>3.8</v>
      </c>
      <c r="G251" s="10">
        <v>1.2076373528589244E-4</v>
      </c>
    </row>
    <row r="252" spans="1:7" x14ac:dyDescent="0.25">
      <c r="A252" s="2" t="s">
        <v>1005</v>
      </c>
      <c r="B252" s="2">
        <v>6.4</v>
      </c>
      <c r="E252" s="4" t="s">
        <v>5075</v>
      </c>
      <c r="F252">
        <v>5.45</v>
      </c>
      <c r="G252" s="10">
        <v>3.4640124068848095E-4</v>
      </c>
    </row>
    <row r="253" spans="1:7" x14ac:dyDescent="0.25">
      <c r="A253" s="2" t="s">
        <v>360</v>
      </c>
      <c r="B253" s="2">
        <v>6.5</v>
      </c>
      <c r="E253" s="4" t="s">
        <v>13875</v>
      </c>
      <c r="F253">
        <v>4.5</v>
      </c>
      <c r="G253" s="10">
        <v>1.4300968652276736E-4</v>
      </c>
    </row>
    <row r="254" spans="1:7" x14ac:dyDescent="0.25">
      <c r="A254" s="2" t="s">
        <v>837</v>
      </c>
      <c r="B254" s="2">
        <v>6.3</v>
      </c>
      <c r="E254" s="4" t="s">
        <v>182</v>
      </c>
      <c r="F254">
        <v>6.4099999999999993</v>
      </c>
      <c r="G254" s="10">
        <v>2.0370935346909749E-3</v>
      </c>
    </row>
    <row r="255" spans="1:7" x14ac:dyDescent="0.25">
      <c r="A255" s="2" t="s">
        <v>336</v>
      </c>
      <c r="B255" s="2">
        <v>7.5</v>
      </c>
      <c r="E255" s="4" t="s">
        <v>7099</v>
      </c>
      <c r="F255">
        <v>4.5999999999999996</v>
      </c>
      <c r="G255" s="10">
        <v>1.4618767955660664E-4</v>
      </c>
    </row>
    <row r="256" spans="1:7" x14ac:dyDescent="0.25">
      <c r="A256" s="2" t="s">
        <v>329</v>
      </c>
      <c r="B256" s="2">
        <v>4.9000000000000004</v>
      </c>
      <c r="E256" s="4" t="s">
        <v>13057</v>
      </c>
      <c r="F256">
        <v>7.1</v>
      </c>
      <c r="G256" s="10">
        <v>2.2563750540258851E-4</v>
      </c>
    </row>
    <row r="257" spans="1:7" x14ac:dyDescent="0.25">
      <c r="A257" s="2" t="s">
        <v>1024</v>
      </c>
      <c r="B257" s="2">
        <v>5.8</v>
      </c>
      <c r="E257" s="4" t="s">
        <v>11267</v>
      </c>
      <c r="F257">
        <v>6.2</v>
      </c>
      <c r="G257" s="10">
        <v>1.9703556809803503E-4</v>
      </c>
    </row>
    <row r="258" spans="1:7" x14ac:dyDescent="0.25">
      <c r="A258" s="2" t="s">
        <v>1029</v>
      </c>
      <c r="B258" s="2">
        <v>6.2</v>
      </c>
      <c r="E258" s="4" t="s">
        <v>10241</v>
      </c>
      <c r="F258">
        <v>6.9</v>
      </c>
      <c r="G258" s="10">
        <v>2.1928151933490997E-4</v>
      </c>
    </row>
    <row r="259" spans="1:7" x14ac:dyDescent="0.25">
      <c r="A259" s="2" t="s">
        <v>1033</v>
      </c>
      <c r="B259" s="2">
        <v>5.5</v>
      </c>
      <c r="E259" s="4" t="s">
        <v>1463</v>
      </c>
      <c r="F259">
        <v>6.6833333333333336</v>
      </c>
      <c r="G259" s="10">
        <v>2.5487504131390987E-3</v>
      </c>
    </row>
    <row r="260" spans="1:7" x14ac:dyDescent="0.25">
      <c r="A260" s="2" t="s">
        <v>1038</v>
      </c>
      <c r="B260" s="2">
        <v>5.4</v>
      </c>
      <c r="E260" s="4" t="s">
        <v>12756</v>
      </c>
      <c r="F260">
        <v>7.3</v>
      </c>
      <c r="G260" s="10">
        <v>2.3199349147026704E-4</v>
      </c>
    </row>
    <row r="261" spans="1:7" x14ac:dyDescent="0.25">
      <c r="A261" s="2" t="s">
        <v>837</v>
      </c>
      <c r="B261" s="2">
        <v>5.8</v>
      </c>
      <c r="E261" s="4" t="s">
        <v>3689</v>
      </c>
      <c r="F261">
        <v>6.4</v>
      </c>
      <c r="G261" s="10">
        <v>4.0678310833142719E-4</v>
      </c>
    </row>
    <row r="262" spans="1:7" x14ac:dyDescent="0.25">
      <c r="A262" s="2" t="s">
        <v>552</v>
      </c>
      <c r="B262" s="2">
        <v>7.1</v>
      </c>
      <c r="E262" s="4" t="s">
        <v>3147</v>
      </c>
      <c r="F262">
        <v>6.7200000000000006</v>
      </c>
      <c r="G262" s="10">
        <v>1.0678056593699963E-3</v>
      </c>
    </row>
    <row r="263" spans="1:7" x14ac:dyDescent="0.25">
      <c r="A263" s="2" t="s">
        <v>1033</v>
      </c>
      <c r="B263" s="2">
        <v>5.4</v>
      </c>
      <c r="E263" s="4" t="s">
        <v>8179</v>
      </c>
      <c r="F263">
        <v>7.7</v>
      </c>
      <c r="G263" s="10">
        <v>2.4470546360562417E-4</v>
      </c>
    </row>
    <row r="264" spans="1:7" x14ac:dyDescent="0.25">
      <c r="A264" s="2" t="s">
        <v>1053</v>
      </c>
      <c r="B264" s="2">
        <v>3.7</v>
      </c>
      <c r="E264" s="4" t="s">
        <v>9843</v>
      </c>
      <c r="F264">
        <v>7.1</v>
      </c>
      <c r="G264" s="10">
        <v>2.2563750540258851E-4</v>
      </c>
    </row>
    <row r="265" spans="1:7" x14ac:dyDescent="0.25">
      <c r="A265" s="2" t="s">
        <v>557</v>
      </c>
      <c r="B265" s="2">
        <v>6.7</v>
      </c>
      <c r="E265" s="4" t="s">
        <v>7591</v>
      </c>
      <c r="F265">
        <v>6.25</v>
      </c>
      <c r="G265" s="10">
        <v>3.9724912922990934E-4</v>
      </c>
    </row>
    <row r="266" spans="1:7" x14ac:dyDescent="0.25">
      <c r="A266" s="2" t="s">
        <v>1061</v>
      </c>
      <c r="B266" s="2">
        <v>7.2</v>
      </c>
      <c r="E266" s="4" t="s">
        <v>2578</v>
      </c>
      <c r="F266">
        <v>4.8166666666666664</v>
      </c>
      <c r="G266" s="10">
        <v>9.1843998677955039E-4</v>
      </c>
    </row>
    <row r="267" spans="1:7" x14ac:dyDescent="0.25">
      <c r="A267" s="2" t="s">
        <v>121</v>
      </c>
      <c r="B267" s="2">
        <v>8.8000000000000007</v>
      </c>
      <c r="E267" s="4" t="s">
        <v>6827</v>
      </c>
      <c r="F267">
        <v>7.6</v>
      </c>
      <c r="G267" s="10">
        <v>2.4152747057178489E-4</v>
      </c>
    </row>
    <row r="268" spans="1:7" x14ac:dyDescent="0.25">
      <c r="A268" s="2" t="s">
        <v>1067</v>
      </c>
      <c r="B268" s="2">
        <v>5.8</v>
      </c>
      <c r="E268" s="4" t="s">
        <v>2574</v>
      </c>
      <c r="F268">
        <v>5.5333333333333341</v>
      </c>
      <c r="G268" s="10">
        <v>1.0550936872346394E-3</v>
      </c>
    </row>
    <row r="269" spans="1:7" x14ac:dyDescent="0.25">
      <c r="A269" s="2" t="s">
        <v>1071</v>
      </c>
      <c r="B269" s="2">
        <v>6.8</v>
      </c>
      <c r="E269" s="4" t="s">
        <v>6178</v>
      </c>
      <c r="F269">
        <v>4.1666666666666661</v>
      </c>
      <c r="G269" s="10">
        <v>3.9724912922990929E-4</v>
      </c>
    </row>
    <row r="270" spans="1:7" x14ac:dyDescent="0.25">
      <c r="A270" s="2" t="s">
        <v>1074</v>
      </c>
      <c r="B270" s="2">
        <v>3.8</v>
      </c>
      <c r="E270" s="4" t="s">
        <v>11769</v>
      </c>
      <c r="F270">
        <v>5.9</v>
      </c>
      <c r="G270" s="10">
        <v>1.8750158899651721E-4</v>
      </c>
    </row>
    <row r="271" spans="1:7" x14ac:dyDescent="0.25">
      <c r="A271" s="2" t="s">
        <v>702</v>
      </c>
      <c r="B271" s="2">
        <v>7.1</v>
      </c>
      <c r="E271" s="4" t="s">
        <v>6815</v>
      </c>
      <c r="F271">
        <v>3.6</v>
      </c>
      <c r="G271" s="10">
        <v>1.1440774921821389E-4</v>
      </c>
    </row>
    <row r="272" spans="1:7" x14ac:dyDescent="0.25">
      <c r="A272" s="2" t="s">
        <v>133</v>
      </c>
      <c r="B272" s="2">
        <v>7.2</v>
      </c>
      <c r="E272" s="4" t="s">
        <v>7959</v>
      </c>
      <c r="F272">
        <v>5.9</v>
      </c>
      <c r="G272" s="10">
        <v>1.8750158899651721E-4</v>
      </c>
    </row>
    <row r="273" spans="1:7" x14ac:dyDescent="0.25">
      <c r="A273" s="2" t="s">
        <v>643</v>
      </c>
      <c r="B273" s="2">
        <v>5.9</v>
      </c>
      <c r="E273" s="4" t="s">
        <v>3820</v>
      </c>
      <c r="F273">
        <v>7.3000000000000007</v>
      </c>
      <c r="G273" s="10">
        <v>9.2797396588106839E-4</v>
      </c>
    </row>
    <row r="274" spans="1:7" x14ac:dyDescent="0.25">
      <c r="A274" s="2" t="s">
        <v>1086</v>
      </c>
      <c r="B274" s="2">
        <v>7.1</v>
      </c>
      <c r="E274" s="4" t="s">
        <v>3823</v>
      </c>
      <c r="F274">
        <v>6.3</v>
      </c>
      <c r="G274" s="10">
        <v>2.0021356113187431E-4</v>
      </c>
    </row>
    <row r="275" spans="1:7" x14ac:dyDescent="0.25">
      <c r="A275" s="2" t="s">
        <v>133</v>
      </c>
      <c r="B275" s="2">
        <v>8.1</v>
      </c>
      <c r="E275" s="4" t="s">
        <v>13425</v>
      </c>
      <c r="F275">
        <v>4.8</v>
      </c>
      <c r="G275" s="10">
        <v>1.5254366562428517E-4</v>
      </c>
    </row>
    <row r="276" spans="1:7" x14ac:dyDescent="0.25">
      <c r="A276" s="2" t="s">
        <v>195</v>
      </c>
      <c r="B276" s="2">
        <v>6.9</v>
      </c>
      <c r="E276" s="4" t="s">
        <v>5124</v>
      </c>
      <c r="F276">
        <v>5.0999999999999996</v>
      </c>
      <c r="G276" s="10">
        <v>1.6207764472580299E-4</v>
      </c>
    </row>
    <row r="277" spans="1:7" x14ac:dyDescent="0.25">
      <c r="A277" s="2" t="s">
        <v>1097</v>
      </c>
      <c r="B277" s="2">
        <v>4.4000000000000004</v>
      </c>
      <c r="E277" s="4" t="s">
        <v>10799</v>
      </c>
      <c r="F277">
        <v>4.7</v>
      </c>
      <c r="G277" s="10">
        <v>1.4936567259044592E-4</v>
      </c>
    </row>
    <row r="278" spans="1:7" x14ac:dyDescent="0.25">
      <c r="A278" s="2" t="s">
        <v>1103</v>
      </c>
      <c r="B278" s="2">
        <v>6.5</v>
      </c>
      <c r="E278" s="4" t="s">
        <v>10172</v>
      </c>
      <c r="F278">
        <v>6.4</v>
      </c>
      <c r="G278" s="10">
        <v>2.0339155416571359E-4</v>
      </c>
    </row>
    <row r="279" spans="1:7" x14ac:dyDescent="0.25">
      <c r="A279" s="2" t="s">
        <v>133</v>
      </c>
      <c r="B279" s="2">
        <v>8.5</v>
      </c>
      <c r="E279" s="4" t="s">
        <v>5834</v>
      </c>
      <c r="F279">
        <v>5.0666666666666664</v>
      </c>
      <c r="G279" s="10">
        <v>4.8305494114356977E-4</v>
      </c>
    </row>
    <row r="280" spans="1:7" x14ac:dyDescent="0.25">
      <c r="A280" s="2" t="s">
        <v>270</v>
      </c>
      <c r="B280" s="2">
        <v>7.7</v>
      </c>
      <c r="E280" s="4" t="s">
        <v>12129</v>
      </c>
      <c r="F280">
        <v>6.7</v>
      </c>
      <c r="G280" s="10">
        <v>2.1292553326723141E-4</v>
      </c>
    </row>
    <row r="281" spans="1:7" x14ac:dyDescent="0.25">
      <c r="A281" s="2" t="s">
        <v>834</v>
      </c>
      <c r="B281" s="2">
        <v>7.4</v>
      </c>
      <c r="E281" s="4" t="s">
        <v>7327</v>
      </c>
      <c r="F281">
        <v>6</v>
      </c>
      <c r="G281" s="10">
        <v>1.906795820303565E-4</v>
      </c>
    </row>
    <row r="282" spans="1:7" x14ac:dyDescent="0.25">
      <c r="A282" s="2" t="s">
        <v>218</v>
      </c>
      <c r="B282" s="2">
        <v>8</v>
      </c>
      <c r="E282" s="4" t="s">
        <v>13913</v>
      </c>
      <c r="F282">
        <v>6.4</v>
      </c>
      <c r="G282" s="10">
        <v>2.0339155416571359E-4</v>
      </c>
    </row>
    <row r="283" spans="1:7" x14ac:dyDescent="0.25">
      <c r="A283" s="2" t="s">
        <v>179</v>
      </c>
      <c r="B283" s="2">
        <v>5.7</v>
      </c>
      <c r="E283" s="4" t="s">
        <v>7584</v>
      </c>
      <c r="F283">
        <v>6.2</v>
      </c>
      <c r="G283" s="10">
        <v>1.9703556809803503E-4</v>
      </c>
    </row>
    <row r="284" spans="1:7" x14ac:dyDescent="0.25">
      <c r="A284" s="2" t="s">
        <v>24</v>
      </c>
      <c r="B284" s="2">
        <v>8.5</v>
      </c>
      <c r="E284" s="4" t="s">
        <v>86</v>
      </c>
      <c r="F284">
        <v>7.2875000000000005</v>
      </c>
      <c r="G284" s="10">
        <v>1.8527699387282973E-3</v>
      </c>
    </row>
    <row r="285" spans="1:7" x14ac:dyDescent="0.25">
      <c r="A285" s="2" t="s">
        <v>1071</v>
      </c>
      <c r="B285" s="2">
        <v>7</v>
      </c>
      <c r="E285" s="4" t="s">
        <v>3718</v>
      </c>
      <c r="F285">
        <v>6.4249999999999998</v>
      </c>
      <c r="G285" s="10">
        <v>8.167442096966936E-4</v>
      </c>
    </row>
    <row r="286" spans="1:7" x14ac:dyDescent="0.25">
      <c r="A286" s="2" t="s">
        <v>133</v>
      </c>
      <c r="B286" s="2">
        <v>7.8</v>
      </c>
      <c r="E286" s="4" t="s">
        <v>586</v>
      </c>
      <c r="F286">
        <v>6.9</v>
      </c>
      <c r="G286" s="10">
        <v>2.1928151933490997E-4</v>
      </c>
    </row>
    <row r="287" spans="1:7" x14ac:dyDescent="0.25">
      <c r="A287" s="2" t="s">
        <v>24</v>
      </c>
      <c r="B287" s="2">
        <v>7.2</v>
      </c>
      <c r="E287" s="4" t="s">
        <v>13686</v>
      </c>
      <c r="F287">
        <v>6.7</v>
      </c>
      <c r="G287" s="10">
        <v>2.1292553326723141E-4</v>
      </c>
    </row>
    <row r="288" spans="1:7" x14ac:dyDescent="0.25">
      <c r="A288" s="2" t="s">
        <v>1135</v>
      </c>
      <c r="B288" s="2">
        <v>6.4</v>
      </c>
      <c r="E288" s="4" t="s">
        <v>12782</v>
      </c>
      <c r="F288">
        <v>6.45</v>
      </c>
      <c r="G288" s="10">
        <v>4.0996110136526647E-4</v>
      </c>
    </row>
    <row r="289" spans="1:7" x14ac:dyDescent="0.25">
      <c r="A289" s="2" t="s">
        <v>1138</v>
      </c>
      <c r="B289" s="2">
        <v>5.5</v>
      </c>
      <c r="E289" s="4" t="s">
        <v>9947</v>
      </c>
      <c r="F289">
        <v>7.1</v>
      </c>
      <c r="G289" s="10">
        <v>4.5127501080517702E-4</v>
      </c>
    </row>
    <row r="290" spans="1:7" x14ac:dyDescent="0.25">
      <c r="A290" s="2" t="s">
        <v>1143</v>
      </c>
      <c r="B290" s="2">
        <v>6.7</v>
      </c>
      <c r="E290" s="4" t="s">
        <v>3934</v>
      </c>
      <c r="F290">
        <v>5.9</v>
      </c>
      <c r="G290" s="10">
        <v>1.8750158899651721E-4</v>
      </c>
    </row>
    <row r="291" spans="1:7" x14ac:dyDescent="0.25">
      <c r="A291" s="2" t="s">
        <v>1147</v>
      </c>
      <c r="B291" s="2">
        <v>6.1</v>
      </c>
      <c r="E291" s="4" t="s">
        <v>5417</v>
      </c>
      <c r="F291">
        <v>5.9</v>
      </c>
      <c r="G291" s="10">
        <v>3.7500317799303443E-4</v>
      </c>
    </row>
    <row r="292" spans="1:7" x14ac:dyDescent="0.25">
      <c r="A292" s="2" t="s">
        <v>1152</v>
      </c>
      <c r="B292" s="2">
        <v>8.5</v>
      </c>
      <c r="E292" s="4" t="s">
        <v>2128</v>
      </c>
      <c r="F292">
        <v>6.6285714285714281</v>
      </c>
      <c r="G292" s="10">
        <v>1.4745887677014235E-3</v>
      </c>
    </row>
    <row r="293" spans="1:7" x14ac:dyDescent="0.25">
      <c r="A293" s="2" t="s">
        <v>1155</v>
      </c>
      <c r="B293" s="2">
        <v>6.9</v>
      </c>
      <c r="E293" s="4" t="s">
        <v>5394</v>
      </c>
      <c r="F293">
        <v>5.4</v>
      </c>
      <c r="G293" s="10">
        <v>3.4322324765464172E-4</v>
      </c>
    </row>
    <row r="294" spans="1:7" x14ac:dyDescent="0.25">
      <c r="A294" s="2" t="s">
        <v>1160</v>
      </c>
      <c r="B294" s="2">
        <v>7.3</v>
      </c>
      <c r="E294" s="4" t="s">
        <v>3257</v>
      </c>
      <c r="F294">
        <v>6.6000000000000005</v>
      </c>
      <c r="G294" s="10">
        <v>6.2924262070017639E-4</v>
      </c>
    </row>
    <row r="295" spans="1:7" x14ac:dyDescent="0.25">
      <c r="A295" s="2" t="s">
        <v>1165</v>
      </c>
      <c r="B295" s="2">
        <v>6.7</v>
      </c>
      <c r="E295" s="4" t="s">
        <v>404</v>
      </c>
      <c r="F295">
        <v>6.3</v>
      </c>
      <c r="G295" s="10">
        <v>2.0021356113187431E-4</v>
      </c>
    </row>
    <row r="296" spans="1:7" x14ac:dyDescent="0.25">
      <c r="A296" s="2" t="s">
        <v>483</v>
      </c>
      <c r="B296" s="2">
        <v>6.9</v>
      </c>
      <c r="E296" s="4" t="s">
        <v>13662</v>
      </c>
      <c r="F296">
        <v>8.1</v>
      </c>
      <c r="G296" s="10">
        <v>2.5741743574098124E-4</v>
      </c>
    </row>
    <row r="297" spans="1:7" x14ac:dyDescent="0.25">
      <c r="A297" s="2" t="s">
        <v>1172</v>
      </c>
      <c r="B297" s="2">
        <v>5.0999999999999996</v>
      </c>
      <c r="E297" s="4" t="s">
        <v>11919</v>
      </c>
      <c r="F297">
        <v>6.8</v>
      </c>
      <c r="G297" s="10">
        <v>2.1610352630107069E-4</v>
      </c>
    </row>
    <row r="298" spans="1:7" x14ac:dyDescent="0.25">
      <c r="A298" s="2" t="s">
        <v>1176</v>
      </c>
      <c r="B298" s="2">
        <v>6.8</v>
      </c>
      <c r="E298" s="4" t="s">
        <v>847</v>
      </c>
      <c r="F298">
        <v>6.8249999999999993</v>
      </c>
      <c r="G298" s="10">
        <v>8.6759209823812188E-4</v>
      </c>
    </row>
    <row r="299" spans="1:7" x14ac:dyDescent="0.25">
      <c r="A299" s="2" t="s">
        <v>639</v>
      </c>
      <c r="B299" s="2">
        <v>5.8</v>
      </c>
      <c r="E299" s="4" t="s">
        <v>10498</v>
      </c>
      <c r="F299">
        <v>7.2</v>
      </c>
      <c r="G299" s="10">
        <v>2.2881549843642779E-4</v>
      </c>
    </row>
    <row r="300" spans="1:7" x14ac:dyDescent="0.25">
      <c r="A300" s="2" t="s">
        <v>1181</v>
      </c>
      <c r="B300" s="2">
        <v>6.7</v>
      </c>
      <c r="E300" s="4" t="s">
        <v>11499</v>
      </c>
      <c r="F300">
        <v>3.9</v>
      </c>
      <c r="G300" s="10">
        <v>1.2394172831973172E-4</v>
      </c>
    </row>
    <row r="301" spans="1:7" x14ac:dyDescent="0.25">
      <c r="A301" s="2" t="s">
        <v>1185</v>
      </c>
      <c r="B301" s="2">
        <v>6</v>
      </c>
      <c r="E301" s="4" t="s">
        <v>8578</v>
      </c>
      <c r="F301">
        <v>7.15</v>
      </c>
      <c r="G301" s="10">
        <v>4.544530038390163E-4</v>
      </c>
    </row>
    <row r="302" spans="1:7" x14ac:dyDescent="0.25">
      <c r="A302" s="2" t="s">
        <v>1189</v>
      </c>
      <c r="B302" s="2">
        <v>5.7</v>
      </c>
      <c r="E302" s="4" t="s">
        <v>9727</v>
      </c>
      <c r="F302">
        <v>7.7</v>
      </c>
      <c r="G302" s="10">
        <v>2.4470546360562417E-4</v>
      </c>
    </row>
    <row r="303" spans="1:7" x14ac:dyDescent="0.25">
      <c r="A303" s="2" t="s">
        <v>688</v>
      </c>
      <c r="B303" s="2">
        <v>8</v>
      </c>
      <c r="E303" s="4" t="s">
        <v>8304</v>
      </c>
      <c r="F303">
        <v>7.35</v>
      </c>
      <c r="G303" s="10">
        <v>4.6716497597437337E-4</v>
      </c>
    </row>
    <row r="304" spans="1:7" x14ac:dyDescent="0.25">
      <c r="A304" s="2" t="s">
        <v>336</v>
      </c>
      <c r="B304" s="2">
        <v>8.1999999999999993</v>
      </c>
      <c r="E304" s="4" t="s">
        <v>5817</v>
      </c>
      <c r="F304">
        <v>5.9</v>
      </c>
      <c r="G304" s="10">
        <v>1.8750158899651721E-4</v>
      </c>
    </row>
    <row r="305" spans="1:7" x14ac:dyDescent="0.25">
      <c r="A305" s="2" t="s">
        <v>877</v>
      </c>
      <c r="B305" s="2">
        <v>5.4</v>
      </c>
      <c r="E305" s="4" t="s">
        <v>13710</v>
      </c>
      <c r="F305">
        <v>8.6999999999999993</v>
      </c>
      <c r="G305" s="10">
        <v>2.7648539394401687E-4</v>
      </c>
    </row>
    <row r="306" spans="1:7" x14ac:dyDescent="0.25">
      <c r="A306" s="2" t="s">
        <v>863</v>
      </c>
      <c r="B306" s="2">
        <v>7.2</v>
      </c>
      <c r="E306" s="4" t="s">
        <v>12915</v>
      </c>
      <c r="F306">
        <v>6.3</v>
      </c>
      <c r="G306" s="10">
        <v>2.0021356113187431E-4</v>
      </c>
    </row>
    <row r="307" spans="1:7" x14ac:dyDescent="0.25">
      <c r="A307" s="2" t="s">
        <v>1207</v>
      </c>
      <c r="B307" s="2">
        <v>7.5</v>
      </c>
      <c r="E307" s="4" t="s">
        <v>13309</v>
      </c>
      <c r="F307">
        <v>6</v>
      </c>
      <c r="G307" s="10">
        <v>1.906795820303565E-4</v>
      </c>
    </row>
    <row r="308" spans="1:7" x14ac:dyDescent="0.25">
      <c r="A308" s="2" t="s">
        <v>81</v>
      </c>
      <c r="B308" s="2">
        <v>7</v>
      </c>
      <c r="E308" s="4" t="s">
        <v>13200</v>
      </c>
      <c r="F308">
        <v>6.8</v>
      </c>
      <c r="G308" s="10">
        <v>2.1610352630107069E-4</v>
      </c>
    </row>
    <row r="309" spans="1:7" x14ac:dyDescent="0.25">
      <c r="A309" s="2" t="s">
        <v>1214</v>
      </c>
      <c r="B309" s="2">
        <v>3.3</v>
      </c>
      <c r="E309" s="4" t="s">
        <v>3762</v>
      </c>
      <c r="F309">
        <v>5.9857142857142858</v>
      </c>
      <c r="G309" s="10">
        <v>1.3315790811786561E-3</v>
      </c>
    </row>
    <row r="310" spans="1:7" x14ac:dyDescent="0.25">
      <c r="A310" s="2" t="s">
        <v>182</v>
      </c>
      <c r="B310" s="2">
        <v>6</v>
      </c>
      <c r="E310" s="4" t="s">
        <v>12846</v>
      </c>
      <c r="F310">
        <v>4.2</v>
      </c>
      <c r="G310" s="10">
        <v>1.3347570742124954E-4</v>
      </c>
    </row>
    <row r="311" spans="1:7" x14ac:dyDescent="0.25">
      <c r="A311" s="2" t="s">
        <v>1086</v>
      </c>
      <c r="B311" s="2">
        <v>7.1</v>
      </c>
      <c r="E311" s="4" t="s">
        <v>7576</v>
      </c>
      <c r="F311">
        <v>8.4</v>
      </c>
      <c r="G311" s="10">
        <v>2.6695141484249908E-4</v>
      </c>
    </row>
    <row r="312" spans="1:7" x14ac:dyDescent="0.25">
      <c r="A312" s="2" t="s">
        <v>1223</v>
      </c>
      <c r="B312" s="2">
        <v>5.4</v>
      </c>
      <c r="E312" s="4" t="s">
        <v>5678</v>
      </c>
      <c r="F312">
        <v>5.2</v>
      </c>
      <c r="G312" s="10">
        <v>1.652556377596423E-4</v>
      </c>
    </row>
    <row r="313" spans="1:7" x14ac:dyDescent="0.25">
      <c r="A313" s="2" t="s">
        <v>1228</v>
      </c>
      <c r="B313" s="2">
        <v>6.1</v>
      </c>
      <c r="E313" s="4" t="s">
        <v>10608</v>
      </c>
      <c r="F313">
        <v>6.7</v>
      </c>
      <c r="G313" s="10">
        <v>2.1292553326723141E-4</v>
      </c>
    </row>
    <row r="314" spans="1:7" x14ac:dyDescent="0.25">
      <c r="A314" s="2" t="s">
        <v>1230</v>
      </c>
      <c r="B314" s="2">
        <v>5.3</v>
      </c>
      <c r="E314" s="4" t="s">
        <v>971</v>
      </c>
      <c r="F314">
        <v>6.1</v>
      </c>
      <c r="G314" s="10">
        <v>1.9385757506419575E-4</v>
      </c>
    </row>
    <row r="315" spans="1:7" x14ac:dyDescent="0.25">
      <c r="A315" s="2" t="s">
        <v>1233</v>
      </c>
      <c r="B315" s="2">
        <v>2.2000000000000002</v>
      </c>
      <c r="E315" s="4" t="s">
        <v>13941</v>
      </c>
      <c r="F315">
        <v>6.6</v>
      </c>
      <c r="G315" s="10">
        <v>2.0974754023339213E-4</v>
      </c>
    </row>
    <row r="316" spans="1:7" x14ac:dyDescent="0.25">
      <c r="A316" s="2" t="s">
        <v>579</v>
      </c>
      <c r="B316" s="2">
        <v>7</v>
      </c>
      <c r="E316" s="4" t="s">
        <v>13352</v>
      </c>
      <c r="F316">
        <v>3.4</v>
      </c>
      <c r="G316" s="10">
        <v>1.0805176315053535E-4</v>
      </c>
    </row>
    <row r="317" spans="1:7" x14ac:dyDescent="0.25">
      <c r="A317" s="2" t="s">
        <v>1242</v>
      </c>
      <c r="B317" s="2">
        <v>3.8</v>
      </c>
      <c r="E317" s="4" t="s">
        <v>8294</v>
      </c>
      <c r="F317">
        <v>7.6333333333333329</v>
      </c>
      <c r="G317" s="10">
        <v>7.2776040474919384E-4</v>
      </c>
    </row>
    <row r="318" spans="1:7" x14ac:dyDescent="0.25">
      <c r="A318" s="2" t="s">
        <v>774</v>
      </c>
      <c r="B318" s="2">
        <v>6.9</v>
      </c>
      <c r="E318" s="4" t="s">
        <v>7881</v>
      </c>
      <c r="F318">
        <v>6.9</v>
      </c>
      <c r="G318" s="10">
        <v>2.1928151933490997E-4</v>
      </c>
    </row>
    <row r="319" spans="1:7" x14ac:dyDescent="0.25">
      <c r="A319" s="2" t="s">
        <v>1251</v>
      </c>
      <c r="B319" s="2">
        <v>7.2</v>
      </c>
      <c r="E319" s="4" t="s">
        <v>10935</v>
      </c>
      <c r="F319">
        <v>4.8</v>
      </c>
      <c r="G319" s="10">
        <v>1.5254366562428517E-4</v>
      </c>
    </row>
    <row r="320" spans="1:7" x14ac:dyDescent="0.25">
      <c r="A320" s="2" t="s">
        <v>1256</v>
      </c>
      <c r="B320" s="2">
        <v>7.3</v>
      </c>
      <c r="E320" s="4" t="s">
        <v>9368</v>
      </c>
      <c r="F320">
        <v>7.7</v>
      </c>
      <c r="G320" s="10">
        <v>2.4470546360562417E-4</v>
      </c>
    </row>
    <row r="321" spans="1:7" x14ac:dyDescent="0.25">
      <c r="A321" s="2" t="s">
        <v>370</v>
      </c>
      <c r="B321" s="2">
        <v>6.3</v>
      </c>
      <c r="E321" s="4" t="s">
        <v>12109</v>
      </c>
      <c r="F321">
        <v>8.6</v>
      </c>
      <c r="G321" s="10">
        <v>2.7330740091017765E-4</v>
      </c>
    </row>
    <row r="322" spans="1:7" x14ac:dyDescent="0.25">
      <c r="A322" s="2" t="s">
        <v>336</v>
      </c>
      <c r="B322" s="2">
        <v>7.5</v>
      </c>
      <c r="E322" s="4" t="s">
        <v>10941</v>
      </c>
      <c r="F322">
        <v>7.8666666666666671</v>
      </c>
      <c r="G322" s="10">
        <v>7.5000635598606886E-4</v>
      </c>
    </row>
    <row r="323" spans="1:7" x14ac:dyDescent="0.25">
      <c r="A323" s="2" t="s">
        <v>1267</v>
      </c>
      <c r="B323" s="2">
        <v>7.6</v>
      </c>
      <c r="E323" s="4" t="s">
        <v>5627</v>
      </c>
      <c r="F323">
        <v>6.2</v>
      </c>
      <c r="G323" s="10">
        <v>5.9110670429410512E-4</v>
      </c>
    </row>
    <row r="324" spans="1:7" x14ac:dyDescent="0.25">
      <c r="A324" s="2" t="s">
        <v>1273</v>
      </c>
      <c r="B324" s="2">
        <v>6.8</v>
      </c>
      <c r="E324" s="4" t="s">
        <v>4334</v>
      </c>
      <c r="F324">
        <v>6.1333333333333329</v>
      </c>
      <c r="G324" s="10">
        <v>5.8475071822642656E-4</v>
      </c>
    </row>
    <row r="325" spans="1:7" x14ac:dyDescent="0.25">
      <c r="A325" s="2" t="s">
        <v>1278</v>
      </c>
      <c r="B325" s="2">
        <v>5.2</v>
      </c>
      <c r="E325" s="4" t="s">
        <v>9428</v>
      </c>
      <c r="F325">
        <v>3.1</v>
      </c>
      <c r="G325" s="10">
        <v>9.8517784049017516E-5</v>
      </c>
    </row>
    <row r="326" spans="1:7" x14ac:dyDescent="0.25">
      <c r="A326" s="2" t="s">
        <v>133</v>
      </c>
      <c r="B326" s="2">
        <v>7.7</v>
      </c>
      <c r="E326" s="4" t="s">
        <v>2928</v>
      </c>
      <c r="F326">
        <v>5.3</v>
      </c>
      <c r="G326" s="10">
        <v>1.6843363079348155E-4</v>
      </c>
    </row>
    <row r="327" spans="1:7" x14ac:dyDescent="0.25">
      <c r="A327" s="2" t="s">
        <v>1285</v>
      </c>
      <c r="B327" s="2">
        <v>6.2</v>
      </c>
      <c r="E327" s="4" t="s">
        <v>4117</v>
      </c>
      <c r="F327">
        <v>6.2</v>
      </c>
      <c r="G327" s="10">
        <v>1.9703556809803503E-4</v>
      </c>
    </row>
    <row r="328" spans="1:7" x14ac:dyDescent="0.25">
      <c r="A328" s="2" t="s">
        <v>1289</v>
      </c>
      <c r="B328" s="2">
        <v>7.7</v>
      </c>
      <c r="E328" s="4" t="s">
        <v>5087</v>
      </c>
      <c r="F328">
        <v>5.6</v>
      </c>
      <c r="G328" s="10">
        <v>3.5593521978999874E-4</v>
      </c>
    </row>
    <row r="329" spans="1:7" x14ac:dyDescent="0.25">
      <c r="A329" s="2" t="s">
        <v>1292</v>
      </c>
      <c r="B329" s="2">
        <v>4.3</v>
      </c>
      <c r="E329" s="4" t="s">
        <v>6588</v>
      </c>
      <c r="F329">
        <v>4.3</v>
      </c>
      <c r="G329" s="10">
        <v>1.3665370045508882E-4</v>
      </c>
    </row>
    <row r="330" spans="1:7" x14ac:dyDescent="0.25">
      <c r="A330" s="2" t="s">
        <v>1297</v>
      </c>
      <c r="B330" s="2">
        <v>6.9</v>
      </c>
      <c r="E330" s="4" t="s">
        <v>6688</v>
      </c>
      <c r="F330">
        <v>7.5</v>
      </c>
      <c r="G330" s="10">
        <v>2.3834947753794561E-4</v>
      </c>
    </row>
    <row r="331" spans="1:7" x14ac:dyDescent="0.25">
      <c r="A331" s="2" t="s">
        <v>1251</v>
      </c>
      <c r="B331" s="2">
        <v>6.6</v>
      </c>
      <c r="E331" s="4" t="s">
        <v>12678</v>
      </c>
      <c r="F331">
        <v>6.1</v>
      </c>
      <c r="G331" s="10">
        <v>1.9385757506419575E-4</v>
      </c>
    </row>
    <row r="332" spans="1:7" x14ac:dyDescent="0.25">
      <c r="A332" s="2" t="s">
        <v>584</v>
      </c>
      <c r="B332" s="2">
        <v>7</v>
      </c>
      <c r="E332" s="4" t="s">
        <v>9071</v>
      </c>
      <c r="F332">
        <v>6.6</v>
      </c>
      <c r="G332" s="10">
        <v>2.0974754023339213E-4</v>
      </c>
    </row>
    <row r="333" spans="1:7" x14ac:dyDescent="0.25">
      <c r="A333" s="2" t="s">
        <v>121</v>
      </c>
      <c r="B333" s="2">
        <v>6.7</v>
      </c>
      <c r="E333" s="4" t="s">
        <v>8213</v>
      </c>
      <c r="F333">
        <v>4.5</v>
      </c>
      <c r="G333" s="10">
        <v>1.4300968652276736E-4</v>
      </c>
    </row>
    <row r="334" spans="1:7" x14ac:dyDescent="0.25">
      <c r="A334" s="2" t="s">
        <v>52</v>
      </c>
      <c r="B334" s="2">
        <v>8.1999999999999993</v>
      </c>
      <c r="E334" s="4" t="s">
        <v>11610</v>
      </c>
      <c r="F334">
        <v>7.6</v>
      </c>
      <c r="G334" s="10">
        <v>2.4152747057178489E-4</v>
      </c>
    </row>
    <row r="335" spans="1:7" x14ac:dyDescent="0.25">
      <c r="A335" s="2" t="s">
        <v>121</v>
      </c>
      <c r="B335" s="2">
        <v>8.9</v>
      </c>
      <c r="E335" s="4" t="s">
        <v>12942</v>
      </c>
      <c r="F335">
        <v>7.4</v>
      </c>
      <c r="G335" s="10">
        <v>2.3517148450410635E-4</v>
      </c>
    </row>
    <row r="336" spans="1:7" x14ac:dyDescent="0.25">
      <c r="A336" s="2" t="s">
        <v>121</v>
      </c>
      <c r="B336" s="2">
        <v>8.6999999999999993</v>
      </c>
      <c r="E336" s="4" t="s">
        <v>564</v>
      </c>
      <c r="F336">
        <v>7.6</v>
      </c>
      <c r="G336" s="10">
        <v>2.4152747057178489E-4</v>
      </c>
    </row>
    <row r="337" spans="1:7" x14ac:dyDescent="0.25">
      <c r="A337" s="2" t="s">
        <v>1317</v>
      </c>
      <c r="B337" s="2">
        <v>5.5</v>
      </c>
      <c r="E337" s="4" t="s">
        <v>2587</v>
      </c>
      <c r="F337">
        <v>7</v>
      </c>
      <c r="G337" s="10">
        <v>2.2245951236874923E-4</v>
      </c>
    </row>
    <row r="338" spans="1:7" x14ac:dyDescent="0.25">
      <c r="A338" s="2" t="s">
        <v>1165</v>
      </c>
      <c r="B338" s="2">
        <v>5.7</v>
      </c>
      <c r="E338" s="4" t="s">
        <v>4549</v>
      </c>
      <c r="F338">
        <v>5.9</v>
      </c>
      <c r="G338" s="10">
        <v>1.8750158899651721E-4</v>
      </c>
    </row>
    <row r="339" spans="1:7" x14ac:dyDescent="0.25">
      <c r="A339" s="2" t="s">
        <v>1322</v>
      </c>
      <c r="B339" s="2">
        <v>6.3</v>
      </c>
      <c r="E339" s="4" t="s">
        <v>834</v>
      </c>
      <c r="F339">
        <v>6.6545454545454552</v>
      </c>
      <c r="G339" s="10">
        <v>2.3262909007703493E-3</v>
      </c>
    </row>
    <row r="340" spans="1:7" x14ac:dyDescent="0.25">
      <c r="A340" s="2" t="s">
        <v>608</v>
      </c>
      <c r="B340" s="2">
        <v>5.9</v>
      </c>
      <c r="E340" s="4" t="s">
        <v>11270</v>
      </c>
      <c r="F340">
        <v>5.9</v>
      </c>
      <c r="G340" s="10">
        <v>1.8750158899651721E-4</v>
      </c>
    </row>
    <row r="341" spans="1:7" x14ac:dyDescent="0.25">
      <c r="A341" s="2" t="s">
        <v>1329</v>
      </c>
      <c r="B341" s="2">
        <v>7.6</v>
      </c>
      <c r="E341" s="4" t="s">
        <v>11638</v>
      </c>
      <c r="F341">
        <v>7.2</v>
      </c>
      <c r="G341" s="10">
        <v>2.2881549843642779E-4</v>
      </c>
    </row>
    <row r="342" spans="1:7" x14ac:dyDescent="0.25">
      <c r="A342" s="2" t="s">
        <v>1332</v>
      </c>
      <c r="B342" s="2">
        <v>6.6</v>
      </c>
      <c r="E342" s="4" t="s">
        <v>4719</v>
      </c>
      <c r="F342">
        <v>4.9000000000000004</v>
      </c>
      <c r="G342" s="10">
        <v>1.5572165865812448E-4</v>
      </c>
    </row>
    <row r="343" spans="1:7" x14ac:dyDescent="0.25">
      <c r="A343" s="2" t="s">
        <v>1336</v>
      </c>
      <c r="B343" s="2">
        <v>5.3</v>
      </c>
      <c r="E343" s="4" t="s">
        <v>11616</v>
      </c>
      <c r="F343">
        <v>5.5</v>
      </c>
      <c r="G343" s="10">
        <v>3.4957923372232023E-4</v>
      </c>
    </row>
    <row r="344" spans="1:7" x14ac:dyDescent="0.25">
      <c r="A344" s="2" t="s">
        <v>1340</v>
      </c>
      <c r="B344" s="2">
        <v>6</v>
      </c>
      <c r="E344" s="4" t="s">
        <v>6541</v>
      </c>
      <c r="F344">
        <v>5.25</v>
      </c>
      <c r="G344" s="10">
        <v>3.3368926855312388E-4</v>
      </c>
    </row>
    <row r="345" spans="1:7" x14ac:dyDescent="0.25">
      <c r="A345" s="2" t="s">
        <v>416</v>
      </c>
      <c r="B345" s="2">
        <v>8</v>
      </c>
      <c r="E345" s="4" t="s">
        <v>13657</v>
      </c>
      <c r="F345">
        <v>7.4</v>
      </c>
      <c r="G345" s="10">
        <v>2.3517148450410635E-4</v>
      </c>
    </row>
    <row r="346" spans="1:7" x14ac:dyDescent="0.25">
      <c r="A346" s="2" t="s">
        <v>1348</v>
      </c>
      <c r="B346" s="2">
        <v>5.6</v>
      </c>
      <c r="E346" s="4" t="s">
        <v>495</v>
      </c>
      <c r="F346">
        <v>6.4</v>
      </c>
      <c r="G346" s="10">
        <v>4.0678310833142719E-4</v>
      </c>
    </row>
    <row r="347" spans="1:7" x14ac:dyDescent="0.25">
      <c r="A347" s="2" t="s">
        <v>834</v>
      </c>
      <c r="B347" s="2">
        <v>5.9</v>
      </c>
      <c r="E347" s="4" t="s">
        <v>5687</v>
      </c>
      <c r="F347">
        <v>6.6</v>
      </c>
      <c r="G347" s="10">
        <v>2.0974754023339213E-4</v>
      </c>
    </row>
    <row r="348" spans="1:7" x14ac:dyDescent="0.25">
      <c r="A348" s="2" t="s">
        <v>115</v>
      </c>
      <c r="B348" s="2">
        <v>7.3</v>
      </c>
      <c r="E348" s="4" t="s">
        <v>4927</v>
      </c>
      <c r="F348">
        <v>6.9</v>
      </c>
      <c r="G348" s="10">
        <v>4.3856303866981995E-4</v>
      </c>
    </row>
    <row r="349" spans="1:7" x14ac:dyDescent="0.25">
      <c r="A349" s="2" t="s">
        <v>213</v>
      </c>
      <c r="B349" s="2">
        <v>7.9</v>
      </c>
      <c r="E349" s="4" t="s">
        <v>12525</v>
      </c>
      <c r="F349">
        <v>7.7</v>
      </c>
      <c r="G349" s="10">
        <v>2.4470546360562417E-4</v>
      </c>
    </row>
    <row r="350" spans="1:7" x14ac:dyDescent="0.25">
      <c r="A350" s="2" t="s">
        <v>1135</v>
      </c>
      <c r="B350" s="2">
        <v>6.8</v>
      </c>
      <c r="E350" s="4" t="s">
        <v>5141</v>
      </c>
      <c r="F350">
        <v>4.0999999999999996</v>
      </c>
      <c r="G350" s="10">
        <v>1.3029771438741026E-4</v>
      </c>
    </row>
    <row r="351" spans="1:7" x14ac:dyDescent="0.25">
      <c r="A351" s="2" t="s">
        <v>182</v>
      </c>
      <c r="B351" s="2">
        <v>6.6</v>
      </c>
      <c r="E351" s="4" t="s">
        <v>7149</v>
      </c>
      <c r="F351">
        <v>6</v>
      </c>
      <c r="G351" s="10">
        <v>1.906795820303565E-4</v>
      </c>
    </row>
    <row r="352" spans="1:7" x14ac:dyDescent="0.25">
      <c r="A352" s="2" t="s">
        <v>302</v>
      </c>
      <c r="B352" s="2">
        <v>6.6</v>
      </c>
      <c r="E352" s="4" t="s">
        <v>4381</v>
      </c>
      <c r="F352">
        <v>5.8</v>
      </c>
      <c r="G352" s="10">
        <v>5.5297078788803375E-4</v>
      </c>
    </row>
    <row r="353" spans="1:7" x14ac:dyDescent="0.25">
      <c r="A353" s="2" t="s">
        <v>1367</v>
      </c>
      <c r="B353" s="2">
        <v>7</v>
      </c>
      <c r="E353" s="4" t="s">
        <v>11807</v>
      </c>
      <c r="F353">
        <v>5.5</v>
      </c>
      <c r="G353" s="10">
        <v>1.7478961686116012E-4</v>
      </c>
    </row>
    <row r="354" spans="1:7" x14ac:dyDescent="0.25">
      <c r="A354" s="2" t="s">
        <v>847</v>
      </c>
      <c r="B354" s="2">
        <v>7</v>
      </c>
      <c r="E354" s="4" t="s">
        <v>9223</v>
      </c>
      <c r="F354">
        <v>3.85</v>
      </c>
      <c r="G354" s="10">
        <v>2.4470546360562417E-4</v>
      </c>
    </row>
    <row r="355" spans="1:7" x14ac:dyDescent="0.25">
      <c r="A355" s="2" t="s">
        <v>1376</v>
      </c>
      <c r="B355" s="2">
        <v>7.3</v>
      </c>
      <c r="E355" s="4" t="s">
        <v>1181</v>
      </c>
      <c r="F355">
        <v>6.8666666666666671</v>
      </c>
      <c r="G355" s="10">
        <v>6.5466656497089064E-4</v>
      </c>
    </row>
    <row r="356" spans="1:7" x14ac:dyDescent="0.25">
      <c r="A356" s="2" t="s">
        <v>228</v>
      </c>
      <c r="B356" s="2">
        <v>5.5</v>
      </c>
      <c r="E356" s="4" t="s">
        <v>140</v>
      </c>
      <c r="F356">
        <v>6.08</v>
      </c>
      <c r="G356" s="10">
        <v>9.6610988228713966E-4</v>
      </c>
    </row>
    <row r="357" spans="1:7" x14ac:dyDescent="0.25">
      <c r="A357" s="2" t="s">
        <v>336</v>
      </c>
      <c r="B357" s="2">
        <v>8.5</v>
      </c>
      <c r="E357" s="4" t="s">
        <v>4137</v>
      </c>
      <c r="F357">
        <v>6.5</v>
      </c>
      <c r="G357" s="10">
        <v>4.1313909439910575E-4</v>
      </c>
    </row>
    <row r="358" spans="1:7" x14ac:dyDescent="0.25">
      <c r="A358" s="2" t="s">
        <v>1387</v>
      </c>
      <c r="B358" s="2">
        <v>7.5</v>
      </c>
      <c r="E358" s="4" t="s">
        <v>6194</v>
      </c>
      <c r="F358">
        <v>7.8</v>
      </c>
      <c r="G358" s="10">
        <v>2.4788345663946345E-4</v>
      </c>
    </row>
    <row r="359" spans="1:7" x14ac:dyDescent="0.25">
      <c r="A359" s="2" t="s">
        <v>1376</v>
      </c>
      <c r="B359" s="2">
        <v>7</v>
      </c>
      <c r="E359" s="4" t="s">
        <v>4332</v>
      </c>
      <c r="F359">
        <v>6.1</v>
      </c>
      <c r="G359" s="10">
        <v>1.9385757506419575E-4</v>
      </c>
    </row>
    <row r="360" spans="1:7" x14ac:dyDescent="0.25">
      <c r="A360" s="2" t="s">
        <v>471</v>
      </c>
      <c r="B360" s="2">
        <v>7.8</v>
      </c>
      <c r="E360" s="4" t="s">
        <v>4036</v>
      </c>
      <c r="F360">
        <v>5.0999999999999996</v>
      </c>
      <c r="G360" s="10">
        <v>3.2415528945160598E-4</v>
      </c>
    </row>
    <row r="361" spans="1:7" x14ac:dyDescent="0.25">
      <c r="A361" s="2" t="s">
        <v>868</v>
      </c>
      <c r="B361" s="2">
        <v>7.6</v>
      </c>
      <c r="E361" s="4" t="s">
        <v>7276</v>
      </c>
      <c r="F361">
        <v>4.8</v>
      </c>
      <c r="G361" s="10">
        <v>1.5254366562428517E-4</v>
      </c>
    </row>
    <row r="362" spans="1:7" x14ac:dyDescent="0.25">
      <c r="A362" s="2" t="s">
        <v>857</v>
      </c>
      <c r="B362" s="2">
        <v>7.6</v>
      </c>
      <c r="E362" s="4" t="s">
        <v>11258</v>
      </c>
      <c r="F362">
        <v>3.9</v>
      </c>
      <c r="G362" s="10">
        <v>1.2394172831973172E-4</v>
      </c>
    </row>
    <row r="363" spans="1:7" x14ac:dyDescent="0.25">
      <c r="A363" s="2" t="s">
        <v>1404</v>
      </c>
      <c r="B363" s="2">
        <v>6.1</v>
      </c>
      <c r="E363" s="4" t="s">
        <v>7070</v>
      </c>
      <c r="F363">
        <v>6.7</v>
      </c>
      <c r="G363" s="10">
        <v>2.1292553326723141E-4</v>
      </c>
    </row>
    <row r="364" spans="1:7" x14ac:dyDescent="0.25">
      <c r="A364" s="2" t="s">
        <v>1155</v>
      </c>
      <c r="B364" s="2">
        <v>6.8</v>
      </c>
      <c r="E364" s="4" t="s">
        <v>10213</v>
      </c>
      <c r="F364">
        <v>6.9</v>
      </c>
      <c r="G364" s="10">
        <v>2.1928151933490997E-4</v>
      </c>
    </row>
    <row r="365" spans="1:7" x14ac:dyDescent="0.25">
      <c r="A365" s="2" t="s">
        <v>1411</v>
      </c>
      <c r="B365" s="2">
        <v>5</v>
      </c>
      <c r="E365" s="4" t="s">
        <v>10450</v>
      </c>
      <c r="F365">
        <v>5.4</v>
      </c>
      <c r="G365" s="10">
        <v>1.7161162382732086E-4</v>
      </c>
    </row>
    <row r="366" spans="1:7" x14ac:dyDescent="0.25">
      <c r="A366" s="2" t="s">
        <v>86</v>
      </c>
      <c r="B366" s="2">
        <v>7.1</v>
      </c>
      <c r="E366" s="4" t="s">
        <v>10011</v>
      </c>
      <c r="F366">
        <v>7.9</v>
      </c>
      <c r="G366" s="10">
        <v>2.5106144967330273E-4</v>
      </c>
    </row>
    <row r="367" spans="1:7" x14ac:dyDescent="0.25">
      <c r="A367" s="2" t="s">
        <v>1419</v>
      </c>
      <c r="B367" s="2">
        <v>5.5</v>
      </c>
      <c r="E367" s="4" t="s">
        <v>3225</v>
      </c>
      <c r="F367">
        <v>6.6</v>
      </c>
      <c r="G367" s="10">
        <v>2.0974754023339213E-4</v>
      </c>
    </row>
    <row r="368" spans="1:7" x14ac:dyDescent="0.25">
      <c r="A368" s="2" t="s">
        <v>834</v>
      </c>
      <c r="B368" s="2">
        <v>5.6</v>
      </c>
      <c r="E368" s="4" t="s">
        <v>7934</v>
      </c>
      <c r="F368">
        <v>6.3</v>
      </c>
      <c r="G368" s="10">
        <v>4.0042712226374862E-4</v>
      </c>
    </row>
    <row r="369" spans="1:7" x14ac:dyDescent="0.25">
      <c r="A369" s="2" t="s">
        <v>270</v>
      </c>
      <c r="B369" s="2">
        <v>7.1</v>
      </c>
      <c r="E369" s="4" t="s">
        <v>8176</v>
      </c>
      <c r="F369">
        <v>4.3</v>
      </c>
      <c r="G369" s="10">
        <v>1.3665370045508882E-4</v>
      </c>
    </row>
    <row r="370" spans="1:7" x14ac:dyDescent="0.25">
      <c r="A370" s="2" t="s">
        <v>643</v>
      </c>
      <c r="B370" s="2">
        <v>4.9000000000000004</v>
      </c>
      <c r="E370" s="4" t="s">
        <v>6594</v>
      </c>
      <c r="F370">
        <v>7.1750000000000007</v>
      </c>
      <c r="G370" s="10">
        <v>9.1208400071187193E-4</v>
      </c>
    </row>
    <row r="371" spans="1:7" x14ac:dyDescent="0.25">
      <c r="A371" s="2" t="s">
        <v>302</v>
      </c>
      <c r="B371" s="2">
        <v>7.4</v>
      </c>
      <c r="E371" s="4" t="s">
        <v>12896</v>
      </c>
      <c r="F371">
        <v>3.1</v>
      </c>
      <c r="G371" s="10">
        <v>9.8517784049017516E-5</v>
      </c>
    </row>
    <row r="372" spans="1:7" x14ac:dyDescent="0.25">
      <c r="A372" s="2" t="s">
        <v>863</v>
      </c>
      <c r="B372" s="2">
        <v>5.7</v>
      </c>
      <c r="E372" s="4" t="s">
        <v>10116</v>
      </c>
      <c r="F372">
        <v>5</v>
      </c>
      <c r="G372" s="10">
        <v>1.5889965169196374E-4</v>
      </c>
    </row>
    <row r="373" spans="1:7" x14ac:dyDescent="0.25">
      <c r="A373" s="2" t="s">
        <v>1442</v>
      </c>
      <c r="B373" s="2">
        <v>6.4</v>
      </c>
      <c r="E373" s="4" t="s">
        <v>11115</v>
      </c>
      <c r="F373">
        <v>3.2</v>
      </c>
      <c r="G373" s="10">
        <v>1.016957770828568E-4</v>
      </c>
    </row>
    <row r="374" spans="1:7" x14ac:dyDescent="0.25">
      <c r="A374" s="2" t="s">
        <v>1449</v>
      </c>
      <c r="B374" s="2">
        <v>5.9</v>
      </c>
      <c r="E374" s="4" t="s">
        <v>9962</v>
      </c>
      <c r="F374">
        <v>5.4</v>
      </c>
      <c r="G374" s="10">
        <v>1.7161162382732086E-4</v>
      </c>
    </row>
    <row r="375" spans="1:7" x14ac:dyDescent="0.25">
      <c r="A375" s="2" t="s">
        <v>1053</v>
      </c>
      <c r="B375" s="2">
        <v>5.5</v>
      </c>
      <c r="E375" s="4" t="s">
        <v>603</v>
      </c>
      <c r="F375">
        <v>7.0250000000000004</v>
      </c>
      <c r="G375" s="10">
        <v>8.9301604250883624E-4</v>
      </c>
    </row>
    <row r="376" spans="1:7" x14ac:dyDescent="0.25">
      <c r="A376" s="2" t="s">
        <v>724</v>
      </c>
      <c r="B376" s="2">
        <v>6.9</v>
      </c>
      <c r="E376" s="4" t="s">
        <v>10826</v>
      </c>
      <c r="F376">
        <v>7.3</v>
      </c>
      <c r="G376" s="10">
        <v>2.3199349147026704E-4</v>
      </c>
    </row>
    <row r="377" spans="1:7" x14ac:dyDescent="0.25">
      <c r="A377" s="2" t="s">
        <v>801</v>
      </c>
      <c r="B377" s="2">
        <v>6.2</v>
      </c>
      <c r="E377" s="4" t="s">
        <v>45</v>
      </c>
      <c r="F377">
        <v>8.4250000000000007</v>
      </c>
      <c r="G377" s="10">
        <v>2.1419673048076716E-3</v>
      </c>
    </row>
    <row r="378" spans="1:7" x14ac:dyDescent="0.25">
      <c r="A378" s="2" t="s">
        <v>1135</v>
      </c>
      <c r="B378" s="2">
        <v>7</v>
      </c>
      <c r="E378" s="4" t="s">
        <v>12929</v>
      </c>
      <c r="F378">
        <v>6.5</v>
      </c>
      <c r="G378" s="10">
        <v>2.0656954719955287E-4</v>
      </c>
    </row>
    <row r="379" spans="1:7" x14ac:dyDescent="0.25">
      <c r="A379" s="2" t="s">
        <v>1463</v>
      </c>
      <c r="B379" s="2">
        <v>5.6</v>
      </c>
      <c r="E379" s="4" t="s">
        <v>8347</v>
      </c>
      <c r="F379">
        <v>6.75</v>
      </c>
      <c r="G379" s="10">
        <v>4.290290595683021E-4</v>
      </c>
    </row>
    <row r="380" spans="1:7" x14ac:dyDescent="0.25">
      <c r="A380" s="2" t="s">
        <v>847</v>
      </c>
      <c r="B380" s="2">
        <v>7</v>
      </c>
      <c r="E380" s="4" t="s">
        <v>6133</v>
      </c>
      <c r="F380">
        <v>5.6</v>
      </c>
      <c r="G380" s="10">
        <v>1.7796760989499937E-4</v>
      </c>
    </row>
    <row r="381" spans="1:7" x14ac:dyDescent="0.25">
      <c r="A381" s="2" t="s">
        <v>834</v>
      </c>
      <c r="B381" s="2">
        <v>6.8</v>
      </c>
      <c r="E381" s="4" t="s">
        <v>8332</v>
      </c>
      <c r="F381">
        <v>7.7</v>
      </c>
      <c r="G381" s="10">
        <v>2.4470546360562417E-4</v>
      </c>
    </row>
    <row r="382" spans="1:7" x14ac:dyDescent="0.25">
      <c r="A382" s="2" t="s">
        <v>1471</v>
      </c>
      <c r="B382" s="2">
        <v>5.4</v>
      </c>
      <c r="E382" s="4" t="s">
        <v>3404</v>
      </c>
      <c r="F382">
        <v>4.5999999999999996</v>
      </c>
      <c r="G382" s="10">
        <v>1.4618767955660664E-4</v>
      </c>
    </row>
    <row r="383" spans="1:7" x14ac:dyDescent="0.25">
      <c r="A383" s="2" t="s">
        <v>1475</v>
      </c>
      <c r="B383" s="2">
        <v>6.1</v>
      </c>
      <c r="E383" s="4" t="s">
        <v>1147</v>
      </c>
      <c r="F383">
        <v>5.8999999999999995</v>
      </c>
      <c r="G383" s="10">
        <v>1.1250095339791033E-3</v>
      </c>
    </row>
    <row r="384" spans="1:7" x14ac:dyDescent="0.25">
      <c r="A384" s="2" t="s">
        <v>1478</v>
      </c>
      <c r="B384" s="2">
        <v>6.7</v>
      </c>
      <c r="E384" s="4" t="s">
        <v>8584</v>
      </c>
      <c r="F384">
        <v>6.5</v>
      </c>
      <c r="G384" s="10">
        <v>2.0656954719955287E-4</v>
      </c>
    </row>
    <row r="385" spans="1:7" x14ac:dyDescent="0.25">
      <c r="A385" s="2" t="s">
        <v>989</v>
      </c>
      <c r="B385" s="2">
        <v>4.3</v>
      </c>
      <c r="E385" s="4" t="s">
        <v>8629</v>
      </c>
      <c r="F385">
        <v>5.2</v>
      </c>
      <c r="G385" s="10">
        <v>1.652556377596423E-4</v>
      </c>
    </row>
    <row r="386" spans="1:7" x14ac:dyDescent="0.25">
      <c r="A386" s="2" t="s">
        <v>1482</v>
      </c>
      <c r="B386" s="2">
        <v>6.9</v>
      </c>
      <c r="E386" s="4" t="s">
        <v>7311</v>
      </c>
      <c r="F386">
        <v>5.9</v>
      </c>
      <c r="G386" s="10">
        <v>3.7500317799303443E-4</v>
      </c>
    </row>
    <row r="387" spans="1:7" x14ac:dyDescent="0.25">
      <c r="A387" s="2" t="s">
        <v>579</v>
      </c>
      <c r="B387" s="2">
        <v>8</v>
      </c>
      <c r="E387" s="4" t="s">
        <v>12860</v>
      </c>
      <c r="F387">
        <v>6.2</v>
      </c>
      <c r="G387" s="10">
        <v>1.9703556809803503E-4</v>
      </c>
    </row>
    <row r="388" spans="1:7" x14ac:dyDescent="0.25">
      <c r="A388" s="2" t="s">
        <v>1490</v>
      </c>
      <c r="B388" s="2">
        <v>4.4000000000000004</v>
      </c>
      <c r="E388" s="4" t="s">
        <v>10967</v>
      </c>
      <c r="F388">
        <v>6.5</v>
      </c>
      <c r="G388" s="10">
        <v>2.0656954719955287E-4</v>
      </c>
    </row>
    <row r="389" spans="1:7" x14ac:dyDescent="0.25">
      <c r="A389" s="2" t="s">
        <v>1495</v>
      </c>
      <c r="B389" s="2">
        <v>7.3</v>
      </c>
      <c r="E389" s="4" t="s">
        <v>2122</v>
      </c>
      <c r="F389">
        <v>6.05</v>
      </c>
      <c r="G389" s="10">
        <v>3.8453715709455222E-4</v>
      </c>
    </row>
    <row r="390" spans="1:7" x14ac:dyDescent="0.25">
      <c r="A390" s="2" t="s">
        <v>1053</v>
      </c>
      <c r="B390" s="2">
        <v>6.3</v>
      </c>
      <c r="E390" s="4" t="s">
        <v>8825</v>
      </c>
      <c r="F390">
        <v>6.6</v>
      </c>
      <c r="G390" s="10">
        <v>4.1949508046678426E-4</v>
      </c>
    </row>
    <row r="391" spans="1:7" x14ac:dyDescent="0.25">
      <c r="A391" s="2" t="s">
        <v>344</v>
      </c>
      <c r="B391" s="2">
        <v>6.7</v>
      </c>
      <c r="E391" s="4" t="s">
        <v>9436</v>
      </c>
      <c r="F391">
        <v>6.9</v>
      </c>
      <c r="G391" s="10">
        <v>2.1928151933490997E-4</v>
      </c>
    </row>
    <row r="392" spans="1:7" x14ac:dyDescent="0.25">
      <c r="A392" s="2" t="s">
        <v>302</v>
      </c>
      <c r="B392" s="2">
        <v>7.7</v>
      </c>
      <c r="E392" s="4" t="s">
        <v>9357</v>
      </c>
      <c r="F392">
        <v>5.3</v>
      </c>
      <c r="G392" s="10">
        <v>1.6843363079348155E-4</v>
      </c>
    </row>
    <row r="393" spans="1:7" x14ac:dyDescent="0.25">
      <c r="A393" s="2" t="s">
        <v>576</v>
      </c>
      <c r="B393" s="2">
        <v>6.5</v>
      </c>
      <c r="E393" s="4" t="s">
        <v>12290</v>
      </c>
      <c r="F393">
        <v>7</v>
      </c>
      <c r="G393" s="10">
        <v>2.2245951236874923E-4</v>
      </c>
    </row>
    <row r="394" spans="1:7" x14ac:dyDescent="0.25">
      <c r="A394" s="2" t="s">
        <v>774</v>
      </c>
      <c r="B394" s="2">
        <v>7.8</v>
      </c>
      <c r="E394" s="4" t="s">
        <v>2043</v>
      </c>
      <c r="F394">
        <v>6.3</v>
      </c>
      <c r="G394" s="10">
        <v>2.0021356113187431E-4</v>
      </c>
    </row>
    <row r="395" spans="1:7" x14ac:dyDescent="0.25">
      <c r="A395" s="2" t="s">
        <v>488</v>
      </c>
      <c r="B395" s="2">
        <v>6.4</v>
      </c>
      <c r="E395" s="4" t="s">
        <v>2336</v>
      </c>
      <c r="F395">
        <v>7.2249999999999996</v>
      </c>
      <c r="G395" s="10">
        <v>4.5921999338977525E-3</v>
      </c>
    </row>
    <row r="396" spans="1:7" x14ac:dyDescent="0.25">
      <c r="A396" s="2" t="s">
        <v>1005</v>
      </c>
      <c r="B396" s="2">
        <v>7.8</v>
      </c>
      <c r="E396" s="4" t="s">
        <v>12440</v>
      </c>
      <c r="F396">
        <v>7</v>
      </c>
      <c r="G396" s="10">
        <v>2.2245951236874923E-4</v>
      </c>
    </row>
    <row r="397" spans="1:7" x14ac:dyDescent="0.25">
      <c r="A397" s="2" t="s">
        <v>1516</v>
      </c>
      <c r="B397" s="2">
        <v>5.8</v>
      </c>
      <c r="E397" s="4" t="s">
        <v>1880</v>
      </c>
      <c r="F397">
        <v>6.5</v>
      </c>
      <c r="G397" s="10">
        <v>2.0656954719955287E-4</v>
      </c>
    </row>
    <row r="398" spans="1:7" x14ac:dyDescent="0.25">
      <c r="A398" s="2" t="s">
        <v>1518</v>
      </c>
      <c r="B398" s="2">
        <v>7.1</v>
      </c>
      <c r="E398" s="4" t="s">
        <v>6264</v>
      </c>
      <c r="F398">
        <v>5.8</v>
      </c>
      <c r="G398" s="10">
        <v>1.8432359596267793E-4</v>
      </c>
    </row>
    <row r="399" spans="1:7" x14ac:dyDescent="0.25">
      <c r="A399" s="2" t="s">
        <v>1520</v>
      </c>
      <c r="B399" s="2">
        <v>7.1</v>
      </c>
      <c r="E399" s="4" t="s">
        <v>11798</v>
      </c>
      <c r="F399">
        <v>6.1</v>
      </c>
      <c r="G399" s="10">
        <v>1.9385757506419575E-4</v>
      </c>
    </row>
    <row r="400" spans="1:7" x14ac:dyDescent="0.25">
      <c r="A400" s="2" t="s">
        <v>1528</v>
      </c>
      <c r="B400" s="2">
        <v>6.8</v>
      </c>
      <c r="E400" s="4" t="s">
        <v>3977</v>
      </c>
      <c r="F400">
        <v>4.5500000000000007</v>
      </c>
      <c r="G400" s="10">
        <v>2.8919736607937405E-4</v>
      </c>
    </row>
    <row r="401" spans="1:7" x14ac:dyDescent="0.25">
      <c r="A401" s="2" t="s">
        <v>1520</v>
      </c>
      <c r="B401" s="2">
        <v>4.8</v>
      </c>
      <c r="E401" s="4" t="s">
        <v>165</v>
      </c>
      <c r="F401">
        <v>7</v>
      </c>
      <c r="G401" s="10">
        <v>4.4491902473749845E-4</v>
      </c>
    </row>
    <row r="402" spans="1:7" x14ac:dyDescent="0.25">
      <c r="A402" s="2" t="s">
        <v>182</v>
      </c>
      <c r="B402" s="2">
        <v>6.2</v>
      </c>
      <c r="E402" s="4" t="s">
        <v>13963</v>
      </c>
      <c r="F402">
        <v>3.7</v>
      </c>
      <c r="G402" s="10">
        <v>1.1758574225205318E-4</v>
      </c>
    </row>
    <row r="403" spans="1:7" x14ac:dyDescent="0.25">
      <c r="A403" s="2" t="s">
        <v>1535</v>
      </c>
      <c r="B403" s="2">
        <v>6.9</v>
      </c>
      <c r="E403" s="4" t="s">
        <v>10043</v>
      </c>
      <c r="F403">
        <v>6.2</v>
      </c>
      <c r="G403" s="10">
        <v>1.9703556809803503E-4</v>
      </c>
    </row>
    <row r="404" spans="1:7" x14ac:dyDescent="0.25">
      <c r="A404" s="2" t="s">
        <v>1135</v>
      </c>
      <c r="B404" s="2">
        <v>7.3</v>
      </c>
      <c r="E404" s="4" t="s">
        <v>23</v>
      </c>
      <c r="F404">
        <v>7.9</v>
      </c>
      <c r="G404" s="10">
        <v>2.5106144967330273E-4</v>
      </c>
    </row>
    <row r="405" spans="1:7" x14ac:dyDescent="0.25">
      <c r="A405" s="2" t="s">
        <v>1535</v>
      </c>
      <c r="B405" s="2">
        <v>6.6</v>
      </c>
      <c r="E405" s="4" t="s">
        <v>11802</v>
      </c>
      <c r="F405">
        <v>5.7</v>
      </c>
      <c r="G405" s="10">
        <v>1.8114560292883868E-4</v>
      </c>
    </row>
    <row r="406" spans="1:7" x14ac:dyDescent="0.25">
      <c r="A406" s="2" t="s">
        <v>1005</v>
      </c>
      <c r="B406" s="2">
        <v>6.9</v>
      </c>
      <c r="E406" s="4" t="s">
        <v>11220</v>
      </c>
      <c r="F406">
        <v>6.2</v>
      </c>
      <c r="G406" s="10">
        <v>1.9703556809803503E-4</v>
      </c>
    </row>
    <row r="407" spans="1:7" x14ac:dyDescent="0.25">
      <c r="A407" s="2" t="s">
        <v>1546</v>
      </c>
      <c r="B407" s="2">
        <v>6.2</v>
      </c>
      <c r="E407" s="4" t="s">
        <v>7656</v>
      </c>
      <c r="F407">
        <v>5.7</v>
      </c>
      <c r="G407" s="10">
        <v>1.8114560292883868E-4</v>
      </c>
    </row>
    <row r="408" spans="1:7" x14ac:dyDescent="0.25">
      <c r="A408" s="2" t="s">
        <v>1550</v>
      </c>
      <c r="B408" s="2">
        <v>6.7</v>
      </c>
      <c r="E408" s="4" t="s">
        <v>11966</v>
      </c>
      <c r="F408">
        <v>5.4</v>
      </c>
      <c r="G408" s="10">
        <v>1.7161162382732086E-4</v>
      </c>
    </row>
    <row r="409" spans="1:7" x14ac:dyDescent="0.25">
      <c r="A409" s="2" t="s">
        <v>1552</v>
      </c>
      <c r="B409" s="2">
        <v>7.6</v>
      </c>
      <c r="E409" s="4" t="s">
        <v>5196</v>
      </c>
      <c r="F409">
        <v>4.8</v>
      </c>
      <c r="G409" s="10">
        <v>1.5254366562428517E-4</v>
      </c>
    </row>
    <row r="410" spans="1:7" x14ac:dyDescent="0.25">
      <c r="A410" s="2" t="s">
        <v>159</v>
      </c>
      <c r="B410" s="2">
        <v>6.7</v>
      </c>
      <c r="E410" s="4" t="s">
        <v>7086</v>
      </c>
      <c r="F410">
        <v>6.5</v>
      </c>
      <c r="G410" s="10">
        <v>2.0656954719955287E-4</v>
      </c>
    </row>
    <row r="411" spans="1:7" x14ac:dyDescent="0.25">
      <c r="A411" s="2" t="s">
        <v>868</v>
      </c>
      <c r="B411" s="2">
        <v>6.2</v>
      </c>
      <c r="E411" s="4" t="s">
        <v>3342</v>
      </c>
      <c r="F411">
        <v>6.75</v>
      </c>
      <c r="G411" s="10">
        <v>4.290290595683021E-4</v>
      </c>
    </row>
    <row r="412" spans="1:7" x14ac:dyDescent="0.25">
      <c r="A412" s="2" t="s">
        <v>111</v>
      </c>
      <c r="B412" s="2">
        <v>7.3</v>
      </c>
      <c r="E412" s="4" t="s">
        <v>12513</v>
      </c>
      <c r="F412">
        <v>7.2</v>
      </c>
      <c r="G412" s="10">
        <v>2.2881549843642779E-4</v>
      </c>
    </row>
    <row r="413" spans="1:7" x14ac:dyDescent="0.25">
      <c r="A413" s="2" t="s">
        <v>283</v>
      </c>
      <c r="B413" s="2">
        <v>6</v>
      </c>
      <c r="E413" s="4" t="s">
        <v>6984</v>
      </c>
      <c r="F413">
        <v>4.7</v>
      </c>
      <c r="G413" s="10">
        <v>2.9873134518089184E-4</v>
      </c>
    </row>
    <row r="414" spans="1:7" x14ac:dyDescent="0.25">
      <c r="A414" s="2" t="s">
        <v>1569</v>
      </c>
      <c r="B414" s="2">
        <v>7.1</v>
      </c>
      <c r="E414" s="4" t="s">
        <v>8001</v>
      </c>
      <c r="F414">
        <v>6</v>
      </c>
      <c r="G414" s="10">
        <v>1.906795820303565E-4</v>
      </c>
    </row>
    <row r="415" spans="1:7" x14ac:dyDescent="0.25">
      <c r="A415" s="2" t="s">
        <v>1573</v>
      </c>
      <c r="B415" s="2">
        <v>7.1</v>
      </c>
      <c r="E415" s="4" t="s">
        <v>7615</v>
      </c>
      <c r="F415">
        <v>7.2</v>
      </c>
      <c r="G415" s="10">
        <v>4.5763099687285558E-4</v>
      </c>
    </row>
    <row r="416" spans="1:7" x14ac:dyDescent="0.25">
      <c r="A416" s="2" t="s">
        <v>1575</v>
      </c>
      <c r="B416" s="2">
        <v>5.5</v>
      </c>
      <c r="E416" s="4" t="s">
        <v>2274</v>
      </c>
      <c r="F416">
        <v>6.9</v>
      </c>
      <c r="G416" s="10">
        <v>8.7712607733963989E-4</v>
      </c>
    </row>
    <row r="417" spans="1:7" x14ac:dyDescent="0.25">
      <c r="A417" s="2" t="s">
        <v>1580</v>
      </c>
      <c r="B417" s="2">
        <v>7.8</v>
      </c>
      <c r="E417" s="4" t="s">
        <v>12503</v>
      </c>
      <c r="F417">
        <v>6.8</v>
      </c>
      <c r="G417" s="10">
        <v>2.1610352630107069E-4</v>
      </c>
    </row>
    <row r="418" spans="1:7" x14ac:dyDescent="0.25">
      <c r="A418" s="2" t="s">
        <v>1586</v>
      </c>
      <c r="B418" s="2">
        <v>5.6</v>
      </c>
      <c r="E418" s="4" t="s">
        <v>4567</v>
      </c>
      <c r="F418">
        <v>5.25</v>
      </c>
      <c r="G418" s="10">
        <v>3.3368926855312388E-4</v>
      </c>
    </row>
    <row r="419" spans="1:7" x14ac:dyDescent="0.25">
      <c r="A419" s="2" t="s">
        <v>1589</v>
      </c>
      <c r="B419" s="2">
        <v>7.5</v>
      </c>
      <c r="E419" s="4" t="s">
        <v>11240</v>
      </c>
      <c r="F419">
        <v>2.6500000000000004</v>
      </c>
      <c r="G419" s="10">
        <v>1.6843363079348158E-4</v>
      </c>
    </row>
    <row r="420" spans="1:7" x14ac:dyDescent="0.25">
      <c r="A420" s="2" t="s">
        <v>1595</v>
      </c>
      <c r="B420" s="2">
        <v>5.4</v>
      </c>
      <c r="E420" s="4" t="s">
        <v>5891</v>
      </c>
      <c r="F420">
        <v>5.5500000000000007</v>
      </c>
      <c r="G420" s="10">
        <v>3.5275722675615957E-4</v>
      </c>
    </row>
    <row r="421" spans="1:7" x14ac:dyDescent="0.25">
      <c r="A421" s="2" t="s">
        <v>1599</v>
      </c>
      <c r="B421" s="2">
        <v>4.3</v>
      </c>
      <c r="E421" s="4" t="s">
        <v>13443</v>
      </c>
      <c r="F421">
        <v>6.4</v>
      </c>
      <c r="G421" s="10">
        <v>2.0339155416571359E-4</v>
      </c>
    </row>
    <row r="422" spans="1:7" x14ac:dyDescent="0.25">
      <c r="A422" s="2" t="s">
        <v>1033</v>
      </c>
      <c r="B422" s="2">
        <v>4.9000000000000004</v>
      </c>
      <c r="E422" s="4" t="s">
        <v>12750</v>
      </c>
      <c r="F422">
        <v>7.9</v>
      </c>
      <c r="G422" s="10">
        <v>2.5106144967330273E-4</v>
      </c>
    </row>
    <row r="423" spans="1:7" x14ac:dyDescent="0.25">
      <c r="A423" s="2" t="s">
        <v>1610</v>
      </c>
      <c r="B423" s="2">
        <v>7.1</v>
      </c>
      <c r="E423" s="4" t="s">
        <v>3054</v>
      </c>
      <c r="F423">
        <v>6.6166666666666663</v>
      </c>
      <c r="G423" s="10">
        <v>1.261663234434192E-3</v>
      </c>
    </row>
    <row r="424" spans="1:7" x14ac:dyDescent="0.25">
      <c r="A424" s="2" t="s">
        <v>1067</v>
      </c>
      <c r="B424" s="2">
        <v>6.4</v>
      </c>
      <c r="E424" s="4" t="s">
        <v>7261</v>
      </c>
      <c r="F424">
        <v>5.4</v>
      </c>
      <c r="G424" s="10">
        <v>1.7161162382732086E-4</v>
      </c>
    </row>
    <row r="425" spans="1:7" x14ac:dyDescent="0.25">
      <c r="A425" s="2" t="s">
        <v>1619</v>
      </c>
      <c r="B425" s="2">
        <v>6.9</v>
      </c>
      <c r="E425" s="4" t="s">
        <v>12710</v>
      </c>
      <c r="F425">
        <v>3.9</v>
      </c>
      <c r="G425" s="10">
        <v>1.2394172831973172E-4</v>
      </c>
    </row>
    <row r="426" spans="1:7" x14ac:dyDescent="0.25">
      <c r="A426" s="2" t="s">
        <v>996</v>
      </c>
      <c r="B426" s="2">
        <v>4.3</v>
      </c>
      <c r="E426" s="4" t="s">
        <v>1698</v>
      </c>
      <c r="F426">
        <v>6.74</v>
      </c>
      <c r="G426" s="10">
        <v>1.0709836524038358E-3</v>
      </c>
    </row>
    <row r="427" spans="1:7" x14ac:dyDescent="0.25">
      <c r="A427" s="2" t="s">
        <v>360</v>
      </c>
      <c r="B427" s="2">
        <v>6.1</v>
      </c>
      <c r="E427" s="4" t="s">
        <v>13316</v>
      </c>
      <c r="F427">
        <v>8</v>
      </c>
      <c r="G427" s="10">
        <v>2.5423944270714201E-4</v>
      </c>
    </row>
    <row r="428" spans="1:7" x14ac:dyDescent="0.25">
      <c r="A428" s="2" t="s">
        <v>263</v>
      </c>
      <c r="B428" s="2">
        <v>7</v>
      </c>
      <c r="E428" s="4" t="s">
        <v>10842</v>
      </c>
      <c r="F428">
        <v>6.9</v>
      </c>
      <c r="G428" s="10">
        <v>2.1928151933490997E-4</v>
      </c>
    </row>
    <row r="429" spans="1:7" x14ac:dyDescent="0.25">
      <c r="A429" s="2" t="s">
        <v>471</v>
      </c>
      <c r="B429" s="2">
        <v>7.7</v>
      </c>
      <c r="E429" s="4" t="s">
        <v>7993</v>
      </c>
      <c r="F429">
        <v>4.5999999999999996</v>
      </c>
      <c r="G429" s="10">
        <v>2.9237535911321328E-4</v>
      </c>
    </row>
    <row r="430" spans="1:7" x14ac:dyDescent="0.25">
      <c r="A430" s="2" t="s">
        <v>999</v>
      </c>
      <c r="B430" s="2">
        <v>5.9</v>
      </c>
      <c r="E430" s="4" t="s">
        <v>9670</v>
      </c>
      <c r="F430">
        <v>6.4</v>
      </c>
      <c r="G430" s="10">
        <v>2.0339155416571359E-4</v>
      </c>
    </row>
    <row r="431" spans="1:7" x14ac:dyDescent="0.25">
      <c r="A431" s="2" t="s">
        <v>355</v>
      </c>
      <c r="B431" s="2">
        <v>6.7</v>
      </c>
      <c r="E431" s="4" t="s">
        <v>10969</v>
      </c>
      <c r="F431">
        <v>8.5</v>
      </c>
      <c r="G431" s="10">
        <v>2.7012940787633836E-4</v>
      </c>
    </row>
    <row r="432" spans="1:7" x14ac:dyDescent="0.25">
      <c r="A432" s="2" t="s">
        <v>1166</v>
      </c>
      <c r="B432" s="2">
        <v>6.5</v>
      </c>
      <c r="E432" s="4" t="s">
        <v>5750</v>
      </c>
      <c r="F432">
        <v>3.5</v>
      </c>
      <c r="G432" s="10">
        <v>1.1122975618437461E-4</v>
      </c>
    </row>
    <row r="433" spans="1:7" x14ac:dyDescent="0.25">
      <c r="A433" s="2" t="s">
        <v>1463</v>
      </c>
      <c r="B433" s="2">
        <v>7.1</v>
      </c>
      <c r="E433" s="4" t="s">
        <v>11130</v>
      </c>
      <c r="F433">
        <v>6.9</v>
      </c>
      <c r="G433" s="10">
        <v>2.1928151933490997E-4</v>
      </c>
    </row>
    <row r="434" spans="1:7" x14ac:dyDescent="0.25">
      <c r="A434" s="2" t="s">
        <v>1495</v>
      </c>
      <c r="B434" s="2">
        <v>7.3</v>
      </c>
      <c r="E434" s="4" t="s">
        <v>13980</v>
      </c>
      <c r="F434">
        <v>5.4</v>
      </c>
      <c r="G434" s="10">
        <v>1.7161162382732086E-4</v>
      </c>
    </row>
    <row r="435" spans="1:7" x14ac:dyDescent="0.25">
      <c r="A435" s="2" t="s">
        <v>1646</v>
      </c>
      <c r="B435" s="2">
        <v>6.5</v>
      </c>
      <c r="E435" s="4" t="s">
        <v>6601</v>
      </c>
      <c r="F435">
        <v>6.1</v>
      </c>
      <c r="G435" s="10">
        <v>1.9385757506419575E-4</v>
      </c>
    </row>
    <row r="436" spans="1:7" x14ac:dyDescent="0.25">
      <c r="A436" s="2" t="s">
        <v>179</v>
      </c>
      <c r="B436" s="2">
        <v>7</v>
      </c>
      <c r="E436" s="4" t="s">
        <v>7629</v>
      </c>
      <c r="F436">
        <v>7.4</v>
      </c>
      <c r="G436" s="10">
        <v>4.703429690082127E-4</v>
      </c>
    </row>
    <row r="437" spans="1:7" x14ac:dyDescent="0.25">
      <c r="A437" s="2" t="s">
        <v>786</v>
      </c>
      <c r="B437" s="2">
        <v>6.8</v>
      </c>
      <c r="E437" s="4" t="s">
        <v>8184</v>
      </c>
      <c r="F437">
        <v>5.9</v>
      </c>
      <c r="G437" s="10">
        <v>1.8750158899651721E-4</v>
      </c>
    </row>
    <row r="438" spans="1:7" x14ac:dyDescent="0.25">
      <c r="A438" s="2" t="s">
        <v>441</v>
      </c>
      <c r="B438" s="2">
        <v>7.2</v>
      </c>
      <c r="E438" s="4" t="s">
        <v>8749</v>
      </c>
      <c r="F438">
        <v>7.1</v>
      </c>
      <c r="G438" s="10">
        <v>2.2563750540258851E-4</v>
      </c>
    </row>
    <row r="439" spans="1:7" x14ac:dyDescent="0.25">
      <c r="A439" s="2" t="s">
        <v>1657</v>
      </c>
      <c r="B439" s="2">
        <v>6.4</v>
      </c>
      <c r="E439" s="4" t="s">
        <v>9200</v>
      </c>
      <c r="F439">
        <v>7.9</v>
      </c>
      <c r="G439" s="10">
        <v>2.5106144967330273E-4</v>
      </c>
    </row>
    <row r="440" spans="1:7" x14ac:dyDescent="0.25">
      <c r="A440" s="2" t="s">
        <v>1659</v>
      </c>
      <c r="B440" s="2">
        <v>6.1</v>
      </c>
      <c r="E440" s="4" t="s">
        <v>8839</v>
      </c>
      <c r="F440">
        <v>7.3</v>
      </c>
      <c r="G440" s="10">
        <v>2.3199349147026704E-4</v>
      </c>
    </row>
    <row r="441" spans="1:7" x14ac:dyDescent="0.25">
      <c r="A441" s="2" t="s">
        <v>682</v>
      </c>
      <c r="B441" s="2">
        <v>6.7</v>
      </c>
      <c r="E441" s="4" t="s">
        <v>10743</v>
      </c>
      <c r="F441">
        <v>5</v>
      </c>
      <c r="G441" s="10">
        <v>1.5889965169196374E-4</v>
      </c>
    </row>
    <row r="442" spans="1:7" x14ac:dyDescent="0.25">
      <c r="A442" s="2" t="s">
        <v>1599</v>
      </c>
      <c r="B442" s="2">
        <v>6.4</v>
      </c>
      <c r="E442" s="4" t="s">
        <v>8384</v>
      </c>
      <c r="F442">
        <v>6</v>
      </c>
      <c r="G442" s="10">
        <v>1.906795820303565E-4</v>
      </c>
    </row>
    <row r="443" spans="1:7" x14ac:dyDescent="0.25">
      <c r="A443" s="2" t="s">
        <v>411</v>
      </c>
      <c r="B443" s="2">
        <v>4.4000000000000004</v>
      </c>
      <c r="E443" s="4" t="s">
        <v>9758</v>
      </c>
      <c r="F443">
        <v>7.3</v>
      </c>
      <c r="G443" s="10">
        <v>4.6398698294053409E-4</v>
      </c>
    </row>
    <row r="444" spans="1:7" x14ac:dyDescent="0.25">
      <c r="A444" s="2" t="s">
        <v>1419</v>
      </c>
      <c r="B444" s="2">
        <v>5.4</v>
      </c>
      <c r="E444" s="4" t="s">
        <v>11574</v>
      </c>
      <c r="F444">
        <v>6.7</v>
      </c>
      <c r="G444" s="10">
        <v>2.1292553326723141E-4</v>
      </c>
    </row>
    <row r="445" spans="1:7" x14ac:dyDescent="0.25">
      <c r="A445" s="2" t="s">
        <v>1599</v>
      </c>
      <c r="B445" s="2">
        <v>6.5</v>
      </c>
      <c r="E445" s="4" t="s">
        <v>13839</v>
      </c>
      <c r="F445">
        <v>5.6</v>
      </c>
      <c r="G445" s="10">
        <v>1.7796760989499937E-4</v>
      </c>
    </row>
    <row r="446" spans="1:7" x14ac:dyDescent="0.25">
      <c r="A446" s="2" t="s">
        <v>1535</v>
      </c>
      <c r="B446" s="2">
        <v>6.7</v>
      </c>
      <c r="E446" s="4" t="s">
        <v>10293</v>
      </c>
      <c r="F446">
        <v>6.4</v>
      </c>
      <c r="G446" s="10">
        <v>2.0339155416571359E-4</v>
      </c>
    </row>
    <row r="447" spans="1:7" x14ac:dyDescent="0.25">
      <c r="A447" s="2" t="s">
        <v>336</v>
      </c>
      <c r="B447" s="2">
        <v>8.1</v>
      </c>
      <c r="E447" s="4" t="s">
        <v>189</v>
      </c>
      <c r="F447">
        <v>7.3</v>
      </c>
      <c r="G447" s="10">
        <v>2.3199349147026704E-4</v>
      </c>
    </row>
    <row r="448" spans="1:7" x14ac:dyDescent="0.25">
      <c r="A448" s="2" t="s">
        <v>1677</v>
      </c>
      <c r="B448" s="2">
        <v>5.6</v>
      </c>
      <c r="E448" s="4" t="s">
        <v>10078</v>
      </c>
      <c r="F448">
        <v>7.3</v>
      </c>
      <c r="G448" s="10">
        <v>2.3199349147026704E-4</v>
      </c>
    </row>
    <row r="449" spans="1:7" x14ac:dyDescent="0.25">
      <c r="A449" s="2" t="s">
        <v>1181</v>
      </c>
      <c r="B449" s="2">
        <v>6.3</v>
      </c>
      <c r="E449" s="4" t="s">
        <v>12618</v>
      </c>
      <c r="F449">
        <v>6.9</v>
      </c>
      <c r="G449" s="10">
        <v>2.1928151933490997E-4</v>
      </c>
    </row>
    <row r="450" spans="1:7" x14ac:dyDescent="0.25">
      <c r="A450" s="2" t="s">
        <v>887</v>
      </c>
      <c r="B450" s="2">
        <v>7.3</v>
      </c>
      <c r="E450" s="4" t="s">
        <v>6739</v>
      </c>
      <c r="F450">
        <v>5.5</v>
      </c>
      <c r="G450" s="10">
        <v>1.7478961686116012E-4</v>
      </c>
    </row>
    <row r="451" spans="1:7" x14ac:dyDescent="0.25">
      <c r="A451" s="2" t="s">
        <v>1684</v>
      </c>
      <c r="B451" s="2">
        <v>6.1</v>
      </c>
      <c r="E451" s="4" t="s">
        <v>9469</v>
      </c>
      <c r="F451">
        <v>7.2</v>
      </c>
      <c r="G451" s="10">
        <v>2.2881549843642779E-4</v>
      </c>
    </row>
    <row r="452" spans="1:7" x14ac:dyDescent="0.25">
      <c r="A452" s="2" t="s">
        <v>38</v>
      </c>
      <c r="B452" s="2">
        <v>7.7</v>
      </c>
      <c r="E452" s="4" t="s">
        <v>6843</v>
      </c>
      <c r="F452">
        <v>6</v>
      </c>
      <c r="G452" s="10">
        <v>3.8135916406071299E-4</v>
      </c>
    </row>
    <row r="453" spans="1:7" x14ac:dyDescent="0.25">
      <c r="A453" s="2" t="s">
        <v>1419</v>
      </c>
      <c r="B453" s="2">
        <v>6.4</v>
      </c>
      <c r="E453" s="4" t="s">
        <v>13467</v>
      </c>
      <c r="F453">
        <v>4.3</v>
      </c>
      <c r="G453" s="10">
        <v>1.3665370045508882E-4</v>
      </c>
    </row>
    <row r="454" spans="1:7" x14ac:dyDescent="0.25">
      <c r="A454" s="2" t="s">
        <v>1165</v>
      </c>
      <c r="B454" s="2">
        <v>6.8</v>
      </c>
      <c r="E454" s="4" t="s">
        <v>12833</v>
      </c>
      <c r="F454">
        <v>7.4</v>
      </c>
      <c r="G454" s="10">
        <v>2.3517148450410635E-4</v>
      </c>
    </row>
    <row r="455" spans="1:7" x14ac:dyDescent="0.25">
      <c r="A455" s="2" t="s">
        <v>1698</v>
      </c>
      <c r="B455" s="2">
        <v>6.6</v>
      </c>
      <c r="E455" s="4" t="s">
        <v>1528</v>
      </c>
      <c r="F455">
        <v>6.6333333333333329</v>
      </c>
      <c r="G455" s="10">
        <v>6.3242061373401561E-4</v>
      </c>
    </row>
    <row r="456" spans="1:7" x14ac:dyDescent="0.25">
      <c r="A456" s="2" t="s">
        <v>1702</v>
      </c>
      <c r="B456" s="2">
        <v>7.2</v>
      </c>
      <c r="E456" s="4" t="s">
        <v>14101</v>
      </c>
      <c r="F456">
        <v>6.3</v>
      </c>
      <c r="G456" s="10">
        <v>2.0021356113187431E-4</v>
      </c>
    </row>
    <row r="457" spans="1:7" x14ac:dyDescent="0.25">
      <c r="A457" s="2" t="s">
        <v>1705</v>
      </c>
      <c r="B457" s="2">
        <v>6.9</v>
      </c>
      <c r="E457" s="4" t="s">
        <v>2442</v>
      </c>
      <c r="F457">
        <v>6.15</v>
      </c>
      <c r="G457" s="10">
        <v>3.9089314316223084E-4</v>
      </c>
    </row>
    <row r="458" spans="1:7" x14ac:dyDescent="0.25">
      <c r="A458" s="2" t="s">
        <v>1707</v>
      </c>
      <c r="B458" s="2">
        <v>5.2</v>
      </c>
      <c r="E458" s="4" t="s">
        <v>12961</v>
      </c>
      <c r="F458">
        <v>6.4</v>
      </c>
      <c r="G458" s="10">
        <v>2.0339155416571359E-4</v>
      </c>
    </row>
    <row r="459" spans="1:7" x14ac:dyDescent="0.25">
      <c r="A459" s="2" t="s">
        <v>1053</v>
      </c>
      <c r="B459" s="2">
        <v>4.9000000000000004</v>
      </c>
      <c r="E459" s="4" t="s">
        <v>10951</v>
      </c>
      <c r="F459">
        <v>4.8</v>
      </c>
      <c r="G459" s="10">
        <v>1.5254366562428517E-4</v>
      </c>
    </row>
    <row r="460" spans="1:7" x14ac:dyDescent="0.25">
      <c r="A460" s="2" t="s">
        <v>1716</v>
      </c>
      <c r="B460" s="2">
        <v>6.3</v>
      </c>
      <c r="E460" s="4" t="s">
        <v>6163</v>
      </c>
      <c r="F460">
        <v>5.8</v>
      </c>
      <c r="G460" s="10">
        <v>1.8432359596267793E-4</v>
      </c>
    </row>
    <row r="461" spans="1:7" x14ac:dyDescent="0.25">
      <c r="A461" s="2" t="s">
        <v>552</v>
      </c>
      <c r="B461" s="2">
        <v>5.6</v>
      </c>
      <c r="E461" s="4" t="s">
        <v>13900</v>
      </c>
      <c r="F461">
        <v>6.3</v>
      </c>
      <c r="G461" s="10">
        <v>2.0021356113187431E-4</v>
      </c>
    </row>
    <row r="462" spans="1:7" x14ac:dyDescent="0.25">
      <c r="A462" s="2" t="s">
        <v>1725</v>
      </c>
      <c r="B462" s="2">
        <v>5.5</v>
      </c>
      <c r="E462" s="4" t="s">
        <v>11912</v>
      </c>
      <c r="F462">
        <v>5.6</v>
      </c>
      <c r="G462" s="10">
        <v>1.7796760989499937E-4</v>
      </c>
    </row>
    <row r="463" spans="1:7" x14ac:dyDescent="0.25">
      <c r="A463" s="2" t="s">
        <v>715</v>
      </c>
      <c r="B463" s="2">
        <v>6.7</v>
      </c>
      <c r="E463" s="4" t="s">
        <v>9033</v>
      </c>
      <c r="F463">
        <v>5.5</v>
      </c>
      <c r="G463" s="10">
        <v>1.7478961686116012E-4</v>
      </c>
    </row>
    <row r="464" spans="1:7" x14ac:dyDescent="0.25">
      <c r="A464" s="2" t="s">
        <v>350</v>
      </c>
      <c r="B464" s="2">
        <v>7.6</v>
      </c>
      <c r="E464" s="4" t="s">
        <v>7744</v>
      </c>
      <c r="F464">
        <v>5.7</v>
      </c>
      <c r="G464" s="10">
        <v>1.8114560292883868E-4</v>
      </c>
    </row>
    <row r="465" spans="1:7" x14ac:dyDescent="0.25">
      <c r="A465" s="2" t="s">
        <v>1735</v>
      </c>
      <c r="B465" s="2">
        <v>5.7</v>
      </c>
      <c r="E465" s="4" t="s">
        <v>3267</v>
      </c>
      <c r="F465">
        <v>7.3888888888888893</v>
      </c>
      <c r="G465" s="10">
        <v>2.1133653675031176E-3</v>
      </c>
    </row>
    <row r="466" spans="1:7" x14ac:dyDescent="0.25">
      <c r="A466" s="2" t="s">
        <v>1738</v>
      </c>
      <c r="B466" s="2">
        <v>4.5999999999999996</v>
      </c>
      <c r="E466" s="4" t="s">
        <v>4738</v>
      </c>
      <c r="F466">
        <v>5.6999999999999993</v>
      </c>
      <c r="G466" s="10">
        <v>3.622912058576773E-4</v>
      </c>
    </row>
    <row r="467" spans="1:7" x14ac:dyDescent="0.25">
      <c r="A467" s="2" t="s">
        <v>1742</v>
      </c>
      <c r="B467" s="2">
        <v>7</v>
      </c>
      <c r="E467" s="4" t="s">
        <v>3364</v>
      </c>
      <c r="F467">
        <v>6.2666666666666657</v>
      </c>
      <c r="G467" s="10">
        <v>5.9746269036178357E-4</v>
      </c>
    </row>
    <row r="468" spans="1:7" x14ac:dyDescent="0.25">
      <c r="A468" s="2" t="s">
        <v>1067</v>
      </c>
      <c r="B468" s="2">
        <v>5.2</v>
      </c>
      <c r="E468" s="4" t="s">
        <v>7932</v>
      </c>
      <c r="F468">
        <v>6.3</v>
      </c>
      <c r="G468" s="10">
        <v>4.0042712226374862E-4</v>
      </c>
    </row>
    <row r="469" spans="1:7" x14ac:dyDescent="0.25">
      <c r="A469" s="2" t="s">
        <v>1751</v>
      </c>
      <c r="B469" s="2">
        <v>5.0999999999999996</v>
      </c>
      <c r="E469" s="4" t="s">
        <v>3653</v>
      </c>
      <c r="F469">
        <v>5.5500000000000007</v>
      </c>
      <c r="G469" s="10">
        <v>3.5275722675615957E-4</v>
      </c>
    </row>
    <row r="470" spans="1:7" x14ac:dyDescent="0.25">
      <c r="A470" s="2" t="s">
        <v>1755</v>
      </c>
      <c r="B470" s="2">
        <v>6.6</v>
      </c>
      <c r="E470" s="4" t="s">
        <v>11483</v>
      </c>
      <c r="F470">
        <v>6.3</v>
      </c>
      <c r="G470" s="10">
        <v>2.0021356113187431E-4</v>
      </c>
    </row>
    <row r="471" spans="1:7" x14ac:dyDescent="0.25">
      <c r="A471" s="2" t="s">
        <v>1759</v>
      </c>
      <c r="B471" s="2">
        <v>7</v>
      </c>
      <c r="E471" s="4" t="s">
        <v>11759</v>
      </c>
      <c r="F471">
        <v>5.4</v>
      </c>
      <c r="G471" s="10">
        <v>1.7161162382732086E-4</v>
      </c>
    </row>
    <row r="472" spans="1:7" x14ac:dyDescent="0.25">
      <c r="A472" s="2" t="s">
        <v>1518</v>
      </c>
      <c r="B472" s="2">
        <v>6.7</v>
      </c>
      <c r="E472" s="4" t="s">
        <v>11523</v>
      </c>
      <c r="F472">
        <v>4.7</v>
      </c>
      <c r="G472" s="10">
        <v>1.4936567259044592E-4</v>
      </c>
    </row>
    <row r="473" spans="1:7" x14ac:dyDescent="0.25">
      <c r="A473" s="2" t="s">
        <v>1765</v>
      </c>
      <c r="B473" s="2">
        <v>7.3</v>
      </c>
      <c r="E473" s="4" t="s">
        <v>3789</v>
      </c>
      <c r="F473">
        <v>7.1</v>
      </c>
      <c r="G473" s="10">
        <v>2.2563750540258851E-4</v>
      </c>
    </row>
    <row r="474" spans="1:7" x14ac:dyDescent="0.25">
      <c r="A474" s="2" t="s">
        <v>631</v>
      </c>
      <c r="B474" s="2">
        <v>5.9</v>
      </c>
      <c r="E474" s="4" t="s">
        <v>9075</v>
      </c>
      <c r="F474">
        <v>6.1</v>
      </c>
      <c r="G474" s="10">
        <v>1.9385757506419575E-4</v>
      </c>
    </row>
    <row r="475" spans="1:7" x14ac:dyDescent="0.25">
      <c r="A475" s="2" t="s">
        <v>1242</v>
      </c>
      <c r="B475" s="2">
        <v>5.6</v>
      </c>
      <c r="E475" s="4" t="s">
        <v>8249</v>
      </c>
      <c r="F475">
        <v>7</v>
      </c>
      <c r="G475" s="10">
        <v>2.2245951236874923E-4</v>
      </c>
    </row>
    <row r="476" spans="1:7" x14ac:dyDescent="0.25">
      <c r="A476" s="2" t="s">
        <v>1103</v>
      </c>
      <c r="B476" s="2">
        <v>6.5</v>
      </c>
      <c r="E476" s="4" t="s">
        <v>7717</v>
      </c>
      <c r="F476">
        <v>6</v>
      </c>
      <c r="G476" s="10">
        <v>1.906795820303565E-4</v>
      </c>
    </row>
    <row r="477" spans="1:7" x14ac:dyDescent="0.25">
      <c r="A477" s="2" t="s">
        <v>218</v>
      </c>
      <c r="B477" s="2">
        <v>5.9</v>
      </c>
      <c r="E477" s="4" t="s">
        <v>805</v>
      </c>
      <c r="F477">
        <v>7.4833333333333334</v>
      </c>
      <c r="G477" s="10">
        <v>1.4269188721938344E-3</v>
      </c>
    </row>
    <row r="478" spans="1:7" x14ac:dyDescent="0.25">
      <c r="A478" s="2" t="s">
        <v>1784</v>
      </c>
      <c r="B478" s="2">
        <v>7</v>
      </c>
      <c r="E478" s="4" t="s">
        <v>9996</v>
      </c>
      <c r="F478">
        <v>5.6</v>
      </c>
      <c r="G478" s="10">
        <v>1.7796760989499937E-4</v>
      </c>
    </row>
    <row r="479" spans="1:7" x14ac:dyDescent="0.25">
      <c r="A479" s="2" t="s">
        <v>1788</v>
      </c>
      <c r="B479" s="2">
        <v>5.3</v>
      </c>
      <c r="E479" s="4" t="s">
        <v>8551</v>
      </c>
      <c r="F479">
        <v>6.56</v>
      </c>
      <c r="G479" s="10">
        <v>1.0423817150992821E-3</v>
      </c>
    </row>
    <row r="480" spans="1:7" x14ac:dyDescent="0.25">
      <c r="A480" s="2" t="s">
        <v>1792</v>
      </c>
      <c r="B480" s="2">
        <v>5.9</v>
      </c>
      <c r="E480" s="4" t="s">
        <v>11157</v>
      </c>
      <c r="F480">
        <v>5.5</v>
      </c>
      <c r="G480" s="10">
        <v>3.4957923372232023E-4</v>
      </c>
    </row>
    <row r="481" spans="1:7" x14ac:dyDescent="0.25">
      <c r="A481" s="2" t="s">
        <v>179</v>
      </c>
      <c r="B481" s="2">
        <v>6.3</v>
      </c>
      <c r="E481" s="4" t="s">
        <v>14029</v>
      </c>
      <c r="F481">
        <v>6.2</v>
      </c>
      <c r="G481" s="10">
        <v>1.9703556809803503E-4</v>
      </c>
    </row>
    <row r="482" spans="1:7" x14ac:dyDescent="0.25">
      <c r="A482" s="2" t="s">
        <v>1796</v>
      </c>
      <c r="B482" s="2">
        <v>6.4</v>
      </c>
      <c r="E482" s="4" t="s">
        <v>13154</v>
      </c>
      <c r="F482">
        <v>5.8</v>
      </c>
      <c r="G482" s="10">
        <v>1.8432359596267793E-4</v>
      </c>
    </row>
    <row r="483" spans="1:7" x14ac:dyDescent="0.25">
      <c r="A483" s="2" t="s">
        <v>653</v>
      </c>
      <c r="B483" s="2">
        <v>6.9</v>
      </c>
      <c r="E483" s="4" t="s">
        <v>6635</v>
      </c>
      <c r="F483">
        <v>2.8</v>
      </c>
      <c r="G483" s="10">
        <v>8.8983804947499685E-5</v>
      </c>
    </row>
    <row r="484" spans="1:7" x14ac:dyDescent="0.25">
      <c r="A484" s="2" t="s">
        <v>446</v>
      </c>
      <c r="B484" s="2">
        <v>6.3</v>
      </c>
      <c r="E484" s="4" t="s">
        <v>13929</v>
      </c>
      <c r="F484">
        <v>7.9</v>
      </c>
      <c r="G484" s="10">
        <v>2.5106144967330273E-4</v>
      </c>
    </row>
    <row r="485" spans="1:7" x14ac:dyDescent="0.25">
      <c r="A485" s="2" t="s">
        <v>982</v>
      </c>
      <c r="B485" s="2">
        <v>7.3</v>
      </c>
      <c r="E485" s="4" t="s">
        <v>986</v>
      </c>
      <c r="F485">
        <v>6.05</v>
      </c>
      <c r="G485" s="10">
        <v>3.8453715709455222E-4</v>
      </c>
    </row>
    <row r="486" spans="1:7" x14ac:dyDescent="0.25">
      <c r="A486" s="2" t="s">
        <v>344</v>
      </c>
      <c r="B486" s="2">
        <v>5.8</v>
      </c>
      <c r="E486" s="4" t="s">
        <v>10695</v>
      </c>
      <c r="F486">
        <v>6.9</v>
      </c>
      <c r="G486" s="10">
        <v>2.1928151933490997E-4</v>
      </c>
    </row>
    <row r="487" spans="1:7" x14ac:dyDescent="0.25">
      <c r="A487" s="2" t="s">
        <v>1816</v>
      </c>
      <c r="B487" s="2">
        <v>5.2</v>
      </c>
      <c r="E487" s="4" t="s">
        <v>12014</v>
      </c>
      <c r="F487">
        <v>4.3</v>
      </c>
      <c r="G487" s="10">
        <v>1.3665370045508882E-4</v>
      </c>
    </row>
    <row r="488" spans="1:7" x14ac:dyDescent="0.25">
      <c r="A488" s="2" t="s">
        <v>1822</v>
      </c>
      <c r="B488" s="2">
        <v>2.4</v>
      </c>
      <c r="E488" s="4" t="s">
        <v>11832</v>
      </c>
      <c r="F488">
        <v>4.9000000000000004</v>
      </c>
      <c r="G488" s="10">
        <v>1.5572165865812448E-4</v>
      </c>
    </row>
    <row r="489" spans="1:7" x14ac:dyDescent="0.25">
      <c r="A489" s="2" t="s">
        <v>1826</v>
      </c>
      <c r="B489" s="2">
        <v>5.7</v>
      </c>
      <c r="E489" s="4" t="s">
        <v>6720</v>
      </c>
      <c r="F489">
        <v>6.2</v>
      </c>
      <c r="G489" s="10">
        <v>1.9703556809803503E-4</v>
      </c>
    </row>
    <row r="490" spans="1:7" x14ac:dyDescent="0.25">
      <c r="A490" s="2" t="s">
        <v>111</v>
      </c>
      <c r="B490" s="2">
        <v>5.8</v>
      </c>
      <c r="E490" s="4" t="s">
        <v>9881</v>
      </c>
      <c r="F490">
        <v>5.8</v>
      </c>
      <c r="G490" s="10">
        <v>1.8432359596267793E-4</v>
      </c>
    </row>
    <row r="491" spans="1:7" x14ac:dyDescent="0.25">
      <c r="A491" s="2" t="s">
        <v>715</v>
      </c>
      <c r="B491" s="2">
        <v>5.6</v>
      </c>
      <c r="E491" s="4" t="s">
        <v>350</v>
      </c>
      <c r="F491">
        <v>6.7714285714285722</v>
      </c>
      <c r="G491" s="10">
        <v>1.5063686980398164E-3</v>
      </c>
    </row>
    <row r="492" spans="1:7" x14ac:dyDescent="0.25">
      <c r="A492" s="2" t="s">
        <v>1836</v>
      </c>
      <c r="B492" s="2">
        <v>6</v>
      </c>
      <c r="E492" s="4" t="s">
        <v>636</v>
      </c>
      <c r="F492">
        <v>6.5</v>
      </c>
      <c r="G492" s="10">
        <v>8.262781887982115E-4</v>
      </c>
    </row>
    <row r="493" spans="1:7" x14ac:dyDescent="0.25">
      <c r="A493" s="2" t="s">
        <v>576</v>
      </c>
      <c r="B493" s="2">
        <v>5.8</v>
      </c>
      <c r="E493" s="4" t="s">
        <v>12302</v>
      </c>
      <c r="F493">
        <v>6</v>
      </c>
      <c r="G493" s="10">
        <v>1.906795820303565E-4</v>
      </c>
    </row>
    <row r="494" spans="1:7" x14ac:dyDescent="0.25">
      <c r="A494" s="2" t="s">
        <v>727</v>
      </c>
      <c r="B494" s="2">
        <v>6</v>
      </c>
      <c r="E494" s="4" t="s">
        <v>12338</v>
      </c>
      <c r="F494">
        <v>6.1</v>
      </c>
      <c r="G494" s="10">
        <v>1.9385757506419575E-4</v>
      </c>
    </row>
    <row r="495" spans="1:7" x14ac:dyDescent="0.25">
      <c r="A495" s="2" t="s">
        <v>1846</v>
      </c>
      <c r="B495" s="2">
        <v>5.7</v>
      </c>
      <c r="E495" s="4" t="s">
        <v>4233</v>
      </c>
      <c r="F495">
        <v>6.6</v>
      </c>
      <c r="G495" s="10">
        <v>2.0974754023339213E-4</v>
      </c>
    </row>
    <row r="496" spans="1:7" x14ac:dyDescent="0.25">
      <c r="A496" s="2" t="s">
        <v>1289</v>
      </c>
      <c r="B496" s="2">
        <v>6</v>
      </c>
      <c r="E496" s="4" t="s">
        <v>3327</v>
      </c>
      <c r="F496">
        <v>7.1142857142857139</v>
      </c>
      <c r="G496" s="10">
        <v>1.5826405308519587E-3</v>
      </c>
    </row>
    <row r="497" spans="1:7" x14ac:dyDescent="0.25">
      <c r="A497" s="2" t="s">
        <v>1855</v>
      </c>
      <c r="B497" s="2">
        <v>7.8</v>
      </c>
      <c r="E497" s="4" t="s">
        <v>12662</v>
      </c>
      <c r="F497">
        <v>5.8</v>
      </c>
      <c r="G497" s="10">
        <v>1.8432359596267793E-4</v>
      </c>
    </row>
    <row r="498" spans="1:7" x14ac:dyDescent="0.25">
      <c r="A498" s="2" t="s">
        <v>1189</v>
      </c>
      <c r="B498" s="2">
        <v>4.2</v>
      </c>
      <c r="E498" s="4" t="s">
        <v>12685</v>
      </c>
      <c r="F498">
        <v>3</v>
      </c>
      <c r="G498" s="10">
        <v>1.906795820303565E-4</v>
      </c>
    </row>
    <row r="499" spans="1:7" x14ac:dyDescent="0.25">
      <c r="A499" s="2" t="s">
        <v>1516</v>
      </c>
      <c r="B499" s="2">
        <v>5.6</v>
      </c>
      <c r="E499" s="4" t="s">
        <v>3074</v>
      </c>
      <c r="F499">
        <v>6.65</v>
      </c>
      <c r="G499" s="10">
        <v>8.4534614700124719E-4</v>
      </c>
    </row>
    <row r="500" spans="1:7" x14ac:dyDescent="0.25">
      <c r="A500" s="2" t="s">
        <v>1867</v>
      </c>
      <c r="B500" s="2">
        <v>4.4000000000000004</v>
      </c>
      <c r="E500" s="4" t="s">
        <v>11731</v>
      </c>
      <c r="F500">
        <v>7</v>
      </c>
      <c r="G500" s="10">
        <v>2.2245951236874923E-4</v>
      </c>
    </row>
    <row r="501" spans="1:7" x14ac:dyDescent="0.25">
      <c r="A501" s="2" t="s">
        <v>579</v>
      </c>
      <c r="B501" s="2">
        <v>8.1999999999999993</v>
      </c>
      <c r="E501" s="4" t="s">
        <v>9133</v>
      </c>
      <c r="F501">
        <v>5</v>
      </c>
      <c r="G501" s="10">
        <v>1.5889965169196374E-4</v>
      </c>
    </row>
    <row r="502" spans="1:7" x14ac:dyDescent="0.25">
      <c r="A502" s="2" t="s">
        <v>1546</v>
      </c>
      <c r="B502" s="2">
        <v>8.5</v>
      </c>
      <c r="E502" s="4" t="s">
        <v>10084</v>
      </c>
      <c r="F502">
        <v>6.9</v>
      </c>
      <c r="G502" s="10">
        <v>2.1928151933490997E-4</v>
      </c>
    </row>
    <row r="503" spans="1:7" x14ac:dyDescent="0.25">
      <c r="A503" s="2" t="s">
        <v>996</v>
      </c>
      <c r="B503" s="2">
        <v>5.8</v>
      </c>
      <c r="E503" s="4" t="s">
        <v>471</v>
      </c>
      <c r="F503">
        <v>7.7499999999999982</v>
      </c>
      <c r="G503" s="10">
        <v>2.4629446012254374E-3</v>
      </c>
    </row>
    <row r="504" spans="1:7" x14ac:dyDescent="0.25">
      <c r="A504" s="2" t="s">
        <v>1880</v>
      </c>
      <c r="B504" s="2">
        <v>6.5</v>
      </c>
      <c r="E504" s="4" t="s">
        <v>2477</v>
      </c>
      <c r="F504">
        <v>6.6000000000000005</v>
      </c>
      <c r="G504" s="10">
        <v>8.3899016093356862E-4</v>
      </c>
    </row>
    <row r="505" spans="1:7" x14ac:dyDescent="0.25">
      <c r="A505" s="2" t="s">
        <v>182</v>
      </c>
      <c r="B505" s="2">
        <v>7.2</v>
      </c>
      <c r="E505" s="4" t="s">
        <v>13618</v>
      </c>
      <c r="F505">
        <v>6.4</v>
      </c>
      <c r="G505" s="10">
        <v>2.0339155416571359E-4</v>
      </c>
    </row>
    <row r="506" spans="1:7" x14ac:dyDescent="0.25">
      <c r="A506" s="2" t="s">
        <v>608</v>
      </c>
      <c r="B506" s="2">
        <v>6.7</v>
      </c>
      <c r="E506" s="4" t="s">
        <v>10123</v>
      </c>
      <c r="F506">
        <v>5.2</v>
      </c>
      <c r="G506" s="10">
        <v>1.652556377596423E-4</v>
      </c>
    </row>
    <row r="507" spans="1:7" x14ac:dyDescent="0.25">
      <c r="A507" s="2" t="s">
        <v>1419</v>
      </c>
      <c r="B507" s="2">
        <v>3.4</v>
      </c>
      <c r="E507" s="4" t="s">
        <v>3336</v>
      </c>
      <c r="F507">
        <v>6.5749999999999993</v>
      </c>
      <c r="G507" s="10">
        <v>1.6716243357994584E-3</v>
      </c>
    </row>
    <row r="508" spans="1:7" x14ac:dyDescent="0.25">
      <c r="A508" s="2" t="s">
        <v>1889</v>
      </c>
      <c r="B508" s="2">
        <v>5.9</v>
      </c>
      <c r="E508" s="4" t="s">
        <v>8488</v>
      </c>
      <c r="F508">
        <v>5.8</v>
      </c>
      <c r="G508" s="10">
        <v>1.8432359596267793E-4</v>
      </c>
    </row>
    <row r="509" spans="1:7" x14ac:dyDescent="0.25">
      <c r="A509" s="2" t="s">
        <v>778</v>
      </c>
      <c r="B509" s="2">
        <v>7.8</v>
      </c>
      <c r="E509" s="4" t="s">
        <v>7080</v>
      </c>
      <c r="F509">
        <v>5.3</v>
      </c>
      <c r="G509" s="10">
        <v>1.6843363079348155E-4</v>
      </c>
    </row>
    <row r="510" spans="1:7" x14ac:dyDescent="0.25">
      <c r="A510" s="2" t="s">
        <v>1894</v>
      </c>
      <c r="B510" s="2">
        <v>5.9</v>
      </c>
      <c r="E510" s="4" t="s">
        <v>5115</v>
      </c>
      <c r="F510">
        <v>7</v>
      </c>
      <c r="G510" s="10">
        <v>4.4491902473749845E-4</v>
      </c>
    </row>
    <row r="511" spans="1:7" x14ac:dyDescent="0.25">
      <c r="A511" s="2" t="s">
        <v>1899</v>
      </c>
      <c r="B511" s="2">
        <v>4.0999999999999996</v>
      </c>
      <c r="E511" s="4" t="s">
        <v>11979</v>
      </c>
      <c r="F511">
        <v>6.3</v>
      </c>
      <c r="G511" s="10">
        <v>2.0021356113187431E-4</v>
      </c>
    </row>
    <row r="512" spans="1:7" x14ac:dyDescent="0.25">
      <c r="A512" s="2" t="s">
        <v>1902</v>
      </c>
      <c r="B512" s="2">
        <v>6.8</v>
      </c>
      <c r="E512" s="4" t="s">
        <v>9331</v>
      </c>
      <c r="F512">
        <v>6.5</v>
      </c>
      <c r="G512" s="10">
        <v>2.0656954719955287E-4</v>
      </c>
    </row>
    <row r="513" spans="1:7" x14ac:dyDescent="0.25">
      <c r="A513" s="2" t="s">
        <v>1907</v>
      </c>
      <c r="B513" s="2">
        <v>5.8</v>
      </c>
      <c r="E513" s="4" t="s">
        <v>1945</v>
      </c>
      <c r="F513">
        <v>4.0999999999999996</v>
      </c>
      <c r="G513" s="10">
        <v>1.3029771438741026E-4</v>
      </c>
    </row>
    <row r="514" spans="1:7" x14ac:dyDescent="0.25">
      <c r="A514" s="2" t="s">
        <v>1910</v>
      </c>
      <c r="B514" s="2">
        <v>7.5</v>
      </c>
      <c r="E514" s="4" t="s">
        <v>2757</v>
      </c>
      <c r="F514">
        <v>6.4599999999999991</v>
      </c>
      <c r="G514" s="10">
        <v>1.0264917499300857E-3</v>
      </c>
    </row>
    <row r="515" spans="1:7" x14ac:dyDescent="0.25">
      <c r="A515" s="2" t="s">
        <v>297</v>
      </c>
      <c r="B515" s="2">
        <v>6.9</v>
      </c>
      <c r="E515" s="4" t="s">
        <v>12908</v>
      </c>
      <c r="F515">
        <v>7.1</v>
      </c>
      <c r="G515" s="10">
        <v>2.2563750540258851E-4</v>
      </c>
    </row>
    <row r="516" spans="1:7" x14ac:dyDescent="0.25">
      <c r="A516" s="2" t="s">
        <v>270</v>
      </c>
      <c r="B516" s="2">
        <v>6.5</v>
      </c>
      <c r="E516" s="4" t="s">
        <v>9635</v>
      </c>
      <c r="F516">
        <v>5.3</v>
      </c>
      <c r="G516" s="10">
        <v>1.6843363079348155E-4</v>
      </c>
    </row>
    <row r="517" spans="1:7" x14ac:dyDescent="0.25">
      <c r="A517" s="2" t="s">
        <v>546</v>
      </c>
      <c r="B517" s="2">
        <v>6.9</v>
      </c>
      <c r="E517" s="4" t="s">
        <v>5406</v>
      </c>
      <c r="F517">
        <v>8</v>
      </c>
      <c r="G517" s="10">
        <v>1.016957770828568E-3</v>
      </c>
    </row>
    <row r="518" spans="1:7" x14ac:dyDescent="0.25">
      <c r="A518" s="2" t="s">
        <v>814</v>
      </c>
      <c r="B518" s="2">
        <v>7.9</v>
      </c>
      <c r="E518" s="4" t="s">
        <v>4299</v>
      </c>
      <c r="F518">
        <v>5.55</v>
      </c>
      <c r="G518" s="10">
        <v>3.5275722675615951E-4</v>
      </c>
    </row>
    <row r="519" spans="1:7" x14ac:dyDescent="0.25">
      <c r="A519" s="2" t="s">
        <v>86</v>
      </c>
      <c r="B519" s="2">
        <v>7.4</v>
      </c>
      <c r="E519" s="4" t="s">
        <v>8624</v>
      </c>
      <c r="F519">
        <v>7.3</v>
      </c>
      <c r="G519" s="10">
        <v>2.3199349147026704E-4</v>
      </c>
    </row>
    <row r="520" spans="1:7" x14ac:dyDescent="0.25">
      <c r="A520" s="2" t="s">
        <v>1404</v>
      </c>
      <c r="B520" s="2">
        <v>6.7</v>
      </c>
      <c r="E520" s="4" t="s">
        <v>3603</v>
      </c>
      <c r="F520">
        <v>7.6400000000000006</v>
      </c>
      <c r="G520" s="10">
        <v>1.2139933389266032E-3</v>
      </c>
    </row>
    <row r="521" spans="1:7" x14ac:dyDescent="0.25">
      <c r="A521" s="2" t="s">
        <v>195</v>
      </c>
      <c r="B521" s="2">
        <v>7.4</v>
      </c>
      <c r="E521" s="4" t="s">
        <v>1256</v>
      </c>
      <c r="F521">
        <v>7.05</v>
      </c>
      <c r="G521" s="10">
        <v>4.4809701777133774E-4</v>
      </c>
    </row>
    <row r="522" spans="1:7" x14ac:dyDescent="0.25">
      <c r="A522" s="2" t="s">
        <v>847</v>
      </c>
      <c r="B522" s="2">
        <v>6.9</v>
      </c>
      <c r="E522" s="4" t="s">
        <v>2563</v>
      </c>
      <c r="F522">
        <v>5</v>
      </c>
      <c r="G522" s="10">
        <v>3.1779930338392747E-4</v>
      </c>
    </row>
    <row r="523" spans="1:7" x14ac:dyDescent="0.25">
      <c r="A523" s="2" t="s">
        <v>1599</v>
      </c>
      <c r="B523" s="2">
        <v>6.8</v>
      </c>
      <c r="E523" s="4" t="s">
        <v>4251</v>
      </c>
      <c r="F523">
        <v>6.2</v>
      </c>
      <c r="G523" s="10">
        <v>1.9703556809803503E-4</v>
      </c>
    </row>
    <row r="524" spans="1:7" x14ac:dyDescent="0.25">
      <c r="A524" s="2" t="s">
        <v>1684</v>
      </c>
      <c r="B524" s="2">
        <v>6.7</v>
      </c>
      <c r="E524" s="4" t="s">
        <v>8174</v>
      </c>
      <c r="F524">
        <v>5.4</v>
      </c>
      <c r="G524" s="10">
        <v>1.7161162382732086E-4</v>
      </c>
    </row>
    <row r="525" spans="1:7" x14ac:dyDescent="0.25">
      <c r="A525" s="2" t="s">
        <v>1348</v>
      </c>
      <c r="B525" s="2">
        <v>5.0999999999999996</v>
      </c>
      <c r="E525" s="4" t="s">
        <v>11176</v>
      </c>
      <c r="F525">
        <v>6.3</v>
      </c>
      <c r="G525" s="10">
        <v>2.0021356113187431E-4</v>
      </c>
    </row>
    <row r="526" spans="1:7" x14ac:dyDescent="0.25">
      <c r="A526" s="2" t="s">
        <v>1945</v>
      </c>
      <c r="B526" s="2">
        <v>4.0999999999999996</v>
      </c>
      <c r="E526" s="4" t="s">
        <v>7550</v>
      </c>
      <c r="F526">
        <v>5.5</v>
      </c>
      <c r="G526" s="10">
        <v>1.7478961686116012E-4</v>
      </c>
    </row>
    <row r="527" spans="1:7" x14ac:dyDescent="0.25">
      <c r="A527" s="2" t="s">
        <v>751</v>
      </c>
      <c r="B527" s="2">
        <v>7.3</v>
      </c>
      <c r="E527" s="4" t="s">
        <v>2612</v>
      </c>
      <c r="F527">
        <v>6.7749999999999995</v>
      </c>
      <c r="G527" s="10">
        <v>1.7224722243408869E-3</v>
      </c>
    </row>
    <row r="528" spans="1:7" x14ac:dyDescent="0.25">
      <c r="A528" s="2" t="s">
        <v>1419</v>
      </c>
      <c r="B528" s="2">
        <v>6</v>
      </c>
      <c r="E528" s="4" t="s">
        <v>9409</v>
      </c>
      <c r="F528">
        <v>7.3</v>
      </c>
      <c r="G528" s="10">
        <v>2.3199349147026704E-4</v>
      </c>
    </row>
    <row r="529" spans="1:7" x14ac:dyDescent="0.25">
      <c r="A529" s="2" t="s">
        <v>270</v>
      </c>
      <c r="B529" s="2">
        <v>7.3</v>
      </c>
      <c r="E529" s="4" t="s">
        <v>6197</v>
      </c>
      <c r="F529">
        <v>6.1</v>
      </c>
      <c r="G529" s="10">
        <v>1.9385757506419575E-4</v>
      </c>
    </row>
    <row r="530" spans="1:7" x14ac:dyDescent="0.25">
      <c r="A530" s="2" t="s">
        <v>1449</v>
      </c>
      <c r="B530" s="2">
        <v>5.4</v>
      </c>
      <c r="E530" s="4" t="s">
        <v>2021</v>
      </c>
      <c r="F530">
        <v>6</v>
      </c>
      <c r="G530" s="10">
        <v>1.906795820303565E-4</v>
      </c>
    </row>
    <row r="531" spans="1:7" x14ac:dyDescent="0.25">
      <c r="A531" s="2" t="s">
        <v>218</v>
      </c>
      <c r="B531" s="2">
        <v>5.9</v>
      </c>
      <c r="E531" s="4" t="s">
        <v>3593</v>
      </c>
      <c r="F531">
        <v>5.5166666666666657</v>
      </c>
      <c r="G531" s="10">
        <v>1.0519156942007998E-3</v>
      </c>
    </row>
    <row r="532" spans="1:7" x14ac:dyDescent="0.25">
      <c r="A532" s="2" t="s">
        <v>1959</v>
      </c>
      <c r="B532" s="2">
        <v>7.1</v>
      </c>
      <c r="E532" s="4" t="s">
        <v>12149</v>
      </c>
      <c r="F532">
        <v>6.8</v>
      </c>
      <c r="G532" s="10">
        <v>2.1610352630107069E-4</v>
      </c>
    </row>
    <row r="533" spans="1:7" x14ac:dyDescent="0.25">
      <c r="A533" s="2" t="s">
        <v>1297</v>
      </c>
      <c r="B533" s="2">
        <v>6</v>
      </c>
      <c r="E533" s="4" t="s">
        <v>7623</v>
      </c>
      <c r="F533">
        <v>5.3666666666666671</v>
      </c>
      <c r="G533" s="10">
        <v>5.1165687844812325E-4</v>
      </c>
    </row>
    <row r="534" spans="1:7" x14ac:dyDescent="0.25">
      <c r="A534" s="2" t="s">
        <v>745</v>
      </c>
      <c r="B534" s="2">
        <v>6.5</v>
      </c>
      <c r="E534" s="4" t="s">
        <v>11598</v>
      </c>
      <c r="F534">
        <v>6.9</v>
      </c>
      <c r="G534" s="10">
        <v>2.1928151933490997E-4</v>
      </c>
    </row>
    <row r="535" spans="1:7" x14ac:dyDescent="0.25">
      <c r="A535" s="2" t="s">
        <v>1970</v>
      </c>
      <c r="B535" s="2">
        <v>5.7</v>
      </c>
      <c r="E535" s="4" t="s">
        <v>2369</v>
      </c>
      <c r="F535">
        <v>5.166666666666667</v>
      </c>
      <c r="G535" s="10">
        <v>4.9258892024508756E-4</v>
      </c>
    </row>
    <row r="536" spans="1:7" x14ac:dyDescent="0.25">
      <c r="A536" s="2" t="s">
        <v>270</v>
      </c>
      <c r="B536" s="2">
        <v>7.6</v>
      </c>
      <c r="E536" s="4" t="s">
        <v>8407</v>
      </c>
      <c r="F536">
        <v>7.2</v>
      </c>
      <c r="G536" s="10">
        <v>2.2881549843642779E-4</v>
      </c>
    </row>
    <row r="537" spans="1:7" x14ac:dyDescent="0.25">
      <c r="A537" s="2" t="s">
        <v>1976</v>
      </c>
      <c r="B537" s="2">
        <v>6.6</v>
      </c>
      <c r="E537" s="4" t="s">
        <v>8735</v>
      </c>
      <c r="F537">
        <v>6.8</v>
      </c>
      <c r="G537" s="10">
        <v>4.3220705260214138E-4</v>
      </c>
    </row>
    <row r="538" spans="1:7" x14ac:dyDescent="0.25">
      <c r="A538" s="2" t="s">
        <v>1978</v>
      </c>
      <c r="B538" s="2">
        <v>5.4</v>
      </c>
      <c r="E538" s="4" t="s">
        <v>2072</v>
      </c>
      <c r="F538">
        <v>7.4</v>
      </c>
      <c r="G538" s="10">
        <v>2.3517148450410635E-4</v>
      </c>
    </row>
    <row r="539" spans="1:7" x14ac:dyDescent="0.25">
      <c r="A539" s="2" t="s">
        <v>857</v>
      </c>
      <c r="B539" s="2">
        <v>7.3</v>
      </c>
      <c r="E539" s="4" t="s">
        <v>11709</v>
      </c>
      <c r="F539">
        <v>8.1</v>
      </c>
      <c r="G539" s="10">
        <v>2.5741743574098124E-4</v>
      </c>
    </row>
    <row r="540" spans="1:7" x14ac:dyDescent="0.25">
      <c r="A540" s="2" t="s">
        <v>934</v>
      </c>
      <c r="B540" s="2">
        <v>6.5</v>
      </c>
      <c r="E540" s="4" t="s">
        <v>2248</v>
      </c>
      <c r="F540">
        <v>6.2</v>
      </c>
      <c r="G540" s="10">
        <v>5.9110670429410512E-4</v>
      </c>
    </row>
    <row r="541" spans="1:7" x14ac:dyDescent="0.25">
      <c r="A541" s="2" t="s">
        <v>1987</v>
      </c>
      <c r="B541" s="2">
        <v>6.6</v>
      </c>
      <c r="E541" s="4" t="s">
        <v>764</v>
      </c>
      <c r="F541">
        <v>6.5</v>
      </c>
      <c r="G541" s="10">
        <v>2.0656954719955287E-4</v>
      </c>
    </row>
    <row r="542" spans="1:7" x14ac:dyDescent="0.25">
      <c r="A542" s="2" t="s">
        <v>1990</v>
      </c>
      <c r="B542" s="2">
        <v>6.6</v>
      </c>
      <c r="E542" s="4" t="s">
        <v>921</v>
      </c>
      <c r="F542">
        <v>6.6750000000000007</v>
      </c>
      <c r="G542" s="10">
        <v>8.4852414003508641E-4</v>
      </c>
    </row>
    <row r="543" spans="1:7" x14ac:dyDescent="0.25">
      <c r="A543" s="2" t="s">
        <v>1995</v>
      </c>
      <c r="B543" s="2">
        <v>5.9</v>
      </c>
      <c r="E543" s="4" t="s">
        <v>4753</v>
      </c>
      <c r="F543">
        <v>5.75</v>
      </c>
      <c r="G543" s="10">
        <v>7.3093839778303317E-4</v>
      </c>
    </row>
    <row r="544" spans="1:7" x14ac:dyDescent="0.25">
      <c r="A544" s="2" t="s">
        <v>2000</v>
      </c>
      <c r="B544" s="2">
        <v>6.7</v>
      </c>
      <c r="E544" s="4" t="s">
        <v>9392</v>
      </c>
      <c r="F544">
        <v>6.5</v>
      </c>
      <c r="G544" s="10">
        <v>2.0656954719955287E-4</v>
      </c>
    </row>
    <row r="545" spans="1:7" x14ac:dyDescent="0.25">
      <c r="A545" s="2" t="s">
        <v>1586</v>
      </c>
      <c r="B545" s="2">
        <v>6.1</v>
      </c>
      <c r="E545" s="4" t="s">
        <v>12159</v>
      </c>
      <c r="F545">
        <v>2.8</v>
      </c>
      <c r="G545" s="10">
        <v>8.8983804947499685E-5</v>
      </c>
    </row>
    <row r="546" spans="1:7" x14ac:dyDescent="0.25">
      <c r="A546" s="2" t="s">
        <v>2009</v>
      </c>
      <c r="B546" s="2">
        <v>6.6</v>
      </c>
      <c r="E546" s="4" t="s">
        <v>8360</v>
      </c>
      <c r="F546">
        <v>2.8</v>
      </c>
      <c r="G546" s="10">
        <v>8.8983804947499685E-5</v>
      </c>
    </row>
    <row r="547" spans="1:7" x14ac:dyDescent="0.25">
      <c r="A547" s="2" t="s">
        <v>2012</v>
      </c>
      <c r="B547" s="2">
        <v>6.6</v>
      </c>
      <c r="E547" s="4" t="s">
        <v>12204</v>
      </c>
      <c r="F547">
        <v>6.9</v>
      </c>
      <c r="G547" s="10">
        <v>2.1928151933490997E-4</v>
      </c>
    </row>
    <row r="548" spans="1:7" x14ac:dyDescent="0.25">
      <c r="A548" s="2" t="s">
        <v>2015</v>
      </c>
      <c r="B548" s="2">
        <v>5.3</v>
      </c>
      <c r="E548" s="4" t="s">
        <v>75</v>
      </c>
      <c r="F548">
        <v>7.0500000000000007</v>
      </c>
      <c r="G548" s="10">
        <v>8.9619403554267558E-4</v>
      </c>
    </row>
    <row r="549" spans="1:7" x14ac:dyDescent="0.25">
      <c r="A549" s="2" t="s">
        <v>1516</v>
      </c>
      <c r="B549" s="2">
        <v>6</v>
      </c>
      <c r="E549" s="4" t="s">
        <v>3502</v>
      </c>
      <c r="F549">
        <v>5.26</v>
      </c>
      <c r="G549" s="10">
        <v>8.3581216789972918E-4</v>
      </c>
    </row>
    <row r="550" spans="1:7" x14ac:dyDescent="0.25">
      <c r="A550" s="2" t="s">
        <v>2021</v>
      </c>
      <c r="B550" s="2">
        <v>6</v>
      </c>
      <c r="E550" s="4" t="s">
        <v>7851</v>
      </c>
      <c r="F550">
        <v>6.5333333333333341</v>
      </c>
      <c r="G550" s="10">
        <v>6.2288663463249793E-4</v>
      </c>
    </row>
    <row r="551" spans="1:7" x14ac:dyDescent="0.25">
      <c r="A551" s="2" t="s">
        <v>2026</v>
      </c>
      <c r="B551" s="2">
        <v>4.7</v>
      </c>
      <c r="E551" s="4" t="s">
        <v>441</v>
      </c>
      <c r="F551">
        <v>7.7666666666666666</v>
      </c>
      <c r="G551" s="10">
        <v>7.4047237688455107E-4</v>
      </c>
    </row>
    <row r="552" spans="1:7" x14ac:dyDescent="0.25">
      <c r="A552" s="2" t="s">
        <v>1336</v>
      </c>
      <c r="B552" s="2">
        <v>6.1</v>
      </c>
      <c r="E552" s="4" t="s">
        <v>8244</v>
      </c>
      <c r="F552">
        <v>6.4</v>
      </c>
      <c r="G552" s="10">
        <v>2.0339155416571359E-4</v>
      </c>
    </row>
    <row r="553" spans="1:7" x14ac:dyDescent="0.25">
      <c r="A553" s="2" t="s">
        <v>621</v>
      </c>
      <c r="B553" s="2">
        <v>7.2</v>
      </c>
      <c r="E553" s="4" t="s">
        <v>682</v>
      </c>
      <c r="F553">
        <v>6.2750000000000004</v>
      </c>
      <c r="G553" s="10">
        <v>7.9767625149365802E-4</v>
      </c>
    </row>
    <row r="554" spans="1:7" x14ac:dyDescent="0.25">
      <c r="A554" s="2" t="s">
        <v>2033</v>
      </c>
      <c r="B554" s="2">
        <v>6.4</v>
      </c>
      <c r="E554" s="4" t="s">
        <v>8539</v>
      </c>
      <c r="F554">
        <v>6.6</v>
      </c>
      <c r="G554" s="10">
        <v>2.0974754023339213E-4</v>
      </c>
    </row>
    <row r="555" spans="1:7" x14ac:dyDescent="0.25">
      <c r="A555" s="2" t="s">
        <v>81</v>
      </c>
      <c r="B555" s="2">
        <v>6.1</v>
      </c>
      <c r="E555" s="4" t="s">
        <v>9854</v>
      </c>
      <c r="F555">
        <v>4.5999999999999996</v>
      </c>
      <c r="G555" s="10">
        <v>1.4618767955660664E-4</v>
      </c>
    </row>
    <row r="556" spans="1:7" x14ac:dyDescent="0.25">
      <c r="A556" s="2" t="s">
        <v>1463</v>
      </c>
      <c r="B556" s="2">
        <v>5.9</v>
      </c>
      <c r="E556" s="4" t="s">
        <v>13764</v>
      </c>
      <c r="F556">
        <v>5.3</v>
      </c>
      <c r="G556" s="10">
        <v>1.6843363079348155E-4</v>
      </c>
    </row>
    <row r="557" spans="1:7" x14ac:dyDescent="0.25">
      <c r="A557" s="2" t="s">
        <v>1990</v>
      </c>
      <c r="B557" s="2">
        <v>6</v>
      </c>
      <c r="E557" s="4" t="s">
        <v>11655</v>
      </c>
      <c r="F557">
        <v>7.2</v>
      </c>
      <c r="G557" s="10">
        <v>2.2881549843642779E-4</v>
      </c>
    </row>
    <row r="558" spans="1:7" x14ac:dyDescent="0.25">
      <c r="A558" s="2" t="s">
        <v>2043</v>
      </c>
      <c r="B558" s="2">
        <v>6.3</v>
      </c>
      <c r="E558" s="4" t="s">
        <v>3441</v>
      </c>
      <c r="F558">
        <v>7.8</v>
      </c>
      <c r="G558" s="10">
        <v>4.957669132789269E-4</v>
      </c>
    </row>
    <row r="559" spans="1:7" x14ac:dyDescent="0.25">
      <c r="A559" s="2" t="s">
        <v>2000</v>
      </c>
      <c r="B559" s="2">
        <v>5.6</v>
      </c>
      <c r="E559" s="4" t="s">
        <v>2461</v>
      </c>
      <c r="F559">
        <v>5.9</v>
      </c>
      <c r="G559" s="10">
        <v>1.8750158899651721E-4</v>
      </c>
    </row>
    <row r="560" spans="1:7" x14ac:dyDescent="0.25">
      <c r="A560" s="2" t="s">
        <v>2050</v>
      </c>
      <c r="B560" s="2">
        <v>6.4</v>
      </c>
      <c r="E560" s="4" t="s">
        <v>13758</v>
      </c>
      <c r="F560">
        <v>7</v>
      </c>
      <c r="G560" s="10">
        <v>2.2245951236874923E-4</v>
      </c>
    </row>
    <row r="561" spans="1:7" x14ac:dyDescent="0.25">
      <c r="A561" s="2" t="s">
        <v>159</v>
      </c>
      <c r="B561" s="2">
        <v>7.1</v>
      </c>
      <c r="E561" s="4" t="s">
        <v>3525</v>
      </c>
      <c r="F561">
        <v>7.9666666666666659</v>
      </c>
      <c r="G561" s="10">
        <v>7.5954033508758665E-4</v>
      </c>
    </row>
    <row r="562" spans="1:7" x14ac:dyDescent="0.25">
      <c r="A562" s="2" t="s">
        <v>1143</v>
      </c>
      <c r="B562" s="2">
        <v>6.6</v>
      </c>
      <c r="E562" s="4" t="s">
        <v>4111</v>
      </c>
      <c r="F562">
        <v>5.4</v>
      </c>
      <c r="G562" s="10">
        <v>6.8644649530928345E-4</v>
      </c>
    </row>
    <row r="563" spans="1:7" x14ac:dyDescent="0.25">
      <c r="A563" s="2" t="s">
        <v>2059</v>
      </c>
      <c r="B563" s="2">
        <v>4.5999999999999996</v>
      </c>
      <c r="E563" s="4" t="s">
        <v>1419</v>
      </c>
      <c r="F563">
        <v>5.7333333333333325</v>
      </c>
      <c r="G563" s="10">
        <v>1.6398444054610657E-3</v>
      </c>
    </row>
    <row r="564" spans="1:7" x14ac:dyDescent="0.25">
      <c r="A564" s="2" t="s">
        <v>2063</v>
      </c>
      <c r="B564" s="2">
        <v>8.4</v>
      </c>
      <c r="E564" s="4" t="s">
        <v>9462</v>
      </c>
      <c r="F564">
        <v>7.6</v>
      </c>
      <c r="G564" s="10">
        <v>2.4152747057178489E-4</v>
      </c>
    </row>
    <row r="565" spans="1:7" x14ac:dyDescent="0.25">
      <c r="A565" s="2" t="s">
        <v>38</v>
      </c>
      <c r="B565" s="2">
        <v>7.1</v>
      </c>
      <c r="E565" s="4" t="s">
        <v>10331</v>
      </c>
      <c r="F565">
        <v>7.2</v>
      </c>
      <c r="G565" s="10">
        <v>2.2881549843642779E-4</v>
      </c>
    </row>
    <row r="566" spans="1:7" x14ac:dyDescent="0.25">
      <c r="A566" s="2" t="s">
        <v>2072</v>
      </c>
      <c r="B566" s="2">
        <v>7.4</v>
      </c>
      <c r="E566" s="4" t="s">
        <v>7481</v>
      </c>
      <c r="F566">
        <v>6.6</v>
      </c>
      <c r="G566" s="10">
        <v>4.1949508046678426E-4</v>
      </c>
    </row>
    <row r="567" spans="1:7" x14ac:dyDescent="0.25">
      <c r="A567" s="2" t="s">
        <v>2077</v>
      </c>
      <c r="B567" s="2">
        <v>6.9</v>
      </c>
      <c r="E567" s="4" t="s">
        <v>10243</v>
      </c>
      <c r="F567">
        <v>7.7</v>
      </c>
      <c r="G567" s="10">
        <v>2.4470546360562417E-4</v>
      </c>
    </row>
    <row r="568" spans="1:7" x14ac:dyDescent="0.25">
      <c r="A568" s="2" t="s">
        <v>1348</v>
      </c>
      <c r="B568" s="2">
        <v>4.5</v>
      </c>
      <c r="E568" s="4" t="s">
        <v>1127</v>
      </c>
      <c r="F568">
        <v>7.4499999999999993</v>
      </c>
      <c r="G568" s="10">
        <v>4.7352096204205188E-4</v>
      </c>
    </row>
    <row r="569" spans="1:7" x14ac:dyDescent="0.25">
      <c r="A569" s="2" t="s">
        <v>1552</v>
      </c>
      <c r="B569" s="2">
        <v>7.1</v>
      </c>
      <c r="E569" s="4" t="s">
        <v>11213</v>
      </c>
      <c r="F569">
        <v>4.0999999999999996</v>
      </c>
      <c r="G569" s="10">
        <v>1.3029771438741026E-4</v>
      </c>
    </row>
    <row r="570" spans="1:7" x14ac:dyDescent="0.25">
      <c r="A570" s="2" t="s">
        <v>621</v>
      </c>
      <c r="B570" s="2">
        <v>6.5</v>
      </c>
      <c r="E570" s="4" t="s">
        <v>7552</v>
      </c>
      <c r="F570">
        <v>7.35</v>
      </c>
      <c r="G570" s="10">
        <v>4.6716497597437337E-4</v>
      </c>
    </row>
    <row r="571" spans="1:7" x14ac:dyDescent="0.25">
      <c r="A571" s="2" t="s">
        <v>2091</v>
      </c>
      <c r="B571" s="2">
        <v>5.3</v>
      </c>
      <c r="E571" s="4" t="s">
        <v>11868</v>
      </c>
      <c r="F571">
        <v>4.5</v>
      </c>
      <c r="G571" s="10">
        <v>1.4300968652276736E-4</v>
      </c>
    </row>
    <row r="572" spans="1:7" x14ac:dyDescent="0.25">
      <c r="A572" s="2" t="s">
        <v>621</v>
      </c>
      <c r="B572" s="2">
        <v>6.7</v>
      </c>
      <c r="E572" s="4" t="s">
        <v>8804</v>
      </c>
      <c r="F572">
        <v>6.5</v>
      </c>
      <c r="G572" s="10">
        <v>2.0656954719955287E-4</v>
      </c>
    </row>
    <row r="573" spans="1:7" x14ac:dyDescent="0.25">
      <c r="A573" s="2" t="s">
        <v>104</v>
      </c>
      <c r="B573" s="2">
        <v>7.2</v>
      </c>
      <c r="E573" s="4" t="s">
        <v>12268</v>
      </c>
      <c r="F573">
        <v>3.7</v>
      </c>
      <c r="G573" s="10">
        <v>1.1758574225205318E-4</v>
      </c>
    </row>
    <row r="574" spans="1:7" x14ac:dyDescent="0.25">
      <c r="A574" s="2" t="s">
        <v>213</v>
      </c>
      <c r="B574" s="2">
        <v>7.2</v>
      </c>
      <c r="E574" s="4" t="s">
        <v>1899</v>
      </c>
      <c r="F574">
        <v>4.0999999999999996</v>
      </c>
      <c r="G574" s="10">
        <v>1.3029771438741026E-4</v>
      </c>
    </row>
    <row r="575" spans="1:7" x14ac:dyDescent="0.25">
      <c r="A575" s="2" t="s">
        <v>2105</v>
      </c>
      <c r="B575" s="2">
        <v>5.5</v>
      </c>
      <c r="E575" s="4" t="s">
        <v>8456</v>
      </c>
      <c r="F575">
        <v>5.3</v>
      </c>
      <c r="G575" s="10">
        <v>1.6843363079348155E-4</v>
      </c>
    </row>
    <row r="576" spans="1:7" x14ac:dyDescent="0.25">
      <c r="A576" s="2" t="s">
        <v>344</v>
      </c>
      <c r="B576" s="2">
        <v>5.8</v>
      </c>
      <c r="E576" s="4" t="s">
        <v>2189</v>
      </c>
      <c r="F576">
        <v>7.5</v>
      </c>
      <c r="G576" s="10">
        <v>4.7669895507589121E-4</v>
      </c>
    </row>
    <row r="577" spans="1:7" x14ac:dyDescent="0.25">
      <c r="A577" s="2" t="s">
        <v>2111</v>
      </c>
      <c r="B577" s="2">
        <v>6</v>
      </c>
      <c r="E577" s="4" t="s">
        <v>7287</v>
      </c>
      <c r="F577">
        <v>4.9000000000000004</v>
      </c>
      <c r="G577" s="10">
        <v>1.5572165865812448E-4</v>
      </c>
    </row>
    <row r="578" spans="1:7" x14ac:dyDescent="0.25">
      <c r="A578" s="2" t="s">
        <v>579</v>
      </c>
      <c r="B578" s="2">
        <v>6.6</v>
      </c>
      <c r="E578" s="4" t="s">
        <v>4006</v>
      </c>
      <c r="F578">
        <v>4.7</v>
      </c>
      <c r="G578" s="10">
        <v>1.4936567259044592E-4</v>
      </c>
    </row>
    <row r="579" spans="1:7" x14ac:dyDescent="0.25">
      <c r="A579" s="2" t="s">
        <v>1152</v>
      </c>
      <c r="B579" s="2">
        <v>8.3000000000000007</v>
      </c>
      <c r="E579" s="4" t="s">
        <v>9597</v>
      </c>
      <c r="F579">
        <v>6.3</v>
      </c>
      <c r="G579" s="10">
        <v>2.0021356113187431E-4</v>
      </c>
    </row>
    <row r="580" spans="1:7" x14ac:dyDescent="0.25">
      <c r="A580" s="2" t="s">
        <v>270</v>
      </c>
      <c r="B580" s="2">
        <v>6.7</v>
      </c>
      <c r="E580" s="4" t="s">
        <v>11394</v>
      </c>
      <c r="F580">
        <v>5.0999999999999996</v>
      </c>
      <c r="G580" s="10">
        <v>1.6207764472580299E-4</v>
      </c>
    </row>
    <row r="581" spans="1:7" x14ac:dyDescent="0.25">
      <c r="A581" s="2" t="s">
        <v>182</v>
      </c>
      <c r="B581" s="2">
        <v>6</v>
      </c>
      <c r="E581" s="4" t="s">
        <v>7720</v>
      </c>
      <c r="F581">
        <v>5.0999999999999996</v>
      </c>
      <c r="G581" s="10">
        <v>1.6207764472580299E-4</v>
      </c>
    </row>
    <row r="582" spans="1:7" x14ac:dyDescent="0.25">
      <c r="A582" s="2" t="s">
        <v>1348</v>
      </c>
      <c r="B582" s="2">
        <v>7.1</v>
      </c>
      <c r="E582" s="4" t="s">
        <v>10652</v>
      </c>
      <c r="F582">
        <v>4.3</v>
      </c>
      <c r="G582" s="10">
        <v>2.7330740091017765E-4</v>
      </c>
    </row>
    <row r="583" spans="1:7" x14ac:dyDescent="0.25">
      <c r="A583" s="2" t="s">
        <v>2122</v>
      </c>
      <c r="B583" s="2">
        <v>6</v>
      </c>
      <c r="E583" s="4" t="s">
        <v>11493</v>
      </c>
      <c r="F583">
        <v>3.1</v>
      </c>
      <c r="G583" s="10">
        <v>9.8517784049017516E-5</v>
      </c>
    </row>
    <row r="584" spans="1:7" x14ac:dyDescent="0.25">
      <c r="A584" s="2" t="s">
        <v>2128</v>
      </c>
      <c r="B584" s="2">
        <v>6.9</v>
      </c>
      <c r="E584" s="4" t="s">
        <v>1103</v>
      </c>
      <c r="F584">
        <v>6.166666666666667</v>
      </c>
      <c r="G584" s="10">
        <v>5.8792871126026589E-4</v>
      </c>
    </row>
    <row r="585" spans="1:7" x14ac:dyDescent="0.25">
      <c r="A585" s="2" t="s">
        <v>621</v>
      </c>
      <c r="B585" s="2">
        <v>5.6</v>
      </c>
      <c r="E585" s="4" t="s">
        <v>9829</v>
      </c>
      <c r="F585">
        <v>5.2</v>
      </c>
      <c r="G585" s="10">
        <v>1.652556377596423E-4</v>
      </c>
    </row>
    <row r="586" spans="1:7" x14ac:dyDescent="0.25">
      <c r="A586" s="2" t="s">
        <v>1516</v>
      </c>
      <c r="B586" s="2">
        <v>5.6</v>
      </c>
      <c r="E586" s="4" t="s">
        <v>2012</v>
      </c>
      <c r="F586">
        <v>7</v>
      </c>
      <c r="G586" s="10">
        <v>6.6737853710624776E-4</v>
      </c>
    </row>
    <row r="587" spans="1:7" x14ac:dyDescent="0.25">
      <c r="A587" s="2" t="s">
        <v>2091</v>
      </c>
      <c r="B587" s="2">
        <v>4.5</v>
      </c>
      <c r="E587" s="4" t="s">
        <v>10219</v>
      </c>
      <c r="F587">
        <v>6.6333333333333329</v>
      </c>
      <c r="G587" s="10">
        <v>6.3242061373401561E-4</v>
      </c>
    </row>
    <row r="588" spans="1:7" x14ac:dyDescent="0.25">
      <c r="A588" s="2" t="s">
        <v>2140</v>
      </c>
      <c r="B588" s="2">
        <v>7.1</v>
      </c>
      <c r="E588" s="4" t="s">
        <v>421</v>
      </c>
      <c r="F588">
        <v>7.9</v>
      </c>
      <c r="G588" s="10">
        <v>2.5106144967330273E-4</v>
      </c>
    </row>
    <row r="589" spans="1:7" x14ac:dyDescent="0.25">
      <c r="A589" s="2" t="s">
        <v>1976</v>
      </c>
      <c r="B589" s="2">
        <v>6.5</v>
      </c>
      <c r="E589" s="4" t="s">
        <v>9518</v>
      </c>
      <c r="F589">
        <v>7.5</v>
      </c>
      <c r="G589" s="10">
        <v>2.3834947753794561E-4</v>
      </c>
    </row>
    <row r="590" spans="1:7" x14ac:dyDescent="0.25">
      <c r="A590" s="2" t="s">
        <v>2145</v>
      </c>
      <c r="B590" s="2">
        <v>6.4</v>
      </c>
      <c r="E590" s="4" t="s">
        <v>5263</v>
      </c>
      <c r="F590">
        <v>4.9000000000000004</v>
      </c>
      <c r="G590" s="10">
        <v>1.5572165865812448E-4</v>
      </c>
    </row>
    <row r="591" spans="1:7" x14ac:dyDescent="0.25">
      <c r="A591" s="2" t="s">
        <v>597</v>
      </c>
      <c r="B591" s="2">
        <v>5.8</v>
      </c>
      <c r="E591" s="4" t="s">
        <v>5795</v>
      </c>
      <c r="F591">
        <v>3.3</v>
      </c>
      <c r="G591" s="10">
        <v>2.0974754023339213E-4</v>
      </c>
    </row>
    <row r="592" spans="1:7" x14ac:dyDescent="0.25">
      <c r="A592" s="2" t="s">
        <v>179</v>
      </c>
      <c r="B592" s="2">
        <v>8</v>
      </c>
      <c r="E592" s="4" t="s">
        <v>4820</v>
      </c>
      <c r="F592">
        <v>5.9</v>
      </c>
      <c r="G592" s="10">
        <v>1.8750158899651721E-4</v>
      </c>
    </row>
    <row r="593" spans="1:7" x14ac:dyDescent="0.25">
      <c r="A593" s="2" t="s">
        <v>1959</v>
      </c>
      <c r="B593" s="2">
        <v>6.2</v>
      </c>
      <c r="E593" s="4" t="s">
        <v>9228</v>
      </c>
      <c r="F593">
        <v>7.6</v>
      </c>
      <c r="G593" s="10">
        <v>2.4152747057178489E-4</v>
      </c>
    </row>
    <row r="594" spans="1:7" x14ac:dyDescent="0.25">
      <c r="A594" s="2" t="s">
        <v>270</v>
      </c>
      <c r="B594" s="2">
        <v>7.2</v>
      </c>
      <c r="E594" s="4" t="s">
        <v>11402</v>
      </c>
      <c r="F594">
        <v>6.3</v>
      </c>
      <c r="G594" s="10">
        <v>2.0021356113187431E-4</v>
      </c>
    </row>
    <row r="595" spans="1:7" x14ac:dyDescent="0.25">
      <c r="A595" s="2" t="s">
        <v>2160</v>
      </c>
      <c r="B595" s="2">
        <v>6.1</v>
      </c>
      <c r="E595" s="4" t="s">
        <v>2657</v>
      </c>
      <c r="F595">
        <v>5.6625000000000005</v>
      </c>
      <c r="G595" s="10">
        <v>1.4396308443291915E-3</v>
      </c>
    </row>
    <row r="596" spans="1:7" x14ac:dyDescent="0.25">
      <c r="A596" s="2" t="s">
        <v>24</v>
      </c>
      <c r="B596" s="2">
        <v>7.6</v>
      </c>
      <c r="E596" s="4" t="s">
        <v>9262</v>
      </c>
      <c r="F596">
        <v>7.5</v>
      </c>
      <c r="G596" s="10">
        <v>2.3834947753794561E-4</v>
      </c>
    </row>
    <row r="597" spans="1:7" x14ac:dyDescent="0.25">
      <c r="A597" s="2" t="s">
        <v>521</v>
      </c>
      <c r="B597" s="2">
        <v>6.3</v>
      </c>
      <c r="E597" s="4" t="s">
        <v>13347</v>
      </c>
      <c r="F597">
        <v>7.5</v>
      </c>
      <c r="G597" s="10">
        <v>2.3834947753794561E-4</v>
      </c>
    </row>
    <row r="598" spans="1:7" x14ac:dyDescent="0.25">
      <c r="A598" s="2" t="s">
        <v>2167</v>
      </c>
      <c r="B598" s="2">
        <v>6.3</v>
      </c>
      <c r="E598" s="4" t="s">
        <v>2292</v>
      </c>
      <c r="F598">
        <v>5.4</v>
      </c>
      <c r="G598" s="10">
        <v>1.7161162382732086E-4</v>
      </c>
    </row>
    <row r="599" spans="1:7" x14ac:dyDescent="0.25">
      <c r="A599" s="2" t="s">
        <v>688</v>
      </c>
      <c r="B599" s="2">
        <v>6.3</v>
      </c>
      <c r="E599" s="4" t="s">
        <v>360</v>
      </c>
      <c r="F599">
        <v>7.1285714285714272</v>
      </c>
      <c r="G599" s="10">
        <v>1.5858185238857979E-3</v>
      </c>
    </row>
    <row r="600" spans="1:7" x14ac:dyDescent="0.25">
      <c r="A600" s="2" t="s">
        <v>476</v>
      </c>
      <c r="B600" s="2">
        <v>7.7</v>
      </c>
      <c r="E600" s="4" t="s">
        <v>7580</v>
      </c>
      <c r="F600">
        <v>4.5999999999999996</v>
      </c>
      <c r="G600" s="10">
        <v>2.9237535911321328E-4</v>
      </c>
    </row>
    <row r="601" spans="1:7" x14ac:dyDescent="0.25">
      <c r="A601" s="2" t="s">
        <v>1552</v>
      </c>
      <c r="B601" s="2">
        <v>7</v>
      </c>
      <c r="E601" s="4" t="s">
        <v>12263</v>
      </c>
      <c r="F601">
        <v>5.5</v>
      </c>
      <c r="G601" s="10">
        <v>1.7478961686116012E-4</v>
      </c>
    </row>
    <row r="602" spans="1:7" x14ac:dyDescent="0.25">
      <c r="A602" s="2" t="s">
        <v>579</v>
      </c>
      <c r="B602" s="2">
        <v>5.3</v>
      </c>
      <c r="E602" s="4" t="s">
        <v>6011</v>
      </c>
      <c r="F602">
        <v>6.3999999999999995</v>
      </c>
      <c r="G602" s="10">
        <v>6.101746624971407E-4</v>
      </c>
    </row>
    <row r="603" spans="1:7" x14ac:dyDescent="0.25">
      <c r="A603" s="2" t="s">
        <v>877</v>
      </c>
      <c r="B603" s="2">
        <v>5.6</v>
      </c>
      <c r="E603" s="4" t="s">
        <v>12418</v>
      </c>
      <c r="F603">
        <v>6.7</v>
      </c>
      <c r="G603" s="10">
        <v>2.1292553326723141E-4</v>
      </c>
    </row>
    <row r="604" spans="1:7" x14ac:dyDescent="0.25">
      <c r="A604" s="2" t="s">
        <v>2185</v>
      </c>
      <c r="B604" s="2">
        <v>5.2</v>
      </c>
      <c r="E604" s="4" t="s">
        <v>13484</v>
      </c>
      <c r="F604">
        <v>6.7</v>
      </c>
      <c r="G604" s="10">
        <v>2.1292553326723141E-4</v>
      </c>
    </row>
    <row r="605" spans="1:7" x14ac:dyDescent="0.25">
      <c r="A605" s="2" t="s">
        <v>2091</v>
      </c>
      <c r="B605" s="2">
        <v>5.4</v>
      </c>
      <c r="E605" s="4" t="s">
        <v>7589</v>
      </c>
      <c r="F605">
        <v>6.9</v>
      </c>
      <c r="G605" s="10">
        <v>2.1928151933490997E-4</v>
      </c>
    </row>
    <row r="606" spans="1:7" x14ac:dyDescent="0.25">
      <c r="A606" s="2" t="s">
        <v>2193</v>
      </c>
      <c r="B606" s="2">
        <v>6.4</v>
      </c>
      <c r="E606" s="4" t="s">
        <v>5019</v>
      </c>
      <c r="F606">
        <v>7</v>
      </c>
      <c r="G606" s="10">
        <v>2.2245951236874923E-4</v>
      </c>
    </row>
    <row r="607" spans="1:7" x14ac:dyDescent="0.25">
      <c r="A607" s="2" t="s">
        <v>1684</v>
      </c>
      <c r="B607" s="2">
        <v>5.9</v>
      </c>
      <c r="E607" s="4" t="s">
        <v>12079</v>
      </c>
      <c r="F607">
        <v>7.6</v>
      </c>
      <c r="G607" s="10">
        <v>2.4152747057178489E-4</v>
      </c>
    </row>
    <row r="608" spans="1:7" x14ac:dyDescent="0.25">
      <c r="A608" s="2" t="s">
        <v>2203</v>
      </c>
      <c r="B608" s="2">
        <v>6.3</v>
      </c>
      <c r="E608" s="4" t="s">
        <v>10620</v>
      </c>
      <c r="F608">
        <v>4.3</v>
      </c>
      <c r="G608" s="10">
        <v>1.3665370045508882E-4</v>
      </c>
    </row>
    <row r="609" spans="1:7" x14ac:dyDescent="0.25">
      <c r="A609" s="2" t="s">
        <v>2206</v>
      </c>
      <c r="B609" s="2">
        <v>6.5</v>
      </c>
      <c r="E609" s="4" t="s">
        <v>9296</v>
      </c>
      <c r="F609">
        <v>7.3</v>
      </c>
      <c r="G609" s="10">
        <v>2.3199349147026704E-4</v>
      </c>
    </row>
    <row r="610" spans="1:7" x14ac:dyDescent="0.25">
      <c r="A610" s="2" t="s">
        <v>868</v>
      </c>
      <c r="B610" s="2">
        <v>3</v>
      </c>
      <c r="E610" s="4" t="s">
        <v>500</v>
      </c>
      <c r="F610">
        <v>7.5666666666666673</v>
      </c>
      <c r="G610" s="10">
        <v>7.2140441868151549E-4</v>
      </c>
    </row>
    <row r="611" spans="1:7" x14ac:dyDescent="0.25">
      <c r="A611" s="2" t="s">
        <v>2210</v>
      </c>
      <c r="B611" s="2">
        <v>3.6</v>
      </c>
      <c r="E611" s="4" t="s">
        <v>12457</v>
      </c>
      <c r="F611">
        <v>7.4</v>
      </c>
      <c r="G611" s="10">
        <v>2.3517148450410635E-4</v>
      </c>
    </row>
    <row r="612" spans="1:7" x14ac:dyDescent="0.25">
      <c r="A612" s="2" t="s">
        <v>2214</v>
      </c>
      <c r="B612" s="2">
        <v>5.8</v>
      </c>
      <c r="E612" s="4" t="s">
        <v>8444</v>
      </c>
      <c r="F612">
        <v>6.8</v>
      </c>
      <c r="G612" s="10">
        <v>2.1610352630107069E-4</v>
      </c>
    </row>
    <row r="613" spans="1:7" x14ac:dyDescent="0.25">
      <c r="A613" s="2" t="s">
        <v>2217</v>
      </c>
      <c r="B613" s="2">
        <v>6.2</v>
      </c>
      <c r="E613" s="4" t="s">
        <v>5718</v>
      </c>
      <c r="F613">
        <v>5.25</v>
      </c>
      <c r="G613" s="10">
        <v>3.3368926855312388E-4</v>
      </c>
    </row>
    <row r="614" spans="1:7" x14ac:dyDescent="0.25">
      <c r="A614" s="2" t="s">
        <v>1038</v>
      </c>
      <c r="B614" s="2">
        <v>5.6</v>
      </c>
      <c r="E614" s="4" t="s">
        <v>12367</v>
      </c>
      <c r="F614">
        <v>4.2</v>
      </c>
      <c r="G614" s="10">
        <v>1.3347570742124954E-4</v>
      </c>
    </row>
    <row r="615" spans="1:7" x14ac:dyDescent="0.25">
      <c r="A615" s="2" t="s">
        <v>1071</v>
      </c>
      <c r="B615" s="2">
        <v>5.4</v>
      </c>
      <c r="E615" s="4" t="s">
        <v>5463</v>
      </c>
      <c r="F615">
        <v>6.4</v>
      </c>
      <c r="G615" s="10">
        <v>4.0678310833142719E-4</v>
      </c>
    </row>
    <row r="616" spans="1:7" x14ac:dyDescent="0.25">
      <c r="A616" s="2" t="s">
        <v>2228</v>
      </c>
      <c r="B616" s="2">
        <v>6.1</v>
      </c>
      <c r="E616" s="4" t="s">
        <v>13830</v>
      </c>
      <c r="F616">
        <v>6.8</v>
      </c>
      <c r="G616" s="10">
        <v>2.1610352630107069E-4</v>
      </c>
    </row>
    <row r="617" spans="1:7" x14ac:dyDescent="0.25">
      <c r="A617" s="2" t="s">
        <v>2231</v>
      </c>
      <c r="B617" s="2">
        <v>4.2</v>
      </c>
      <c r="E617" s="4" t="s">
        <v>7942</v>
      </c>
      <c r="F617">
        <v>5.9</v>
      </c>
      <c r="G617" s="10">
        <v>1.8750158899651721E-4</v>
      </c>
    </row>
    <row r="618" spans="1:7" x14ac:dyDescent="0.25">
      <c r="A618" s="2" t="s">
        <v>2236</v>
      </c>
      <c r="B618" s="2">
        <v>6.7</v>
      </c>
      <c r="E618" s="4" t="s">
        <v>10644</v>
      </c>
      <c r="F618">
        <v>4</v>
      </c>
      <c r="G618" s="10">
        <v>1.2711972135357101E-4</v>
      </c>
    </row>
    <row r="619" spans="1:7" x14ac:dyDescent="0.25">
      <c r="A619" s="2" t="s">
        <v>1348</v>
      </c>
      <c r="B619" s="2">
        <v>4.2</v>
      </c>
      <c r="E619" s="4" t="s">
        <v>6481</v>
      </c>
      <c r="F619">
        <v>6.9</v>
      </c>
      <c r="G619" s="10">
        <v>4.3856303866981995E-4</v>
      </c>
    </row>
    <row r="620" spans="1:7" x14ac:dyDescent="0.25">
      <c r="A620" s="2" t="s">
        <v>2245</v>
      </c>
      <c r="B620" s="2">
        <v>6.4</v>
      </c>
      <c r="E620" s="4" t="s">
        <v>13408</v>
      </c>
      <c r="F620">
        <v>6.6</v>
      </c>
      <c r="G620" s="10">
        <v>2.0974754023339213E-4</v>
      </c>
    </row>
    <row r="621" spans="1:7" x14ac:dyDescent="0.25">
      <c r="A621" s="2" t="s">
        <v>2248</v>
      </c>
      <c r="B621" s="2">
        <v>4.9000000000000004</v>
      </c>
      <c r="E621" s="4" t="s">
        <v>1589</v>
      </c>
      <c r="F621">
        <v>7.6</v>
      </c>
      <c r="G621" s="10">
        <v>9.6610988228713955E-4</v>
      </c>
    </row>
    <row r="622" spans="1:7" x14ac:dyDescent="0.25">
      <c r="A622" s="2" t="s">
        <v>1278</v>
      </c>
      <c r="B622" s="2">
        <v>6.8</v>
      </c>
      <c r="E622" s="4" t="s">
        <v>10781</v>
      </c>
      <c r="F622">
        <v>6.4249999999999989</v>
      </c>
      <c r="G622" s="10">
        <v>8.1674420969669349E-4</v>
      </c>
    </row>
    <row r="623" spans="1:7" x14ac:dyDescent="0.25">
      <c r="A623" s="2" t="s">
        <v>1910</v>
      </c>
      <c r="B623" s="2">
        <v>7.7</v>
      </c>
      <c r="E623" s="4" t="s">
        <v>12185</v>
      </c>
      <c r="F623">
        <v>5.5</v>
      </c>
      <c r="G623" s="10">
        <v>1.7478961686116012E-4</v>
      </c>
    </row>
    <row r="624" spans="1:7" x14ac:dyDescent="0.25">
      <c r="A624" s="2" t="s">
        <v>2253</v>
      </c>
      <c r="B624" s="2">
        <v>5.6</v>
      </c>
      <c r="E624" s="4" t="s">
        <v>9337</v>
      </c>
      <c r="F624">
        <v>7.2</v>
      </c>
      <c r="G624" s="10">
        <v>2.2881549843642779E-4</v>
      </c>
    </row>
    <row r="625" spans="1:7" x14ac:dyDescent="0.25">
      <c r="A625" s="2" t="s">
        <v>1631</v>
      </c>
      <c r="B625" s="2">
        <v>6.4</v>
      </c>
      <c r="E625" s="4" t="s">
        <v>5247</v>
      </c>
      <c r="F625">
        <v>6.4</v>
      </c>
      <c r="G625" s="10">
        <v>2.0339155416571359E-4</v>
      </c>
    </row>
    <row r="626" spans="1:7" x14ac:dyDescent="0.25">
      <c r="A626" s="2" t="s">
        <v>2260</v>
      </c>
      <c r="B626" s="2">
        <v>7.2</v>
      </c>
      <c r="E626" s="4" t="s">
        <v>688</v>
      </c>
      <c r="F626">
        <v>7.3250000000000002</v>
      </c>
      <c r="G626" s="10">
        <v>1.862303917829815E-3</v>
      </c>
    </row>
    <row r="627" spans="1:7" x14ac:dyDescent="0.25">
      <c r="A627" s="2" t="s">
        <v>2267</v>
      </c>
      <c r="B627" s="2">
        <v>6</v>
      </c>
      <c r="E627" s="4" t="s">
        <v>12568</v>
      </c>
      <c r="F627">
        <v>6.1</v>
      </c>
      <c r="G627" s="10">
        <v>1.9385757506419575E-4</v>
      </c>
    </row>
    <row r="628" spans="1:7" x14ac:dyDescent="0.25">
      <c r="A628" s="2" t="s">
        <v>2217</v>
      </c>
      <c r="B628" s="2">
        <v>5.9</v>
      </c>
      <c r="E628" s="4" t="s">
        <v>9123</v>
      </c>
      <c r="F628">
        <v>5.7</v>
      </c>
      <c r="G628" s="10">
        <v>1.8114560292883868E-4</v>
      </c>
    </row>
    <row r="629" spans="1:7" x14ac:dyDescent="0.25">
      <c r="A629" s="2" t="s">
        <v>1071</v>
      </c>
      <c r="B629" s="2">
        <v>7.9</v>
      </c>
      <c r="E629" s="4" t="s">
        <v>4096</v>
      </c>
      <c r="F629">
        <v>4.2</v>
      </c>
      <c r="G629" s="10">
        <v>1.3347570742124954E-4</v>
      </c>
    </row>
    <row r="630" spans="1:7" x14ac:dyDescent="0.25">
      <c r="A630" s="2" t="s">
        <v>2274</v>
      </c>
      <c r="B630" s="2">
        <v>6.8</v>
      </c>
      <c r="E630" s="4" t="s">
        <v>10962</v>
      </c>
      <c r="F630">
        <v>6.1</v>
      </c>
      <c r="G630" s="10">
        <v>1.9385757506419575E-4</v>
      </c>
    </row>
    <row r="631" spans="1:7" x14ac:dyDescent="0.25">
      <c r="A631" s="2" t="s">
        <v>133</v>
      </c>
      <c r="B631" s="2">
        <v>7.1</v>
      </c>
      <c r="E631" s="4" t="s">
        <v>10336</v>
      </c>
      <c r="F631">
        <v>7.6</v>
      </c>
      <c r="G631" s="10">
        <v>2.4152747057178489E-4</v>
      </c>
    </row>
    <row r="632" spans="1:7" x14ac:dyDescent="0.25">
      <c r="A632" s="2" t="s">
        <v>1285</v>
      </c>
      <c r="B632" s="2">
        <v>5.9</v>
      </c>
      <c r="E632" s="4" t="s">
        <v>9416</v>
      </c>
      <c r="F632">
        <v>5.5666666666666673</v>
      </c>
      <c r="G632" s="10">
        <v>5.3072483665115894E-4</v>
      </c>
    </row>
    <row r="633" spans="1:7" x14ac:dyDescent="0.25">
      <c r="A633" s="2" t="s">
        <v>1404</v>
      </c>
      <c r="B633" s="2">
        <v>5.9</v>
      </c>
      <c r="E633" s="4" t="s">
        <v>11651</v>
      </c>
      <c r="F633">
        <v>7.8666666666666671</v>
      </c>
      <c r="G633" s="10">
        <v>7.5000635598606886E-4</v>
      </c>
    </row>
    <row r="634" spans="1:7" x14ac:dyDescent="0.25">
      <c r="A634" s="2" t="s">
        <v>1595</v>
      </c>
      <c r="B634" s="2">
        <v>6.2</v>
      </c>
      <c r="E634" s="4" t="s">
        <v>7522</v>
      </c>
      <c r="F634">
        <v>6</v>
      </c>
      <c r="G634" s="10">
        <v>3.8135916406071299E-4</v>
      </c>
    </row>
    <row r="635" spans="1:7" x14ac:dyDescent="0.25">
      <c r="A635" s="2" t="s">
        <v>2289</v>
      </c>
      <c r="B635" s="2">
        <v>7</v>
      </c>
      <c r="E635" s="4" t="s">
        <v>5238</v>
      </c>
      <c r="F635">
        <v>5.4</v>
      </c>
      <c r="G635" s="10">
        <v>3.4322324765464172E-4</v>
      </c>
    </row>
    <row r="636" spans="1:7" x14ac:dyDescent="0.25">
      <c r="A636" s="2" t="s">
        <v>2292</v>
      </c>
      <c r="B636" s="2">
        <v>5.4</v>
      </c>
      <c r="E636" s="4" t="s">
        <v>5105</v>
      </c>
      <c r="F636">
        <v>5.4</v>
      </c>
      <c r="G636" s="10">
        <v>1.7161162382732086E-4</v>
      </c>
    </row>
    <row r="637" spans="1:7" x14ac:dyDescent="0.25">
      <c r="A637" s="2" t="s">
        <v>270</v>
      </c>
      <c r="B637" s="2">
        <v>8.6</v>
      </c>
      <c r="E637" s="4" t="s">
        <v>6846</v>
      </c>
      <c r="F637">
        <v>5.7</v>
      </c>
      <c r="G637" s="10">
        <v>1.8114560292883868E-4</v>
      </c>
    </row>
    <row r="638" spans="1:7" x14ac:dyDescent="0.25">
      <c r="A638" s="2" t="s">
        <v>2297</v>
      </c>
      <c r="B638" s="2">
        <v>6.5</v>
      </c>
      <c r="E638" s="4" t="s">
        <v>7836</v>
      </c>
      <c r="F638">
        <v>7</v>
      </c>
      <c r="G638" s="10">
        <v>2.2245951236874923E-4</v>
      </c>
    </row>
    <row r="639" spans="1:7" x14ac:dyDescent="0.25">
      <c r="A639" s="2" t="s">
        <v>1535</v>
      </c>
      <c r="B639" s="2">
        <v>6.4</v>
      </c>
      <c r="E639" s="4" t="s">
        <v>12920</v>
      </c>
      <c r="F639">
        <v>4</v>
      </c>
      <c r="G639" s="10">
        <v>1.2711972135357101E-4</v>
      </c>
    </row>
    <row r="640" spans="1:7" x14ac:dyDescent="0.25">
      <c r="A640" s="2" t="s">
        <v>1181</v>
      </c>
      <c r="B640" s="2">
        <v>7.6</v>
      </c>
      <c r="E640" s="4" t="s">
        <v>9104</v>
      </c>
      <c r="F640">
        <v>6.5</v>
      </c>
      <c r="G640" s="10">
        <v>2.0656954719955287E-4</v>
      </c>
    </row>
    <row r="641" spans="1:7" x14ac:dyDescent="0.25">
      <c r="A641" s="2" t="s">
        <v>2303</v>
      </c>
      <c r="B641" s="2">
        <v>5.5</v>
      </c>
      <c r="E641" s="4" t="s">
        <v>13473</v>
      </c>
      <c r="F641">
        <v>6.4</v>
      </c>
      <c r="G641" s="10">
        <v>2.0339155416571359E-4</v>
      </c>
    </row>
    <row r="642" spans="1:7" x14ac:dyDescent="0.25">
      <c r="A642" s="2" t="s">
        <v>270</v>
      </c>
      <c r="B642" s="2">
        <v>7.4</v>
      </c>
      <c r="E642" s="4" t="s">
        <v>11185</v>
      </c>
      <c r="F642">
        <v>5</v>
      </c>
      <c r="G642" s="10">
        <v>1.5889965169196374E-4</v>
      </c>
    </row>
    <row r="643" spans="1:7" x14ac:dyDescent="0.25">
      <c r="A643" s="2" t="s">
        <v>308</v>
      </c>
      <c r="B643" s="2">
        <v>8.6999999999999993</v>
      </c>
      <c r="E643" s="4" t="s">
        <v>8791</v>
      </c>
      <c r="F643">
        <v>5.7</v>
      </c>
      <c r="G643" s="10">
        <v>1.8114560292883868E-4</v>
      </c>
    </row>
    <row r="644" spans="1:7" x14ac:dyDescent="0.25">
      <c r="A644" s="2" t="s">
        <v>579</v>
      </c>
      <c r="B644" s="2">
        <v>7.6</v>
      </c>
      <c r="E644" s="4" t="s">
        <v>7949</v>
      </c>
      <c r="F644">
        <v>7.7</v>
      </c>
      <c r="G644" s="10">
        <v>2.4470546360562417E-4</v>
      </c>
    </row>
    <row r="645" spans="1:7" x14ac:dyDescent="0.25">
      <c r="A645" s="2" t="s">
        <v>863</v>
      </c>
      <c r="B645" s="2">
        <v>7.5</v>
      </c>
      <c r="E645" s="4" t="s">
        <v>1738</v>
      </c>
      <c r="F645">
        <v>5.1999999999999993</v>
      </c>
      <c r="G645" s="10">
        <v>3.3051127551928455E-4</v>
      </c>
    </row>
    <row r="646" spans="1:7" x14ac:dyDescent="0.25">
      <c r="A646" s="2" t="s">
        <v>2313</v>
      </c>
      <c r="B646" s="2">
        <v>5.5</v>
      </c>
      <c r="E646" s="4" t="s">
        <v>8743</v>
      </c>
      <c r="F646">
        <v>4.8</v>
      </c>
      <c r="G646" s="10">
        <v>3.0508733124857035E-4</v>
      </c>
    </row>
    <row r="647" spans="1:7" x14ac:dyDescent="0.25">
      <c r="A647" s="2" t="s">
        <v>2318</v>
      </c>
      <c r="B647" s="2">
        <v>7.6</v>
      </c>
      <c r="E647" s="4" t="s">
        <v>13750</v>
      </c>
      <c r="F647">
        <v>7.1</v>
      </c>
      <c r="G647" s="10">
        <v>2.2563750540258851E-4</v>
      </c>
    </row>
    <row r="648" spans="1:7" x14ac:dyDescent="0.25">
      <c r="A648" s="2" t="s">
        <v>2320</v>
      </c>
      <c r="B648" s="2">
        <v>6.5</v>
      </c>
      <c r="E648" s="4" t="s">
        <v>546</v>
      </c>
      <c r="F648">
        <v>6.7600000000000007</v>
      </c>
      <c r="G648" s="10">
        <v>1.074161645437675E-3</v>
      </c>
    </row>
    <row r="649" spans="1:7" x14ac:dyDescent="0.25">
      <c r="A649" s="2" t="s">
        <v>1143</v>
      </c>
      <c r="B649" s="2">
        <v>6.9</v>
      </c>
      <c r="E649" s="4" t="s">
        <v>13997</v>
      </c>
      <c r="F649">
        <v>7</v>
      </c>
      <c r="G649" s="10">
        <v>2.2245951236874923E-4</v>
      </c>
    </row>
    <row r="650" spans="1:7" x14ac:dyDescent="0.25">
      <c r="A650" s="2" t="s">
        <v>218</v>
      </c>
      <c r="B650" s="2">
        <v>6.7</v>
      </c>
      <c r="E650" s="4" t="s">
        <v>13251</v>
      </c>
      <c r="F650">
        <v>4.0999999999999996</v>
      </c>
      <c r="G650" s="10">
        <v>1.3029771438741026E-4</v>
      </c>
    </row>
    <row r="651" spans="1:7" x14ac:dyDescent="0.25">
      <c r="A651" s="2" t="s">
        <v>1646</v>
      </c>
      <c r="B651" s="2">
        <v>6.6</v>
      </c>
      <c r="E651" s="4" t="s">
        <v>8542</v>
      </c>
      <c r="F651">
        <v>7.4</v>
      </c>
      <c r="G651" s="10">
        <v>2.3517148450410635E-4</v>
      </c>
    </row>
    <row r="652" spans="1:7" x14ac:dyDescent="0.25">
      <c r="A652" s="2" t="s">
        <v>390</v>
      </c>
      <c r="B652" s="2">
        <v>7.2</v>
      </c>
      <c r="E652" s="4" t="s">
        <v>9077</v>
      </c>
      <c r="F652">
        <v>6.1</v>
      </c>
      <c r="G652" s="10">
        <v>1.9385757506419575E-4</v>
      </c>
    </row>
    <row r="653" spans="1:7" x14ac:dyDescent="0.25">
      <c r="A653" s="2" t="s">
        <v>2336</v>
      </c>
      <c r="B653" s="2">
        <v>6.4</v>
      </c>
      <c r="E653" s="4" t="s">
        <v>820</v>
      </c>
      <c r="F653">
        <v>6.5</v>
      </c>
      <c r="G653" s="10">
        <v>2.0656954719955287E-4</v>
      </c>
    </row>
    <row r="654" spans="1:7" x14ac:dyDescent="0.25">
      <c r="A654" s="2" t="s">
        <v>1348</v>
      </c>
      <c r="B654" s="2">
        <v>6.4</v>
      </c>
      <c r="E654" s="4" t="s">
        <v>13392</v>
      </c>
      <c r="F654">
        <v>5.2</v>
      </c>
      <c r="G654" s="10">
        <v>1.652556377596423E-4</v>
      </c>
    </row>
    <row r="655" spans="1:7" x14ac:dyDescent="0.25">
      <c r="A655" s="2" t="s">
        <v>887</v>
      </c>
      <c r="B655" s="2">
        <v>6</v>
      </c>
      <c r="E655" s="4" t="s">
        <v>12629</v>
      </c>
      <c r="F655">
        <v>6.1</v>
      </c>
      <c r="G655" s="10">
        <v>1.9385757506419575E-4</v>
      </c>
    </row>
    <row r="656" spans="1:7" x14ac:dyDescent="0.25">
      <c r="A656" s="2" t="s">
        <v>483</v>
      </c>
      <c r="B656" s="2">
        <v>6.1</v>
      </c>
      <c r="E656" s="4" t="s">
        <v>13095</v>
      </c>
      <c r="F656">
        <v>6</v>
      </c>
      <c r="G656" s="10">
        <v>1.906795820303565E-4</v>
      </c>
    </row>
    <row r="657" spans="1:7" x14ac:dyDescent="0.25">
      <c r="A657" s="2" t="s">
        <v>521</v>
      </c>
      <c r="B657" s="2">
        <v>6</v>
      </c>
      <c r="E657" s="4" t="s">
        <v>10995</v>
      </c>
      <c r="F657">
        <v>6.4</v>
      </c>
      <c r="G657" s="10">
        <v>2.0339155416571359E-4</v>
      </c>
    </row>
    <row r="658" spans="1:7" x14ac:dyDescent="0.25">
      <c r="A658" s="2" t="s">
        <v>258</v>
      </c>
      <c r="B658" s="2">
        <v>6.4</v>
      </c>
      <c r="E658" s="4" t="s">
        <v>6432</v>
      </c>
      <c r="F658">
        <v>3.9</v>
      </c>
      <c r="G658" s="10">
        <v>2.4788345663946345E-4</v>
      </c>
    </row>
    <row r="659" spans="1:7" x14ac:dyDescent="0.25">
      <c r="A659" s="2" t="s">
        <v>2352</v>
      </c>
      <c r="B659" s="2">
        <v>6.4</v>
      </c>
      <c r="E659" s="4" t="s">
        <v>1230</v>
      </c>
      <c r="F659">
        <v>5.3</v>
      </c>
      <c r="G659" s="10">
        <v>3.3686726158696311E-4</v>
      </c>
    </row>
    <row r="660" spans="1:7" x14ac:dyDescent="0.25">
      <c r="A660" s="2" t="s">
        <v>2355</v>
      </c>
      <c r="B660" s="2">
        <v>7.3</v>
      </c>
      <c r="E660" s="4" t="s">
        <v>9271</v>
      </c>
      <c r="F660">
        <v>7</v>
      </c>
      <c r="G660" s="10">
        <v>2.2245951236874923E-4</v>
      </c>
    </row>
    <row r="661" spans="1:7" x14ac:dyDescent="0.25">
      <c r="A661" s="2" t="s">
        <v>2358</v>
      </c>
      <c r="B661" s="2">
        <v>5.2</v>
      </c>
      <c r="E661" s="4" t="s">
        <v>7146</v>
      </c>
      <c r="F661">
        <v>4.9000000000000004</v>
      </c>
      <c r="G661" s="10">
        <v>1.5572165865812448E-4</v>
      </c>
    </row>
    <row r="662" spans="1:7" x14ac:dyDescent="0.25">
      <c r="A662" s="2" t="s">
        <v>2363</v>
      </c>
      <c r="B662" s="2">
        <v>6.6</v>
      </c>
      <c r="E662" s="4" t="s">
        <v>8216</v>
      </c>
      <c r="F662">
        <v>6.7</v>
      </c>
      <c r="G662" s="10">
        <v>2.1292553326723141E-4</v>
      </c>
    </row>
    <row r="663" spans="1:7" x14ac:dyDescent="0.25">
      <c r="A663" s="2" t="s">
        <v>228</v>
      </c>
      <c r="B663" s="2">
        <v>6.3</v>
      </c>
      <c r="E663" s="4" t="s">
        <v>9476</v>
      </c>
      <c r="F663">
        <v>5.4499999999999993</v>
      </c>
      <c r="G663" s="10">
        <v>3.464012406884809E-4</v>
      </c>
    </row>
    <row r="664" spans="1:7" x14ac:dyDescent="0.25">
      <c r="A664" s="2" t="s">
        <v>2369</v>
      </c>
      <c r="B664" s="2">
        <v>5.9</v>
      </c>
      <c r="E664" s="4" t="s">
        <v>10325</v>
      </c>
      <c r="F664">
        <v>7.5</v>
      </c>
      <c r="G664" s="10">
        <v>2.3834947753794561E-4</v>
      </c>
    </row>
    <row r="665" spans="1:7" x14ac:dyDescent="0.25">
      <c r="A665" s="2" t="s">
        <v>1482</v>
      </c>
      <c r="B665" s="2">
        <v>6.4</v>
      </c>
      <c r="E665" s="4" t="s">
        <v>3860</v>
      </c>
      <c r="F665">
        <v>6</v>
      </c>
      <c r="G665" s="10">
        <v>1.906795820303565E-4</v>
      </c>
    </row>
    <row r="666" spans="1:7" x14ac:dyDescent="0.25">
      <c r="A666" s="2" t="s">
        <v>1959</v>
      </c>
      <c r="B666" s="2">
        <v>6.7</v>
      </c>
      <c r="E666" s="4" t="s">
        <v>4317</v>
      </c>
      <c r="F666">
        <v>7.1142857142857139</v>
      </c>
      <c r="G666" s="10">
        <v>1.5826405308519587E-3</v>
      </c>
    </row>
    <row r="667" spans="1:7" x14ac:dyDescent="0.25">
      <c r="A667" s="2" t="s">
        <v>1516</v>
      </c>
      <c r="B667" s="2">
        <v>5.4</v>
      </c>
      <c r="E667" s="4" t="s">
        <v>8103</v>
      </c>
      <c r="F667">
        <v>6.7</v>
      </c>
      <c r="G667" s="10">
        <v>2.1292553326723141E-4</v>
      </c>
    </row>
    <row r="668" spans="1:7" x14ac:dyDescent="0.25">
      <c r="A668" s="2" t="s">
        <v>1516</v>
      </c>
      <c r="B668" s="2">
        <v>6.4</v>
      </c>
      <c r="E668" s="4" t="s">
        <v>13592</v>
      </c>
      <c r="F668">
        <v>6.7</v>
      </c>
      <c r="G668" s="10">
        <v>2.1292553326723141E-4</v>
      </c>
    </row>
    <row r="669" spans="1:7" x14ac:dyDescent="0.25">
      <c r="A669" s="2" t="s">
        <v>1348</v>
      </c>
      <c r="B669" s="2">
        <v>6.7</v>
      </c>
      <c r="E669" s="4" t="s">
        <v>10096</v>
      </c>
      <c r="F669">
        <v>7.6</v>
      </c>
      <c r="G669" s="10">
        <v>2.4152747057178489E-4</v>
      </c>
    </row>
    <row r="670" spans="1:7" x14ac:dyDescent="0.25">
      <c r="A670" s="2" t="s">
        <v>2386</v>
      </c>
      <c r="B670" s="2">
        <v>6.2</v>
      </c>
      <c r="E670" s="4" t="s">
        <v>3778</v>
      </c>
      <c r="F670">
        <v>6.65</v>
      </c>
      <c r="G670" s="10">
        <v>4.2267307350062359E-4</v>
      </c>
    </row>
    <row r="671" spans="1:7" x14ac:dyDescent="0.25">
      <c r="A671" s="2" t="s">
        <v>176</v>
      </c>
      <c r="B671" s="2">
        <v>6.1</v>
      </c>
      <c r="E671" s="4" t="s">
        <v>12025</v>
      </c>
      <c r="F671">
        <v>7.3</v>
      </c>
      <c r="G671" s="10">
        <v>2.3199349147026704E-4</v>
      </c>
    </row>
    <row r="672" spans="1:7" x14ac:dyDescent="0.25">
      <c r="A672" s="2" t="s">
        <v>471</v>
      </c>
      <c r="B672" s="2">
        <v>8.8000000000000007</v>
      </c>
      <c r="E672" s="4" t="s">
        <v>1970</v>
      </c>
      <c r="F672">
        <v>6.9374999999999991</v>
      </c>
      <c r="G672" s="10">
        <v>1.7637861337807972E-3</v>
      </c>
    </row>
    <row r="673" spans="1:7" x14ac:dyDescent="0.25">
      <c r="A673" s="2" t="s">
        <v>228</v>
      </c>
      <c r="B673" s="2">
        <v>7.1</v>
      </c>
      <c r="E673" s="4" t="s">
        <v>12075</v>
      </c>
      <c r="F673">
        <v>7.9</v>
      </c>
      <c r="G673" s="10">
        <v>2.5106144967330273E-4</v>
      </c>
    </row>
    <row r="674" spans="1:7" x14ac:dyDescent="0.25">
      <c r="A674" s="2" t="s">
        <v>2399</v>
      </c>
      <c r="B674" s="2">
        <v>5.7</v>
      </c>
      <c r="E674" s="4" t="s">
        <v>10422</v>
      </c>
      <c r="F674">
        <v>7.3</v>
      </c>
      <c r="G674" s="10">
        <v>2.3199349147026704E-4</v>
      </c>
    </row>
    <row r="675" spans="1:7" x14ac:dyDescent="0.25">
      <c r="A675" s="2" t="s">
        <v>2320</v>
      </c>
      <c r="B675" s="2">
        <v>5</v>
      </c>
      <c r="E675" s="4" t="s">
        <v>7175</v>
      </c>
      <c r="F675">
        <v>6.5</v>
      </c>
      <c r="G675" s="10">
        <v>2.0656954719955287E-4</v>
      </c>
    </row>
    <row r="676" spans="1:7" x14ac:dyDescent="0.25">
      <c r="A676" s="2" t="s">
        <v>2403</v>
      </c>
      <c r="B676" s="2">
        <v>5.0999999999999996</v>
      </c>
      <c r="E676" s="4" t="s">
        <v>4346</v>
      </c>
      <c r="F676">
        <v>5.3</v>
      </c>
      <c r="G676" s="10">
        <v>1.6843363079348155E-4</v>
      </c>
    </row>
    <row r="677" spans="1:7" x14ac:dyDescent="0.25">
      <c r="A677" s="2" t="s">
        <v>2408</v>
      </c>
      <c r="B677" s="2">
        <v>6.9</v>
      </c>
      <c r="E677" s="4" t="s">
        <v>10303</v>
      </c>
      <c r="F677">
        <v>6.55</v>
      </c>
      <c r="G677" s="10">
        <v>4.1631708743294498E-4</v>
      </c>
    </row>
    <row r="678" spans="1:7" x14ac:dyDescent="0.25">
      <c r="A678" s="2" t="s">
        <v>2289</v>
      </c>
      <c r="B678" s="2">
        <v>4.8</v>
      </c>
      <c r="E678" s="4" t="s">
        <v>13178</v>
      </c>
      <c r="F678">
        <v>6.9</v>
      </c>
      <c r="G678" s="10">
        <v>2.1928151933490997E-4</v>
      </c>
    </row>
    <row r="679" spans="1:7" x14ac:dyDescent="0.25">
      <c r="A679" s="2" t="s">
        <v>2414</v>
      </c>
      <c r="B679" s="2">
        <v>6.5</v>
      </c>
      <c r="E679" s="4" t="s">
        <v>10746</v>
      </c>
      <c r="F679">
        <v>7.7</v>
      </c>
      <c r="G679" s="10">
        <v>2.4470546360562417E-4</v>
      </c>
    </row>
    <row r="680" spans="1:7" x14ac:dyDescent="0.25">
      <c r="A680" s="2" t="s">
        <v>1442</v>
      </c>
      <c r="B680" s="2">
        <v>5.0999999999999996</v>
      </c>
      <c r="E680" s="4" t="s">
        <v>5566</v>
      </c>
      <c r="F680">
        <v>7.5999999999999988</v>
      </c>
      <c r="G680" s="10">
        <v>7.2458241171535461E-4</v>
      </c>
    </row>
    <row r="681" spans="1:7" x14ac:dyDescent="0.25">
      <c r="A681" s="2" t="s">
        <v>2419</v>
      </c>
      <c r="B681" s="2">
        <v>7.1</v>
      </c>
      <c r="E681" s="4" t="s">
        <v>10320</v>
      </c>
      <c r="F681">
        <v>7.4</v>
      </c>
      <c r="G681" s="10">
        <v>2.3517148450410635E-4</v>
      </c>
    </row>
    <row r="682" spans="1:7" x14ac:dyDescent="0.25">
      <c r="A682" s="2" t="s">
        <v>1207</v>
      </c>
      <c r="B682" s="2">
        <v>7.5</v>
      </c>
      <c r="E682" s="4" t="s">
        <v>9006</v>
      </c>
      <c r="F682">
        <v>7.3</v>
      </c>
      <c r="G682" s="10">
        <v>2.3199349147026704E-4</v>
      </c>
    </row>
    <row r="683" spans="1:7" x14ac:dyDescent="0.25">
      <c r="A683" s="2" t="s">
        <v>1285</v>
      </c>
      <c r="B683" s="2">
        <v>6.2</v>
      </c>
      <c r="E683" s="4" t="s">
        <v>9292</v>
      </c>
      <c r="F683">
        <v>5.3</v>
      </c>
      <c r="G683" s="10">
        <v>1.6843363079348155E-4</v>
      </c>
    </row>
    <row r="684" spans="1:7" x14ac:dyDescent="0.25">
      <c r="A684" s="2" t="s">
        <v>636</v>
      </c>
      <c r="B684" s="2">
        <v>6.3</v>
      </c>
      <c r="E684" s="4" t="s">
        <v>12550</v>
      </c>
      <c r="F684">
        <v>7</v>
      </c>
      <c r="G684" s="10">
        <v>2.2245951236874923E-4</v>
      </c>
    </row>
    <row r="685" spans="1:7" x14ac:dyDescent="0.25">
      <c r="A685" s="2" t="s">
        <v>270</v>
      </c>
      <c r="B685" s="2">
        <v>8.1</v>
      </c>
      <c r="E685" s="4" t="s">
        <v>13398</v>
      </c>
      <c r="F685">
        <v>7.5</v>
      </c>
      <c r="G685" s="10">
        <v>2.3834947753794561E-4</v>
      </c>
    </row>
    <row r="686" spans="1:7" x14ac:dyDescent="0.25">
      <c r="A686" s="2" t="s">
        <v>2303</v>
      </c>
      <c r="B686" s="2">
        <v>6.6</v>
      </c>
      <c r="E686" s="4" t="s">
        <v>2009</v>
      </c>
      <c r="F686">
        <v>6.6</v>
      </c>
      <c r="G686" s="10">
        <v>2.0974754023339213E-4</v>
      </c>
    </row>
    <row r="687" spans="1:7" x14ac:dyDescent="0.25">
      <c r="A687" s="2" t="s">
        <v>801</v>
      </c>
      <c r="B687" s="2">
        <v>6.9</v>
      </c>
      <c r="E687" s="4" t="s">
        <v>8997</v>
      </c>
      <c r="F687">
        <v>6.6</v>
      </c>
      <c r="G687" s="10">
        <v>2.0974754023339213E-4</v>
      </c>
    </row>
    <row r="688" spans="1:7" x14ac:dyDescent="0.25">
      <c r="A688" s="2" t="s">
        <v>2442</v>
      </c>
      <c r="B688" s="2">
        <v>6.1</v>
      </c>
      <c r="E688" s="4" t="s">
        <v>1185</v>
      </c>
      <c r="F688">
        <v>6.833333333333333</v>
      </c>
      <c r="G688" s="10">
        <v>6.514885719370513E-4</v>
      </c>
    </row>
    <row r="689" spans="1:7" x14ac:dyDescent="0.25">
      <c r="A689" s="2" t="s">
        <v>2447</v>
      </c>
      <c r="B689" s="2">
        <v>4.3</v>
      </c>
      <c r="E689" s="4" t="s">
        <v>8528</v>
      </c>
      <c r="F689">
        <v>6.4</v>
      </c>
      <c r="G689" s="10">
        <v>2.0339155416571359E-4</v>
      </c>
    </row>
    <row r="690" spans="1:7" x14ac:dyDescent="0.25">
      <c r="A690" s="2" t="s">
        <v>446</v>
      </c>
      <c r="B690" s="2">
        <v>6.6</v>
      </c>
      <c r="E690" s="4" t="s">
        <v>4940</v>
      </c>
      <c r="F690">
        <v>5.9</v>
      </c>
      <c r="G690" s="10">
        <v>1.8750158899651721E-4</v>
      </c>
    </row>
    <row r="691" spans="1:7" x14ac:dyDescent="0.25">
      <c r="A691" s="2" t="s">
        <v>2454</v>
      </c>
      <c r="B691" s="2">
        <v>6.8</v>
      </c>
      <c r="E691" s="4" t="s">
        <v>5221</v>
      </c>
      <c r="F691">
        <v>2</v>
      </c>
      <c r="G691" s="10">
        <v>6.3559860676785503E-5</v>
      </c>
    </row>
    <row r="692" spans="1:7" x14ac:dyDescent="0.25">
      <c r="A692" s="2" t="s">
        <v>2457</v>
      </c>
      <c r="B692" s="2">
        <v>3.8</v>
      </c>
      <c r="E692" s="4" t="s">
        <v>960</v>
      </c>
      <c r="F692">
        <v>5.0999999999999996</v>
      </c>
      <c r="G692" s="10">
        <v>1.6207764472580299E-4</v>
      </c>
    </row>
    <row r="693" spans="1:7" x14ac:dyDescent="0.25">
      <c r="A693" s="2" t="s">
        <v>2461</v>
      </c>
      <c r="B693" s="2">
        <v>5.9</v>
      </c>
      <c r="E693" s="4" t="s">
        <v>8723</v>
      </c>
      <c r="F693">
        <v>7.7</v>
      </c>
      <c r="G693" s="10">
        <v>2.4470546360562417E-4</v>
      </c>
    </row>
    <row r="694" spans="1:7" x14ac:dyDescent="0.25">
      <c r="A694" s="2" t="s">
        <v>1152</v>
      </c>
      <c r="B694" s="2">
        <v>7.9</v>
      </c>
      <c r="E694" s="4" t="s">
        <v>9301</v>
      </c>
      <c r="F694">
        <v>6.9499999999999993</v>
      </c>
      <c r="G694" s="10">
        <v>4.4174103170365917E-4</v>
      </c>
    </row>
    <row r="695" spans="1:7" x14ac:dyDescent="0.25">
      <c r="A695" s="2" t="s">
        <v>2467</v>
      </c>
      <c r="B695" s="2">
        <v>6.3</v>
      </c>
      <c r="E695" s="4" t="s">
        <v>12032</v>
      </c>
      <c r="F695">
        <v>7.2</v>
      </c>
      <c r="G695" s="10">
        <v>2.2881549843642779E-4</v>
      </c>
    </row>
    <row r="696" spans="1:7" x14ac:dyDescent="0.25">
      <c r="A696" s="2" t="s">
        <v>2470</v>
      </c>
      <c r="B696" s="2">
        <v>5.5</v>
      </c>
      <c r="E696" s="4" t="s">
        <v>11233</v>
      </c>
      <c r="F696">
        <v>5.9</v>
      </c>
      <c r="G696" s="10">
        <v>1.8750158899651721E-4</v>
      </c>
    </row>
    <row r="697" spans="1:7" x14ac:dyDescent="0.25">
      <c r="A697" s="2" t="s">
        <v>81</v>
      </c>
      <c r="B697" s="2">
        <v>7.7</v>
      </c>
      <c r="E697" s="4" t="s">
        <v>3020</v>
      </c>
      <c r="F697">
        <v>7.4181818181818189</v>
      </c>
      <c r="G697" s="10">
        <v>2.5932423156128487E-3</v>
      </c>
    </row>
    <row r="698" spans="1:7" x14ac:dyDescent="0.25">
      <c r="A698" s="2" t="s">
        <v>1285</v>
      </c>
      <c r="B698" s="2">
        <v>6.3</v>
      </c>
      <c r="E698" s="4" t="s">
        <v>478</v>
      </c>
      <c r="F698">
        <v>7</v>
      </c>
      <c r="G698" s="10">
        <v>1.1122975618437462E-3</v>
      </c>
    </row>
    <row r="699" spans="1:7" x14ac:dyDescent="0.25">
      <c r="A699" s="2" t="s">
        <v>2477</v>
      </c>
      <c r="B699" s="2">
        <v>7.1</v>
      </c>
      <c r="E699" s="4" t="s">
        <v>13331</v>
      </c>
      <c r="F699">
        <v>6.1</v>
      </c>
      <c r="G699" s="10">
        <v>1.9385757506419575E-4</v>
      </c>
    </row>
    <row r="700" spans="1:7" x14ac:dyDescent="0.25">
      <c r="A700" s="2" t="s">
        <v>2077</v>
      </c>
      <c r="B700" s="2">
        <v>8.5</v>
      </c>
      <c r="E700" s="4" t="s">
        <v>7822</v>
      </c>
      <c r="F700">
        <v>6.9</v>
      </c>
      <c r="G700" s="10">
        <v>2.1928151933490997E-4</v>
      </c>
    </row>
    <row r="701" spans="1:7" x14ac:dyDescent="0.25">
      <c r="A701" s="2" t="s">
        <v>1411</v>
      </c>
      <c r="B701" s="2">
        <v>5.9</v>
      </c>
      <c r="E701" s="4" t="s">
        <v>10229</v>
      </c>
      <c r="F701">
        <v>6.6</v>
      </c>
      <c r="G701" s="10">
        <v>2.0974754023339213E-4</v>
      </c>
    </row>
    <row r="702" spans="1:7" x14ac:dyDescent="0.25">
      <c r="A702" s="2" t="s">
        <v>1160</v>
      </c>
      <c r="B702" s="2">
        <v>5.8</v>
      </c>
      <c r="E702" s="4" t="s">
        <v>11026</v>
      </c>
      <c r="F702">
        <v>8.0599999999999987</v>
      </c>
      <c r="G702" s="10">
        <v>1.2807311926372276E-3</v>
      </c>
    </row>
    <row r="703" spans="1:7" x14ac:dyDescent="0.25">
      <c r="A703" s="2" t="s">
        <v>471</v>
      </c>
      <c r="B703" s="2">
        <v>8.1</v>
      </c>
      <c r="E703" s="4" t="s">
        <v>1067</v>
      </c>
      <c r="F703">
        <v>5.8999999999999995</v>
      </c>
      <c r="G703" s="10">
        <v>1.5000127119721375E-3</v>
      </c>
    </row>
    <row r="704" spans="1:7" x14ac:dyDescent="0.25">
      <c r="A704" s="2" t="s">
        <v>360</v>
      </c>
      <c r="B704" s="2">
        <v>7.9</v>
      </c>
      <c r="E704" s="4" t="s">
        <v>2077</v>
      </c>
      <c r="F704">
        <v>7.9750000000000005</v>
      </c>
      <c r="G704" s="10">
        <v>1.0137797777947288E-3</v>
      </c>
    </row>
    <row r="705" spans="1:7" x14ac:dyDescent="0.25">
      <c r="A705" s="2" t="s">
        <v>218</v>
      </c>
      <c r="B705" s="2">
        <v>7.2</v>
      </c>
      <c r="E705" s="4" t="s">
        <v>10434</v>
      </c>
      <c r="F705">
        <v>6.7</v>
      </c>
      <c r="G705" s="10">
        <v>2.1292553326723141E-4</v>
      </c>
    </row>
    <row r="706" spans="1:7" x14ac:dyDescent="0.25">
      <c r="A706" s="2" t="s">
        <v>1165</v>
      </c>
      <c r="B706" s="2">
        <v>6.3</v>
      </c>
      <c r="E706" s="4" t="s">
        <v>12164</v>
      </c>
      <c r="F706">
        <v>8.1999999999999993</v>
      </c>
      <c r="G706" s="10">
        <v>2.6059542877482052E-4</v>
      </c>
    </row>
    <row r="707" spans="1:7" x14ac:dyDescent="0.25">
      <c r="A707" s="2" t="s">
        <v>739</v>
      </c>
      <c r="B707" s="2">
        <v>8.1</v>
      </c>
      <c r="E707" s="4" t="s">
        <v>3151</v>
      </c>
      <c r="F707">
        <v>6.4249999999999998</v>
      </c>
      <c r="G707" s="10">
        <v>8.167442096966936E-4</v>
      </c>
    </row>
    <row r="708" spans="1:7" x14ac:dyDescent="0.25">
      <c r="A708" s="2" t="s">
        <v>2502</v>
      </c>
      <c r="B708" s="2">
        <v>7</v>
      </c>
      <c r="E708" s="4" t="s">
        <v>2414</v>
      </c>
      <c r="F708">
        <v>6.4666666666666659</v>
      </c>
      <c r="G708" s="10">
        <v>6.1653064856481926E-4</v>
      </c>
    </row>
    <row r="709" spans="1:7" x14ac:dyDescent="0.25">
      <c r="A709" s="2" t="s">
        <v>2059</v>
      </c>
      <c r="B709" s="2">
        <v>5.5</v>
      </c>
      <c r="E709" s="4" t="s">
        <v>6516</v>
      </c>
      <c r="F709">
        <v>6.4</v>
      </c>
      <c r="G709" s="10">
        <v>2.0339155416571359E-4</v>
      </c>
    </row>
    <row r="710" spans="1:7" x14ac:dyDescent="0.25">
      <c r="A710" s="2" t="s">
        <v>2419</v>
      </c>
      <c r="B710" s="2">
        <v>6.7</v>
      </c>
      <c r="E710" s="4" t="s">
        <v>1278</v>
      </c>
      <c r="F710">
        <v>6.5374999999999996</v>
      </c>
      <c r="G710" s="10">
        <v>1.6620903566979407E-3</v>
      </c>
    </row>
    <row r="711" spans="1:7" x14ac:dyDescent="0.25">
      <c r="A711" s="2" t="s">
        <v>1233</v>
      </c>
      <c r="B711" s="2">
        <v>5.2</v>
      </c>
      <c r="E711" s="4" t="s">
        <v>10151</v>
      </c>
      <c r="F711">
        <v>6.7</v>
      </c>
      <c r="G711" s="10">
        <v>2.1292553326723141E-4</v>
      </c>
    </row>
    <row r="712" spans="1:7" x14ac:dyDescent="0.25">
      <c r="A712" s="2" t="s">
        <v>1970</v>
      </c>
      <c r="B712" s="2">
        <v>7</v>
      </c>
      <c r="E712" s="4" t="s">
        <v>11367</v>
      </c>
      <c r="F712">
        <v>6</v>
      </c>
      <c r="G712" s="10">
        <v>1.906795820303565E-4</v>
      </c>
    </row>
    <row r="713" spans="1:7" x14ac:dyDescent="0.25">
      <c r="A713" s="2" t="s">
        <v>2517</v>
      </c>
      <c r="B713" s="2">
        <v>6.1</v>
      </c>
      <c r="E713" s="4" t="s">
        <v>4547</v>
      </c>
      <c r="F713">
        <v>5.4</v>
      </c>
      <c r="G713" s="10">
        <v>1.7161162382732086E-4</v>
      </c>
    </row>
    <row r="714" spans="1:7" x14ac:dyDescent="0.25">
      <c r="A714" s="2" t="s">
        <v>546</v>
      </c>
      <c r="B714" s="2">
        <v>6.6</v>
      </c>
      <c r="E714" s="4" t="s">
        <v>8168</v>
      </c>
      <c r="F714">
        <v>6.7333333333333334</v>
      </c>
      <c r="G714" s="10">
        <v>6.4195459283553351E-4</v>
      </c>
    </row>
    <row r="715" spans="1:7" x14ac:dyDescent="0.25">
      <c r="A715" s="2" t="s">
        <v>2523</v>
      </c>
      <c r="B715" s="2">
        <v>5.5</v>
      </c>
      <c r="E715" s="4" t="s">
        <v>6176</v>
      </c>
      <c r="F715">
        <v>3.9</v>
      </c>
      <c r="G715" s="10">
        <v>1.2394172831973172E-4</v>
      </c>
    </row>
    <row r="716" spans="1:7" x14ac:dyDescent="0.25">
      <c r="A716" s="2" t="s">
        <v>1135</v>
      </c>
      <c r="B716" s="2">
        <v>5.9</v>
      </c>
      <c r="E716" s="4" t="s">
        <v>6069</v>
      </c>
      <c r="F716">
        <v>5.0999999999999996</v>
      </c>
      <c r="G716" s="10">
        <v>1.6207764472580299E-4</v>
      </c>
    </row>
    <row r="717" spans="1:7" x14ac:dyDescent="0.25">
      <c r="A717" s="2" t="s">
        <v>1684</v>
      </c>
      <c r="B717" s="2">
        <v>5.4</v>
      </c>
      <c r="E717" s="4" t="s">
        <v>9815</v>
      </c>
      <c r="F717">
        <v>2.9</v>
      </c>
      <c r="G717" s="10">
        <v>9.2161797981338967E-5</v>
      </c>
    </row>
    <row r="718" spans="1:7" x14ac:dyDescent="0.25">
      <c r="A718" s="2" t="s">
        <v>2530</v>
      </c>
      <c r="B718" s="2">
        <v>6.4</v>
      </c>
      <c r="E718" s="4" t="s">
        <v>8273</v>
      </c>
      <c r="F718">
        <v>7</v>
      </c>
      <c r="G718" s="10">
        <v>2.2245951236874923E-4</v>
      </c>
    </row>
    <row r="719" spans="1:7" x14ac:dyDescent="0.25">
      <c r="A719" s="2" t="s">
        <v>2534</v>
      </c>
      <c r="B719" s="2">
        <v>5.7</v>
      </c>
      <c r="E719" s="4" t="s">
        <v>10200</v>
      </c>
      <c r="F719">
        <v>6.2</v>
      </c>
      <c r="G719" s="10">
        <v>1.9703556809803503E-4</v>
      </c>
    </row>
    <row r="720" spans="1:7" x14ac:dyDescent="0.25">
      <c r="A720" s="2" t="s">
        <v>182</v>
      </c>
      <c r="B720" s="2">
        <v>6.7</v>
      </c>
      <c r="E720" s="4" t="s">
        <v>5689</v>
      </c>
      <c r="F720">
        <v>5.4</v>
      </c>
      <c r="G720" s="10">
        <v>3.4322324765464172E-4</v>
      </c>
    </row>
    <row r="721" spans="1:7" x14ac:dyDescent="0.25">
      <c r="A721" s="2" t="s">
        <v>837</v>
      </c>
      <c r="B721" s="2">
        <v>7.1</v>
      </c>
      <c r="E721" s="4" t="s">
        <v>9921</v>
      </c>
      <c r="F721">
        <v>7.76</v>
      </c>
      <c r="G721" s="10">
        <v>1.2330612971296385E-3</v>
      </c>
    </row>
    <row r="722" spans="1:7" x14ac:dyDescent="0.25">
      <c r="A722" s="2" t="s">
        <v>521</v>
      </c>
      <c r="B722" s="2">
        <v>6.8</v>
      </c>
      <c r="E722" s="4" t="s">
        <v>4069</v>
      </c>
      <c r="F722">
        <v>5.7</v>
      </c>
      <c r="G722" s="10">
        <v>3.6229120585767736E-4</v>
      </c>
    </row>
    <row r="723" spans="1:7" x14ac:dyDescent="0.25">
      <c r="A723" s="2" t="s">
        <v>2540</v>
      </c>
      <c r="B723" s="2">
        <v>6.5</v>
      </c>
      <c r="E723" s="4" t="s">
        <v>7684</v>
      </c>
      <c r="F723">
        <v>8.3000000000000007</v>
      </c>
      <c r="G723" s="10">
        <v>2.6377342180865986E-4</v>
      </c>
    </row>
    <row r="724" spans="1:7" x14ac:dyDescent="0.25">
      <c r="A724" s="2" t="s">
        <v>1071</v>
      </c>
      <c r="B724" s="2">
        <v>7.6</v>
      </c>
      <c r="E724" s="4" t="s">
        <v>7381</v>
      </c>
      <c r="F724">
        <v>6.6</v>
      </c>
      <c r="G724" s="10">
        <v>2.0974754023339213E-4</v>
      </c>
    </row>
    <row r="725" spans="1:7" x14ac:dyDescent="0.25">
      <c r="A725" s="2" t="s">
        <v>1147</v>
      </c>
      <c r="B725" s="2">
        <v>5.5</v>
      </c>
      <c r="E725" s="4" t="s">
        <v>7737</v>
      </c>
      <c r="F725">
        <v>6.1</v>
      </c>
      <c r="G725" s="10">
        <v>1.9385757506419575E-4</v>
      </c>
    </row>
    <row r="726" spans="1:7" x14ac:dyDescent="0.25">
      <c r="A726" s="2" t="s">
        <v>2546</v>
      </c>
      <c r="B726" s="2">
        <v>6.5</v>
      </c>
      <c r="E726" s="4" t="s">
        <v>5649</v>
      </c>
      <c r="F726">
        <v>7.2</v>
      </c>
      <c r="G726" s="10">
        <v>2.2881549843642779E-4</v>
      </c>
    </row>
    <row r="727" spans="1:7" x14ac:dyDescent="0.25">
      <c r="A727" s="2" t="s">
        <v>603</v>
      </c>
      <c r="B727" s="2">
        <v>7</v>
      </c>
      <c r="E727" s="4" t="s">
        <v>10454</v>
      </c>
      <c r="F727">
        <v>3.2</v>
      </c>
      <c r="G727" s="10">
        <v>1.016957770828568E-4</v>
      </c>
    </row>
    <row r="728" spans="1:7" x14ac:dyDescent="0.25">
      <c r="A728" s="2" t="s">
        <v>1348</v>
      </c>
      <c r="B728" s="2">
        <v>5.8</v>
      </c>
      <c r="E728" s="4" t="s">
        <v>2890</v>
      </c>
      <c r="F728">
        <v>6.9749999999999996</v>
      </c>
      <c r="G728" s="10">
        <v>8.8666005644115768E-4</v>
      </c>
    </row>
    <row r="729" spans="1:7" x14ac:dyDescent="0.25">
      <c r="A729" s="2" t="s">
        <v>2553</v>
      </c>
      <c r="B729" s="2">
        <v>7.3</v>
      </c>
      <c r="E729" s="4" t="s">
        <v>13132</v>
      </c>
      <c r="F729">
        <v>6.4</v>
      </c>
      <c r="G729" s="10">
        <v>2.0339155416571359E-4</v>
      </c>
    </row>
    <row r="730" spans="1:7" x14ac:dyDescent="0.25">
      <c r="A730" s="2" t="s">
        <v>1005</v>
      </c>
      <c r="B730" s="2">
        <v>6.6</v>
      </c>
      <c r="E730" s="4" t="s">
        <v>12394</v>
      </c>
      <c r="F730">
        <v>7.6</v>
      </c>
      <c r="G730" s="10">
        <v>2.4152747057178489E-4</v>
      </c>
    </row>
    <row r="731" spans="1:7" x14ac:dyDescent="0.25">
      <c r="A731" s="2" t="s">
        <v>2563</v>
      </c>
      <c r="B731" s="2">
        <v>4.4000000000000004</v>
      </c>
      <c r="E731" s="4" t="s">
        <v>2105</v>
      </c>
      <c r="F731">
        <v>5.9499999999999993</v>
      </c>
      <c r="G731" s="10">
        <v>1.5127246841074946E-3</v>
      </c>
    </row>
    <row r="732" spans="1:7" x14ac:dyDescent="0.25">
      <c r="A732" s="2" t="s">
        <v>2026</v>
      </c>
      <c r="B732" s="2">
        <v>7.7</v>
      </c>
      <c r="E732" s="4" t="s">
        <v>3573</v>
      </c>
      <c r="F732">
        <v>6.8</v>
      </c>
      <c r="G732" s="10">
        <v>2.1610352630107069E-4</v>
      </c>
    </row>
    <row r="733" spans="1:7" x14ac:dyDescent="0.25">
      <c r="A733" s="2" t="s">
        <v>621</v>
      </c>
      <c r="B733" s="2">
        <v>5</v>
      </c>
      <c r="E733" s="4" t="s">
        <v>4561</v>
      </c>
      <c r="F733">
        <v>5.6</v>
      </c>
      <c r="G733" s="10">
        <v>1.7796760989499937E-4</v>
      </c>
    </row>
    <row r="734" spans="1:7" x14ac:dyDescent="0.25">
      <c r="A734" s="2" t="s">
        <v>1135</v>
      </c>
      <c r="B734" s="2">
        <v>7.7</v>
      </c>
      <c r="E734" s="4" t="s">
        <v>4467</v>
      </c>
      <c r="F734">
        <v>5.9</v>
      </c>
      <c r="G734" s="10">
        <v>1.8750158899651721E-4</v>
      </c>
    </row>
    <row r="735" spans="1:7" x14ac:dyDescent="0.25">
      <c r="A735" s="2" t="s">
        <v>2574</v>
      </c>
      <c r="B735" s="2">
        <v>4.4000000000000004</v>
      </c>
      <c r="E735" s="4" t="s">
        <v>3192</v>
      </c>
      <c r="F735">
        <v>6.6166666666666663</v>
      </c>
      <c r="G735" s="10">
        <v>1.261663234434192E-3</v>
      </c>
    </row>
    <row r="736" spans="1:7" x14ac:dyDescent="0.25">
      <c r="A736" s="2" t="s">
        <v>1646</v>
      </c>
      <c r="B736" s="2">
        <v>6.1</v>
      </c>
      <c r="E736" s="4" t="s">
        <v>7164</v>
      </c>
      <c r="F736">
        <v>5.8</v>
      </c>
      <c r="G736" s="10">
        <v>1.8432359596267793E-4</v>
      </c>
    </row>
    <row r="737" spans="1:7" x14ac:dyDescent="0.25">
      <c r="A737" s="2" t="s">
        <v>2578</v>
      </c>
      <c r="B737" s="2">
        <v>5.4</v>
      </c>
      <c r="E737" s="4" t="s">
        <v>9792</v>
      </c>
      <c r="F737">
        <v>6.3</v>
      </c>
      <c r="G737" s="10">
        <v>2.0021356113187431E-4</v>
      </c>
    </row>
    <row r="738" spans="1:7" x14ac:dyDescent="0.25">
      <c r="A738" s="2" t="s">
        <v>263</v>
      </c>
      <c r="B738" s="2">
        <v>6.8</v>
      </c>
      <c r="E738" s="4" t="s">
        <v>2206</v>
      </c>
      <c r="F738">
        <v>6.5</v>
      </c>
      <c r="G738" s="10">
        <v>2.0656954719955287E-4</v>
      </c>
    </row>
    <row r="739" spans="1:7" x14ac:dyDescent="0.25">
      <c r="A739" s="2" t="s">
        <v>2585</v>
      </c>
      <c r="B739" s="2">
        <v>6.5</v>
      </c>
      <c r="E739" s="4" t="s">
        <v>6376</v>
      </c>
      <c r="F739">
        <v>5.9</v>
      </c>
      <c r="G739" s="10">
        <v>1.8750158899651721E-4</v>
      </c>
    </row>
    <row r="740" spans="1:7" x14ac:dyDescent="0.25">
      <c r="A740" s="2" t="s">
        <v>2587</v>
      </c>
      <c r="B740" s="2">
        <v>7</v>
      </c>
      <c r="E740" s="4" t="s">
        <v>11697</v>
      </c>
      <c r="F740">
        <v>3.3</v>
      </c>
      <c r="G740" s="10">
        <v>1.0487377011669606E-4</v>
      </c>
    </row>
    <row r="741" spans="1:7" x14ac:dyDescent="0.25">
      <c r="A741" s="2" t="s">
        <v>2231</v>
      </c>
      <c r="B741" s="2">
        <v>6.3</v>
      </c>
      <c r="E741" s="4" t="s">
        <v>1495</v>
      </c>
      <c r="F741">
        <v>7.1000000000000005</v>
      </c>
      <c r="G741" s="10">
        <v>6.7691251620776555E-4</v>
      </c>
    </row>
    <row r="742" spans="1:7" x14ac:dyDescent="0.25">
      <c r="A742" s="2" t="s">
        <v>887</v>
      </c>
      <c r="B742" s="2">
        <v>6.3</v>
      </c>
      <c r="E742" s="4" t="s">
        <v>8957</v>
      </c>
      <c r="F742">
        <v>4.5</v>
      </c>
      <c r="G742" s="10">
        <v>1.4300968652276736E-4</v>
      </c>
    </row>
    <row r="743" spans="1:7" x14ac:dyDescent="0.25">
      <c r="A743" s="2" t="s">
        <v>2593</v>
      </c>
      <c r="B743" s="2">
        <v>6.1</v>
      </c>
      <c r="E743" s="4" t="s">
        <v>2167</v>
      </c>
      <c r="F743">
        <v>6.3</v>
      </c>
      <c r="G743" s="10">
        <v>2.0021356113187431E-4</v>
      </c>
    </row>
    <row r="744" spans="1:7" x14ac:dyDescent="0.25">
      <c r="A744" s="2" t="s">
        <v>2596</v>
      </c>
      <c r="B744" s="2">
        <v>6.1</v>
      </c>
      <c r="E744" s="4" t="s">
        <v>9969</v>
      </c>
      <c r="F744">
        <v>6.4</v>
      </c>
      <c r="G744" s="10">
        <v>2.0339155416571359E-4</v>
      </c>
    </row>
    <row r="745" spans="1:7" x14ac:dyDescent="0.25">
      <c r="A745" s="2" t="s">
        <v>2601</v>
      </c>
      <c r="B745" s="2">
        <v>5.3</v>
      </c>
      <c r="E745" s="4" t="s">
        <v>1155</v>
      </c>
      <c r="F745">
        <v>6.85</v>
      </c>
      <c r="G745" s="10">
        <v>4.3538504563598061E-4</v>
      </c>
    </row>
    <row r="746" spans="1:7" x14ac:dyDescent="0.25">
      <c r="A746" s="2" t="s">
        <v>2604</v>
      </c>
      <c r="B746" s="2">
        <v>5.4</v>
      </c>
      <c r="E746" s="4" t="s">
        <v>1657</v>
      </c>
      <c r="F746">
        <v>6.14</v>
      </c>
      <c r="G746" s="10">
        <v>9.7564386138865734E-4</v>
      </c>
    </row>
    <row r="747" spans="1:7" x14ac:dyDescent="0.25">
      <c r="A747" s="2" t="s">
        <v>584</v>
      </c>
      <c r="B747" s="2">
        <v>6.2</v>
      </c>
      <c r="E747" s="4" t="s">
        <v>7355</v>
      </c>
      <c r="F747">
        <v>7.35</v>
      </c>
      <c r="G747" s="10">
        <v>4.6716497597437337E-4</v>
      </c>
    </row>
    <row r="748" spans="1:7" x14ac:dyDescent="0.25">
      <c r="A748" s="2" t="s">
        <v>2612</v>
      </c>
      <c r="B748" s="2">
        <v>6.6</v>
      </c>
      <c r="E748" s="4" t="s">
        <v>557</v>
      </c>
      <c r="F748">
        <v>6.875</v>
      </c>
      <c r="G748" s="10">
        <v>8.7394808430580056E-4</v>
      </c>
    </row>
    <row r="749" spans="1:7" x14ac:dyDescent="0.25">
      <c r="A749" s="2" t="s">
        <v>2615</v>
      </c>
      <c r="B749" s="2">
        <v>5.9</v>
      </c>
      <c r="E749" s="4" t="s">
        <v>5122</v>
      </c>
      <c r="F749">
        <v>6.9799999999999995</v>
      </c>
      <c r="G749" s="10">
        <v>1.1091195688099069E-3</v>
      </c>
    </row>
    <row r="750" spans="1:7" x14ac:dyDescent="0.25">
      <c r="A750" s="2" t="s">
        <v>2618</v>
      </c>
      <c r="B750" s="2">
        <v>6.3</v>
      </c>
      <c r="E750" s="4" t="s">
        <v>10707</v>
      </c>
      <c r="F750">
        <v>6.6</v>
      </c>
      <c r="G750" s="10">
        <v>2.0974754023339213E-4</v>
      </c>
    </row>
    <row r="751" spans="1:7" x14ac:dyDescent="0.25">
      <c r="A751" s="2" t="s">
        <v>1976</v>
      </c>
      <c r="B751" s="2">
        <v>7.2</v>
      </c>
      <c r="E751" s="4" t="s">
        <v>7945</v>
      </c>
      <c r="F751">
        <v>6.1</v>
      </c>
      <c r="G751" s="10">
        <v>1.9385757506419575E-4</v>
      </c>
    </row>
    <row r="752" spans="1:7" x14ac:dyDescent="0.25">
      <c r="A752" s="2" t="s">
        <v>2626</v>
      </c>
      <c r="B752" s="2">
        <v>6.8</v>
      </c>
      <c r="E752" s="4" t="s">
        <v>12978</v>
      </c>
      <c r="F752">
        <v>5.6</v>
      </c>
      <c r="G752" s="10">
        <v>1.7796760989499937E-4</v>
      </c>
    </row>
    <row r="753" spans="1:7" x14ac:dyDescent="0.25">
      <c r="A753" s="2" t="s">
        <v>2630</v>
      </c>
      <c r="B753" s="2">
        <v>6.1</v>
      </c>
      <c r="E753" s="4" t="s">
        <v>1518</v>
      </c>
      <c r="F753">
        <v>6.9</v>
      </c>
      <c r="G753" s="10">
        <v>4.3856303866981995E-4</v>
      </c>
    </row>
    <row r="754" spans="1:7" x14ac:dyDescent="0.25">
      <c r="A754" s="2" t="s">
        <v>1367</v>
      </c>
      <c r="B754" s="2">
        <v>7.8</v>
      </c>
      <c r="E754" s="4" t="s">
        <v>2604</v>
      </c>
      <c r="F754">
        <v>5.4</v>
      </c>
      <c r="G754" s="10">
        <v>1.7161162382732086E-4</v>
      </c>
    </row>
    <row r="755" spans="1:7" x14ac:dyDescent="0.25">
      <c r="A755" s="2" t="s">
        <v>2635</v>
      </c>
      <c r="B755" s="2">
        <v>5</v>
      </c>
      <c r="E755" s="4" t="s">
        <v>4162</v>
      </c>
      <c r="F755">
        <v>5.3</v>
      </c>
      <c r="G755" s="10">
        <v>3.3686726158696311E-4</v>
      </c>
    </row>
    <row r="756" spans="1:7" x14ac:dyDescent="0.25">
      <c r="A756" s="2" t="s">
        <v>2289</v>
      </c>
      <c r="B756" s="2">
        <v>6.2</v>
      </c>
      <c r="E756" s="4" t="s">
        <v>12828</v>
      </c>
      <c r="F756">
        <v>8</v>
      </c>
      <c r="G756" s="10">
        <v>2.5423944270714201E-4</v>
      </c>
    </row>
    <row r="757" spans="1:7" x14ac:dyDescent="0.25">
      <c r="A757" s="2" t="s">
        <v>2640</v>
      </c>
      <c r="B757" s="2">
        <v>6.7</v>
      </c>
      <c r="E757" s="4" t="s">
        <v>1619</v>
      </c>
      <c r="F757">
        <v>6.7888888888888896</v>
      </c>
      <c r="G757" s="10">
        <v>1.9417537436757972E-3</v>
      </c>
    </row>
    <row r="758" spans="1:7" x14ac:dyDescent="0.25">
      <c r="A758" s="2" t="s">
        <v>2644</v>
      </c>
      <c r="B758" s="2">
        <v>4.9000000000000004</v>
      </c>
      <c r="E758" s="4" t="s">
        <v>3367</v>
      </c>
      <c r="F758">
        <v>6.15</v>
      </c>
      <c r="G758" s="10">
        <v>3.9089314316223084E-4</v>
      </c>
    </row>
    <row r="759" spans="1:7" x14ac:dyDescent="0.25">
      <c r="A759" s="2" t="s">
        <v>2336</v>
      </c>
      <c r="B759" s="2">
        <v>7.4</v>
      </c>
      <c r="E759" s="4" t="s">
        <v>2160</v>
      </c>
      <c r="F759">
        <v>6.76</v>
      </c>
      <c r="G759" s="10">
        <v>1.0741616454376748E-3</v>
      </c>
    </row>
    <row r="760" spans="1:7" x14ac:dyDescent="0.25">
      <c r="A760" s="2" t="s">
        <v>2651</v>
      </c>
      <c r="B760" s="2">
        <v>7.1</v>
      </c>
      <c r="E760" s="4" t="s">
        <v>7112</v>
      </c>
      <c r="F760">
        <v>7.9</v>
      </c>
      <c r="G760" s="10">
        <v>2.5106144967330273E-4</v>
      </c>
    </row>
    <row r="761" spans="1:7" x14ac:dyDescent="0.25">
      <c r="A761" s="2" t="s">
        <v>873</v>
      </c>
      <c r="B761" s="2">
        <v>6.2</v>
      </c>
      <c r="E761" s="4" t="s">
        <v>5994</v>
      </c>
      <c r="F761">
        <v>5.9499999999999993</v>
      </c>
      <c r="G761" s="10">
        <v>3.7818117102687366E-4</v>
      </c>
    </row>
    <row r="762" spans="1:7" x14ac:dyDescent="0.25">
      <c r="A762" s="2" t="s">
        <v>2657</v>
      </c>
      <c r="B762" s="2">
        <v>4.9000000000000004</v>
      </c>
      <c r="E762" s="4" t="s">
        <v>8105</v>
      </c>
      <c r="F762">
        <v>6.3000000000000007</v>
      </c>
      <c r="G762" s="10">
        <v>4.0042712226374868E-4</v>
      </c>
    </row>
    <row r="763" spans="1:7" x14ac:dyDescent="0.25">
      <c r="A763" s="2" t="s">
        <v>2122</v>
      </c>
      <c r="B763" s="2">
        <v>6.1</v>
      </c>
      <c r="E763" s="4" t="s">
        <v>10136</v>
      </c>
      <c r="F763">
        <v>5.0999999999999996</v>
      </c>
      <c r="G763" s="10">
        <v>1.6207764472580299E-4</v>
      </c>
    </row>
    <row r="764" spans="1:7" x14ac:dyDescent="0.25">
      <c r="A764" s="2" t="s">
        <v>2666</v>
      </c>
      <c r="B764" s="2">
        <v>6.1</v>
      </c>
      <c r="E764" s="4" t="s">
        <v>947</v>
      </c>
      <c r="F764">
        <v>7.4</v>
      </c>
      <c r="G764" s="10">
        <v>1.1758574225205318E-3</v>
      </c>
    </row>
    <row r="765" spans="1:7" x14ac:dyDescent="0.25">
      <c r="A765" s="2" t="s">
        <v>2668</v>
      </c>
      <c r="B765" s="2">
        <v>6.4</v>
      </c>
      <c r="E765" s="4" t="s">
        <v>576</v>
      </c>
      <c r="F765">
        <v>6.8</v>
      </c>
      <c r="G765" s="10">
        <v>1.7288282104085655E-3</v>
      </c>
    </row>
    <row r="766" spans="1:7" x14ac:dyDescent="0.25">
      <c r="A766" s="2" t="s">
        <v>2670</v>
      </c>
      <c r="B766" s="2">
        <v>6.3</v>
      </c>
      <c r="E766" s="4" t="s">
        <v>3105</v>
      </c>
      <c r="F766">
        <v>7.1</v>
      </c>
      <c r="G766" s="10">
        <v>2.2563750540258851E-4</v>
      </c>
    </row>
    <row r="767" spans="1:7" x14ac:dyDescent="0.25">
      <c r="A767" s="2" t="s">
        <v>2675</v>
      </c>
      <c r="B767" s="2">
        <v>6.8</v>
      </c>
      <c r="E767" s="4" t="s">
        <v>3666</v>
      </c>
      <c r="F767">
        <v>6.3666666666666671</v>
      </c>
      <c r="G767" s="10">
        <v>6.0699666946330158E-4</v>
      </c>
    </row>
    <row r="768" spans="1:7" x14ac:dyDescent="0.25">
      <c r="A768" s="2" t="s">
        <v>218</v>
      </c>
      <c r="B768" s="2">
        <v>6.6</v>
      </c>
      <c r="E768" s="4" t="s">
        <v>10046</v>
      </c>
      <c r="F768">
        <v>5.3</v>
      </c>
      <c r="G768" s="10">
        <v>1.6843363079348155E-4</v>
      </c>
    </row>
    <row r="769" spans="1:7" x14ac:dyDescent="0.25">
      <c r="A769" s="2" t="s">
        <v>1189</v>
      </c>
      <c r="B769" s="2">
        <v>5.7</v>
      </c>
      <c r="E769" s="4" t="s">
        <v>9773</v>
      </c>
      <c r="F769">
        <v>8.1999999999999993</v>
      </c>
      <c r="G769" s="10">
        <v>5.2119085754964104E-4</v>
      </c>
    </row>
    <row r="770" spans="1:7" x14ac:dyDescent="0.25">
      <c r="A770" s="2" t="s">
        <v>2644</v>
      </c>
      <c r="B770" s="2">
        <v>5.9</v>
      </c>
      <c r="E770" s="4" t="s">
        <v>10820</v>
      </c>
      <c r="F770">
        <v>6.833333333333333</v>
      </c>
      <c r="G770" s="10">
        <v>6.514885719370513E-4</v>
      </c>
    </row>
    <row r="771" spans="1:7" x14ac:dyDescent="0.25">
      <c r="A771" s="2" t="s">
        <v>2593</v>
      </c>
      <c r="B771" s="2">
        <v>6</v>
      </c>
      <c r="E771" s="4" t="s">
        <v>6551</v>
      </c>
      <c r="F771">
        <v>6.6</v>
      </c>
      <c r="G771" s="10">
        <v>2.0974754023339213E-4</v>
      </c>
    </row>
    <row r="772" spans="1:7" x14ac:dyDescent="0.25">
      <c r="A772" s="2" t="s">
        <v>2689</v>
      </c>
      <c r="B772" s="2">
        <v>6.1</v>
      </c>
      <c r="E772" s="4" t="s">
        <v>4694</v>
      </c>
      <c r="F772">
        <v>6.9250000000000007</v>
      </c>
      <c r="G772" s="10">
        <v>8.8030407037347923E-4</v>
      </c>
    </row>
    <row r="773" spans="1:7" x14ac:dyDescent="0.25">
      <c r="A773" s="2" t="s">
        <v>639</v>
      </c>
      <c r="B773" s="2">
        <v>6.7</v>
      </c>
      <c r="E773" s="4" t="s">
        <v>13171</v>
      </c>
      <c r="F773">
        <v>2.2000000000000002</v>
      </c>
      <c r="G773" s="10">
        <v>6.9915846744464052E-5</v>
      </c>
    </row>
    <row r="774" spans="1:7" x14ac:dyDescent="0.25">
      <c r="A774" s="2" t="s">
        <v>2540</v>
      </c>
      <c r="B774" s="2">
        <v>6.7</v>
      </c>
      <c r="E774" s="4" t="s">
        <v>8970</v>
      </c>
      <c r="F774">
        <v>6.7</v>
      </c>
      <c r="G774" s="10">
        <v>2.1292553326723141E-4</v>
      </c>
    </row>
    <row r="775" spans="1:7" x14ac:dyDescent="0.25">
      <c r="A775" s="2" t="s">
        <v>2128</v>
      </c>
      <c r="B775" s="2">
        <v>7.9</v>
      </c>
      <c r="E775" s="4" t="s">
        <v>12139</v>
      </c>
      <c r="F775">
        <v>6.8</v>
      </c>
      <c r="G775" s="10">
        <v>2.1610352630107069E-4</v>
      </c>
    </row>
    <row r="776" spans="1:7" x14ac:dyDescent="0.25">
      <c r="A776" s="2" t="s">
        <v>2470</v>
      </c>
      <c r="B776" s="2">
        <v>5</v>
      </c>
      <c r="E776" s="4" t="s">
        <v>7740</v>
      </c>
      <c r="F776">
        <v>4.9000000000000004</v>
      </c>
      <c r="G776" s="10">
        <v>1.5572165865812448E-4</v>
      </c>
    </row>
    <row r="777" spans="1:7" x14ac:dyDescent="0.25">
      <c r="A777" s="2" t="s">
        <v>653</v>
      </c>
      <c r="B777" s="2">
        <v>4.3</v>
      </c>
      <c r="E777" s="4" t="s">
        <v>12555</v>
      </c>
      <c r="F777">
        <v>6.3</v>
      </c>
      <c r="G777" s="10">
        <v>2.0021356113187431E-4</v>
      </c>
    </row>
    <row r="778" spans="1:7" x14ac:dyDescent="0.25">
      <c r="A778" s="2" t="s">
        <v>2703</v>
      </c>
      <c r="B778" s="2">
        <v>5.7</v>
      </c>
      <c r="E778" s="4" t="s">
        <v>10894</v>
      </c>
      <c r="F778">
        <v>4.8</v>
      </c>
      <c r="G778" s="10">
        <v>1.5254366562428517E-4</v>
      </c>
    </row>
    <row r="779" spans="1:7" x14ac:dyDescent="0.25">
      <c r="A779" s="2" t="s">
        <v>2709</v>
      </c>
      <c r="B779" s="2">
        <v>6.7</v>
      </c>
      <c r="E779" s="4" t="s">
        <v>4493</v>
      </c>
      <c r="F779">
        <v>6</v>
      </c>
      <c r="G779" s="10">
        <v>3.8135916406071299E-4</v>
      </c>
    </row>
    <row r="780" spans="1:7" x14ac:dyDescent="0.25">
      <c r="A780" s="2" t="s">
        <v>1516</v>
      </c>
      <c r="B780" s="2">
        <v>6.7</v>
      </c>
      <c r="E780" s="4" t="s">
        <v>1987</v>
      </c>
      <c r="F780">
        <v>6.55</v>
      </c>
      <c r="G780" s="10">
        <v>4.1631708743294498E-4</v>
      </c>
    </row>
    <row r="781" spans="1:7" x14ac:dyDescent="0.25">
      <c r="A781" s="2" t="s">
        <v>70</v>
      </c>
      <c r="B781" s="2">
        <v>8.1</v>
      </c>
      <c r="E781" s="4" t="s">
        <v>7757</v>
      </c>
      <c r="F781">
        <v>7.5</v>
      </c>
      <c r="G781" s="10">
        <v>2.3834947753794561E-4</v>
      </c>
    </row>
    <row r="782" spans="1:7" x14ac:dyDescent="0.25">
      <c r="A782" s="2" t="s">
        <v>355</v>
      </c>
      <c r="B782" s="2">
        <v>6.1</v>
      </c>
      <c r="E782" s="4" t="s">
        <v>7437</v>
      </c>
      <c r="F782">
        <v>7</v>
      </c>
      <c r="G782" s="10">
        <v>4.4491902473749845E-4</v>
      </c>
    </row>
    <row r="783" spans="1:7" x14ac:dyDescent="0.25">
      <c r="A783" s="2" t="s">
        <v>1463</v>
      </c>
      <c r="B783" s="2">
        <v>5.6</v>
      </c>
      <c r="E783" s="4" t="s">
        <v>12509</v>
      </c>
      <c r="F783">
        <v>6.8</v>
      </c>
      <c r="G783" s="10">
        <v>2.1610352630107069E-4</v>
      </c>
    </row>
    <row r="784" spans="1:7" x14ac:dyDescent="0.25">
      <c r="A784" s="2" t="s">
        <v>2721</v>
      </c>
      <c r="B784" s="2">
        <v>6.6</v>
      </c>
      <c r="E784" s="4" t="s">
        <v>7506</v>
      </c>
      <c r="F784">
        <v>7.1333333333333329</v>
      </c>
      <c r="G784" s="10">
        <v>6.8009050924160478E-4</v>
      </c>
    </row>
    <row r="785" spans="1:7" x14ac:dyDescent="0.25">
      <c r="A785" s="2" t="s">
        <v>2725</v>
      </c>
      <c r="B785" s="2">
        <v>6.9</v>
      </c>
      <c r="E785" s="4" t="s">
        <v>12286</v>
      </c>
      <c r="F785">
        <v>7.6</v>
      </c>
      <c r="G785" s="10">
        <v>2.4152747057178489E-4</v>
      </c>
    </row>
    <row r="786" spans="1:7" x14ac:dyDescent="0.25">
      <c r="A786" s="2" t="s">
        <v>2728</v>
      </c>
      <c r="B786" s="2">
        <v>4.8</v>
      </c>
      <c r="E786" s="4" t="s">
        <v>8491</v>
      </c>
      <c r="F786">
        <v>6.2</v>
      </c>
      <c r="G786" s="10">
        <v>1.9703556809803503E-4</v>
      </c>
    </row>
    <row r="787" spans="1:7" x14ac:dyDescent="0.25">
      <c r="A787" s="2" t="s">
        <v>2733</v>
      </c>
      <c r="B787" s="2">
        <v>6.2</v>
      </c>
      <c r="E787" s="4" t="s">
        <v>5932</v>
      </c>
      <c r="F787">
        <v>7.8</v>
      </c>
      <c r="G787" s="10">
        <v>2.4788345663946345E-4</v>
      </c>
    </row>
    <row r="788" spans="1:7" x14ac:dyDescent="0.25">
      <c r="A788" s="2" t="s">
        <v>2738</v>
      </c>
      <c r="B788" s="2">
        <v>6</v>
      </c>
      <c r="E788" s="4" t="s">
        <v>6648</v>
      </c>
      <c r="F788">
        <v>5.35</v>
      </c>
      <c r="G788" s="10">
        <v>3.4004525462080239E-4</v>
      </c>
    </row>
    <row r="789" spans="1:7" x14ac:dyDescent="0.25">
      <c r="A789" s="2" t="s">
        <v>2574</v>
      </c>
      <c r="B789" s="2">
        <v>4.9000000000000004</v>
      </c>
      <c r="E789" s="4" t="s">
        <v>2363</v>
      </c>
      <c r="F789">
        <v>6.8666666666666671</v>
      </c>
      <c r="G789" s="10">
        <v>6.5466656497089064E-4</v>
      </c>
    </row>
    <row r="790" spans="1:7" x14ac:dyDescent="0.25">
      <c r="A790" s="2" t="s">
        <v>2746</v>
      </c>
      <c r="B790" s="2">
        <v>5.6</v>
      </c>
      <c r="E790" s="4" t="s">
        <v>6760</v>
      </c>
      <c r="F790">
        <v>7</v>
      </c>
      <c r="G790" s="10">
        <v>2.2245951236874923E-4</v>
      </c>
    </row>
    <row r="791" spans="1:7" x14ac:dyDescent="0.25">
      <c r="A791" s="2" t="s">
        <v>579</v>
      </c>
      <c r="B791" s="2">
        <v>6.1</v>
      </c>
      <c r="E791" s="4" t="s">
        <v>10209</v>
      </c>
      <c r="F791">
        <v>5.2</v>
      </c>
      <c r="G791" s="10">
        <v>1.652556377596423E-4</v>
      </c>
    </row>
    <row r="792" spans="1:7" x14ac:dyDescent="0.25">
      <c r="A792" s="2" t="s">
        <v>2752</v>
      </c>
      <c r="B792" s="2">
        <v>6.1</v>
      </c>
      <c r="E792" s="4" t="s">
        <v>12562</v>
      </c>
      <c r="F792">
        <v>7.4</v>
      </c>
      <c r="G792" s="10">
        <v>2.3517148450410635E-4</v>
      </c>
    </row>
    <row r="793" spans="1:7" x14ac:dyDescent="0.25">
      <c r="A793" s="2" t="s">
        <v>2414</v>
      </c>
      <c r="B793" s="2">
        <v>4.8</v>
      </c>
      <c r="E793" s="4" t="s">
        <v>3800</v>
      </c>
      <c r="F793">
        <v>5.2</v>
      </c>
      <c r="G793" s="10">
        <v>1.652556377596423E-4</v>
      </c>
    </row>
    <row r="794" spans="1:7" x14ac:dyDescent="0.25">
      <c r="A794" s="2" t="s">
        <v>2757</v>
      </c>
      <c r="B794" s="2">
        <v>5.5</v>
      </c>
      <c r="E794" s="4" t="s">
        <v>32</v>
      </c>
      <c r="F794">
        <v>6.9857142857142858</v>
      </c>
      <c r="G794" s="10">
        <v>1.5540385935474054E-3</v>
      </c>
    </row>
    <row r="795" spans="1:7" x14ac:dyDescent="0.25">
      <c r="A795" s="2" t="s">
        <v>2762</v>
      </c>
      <c r="B795" s="2">
        <v>3.8</v>
      </c>
      <c r="E795" s="4" t="s">
        <v>2626</v>
      </c>
      <c r="F795">
        <v>6.8</v>
      </c>
      <c r="G795" s="10">
        <v>2.1610352630107069E-4</v>
      </c>
    </row>
    <row r="796" spans="1:7" x14ac:dyDescent="0.25">
      <c r="A796" s="2" t="s">
        <v>218</v>
      </c>
      <c r="B796" s="2">
        <v>6.5</v>
      </c>
      <c r="E796" s="4" t="s">
        <v>983</v>
      </c>
      <c r="F796">
        <v>6.2</v>
      </c>
      <c r="G796" s="10">
        <v>1.9703556809803503E-4</v>
      </c>
    </row>
    <row r="797" spans="1:7" x14ac:dyDescent="0.25">
      <c r="A797" s="2" t="s">
        <v>2767</v>
      </c>
      <c r="B797" s="2">
        <v>6</v>
      </c>
      <c r="E797" s="4" t="s">
        <v>12529</v>
      </c>
      <c r="F797">
        <v>7</v>
      </c>
      <c r="G797" s="10">
        <v>2.2245951236874923E-4</v>
      </c>
    </row>
    <row r="798" spans="1:7" x14ac:dyDescent="0.25">
      <c r="A798" s="2" t="s">
        <v>2771</v>
      </c>
      <c r="B798" s="2">
        <v>6.7</v>
      </c>
      <c r="E798" s="4" t="s">
        <v>8619</v>
      </c>
      <c r="F798">
        <v>5.5</v>
      </c>
      <c r="G798" s="10">
        <v>1.7478961686116012E-4</v>
      </c>
    </row>
    <row r="799" spans="1:7" x14ac:dyDescent="0.25">
      <c r="A799" s="2" t="s">
        <v>2776</v>
      </c>
      <c r="B799" s="2">
        <v>8.1</v>
      </c>
      <c r="E799" s="4" t="s">
        <v>13083</v>
      </c>
      <c r="F799">
        <v>6</v>
      </c>
      <c r="G799" s="10">
        <v>3.8135916406071299E-4</v>
      </c>
    </row>
    <row r="800" spans="1:7" x14ac:dyDescent="0.25">
      <c r="A800" s="2" t="s">
        <v>2781</v>
      </c>
      <c r="B800" s="2">
        <v>4.9000000000000004</v>
      </c>
      <c r="E800" s="4" t="s">
        <v>9929</v>
      </c>
      <c r="F800">
        <v>7.2</v>
      </c>
      <c r="G800" s="10">
        <v>2.2881549843642779E-4</v>
      </c>
    </row>
    <row r="801" spans="1:7" x14ac:dyDescent="0.25">
      <c r="A801" s="2" t="s">
        <v>2336</v>
      </c>
      <c r="B801" s="2">
        <v>7.3</v>
      </c>
      <c r="E801" s="4" t="s">
        <v>3989</v>
      </c>
      <c r="F801">
        <v>7.1333333333333329</v>
      </c>
      <c r="G801" s="10">
        <v>6.8009050924160478E-4</v>
      </c>
    </row>
    <row r="802" spans="1:7" x14ac:dyDescent="0.25">
      <c r="A802" s="2" t="s">
        <v>329</v>
      </c>
      <c r="B802" s="2">
        <v>6.4</v>
      </c>
      <c r="E802" s="4" t="s">
        <v>5235</v>
      </c>
      <c r="F802">
        <v>7.5</v>
      </c>
      <c r="G802" s="10">
        <v>2.3834947753794561E-4</v>
      </c>
    </row>
    <row r="803" spans="1:7" x14ac:dyDescent="0.25">
      <c r="A803" s="2" t="s">
        <v>1332</v>
      </c>
      <c r="B803" s="2">
        <v>6.7</v>
      </c>
      <c r="E803" s="4" t="s">
        <v>7054</v>
      </c>
      <c r="F803">
        <v>6</v>
      </c>
      <c r="G803" s="10">
        <v>3.8135916406071299E-4</v>
      </c>
    </row>
    <row r="804" spans="1:7" x14ac:dyDescent="0.25">
      <c r="A804" s="2" t="s">
        <v>2578</v>
      </c>
      <c r="B804" s="2">
        <v>3.6</v>
      </c>
      <c r="E804" s="4" t="s">
        <v>2203</v>
      </c>
      <c r="F804">
        <v>6.6000000000000005</v>
      </c>
      <c r="G804" s="10">
        <v>6.2924262070017639E-4</v>
      </c>
    </row>
    <row r="805" spans="1:7" x14ac:dyDescent="0.25">
      <c r="A805" s="2" t="s">
        <v>2799</v>
      </c>
      <c r="B805" s="2">
        <v>5.7</v>
      </c>
      <c r="E805" s="4" t="s">
        <v>7754</v>
      </c>
      <c r="F805">
        <v>5.7</v>
      </c>
      <c r="G805" s="10">
        <v>1.8114560292883868E-4</v>
      </c>
    </row>
    <row r="806" spans="1:7" x14ac:dyDescent="0.25">
      <c r="A806" s="2" t="s">
        <v>2160</v>
      </c>
      <c r="B806" s="2">
        <v>6</v>
      </c>
      <c r="E806" s="4" t="s">
        <v>6385</v>
      </c>
      <c r="F806">
        <v>6.7</v>
      </c>
      <c r="G806" s="10">
        <v>2.1292553326723141E-4</v>
      </c>
    </row>
    <row r="807" spans="1:7" x14ac:dyDescent="0.25">
      <c r="A807" s="2" t="s">
        <v>1067</v>
      </c>
      <c r="B807" s="2">
        <v>4.9000000000000004</v>
      </c>
      <c r="E807" s="4" t="s">
        <v>8448</v>
      </c>
      <c r="F807">
        <v>5.3</v>
      </c>
      <c r="G807" s="10">
        <v>1.6843363079348155E-4</v>
      </c>
    </row>
    <row r="808" spans="1:7" x14ac:dyDescent="0.25">
      <c r="A808" s="2" t="s">
        <v>2517</v>
      </c>
      <c r="B808" s="2">
        <v>4.7</v>
      </c>
      <c r="E808" s="4" t="s">
        <v>13375</v>
      </c>
      <c r="F808">
        <v>6.6</v>
      </c>
      <c r="G808" s="10">
        <v>2.0974754023339213E-4</v>
      </c>
    </row>
    <row r="809" spans="1:7" x14ac:dyDescent="0.25">
      <c r="A809" s="2" t="s">
        <v>552</v>
      </c>
      <c r="B809" s="2">
        <v>6.3</v>
      </c>
      <c r="E809" s="4" t="s">
        <v>2630</v>
      </c>
      <c r="F809">
        <v>5.9</v>
      </c>
      <c r="G809" s="10">
        <v>3.7500317799303443E-4</v>
      </c>
    </row>
    <row r="810" spans="1:7" x14ac:dyDescent="0.25">
      <c r="A810" s="2" t="s">
        <v>1516</v>
      </c>
      <c r="B810" s="2">
        <v>5.9</v>
      </c>
      <c r="E810" s="4" t="s">
        <v>5723</v>
      </c>
      <c r="F810">
        <v>6.8</v>
      </c>
      <c r="G810" s="10">
        <v>4.3220705260214138E-4</v>
      </c>
    </row>
    <row r="811" spans="1:7" x14ac:dyDescent="0.25">
      <c r="A811" s="2" t="s">
        <v>2819</v>
      </c>
      <c r="B811" s="2">
        <v>5.9</v>
      </c>
      <c r="E811" s="4" t="s">
        <v>7212</v>
      </c>
      <c r="F811">
        <v>6.6</v>
      </c>
      <c r="G811" s="10">
        <v>2.0974754023339213E-4</v>
      </c>
    </row>
    <row r="812" spans="1:7" x14ac:dyDescent="0.25">
      <c r="A812" s="2" t="s">
        <v>2386</v>
      </c>
      <c r="B812" s="2">
        <v>7.5</v>
      </c>
      <c r="E812" s="4" t="s">
        <v>263</v>
      </c>
      <c r="F812">
        <v>7.1400000000000006</v>
      </c>
      <c r="G812" s="10">
        <v>1.1345435130806212E-3</v>
      </c>
    </row>
    <row r="813" spans="1:7" x14ac:dyDescent="0.25">
      <c r="A813" s="2" t="s">
        <v>2825</v>
      </c>
      <c r="B813" s="2">
        <v>5.6</v>
      </c>
      <c r="E813" s="4" t="s">
        <v>8922</v>
      </c>
      <c r="F813">
        <v>6.1000000000000005</v>
      </c>
      <c r="G813" s="10">
        <v>5.8157272519258733E-4</v>
      </c>
    </row>
    <row r="814" spans="1:7" x14ac:dyDescent="0.25">
      <c r="A814" s="2" t="s">
        <v>344</v>
      </c>
      <c r="B814" s="2">
        <v>6.4</v>
      </c>
      <c r="E814" s="4" t="s">
        <v>3705</v>
      </c>
      <c r="F814">
        <v>7.1285714285714281</v>
      </c>
      <c r="G814" s="10">
        <v>1.5858185238857981E-3</v>
      </c>
    </row>
    <row r="815" spans="1:7" x14ac:dyDescent="0.25">
      <c r="A815" s="2" t="s">
        <v>182</v>
      </c>
      <c r="B815" s="2">
        <v>6.3</v>
      </c>
      <c r="E815" s="4" t="s">
        <v>9480</v>
      </c>
      <c r="F815">
        <v>6.9499999999999993</v>
      </c>
      <c r="G815" s="10">
        <v>1.3252230951109774E-3</v>
      </c>
    </row>
    <row r="816" spans="1:7" x14ac:dyDescent="0.25">
      <c r="A816" s="2" t="s">
        <v>2834</v>
      </c>
      <c r="B816" s="2">
        <v>4.3</v>
      </c>
      <c r="E816" s="4" t="s">
        <v>12379</v>
      </c>
      <c r="F816">
        <v>7</v>
      </c>
      <c r="G816" s="10">
        <v>2.2245951236874923E-4</v>
      </c>
    </row>
    <row r="817" spans="1:7" x14ac:dyDescent="0.25">
      <c r="A817" s="2" t="s">
        <v>2838</v>
      </c>
      <c r="B817" s="2">
        <v>5.9</v>
      </c>
      <c r="E817" s="4" t="s">
        <v>857</v>
      </c>
      <c r="F817">
        <v>7.2624999999999993</v>
      </c>
      <c r="G817" s="10">
        <v>1.8464139526606185E-3</v>
      </c>
    </row>
    <row r="818" spans="1:7" x14ac:dyDescent="0.25">
      <c r="A818" s="2" t="s">
        <v>1684</v>
      </c>
      <c r="B818" s="2">
        <v>5.5</v>
      </c>
      <c r="E818" s="4" t="s">
        <v>12933</v>
      </c>
      <c r="F818">
        <v>4.9000000000000004</v>
      </c>
      <c r="G818" s="10">
        <v>1.5572165865812448E-4</v>
      </c>
    </row>
    <row r="819" spans="1:7" x14ac:dyDescent="0.25">
      <c r="A819" s="2" t="s">
        <v>2848</v>
      </c>
      <c r="B819" s="2">
        <v>6.2</v>
      </c>
      <c r="E819" s="4" t="s">
        <v>12637</v>
      </c>
      <c r="F819">
        <v>6.9</v>
      </c>
      <c r="G819" s="10">
        <v>2.1928151933490997E-4</v>
      </c>
    </row>
    <row r="820" spans="1:7" x14ac:dyDescent="0.25">
      <c r="A820" s="2" t="s">
        <v>302</v>
      </c>
      <c r="B820" s="2">
        <v>8.8000000000000007</v>
      </c>
      <c r="E820" s="4" t="s">
        <v>7018</v>
      </c>
      <c r="F820">
        <v>3.5</v>
      </c>
      <c r="G820" s="10">
        <v>1.1122975618437461E-4</v>
      </c>
    </row>
    <row r="821" spans="1:7" x14ac:dyDescent="0.25">
      <c r="A821" s="2" t="s">
        <v>2470</v>
      </c>
      <c r="B821" s="2">
        <v>5.2</v>
      </c>
      <c r="E821" s="4" t="s">
        <v>12219</v>
      </c>
      <c r="F821">
        <v>7.4</v>
      </c>
      <c r="G821" s="10">
        <v>2.3517148450410635E-4</v>
      </c>
    </row>
    <row r="822" spans="1:7" x14ac:dyDescent="0.25">
      <c r="A822" s="2" t="s">
        <v>1285</v>
      </c>
      <c r="B822" s="2">
        <v>7</v>
      </c>
      <c r="E822" s="4" t="s">
        <v>11299</v>
      </c>
      <c r="F822">
        <v>4</v>
      </c>
      <c r="G822" s="10">
        <v>1.2711972135357101E-4</v>
      </c>
    </row>
    <row r="823" spans="1:7" x14ac:dyDescent="0.25">
      <c r="A823" s="2" t="s">
        <v>2860</v>
      </c>
      <c r="B823" s="2">
        <v>6.6</v>
      </c>
      <c r="E823" s="4" t="s">
        <v>13223</v>
      </c>
      <c r="F823">
        <v>7.1</v>
      </c>
      <c r="G823" s="10">
        <v>2.2563750540258851E-4</v>
      </c>
    </row>
    <row r="824" spans="1:7" x14ac:dyDescent="0.25">
      <c r="A824" s="2" t="s">
        <v>715</v>
      </c>
      <c r="B824" s="2">
        <v>7.3</v>
      </c>
      <c r="E824" s="4" t="s">
        <v>9740</v>
      </c>
      <c r="F824">
        <v>7.3</v>
      </c>
      <c r="G824" s="10">
        <v>2.3199349147026704E-4</v>
      </c>
    </row>
    <row r="825" spans="1:7" x14ac:dyDescent="0.25">
      <c r="A825" s="2" t="s">
        <v>355</v>
      </c>
      <c r="B825" s="2">
        <v>5.6</v>
      </c>
      <c r="E825" s="4" t="s">
        <v>11380</v>
      </c>
      <c r="F825">
        <v>7.5500000000000007</v>
      </c>
      <c r="G825" s="10">
        <v>4.7987694810973055E-4</v>
      </c>
    </row>
    <row r="826" spans="1:7" x14ac:dyDescent="0.25">
      <c r="A826" s="2" t="s">
        <v>2000</v>
      </c>
      <c r="B826" s="2">
        <v>6.6</v>
      </c>
      <c r="E826" s="4" t="s">
        <v>11846</v>
      </c>
      <c r="F826">
        <v>6</v>
      </c>
      <c r="G826" s="10">
        <v>1.906795820303565E-4</v>
      </c>
    </row>
    <row r="827" spans="1:7" x14ac:dyDescent="0.25">
      <c r="A827" s="2" t="s">
        <v>2869</v>
      </c>
      <c r="B827" s="2">
        <v>5.4</v>
      </c>
      <c r="E827" s="4" t="s">
        <v>2738</v>
      </c>
      <c r="F827">
        <v>5.5</v>
      </c>
      <c r="G827" s="10">
        <v>3.4957923372232023E-4</v>
      </c>
    </row>
    <row r="828" spans="1:7" x14ac:dyDescent="0.25">
      <c r="A828" s="2" t="s">
        <v>2873</v>
      </c>
      <c r="B828" s="2">
        <v>6.3</v>
      </c>
      <c r="E828" s="4" t="s">
        <v>4621</v>
      </c>
      <c r="F828">
        <v>4.8</v>
      </c>
      <c r="G828" s="10">
        <v>1.5254366562428517E-4</v>
      </c>
    </row>
    <row r="829" spans="1:7" x14ac:dyDescent="0.25">
      <c r="A829" s="2" t="s">
        <v>774</v>
      </c>
      <c r="B829" s="2">
        <v>7.9</v>
      </c>
      <c r="E829" s="4" t="s">
        <v>8768</v>
      </c>
      <c r="F829">
        <v>5.6</v>
      </c>
      <c r="G829" s="10">
        <v>1.7796760989499937E-4</v>
      </c>
    </row>
    <row r="830" spans="1:7" x14ac:dyDescent="0.25">
      <c r="A830" s="2" t="s">
        <v>552</v>
      </c>
      <c r="B830" s="2">
        <v>6.3</v>
      </c>
      <c r="E830" s="4" t="s">
        <v>11542</v>
      </c>
      <c r="F830">
        <v>5.8</v>
      </c>
      <c r="G830" s="10">
        <v>1.8432359596267793E-4</v>
      </c>
    </row>
    <row r="831" spans="1:7" x14ac:dyDescent="0.25">
      <c r="A831" s="2" t="s">
        <v>1223</v>
      </c>
      <c r="B831" s="2">
        <v>6</v>
      </c>
      <c r="E831" s="4" t="s">
        <v>8297</v>
      </c>
      <c r="F831">
        <v>5.3</v>
      </c>
      <c r="G831" s="10">
        <v>1.6843363079348155E-4</v>
      </c>
    </row>
    <row r="832" spans="1:7" x14ac:dyDescent="0.25">
      <c r="A832" s="2" t="s">
        <v>1976</v>
      </c>
      <c r="B832" s="2">
        <v>7.2</v>
      </c>
      <c r="E832" s="4" t="s">
        <v>2689</v>
      </c>
      <c r="F832">
        <v>6.1400000000000006</v>
      </c>
      <c r="G832" s="10">
        <v>9.7564386138865745E-4</v>
      </c>
    </row>
    <row r="833" spans="1:7" x14ac:dyDescent="0.25">
      <c r="A833" s="2" t="s">
        <v>2885</v>
      </c>
      <c r="B833" s="2">
        <v>5.0999999999999996</v>
      </c>
      <c r="E833" s="4" t="s">
        <v>12445</v>
      </c>
      <c r="F833">
        <v>3.4</v>
      </c>
      <c r="G833" s="10">
        <v>1.0805176315053535E-4</v>
      </c>
    </row>
    <row r="834" spans="1:7" x14ac:dyDescent="0.25">
      <c r="A834" s="2" t="s">
        <v>1135</v>
      </c>
      <c r="B834" s="2">
        <v>7.3</v>
      </c>
      <c r="E834" s="4" t="s">
        <v>2644</v>
      </c>
      <c r="F834">
        <v>6.55</v>
      </c>
      <c r="G834" s="10">
        <v>1.6652683497317799E-3</v>
      </c>
    </row>
    <row r="835" spans="1:7" x14ac:dyDescent="0.25">
      <c r="A835" s="2" t="s">
        <v>2890</v>
      </c>
      <c r="B835" s="2">
        <v>8</v>
      </c>
      <c r="E835" s="4" t="s">
        <v>13324</v>
      </c>
      <c r="F835">
        <v>6.3</v>
      </c>
      <c r="G835" s="10">
        <v>2.0021356113187431E-4</v>
      </c>
    </row>
    <row r="836" spans="1:7" x14ac:dyDescent="0.25">
      <c r="A836" s="2" t="s">
        <v>837</v>
      </c>
      <c r="B836" s="2">
        <v>6.2</v>
      </c>
      <c r="E836" s="4" t="s">
        <v>6168</v>
      </c>
      <c r="F836">
        <v>5.9</v>
      </c>
      <c r="G836" s="10">
        <v>3.7500317799303443E-4</v>
      </c>
    </row>
    <row r="837" spans="1:7" x14ac:dyDescent="0.25">
      <c r="A837" s="2" t="s">
        <v>1990</v>
      </c>
      <c r="B837" s="2">
        <v>6</v>
      </c>
      <c r="E837" s="4" t="s">
        <v>13809</v>
      </c>
      <c r="F837">
        <v>4.8</v>
      </c>
      <c r="G837" s="10">
        <v>1.5254366562428517E-4</v>
      </c>
    </row>
    <row r="838" spans="1:7" x14ac:dyDescent="0.25">
      <c r="A838" s="2" t="s">
        <v>1223</v>
      </c>
      <c r="B838" s="2">
        <v>6.7</v>
      </c>
      <c r="E838" s="4" t="s">
        <v>9049</v>
      </c>
      <c r="F838">
        <v>6.5</v>
      </c>
      <c r="G838" s="10">
        <v>2.0656954719955287E-4</v>
      </c>
    </row>
    <row r="839" spans="1:7" x14ac:dyDescent="0.25">
      <c r="A839" s="2" t="s">
        <v>1152</v>
      </c>
      <c r="B839" s="2">
        <v>8.1</v>
      </c>
      <c r="E839" s="4" t="s">
        <v>4689</v>
      </c>
      <c r="F839">
        <v>8.2249999999999996</v>
      </c>
      <c r="G839" s="10">
        <v>1.0455597081331213E-3</v>
      </c>
    </row>
    <row r="840" spans="1:7" x14ac:dyDescent="0.25">
      <c r="A840" s="2" t="s">
        <v>1278</v>
      </c>
      <c r="B840" s="2">
        <v>6.4</v>
      </c>
      <c r="E840" s="4" t="s">
        <v>11531</v>
      </c>
      <c r="F840">
        <v>4.3</v>
      </c>
      <c r="G840" s="10">
        <v>1.3665370045508882E-4</v>
      </c>
    </row>
    <row r="841" spans="1:7" x14ac:dyDescent="0.25">
      <c r="A841" s="2" t="s">
        <v>1152</v>
      </c>
      <c r="B841" s="2">
        <v>8</v>
      </c>
      <c r="E841" s="4" t="s">
        <v>11288</v>
      </c>
      <c r="F841">
        <v>6.4</v>
      </c>
      <c r="G841" s="10">
        <v>2.0339155416571359E-4</v>
      </c>
    </row>
    <row r="842" spans="1:7" x14ac:dyDescent="0.25">
      <c r="A842" s="2" t="s">
        <v>1490</v>
      </c>
      <c r="B842" s="2">
        <v>6.3</v>
      </c>
      <c r="E842" s="4" t="s">
        <v>13339</v>
      </c>
      <c r="F842">
        <v>7.8</v>
      </c>
      <c r="G842" s="10">
        <v>2.4788345663946345E-4</v>
      </c>
    </row>
    <row r="843" spans="1:7" x14ac:dyDescent="0.25">
      <c r="A843" s="2" t="s">
        <v>302</v>
      </c>
      <c r="B843" s="2">
        <v>6.4</v>
      </c>
      <c r="E843" s="4" t="s">
        <v>12091</v>
      </c>
      <c r="F843">
        <v>7.2</v>
      </c>
      <c r="G843" s="10">
        <v>2.2881549843642779E-4</v>
      </c>
    </row>
    <row r="844" spans="1:7" x14ac:dyDescent="0.25">
      <c r="A844" s="2" t="s">
        <v>2912</v>
      </c>
      <c r="B844" s="2">
        <v>6.6</v>
      </c>
      <c r="E844" s="4" t="s">
        <v>12271</v>
      </c>
      <c r="F844">
        <v>7.1</v>
      </c>
      <c r="G844" s="10">
        <v>2.2563750540258851E-4</v>
      </c>
    </row>
    <row r="845" spans="1:7" x14ac:dyDescent="0.25">
      <c r="A845" s="2" t="s">
        <v>2668</v>
      </c>
      <c r="B845" s="2">
        <v>6.4</v>
      </c>
      <c r="E845" s="4" t="s">
        <v>10615</v>
      </c>
      <c r="F845">
        <v>5.6</v>
      </c>
      <c r="G845" s="10">
        <v>1.7796760989499937E-4</v>
      </c>
    </row>
    <row r="846" spans="1:7" x14ac:dyDescent="0.25">
      <c r="A846" s="2" t="s">
        <v>1332</v>
      </c>
      <c r="B846" s="2">
        <v>6</v>
      </c>
      <c r="E846" s="4" t="s">
        <v>1759</v>
      </c>
      <c r="F846">
        <v>7</v>
      </c>
      <c r="G846" s="10">
        <v>2.2245951236874923E-4</v>
      </c>
    </row>
    <row r="847" spans="1:7" x14ac:dyDescent="0.25">
      <c r="A847" s="2" t="s">
        <v>643</v>
      </c>
      <c r="B847" s="2">
        <v>6.6</v>
      </c>
      <c r="E847" s="4" t="s">
        <v>6477</v>
      </c>
      <c r="F847">
        <v>5.833333333333333</v>
      </c>
      <c r="G847" s="10">
        <v>5.5614878092187308E-4</v>
      </c>
    </row>
    <row r="848" spans="1:7" x14ac:dyDescent="0.25">
      <c r="A848" s="2" t="s">
        <v>2924</v>
      </c>
      <c r="B848" s="2">
        <v>5.9</v>
      </c>
      <c r="E848" s="4" t="s">
        <v>11664</v>
      </c>
      <c r="F848">
        <v>7</v>
      </c>
      <c r="G848" s="10">
        <v>2.2245951236874923E-4</v>
      </c>
    </row>
    <row r="849" spans="1:7" x14ac:dyDescent="0.25">
      <c r="A849" s="2" t="s">
        <v>471</v>
      </c>
      <c r="B849" s="2">
        <v>6.4</v>
      </c>
      <c r="E849" s="4" t="s">
        <v>10104</v>
      </c>
      <c r="F849">
        <v>6.8</v>
      </c>
      <c r="G849" s="10">
        <v>2.1610352630107069E-4</v>
      </c>
    </row>
    <row r="850" spans="1:7" x14ac:dyDescent="0.25">
      <c r="A850" s="2" t="s">
        <v>2931</v>
      </c>
      <c r="B850" s="2">
        <v>6.3</v>
      </c>
      <c r="E850" s="4" t="s">
        <v>2026</v>
      </c>
      <c r="F850">
        <v>6.2</v>
      </c>
      <c r="G850" s="10">
        <v>3.9407113619607006E-4</v>
      </c>
    </row>
    <row r="851" spans="1:7" x14ac:dyDescent="0.25">
      <c r="A851" s="2" t="s">
        <v>2937</v>
      </c>
      <c r="B851" s="2">
        <v>7.3</v>
      </c>
      <c r="E851" s="4" t="s">
        <v>13436</v>
      </c>
      <c r="F851">
        <v>4.5</v>
      </c>
      <c r="G851" s="10">
        <v>1.4300968652276736E-4</v>
      </c>
    </row>
    <row r="852" spans="1:7" x14ac:dyDescent="0.25">
      <c r="A852" s="2" t="s">
        <v>1751</v>
      </c>
      <c r="B852" s="2">
        <v>6.8</v>
      </c>
      <c r="E852" s="4" t="s">
        <v>5978</v>
      </c>
      <c r="F852">
        <v>6.5</v>
      </c>
      <c r="G852" s="10">
        <v>4.1313909439910575E-4</v>
      </c>
    </row>
    <row r="853" spans="1:7" x14ac:dyDescent="0.25">
      <c r="A853" s="2" t="s">
        <v>2943</v>
      </c>
      <c r="B853" s="2">
        <v>7.2</v>
      </c>
      <c r="E853" s="4" t="s">
        <v>460</v>
      </c>
      <c r="F853">
        <v>8.1999999999999993</v>
      </c>
      <c r="G853" s="10">
        <v>5.2119085754964104E-4</v>
      </c>
    </row>
    <row r="854" spans="1:7" x14ac:dyDescent="0.25">
      <c r="A854" s="2" t="s">
        <v>2947</v>
      </c>
      <c r="B854" s="2">
        <v>5.7</v>
      </c>
      <c r="E854" s="4" t="s">
        <v>3158</v>
      </c>
      <c r="F854">
        <v>5.4</v>
      </c>
      <c r="G854" s="10">
        <v>1.7161162382732086E-4</v>
      </c>
    </row>
    <row r="855" spans="1:7" x14ac:dyDescent="0.25">
      <c r="A855" s="2" t="s">
        <v>2950</v>
      </c>
      <c r="B855" s="2">
        <v>6</v>
      </c>
      <c r="E855" s="4" t="s">
        <v>13511</v>
      </c>
      <c r="F855">
        <v>6.3</v>
      </c>
      <c r="G855" s="10">
        <v>2.0021356113187431E-4</v>
      </c>
    </row>
    <row r="856" spans="1:7" x14ac:dyDescent="0.25">
      <c r="A856" s="2" t="s">
        <v>483</v>
      </c>
      <c r="B856" s="2">
        <v>6.5</v>
      </c>
      <c r="E856" s="4" t="s">
        <v>730</v>
      </c>
      <c r="F856">
        <v>6.4</v>
      </c>
      <c r="G856" s="10">
        <v>2.0339155416571359E-4</v>
      </c>
    </row>
    <row r="857" spans="1:7" x14ac:dyDescent="0.25">
      <c r="A857" s="2" t="s">
        <v>2217</v>
      </c>
      <c r="B857" s="2">
        <v>5.8</v>
      </c>
      <c r="E857" s="4" t="s">
        <v>10035</v>
      </c>
      <c r="F857">
        <v>6.1</v>
      </c>
      <c r="G857" s="10">
        <v>1.9385757506419575E-4</v>
      </c>
    </row>
    <row r="858" spans="1:7" x14ac:dyDescent="0.25">
      <c r="A858" s="2" t="s">
        <v>2959</v>
      </c>
      <c r="B858" s="2">
        <v>5.8</v>
      </c>
      <c r="E858" s="4" t="s">
        <v>9063</v>
      </c>
      <c r="F858">
        <v>7.7</v>
      </c>
      <c r="G858" s="10">
        <v>2.4470546360562417E-4</v>
      </c>
    </row>
    <row r="859" spans="1:7" x14ac:dyDescent="0.25">
      <c r="A859" s="2" t="s">
        <v>2961</v>
      </c>
      <c r="B859" s="2">
        <v>6.7</v>
      </c>
      <c r="E859" s="4" t="s">
        <v>3229</v>
      </c>
      <c r="F859">
        <v>5.9666666666666659</v>
      </c>
      <c r="G859" s="10">
        <v>5.688607530572301E-4</v>
      </c>
    </row>
    <row r="860" spans="1:7" x14ac:dyDescent="0.25">
      <c r="A860" s="2" t="s">
        <v>2336</v>
      </c>
      <c r="B860" s="2">
        <v>7.8</v>
      </c>
      <c r="E860" s="4" t="s">
        <v>11104</v>
      </c>
      <c r="F860">
        <v>7.8</v>
      </c>
      <c r="G860" s="10">
        <v>2.4788345663946345E-4</v>
      </c>
    </row>
    <row r="861" spans="1:7" x14ac:dyDescent="0.25">
      <c r="A861" s="2" t="s">
        <v>1575</v>
      </c>
      <c r="B861" s="2">
        <v>5.6</v>
      </c>
      <c r="E861" s="4" t="s">
        <v>10776</v>
      </c>
      <c r="F861">
        <v>7.8</v>
      </c>
      <c r="G861" s="10">
        <v>2.4788345663946345E-4</v>
      </c>
    </row>
    <row r="862" spans="1:7" x14ac:dyDescent="0.25">
      <c r="A862" s="2" t="s">
        <v>1135</v>
      </c>
      <c r="B862" s="2">
        <v>5.8</v>
      </c>
      <c r="E862" s="4" t="s">
        <v>7225</v>
      </c>
      <c r="F862">
        <v>6.4499999999999993</v>
      </c>
      <c r="G862" s="10">
        <v>4.0996110136526641E-4</v>
      </c>
    </row>
    <row r="863" spans="1:7" x14ac:dyDescent="0.25">
      <c r="A863" s="2" t="s">
        <v>877</v>
      </c>
      <c r="B863" s="2">
        <v>7.4</v>
      </c>
      <c r="E863" s="4" t="s">
        <v>591</v>
      </c>
      <c r="F863">
        <v>5.0999999999999996</v>
      </c>
      <c r="G863" s="10">
        <v>1.6207764472580299E-4</v>
      </c>
    </row>
    <row r="864" spans="1:7" x14ac:dyDescent="0.25">
      <c r="A864" s="2" t="s">
        <v>2972</v>
      </c>
      <c r="B864" s="2">
        <v>6.9</v>
      </c>
      <c r="E864" s="4" t="s">
        <v>7692</v>
      </c>
      <c r="F864">
        <v>6.4</v>
      </c>
      <c r="G864" s="10">
        <v>2.0339155416571359E-4</v>
      </c>
    </row>
    <row r="865" spans="1:7" x14ac:dyDescent="0.25">
      <c r="A865" s="2" t="s">
        <v>2974</v>
      </c>
      <c r="B865" s="2">
        <v>5.5</v>
      </c>
      <c r="E865" s="4" t="s">
        <v>11724</v>
      </c>
      <c r="F865">
        <v>4.5999999999999996</v>
      </c>
      <c r="G865" s="10">
        <v>1.4618767955660664E-4</v>
      </c>
    </row>
    <row r="866" spans="1:7" x14ac:dyDescent="0.25">
      <c r="A866" s="2" t="s">
        <v>2977</v>
      </c>
      <c r="B866" s="2">
        <v>6.3</v>
      </c>
      <c r="E866" s="4" t="s">
        <v>11749</v>
      </c>
      <c r="F866">
        <v>5.8</v>
      </c>
      <c r="G866" s="10">
        <v>1.8432359596267793E-4</v>
      </c>
    </row>
    <row r="867" spans="1:7" x14ac:dyDescent="0.25">
      <c r="A867" s="2" t="s">
        <v>2982</v>
      </c>
      <c r="B867" s="2">
        <v>4.7</v>
      </c>
      <c r="E867" s="4" t="s">
        <v>4701</v>
      </c>
      <c r="F867">
        <v>6.4</v>
      </c>
      <c r="G867" s="10">
        <v>4.0678310833142719E-4</v>
      </c>
    </row>
    <row r="868" spans="1:7" x14ac:dyDescent="0.25">
      <c r="A868" s="2" t="s">
        <v>2985</v>
      </c>
      <c r="B868" s="2">
        <v>5.6</v>
      </c>
      <c r="E868" s="4" t="s">
        <v>4682</v>
      </c>
      <c r="F868">
        <v>5.2</v>
      </c>
      <c r="G868" s="10">
        <v>1.652556377596423E-4</v>
      </c>
    </row>
    <row r="869" spans="1:7" x14ac:dyDescent="0.25">
      <c r="A869" s="2" t="s">
        <v>493</v>
      </c>
      <c r="B869" s="2">
        <v>6.4</v>
      </c>
      <c r="E869" s="4" t="s">
        <v>4528</v>
      </c>
      <c r="F869">
        <v>5.8250000000000002</v>
      </c>
      <c r="G869" s="10">
        <v>7.4047237688455107E-4</v>
      </c>
    </row>
    <row r="870" spans="1:7" x14ac:dyDescent="0.25">
      <c r="A870" s="2" t="s">
        <v>2145</v>
      </c>
      <c r="B870" s="2">
        <v>4.2</v>
      </c>
      <c r="E870" s="4" t="s">
        <v>11774</v>
      </c>
      <c r="F870">
        <v>6.6</v>
      </c>
      <c r="G870" s="10">
        <v>2.0974754023339213E-4</v>
      </c>
    </row>
    <row r="871" spans="1:7" x14ac:dyDescent="0.25">
      <c r="A871" s="2" t="s">
        <v>2994</v>
      </c>
      <c r="B871" s="2">
        <v>6.4</v>
      </c>
      <c r="E871" s="4" t="s">
        <v>4815</v>
      </c>
      <c r="F871">
        <v>3.6</v>
      </c>
      <c r="G871" s="10">
        <v>2.2881549843642779E-4</v>
      </c>
    </row>
    <row r="872" spans="1:7" x14ac:dyDescent="0.25">
      <c r="A872" s="2" t="s">
        <v>2618</v>
      </c>
      <c r="B872" s="2">
        <v>7.7</v>
      </c>
      <c r="E872" s="4" t="s">
        <v>2752</v>
      </c>
      <c r="F872">
        <v>6.55</v>
      </c>
      <c r="G872" s="10">
        <v>8.3263417486588995E-4</v>
      </c>
    </row>
    <row r="873" spans="1:7" x14ac:dyDescent="0.25">
      <c r="A873" s="2" t="s">
        <v>2355</v>
      </c>
      <c r="B873" s="2">
        <v>7.7</v>
      </c>
      <c r="E873" s="4" t="s">
        <v>9685</v>
      </c>
      <c r="F873">
        <v>6.4</v>
      </c>
      <c r="G873" s="10">
        <v>2.0339155416571359E-4</v>
      </c>
    </row>
    <row r="874" spans="1:7" x14ac:dyDescent="0.25">
      <c r="A874" s="2" t="s">
        <v>3009</v>
      </c>
      <c r="B874" s="2">
        <v>5.3</v>
      </c>
      <c r="E874" s="4" t="s">
        <v>7185</v>
      </c>
      <c r="F874">
        <v>3.3</v>
      </c>
      <c r="G874" s="10">
        <v>1.0487377011669606E-4</v>
      </c>
    </row>
    <row r="875" spans="1:7" x14ac:dyDescent="0.25">
      <c r="A875" s="2" t="s">
        <v>263</v>
      </c>
      <c r="B875" s="2">
        <v>6.7</v>
      </c>
      <c r="E875" s="4" t="s">
        <v>9746</v>
      </c>
      <c r="F875">
        <v>6.5</v>
      </c>
      <c r="G875" s="10">
        <v>2.0656954719955287E-4</v>
      </c>
    </row>
    <row r="876" spans="1:7" x14ac:dyDescent="0.25">
      <c r="A876" s="2" t="s">
        <v>2890</v>
      </c>
      <c r="B876" s="2">
        <v>7.7</v>
      </c>
      <c r="E876" s="4" t="s">
        <v>10157</v>
      </c>
      <c r="F876">
        <v>5.6</v>
      </c>
      <c r="G876" s="10">
        <v>1.7796760989499937E-4</v>
      </c>
    </row>
    <row r="877" spans="1:7" x14ac:dyDescent="0.25">
      <c r="A877" s="2" t="s">
        <v>2728</v>
      </c>
      <c r="B877" s="2">
        <v>5.7</v>
      </c>
      <c r="E877" s="4" t="s">
        <v>5279</v>
      </c>
      <c r="F877">
        <v>5.9</v>
      </c>
      <c r="G877" s="10">
        <v>1.8750158899651721E-4</v>
      </c>
    </row>
    <row r="878" spans="1:7" x14ac:dyDescent="0.25">
      <c r="A878" s="2" t="s">
        <v>3020</v>
      </c>
      <c r="B878" s="2">
        <v>7.6</v>
      </c>
      <c r="E878" s="4" t="s">
        <v>13312</v>
      </c>
      <c r="F878">
        <v>8.1999999999999993</v>
      </c>
      <c r="G878" s="10">
        <v>2.6059542877482052E-4</v>
      </c>
    </row>
    <row r="879" spans="1:7" x14ac:dyDescent="0.25">
      <c r="A879" s="2" t="s">
        <v>2128</v>
      </c>
      <c r="B879" s="2">
        <v>6.4</v>
      </c>
      <c r="E879" s="4" t="s">
        <v>5952</v>
      </c>
      <c r="F879">
        <v>5.2</v>
      </c>
      <c r="G879" s="10">
        <v>1.652556377596423E-4</v>
      </c>
    </row>
    <row r="880" spans="1:7" x14ac:dyDescent="0.25">
      <c r="A880" s="2" t="s">
        <v>156</v>
      </c>
      <c r="B880" s="2">
        <v>5.6</v>
      </c>
      <c r="E880" s="4" t="s">
        <v>8299</v>
      </c>
      <c r="F880">
        <v>6.15</v>
      </c>
      <c r="G880" s="10">
        <v>3.9089314316223084E-4</v>
      </c>
    </row>
    <row r="881" spans="1:7" x14ac:dyDescent="0.25">
      <c r="A881" s="2" t="s">
        <v>3027</v>
      </c>
      <c r="B881" s="2">
        <v>6.8</v>
      </c>
      <c r="E881" s="4" t="s">
        <v>4352</v>
      </c>
      <c r="F881">
        <v>7.5</v>
      </c>
      <c r="G881" s="10">
        <v>4.7669895507589121E-4</v>
      </c>
    </row>
    <row r="882" spans="1:7" x14ac:dyDescent="0.25">
      <c r="A882" s="2" t="s">
        <v>1573</v>
      </c>
      <c r="B882" s="2">
        <v>2.4</v>
      </c>
      <c r="E882" s="4" t="s">
        <v>4075</v>
      </c>
      <c r="F882">
        <v>6.4499999999999993</v>
      </c>
      <c r="G882" s="10">
        <v>8.1992220273053283E-4</v>
      </c>
    </row>
    <row r="883" spans="1:7" x14ac:dyDescent="0.25">
      <c r="A883" s="2" t="s">
        <v>2585</v>
      </c>
      <c r="B883" s="2">
        <v>6.2</v>
      </c>
      <c r="E883" s="4" t="s">
        <v>11278</v>
      </c>
      <c r="F883">
        <v>4.9000000000000004</v>
      </c>
      <c r="G883" s="10">
        <v>1.5572165865812448E-4</v>
      </c>
    </row>
    <row r="884" spans="1:7" x14ac:dyDescent="0.25">
      <c r="A884" s="2" t="s">
        <v>1889</v>
      </c>
      <c r="B884" s="2">
        <v>5.9</v>
      </c>
      <c r="E884" s="4" t="s">
        <v>11440</v>
      </c>
      <c r="F884">
        <v>7.6</v>
      </c>
      <c r="G884" s="10">
        <v>2.4152747057178489E-4</v>
      </c>
    </row>
    <row r="885" spans="1:7" x14ac:dyDescent="0.25">
      <c r="A885" s="2" t="s">
        <v>2012</v>
      </c>
      <c r="B885" s="2">
        <v>7.1</v>
      </c>
      <c r="E885" s="4" t="s">
        <v>6996</v>
      </c>
      <c r="F885">
        <v>7.1</v>
      </c>
      <c r="G885" s="10">
        <v>2.2563750540258851E-4</v>
      </c>
    </row>
    <row r="886" spans="1:7" x14ac:dyDescent="0.25">
      <c r="A886" s="2" t="s">
        <v>253</v>
      </c>
      <c r="B886" s="2">
        <v>7.6</v>
      </c>
      <c r="E886" s="4" t="s">
        <v>10582</v>
      </c>
      <c r="F886">
        <v>6.2</v>
      </c>
      <c r="G886" s="10">
        <v>1.9703556809803503E-4</v>
      </c>
    </row>
    <row r="887" spans="1:7" x14ac:dyDescent="0.25">
      <c r="A887" s="2" t="s">
        <v>2689</v>
      </c>
      <c r="B887" s="2">
        <v>5.5</v>
      </c>
      <c r="E887" s="4" t="s">
        <v>14047</v>
      </c>
      <c r="F887">
        <v>6.7</v>
      </c>
      <c r="G887" s="10">
        <v>2.1292553326723141E-4</v>
      </c>
    </row>
    <row r="888" spans="1:7" x14ac:dyDescent="0.25">
      <c r="A888" s="2" t="s">
        <v>3043</v>
      </c>
      <c r="B888" s="2">
        <v>7</v>
      </c>
      <c r="E888" s="4" t="s">
        <v>1735</v>
      </c>
      <c r="F888">
        <v>6.0750000000000002</v>
      </c>
      <c r="G888" s="10">
        <v>1.5445046144458875E-3</v>
      </c>
    </row>
    <row r="889" spans="1:7" x14ac:dyDescent="0.25">
      <c r="A889" s="2" t="s">
        <v>2336</v>
      </c>
      <c r="B889" s="2">
        <v>7.1</v>
      </c>
      <c r="E889" s="4" t="s">
        <v>4306</v>
      </c>
      <c r="F889">
        <v>5.2</v>
      </c>
      <c r="G889" s="10">
        <v>1.652556377596423E-4</v>
      </c>
    </row>
    <row r="890" spans="1:7" x14ac:dyDescent="0.25">
      <c r="A890" s="2" t="s">
        <v>1970</v>
      </c>
      <c r="B890" s="2">
        <v>7.4</v>
      </c>
      <c r="E890" s="4" t="s">
        <v>11926</v>
      </c>
      <c r="F890">
        <v>5.8</v>
      </c>
      <c r="G890" s="10">
        <v>3.6864719192535587E-4</v>
      </c>
    </row>
    <row r="891" spans="1:7" x14ac:dyDescent="0.25">
      <c r="A891" s="2" t="s">
        <v>3047</v>
      </c>
      <c r="B891" s="2">
        <v>7.6</v>
      </c>
      <c r="E891" s="4" t="s">
        <v>4092</v>
      </c>
      <c r="F891">
        <v>7.55</v>
      </c>
      <c r="G891" s="10">
        <v>4.7987694810973049E-4</v>
      </c>
    </row>
    <row r="892" spans="1:7" x14ac:dyDescent="0.25">
      <c r="A892" s="2" t="s">
        <v>1755</v>
      </c>
      <c r="B892" s="2">
        <v>5.9</v>
      </c>
      <c r="E892" s="4" t="s">
        <v>4866</v>
      </c>
      <c r="F892">
        <v>5.65</v>
      </c>
      <c r="G892" s="10">
        <v>3.5911321282383808E-4</v>
      </c>
    </row>
    <row r="893" spans="1:7" x14ac:dyDescent="0.25">
      <c r="A893" s="2" t="s">
        <v>3054</v>
      </c>
      <c r="B893" s="2">
        <v>5.9</v>
      </c>
      <c r="E893" s="4" t="s">
        <v>6672</v>
      </c>
      <c r="F893">
        <v>7</v>
      </c>
      <c r="G893" s="10">
        <v>6.6737853710624776E-4</v>
      </c>
    </row>
    <row r="894" spans="1:7" x14ac:dyDescent="0.25">
      <c r="A894" s="2" t="s">
        <v>270</v>
      </c>
      <c r="B894" s="2">
        <v>8</v>
      </c>
      <c r="E894" s="4" t="s">
        <v>244</v>
      </c>
      <c r="F894">
        <v>7.4499999999999993</v>
      </c>
      <c r="G894" s="10">
        <v>9.4704192408410375E-4</v>
      </c>
    </row>
    <row r="895" spans="1:7" x14ac:dyDescent="0.25">
      <c r="A895" s="2" t="s">
        <v>1478</v>
      </c>
      <c r="B895" s="2">
        <v>7.4</v>
      </c>
      <c r="E895" s="4" t="s">
        <v>10249</v>
      </c>
      <c r="F895">
        <v>5.3</v>
      </c>
      <c r="G895" s="10">
        <v>1.6843363079348155E-4</v>
      </c>
    </row>
    <row r="896" spans="1:7" x14ac:dyDescent="0.25">
      <c r="A896" s="2" t="s">
        <v>780</v>
      </c>
      <c r="B896" s="2">
        <v>5.8</v>
      </c>
      <c r="E896" s="4" t="s">
        <v>5948</v>
      </c>
      <c r="F896">
        <v>2.9</v>
      </c>
      <c r="G896" s="10">
        <v>9.2161797981338967E-5</v>
      </c>
    </row>
    <row r="897" spans="1:7" x14ac:dyDescent="0.25">
      <c r="A897" s="2" t="s">
        <v>3063</v>
      </c>
      <c r="B897" s="2">
        <v>6.3</v>
      </c>
      <c r="E897" s="4" t="s">
        <v>7363</v>
      </c>
      <c r="F897">
        <v>6.7</v>
      </c>
      <c r="G897" s="10">
        <v>2.1292553326723141E-4</v>
      </c>
    </row>
    <row r="898" spans="1:7" x14ac:dyDescent="0.25">
      <c r="A898" s="2" t="s">
        <v>2105</v>
      </c>
      <c r="B898" s="2">
        <v>5.7</v>
      </c>
      <c r="E898" s="4" t="s">
        <v>11627</v>
      </c>
      <c r="F898">
        <v>7.1</v>
      </c>
      <c r="G898" s="10">
        <v>2.2563750540258851E-4</v>
      </c>
    </row>
    <row r="899" spans="1:7" x14ac:dyDescent="0.25">
      <c r="A899" s="2" t="s">
        <v>3067</v>
      </c>
      <c r="B899" s="2">
        <v>5.0999999999999996</v>
      </c>
      <c r="E899" s="4" t="s">
        <v>13175</v>
      </c>
      <c r="F899">
        <v>6.6</v>
      </c>
      <c r="G899" s="10">
        <v>2.0974754023339213E-4</v>
      </c>
    </row>
    <row r="900" spans="1:7" x14ac:dyDescent="0.25">
      <c r="A900" s="2" t="s">
        <v>3071</v>
      </c>
      <c r="B900" s="2">
        <v>7.6</v>
      </c>
      <c r="E900" s="4" t="s">
        <v>13439</v>
      </c>
      <c r="F900">
        <v>6.4</v>
      </c>
      <c r="G900" s="10">
        <v>2.0339155416571359E-4</v>
      </c>
    </row>
    <row r="901" spans="1:7" x14ac:dyDescent="0.25">
      <c r="A901" s="2" t="s">
        <v>3074</v>
      </c>
      <c r="B901" s="2">
        <v>6.4</v>
      </c>
      <c r="E901" s="4" t="s">
        <v>11040</v>
      </c>
      <c r="F901">
        <v>5.4</v>
      </c>
      <c r="G901" s="10">
        <v>1.7161162382732086E-4</v>
      </c>
    </row>
    <row r="902" spans="1:7" x14ac:dyDescent="0.25">
      <c r="A902" s="2" t="s">
        <v>3077</v>
      </c>
      <c r="B902" s="2">
        <v>7.4</v>
      </c>
      <c r="E902" s="4" t="s">
        <v>7215</v>
      </c>
      <c r="F902">
        <v>6.1</v>
      </c>
      <c r="G902" s="10">
        <v>3.877151501283915E-4</v>
      </c>
    </row>
    <row r="903" spans="1:7" x14ac:dyDescent="0.25">
      <c r="A903" s="2" t="s">
        <v>336</v>
      </c>
      <c r="B903" s="2">
        <v>8.1999999999999993</v>
      </c>
      <c r="E903" s="4" t="s">
        <v>9659</v>
      </c>
      <c r="F903">
        <v>5.8</v>
      </c>
      <c r="G903" s="10">
        <v>1.8432359596267793E-4</v>
      </c>
    </row>
    <row r="904" spans="1:7" x14ac:dyDescent="0.25">
      <c r="A904" s="2" t="s">
        <v>3083</v>
      </c>
      <c r="B904" s="2">
        <v>6.5</v>
      </c>
      <c r="E904" s="4" t="s">
        <v>11514</v>
      </c>
      <c r="F904">
        <v>6.9</v>
      </c>
      <c r="G904" s="10">
        <v>2.1928151933490997E-4</v>
      </c>
    </row>
    <row r="905" spans="1:7" x14ac:dyDescent="0.25">
      <c r="A905" s="2" t="s">
        <v>3088</v>
      </c>
      <c r="B905" s="2">
        <v>5.5</v>
      </c>
      <c r="E905" s="4" t="s">
        <v>13092</v>
      </c>
      <c r="F905">
        <v>7.3</v>
      </c>
      <c r="G905" s="10">
        <v>2.3199349147026704E-4</v>
      </c>
    </row>
    <row r="906" spans="1:7" x14ac:dyDescent="0.25">
      <c r="A906" s="2" t="s">
        <v>2217</v>
      </c>
      <c r="B906" s="2">
        <v>6.5</v>
      </c>
      <c r="E906" s="4" t="s">
        <v>1855</v>
      </c>
      <c r="F906">
        <v>7.9</v>
      </c>
      <c r="G906" s="10">
        <v>5.0212289934660546E-4</v>
      </c>
    </row>
    <row r="907" spans="1:7" x14ac:dyDescent="0.25">
      <c r="A907" s="2" t="s">
        <v>3094</v>
      </c>
      <c r="B907" s="2">
        <v>5.6</v>
      </c>
      <c r="E907" s="4" t="s">
        <v>14042</v>
      </c>
      <c r="F907">
        <v>7.5</v>
      </c>
      <c r="G907" s="10">
        <v>2.3834947753794561E-4</v>
      </c>
    </row>
    <row r="908" spans="1:7" x14ac:dyDescent="0.25">
      <c r="A908" s="2" t="s">
        <v>3097</v>
      </c>
      <c r="B908" s="2">
        <v>4.9000000000000004</v>
      </c>
      <c r="E908" s="4" t="s">
        <v>12135</v>
      </c>
      <c r="F908">
        <v>7.6</v>
      </c>
      <c r="G908" s="10">
        <v>2.4152747057178489E-4</v>
      </c>
    </row>
    <row r="909" spans="1:7" x14ac:dyDescent="0.25">
      <c r="A909" s="2" t="s">
        <v>140</v>
      </c>
      <c r="B909" s="2">
        <v>4.5999999999999996</v>
      </c>
      <c r="E909" s="4" t="s">
        <v>9934</v>
      </c>
      <c r="F909">
        <v>5.9</v>
      </c>
      <c r="G909" s="10">
        <v>1.8750158899651721E-4</v>
      </c>
    </row>
    <row r="910" spans="1:7" x14ac:dyDescent="0.25">
      <c r="A910" s="2" t="s">
        <v>104</v>
      </c>
      <c r="B910" s="2">
        <v>7.9</v>
      </c>
      <c r="E910" s="4" t="s">
        <v>4003</v>
      </c>
      <c r="F910">
        <v>6.125</v>
      </c>
      <c r="G910" s="10">
        <v>7.7860829329062234E-4</v>
      </c>
    </row>
    <row r="911" spans="1:7" x14ac:dyDescent="0.25">
      <c r="A911" s="2" t="s">
        <v>3105</v>
      </c>
      <c r="B911" s="2">
        <v>7.1</v>
      </c>
      <c r="E911" s="4" t="s">
        <v>7726</v>
      </c>
      <c r="F911">
        <v>5.9</v>
      </c>
      <c r="G911" s="10">
        <v>1.8750158899651721E-4</v>
      </c>
    </row>
    <row r="912" spans="1:7" x14ac:dyDescent="0.25">
      <c r="A912" s="2" t="s">
        <v>365</v>
      </c>
      <c r="B912" s="2">
        <v>6.9</v>
      </c>
      <c r="E912" s="4" t="s">
        <v>8210</v>
      </c>
      <c r="F912">
        <v>6.75</v>
      </c>
      <c r="G912" s="10">
        <v>4.290290595683021E-4</v>
      </c>
    </row>
    <row r="913" spans="1:7" x14ac:dyDescent="0.25">
      <c r="A913" s="2" t="s">
        <v>2128</v>
      </c>
      <c r="B913" s="2">
        <v>7.3</v>
      </c>
      <c r="E913" s="4" t="s">
        <v>8853</v>
      </c>
      <c r="F913">
        <v>7</v>
      </c>
      <c r="G913" s="10">
        <v>2.2245951236874923E-4</v>
      </c>
    </row>
    <row r="914" spans="1:7" x14ac:dyDescent="0.25">
      <c r="A914" s="2" t="s">
        <v>1631</v>
      </c>
      <c r="B914" s="2">
        <v>7</v>
      </c>
      <c r="E914" s="4" t="s">
        <v>13816</v>
      </c>
      <c r="F914">
        <v>5.8</v>
      </c>
      <c r="G914" s="10">
        <v>1.8432359596267793E-4</v>
      </c>
    </row>
    <row r="915" spans="1:7" x14ac:dyDescent="0.25">
      <c r="A915" s="2" t="s">
        <v>934</v>
      </c>
      <c r="B915" s="2">
        <v>7.7</v>
      </c>
      <c r="E915" s="4" t="s">
        <v>11909</v>
      </c>
      <c r="F915">
        <v>7.2</v>
      </c>
      <c r="G915" s="10">
        <v>2.2881549843642779E-4</v>
      </c>
    </row>
    <row r="916" spans="1:7" x14ac:dyDescent="0.25">
      <c r="A916" s="2" t="s">
        <v>355</v>
      </c>
      <c r="B916" s="2">
        <v>6.7</v>
      </c>
      <c r="E916" s="4" t="s">
        <v>3794</v>
      </c>
      <c r="F916">
        <v>4.9000000000000004</v>
      </c>
      <c r="G916" s="10">
        <v>1.5572165865812448E-4</v>
      </c>
    </row>
    <row r="917" spans="1:7" x14ac:dyDescent="0.25">
      <c r="A917" s="2" t="s">
        <v>1143</v>
      </c>
      <c r="B917" s="2">
        <v>6.3</v>
      </c>
      <c r="E917" s="4" t="s">
        <v>1765</v>
      </c>
      <c r="F917">
        <v>7.5</v>
      </c>
      <c r="G917" s="10">
        <v>7.1504843261383682E-4</v>
      </c>
    </row>
    <row r="918" spans="1:7" x14ac:dyDescent="0.25">
      <c r="A918" s="2" t="s">
        <v>1788</v>
      </c>
      <c r="B918" s="2">
        <v>5.8</v>
      </c>
      <c r="E918" s="4" t="s">
        <v>13989</v>
      </c>
      <c r="F918">
        <v>6.7</v>
      </c>
      <c r="G918" s="10">
        <v>2.1292553326723141E-4</v>
      </c>
    </row>
    <row r="919" spans="1:7" x14ac:dyDescent="0.25">
      <c r="A919" s="2" t="s">
        <v>244</v>
      </c>
      <c r="B919" s="2">
        <v>7.1</v>
      </c>
      <c r="E919" s="4" t="s">
        <v>493</v>
      </c>
      <c r="F919">
        <v>6.6333333333333329</v>
      </c>
      <c r="G919" s="10">
        <v>6.3242061373401561E-4</v>
      </c>
    </row>
    <row r="920" spans="1:7" x14ac:dyDescent="0.25">
      <c r="A920" s="2" t="s">
        <v>1005</v>
      </c>
      <c r="B920" s="2">
        <v>7.3</v>
      </c>
      <c r="E920" s="4" t="s">
        <v>5803</v>
      </c>
      <c r="F920">
        <v>5.6</v>
      </c>
      <c r="G920" s="10">
        <v>1.7796760989499937E-4</v>
      </c>
    </row>
    <row r="921" spans="1:7" x14ac:dyDescent="0.25">
      <c r="A921" s="2" t="s">
        <v>2657</v>
      </c>
      <c r="B921" s="2">
        <v>6.4</v>
      </c>
      <c r="E921" s="4" t="s">
        <v>24</v>
      </c>
      <c r="F921">
        <v>7.916666666666667</v>
      </c>
      <c r="G921" s="10">
        <v>1.5095466910736556E-3</v>
      </c>
    </row>
    <row r="922" spans="1:7" x14ac:dyDescent="0.25">
      <c r="A922" s="2" t="s">
        <v>1367</v>
      </c>
      <c r="B922" s="2">
        <v>7.1</v>
      </c>
      <c r="E922" s="4" t="s">
        <v>10020</v>
      </c>
      <c r="F922">
        <v>6.1999999999999993</v>
      </c>
      <c r="G922" s="10">
        <v>5.9110670429410501E-4</v>
      </c>
    </row>
    <row r="923" spans="1:7" x14ac:dyDescent="0.25">
      <c r="A923" s="2" t="s">
        <v>3130</v>
      </c>
      <c r="B923" s="2">
        <v>7.6</v>
      </c>
      <c r="E923" s="4" t="s">
        <v>12326</v>
      </c>
      <c r="F923">
        <v>6.2</v>
      </c>
      <c r="G923" s="10">
        <v>1.9703556809803503E-4</v>
      </c>
    </row>
    <row r="924" spans="1:7" x14ac:dyDescent="0.25">
      <c r="A924" s="2" t="s">
        <v>780</v>
      </c>
      <c r="B924" s="2">
        <v>6.8</v>
      </c>
      <c r="E924" s="4" t="s">
        <v>8557</v>
      </c>
      <c r="F924">
        <v>6.1000000000000005</v>
      </c>
      <c r="G924" s="10">
        <v>5.8157272519258733E-4</v>
      </c>
    </row>
    <row r="925" spans="1:7" x14ac:dyDescent="0.25">
      <c r="A925" s="2" t="s">
        <v>3135</v>
      </c>
      <c r="B925" s="2">
        <v>6.6</v>
      </c>
      <c r="E925" s="4" t="s">
        <v>11467</v>
      </c>
      <c r="F925">
        <v>6.2</v>
      </c>
      <c r="G925" s="10">
        <v>1.9703556809803503E-4</v>
      </c>
    </row>
    <row r="926" spans="1:7" x14ac:dyDescent="0.25">
      <c r="A926" s="2" t="s">
        <v>834</v>
      </c>
      <c r="B926" s="2">
        <v>6.7</v>
      </c>
      <c r="E926" s="4" t="s">
        <v>7867</v>
      </c>
      <c r="F926">
        <v>6.5</v>
      </c>
      <c r="G926" s="10">
        <v>2.0656954719955287E-4</v>
      </c>
    </row>
    <row r="927" spans="1:7" x14ac:dyDescent="0.25">
      <c r="A927" s="2" t="s">
        <v>2825</v>
      </c>
      <c r="B927" s="2">
        <v>6.1</v>
      </c>
      <c r="E927" s="4" t="s">
        <v>7594</v>
      </c>
      <c r="F927">
        <v>6.833333333333333</v>
      </c>
      <c r="G927" s="10">
        <v>6.514885719370513E-4</v>
      </c>
    </row>
    <row r="928" spans="1:7" x14ac:dyDescent="0.25">
      <c r="A928" s="2" t="s">
        <v>111</v>
      </c>
      <c r="B928" s="2">
        <v>6</v>
      </c>
      <c r="E928" s="4" t="s">
        <v>9197</v>
      </c>
      <c r="F928">
        <v>7.7</v>
      </c>
      <c r="G928" s="10">
        <v>2.4470546360562417E-4</v>
      </c>
    </row>
    <row r="929" spans="1:7" x14ac:dyDescent="0.25">
      <c r="A929" s="2" t="s">
        <v>3144</v>
      </c>
      <c r="B929" s="2">
        <v>7.6</v>
      </c>
      <c r="E929" s="4" t="s">
        <v>4994</v>
      </c>
      <c r="F929">
        <v>7.2</v>
      </c>
      <c r="G929" s="10">
        <v>2.2881549843642779E-4</v>
      </c>
    </row>
    <row r="930" spans="1:7" x14ac:dyDescent="0.25">
      <c r="A930" s="2" t="s">
        <v>3147</v>
      </c>
      <c r="B930" s="2">
        <v>7.1</v>
      </c>
      <c r="E930" s="4" t="s">
        <v>5351</v>
      </c>
      <c r="F930">
        <v>6.75</v>
      </c>
      <c r="G930" s="10">
        <v>8.580581191366042E-4</v>
      </c>
    </row>
    <row r="931" spans="1:7" x14ac:dyDescent="0.25">
      <c r="A931" s="2" t="s">
        <v>3151</v>
      </c>
      <c r="B931" s="2">
        <v>5</v>
      </c>
      <c r="E931" s="4" t="s">
        <v>451</v>
      </c>
      <c r="F931">
        <v>7.1333333333333329</v>
      </c>
      <c r="G931" s="10">
        <v>6.8009050924160478E-4</v>
      </c>
    </row>
    <row r="932" spans="1:7" x14ac:dyDescent="0.25">
      <c r="A932" s="2" t="s">
        <v>2128</v>
      </c>
      <c r="B932" s="2">
        <v>7.1</v>
      </c>
      <c r="E932" s="4" t="s">
        <v>7832</v>
      </c>
      <c r="F932">
        <v>4.4000000000000004</v>
      </c>
      <c r="G932" s="10">
        <v>1.398316934889281E-4</v>
      </c>
    </row>
    <row r="933" spans="1:7" x14ac:dyDescent="0.25">
      <c r="A933" s="2" t="s">
        <v>702</v>
      </c>
      <c r="B933" s="2">
        <v>6.2</v>
      </c>
      <c r="E933" s="4" t="s">
        <v>7343</v>
      </c>
      <c r="F933">
        <v>7.0571428571428569</v>
      </c>
      <c r="G933" s="10">
        <v>1.5699285587166018E-3</v>
      </c>
    </row>
    <row r="934" spans="1:7" x14ac:dyDescent="0.25">
      <c r="A934" s="2" t="s">
        <v>2912</v>
      </c>
      <c r="B934" s="2">
        <v>5.6</v>
      </c>
      <c r="E934" s="4" t="s">
        <v>13680</v>
      </c>
      <c r="F934">
        <v>5.4</v>
      </c>
      <c r="G934" s="10">
        <v>1.7161162382732086E-4</v>
      </c>
    </row>
    <row r="935" spans="1:7" x14ac:dyDescent="0.25">
      <c r="A935" s="2" t="s">
        <v>3158</v>
      </c>
      <c r="B935" s="2">
        <v>5.4</v>
      </c>
      <c r="E935" s="4" t="s">
        <v>934</v>
      </c>
      <c r="F935">
        <v>6.5</v>
      </c>
      <c r="G935" s="10">
        <v>6.197086415986586E-4</v>
      </c>
    </row>
    <row r="936" spans="1:7" x14ac:dyDescent="0.25">
      <c r="A936" s="2" t="s">
        <v>2363</v>
      </c>
      <c r="B936" s="2">
        <v>7.4</v>
      </c>
      <c r="E936" s="4" t="s">
        <v>10313</v>
      </c>
      <c r="F936">
        <v>4.4000000000000004</v>
      </c>
      <c r="G936" s="10">
        <v>1.398316934889281E-4</v>
      </c>
    </row>
    <row r="937" spans="1:7" x14ac:dyDescent="0.25">
      <c r="A937" s="2" t="s">
        <v>3163</v>
      </c>
      <c r="B937" s="2">
        <v>5</v>
      </c>
      <c r="E937" s="4" t="s">
        <v>940</v>
      </c>
      <c r="F937">
        <v>7.0749999999999993</v>
      </c>
      <c r="G937" s="10">
        <v>1.7987440571530294E-3</v>
      </c>
    </row>
    <row r="938" spans="1:7" x14ac:dyDescent="0.25">
      <c r="A938" s="2" t="s">
        <v>3167</v>
      </c>
      <c r="B938" s="2">
        <v>5.2</v>
      </c>
      <c r="E938" s="4" t="s">
        <v>7471</v>
      </c>
      <c r="F938">
        <v>7.75</v>
      </c>
      <c r="G938" s="10">
        <v>4.9258892024508756E-4</v>
      </c>
    </row>
    <row r="939" spans="1:7" x14ac:dyDescent="0.25">
      <c r="A939" s="2" t="s">
        <v>3169</v>
      </c>
      <c r="B939" s="2">
        <v>7.6</v>
      </c>
      <c r="E939" s="4" t="s">
        <v>6564</v>
      </c>
      <c r="F939">
        <v>6.1</v>
      </c>
      <c r="G939" s="10">
        <v>1.9385757506419575E-4</v>
      </c>
    </row>
    <row r="940" spans="1:7" x14ac:dyDescent="0.25">
      <c r="A940" s="2" t="s">
        <v>488</v>
      </c>
      <c r="B940" s="2">
        <v>6.6</v>
      </c>
      <c r="E940" s="4" t="s">
        <v>3179</v>
      </c>
      <c r="F940">
        <v>6.65</v>
      </c>
      <c r="G940" s="10">
        <v>8.4534614700124719E-4</v>
      </c>
    </row>
    <row r="941" spans="1:7" x14ac:dyDescent="0.25">
      <c r="A941" s="2" t="s">
        <v>3172</v>
      </c>
      <c r="B941" s="2">
        <v>7</v>
      </c>
      <c r="E941" s="4" t="s">
        <v>10663</v>
      </c>
      <c r="F941">
        <v>4.5999999999999996</v>
      </c>
      <c r="G941" s="10">
        <v>1.4618767955660664E-4</v>
      </c>
    </row>
    <row r="942" spans="1:7" x14ac:dyDescent="0.25">
      <c r="A942" s="2" t="s">
        <v>3175</v>
      </c>
      <c r="B942" s="2">
        <v>5.7</v>
      </c>
      <c r="E942" s="4" t="s">
        <v>12133</v>
      </c>
      <c r="F942">
        <v>6.7</v>
      </c>
      <c r="G942" s="10">
        <v>2.1292553326723141E-4</v>
      </c>
    </row>
    <row r="943" spans="1:7" x14ac:dyDescent="0.25">
      <c r="A943" s="2" t="s">
        <v>3179</v>
      </c>
      <c r="B943" s="2">
        <v>8.1999999999999993</v>
      </c>
      <c r="E943" s="4" t="s">
        <v>9388</v>
      </c>
      <c r="F943">
        <v>5.4</v>
      </c>
      <c r="G943" s="10">
        <v>1.7161162382732086E-4</v>
      </c>
    </row>
    <row r="944" spans="1:7" x14ac:dyDescent="0.25">
      <c r="A944" s="2" t="s">
        <v>3074</v>
      </c>
      <c r="B944" s="2">
        <v>6.2</v>
      </c>
      <c r="E944" s="4" t="s">
        <v>13573</v>
      </c>
      <c r="F944">
        <v>4</v>
      </c>
      <c r="G944" s="10">
        <v>1.2711972135357101E-4</v>
      </c>
    </row>
    <row r="945" spans="1:7" x14ac:dyDescent="0.25">
      <c r="A945" s="2" t="s">
        <v>3186</v>
      </c>
      <c r="B945" s="2">
        <v>6.6</v>
      </c>
      <c r="E945" s="4" t="s">
        <v>11443</v>
      </c>
      <c r="F945">
        <v>7.1</v>
      </c>
      <c r="G945" s="10">
        <v>2.2563750540258851E-4</v>
      </c>
    </row>
    <row r="946" spans="1:7" x14ac:dyDescent="0.25">
      <c r="A946" s="2" t="s">
        <v>3188</v>
      </c>
      <c r="B946" s="2">
        <v>4.7</v>
      </c>
      <c r="E946" s="4" t="s">
        <v>6855</v>
      </c>
      <c r="F946">
        <v>7.8</v>
      </c>
      <c r="G946" s="10">
        <v>2.4788345663946345E-4</v>
      </c>
    </row>
    <row r="947" spans="1:7" x14ac:dyDescent="0.25">
      <c r="A947" s="2" t="s">
        <v>3192</v>
      </c>
      <c r="B947" s="2">
        <v>6.3</v>
      </c>
      <c r="E947" s="4" t="s">
        <v>10025</v>
      </c>
      <c r="F947">
        <v>5.25</v>
      </c>
      <c r="G947" s="10">
        <v>3.3368926855312388E-4</v>
      </c>
    </row>
    <row r="948" spans="1:7" x14ac:dyDescent="0.25">
      <c r="A948" s="2" t="s">
        <v>3196</v>
      </c>
      <c r="B948" s="2">
        <v>6.1</v>
      </c>
      <c r="E948" s="4" t="s">
        <v>231</v>
      </c>
      <c r="F948">
        <v>7.2</v>
      </c>
      <c r="G948" s="10">
        <v>1.6017084890549945E-3</v>
      </c>
    </row>
    <row r="949" spans="1:7" x14ac:dyDescent="0.25">
      <c r="A949" s="2" t="s">
        <v>3199</v>
      </c>
      <c r="B949" s="2">
        <v>6.7</v>
      </c>
      <c r="E949" s="4" t="s">
        <v>7440</v>
      </c>
      <c r="F949">
        <v>6.6</v>
      </c>
      <c r="G949" s="10">
        <v>4.1949508046678426E-4</v>
      </c>
    </row>
    <row r="950" spans="1:7" x14ac:dyDescent="0.25">
      <c r="A950" s="2" t="s">
        <v>1698</v>
      </c>
      <c r="B950" s="2">
        <v>6.1</v>
      </c>
      <c r="E950" s="4" t="s">
        <v>3378</v>
      </c>
      <c r="F950">
        <v>5.2750000000000004</v>
      </c>
      <c r="G950" s="10">
        <v>6.7055653014008699E-4</v>
      </c>
    </row>
    <row r="951" spans="1:7" x14ac:dyDescent="0.25">
      <c r="A951" s="2" t="s">
        <v>3208</v>
      </c>
      <c r="B951" s="2">
        <v>7</v>
      </c>
      <c r="E951" s="4" t="s">
        <v>12300</v>
      </c>
      <c r="F951">
        <v>6.5</v>
      </c>
      <c r="G951" s="10">
        <v>4.1313909439910575E-4</v>
      </c>
    </row>
    <row r="952" spans="1:7" x14ac:dyDescent="0.25">
      <c r="A952" s="2" t="s">
        <v>195</v>
      </c>
      <c r="B952" s="2">
        <v>7.4</v>
      </c>
      <c r="E952" s="4" t="s">
        <v>7793</v>
      </c>
      <c r="F952">
        <v>5.0999999999999996</v>
      </c>
      <c r="G952" s="10">
        <v>3.2415528945160598E-4</v>
      </c>
    </row>
    <row r="953" spans="1:7" x14ac:dyDescent="0.25">
      <c r="A953" s="2" t="s">
        <v>3215</v>
      </c>
      <c r="B953" s="2">
        <v>7.3</v>
      </c>
      <c r="E953" s="4" t="s">
        <v>8373</v>
      </c>
      <c r="F953">
        <v>6</v>
      </c>
      <c r="G953" s="10">
        <v>1.906795820303565E-4</v>
      </c>
    </row>
    <row r="954" spans="1:7" x14ac:dyDescent="0.25">
      <c r="A954" s="2" t="s">
        <v>3218</v>
      </c>
      <c r="B954" s="2">
        <v>5.8</v>
      </c>
      <c r="E954" s="4" t="s">
        <v>12791</v>
      </c>
      <c r="F954">
        <v>6</v>
      </c>
      <c r="G954" s="10">
        <v>1.906795820303565E-4</v>
      </c>
    </row>
    <row r="955" spans="1:7" x14ac:dyDescent="0.25">
      <c r="A955" s="2" t="s">
        <v>2336</v>
      </c>
      <c r="B955" s="2">
        <v>6.7</v>
      </c>
      <c r="E955" s="4" t="s">
        <v>13522</v>
      </c>
      <c r="F955">
        <v>7</v>
      </c>
      <c r="G955" s="10">
        <v>2.2245951236874923E-4</v>
      </c>
    </row>
    <row r="956" spans="1:7" x14ac:dyDescent="0.25">
      <c r="A956" s="2" t="s">
        <v>133</v>
      </c>
      <c r="B956" s="2">
        <v>5.8</v>
      </c>
      <c r="E956" s="4" t="s">
        <v>1053</v>
      </c>
      <c r="F956">
        <v>5.52</v>
      </c>
      <c r="G956" s="10">
        <v>8.7712607733963978E-4</v>
      </c>
    </row>
    <row r="957" spans="1:7" x14ac:dyDescent="0.25">
      <c r="A957" s="2" t="s">
        <v>471</v>
      </c>
      <c r="B957" s="2">
        <v>7.8</v>
      </c>
      <c r="E957" s="4" t="s">
        <v>8267</v>
      </c>
      <c r="F957">
        <v>6.6333333333333329</v>
      </c>
      <c r="G957" s="10">
        <v>6.3242061373401561E-4</v>
      </c>
    </row>
    <row r="958" spans="1:7" x14ac:dyDescent="0.25">
      <c r="A958" s="2" t="s">
        <v>3225</v>
      </c>
      <c r="B958" s="2">
        <v>6.6</v>
      </c>
      <c r="E958" s="4" t="s">
        <v>6747</v>
      </c>
      <c r="F958">
        <v>5.2</v>
      </c>
      <c r="G958" s="10">
        <v>1.652556377596423E-4</v>
      </c>
    </row>
    <row r="959" spans="1:7" x14ac:dyDescent="0.25">
      <c r="A959" s="2" t="s">
        <v>3229</v>
      </c>
      <c r="B959" s="2">
        <v>6.5</v>
      </c>
      <c r="E959" s="4" t="s">
        <v>5355</v>
      </c>
      <c r="F959">
        <v>4.8</v>
      </c>
      <c r="G959" s="10">
        <v>1.5254366562428517E-4</v>
      </c>
    </row>
    <row r="960" spans="1:7" x14ac:dyDescent="0.25">
      <c r="A960" s="2" t="s">
        <v>3232</v>
      </c>
      <c r="B960" s="2">
        <v>6.7</v>
      </c>
      <c r="E960" s="4" t="s">
        <v>4763</v>
      </c>
      <c r="F960">
        <v>6.2333333333333343</v>
      </c>
      <c r="G960" s="10">
        <v>5.9428469732794446E-4</v>
      </c>
    </row>
    <row r="961" spans="1:7" x14ac:dyDescent="0.25">
      <c r="A961" s="2" t="s">
        <v>1970</v>
      </c>
      <c r="B961" s="2">
        <v>7.3</v>
      </c>
      <c r="E961" s="4" t="s">
        <v>1156</v>
      </c>
      <c r="F961">
        <v>6.7</v>
      </c>
      <c r="G961" s="10">
        <v>2.1292553326723141E-4</v>
      </c>
    </row>
    <row r="962" spans="1:7" x14ac:dyDescent="0.25">
      <c r="A962" s="2" t="s">
        <v>3237</v>
      </c>
      <c r="B962" s="2">
        <v>5.8</v>
      </c>
      <c r="E962" s="4" t="s">
        <v>8733</v>
      </c>
      <c r="F962">
        <v>6.7</v>
      </c>
      <c r="G962" s="10">
        <v>2.1292553326723141E-4</v>
      </c>
    </row>
    <row r="963" spans="1:7" x14ac:dyDescent="0.25">
      <c r="A963" s="2" t="s">
        <v>3241</v>
      </c>
      <c r="B963" s="2">
        <v>5.5</v>
      </c>
      <c r="E963" s="4" t="s">
        <v>2913</v>
      </c>
      <c r="F963">
        <v>3.8</v>
      </c>
      <c r="G963" s="10">
        <v>1.2076373528589244E-4</v>
      </c>
    </row>
    <row r="964" spans="1:7" x14ac:dyDescent="0.25">
      <c r="A964" s="2" t="s">
        <v>1826</v>
      </c>
      <c r="B964" s="2">
        <v>6.3</v>
      </c>
      <c r="E964" s="4" t="s">
        <v>11181</v>
      </c>
      <c r="F964">
        <v>6.1</v>
      </c>
      <c r="G964" s="10">
        <v>1.9385757506419575E-4</v>
      </c>
    </row>
    <row r="965" spans="1:7" x14ac:dyDescent="0.25">
      <c r="A965" s="2" t="s">
        <v>3074</v>
      </c>
      <c r="B965" s="2">
        <v>7.4</v>
      </c>
      <c r="E965" s="4" t="s">
        <v>5021</v>
      </c>
      <c r="F965">
        <v>2.6</v>
      </c>
      <c r="G965" s="10">
        <v>3.305112755192846E-4</v>
      </c>
    </row>
    <row r="966" spans="1:7" x14ac:dyDescent="0.25">
      <c r="A966" s="2" t="s">
        <v>1659</v>
      </c>
      <c r="B966" s="2">
        <v>5.9</v>
      </c>
      <c r="E966" s="4" t="s">
        <v>13855</v>
      </c>
      <c r="F966">
        <v>7.6</v>
      </c>
      <c r="G966" s="10">
        <v>2.4152747057178489E-4</v>
      </c>
    </row>
    <row r="967" spans="1:7" x14ac:dyDescent="0.25">
      <c r="A967" s="2" t="s">
        <v>3251</v>
      </c>
      <c r="B967" s="2">
        <v>6.2</v>
      </c>
      <c r="E967" s="4" t="s">
        <v>7154</v>
      </c>
      <c r="F967">
        <v>7.2</v>
      </c>
      <c r="G967" s="10">
        <v>2.2881549843642779E-4</v>
      </c>
    </row>
    <row r="968" spans="1:7" x14ac:dyDescent="0.25">
      <c r="A968" s="2" t="s">
        <v>3254</v>
      </c>
      <c r="B968" s="2">
        <v>5.9</v>
      </c>
      <c r="E968" s="4" t="s">
        <v>13533</v>
      </c>
      <c r="F968">
        <v>6.9</v>
      </c>
      <c r="G968" s="10">
        <v>2.1928151933490997E-4</v>
      </c>
    </row>
    <row r="969" spans="1:7" x14ac:dyDescent="0.25">
      <c r="A969" s="2" t="s">
        <v>3257</v>
      </c>
      <c r="B969" s="2">
        <v>6.5</v>
      </c>
      <c r="E969" s="4" t="s">
        <v>4910</v>
      </c>
      <c r="F969">
        <v>7.2</v>
      </c>
      <c r="G969" s="10">
        <v>1.3728929906185669E-3</v>
      </c>
    </row>
    <row r="970" spans="1:7" x14ac:dyDescent="0.25">
      <c r="A970" s="2" t="s">
        <v>3261</v>
      </c>
      <c r="B970" s="2">
        <v>4.4000000000000004</v>
      </c>
      <c r="E970" s="4" t="s">
        <v>11506</v>
      </c>
      <c r="F970">
        <v>5.8</v>
      </c>
      <c r="G970" s="10">
        <v>3.6864719192535587E-4</v>
      </c>
    </row>
    <row r="971" spans="1:7" x14ac:dyDescent="0.25">
      <c r="A971" s="2" t="s">
        <v>3047</v>
      </c>
      <c r="B971" s="2">
        <v>3.5</v>
      </c>
      <c r="E971" s="4" t="s">
        <v>14032</v>
      </c>
      <c r="F971">
        <v>4</v>
      </c>
      <c r="G971" s="10">
        <v>1.2711972135357101E-4</v>
      </c>
    </row>
    <row r="972" spans="1:7" x14ac:dyDescent="0.25">
      <c r="A972" s="2" t="s">
        <v>3267</v>
      </c>
      <c r="B972" s="2">
        <v>6.6</v>
      </c>
      <c r="E972" s="4" t="s">
        <v>8777</v>
      </c>
      <c r="F972">
        <v>4.8</v>
      </c>
      <c r="G972" s="10">
        <v>1.5254366562428517E-4</v>
      </c>
    </row>
    <row r="973" spans="1:7" x14ac:dyDescent="0.25">
      <c r="A973" s="2" t="s">
        <v>2105</v>
      </c>
      <c r="B973" s="2">
        <v>6</v>
      </c>
      <c r="E973" s="4" t="s">
        <v>8513</v>
      </c>
      <c r="F973">
        <v>6.6749999999999998</v>
      </c>
      <c r="G973" s="10">
        <v>8.4852414003508631E-4</v>
      </c>
    </row>
    <row r="974" spans="1:7" x14ac:dyDescent="0.25">
      <c r="A974" s="2" t="s">
        <v>3179</v>
      </c>
      <c r="B974" s="2">
        <v>6.4</v>
      </c>
      <c r="E974" s="4" t="s">
        <v>3172</v>
      </c>
      <c r="F974">
        <v>6.4749999999999988</v>
      </c>
      <c r="G974" s="10">
        <v>1.6462003915287441E-3</v>
      </c>
    </row>
    <row r="975" spans="1:7" x14ac:dyDescent="0.25">
      <c r="A975" s="2" t="s">
        <v>58</v>
      </c>
      <c r="B975" s="2">
        <v>6.5</v>
      </c>
      <c r="E975" s="4" t="s">
        <v>12364</v>
      </c>
      <c r="F975">
        <v>4.5999999999999996</v>
      </c>
      <c r="G975" s="10">
        <v>1.4618767955660664E-4</v>
      </c>
    </row>
    <row r="976" spans="1:7" x14ac:dyDescent="0.25">
      <c r="A976" s="2" t="s">
        <v>3278</v>
      </c>
      <c r="B976" s="2">
        <v>4.3</v>
      </c>
      <c r="E976" s="4" t="s">
        <v>3067</v>
      </c>
      <c r="F976">
        <v>6.0250000000000004</v>
      </c>
      <c r="G976" s="10">
        <v>7.6589632115526532E-4</v>
      </c>
    </row>
    <row r="977" spans="1:7" x14ac:dyDescent="0.25">
      <c r="A977" s="2" t="s">
        <v>2912</v>
      </c>
      <c r="B977" s="2">
        <v>4.2</v>
      </c>
      <c r="E977" s="4" t="s">
        <v>8751</v>
      </c>
      <c r="F977">
        <v>6.35</v>
      </c>
      <c r="G977" s="10">
        <v>8.0721023059517581E-4</v>
      </c>
    </row>
    <row r="978" spans="1:7" x14ac:dyDescent="0.25">
      <c r="A978" s="2" t="s">
        <v>2336</v>
      </c>
      <c r="B978" s="2">
        <v>6.5</v>
      </c>
      <c r="E978" s="4" t="s">
        <v>10252</v>
      </c>
      <c r="F978">
        <v>7</v>
      </c>
      <c r="G978" s="10">
        <v>2.2245951236874923E-4</v>
      </c>
    </row>
    <row r="979" spans="1:7" x14ac:dyDescent="0.25">
      <c r="A979" s="2" t="s">
        <v>3286</v>
      </c>
      <c r="B979" s="2">
        <v>6.1</v>
      </c>
      <c r="E979" s="4" t="s">
        <v>10937</v>
      </c>
      <c r="F979">
        <v>8.4</v>
      </c>
      <c r="G979" s="10">
        <v>2.6695141484249908E-4</v>
      </c>
    </row>
    <row r="980" spans="1:7" x14ac:dyDescent="0.25">
      <c r="A980" s="2" t="s">
        <v>715</v>
      </c>
      <c r="B980" s="2">
        <v>6.3</v>
      </c>
      <c r="E980" s="4" t="s">
        <v>1285</v>
      </c>
      <c r="F980">
        <v>6.4875000000000007</v>
      </c>
      <c r="G980" s="10">
        <v>1.6493783845625838E-3</v>
      </c>
    </row>
    <row r="981" spans="1:7" x14ac:dyDescent="0.25">
      <c r="A981" s="2" t="s">
        <v>3292</v>
      </c>
      <c r="B981" s="2">
        <v>6.2</v>
      </c>
      <c r="E981" s="4" t="s">
        <v>2546</v>
      </c>
      <c r="F981">
        <v>6.7333333333333334</v>
      </c>
      <c r="G981" s="10">
        <v>6.4195459283553351E-4</v>
      </c>
    </row>
    <row r="982" spans="1:7" x14ac:dyDescent="0.25">
      <c r="A982" s="2" t="s">
        <v>2454</v>
      </c>
      <c r="B982" s="2">
        <v>5.9</v>
      </c>
      <c r="E982" s="4" t="s">
        <v>5096</v>
      </c>
      <c r="F982">
        <v>6.3</v>
      </c>
      <c r="G982" s="10">
        <v>2.0021356113187431E-4</v>
      </c>
    </row>
    <row r="983" spans="1:7" x14ac:dyDescent="0.25">
      <c r="A983" s="2" t="s">
        <v>3299</v>
      </c>
      <c r="B983" s="2">
        <v>5.9</v>
      </c>
      <c r="E983" s="4" t="s">
        <v>1552</v>
      </c>
      <c r="F983">
        <v>7.2750000000000004</v>
      </c>
      <c r="G983" s="10">
        <v>9.2479597284722906E-4</v>
      </c>
    </row>
    <row r="984" spans="1:7" x14ac:dyDescent="0.25">
      <c r="A984" s="2" t="s">
        <v>868</v>
      </c>
      <c r="B984" s="2">
        <v>6.5</v>
      </c>
      <c r="E984" s="4" t="s">
        <v>9835</v>
      </c>
      <c r="F984">
        <v>6.5</v>
      </c>
      <c r="G984" s="10">
        <v>2.0656954719955287E-4</v>
      </c>
    </row>
    <row r="985" spans="1:7" x14ac:dyDescent="0.25">
      <c r="A985" s="2" t="s">
        <v>2336</v>
      </c>
      <c r="B985" s="2">
        <v>6.4</v>
      </c>
      <c r="E985" s="4" t="s">
        <v>13394</v>
      </c>
      <c r="F985">
        <v>7.5500000000000007</v>
      </c>
      <c r="G985" s="10">
        <v>4.7987694810973055E-4</v>
      </c>
    </row>
    <row r="986" spans="1:7" x14ac:dyDescent="0.25">
      <c r="A986" s="2" t="s">
        <v>1207</v>
      </c>
      <c r="B986" s="2">
        <v>6.5</v>
      </c>
      <c r="E986" s="4" t="s">
        <v>4614</v>
      </c>
      <c r="F986">
        <v>7.4666666666666659</v>
      </c>
      <c r="G986" s="10">
        <v>7.1187043957999748E-4</v>
      </c>
    </row>
    <row r="987" spans="1:7" x14ac:dyDescent="0.25">
      <c r="A987" s="2" t="s">
        <v>3309</v>
      </c>
      <c r="B987" s="2">
        <v>5.7</v>
      </c>
      <c r="E987" s="4" t="s">
        <v>4145</v>
      </c>
      <c r="F987">
        <v>6.2666666666666666</v>
      </c>
      <c r="G987" s="10">
        <v>5.9746269036178368E-4</v>
      </c>
    </row>
    <row r="988" spans="1:7" x14ac:dyDescent="0.25">
      <c r="A988" s="2" t="s">
        <v>416</v>
      </c>
      <c r="B988" s="2">
        <v>8</v>
      </c>
      <c r="E988" s="4" t="s">
        <v>6288</v>
      </c>
      <c r="F988">
        <v>6.5</v>
      </c>
      <c r="G988" s="10">
        <v>4.1313909439910575E-4</v>
      </c>
    </row>
    <row r="989" spans="1:7" x14ac:dyDescent="0.25">
      <c r="A989" s="2" t="s">
        <v>3316</v>
      </c>
      <c r="B989" s="2">
        <v>7.3</v>
      </c>
      <c r="E989" s="4" t="s">
        <v>4655</v>
      </c>
      <c r="F989">
        <v>7</v>
      </c>
      <c r="G989" s="10">
        <v>4.4491902473749845E-4</v>
      </c>
    </row>
    <row r="990" spans="1:7" x14ac:dyDescent="0.25">
      <c r="A990" s="2" t="s">
        <v>1495</v>
      </c>
      <c r="B990" s="2">
        <v>6.7</v>
      </c>
      <c r="E990" s="4" t="s">
        <v>2618</v>
      </c>
      <c r="F990">
        <v>7.3400000000000007</v>
      </c>
      <c r="G990" s="10">
        <v>1.1663234434190139E-3</v>
      </c>
    </row>
    <row r="991" spans="1:7" x14ac:dyDescent="0.25">
      <c r="A991" s="2" t="s">
        <v>2931</v>
      </c>
      <c r="B991" s="2">
        <v>7.5</v>
      </c>
      <c r="E991" s="4" t="s">
        <v>4281</v>
      </c>
      <c r="F991">
        <v>6.5500000000000007</v>
      </c>
      <c r="G991" s="10">
        <v>4.1631708743294503E-4</v>
      </c>
    </row>
    <row r="992" spans="1:7" x14ac:dyDescent="0.25">
      <c r="A992" s="2" t="s">
        <v>2781</v>
      </c>
      <c r="B992" s="2">
        <v>5.4</v>
      </c>
      <c r="E992" s="4" t="s">
        <v>5146</v>
      </c>
      <c r="F992">
        <v>6.85</v>
      </c>
      <c r="G992" s="10">
        <v>4.3538504563598061E-4</v>
      </c>
    </row>
    <row r="993" spans="1:7" x14ac:dyDescent="0.25">
      <c r="A993" s="2" t="s">
        <v>3172</v>
      </c>
      <c r="B993" s="2">
        <v>6.6</v>
      </c>
      <c r="E993" s="4" t="s">
        <v>12376</v>
      </c>
      <c r="F993">
        <v>5.9</v>
      </c>
      <c r="G993" s="10">
        <v>1.8750158899651721E-4</v>
      </c>
    </row>
    <row r="994" spans="1:7" x14ac:dyDescent="0.25">
      <c r="A994" s="2" t="s">
        <v>3327</v>
      </c>
      <c r="B994" s="2">
        <v>7.7</v>
      </c>
      <c r="E994" s="4" t="s">
        <v>11822</v>
      </c>
      <c r="F994">
        <v>4.5999999999999996</v>
      </c>
      <c r="G994" s="10">
        <v>1.4618767955660664E-4</v>
      </c>
    </row>
    <row r="995" spans="1:7" x14ac:dyDescent="0.25">
      <c r="A995" s="2" t="s">
        <v>3330</v>
      </c>
      <c r="B995" s="2">
        <v>5.8</v>
      </c>
      <c r="E995" s="4" t="s">
        <v>10686</v>
      </c>
      <c r="F995">
        <v>5.8</v>
      </c>
      <c r="G995" s="10">
        <v>1.8432359596267793E-4</v>
      </c>
    </row>
    <row r="996" spans="1:7" x14ac:dyDescent="0.25">
      <c r="A996" s="2" t="s">
        <v>1289</v>
      </c>
      <c r="B996" s="2">
        <v>6.4</v>
      </c>
      <c r="E996" s="4" t="s">
        <v>291</v>
      </c>
      <c r="F996">
        <v>6.2</v>
      </c>
      <c r="G996" s="10">
        <v>1.9703556809803503E-4</v>
      </c>
    </row>
    <row r="997" spans="1:7" x14ac:dyDescent="0.25">
      <c r="A997" s="2" t="s">
        <v>3336</v>
      </c>
      <c r="B997" s="2">
        <v>5.6</v>
      </c>
      <c r="E997" s="4" t="s">
        <v>6992</v>
      </c>
      <c r="F997">
        <v>5.5</v>
      </c>
      <c r="G997" s="10">
        <v>1.7478961686116012E-4</v>
      </c>
    </row>
    <row r="998" spans="1:7" x14ac:dyDescent="0.25">
      <c r="A998" s="2" t="s">
        <v>3339</v>
      </c>
      <c r="B998" s="2">
        <v>6</v>
      </c>
      <c r="E998" s="4" t="s">
        <v>8708</v>
      </c>
      <c r="F998">
        <v>5.2</v>
      </c>
      <c r="G998" s="10">
        <v>1.652556377596423E-4</v>
      </c>
    </row>
    <row r="999" spans="1:7" x14ac:dyDescent="0.25">
      <c r="A999" s="2" t="s">
        <v>3342</v>
      </c>
      <c r="B999" s="2">
        <v>6.2</v>
      </c>
      <c r="E999" s="4" t="s">
        <v>4191</v>
      </c>
      <c r="F999">
        <v>5.7</v>
      </c>
      <c r="G999" s="10">
        <v>1.8114560292883868E-4</v>
      </c>
    </row>
    <row r="1000" spans="1:7" x14ac:dyDescent="0.25">
      <c r="A1000" s="2" t="s">
        <v>3345</v>
      </c>
      <c r="B1000" s="2">
        <v>5.9</v>
      </c>
      <c r="E1000" s="4" t="s">
        <v>7027</v>
      </c>
      <c r="F1000">
        <v>7.2</v>
      </c>
      <c r="G1000" s="10">
        <v>9.1526199374571116E-4</v>
      </c>
    </row>
    <row r="1001" spans="1:7" x14ac:dyDescent="0.25">
      <c r="A1001" s="2" t="s">
        <v>397</v>
      </c>
      <c r="B1001" s="2">
        <v>5.0999999999999996</v>
      </c>
      <c r="E1001" s="4" t="s">
        <v>5791</v>
      </c>
      <c r="F1001">
        <v>6.6</v>
      </c>
      <c r="G1001" s="10">
        <v>2.0974754023339213E-4</v>
      </c>
    </row>
    <row r="1002" spans="1:7" x14ac:dyDescent="0.25">
      <c r="A1002" s="2" t="s">
        <v>360</v>
      </c>
      <c r="B1002" s="2">
        <v>6.8</v>
      </c>
      <c r="E1002" s="4" t="s">
        <v>6282</v>
      </c>
      <c r="F1002">
        <v>6.85</v>
      </c>
      <c r="G1002" s="10">
        <v>8.7077009127196122E-4</v>
      </c>
    </row>
    <row r="1003" spans="1:7" x14ac:dyDescent="0.25">
      <c r="A1003" s="2" t="s">
        <v>1135</v>
      </c>
      <c r="B1003" s="2">
        <v>6</v>
      </c>
      <c r="E1003" s="4" t="s">
        <v>5386</v>
      </c>
      <c r="F1003">
        <v>6.3666666666666671</v>
      </c>
      <c r="G1003" s="10">
        <v>6.0699666946330158E-4</v>
      </c>
    </row>
    <row r="1004" spans="1:7" x14ac:dyDescent="0.25">
      <c r="A1004" s="2" t="s">
        <v>2950</v>
      </c>
      <c r="B1004" s="2">
        <v>5.0999999999999996</v>
      </c>
      <c r="E1004" s="4" t="s">
        <v>12715</v>
      </c>
      <c r="F1004">
        <v>5.4</v>
      </c>
      <c r="G1004" s="10">
        <v>1.7161162382732086E-4</v>
      </c>
    </row>
    <row r="1005" spans="1:7" x14ac:dyDescent="0.25">
      <c r="A1005" s="2" t="s">
        <v>2834</v>
      </c>
      <c r="B1005" s="2">
        <v>5.8</v>
      </c>
      <c r="E1005" s="4" t="s">
        <v>5911</v>
      </c>
      <c r="F1005">
        <v>4.0999999999999996</v>
      </c>
      <c r="G1005" s="10">
        <v>1.3029771438741026E-4</v>
      </c>
    </row>
    <row r="1006" spans="1:7" x14ac:dyDescent="0.25">
      <c r="A1006" s="2" t="s">
        <v>3359</v>
      </c>
      <c r="B1006" s="2">
        <v>6.2</v>
      </c>
      <c r="E1006" s="4" t="s">
        <v>11886</v>
      </c>
      <c r="F1006">
        <v>8.1</v>
      </c>
      <c r="G1006" s="10">
        <v>2.5741743574098124E-4</v>
      </c>
    </row>
    <row r="1007" spans="1:7" x14ac:dyDescent="0.25">
      <c r="A1007" s="2" t="s">
        <v>3364</v>
      </c>
      <c r="B1007" s="2">
        <v>6.4</v>
      </c>
      <c r="E1007" s="4" t="s">
        <v>8111</v>
      </c>
      <c r="F1007">
        <v>8.1</v>
      </c>
      <c r="G1007" s="10">
        <v>2.5741743574098124E-4</v>
      </c>
    </row>
    <row r="1008" spans="1:7" x14ac:dyDescent="0.25">
      <c r="A1008" s="2" t="s">
        <v>1376</v>
      </c>
      <c r="B1008" s="2">
        <v>4.8</v>
      </c>
      <c r="E1008" s="4" t="s">
        <v>10993</v>
      </c>
      <c r="F1008">
        <v>4.5</v>
      </c>
      <c r="G1008" s="10">
        <v>1.4300968652276736E-4</v>
      </c>
    </row>
    <row r="1009" spans="1:7" x14ac:dyDescent="0.25">
      <c r="A1009" s="2" t="s">
        <v>3367</v>
      </c>
      <c r="B1009" s="2">
        <v>4.9000000000000004</v>
      </c>
      <c r="E1009" s="4" t="s">
        <v>4319</v>
      </c>
      <c r="F1009">
        <v>6</v>
      </c>
      <c r="G1009" s="10">
        <v>1.906795820303565E-4</v>
      </c>
    </row>
    <row r="1010" spans="1:7" x14ac:dyDescent="0.25">
      <c r="A1010" s="2" t="s">
        <v>1959</v>
      </c>
      <c r="B1010" s="2">
        <v>5.6</v>
      </c>
      <c r="E1010" s="4" t="s">
        <v>12925</v>
      </c>
      <c r="F1010">
        <v>6.5</v>
      </c>
      <c r="G1010" s="10">
        <v>2.0656954719955287E-4</v>
      </c>
    </row>
    <row r="1011" spans="1:7" x14ac:dyDescent="0.25">
      <c r="A1011" s="2" t="s">
        <v>3373</v>
      </c>
      <c r="B1011" s="2">
        <v>5.5</v>
      </c>
      <c r="E1011" s="4" t="s">
        <v>618</v>
      </c>
      <c r="F1011">
        <v>7.3</v>
      </c>
      <c r="G1011" s="10">
        <v>2.3199349147026704E-4</v>
      </c>
    </row>
    <row r="1012" spans="1:7" x14ac:dyDescent="0.25">
      <c r="A1012" s="2" t="s">
        <v>2185</v>
      </c>
      <c r="B1012" s="2">
        <v>3.7</v>
      </c>
      <c r="E1012" s="4" t="s">
        <v>10437</v>
      </c>
      <c r="F1012">
        <v>6.8</v>
      </c>
      <c r="G1012" s="10">
        <v>2.1610352630107069E-4</v>
      </c>
    </row>
    <row r="1013" spans="1:7" x14ac:dyDescent="0.25">
      <c r="A1013" s="2" t="s">
        <v>3378</v>
      </c>
      <c r="B1013" s="2">
        <v>5.9</v>
      </c>
      <c r="E1013" s="4" t="s">
        <v>4714</v>
      </c>
      <c r="F1013">
        <v>6.3</v>
      </c>
      <c r="G1013" s="10">
        <v>2.0021356113187431E-4</v>
      </c>
    </row>
    <row r="1014" spans="1:7" x14ac:dyDescent="0.25">
      <c r="A1014" s="2" t="s">
        <v>1348</v>
      </c>
      <c r="B1014" s="2">
        <v>6.3</v>
      </c>
      <c r="E1014" s="4" t="s">
        <v>5778</v>
      </c>
      <c r="F1014">
        <v>6.8</v>
      </c>
      <c r="G1014" s="10">
        <v>2.1610352630107069E-4</v>
      </c>
    </row>
    <row r="1015" spans="1:7" x14ac:dyDescent="0.25">
      <c r="A1015" s="2" t="s">
        <v>3385</v>
      </c>
      <c r="B1015" s="2">
        <v>7.4</v>
      </c>
      <c r="E1015" s="4" t="s">
        <v>10306</v>
      </c>
      <c r="F1015">
        <v>7.1</v>
      </c>
      <c r="G1015" s="10">
        <v>4.5127501080517702E-4</v>
      </c>
    </row>
    <row r="1016" spans="1:7" x14ac:dyDescent="0.25">
      <c r="A1016" s="2" t="s">
        <v>1005</v>
      </c>
      <c r="B1016" s="2">
        <v>7.6</v>
      </c>
      <c r="E1016" s="4" t="s">
        <v>9115</v>
      </c>
      <c r="F1016">
        <v>7.1</v>
      </c>
      <c r="G1016" s="10">
        <v>2.2563750540258851E-4</v>
      </c>
    </row>
    <row r="1017" spans="1:7" x14ac:dyDescent="0.25">
      <c r="A1017" s="2" t="s">
        <v>270</v>
      </c>
      <c r="B1017" s="2">
        <v>8.3000000000000007</v>
      </c>
      <c r="E1017" s="4" t="s">
        <v>13427</v>
      </c>
      <c r="F1017">
        <v>7.2</v>
      </c>
      <c r="G1017" s="10">
        <v>2.2881549843642779E-4</v>
      </c>
    </row>
    <row r="1018" spans="1:7" x14ac:dyDescent="0.25">
      <c r="A1018" s="2" t="s">
        <v>639</v>
      </c>
      <c r="B1018" s="2">
        <v>6.6</v>
      </c>
      <c r="E1018" s="4" t="s">
        <v>9786</v>
      </c>
      <c r="F1018">
        <v>7.6</v>
      </c>
      <c r="G1018" s="10">
        <v>2.4152747057178489E-4</v>
      </c>
    </row>
    <row r="1019" spans="1:7" x14ac:dyDescent="0.25">
      <c r="A1019" s="2" t="s">
        <v>918</v>
      </c>
      <c r="B1019" s="2">
        <v>6.9</v>
      </c>
      <c r="E1019" s="4" t="s">
        <v>10281</v>
      </c>
      <c r="F1019">
        <v>6.2</v>
      </c>
      <c r="G1019" s="10">
        <v>1.9703556809803503E-4</v>
      </c>
    </row>
    <row r="1020" spans="1:7" x14ac:dyDescent="0.25">
      <c r="A1020" s="2" t="s">
        <v>801</v>
      </c>
      <c r="B1020" s="2">
        <v>6.7</v>
      </c>
      <c r="E1020" s="4" t="s">
        <v>11870</v>
      </c>
      <c r="F1020">
        <v>3.4</v>
      </c>
      <c r="G1020" s="10">
        <v>1.0805176315053535E-4</v>
      </c>
    </row>
    <row r="1021" spans="1:7" x14ac:dyDescent="0.25">
      <c r="A1021" s="2" t="s">
        <v>471</v>
      </c>
      <c r="B1021" s="2">
        <v>6.8</v>
      </c>
      <c r="E1021" s="4" t="s">
        <v>4132</v>
      </c>
      <c r="F1021">
        <v>5</v>
      </c>
      <c r="G1021" s="10">
        <v>3.1779930338392747E-4</v>
      </c>
    </row>
    <row r="1022" spans="1:7" x14ac:dyDescent="0.25">
      <c r="A1022" s="2" t="s">
        <v>3404</v>
      </c>
      <c r="B1022" s="2">
        <v>4.5999999999999996</v>
      </c>
      <c r="E1022" s="4" t="s">
        <v>11508</v>
      </c>
      <c r="F1022">
        <v>7.3</v>
      </c>
      <c r="G1022" s="10">
        <v>2.3199349147026704E-4</v>
      </c>
    </row>
    <row r="1023" spans="1:7" x14ac:dyDescent="0.25">
      <c r="A1023" s="2" t="s">
        <v>2612</v>
      </c>
      <c r="B1023" s="2">
        <v>7.1</v>
      </c>
      <c r="E1023" s="4" t="s">
        <v>6067</v>
      </c>
      <c r="F1023">
        <v>6.7</v>
      </c>
      <c r="G1023" s="10">
        <v>2.1292553326723141E-4</v>
      </c>
    </row>
    <row r="1024" spans="1:7" x14ac:dyDescent="0.25">
      <c r="A1024" s="2" t="s">
        <v>1528</v>
      </c>
      <c r="B1024" s="2">
        <v>6.4</v>
      </c>
      <c r="E1024" s="4" t="s">
        <v>1995</v>
      </c>
      <c r="F1024">
        <v>6.4333333333333336</v>
      </c>
      <c r="G1024" s="10">
        <v>6.1335265553098004E-4</v>
      </c>
    </row>
    <row r="1025" spans="1:7" x14ac:dyDescent="0.25">
      <c r="A1025" s="2" t="s">
        <v>1995</v>
      </c>
      <c r="B1025" s="2">
        <v>6.4</v>
      </c>
      <c r="E1025" s="4" t="s">
        <v>2873</v>
      </c>
      <c r="F1025">
        <v>6.0333333333333323</v>
      </c>
      <c r="G1025" s="10">
        <v>5.7521673912490866E-4</v>
      </c>
    </row>
    <row r="1026" spans="1:7" x14ac:dyDescent="0.25">
      <c r="A1026" s="2" t="s">
        <v>2752</v>
      </c>
      <c r="B1026" s="2">
        <v>7.4</v>
      </c>
      <c r="E1026" s="4" t="s">
        <v>10154</v>
      </c>
      <c r="F1026">
        <v>5.95</v>
      </c>
      <c r="G1026" s="10">
        <v>3.7818117102687371E-4</v>
      </c>
    </row>
    <row r="1027" spans="1:7" x14ac:dyDescent="0.25">
      <c r="A1027" s="2" t="s">
        <v>940</v>
      </c>
      <c r="B1027" s="2">
        <v>6.4</v>
      </c>
      <c r="E1027" s="4" t="s">
        <v>7369</v>
      </c>
      <c r="F1027">
        <v>4.5</v>
      </c>
      <c r="G1027" s="10">
        <v>1.4300968652276736E-4</v>
      </c>
    </row>
    <row r="1028" spans="1:7" x14ac:dyDescent="0.25">
      <c r="A1028" s="2" t="s">
        <v>2644</v>
      </c>
      <c r="B1028" s="2">
        <v>6</v>
      </c>
      <c r="E1028" s="4" t="s">
        <v>6470</v>
      </c>
      <c r="F1028">
        <v>6.4</v>
      </c>
      <c r="G1028" s="10">
        <v>2.0339155416571359E-4</v>
      </c>
    </row>
    <row r="1029" spans="1:7" x14ac:dyDescent="0.25">
      <c r="A1029" s="2" t="s">
        <v>3020</v>
      </c>
      <c r="B1029" s="2">
        <v>6.5</v>
      </c>
      <c r="E1029" s="4" t="s">
        <v>6131</v>
      </c>
      <c r="F1029">
        <v>6.65</v>
      </c>
      <c r="G1029" s="10">
        <v>4.2267307350062359E-4</v>
      </c>
    </row>
    <row r="1030" spans="1:7" x14ac:dyDescent="0.25">
      <c r="A1030" s="2" t="s">
        <v>940</v>
      </c>
      <c r="B1030" s="2">
        <v>7.8</v>
      </c>
      <c r="E1030" s="4" t="s">
        <v>7348</v>
      </c>
      <c r="F1030">
        <v>4.4000000000000004</v>
      </c>
      <c r="G1030" s="10">
        <v>1.398316934889281E-4</v>
      </c>
    </row>
    <row r="1031" spans="1:7" x14ac:dyDescent="0.25">
      <c r="A1031" s="2" t="s">
        <v>3433</v>
      </c>
      <c r="B1031" s="2">
        <v>6</v>
      </c>
      <c r="E1031" s="4" t="s">
        <v>9446</v>
      </c>
      <c r="F1031">
        <v>5.6</v>
      </c>
      <c r="G1031" s="10">
        <v>1.7796760989499937E-4</v>
      </c>
    </row>
    <row r="1032" spans="1:7" x14ac:dyDescent="0.25">
      <c r="A1032" s="2" t="s">
        <v>1005</v>
      </c>
      <c r="B1032" s="2">
        <v>7</v>
      </c>
      <c r="E1032" s="4" t="s">
        <v>8008</v>
      </c>
      <c r="F1032">
        <v>6.1</v>
      </c>
      <c r="G1032" s="10">
        <v>1.9385757506419575E-4</v>
      </c>
    </row>
    <row r="1033" spans="1:7" x14ac:dyDescent="0.25">
      <c r="A1033" s="2" t="s">
        <v>1376</v>
      </c>
      <c r="B1033" s="2">
        <v>6</v>
      </c>
      <c r="E1033" s="4" t="s">
        <v>11155</v>
      </c>
      <c r="F1033">
        <v>6.75</v>
      </c>
      <c r="G1033" s="10">
        <v>4.290290595683021E-4</v>
      </c>
    </row>
    <row r="1034" spans="1:7" x14ac:dyDescent="0.25">
      <c r="A1034" s="2" t="s">
        <v>3441</v>
      </c>
      <c r="B1034" s="2">
        <v>7.8</v>
      </c>
      <c r="E1034" s="4" t="s">
        <v>10852</v>
      </c>
      <c r="F1034">
        <v>7.8</v>
      </c>
      <c r="G1034" s="10">
        <v>2.4788345663946345E-4</v>
      </c>
    </row>
    <row r="1035" spans="1:7" x14ac:dyDescent="0.25">
      <c r="A1035" s="2" t="s">
        <v>1098</v>
      </c>
      <c r="B1035" s="2">
        <v>6.1</v>
      </c>
      <c r="E1035" s="4" t="s">
        <v>10383</v>
      </c>
      <c r="F1035">
        <v>4.5</v>
      </c>
      <c r="G1035" s="10">
        <v>1.4300968652276736E-4</v>
      </c>
    </row>
    <row r="1036" spans="1:7" x14ac:dyDescent="0.25">
      <c r="A1036" s="2" t="s">
        <v>868</v>
      </c>
      <c r="B1036" s="2">
        <v>6.8</v>
      </c>
      <c r="E1036" s="4" t="s">
        <v>14022</v>
      </c>
      <c r="F1036">
        <v>7.4</v>
      </c>
      <c r="G1036" s="10">
        <v>2.3517148450410635E-4</v>
      </c>
    </row>
    <row r="1037" spans="1:7" x14ac:dyDescent="0.25">
      <c r="A1037" s="2" t="s">
        <v>3455</v>
      </c>
      <c r="B1037" s="2">
        <v>6.4</v>
      </c>
      <c r="E1037" s="4" t="s">
        <v>7449</v>
      </c>
      <c r="F1037">
        <v>5.3</v>
      </c>
      <c r="G1037" s="10">
        <v>1.6843363079348155E-4</v>
      </c>
    </row>
    <row r="1038" spans="1:7" x14ac:dyDescent="0.25">
      <c r="A1038" s="2" t="s">
        <v>3459</v>
      </c>
      <c r="B1038" s="2">
        <v>7.7</v>
      </c>
      <c r="E1038" s="4" t="s">
        <v>6455</v>
      </c>
      <c r="F1038">
        <v>6.4</v>
      </c>
      <c r="G1038" s="10">
        <v>2.0339155416571359E-4</v>
      </c>
    </row>
    <row r="1039" spans="1:7" x14ac:dyDescent="0.25">
      <c r="A1039" s="2" t="s">
        <v>3461</v>
      </c>
      <c r="B1039" s="2">
        <v>8.1</v>
      </c>
      <c r="E1039" s="4" t="s">
        <v>3009</v>
      </c>
      <c r="F1039">
        <v>5.4499999999999993</v>
      </c>
      <c r="G1039" s="10">
        <v>3.464012406884809E-4</v>
      </c>
    </row>
    <row r="1040" spans="1:7" x14ac:dyDescent="0.25">
      <c r="A1040" s="2" t="s">
        <v>3468</v>
      </c>
      <c r="B1040" s="2">
        <v>4.5</v>
      </c>
      <c r="E1040" s="4" t="s">
        <v>7194</v>
      </c>
      <c r="F1040">
        <v>3</v>
      </c>
      <c r="G1040" s="10">
        <v>9.5339791015178248E-5</v>
      </c>
    </row>
    <row r="1041" spans="1:7" x14ac:dyDescent="0.25">
      <c r="A1041" s="2" t="s">
        <v>3470</v>
      </c>
      <c r="B1041" s="2">
        <v>5.8</v>
      </c>
      <c r="E1041" s="4" t="s">
        <v>8689</v>
      </c>
      <c r="F1041">
        <v>7</v>
      </c>
      <c r="G1041" s="10">
        <v>2.2245951236874923E-4</v>
      </c>
    </row>
    <row r="1042" spans="1:7" x14ac:dyDescent="0.25">
      <c r="A1042" s="2" t="s">
        <v>3474</v>
      </c>
      <c r="B1042" s="2">
        <v>6.3</v>
      </c>
      <c r="E1042" s="4" t="s">
        <v>8932</v>
      </c>
      <c r="F1042">
        <v>5.2</v>
      </c>
      <c r="G1042" s="10">
        <v>1.652556377596423E-4</v>
      </c>
    </row>
    <row r="1043" spans="1:7" x14ac:dyDescent="0.25">
      <c r="A1043" s="2" t="s">
        <v>3167</v>
      </c>
      <c r="B1043" s="2">
        <v>5.7</v>
      </c>
      <c r="E1043" s="4" t="s">
        <v>11675</v>
      </c>
      <c r="F1043">
        <v>7.5</v>
      </c>
      <c r="G1043" s="10">
        <v>2.3834947753794561E-4</v>
      </c>
    </row>
    <row r="1044" spans="1:7" x14ac:dyDescent="0.25">
      <c r="A1044" s="2" t="s">
        <v>45</v>
      </c>
      <c r="B1044" s="2">
        <v>7.2</v>
      </c>
      <c r="E1044" s="4" t="s">
        <v>10750</v>
      </c>
      <c r="F1044">
        <v>6.5</v>
      </c>
      <c r="G1044" s="10">
        <v>2.0656954719955287E-4</v>
      </c>
    </row>
    <row r="1045" spans="1:7" x14ac:dyDescent="0.25">
      <c r="A1045" s="2" t="s">
        <v>2145</v>
      </c>
      <c r="B1045" s="2">
        <v>7.6</v>
      </c>
      <c r="E1045" s="4" t="s">
        <v>3339</v>
      </c>
      <c r="F1045">
        <v>6.3000000000000007</v>
      </c>
      <c r="G1045" s="10">
        <v>8.0085424452749736E-4</v>
      </c>
    </row>
    <row r="1046" spans="1:7" x14ac:dyDescent="0.25">
      <c r="A1046" s="2" t="s">
        <v>2924</v>
      </c>
      <c r="B1046" s="2">
        <v>4.7</v>
      </c>
      <c r="E1046" s="4" t="s">
        <v>6272</v>
      </c>
      <c r="F1046">
        <v>4.7</v>
      </c>
      <c r="G1046" s="10">
        <v>1.4936567259044592E-4</v>
      </c>
    </row>
    <row r="1047" spans="1:7" x14ac:dyDescent="0.25">
      <c r="A1047" s="2" t="s">
        <v>688</v>
      </c>
      <c r="B1047" s="2">
        <v>6.6</v>
      </c>
      <c r="E1047" s="4" t="s">
        <v>2924</v>
      </c>
      <c r="F1047">
        <v>5.3000000000000007</v>
      </c>
      <c r="G1047" s="10">
        <v>3.3686726158696316E-4</v>
      </c>
    </row>
    <row r="1048" spans="1:7" x14ac:dyDescent="0.25">
      <c r="A1048" s="2" t="s">
        <v>355</v>
      </c>
      <c r="B1048" s="2">
        <v>6.8</v>
      </c>
      <c r="E1048" s="4" t="s">
        <v>10415</v>
      </c>
      <c r="F1048">
        <v>7.4</v>
      </c>
      <c r="G1048" s="10">
        <v>2.3517148450410635E-4</v>
      </c>
    </row>
    <row r="1049" spans="1:7" x14ac:dyDescent="0.25">
      <c r="A1049" s="2" t="s">
        <v>3490</v>
      </c>
      <c r="B1049" s="2">
        <v>7.3</v>
      </c>
      <c r="E1049" s="4" t="s">
        <v>7409</v>
      </c>
      <c r="F1049">
        <v>5.7</v>
      </c>
      <c r="G1049" s="10">
        <v>1.8114560292883868E-4</v>
      </c>
    </row>
    <row r="1050" spans="1:7" x14ac:dyDescent="0.25">
      <c r="A1050" s="2" t="s">
        <v>3495</v>
      </c>
      <c r="B1050" s="2">
        <v>2.7</v>
      </c>
      <c r="E1050" s="4" t="s">
        <v>4667</v>
      </c>
      <c r="F1050">
        <v>5.7</v>
      </c>
      <c r="G1050" s="10">
        <v>1.8114560292883868E-4</v>
      </c>
    </row>
    <row r="1051" spans="1:7" x14ac:dyDescent="0.25">
      <c r="A1051" s="2" t="s">
        <v>2578</v>
      </c>
      <c r="B1051" s="2">
        <v>4.8</v>
      </c>
      <c r="E1051" s="4" t="s">
        <v>3262</v>
      </c>
      <c r="F1051">
        <v>5.5</v>
      </c>
      <c r="G1051" s="10">
        <v>1.7478961686116012E-4</v>
      </c>
    </row>
    <row r="1052" spans="1:7" x14ac:dyDescent="0.25">
      <c r="A1052" s="2" t="s">
        <v>3433</v>
      </c>
      <c r="B1052" s="2">
        <v>6.3</v>
      </c>
      <c r="E1052" s="4" t="s">
        <v>9121</v>
      </c>
      <c r="F1052">
        <v>6.5</v>
      </c>
      <c r="G1052" s="10">
        <v>2.0656954719955287E-4</v>
      </c>
    </row>
    <row r="1053" spans="1:7" x14ac:dyDescent="0.25">
      <c r="A1053" s="2" t="s">
        <v>3502</v>
      </c>
      <c r="B1053" s="2">
        <v>5.5</v>
      </c>
      <c r="E1053" s="4" t="s">
        <v>5469</v>
      </c>
      <c r="F1053">
        <v>6.666666666666667</v>
      </c>
      <c r="G1053" s="10">
        <v>6.3559860676785495E-4</v>
      </c>
    </row>
    <row r="1054" spans="1:7" x14ac:dyDescent="0.25">
      <c r="A1054" s="2" t="s">
        <v>2657</v>
      </c>
      <c r="B1054" s="2">
        <v>6.2</v>
      </c>
      <c r="E1054" s="4" t="s">
        <v>6940</v>
      </c>
      <c r="F1054">
        <v>5.8</v>
      </c>
      <c r="G1054" s="10">
        <v>1.8432359596267793E-4</v>
      </c>
    </row>
    <row r="1055" spans="1:7" x14ac:dyDescent="0.25">
      <c r="A1055" s="2" t="s">
        <v>1738</v>
      </c>
      <c r="B1055" s="2">
        <v>5.8</v>
      </c>
      <c r="E1055" s="4" t="s">
        <v>7512</v>
      </c>
      <c r="F1055">
        <v>4</v>
      </c>
      <c r="G1055" s="10">
        <v>1.2711972135357101E-4</v>
      </c>
    </row>
    <row r="1056" spans="1:7" x14ac:dyDescent="0.25">
      <c r="A1056" s="2" t="s">
        <v>2105</v>
      </c>
      <c r="B1056" s="2">
        <v>5.7</v>
      </c>
      <c r="E1056" s="4" t="s">
        <v>13033</v>
      </c>
      <c r="F1056">
        <v>6.1</v>
      </c>
      <c r="G1056" s="10">
        <v>1.9385757506419575E-4</v>
      </c>
    </row>
    <row r="1057" spans="1:7" x14ac:dyDescent="0.25">
      <c r="A1057" s="2" t="s">
        <v>1475</v>
      </c>
      <c r="B1057" s="2">
        <v>6.5</v>
      </c>
      <c r="E1057" s="4" t="s">
        <v>5656</v>
      </c>
      <c r="F1057">
        <v>6.8999999999999995</v>
      </c>
      <c r="G1057" s="10">
        <v>6.5784455800472986E-4</v>
      </c>
    </row>
    <row r="1058" spans="1:7" x14ac:dyDescent="0.25">
      <c r="A1058" s="2" t="s">
        <v>877</v>
      </c>
      <c r="B1058" s="2">
        <v>6.7</v>
      </c>
      <c r="E1058" s="4" t="s">
        <v>10184</v>
      </c>
      <c r="F1058">
        <v>4.9000000000000004</v>
      </c>
      <c r="G1058" s="10">
        <v>1.5572165865812448E-4</v>
      </c>
    </row>
    <row r="1059" spans="1:7" x14ac:dyDescent="0.25">
      <c r="A1059" s="2" t="s">
        <v>2454</v>
      </c>
      <c r="B1059" s="2">
        <v>7.4</v>
      </c>
      <c r="E1059" s="4" t="s">
        <v>4731</v>
      </c>
      <c r="F1059">
        <v>5.3</v>
      </c>
      <c r="G1059" s="10">
        <v>1.6843363079348155E-4</v>
      </c>
    </row>
    <row r="1060" spans="1:7" x14ac:dyDescent="0.25">
      <c r="A1060" s="2" t="s">
        <v>801</v>
      </c>
      <c r="B1060" s="2">
        <v>6.9</v>
      </c>
      <c r="E1060" s="4" t="s">
        <v>7284</v>
      </c>
      <c r="F1060">
        <v>6.6</v>
      </c>
      <c r="G1060" s="10">
        <v>2.0974754023339213E-4</v>
      </c>
    </row>
    <row r="1061" spans="1:7" x14ac:dyDescent="0.25">
      <c r="A1061" s="2" t="s">
        <v>1978</v>
      </c>
      <c r="B1061" s="2">
        <v>5.5</v>
      </c>
      <c r="E1061" s="4" t="s">
        <v>11389</v>
      </c>
      <c r="F1061">
        <v>7.6</v>
      </c>
      <c r="G1061" s="10">
        <v>2.4152747057178489E-4</v>
      </c>
    </row>
    <row r="1062" spans="1:7" x14ac:dyDescent="0.25">
      <c r="A1062" s="2" t="s">
        <v>3525</v>
      </c>
      <c r="B1062" s="2">
        <v>8.1</v>
      </c>
      <c r="E1062" s="4" t="s">
        <v>1826</v>
      </c>
      <c r="F1062">
        <v>6.3</v>
      </c>
      <c r="G1062" s="10">
        <v>1.4014949279231202E-3</v>
      </c>
    </row>
    <row r="1063" spans="1:7" x14ac:dyDescent="0.25">
      <c r="A1063" s="2" t="s">
        <v>1976</v>
      </c>
      <c r="B1063" s="2">
        <v>7.7</v>
      </c>
      <c r="E1063" s="4" t="s">
        <v>608</v>
      </c>
      <c r="F1063">
        <v>6.3250000000000002</v>
      </c>
      <c r="G1063" s="10">
        <v>8.0403223756133659E-4</v>
      </c>
    </row>
    <row r="1064" spans="1:7" x14ac:dyDescent="0.25">
      <c r="A1064" s="2" t="s">
        <v>682</v>
      </c>
      <c r="B1064" s="2">
        <v>7.3</v>
      </c>
      <c r="E1064" s="4" t="s">
        <v>13238</v>
      </c>
      <c r="F1064">
        <v>8.1999999999999993</v>
      </c>
      <c r="G1064" s="10">
        <v>2.6059542877482052E-4</v>
      </c>
    </row>
    <row r="1065" spans="1:7" x14ac:dyDescent="0.25">
      <c r="A1065" s="2" t="s">
        <v>2447</v>
      </c>
      <c r="B1065" s="2">
        <v>5.2</v>
      </c>
      <c r="E1065" s="4" t="s">
        <v>12403</v>
      </c>
      <c r="F1065">
        <v>2.6</v>
      </c>
      <c r="G1065" s="10">
        <v>8.262781887982115E-5</v>
      </c>
    </row>
    <row r="1066" spans="1:7" x14ac:dyDescent="0.25">
      <c r="A1066" s="2" t="s">
        <v>493</v>
      </c>
      <c r="B1066" s="2">
        <v>7.1</v>
      </c>
      <c r="E1066" s="4" t="s">
        <v>7236</v>
      </c>
      <c r="F1066">
        <v>5.666666666666667</v>
      </c>
      <c r="G1066" s="10">
        <v>5.4025881575267673E-4</v>
      </c>
    </row>
    <row r="1067" spans="1:7" x14ac:dyDescent="0.25">
      <c r="A1067" s="2" t="s">
        <v>1907</v>
      </c>
      <c r="B1067" s="2">
        <v>7.1</v>
      </c>
      <c r="E1067" s="4" t="s">
        <v>1716</v>
      </c>
      <c r="F1067">
        <v>6.3</v>
      </c>
      <c r="G1067" s="10">
        <v>2.0021356113187431E-4</v>
      </c>
    </row>
    <row r="1068" spans="1:7" x14ac:dyDescent="0.25">
      <c r="A1068" s="2" t="s">
        <v>3539</v>
      </c>
      <c r="B1068" s="2">
        <v>7.2</v>
      </c>
      <c r="E1068" s="4" t="s">
        <v>3167</v>
      </c>
      <c r="F1068">
        <v>5.45</v>
      </c>
      <c r="G1068" s="10">
        <v>3.4640124068848095E-4</v>
      </c>
    </row>
    <row r="1069" spans="1:7" x14ac:dyDescent="0.25">
      <c r="A1069" s="2" t="s">
        <v>3542</v>
      </c>
      <c r="B1069" s="2">
        <v>6.5</v>
      </c>
      <c r="E1069" s="4" t="s">
        <v>13100</v>
      </c>
      <c r="F1069">
        <v>5.85</v>
      </c>
      <c r="G1069" s="10">
        <v>3.7182518495919515E-4</v>
      </c>
    </row>
    <row r="1070" spans="1:7" x14ac:dyDescent="0.25">
      <c r="A1070" s="2" t="s">
        <v>3546</v>
      </c>
      <c r="B1070" s="2">
        <v>4.5999999999999996</v>
      </c>
      <c r="E1070" s="4" t="s">
        <v>639</v>
      </c>
      <c r="F1070">
        <v>6.6374999999999984</v>
      </c>
      <c r="G1070" s="10">
        <v>1.6875143009686545E-3</v>
      </c>
    </row>
    <row r="1071" spans="1:7" x14ac:dyDescent="0.25">
      <c r="A1071" s="2" t="s">
        <v>2563</v>
      </c>
      <c r="B1071" s="2">
        <v>5.6</v>
      </c>
      <c r="E1071" s="4" t="s">
        <v>12409</v>
      </c>
      <c r="F1071">
        <v>6.1</v>
      </c>
      <c r="G1071" s="10">
        <v>1.9385757506419575E-4</v>
      </c>
    </row>
    <row r="1072" spans="1:7" x14ac:dyDescent="0.25">
      <c r="A1072" s="2" t="s">
        <v>3385</v>
      </c>
      <c r="B1072" s="2">
        <v>7.7</v>
      </c>
      <c r="E1072" s="4" t="s">
        <v>2670</v>
      </c>
      <c r="F1072">
        <v>7.3999999999999995</v>
      </c>
      <c r="G1072" s="10">
        <v>9.406859380164253E-4</v>
      </c>
    </row>
    <row r="1073" spans="1:7" x14ac:dyDescent="0.25">
      <c r="A1073" s="2" t="s">
        <v>213</v>
      </c>
      <c r="B1073" s="2">
        <v>7.2</v>
      </c>
      <c r="E1073" s="4" t="s">
        <v>8687</v>
      </c>
      <c r="F1073">
        <v>7.1</v>
      </c>
      <c r="G1073" s="10">
        <v>4.5127501080517702E-4</v>
      </c>
    </row>
    <row r="1074" spans="1:7" x14ac:dyDescent="0.25">
      <c r="A1074" s="2" t="s">
        <v>1705</v>
      </c>
      <c r="B1074" s="2">
        <v>6.8</v>
      </c>
      <c r="E1074" s="4" t="s">
        <v>7465</v>
      </c>
      <c r="F1074">
        <v>5.7</v>
      </c>
      <c r="G1074" s="10">
        <v>1.8114560292883868E-4</v>
      </c>
    </row>
    <row r="1075" spans="1:7" x14ac:dyDescent="0.25">
      <c r="A1075" s="2" t="s">
        <v>3546</v>
      </c>
      <c r="B1075" s="2">
        <v>5.4</v>
      </c>
      <c r="E1075" s="4" t="s">
        <v>13196</v>
      </c>
      <c r="F1075">
        <v>6.15</v>
      </c>
      <c r="G1075" s="10">
        <v>3.9089314316223084E-4</v>
      </c>
    </row>
    <row r="1076" spans="1:7" x14ac:dyDescent="0.25">
      <c r="A1076" s="2" t="s">
        <v>2015</v>
      </c>
      <c r="B1076" s="2">
        <v>6.3</v>
      </c>
      <c r="E1076" s="4" t="s">
        <v>877</v>
      </c>
      <c r="F1076">
        <v>6.4076923076923071</v>
      </c>
      <c r="G1076" s="10">
        <v>2.647268197188116E-3</v>
      </c>
    </row>
    <row r="1077" spans="1:7" x14ac:dyDescent="0.25">
      <c r="A1077" s="2" t="s">
        <v>3567</v>
      </c>
      <c r="B1077" s="2">
        <v>7.2</v>
      </c>
      <c r="E1077" s="4" t="s">
        <v>3575</v>
      </c>
      <c r="F1077">
        <v>5.4499999999999993</v>
      </c>
      <c r="G1077" s="10">
        <v>3.464012406884809E-4</v>
      </c>
    </row>
    <row r="1078" spans="1:7" x14ac:dyDescent="0.25">
      <c r="A1078" s="2" t="s">
        <v>2873</v>
      </c>
      <c r="B1078" s="2">
        <v>5.6</v>
      </c>
      <c r="E1078" s="4" t="s">
        <v>4865</v>
      </c>
      <c r="F1078">
        <v>6.2</v>
      </c>
      <c r="G1078" s="10">
        <v>1.9703556809803503E-4</v>
      </c>
    </row>
    <row r="1079" spans="1:7" x14ac:dyDescent="0.25">
      <c r="A1079" s="2" t="s">
        <v>3573</v>
      </c>
      <c r="B1079" s="2">
        <v>6.8</v>
      </c>
      <c r="E1079" s="4" t="s">
        <v>12990</v>
      </c>
      <c r="F1079">
        <v>7.7</v>
      </c>
      <c r="G1079" s="10">
        <v>2.4470546360562417E-4</v>
      </c>
    </row>
    <row r="1080" spans="1:7" x14ac:dyDescent="0.25">
      <c r="A1080" s="2" t="s">
        <v>3575</v>
      </c>
      <c r="B1080" s="2">
        <v>4.3</v>
      </c>
      <c r="E1080" s="4" t="s">
        <v>3601</v>
      </c>
      <c r="F1080">
        <v>5.95</v>
      </c>
      <c r="G1080" s="10">
        <v>3.7818117102687371E-4</v>
      </c>
    </row>
    <row r="1081" spans="1:7" x14ac:dyDescent="0.25">
      <c r="A1081" s="2" t="s">
        <v>3578</v>
      </c>
      <c r="B1081" s="2">
        <v>6.3</v>
      </c>
      <c r="E1081" s="4" t="s">
        <v>8133</v>
      </c>
      <c r="F1081">
        <v>7.1</v>
      </c>
      <c r="G1081" s="10">
        <v>2.2563750540258851E-4</v>
      </c>
    </row>
    <row r="1082" spans="1:7" x14ac:dyDescent="0.25">
      <c r="A1082" s="2" t="s">
        <v>1067</v>
      </c>
      <c r="B1082" s="2">
        <v>6.5</v>
      </c>
      <c r="E1082" s="4" t="s">
        <v>7542</v>
      </c>
      <c r="F1082">
        <v>4.7</v>
      </c>
      <c r="G1082" s="10">
        <v>1.4936567259044592E-4</v>
      </c>
    </row>
    <row r="1083" spans="1:7" x14ac:dyDescent="0.25">
      <c r="A1083" s="2" t="s">
        <v>2885</v>
      </c>
      <c r="B1083" s="2">
        <v>6.4</v>
      </c>
      <c r="E1083" s="4" t="s">
        <v>6978</v>
      </c>
      <c r="F1083">
        <v>5.7333333333333343</v>
      </c>
      <c r="G1083" s="10">
        <v>5.466148018203554E-4</v>
      </c>
    </row>
    <row r="1084" spans="1:7" x14ac:dyDescent="0.25">
      <c r="A1084" s="2" t="s">
        <v>3054</v>
      </c>
      <c r="B1084" s="2">
        <v>6.3</v>
      </c>
      <c r="E1084" s="4" t="s">
        <v>13046</v>
      </c>
      <c r="F1084">
        <v>5.9</v>
      </c>
      <c r="G1084" s="10">
        <v>1.8750158899651721E-4</v>
      </c>
    </row>
    <row r="1085" spans="1:7" x14ac:dyDescent="0.25">
      <c r="A1085" s="2" t="s">
        <v>1278</v>
      </c>
      <c r="B1085" s="2">
        <v>5.9</v>
      </c>
      <c r="E1085" s="4" t="s">
        <v>9869</v>
      </c>
      <c r="F1085">
        <v>7.1000000000000005</v>
      </c>
      <c r="G1085" s="10">
        <v>6.7691251620776555E-4</v>
      </c>
    </row>
    <row r="1086" spans="1:7" x14ac:dyDescent="0.25">
      <c r="A1086" s="2" t="s">
        <v>521</v>
      </c>
      <c r="B1086" s="2">
        <v>6.5</v>
      </c>
      <c r="E1086" s="4" t="s">
        <v>11311</v>
      </c>
      <c r="F1086">
        <v>5.3</v>
      </c>
      <c r="G1086" s="10">
        <v>1.6843363079348155E-4</v>
      </c>
    </row>
    <row r="1087" spans="1:7" x14ac:dyDescent="0.25">
      <c r="A1087" s="2" t="s">
        <v>3593</v>
      </c>
      <c r="B1087" s="2">
        <v>6.5</v>
      </c>
      <c r="E1087" s="4" t="s">
        <v>9327</v>
      </c>
      <c r="F1087">
        <v>7.65</v>
      </c>
      <c r="G1087" s="10">
        <v>4.8623293417740906E-4</v>
      </c>
    </row>
    <row r="1088" spans="1:7" x14ac:dyDescent="0.25">
      <c r="A1088" s="2" t="s">
        <v>3597</v>
      </c>
      <c r="B1088" s="2">
        <v>6.1</v>
      </c>
      <c r="E1088" s="4" t="s">
        <v>3309</v>
      </c>
      <c r="F1088">
        <v>6.9153846153846148</v>
      </c>
      <c r="G1088" s="10">
        <v>2.8570157374215076E-3</v>
      </c>
    </row>
    <row r="1089" spans="1:7" x14ac:dyDescent="0.25">
      <c r="A1089" s="2" t="s">
        <v>3601</v>
      </c>
      <c r="B1089" s="2">
        <v>5.9</v>
      </c>
      <c r="E1089" s="4" t="s">
        <v>7778</v>
      </c>
      <c r="F1089">
        <v>5.5</v>
      </c>
      <c r="G1089" s="10">
        <v>1.7478961686116012E-4</v>
      </c>
    </row>
    <row r="1090" spans="1:7" x14ac:dyDescent="0.25">
      <c r="A1090" s="2" t="s">
        <v>3603</v>
      </c>
      <c r="B1090" s="2">
        <v>6.6</v>
      </c>
      <c r="E1090" s="4" t="s">
        <v>8085</v>
      </c>
      <c r="F1090">
        <v>7.8</v>
      </c>
      <c r="G1090" s="10">
        <v>2.4788345663946345E-4</v>
      </c>
    </row>
    <row r="1091" spans="1:7" x14ac:dyDescent="0.25">
      <c r="A1091" s="2" t="s">
        <v>3606</v>
      </c>
      <c r="B1091" s="2">
        <v>7.4</v>
      </c>
      <c r="E1091" s="4" t="s">
        <v>8434</v>
      </c>
      <c r="F1091">
        <v>7.5</v>
      </c>
      <c r="G1091" s="10">
        <v>2.3834947753794561E-4</v>
      </c>
    </row>
    <row r="1092" spans="1:7" x14ac:dyDescent="0.25">
      <c r="A1092" s="2" t="s">
        <v>38</v>
      </c>
      <c r="B1092" s="2">
        <v>7.3</v>
      </c>
      <c r="E1092" s="4" t="s">
        <v>6208</v>
      </c>
      <c r="F1092">
        <v>6.45</v>
      </c>
      <c r="G1092" s="10">
        <v>4.0996110136526647E-4</v>
      </c>
    </row>
    <row r="1093" spans="1:7" x14ac:dyDescent="0.25">
      <c r="A1093" s="2" t="s">
        <v>715</v>
      </c>
      <c r="B1093" s="2">
        <v>6.6</v>
      </c>
      <c r="E1093" s="4" t="s">
        <v>13417</v>
      </c>
      <c r="F1093">
        <v>6.6</v>
      </c>
      <c r="G1093" s="10">
        <v>2.0974754023339213E-4</v>
      </c>
    </row>
    <row r="1094" spans="1:7" x14ac:dyDescent="0.25">
      <c r="A1094" s="2" t="s">
        <v>3614</v>
      </c>
      <c r="B1094" s="2">
        <v>5.6</v>
      </c>
      <c r="E1094" s="4" t="s">
        <v>2771</v>
      </c>
      <c r="F1094">
        <v>6.8000000000000007</v>
      </c>
      <c r="G1094" s="10">
        <v>8.6441410520428287E-4</v>
      </c>
    </row>
    <row r="1095" spans="1:7" x14ac:dyDescent="0.25">
      <c r="A1095" s="2" t="s">
        <v>3617</v>
      </c>
      <c r="B1095" s="2">
        <v>5.3</v>
      </c>
      <c r="E1095" s="4" t="s">
        <v>6259</v>
      </c>
      <c r="F1095">
        <v>5.8</v>
      </c>
      <c r="G1095" s="10">
        <v>1.8432359596267793E-4</v>
      </c>
    </row>
    <row r="1096" spans="1:7" x14ac:dyDescent="0.25">
      <c r="A1096" s="2" t="s">
        <v>2644</v>
      </c>
      <c r="B1096" s="2">
        <v>6</v>
      </c>
      <c r="E1096" s="4" t="s">
        <v>5681</v>
      </c>
      <c r="F1096">
        <v>5.6</v>
      </c>
      <c r="G1096" s="10">
        <v>1.7796760989499937E-4</v>
      </c>
    </row>
    <row r="1097" spans="1:7" x14ac:dyDescent="0.25">
      <c r="A1097" s="2" t="s">
        <v>3623</v>
      </c>
      <c r="B1097" s="2">
        <v>5.4</v>
      </c>
      <c r="E1097" s="4" t="s">
        <v>8172</v>
      </c>
      <c r="F1097">
        <v>6.3</v>
      </c>
      <c r="G1097" s="10">
        <v>8.0085424452749725E-4</v>
      </c>
    </row>
    <row r="1098" spans="1:7" x14ac:dyDescent="0.25">
      <c r="A1098" s="2" t="s">
        <v>3628</v>
      </c>
      <c r="B1098" s="2">
        <v>6.8</v>
      </c>
      <c r="E1098" s="4" t="s">
        <v>11004</v>
      </c>
      <c r="F1098">
        <v>7.55</v>
      </c>
      <c r="G1098" s="10">
        <v>9.5975389621946099E-4</v>
      </c>
    </row>
    <row r="1099" spans="1:7" x14ac:dyDescent="0.25">
      <c r="A1099" s="2" t="s">
        <v>3633</v>
      </c>
      <c r="B1099" s="2">
        <v>6.4</v>
      </c>
      <c r="E1099" s="4" t="s">
        <v>7135</v>
      </c>
      <c r="F1099">
        <v>6.2</v>
      </c>
      <c r="G1099" s="10">
        <v>1.9703556809803503E-4</v>
      </c>
    </row>
    <row r="1100" spans="1:7" x14ac:dyDescent="0.25">
      <c r="A1100" s="2" t="s">
        <v>1610</v>
      </c>
      <c r="B1100" s="2">
        <v>7.1</v>
      </c>
      <c r="E1100" s="4" t="s">
        <v>4857</v>
      </c>
      <c r="F1100">
        <v>6.1</v>
      </c>
      <c r="G1100" s="10">
        <v>1.9385757506419575E-4</v>
      </c>
    </row>
    <row r="1101" spans="1:7" x14ac:dyDescent="0.25">
      <c r="A1101" s="2" t="s">
        <v>3636</v>
      </c>
      <c r="B1101" s="2">
        <v>4.9000000000000004</v>
      </c>
      <c r="E1101" s="4" t="s">
        <v>2937</v>
      </c>
      <c r="F1101">
        <v>6.1399999999999988</v>
      </c>
      <c r="G1101" s="10">
        <v>9.7564386138865723E-4</v>
      </c>
    </row>
    <row r="1102" spans="1:7" x14ac:dyDescent="0.25">
      <c r="A1102" s="2" t="s">
        <v>3639</v>
      </c>
      <c r="B1102" s="2">
        <v>5.8</v>
      </c>
      <c r="E1102" s="4" t="s">
        <v>3812</v>
      </c>
      <c r="F1102">
        <v>7.5</v>
      </c>
      <c r="G1102" s="10">
        <v>7.1504843261383682E-4</v>
      </c>
    </row>
    <row r="1103" spans="1:7" x14ac:dyDescent="0.25">
      <c r="A1103" s="2" t="s">
        <v>521</v>
      </c>
      <c r="B1103" s="2">
        <v>7.1</v>
      </c>
      <c r="E1103" s="4" t="s">
        <v>4153</v>
      </c>
      <c r="F1103">
        <v>6.9</v>
      </c>
      <c r="G1103" s="10">
        <v>2.1928151933490997E-4</v>
      </c>
    </row>
    <row r="1104" spans="1:7" x14ac:dyDescent="0.25">
      <c r="A1104" s="2" t="s">
        <v>2408</v>
      </c>
      <c r="B1104" s="2">
        <v>7.2</v>
      </c>
      <c r="E1104" s="4" t="s">
        <v>3758</v>
      </c>
      <c r="F1104">
        <v>6.6</v>
      </c>
      <c r="G1104" s="10">
        <v>1.0487377011669608E-3</v>
      </c>
    </row>
    <row r="1105" spans="1:7" x14ac:dyDescent="0.25">
      <c r="A1105" s="2" t="s">
        <v>370</v>
      </c>
      <c r="B1105" s="2">
        <v>6</v>
      </c>
      <c r="E1105" s="4" t="s">
        <v>3617</v>
      </c>
      <c r="F1105">
        <v>5.3</v>
      </c>
      <c r="G1105" s="10">
        <v>1.6843363079348155E-4</v>
      </c>
    </row>
    <row r="1106" spans="1:7" x14ac:dyDescent="0.25">
      <c r="A1106" s="2" t="s">
        <v>3144</v>
      </c>
      <c r="B1106" s="2">
        <v>6</v>
      </c>
      <c r="E1106" s="4" t="s">
        <v>5898</v>
      </c>
      <c r="F1106">
        <v>4.8</v>
      </c>
      <c r="G1106" s="10">
        <v>1.5254366562428517E-4</v>
      </c>
    </row>
    <row r="1107" spans="1:7" x14ac:dyDescent="0.25">
      <c r="A1107" s="2" t="s">
        <v>1267</v>
      </c>
      <c r="B1107" s="2">
        <v>7</v>
      </c>
      <c r="E1107" s="4" t="s">
        <v>11016</v>
      </c>
      <c r="F1107">
        <v>6.4</v>
      </c>
      <c r="G1107" s="10">
        <v>2.0339155416571359E-4</v>
      </c>
    </row>
    <row r="1108" spans="1:7" x14ac:dyDescent="0.25">
      <c r="A1108" s="2" t="s">
        <v>3653</v>
      </c>
      <c r="B1108" s="2">
        <v>5.4</v>
      </c>
      <c r="E1108" s="4" t="s">
        <v>8051</v>
      </c>
      <c r="F1108">
        <v>6.8</v>
      </c>
      <c r="G1108" s="10">
        <v>2.1610352630107069E-4</v>
      </c>
    </row>
    <row r="1109" spans="1:7" x14ac:dyDescent="0.25">
      <c r="A1109" s="2" t="s">
        <v>115</v>
      </c>
      <c r="B1109" s="2">
        <v>6.5</v>
      </c>
      <c r="E1109" s="4" t="s">
        <v>3731</v>
      </c>
      <c r="F1109">
        <v>6.3666666666666671</v>
      </c>
      <c r="G1109" s="10">
        <v>6.0699666946330158E-4</v>
      </c>
    </row>
    <row r="1110" spans="1:7" x14ac:dyDescent="0.25">
      <c r="A1110" s="2" t="s">
        <v>258</v>
      </c>
      <c r="B1110" s="2">
        <v>6.4</v>
      </c>
      <c r="E1110" s="4" t="s">
        <v>3764</v>
      </c>
      <c r="F1110">
        <v>6</v>
      </c>
      <c r="G1110" s="10">
        <v>3.8135916406071299E-4</v>
      </c>
    </row>
    <row r="1111" spans="1:7" x14ac:dyDescent="0.25">
      <c r="A1111" s="2" t="s">
        <v>3666</v>
      </c>
      <c r="B1111" s="2">
        <v>4.9000000000000004</v>
      </c>
      <c r="E1111" s="4" t="s">
        <v>5896</v>
      </c>
      <c r="F1111">
        <v>7</v>
      </c>
      <c r="G1111" s="10">
        <v>6.6737853710624776E-4</v>
      </c>
    </row>
    <row r="1112" spans="1:7" x14ac:dyDescent="0.25">
      <c r="A1112" s="2" t="s">
        <v>3669</v>
      </c>
      <c r="B1112" s="2">
        <v>6.3</v>
      </c>
      <c r="E1112" s="4" t="s">
        <v>7126</v>
      </c>
      <c r="F1112">
        <v>5.0999999999999996</v>
      </c>
      <c r="G1112" s="10">
        <v>1.6207764472580299E-4</v>
      </c>
    </row>
    <row r="1113" spans="1:7" x14ac:dyDescent="0.25">
      <c r="A1113" s="2" t="s">
        <v>3674</v>
      </c>
      <c r="B1113" s="2">
        <v>1.7</v>
      </c>
      <c r="E1113" s="4" t="s">
        <v>10482</v>
      </c>
      <c r="F1113">
        <v>7.4</v>
      </c>
      <c r="G1113" s="10">
        <v>4.703429690082127E-4</v>
      </c>
    </row>
    <row r="1114" spans="1:7" x14ac:dyDescent="0.25">
      <c r="A1114" s="2" t="s">
        <v>3677</v>
      </c>
      <c r="B1114" s="2">
        <v>7.7</v>
      </c>
      <c r="E1114" s="4" t="s">
        <v>7962</v>
      </c>
      <c r="F1114">
        <v>5.7</v>
      </c>
      <c r="G1114" s="10">
        <v>1.8114560292883868E-4</v>
      </c>
    </row>
    <row r="1115" spans="1:7" x14ac:dyDescent="0.25">
      <c r="A1115" s="2" t="s">
        <v>1575</v>
      </c>
      <c r="B1115" s="2">
        <v>7.8</v>
      </c>
      <c r="E1115" s="4" t="s">
        <v>11904</v>
      </c>
      <c r="F1115">
        <v>6.3</v>
      </c>
      <c r="G1115" s="10">
        <v>2.0021356113187431E-4</v>
      </c>
    </row>
    <row r="1116" spans="1:7" x14ac:dyDescent="0.25">
      <c r="A1116" s="2" t="s">
        <v>2000</v>
      </c>
      <c r="B1116" s="2">
        <v>5.5</v>
      </c>
      <c r="E1116" s="4" t="s">
        <v>3241</v>
      </c>
      <c r="F1116">
        <v>7</v>
      </c>
      <c r="G1116" s="10">
        <v>1.1122975618437462E-3</v>
      </c>
    </row>
    <row r="1117" spans="1:7" x14ac:dyDescent="0.25">
      <c r="A1117" s="2" t="s">
        <v>1990</v>
      </c>
      <c r="B1117" s="2">
        <v>7.5</v>
      </c>
      <c r="E1117" s="4" t="s">
        <v>213</v>
      </c>
      <c r="F1117">
        <v>7.38</v>
      </c>
      <c r="G1117" s="10">
        <v>1.1726794294866923E-3</v>
      </c>
    </row>
    <row r="1118" spans="1:7" x14ac:dyDescent="0.25">
      <c r="A1118" s="2" t="s">
        <v>3666</v>
      </c>
      <c r="B1118" s="2">
        <v>6.4</v>
      </c>
      <c r="E1118" s="4" t="s">
        <v>1340</v>
      </c>
      <c r="F1118">
        <v>6.8400000000000007</v>
      </c>
      <c r="G1118" s="10">
        <v>1.0868736175730321E-3</v>
      </c>
    </row>
    <row r="1119" spans="1:7" x14ac:dyDescent="0.25">
      <c r="A1119" s="2" t="s">
        <v>3689</v>
      </c>
      <c r="B1119" s="2">
        <v>5.6</v>
      </c>
      <c r="E1119" s="4" t="s">
        <v>4774</v>
      </c>
      <c r="F1119">
        <v>5.5</v>
      </c>
      <c r="G1119" s="10">
        <v>3.4957923372232023E-4</v>
      </c>
    </row>
    <row r="1120" spans="1:7" x14ac:dyDescent="0.25">
      <c r="A1120" s="2" t="s">
        <v>3691</v>
      </c>
      <c r="B1120" s="2">
        <v>7.5</v>
      </c>
      <c r="E1120" s="4" t="s">
        <v>11091</v>
      </c>
      <c r="F1120">
        <v>6.9</v>
      </c>
      <c r="G1120" s="10">
        <v>2.1928151933490997E-4</v>
      </c>
    </row>
    <row r="1121" spans="1:7" x14ac:dyDescent="0.25">
      <c r="A1121" s="2" t="s">
        <v>3697</v>
      </c>
      <c r="B1121" s="2">
        <v>6.8</v>
      </c>
      <c r="E1121" s="4" t="s">
        <v>2838</v>
      </c>
      <c r="F1121">
        <v>6.7799999999999994</v>
      </c>
      <c r="G1121" s="10">
        <v>1.077339638471514E-3</v>
      </c>
    </row>
    <row r="1122" spans="1:7" x14ac:dyDescent="0.25">
      <c r="A1122" s="2" t="s">
        <v>1061</v>
      </c>
      <c r="B1122" s="2">
        <v>6.8</v>
      </c>
      <c r="E1122" s="4" t="s">
        <v>5267</v>
      </c>
      <c r="F1122">
        <v>7.1</v>
      </c>
      <c r="G1122" s="10">
        <v>2.2563750540258851E-4</v>
      </c>
    </row>
    <row r="1123" spans="1:7" x14ac:dyDescent="0.25">
      <c r="A1123" s="2" t="s">
        <v>3702</v>
      </c>
      <c r="B1123" s="2">
        <v>6</v>
      </c>
      <c r="E1123" s="4" t="s">
        <v>6422</v>
      </c>
      <c r="F1123">
        <v>6.5</v>
      </c>
      <c r="G1123" s="10">
        <v>2.0656954719955287E-4</v>
      </c>
    </row>
    <row r="1124" spans="1:7" x14ac:dyDescent="0.25">
      <c r="A1124" s="2" t="s">
        <v>3705</v>
      </c>
      <c r="B1124" s="2">
        <v>7.3</v>
      </c>
      <c r="E1124" s="4" t="s">
        <v>868</v>
      </c>
      <c r="F1124">
        <v>6.63</v>
      </c>
      <c r="G1124" s="10">
        <v>2.1070093814354392E-3</v>
      </c>
    </row>
    <row r="1125" spans="1:7" x14ac:dyDescent="0.25">
      <c r="A1125" s="2" t="s">
        <v>2091</v>
      </c>
      <c r="B1125" s="2">
        <v>6</v>
      </c>
      <c r="E1125" s="4" t="s">
        <v>9851</v>
      </c>
      <c r="F1125">
        <v>7.3</v>
      </c>
      <c r="G1125" s="10">
        <v>2.3199349147026704E-4</v>
      </c>
    </row>
    <row r="1126" spans="1:7" x14ac:dyDescent="0.25">
      <c r="A1126" s="2" t="s">
        <v>751</v>
      </c>
      <c r="B1126" s="2">
        <v>7</v>
      </c>
      <c r="E1126" s="4" t="s">
        <v>1482</v>
      </c>
      <c r="F1126">
        <v>6.4749999999999996</v>
      </c>
      <c r="G1126" s="10">
        <v>8.2310019576437216E-4</v>
      </c>
    </row>
    <row r="1127" spans="1:7" x14ac:dyDescent="0.25">
      <c r="A1127" s="2" t="s">
        <v>3711</v>
      </c>
      <c r="B1127" s="2">
        <v>5.0999999999999996</v>
      </c>
      <c r="E1127" s="4" t="s">
        <v>1336</v>
      </c>
      <c r="F1127">
        <v>5.7999999999999989</v>
      </c>
      <c r="G1127" s="10">
        <v>7.3729438385071162E-4</v>
      </c>
    </row>
    <row r="1128" spans="1:7" x14ac:dyDescent="0.25">
      <c r="A1128" s="2" t="s">
        <v>1442</v>
      </c>
      <c r="B1128" s="2">
        <v>6.8</v>
      </c>
      <c r="E1128" s="4" t="s">
        <v>11478</v>
      </c>
      <c r="F1128">
        <v>5.8</v>
      </c>
      <c r="G1128" s="10">
        <v>1.8432359596267793E-4</v>
      </c>
    </row>
    <row r="1129" spans="1:7" x14ac:dyDescent="0.25">
      <c r="A1129" s="2" t="s">
        <v>3718</v>
      </c>
      <c r="B1129" s="2">
        <v>6.5</v>
      </c>
      <c r="E1129" s="4" t="s">
        <v>7538</v>
      </c>
      <c r="F1129">
        <v>4.0999999999999996</v>
      </c>
      <c r="G1129" s="10">
        <v>1.3029771438741026E-4</v>
      </c>
    </row>
    <row r="1130" spans="1:7" x14ac:dyDescent="0.25">
      <c r="A1130" s="2" t="s">
        <v>1165</v>
      </c>
      <c r="B1130" s="2">
        <v>6.6</v>
      </c>
      <c r="E1130" s="4" t="s">
        <v>2635</v>
      </c>
      <c r="F1130">
        <v>5.6333333333333329</v>
      </c>
      <c r="G1130" s="10">
        <v>5.3708082271883739E-4</v>
      </c>
    </row>
    <row r="1131" spans="1:7" x14ac:dyDescent="0.25">
      <c r="A1131" s="2" t="s">
        <v>1367</v>
      </c>
      <c r="B1131" s="2">
        <v>7.2</v>
      </c>
      <c r="E1131" s="4" t="s">
        <v>6394</v>
      </c>
      <c r="F1131">
        <v>7.5</v>
      </c>
      <c r="G1131" s="10">
        <v>2.3834947753794561E-4</v>
      </c>
    </row>
    <row r="1132" spans="1:7" x14ac:dyDescent="0.25">
      <c r="A1132" s="2" t="s">
        <v>3542</v>
      </c>
      <c r="B1132" s="2">
        <v>7</v>
      </c>
      <c r="E1132" s="4" t="s">
        <v>5658</v>
      </c>
      <c r="F1132">
        <v>5.45</v>
      </c>
      <c r="G1132" s="10">
        <v>3.4640124068848095E-4</v>
      </c>
    </row>
    <row r="1133" spans="1:7" x14ac:dyDescent="0.25">
      <c r="A1133" s="2" t="s">
        <v>2961</v>
      </c>
      <c r="B1133" s="2">
        <v>7</v>
      </c>
      <c r="E1133" s="4" t="s">
        <v>8759</v>
      </c>
      <c r="F1133">
        <v>5.5</v>
      </c>
      <c r="G1133" s="10">
        <v>1.7478961686116012E-4</v>
      </c>
    </row>
    <row r="1134" spans="1:7" x14ac:dyDescent="0.25">
      <c r="A1134" s="2" t="s">
        <v>3731</v>
      </c>
      <c r="B1134" s="2">
        <v>5.9</v>
      </c>
      <c r="E1134" s="4" t="s">
        <v>5036</v>
      </c>
      <c r="F1134">
        <v>4.5500000000000007</v>
      </c>
      <c r="G1134" s="10">
        <v>2.8919736607937405E-4</v>
      </c>
    </row>
    <row r="1135" spans="1:7" x14ac:dyDescent="0.25">
      <c r="A1135" s="2" t="s">
        <v>3734</v>
      </c>
      <c r="B1135" s="2">
        <v>5.4</v>
      </c>
      <c r="E1135" s="4" t="s">
        <v>13842</v>
      </c>
      <c r="F1135">
        <v>7.1</v>
      </c>
      <c r="G1135" s="10">
        <v>2.2563750540258851E-4</v>
      </c>
    </row>
    <row r="1136" spans="1:7" x14ac:dyDescent="0.25">
      <c r="A1136" s="2" t="s">
        <v>658</v>
      </c>
      <c r="B1136" s="2">
        <v>6.6</v>
      </c>
      <c r="E1136" s="4" t="s">
        <v>9165</v>
      </c>
      <c r="F1136">
        <v>6.8500000000000005</v>
      </c>
      <c r="G1136" s="10">
        <v>8.7077009127196133E-4</v>
      </c>
    </row>
    <row r="1137" spans="1:7" x14ac:dyDescent="0.25">
      <c r="A1137" s="2" t="s">
        <v>3739</v>
      </c>
      <c r="B1137" s="2">
        <v>7</v>
      </c>
      <c r="E1137" s="4" t="s">
        <v>5821</v>
      </c>
      <c r="F1137">
        <v>6.2333333333333343</v>
      </c>
      <c r="G1137" s="10">
        <v>5.9428469732794446E-4</v>
      </c>
    </row>
    <row r="1138" spans="1:7" x14ac:dyDescent="0.25">
      <c r="A1138" s="2" t="s">
        <v>1067</v>
      </c>
      <c r="B1138" s="2">
        <v>6.5</v>
      </c>
      <c r="E1138" s="4" t="s">
        <v>3623</v>
      </c>
      <c r="F1138">
        <v>5.3999999999999995</v>
      </c>
      <c r="G1138" s="10">
        <v>5.1483487148196248E-4</v>
      </c>
    </row>
    <row r="1139" spans="1:7" x14ac:dyDescent="0.25">
      <c r="A1139" s="2" t="s">
        <v>3257</v>
      </c>
      <c r="B1139" s="2">
        <v>6.3</v>
      </c>
      <c r="E1139" s="4" t="s">
        <v>11796</v>
      </c>
      <c r="F1139">
        <v>6.4</v>
      </c>
      <c r="G1139" s="10">
        <v>2.0339155416571359E-4</v>
      </c>
    </row>
    <row r="1140" spans="1:7" x14ac:dyDescent="0.25">
      <c r="A1140" s="2" t="s">
        <v>3748</v>
      </c>
      <c r="B1140" s="2">
        <v>6.5</v>
      </c>
      <c r="E1140" s="4" t="s">
        <v>1889</v>
      </c>
      <c r="F1140">
        <v>6.2571428571428571</v>
      </c>
      <c r="G1140" s="10">
        <v>1.3919609488216023E-3</v>
      </c>
    </row>
    <row r="1141" spans="1:7" x14ac:dyDescent="0.25">
      <c r="A1141" s="2" t="s">
        <v>3751</v>
      </c>
      <c r="B1141" s="2">
        <v>6.5</v>
      </c>
      <c r="E1141" s="4" t="s">
        <v>8055</v>
      </c>
      <c r="F1141">
        <v>5.4</v>
      </c>
      <c r="G1141" s="10">
        <v>1.7161162382732086E-4</v>
      </c>
    </row>
    <row r="1142" spans="1:7" x14ac:dyDescent="0.25">
      <c r="A1142" s="2" t="s">
        <v>2352</v>
      </c>
      <c r="B1142" s="2">
        <v>5.8</v>
      </c>
      <c r="E1142" s="4" t="s">
        <v>9588</v>
      </c>
      <c r="F1142">
        <v>5.8</v>
      </c>
      <c r="G1142" s="10">
        <v>1.8432359596267793E-4</v>
      </c>
    </row>
    <row r="1143" spans="1:7" x14ac:dyDescent="0.25">
      <c r="A1143" s="2" t="s">
        <v>3758</v>
      </c>
      <c r="B1143" s="2">
        <v>6.6</v>
      </c>
      <c r="E1143" s="4" t="s">
        <v>3330</v>
      </c>
      <c r="F1143">
        <v>5.9666666666666659</v>
      </c>
      <c r="G1143" s="10">
        <v>5.688607530572301E-4</v>
      </c>
    </row>
    <row r="1144" spans="1:7" x14ac:dyDescent="0.25">
      <c r="A1144" s="2" t="s">
        <v>3762</v>
      </c>
      <c r="B1144" s="2">
        <v>5.4</v>
      </c>
      <c r="E1144" s="4" t="s">
        <v>10635</v>
      </c>
      <c r="F1144">
        <v>8.3000000000000007</v>
      </c>
      <c r="G1144" s="10">
        <v>2.6377342180865986E-4</v>
      </c>
    </row>
    <row r="1145" spans="1:7" x14ac:dyDescent="0.25">
      <c r="A1145" s="2" t="s">
        <v>3764</v>
      </c>
      <c r="B1145" s="2">
        <v>6.1</v>
      </c>
      <c r="E1145" s="4" t="s">
        <v>8479</v>
      </c>
      <c r="F1145">
        <v>6.25</v>
      </c>
      <c r="G1145" s="10">
        <v>3.9724912922990934E-4</v>
      </c>
    </row>
    <row r="1146" spans="1:7" x14ac:dyDescent="0.25">
      <c r="A1146" s="2" t="s">
        <v>3766</v>
      </c>
      <c r="B1146" s="2">
        <v>4</v>
      </c>
      <c r="E1146" s="4" t="s">
        <v>7998</v>
      </c>
      <c r="F1146">
        <v>6.333333333333333</v>
      </c>
      <c r="G1146" s="10">
        <v>6.0381867642946225E-4</v>
      </c>
    </row>
    <row r="1147" spans="1:7" x14ac:dyDescent="0.25">
      <c r="A1147" s="2" t="s">
        <v>3299</v>
      </c>
      <c r="B1147" s="2">
        <v>7.6</v>
      </c>
      <c r="E1147" s="4" t="s">
        <v>5763</v>
      </c>
      <c r="F1147">
        <v>6.9499999999999993</v>
      </c>
      <c r="G1147" s="10">
        <v>4.4174103170365917E-4</v>
      </c>
    </row>
    <row r="1148" spans="1:7" x14ac:dyDescent="0.25">
      <c r="A1148" s="2" t="s">
        <v>1267</v>
      </c>
      <c r="B1148" s="2">
        <v>7.9</v>
      </c>
      <c r="E1148" s="4" t="s">
        <v>3097</v>
      </c>
      <c r="F1148">
        <v>4.88</v>
      </c>
      <c r="G1148" s="10">
        <v>7.75430300256783E-4</v>
      </c>
    </row>
    <row r="1149" spans="1:7" x14ac:dyDescent="0.25">
      <c r="A1149" s="2" t="s">
        <v>3775</v>
      </c>
      <c r="B1149" s="2">
        <v>5.3</v>
      </c>
      <c r="E1149" s="4" t="s">
        <v>887</v>
      </c>
      <c r="F1149">
        <v>6.5166666666666666</v>
      </c>
      <c r="G1149" s="10">
        <v>1.2425952762311564E-3</v>
      </c>
    </row>
    <row r="1150" spans="1:7" x14ac:dyDescent="0.25">
      <c r="A1150" s="2" t="s">
        <v>3778</v>
      </c>
      <c r="B1150" s="2">
        <v>6.6</v>
      </c>
      <c r="E1150" s="4" t="s">
        <v>10538</v>
      </c>
      <c r="F1150">
        <v>7.3</v>
      </c>
      <c r="G1150" s="10">
        <v>2.3199349147026704E-4</v>
      </c>
    </row>
    <row r="1151" spans="1:7" x14ac:dyDescent="0.25">
      <c r="A1151" s="2" t="s">
        <v>3782</v>
      </c>
      <c r="B1151" s="2">
        <v>6.3</v>
      </c>
      <c r="E1151" s="4" t="s">
        <v>12600</v>
      </c>
      <c r="F1151">
        <v>5.6</v>
      </c>
      <c r="G1151" s="10">
        <v>1.7796760989499937E-4</v>
      </c>
    </row>
    <row r="1152" spans="1:7" x14ac:dyDescent="0.25">
      <c r="A1152" s="2" t="s">
        <v>2618</v>
      </c>
      <c r="B1152" s="2">
        <v>7.2</v>
      </c>
      <c r="E1152" s="4" t="s">
        <v>1595</v>
      </c>
      <c r="F1152">
        <v>6.2000000000000011</v>
      </c>
      <c r="G1152" s="10">
        <v>7.8814227239214034E-4</v>
      </c>
    </row>
    <row r="1153" spans="1:7" x14ac:dyDescent="0.25">
      <c r="A1153" s="2" t="s">
        <v>3054</v>
      </c>
      <c r="B1153" s="2">
        <v>7</v>
      </c>
      <c r="E1153" s="4" t="s">
        <v>2593</v>
      </c>
      <c r="F1153">
        <v>6</v>
      </c>
      <c r="G1153" s="10">
        <v>5.7203874609106943E-4</v>
      </c>
    </row>
    <row r="1154" spans="1:7" x14ac:dyDescent="0.25">
      <c r="A1154" s="2" t="s">
        <v>3794</v>
      </c>
      <c r="B1154" s="2">
        <v>4.9000000000000004</v>
      </c>
      <c r="E1154" s="4" t="s">
        <v>6083</v>
      </c>
      <c r="F1154">
        <v>6.3</v>
      </c>
      <c r="G1154" s="10">
        <v>4.0042712226374862E-4</v>
      </c>
    </row>
    <row r="1155" spans="1:7" x14ac:dyDescent="0.25">
      <c r="A1155" s="2" t="s">
        <v>3147</v>
      </c>
      <c r="B1155" s="2">
        <v>6.9</v>
      </c>
      <c r="E1155" s="4" t="s">
        <v>176</v>
      </c>
      <c r="F1155">
        <v>7.1285714285714272</v>
      </c>
      <c r="G1155" s="10">
        <v>1.5858185238857979E-3</v>
      </c>
    </row>
    <row r="1156" spans="1:7" x14ac:dyDescent="0.25">
      <c r="A1156" s="2" t="s">
        <v>3800</v>
      </c>
      <c r="B1156" s="2">
        <v>5.2</v>
      </c>
      <c r="E1156" s="4" t="s">
        <v>11529</v>
      </c>
      <c r="F1156">
        <v>6.0333333333333341</v>
      </c>
      <c r="G1156" s="10">
        <v>5.7521673912490877E-4</v>
      </c>
    </row>
    <row r="1157" spans="1:7" x14ac:dyDescent="0.25">
      <c r="A1157" s="2" t="s">
        <v>621</v>
      </c>
      <c r="B1157" s="2">
        <v>8.1</v>
      </c>
      <c r="E1157" s="4" t="s">
        <v>8034</v>
      </c>
      <c r="F1157">
        <v>5.0999999999999996</v>
      </c>
      <c r="G1157" s="10">
        <v>1.6207764472580299E-4</v>
      </c>
    </row>
    <row r="1158" spans="1:7" x14ac:dyDescent="0.25">
      <c r="A1158" s="2" t="s">
        <v>3806</v>
      </c>
      <c r="B1158" s="2">
        <v>6.6</v>
      </c>
      <c r="E1158" s="4" t="s">
        <v>3232</v>
      </c>
      <c r="F1158">
        <v>6.65</v>
      </c>
      <c r="G1158" s="10">
        <v>4.2267307350062359E-4</v>
      </c>
    </row>
    <row r="1159" spans="1:7" x14ac:dyDescent="0.25">
      <c r="A1159" s="2" t="s">
        <v>2477</v>
      </c>
      <c r="B1159" s="2">
        <v>6.2</v>
      </c>
      <c r="E1159" s="4" t="s">
        <v>8523</v>
      </c>
      <c r="F1159">
        <v>6.5</v>
      </c>
      <c r="G1159" s="10">
        <v>2.0656954719955287E-4</v>
      </c>
    </row>
    <row r="1160" spans="1:7" x14ac:dyDescent="0.25">
      <c r="A1160" s="2" t="s">
        <v>3812</v>
      </c>
      <c r="B1160" s="2">
        <v>7.2</v>
      </c>
      <c r="E1160" s="4" t="s">
        <v>9875</v>
      </c>
      <c r="F1160">
        <v>5.6333333333333329</v>
      </c>
      <c r="G1160" s="10">
        <v>5.3708082271883739E-4</v>
      </c>
    </row>
    <row r="1161" spans="1:7" x14ac:dyDescent="0.25">
      <c r="A1161" s="2" t="s">
        <v>2612</v>
      </c>
      <c r="B1161" s="2">
        <v>7.3</v>
      </c>
      <c r="E1161" s="4" t="s">
        <v>6331</v>
      </c>
      <c r="F1161">
        <v>6.4333333333333336</v>
      </c>
      <c r="G1161" s="10">
        <v>6.1335265553098004E-4</v>
      </c>
    </row>
    <row r="1162" spans="1:7" x14ac:dyDescent="0.25">
      <c r="A1162" s="2" t="s">
        <v>3818</v>
      </c>
      <c r="B1162" s="2">
        <v>6.7</v>
      </c>
      <c r="E1162" s="4" t="s">
        <v>724</v>
      </c>
      <c r="F1162">
        <v>5.34</v>
      </c>
      <c r="G1162" s="10">
        <v>8.4852414003508631E-4</v>
      </c>
    </row>
    <row r="1163" spans="1:7" x14ac:dyDescent="0.25">
      <c r="A1163" s="2" t="s">
        <v>3820</v>
      </c>
      <c r="B1163" s="2">
        <v>6.4</v>
      </c>
      <c r="E1163" s="4" t="s">
        <v>8283</v>
      </c>
      <c r="F1163">
        <v>7</v>
      </c>
      <c r="G1163" s="10">
        <v>2.2245951236874923E-4</v>
      </c>
    </row>
    <row r="1164" spans="1:7" x14ac:dyDescent="0.25">
      <c r="A1164" s="2" t="s">
        <v>302</v>
      </c>
      <c r="B1164" s="2">
        <v>7.8</v>
      </c>
      <c r="E1164" s="4" t="s">
        <v>13584</v>
      </c>
      <c r="F1164">
        <v>7</v>
      </c>
      <c r="G1164" s="10">
        <v>2.2245951236874923E-4</v>
      </c>
    </row>
    <row r="1165" spans="1:7" x14ac:dyDescent="0.25">
      <c r="A1165" s="2" t="s">
        <v>1289</v>
      </c>
      <c r="B1165" s="2">
        <v>6.4</v>
      </c>
      <c r="E1165" s="4" t="s">
        <v>3108</v>
      </c>
      <c r="F1165">
        <v>6.6</v>
      </c>
      <c r="G1165" s="10">
        <v>2.0974754023339213E-4</v>
      </c>
    </row>
    <row r="1166" spans="1:7" x14ac:dyDescent="0.25">
      <c r="A1166" s="2" t="s">
        <v>3828</v>
      </c>
      <c r="B1166" s="2">
        <v>4.0999999999999996</v>
      </c>
      <c r="E1166" s="4" t="s">
        <v>483</v>
      </c>
      <c r="F1166">
        <v>6.5</v>
      </c>
      <c r="G1166" s="10">
        <v>1.44598683039687E-3</v>
      </c>
    </row>
    <row r="1167" spans="1:7" x14ac:dyDescent="0.25">
      <c r="A1167" s="2" t="s">
        <v>3047</v>
      </c>
      <c r="B1167" s="2">
        <v>4.0999999999999996</v>
      </c>
      <c r="E1167" s="4" t="s">
        <v>10059</v>
      </c>
      <c r="F1167">
        <v>6.3</v>
      </c>
      <c r="G1167" s="10">
        <v>2.0021356113187431E-4</v>
      </c>
    </row>
    <row r="1168" spans="1:7" x14ac:dyDescent="0.25">
      <c r="A1168" s="2" t="s">
        <v>877</v>
      </c>
      <c r="B1168" s="2">
        <v>7.4</v>
      </c>
      <c r="E1168" s="4" t="s">
        <v>10523</v>
      </c>
      <c r="F1168">
        <v>6.8</v>
      </c>
      <c r="G1168" s="10">
        <v>2.1610352630107069E-4</v>
      </c>
    </row>
    <row r="1169" spans="1:7" x14ac:dyDescent="0.25">
      <c r="A1169" s="2" t="s">
        <v>552</v>
      </c>
      <c r="B1169" s="2">
        <v>5.8</v>
      </c>
      <c r="E1169" s="4" t="s">
        <v>9266</v>
      </c>
      <c r="F1169">
        <v>5.6</v>
      </c>
      <c r="G1169" s="10">
        <v>1.7796760989499937E-4</v>
      </c>
    </row>
    <row r="1170" spans="1:7" x14ac:dyDescent="0.25">
      <c r="A1170" s="2" t="s">
        <v>159</v>
      </c>
      <c r="B1170" s="2">
        <v>7.6</v>
      </c>
      <c r="E1170" s="4" t="s">
        <v>13276</v>
      </c>
      <c r="F1170">
        <v>7.2</v>
      </c>
      <c r="G1170" s="10">
        <v>2.2881549843642779E-4</v>
      </c>
    </row>
    <row r="1171" spans="1:7" x14ac:dyDescent="0.25">
      <c r="A1171" s="2" t="s">
        <v>3455</v>
      </c>
      <c r="B1171" s="2">
        <v>7.2</v>
      </c>
      <c r="E1171" s="4" t="s">
        <v>9213</v>
      </c>
      <c r="F1171">
        <v>7.9</v>
      </c>
      <c r="G1171" s="10">
        <v>2.5106144967330273E-4</v>
      </c>
    </row>
    <row r="1172" spans="1:7" x14ac:dyDescent="0.25">
      <c r="A1172" s="2" t="s">
        <v>231</v>
      </c>
      <c r="B1172" s="2">
        <v>7.8</v>
      </c>
      <c r="E1172" s="4" t="s">
        <v>1755</v>
      </c>
      <c r="F1172">
        <v>7.1</v>
      </c>
      <c r="G1172" s="10">
        <v>1.1281875270129425E-3</v>
      </c>
    </row>
    <row r="1173" spans="1:7" x14ac:dyDescent="0.25">
      <c r="A1173" s="2" t="s">
        <v>471</v>
      </c>
      <c r="B1173" s="2">
        <v>7.7</v>
      </c>
      <c r="E1173" s="4" t="s">
        <v>5957</v>
      </c>
      <c r="F1173">
        <v>6.2</v>
      </c>
      <c r="G1173" s="10">
        <v>1.9703556809803503E-4</v>
      </c>
    </row>
    <row r="1174" spans="1:7" x14ac:dyDescent="0.25">
      <c r="A1174" s="2" t="s">
        <v>3847</v>
      </c>
      <c r="B1174" s="2">
        <v>6.4</v>
      </c>
      <c r="E1174" s="4" t="s">
        <v>2145</v>
      </c>
      <c r="F1174">
        <v>5.8500000000000005</v>
      </c>
      <c r="G1174" s="10">
        <v>7.436503699183904E-4</v>
      </c>
    </row>
    <row r="1175" spans="1:7" x14ac:dyDescent="0.25">
      <c r="A1175" s="2" t="s">
        <v>3502</v>
      </c>
      <c r="B1175" s="2">
        <v>5.0999999999999996</v>
      </c>
      <c r="E1175" s="4" t="s">
        <v>6670</v>
      </c>
      <c r="F1175">
        <v>6.5666666666666664</v>
      </c>
      <c r="G1175" s="10">
        <v>6.2606462766633716E-4</v>
      </c>
    </row>
    <row r="1176" spans="1:7" x14ac:dyDescent="0.25">
      <c r="A1176" s="2" t="s">
        <v>3854</v>
      </c>
      <c r="B1176" s="2">
        <v>5.5</v>
      </c>
      <c r="E1176" s="4" t="s">
        <v>4734</v>
      </c>
      <c r="F1176">
        <v>6.5</v>
      </c>
      <c r="G1176" s="10">
        <v>2.0656954719955287E-4</v>
      </c>
    </row>
    <row r="1177" spans="1:7" x14ac:dyDescent="0.25">
      <c r="A1177" s="2" t="s">
        <v>302</v>
      </c>
      <c r="B1177" s="2">
        <v>7.4</v>
      </c>
      <c r="E1177" s="4" t="s">
        <v>6771</v>
      </c>
      <c r="F1177">
        <v>7.2</v>
      </c>
      <c r="G1177" s="10">
        <v>2.2881549843642779E-4</v>
      </c>
    </row>
    <row r="1178" spans="1:7" x14ac:dyDescent="0.25">
      <c r="A1178" s="2" t="s">
        <v>3860</v>
      </c>
      <c r="B1178" s="2">
        <v>6</v>
      </c>
      <c r="E1178" s="4" t="s">
        <v>5875</v>
      </c>
      <c r="F1178">
        <v>6.4</v>
      </c>
      <c r="G1178" s="10">
        <v>2.0339155416571359E-4</v>
      </c>
    </row>
    <row r="1179" spans="1:7" x14ac:dyDescent="0.25">
      <c r="A1179" s="2" t="s">
        <v>3020</v>
      </c>
      <c r="B1179" s="2">
        <v>7.5</v>
      </c>
      <c r="E1179" s="4" t="s">
        <v>12239</v>
      </c>
      <c r="F1179">
        <v>6.2</v>
      </c>
      <c r="G1179" s="10">
        <v>1.9703556809803503E-4</v>
      </c>
    </row>
    <row r="1180" spans="1:7" x14ac:dyDescent="0.25">
      <c r="A1180" s="2" t="s">
        <v>2320</v>
      </c>
      <c r="B1180" s="2">
        <v>7</v>
      </c>
      <c r="E1180" s="4" t="s">
        <v>4917</v>
      </c>
      <c r="F1180">
        <v>6.8000000000000007</v>
      </c>
      <c r="G1180" s="10">
        <v>8.6441410520428287E-4</v>
      </c>
    </row>
    <row r="1181" spans="1:7" x14ac:dyDescent="0.25">
      <c r="A1181" s="2" t="s">
        <v>3147</v>
      </c>
      <c r="B1181" s="2">
        <v>7.5</v>
      </c>
      <c r="E1181" s="4" t="s">
        <v>597</v>
      </c>
      <c r="F1181">
        <v>5.6999999999999993</v>
      </c>
      <c r="G1181" s="10">
        <v>1.0868736175730319E-3</v>
      </c>
    </row>
    <row r="1182" spans="1:7" x14ac:dyDescent="0.25">
      <c r="A1182" s="2" t="s">
        <v>1702</v>
      </c>
      <c r="B1182" s="2">
        <v>7.3</v>
      </c>
      <c r="E1182" s="4" t="s">
        <v>4227</v>
      </c>
      <c r="F1182">
        <v>6.6999999999999993</v>
      </c>
      <c r="G1182" s="10">
        <v>8.5170213306892553E-4</v>
      </c>
    </row>
    <row r="1183" spans="1:7" x14ac:dyDescent="0.25">
      <c r="A1183" s="2" t="s">
        <v>2217</v>
      </c>
      <c r="B1183" s="2">
        <v>5.7</v>
      </c>
      <c r="E1183" s="4" t="s">
        <v>446</v>
      </c>
      <c r="F1183">
        <v>6.5499999999999989</v>
      </c>
      <c r="G1183" s="10">
        <v>8.3263417486588985E-4</v>
      </c>
    </row>
    <row r="1184" spans="1:7" x14ac:dyDescent="0.25">
      <c r="A1184" s="2" t="s">
        <v>3151</v>
      </c>
      <c r="B1184" s="2">
        <v>7.3</v>
      </c>
      <c r="E1184" s="4" t="s">
        <v>6052</v>
      </c>
      <c r="F1184">
        <v>5.4</v>
      </c>
      <c r="G1184" s="10">
        <v>1.7161162382732086E-4</v>
      </c>
    </row>
    <row r="1185" spans="1:7" x14ac:dyDescent="0.25">
      <c r="A1185" s="2" t="s">
        <v>1535</v>
      </c>
      <c r="B1185" s="2">
        <v>7.2</v>
      </c>
      <c r="E1185" s="4" t="s">
        <v>13135</v>
      </c>
      <c r="F1185">
        <v>5</v>
      </c>
      <c r="G1185" s="10">
        <v>1.5889965169196374E-4</v>
      </c>
    </row>
    <row r="1186" spans="1:7" x14ac:dyDescent="0.25">
      <c r="A1186" s="2" t="s">
        <v>894</v>
      </c>
      <c r="B1186" s="2">
        <v>5.9</v>
      </c>
      <c r="E1186" s="4" t="s">
        <v>7032</v>
      </c>
      <c r="F1186">
        <v>7.1</v>
      </c>
      <c r="G1186" s="10">
        <v>2.2563750540258851E-4</v>
      </c>
    </row>
    <row r="1187" spans="1:7" x14ac:dyDescent="0.25">
      <c r="A1187" s="2" t="s">
        <v>1071</v>
      </c>
      <c r="B1187" s="2">
        <v>7.8</v>
      </c>
      <c r="E1187" s="4" t="s">
        <v>11941</v>
      </c>
      <c r="F1187">
        <v>6.1</v>
      </c>
      <c r="G1187" s="10">
        <v>1.9385757506419575E-4</v>
      </c>
    </row>
    <row r="1188" spans="1:7" x14ac:dyDescent="0.25">
      <c r="A1188" s="2" t="s">
        <v>2386</v>
      </c>
      <c r="B1188" s="2">
        <v>7.7</v>
      </c>
      <c r="E1188" s="4" t="s">
        <v>4185</v>
      </c>
      <c r="F1188">
        <v>7</v>
      </c>
      <c r="G1188" s="10">
        <v>4.4491902473749845E-4</v>
      </c>
    </row>
    <row r="1189" spans="1:7" x14ac:dyDescent="0.25">
      <c r="A1189" s="2" t="s">
        <v>2414</v>
      </c>
      <c r="B1189" s="2">
        <v>8.1</v>
      </c>
      <c r="E1189" s="4" t="s">
        <v>2666</v>
      </c>
      <c r="F1189">
        <v>6.1</v>
      </c>
      <c r="G1189" s="10">
        <v>1.9385757506419575E-4</v>
      </c>
    </row>
    <row r="1190" spans="1:7" x14ac:dyDescent="0.25">
      <c r="A1190" s="2" t="s">
        <v>1610</v>
      </c>
      <c r="B1190" s="2">
        <v>6.6</v>
      </c>
      <c r="E1190" s="4" t="s">
        <v>12837</v>
      </c>
      <c r="F1190">
        <v>7.2</v>
      </c>
      <c r="G1190" s="10">
        <v>2.2881549843642779E-4</v>
      </c>
    </row>
    <row r="1191" spans="1:7" x14ac:dyDescent="0.25">
      <c r="A1191" s="2" t="s">
        <v>3731</v>
      </c>
      <c r="B1191" s="2">
        <v>7.1</v>
      </c>
      <c r="E1191" s="4" t="s">
        <v>3215</v>
      </c>
      <c r="F1191">
        <v>7.3</v>
      </c>
      <c r="G1191" s="10">
        <v>2.3199349147026704E-4</v>
      </c>
    </row>
    <row r="1192" spans="1:7" x14ac:dyDescent="0.25">
      <c r="A1192" s="2" t="s">
        <v>2217</v>
      </c>
      <c r="B1192" s="2">
        <v>5.9</v>
      </c>
      <c r="E1192" s="4" t="s">
        <v>10729</v>
      </c>
      <c r="F1192">
        <v>7.7</v>
      </c>
      <c r="G1192" s="10">
        <v>2.4470546360562417E-4</v>
      </c>
    </row>
    <row r="1193" spans="1:7" x14ac:dyDescent="0.25">
      <c r="A1193" s="2" t="s">
        <v>521</v>
      </c>
      <c r="B1193" s="2">
        <v>8</v>
      </c>
      <c r="E1193" s="4" t="s">
        <v>5839</v>
      </c>
      <c r="F1193">
        <v>5.5</v>
      </c>
      <c r="G1193" s="10">
        <v>1.7478961686116012E-4</v>
      </c>
    </row>
    <row r="1194" spans="1:7" x14ac:dyDescent="0.25">
      <c r="A1194" s="2" t="s">
        <v>3097</v>
      </c>
      <c r="B1194" s="2">
        <v>4.5999999999999996</v>
      </c>
      <c r="E1194" s="4" t="s">
        <v>12553</v>
      </c>
      <c r="F1194">
        <v>3.6</v>
      </c>
      <c r="G1194" s="10">
        <v>1.1440774921821389E-4</v>
      </c>
    </row>
    <row r="1195" spans="1:7" x14ac:dyDescent="0.25">
      <c r="A1195" s="2" t="s">
        <v>32</v>
      </c>
      <c r="B1195" s="2">
        <v>6.1</v>
      </c>
      <c r="E1195" s="4" t="s">
        <v>924</v>
      </c>
      <c r="F1195">
        <v>6.833333333333333</v>
      </c>
      <c r="G1195" s="10">
        <v>6.514885719370513E-4</v>
      </c>
    </row>
    <row r="1196" spans="1:7" x14ac:dyDescent="0.25">
      <c r="A1196" s="2" t="s">
        <v>390</v>
      </c>
      <c r="B1196" s="2">
        <v>7.2</v>
      </c>
      <c r="E1196" s="4" t="s">
        <v>7317</v>
      </c>
      <c r="F1196">
        <v>7</v>
      </c>
      <c r="G1196" s="10">
        <v>2.2245951236874923E-4</v>
      </c>
    </row>
    <row r="1197" spans="1:7" x14ac:dyDescent="0.25">
      <c r="A1197" s="2" t="s">
        <v>3718</v>
      </c>
      <c r="B1197" s="2">
        <v>6.4</v>
      </c>
      <c r="E1197" s="4" t="s">
        <v>13079</v>
      </c>
      <c r="F1197">
        <v>6.8</v>
      </c>
      <c r="G1197" s="10">
        <v>2.1610352630107069E-4</v>
      </c>
    </row>
    <row r="1198" spans="1:7" x14ac:dyDescent="0.25">
      <c r="A1198" s="2" t="s">
        <v>3900</v>
      </c>
      <c r="B1198" s="2">
        <v>6</v>
      </c>
      <c r="E1198" s="4" t="s">
        <v>50</v>
      </c>
      <c r="F1198">
        <v>6.6</v>
      </c>
      <c r="G1198" s="10">
        <v>2.0974754023339213E-4</v>
      </c>
    </row>
    <row r="1199" spans="1:7" x14ac:dyDescent="0.25">
      <c r="A1199" s="2" t="s">
        <v>3593</v>
      </c>
      <c r="B1199" s="2">
        <v>5.2</v>
      </c>
      <c r="E1199" s="4" t="s">
        <v>13890</v>
      </c>
      <c r="F1199">
        <v>4.0999999999999996</v>
      </c>
      <c r="G1199" s="10">
        <v>1.3029771438741026E-4</v>
      </c>
    </row>
    <row r="1200" spans="1:7" x14ac:dyDescent="0.25">
      <c r="A1200" s="2" t="s">
        <v>270</v>
      </c>
      <c r="B1200" s="2">
        <v>7.6</v>
      </c>
      <c r="E1200" s="4" t="s">
        <v>4079</v>
      </c>
      <c r="F1200">
        <v>4.9000000000000004</v>
      </c>
      <c r="G1200" s="10">
        <v>3.1144331731624897E-4</v>
      </c>
    </row>
    <row r="1201" spans="1:7" x14ac:dyDescent="0.25">
      <c r="A1201" s="2" t="s">
        <v>1336</v>
      </c>
      <c r="B1201" s="2">
        <v>6.4</v>
      </c>
      <c r="E1201" s="4" t="s">
        <v>208</v>
      </c>
      <c r="F1201">
        <v>6.8666666666666671</v>
      </c>
      <c r="G1201" s="10">
        <v>6.5466656497089064E-4</v>
      </c>
    </row>
    <row r="1202" spans="1:7" x14ac:dyDescent="0.25">
      <c r="A1202" s="2" t="s">
        <v>3913</v>
      </c>
      <c r="B1202" s="2">
        <v>6.4</v>
      </c>
      <c r="E1202" s="4" t="s">
        <v>3739</v>
      </c>
      <c r="F1202">
        <v>7</v>
      </c>
      <c r="G1202" s="10">
        <v>2.2245951236874923E-4</v>
      </c>
    </row>
    <row r="1203" spans="1:7" x14ac:dyDescent="0.25">
      <c r="A1203" s="2" t="s">
        <v>1097</v>
      </c>
      <c r="B1203" s="2">
        <v>6.1</v>
      </c>
      <c r="E1203" s="4" t="s">
        <v>14005</v>
      </c>
      <c r="F1203">
        <v>4.8</v>
      </c>
      <c r="G1203" s="10">
        <v>1.5254366562428517E-4</v>
      </c>
    </row>
    <row r="1204" spans="1:7" x14ac:dyDescent="0.25">
      <c r="A1204" s="2" t="s">
        <v>1826</v>
      </c>
      <c r="B1204" s="2">
        <v>6.1</v>
      </c>
      <c r="E1204" s="4" t="s">
        <v>2253</v>
      </c>
      <c r="F1204">
        <v>5.6</v>
      </c>
      <c r="G1204" s="10">
        <v>1.7796760989499937E-4</v>
      </c>
    </row>
    <row r="1205" spans="1:7" x14ac:dyDescent="0.25">
      <c r="A1205" s="2" t="s">
        <v>3922</v>
      </c>
      <c r="B1205" s="2">
        <v>5.2</v>
      </c>
      <c r="E1205" s="4" t="s">
        <v>6063</v>
      </c>
      <c r="F1205">
        <v>2.8</v>
      </c>
      <c r="G1205" s="10">
        <v>8.8983804947499685E-5</v>
      </c>
    </row>
    <row r="1206" spans="1:7" x14ac:dyDescent="0.25">
      <c r="A1206" s="2" t="s">
        <v>365</v>
      </c>
      <c r="B1206" s="2">
        <v>7.7</v>
      </c>
      <c r="E1206" s="4" t="s">
        <v>8642</v>
      </c>
      <c r="F1206">
        <v>5.6</v>
      </c>
      <c r="G1206" s="10">
        <v>3.5593521978999874E-4</v>
      </c>
    </row>
    <row r="1207" spans="1:7" x14ac:dyDescent="0.25">
      <c r="A1207" s="2" t="s">
        <v>3490</v>
      </c>
      <c r="B1207" s="2">
        <v>7.3</v>
      </c>
      <c r="E1207" s="4" t="s">
        <v>8189</v>
      </c>
      <c r="F1207">
        <v>7.8</v>
      </c>
      <c r="G1207" s="10">
        <v>2.4788345663946345E-4</v>
      </c>
    </row>
    <row r="1208" spans="1:7" x14ac:dyDescent="0.25">
      <c r="A1208" s="2" t="s">
        <v>3172</v>
      </c>
      <c r="B1208" s="2">
        <v>6.9</v>
      </c>
      <c r="E1208" s="4" t="s">
        <v>2467</v>
      </c>
      <c r="F1208">
        <v>6.1999999999999993</v>
      </c>
      <c r="G1208" s="10">
        <v>3.9407113619607001E-4</v>
      </c>
    </row>
    <row r="1209" spans="1:7" x14ac:dyDescent="0.25">
      <c r="A1209" s="2" t="s">
        <v>45</v>
      </c>
      <c r="B1209" s="2">
        <v>8.5</v>
      </c>
      <c r="E1209" s="4" t="s">
        <v>7841</v>
      </c>
      <c r="F1209">
        <v>5.4</v>
      </c>
      <c r="G1209" s="10">
        <v>1.7161162382732086E-4</v>
      </c>
    </row>
    <row r="1210" spans="1:7" x14ac:dyDescent="0.25">
      <c r="A1210" s="2" t="s">
        <v>2825</v>
      </c>
      <c r="B1210" s="2">
        <v>6.3</v>
      </c>
      <c r="E1210" s="4" t="s">
        <v>989</v>
      </c>
      <c r="F1210">
        <v>5.2333333333333334</v>
      </c>
      <c r="G1210" s="10">
        <v>4.9894490631276613E-4</v>
      </c>
    </row>
    <row r="1211" spans="1:7" x14ac:dyDescent="0.25">
      <c r="A1211" s="2" t="s">
        <v>3934</v>
      </c>
      <c r="B1211" s="2">
        <v>5.9</v>
      </c>
      <c r="E1211" s="4" t="s">
        <v>6406</v>
      </c>
      <c r="F1211">
        <v>6.7</v>
      </c>
      <c r="G1211" s="10">
        <v>2.1292553326723141E-4</v>
      </c>
    </row>
    <row r="1212" spans="1:7" x14ac:dyDescent="0.25">
      <c r="A1212" s="2" t="s">
        <v>2063</v>
      </c>
      <c r="B1212" s="2">
        <v>7.8</v>
      </c>
      <c r="E1212" s="4" t="s">
        <v>11009</v>
      </c>
      <c r="F1212">
        <v>7.5</v>
      </c>
      <c r="G1212" s="10">
        <v>2.3834947753794561E-4</v>
      </c>
    </row>
    <row r="1213" spans="1:7" x14ac:dyDescent="0.25">
      <c r="A1213" s="2" t="s">
        <v>3758</v>
      </c>
      <c r="B1213" s="2">
        <v>6.7</v>
      </c>
      <c r="E1213" s="4" t="s">
        <v>6254</v>
      </c>
      <c r="F1213">
        <v>6.1</v>
      </c>
      <c r="G1213" s="10">
        <v>1.9385757506419575E-4</v>
      </c>
    </row>
    <row r="1214" spans="1:7" x14ac:dyDescent="0.25">
      <c r="A1214" s="2" t="s">
        <v>3944</v>
      </c>
      <c r="B1214" s="2">
        <v>6.4</v>
      </c>
      <c r="E1214" s="4" t="s">
        <v>12570</v>
      </c>
      <c r="F1214">
        <v>8.1999999999999993</v>
      </c>
      <c r="G1214" s="10">
        <v>2.6059542877482052E-4</v>
      </c>
    </row>
    <row r="1215" spans="1:7" x14ac:dyDescent="0.25">
      <c r="A1215" s="2" t="s">
        <v>1735</v>
      </c>
      <c r="B1215" s="2">
        <v>5.9</v>
      </c>
      <c r="E1215" s="4" t="s">
        <v>8817</v>
      </c>
      <c r="F1215">
        <v>5.7</v>
      </c>
      <c r="G1215" s="10">
        <v>1.8114560292883868E-4</v>
      </c>
    </row>
    <row r="1216" spans="1:7" x14ac:dyDescent="0.25">
      <c r="A1216" s="2" t="s">
        <v>2757</v>
      </c>
      <c r="B1216" s="2">
        <v>6.6</v>
      </c>
      <c r="E1216" s="4" t="s">
        <v>11454</v>
      </c>
      <c r="F1216">
        <v>7.6</v>
      </c>
      <c r="G1216" s="10">
        <v>2.4152747057178489E-4</v>
      </c>
    </row>
    <row r="1217" spans="1:7" x14ac:dyDescent="0.25">
      <c r="A1217" s="2" t="s">
        <v>3951</v>
      </c>
      <c r="B1217" s="2">
        <v>6.8</v>
      </c>
      <c r="E1217" s="4" t="s">
        <v>70</v>
      </c>
      <c r="F1217">
        <v>7.9249999999999998</v>
      </c>
      <c r="G1217" s="10">
        <v>1.0074237917270502E-3</v>
      </c>
    </row>
    <row r="1218" spans="1:7" x14ac:dyDescent="0.25">
      <c r="A1218" s="2" t="s">
        <v>2752</v>
      </c>
      <c r="B1218" s="2">
        <v>6.5</v>
      </c>
      <c r="E1218" s="4" t="s">
        <v>7499</v>
      </c>
      <c r="F1218">
        <v>7</v>
      </c>
      <c r="G1218" s="10">
        <v>2.2245951236874923E-4</v>
      </c>
    </row>
    <row r="1219" spans="1:7" x14ac:dyDescent="0.25">
      <c r="A1219" s="2" t="s">
        <v>3958</v>
      </c>
      <c r="B1219" s="2">
        <v>6.6</v>
      </c>
      <c r="E1219" s="4" t="s">
        <v>6220</v>
      </c>
      <c r="F1219">
        <v>7.4499999999999993</v>
      </c>
      <c r="G1219" s="10">
        <v>4.7352096204205188E-4</v>
      </c>
    </row>
    <row r="1220" spans="1:7" x14ac:dyDescent="0.25">
      <c r="A1220" s="2" t="s">
        <v>3960</v>
      </c>
      <c r="B1220" s="2">
        <v>5.8</v>
      </c>
      <c r="E1220" s="4" t="s">
        <v>2050</v>
      </c>
      <c r="F1220">
        <v>6.6</v>
      </c>
      <c r="G1220" s="10">
        <v>1.0487377011669608E-3</v>
      </c>
    </row>
    <row r="1221" spans="1:7" x14ac:dyDescent="0.25">
      <c r="A1221" s="2" t="s">
        <v>2336</v>
      </c>
      <c r="B1221" s="2">
        <v>6.9</v>
      </c>
      <c r="E1221" s="4" t="s">
        <v>11754</v>
      </c>
      <c r="F1221">
        <v>5.3</v>
      </c>
      <c r="G1221" s="10">
        <v>1.6843363079348155E-4</v>
      </c>
    </row>
    <row r="1222" spans="1:7" x14ac:dyDescent="0.25">
      <c r="A1222" s="2" t="s">
        <v>3020</v>
      </c>
      <c r="B1222" s="2">
        <v>7.1</v>
      </c>
      <c r="E1222" s="4" t="s">
        <v>8952</v>
      </c>
      <c r="F1222">
        <v>6.15</v>
      </c>
      <c r="G1222" s="10">
        <v>3.9089314316223084E-4</v>
      </c>
    </row>
    <row r="1223" spans="1:7" x14ac:dyDescent="0.25">
      <c r="A1223" s="2" t="s">
        <v>3614</v>
      </c>
      <c r="B1223" s="2">
        <v>5.8</v>
      </c>
      <c r="E1223" s="4" t="s">
        <v>7233</v>
      </c>
      <c r="F1223">
        <v>7.1</v>
      </c>
      <c r="G1223" s="10">
        <v>4.5127501080517702E-4</v>
      </c>
    </row>
    <row r="1224" spans="1:7" x14ac:dyDescent="0.25">
      <c r="A1224" s="2" t="s">
        <v>270</v>
      </c>
      <c r="B1224" s="2">
        <v>7.2</v>
      </c>
      <c r="E1224" s="4" t="s">
        <v>7844</v>
      </c>
      <c r="F1224">
        <v>7.45</v>
      </c>
      <c r="G1224" s="10">
        <v>4.7352096204205199E-4</v>
      </c>
    </row>
    <row r="1225" spans="1:7" x14ac:dyDescent="0.25">
      <c r="A1225" s="2" t="s">
        <v>868</v>
      </c>
      <c r="B1225" s="2">
        <v>6</v>
      </c>
      <c r="E1225" s="4" t="s">
        <v>3775</v>
      </c>
      <c r="F1225">
        <v>5.55</v>
      </c>
      <c r="G1225" s="10">
        <v>3.5275722675615951E-4</v>
      </c>
    </row>
    <row r="1226" spans="1:7" x14ac:dyDescent="0.25">
      <c r="A1226" s="2" t="s">
        <v>3977</v>
      </c>
      <c r="B1226" s="2">
        <v>4.7</v>
      </c>
      <c r="E1226" s="4" t="s">
        <v>13867</v>
      </c>
      <c r="F1226">
        <v>5.4</v>
      </c>
      <c r="G1226" s="10">
        <v>1.7161162382732086E-4</v>
      </c>
    </row>
    <row r="1227" spans="1:7" x14ac:dyDescent="0.25">
      <c r="A1227" s="2" t="s">
        <v>2657</v>
      </c>
      <c r="B1227" s="2">
        <v>5.2</v>
      </c>
      <c r="E1227" s="4" t="s">
        <v>3606</v>
      </c>
      <c r="F1227">
        <v>6.9</v>
      </c>
      <c r="G1227" s="10">
        <v>8.7712607733963989E-4</v>
      </c>
    </row>
    <row r="1228" spans="1:7" x14ac:dyDescent="0.25">
      <c r="A1228" s="2" t="s">
        <v>3262</v>
      </c>
      <c r="B1228" s="2">
        <v>5.5</v>
      </c>
      <c r="E1228" s="4" t="s">
        <v>7750</v>
      </c>
      <c r="F1228">
        <v>6.6</v>
      </c>
      <c r="G1228" s="10">
        <v>2.0974754023339213E-4</v>
      </c>
    </row>
    <row r="1229" spans="1:7" x14ac:dyDescent="0.25">
      <c r="A1229" s="2" t="s">
        <v>2517</v>
      </c>
      <c r="B1229" s="2">
        <v>6.5</v>
      </c>
      <c r="E1229" s="4" t="s">
        <v>8872</v>
      </c>
      <c r="F1229">
        <v>5.9</v>
      </c>
      <c r="G1229" s="10">
        <v>1.8750158899651721E-4</v>
      </c>
    </row>
    <row r="1230" spans="1:7" x14ac:dyDescent="0.25">
      <c r="A1230" s="2" t="s">
        <v>3989</v>
      </c>
      <c r="B1230" s="2">
        <v>7</v>
      </c>
      <c r="E1230" s="4" t="s">
        <v>6351</v>
      </c>
      <c r="F1230">
        <v>6.3</v>
      </c>
      <c r="G1230" s="10">
        <v>2.0021356113187431E-4</v>
      </c>
    </row>
    <row r="1231" spans="1:7" x14ac:dyDescent="0.25">
      <c r="A1231" s="2" t="s">
        <v>3818</v>
      </c>
      <c r="B1231" s="2">
        <v>5.8</v>
      </c>
      <c r="E1231" s="4" t="s">
        <v>7730</v>
      </c>
      <c r="F1231">
        <v>6</v>
      </c>
      <c r="G1231" s="10">
        <v>1.906795820303565E-4</v>
      </c>
    </row>
    <row r="1232" spans="1:7" x14ac:dyDescent="0.25">
      <c r="A1232" s="2" t="s">
        <v>3854</v>
      </c>
      <c r="B1232" s="2">
        <v>6.2</v>
      </c>
      <c r="E1232" s="4" t="s">
        <v>4054</v>
      </c>
      <c r="F1232">
        <v>6.9</v>
      </c>
      <c r="G1232" s="10">
        <v>4.3856303866981995E-4</v>
      </c>
    </row>
    <row r="1233" spans="1:7" x14ac:dyDescent="0.25">
      <c r="A1233" s="2" t="s">
        <v>877</v>
      </c>
      <c r="B1233" s="2">
        <v>6.5</v>
      </c>
      <c r="E1233" s="4" t="s">
        <v>13634</v>
      </c>
      <c r="F1233">
        <v>7.5</v>
      </c>
      <c r="G1233" s="10">
        <v>2.3834947753794561E-4</v>
      </c>
    </row>
    <row r="1234" spans="1:7" x14ac:dyDescent="0.25">
      <c r="A1234" s="2" t="s">
        <v>521</v>
      </c>
      <c r="B1234" s="2">
        <v>7.2</v>
      </c>
      <c r="E1234" s="4" t="s">
        <v>10973</v>
      </c>
      <c r="F1234">
        <v>7.1</v>
      </c>
      <c r="G1234" s="10">
        <v>2.2563750540258851E-4</v>
      </c>
    </row>
    <row r="1235" spans="1:7" x14ac:dyDescent="0.25">
      <c r="A1235" s="2" t="s">
        <v>4003</v>
      </c>
      <c r="B1235" s="2">
        <v>5.0999999999999996</v>
      </c>
      <c r="E1235" s="4" t="s">
        <v>283</v>
      </c>
      <c r="F1235">
        <v>6.8400000000000007</v>
      </c>
      <c r="G1235" s="10">
        <v>1.0868736175730321E-3</v>
      </c>
    </row>
    <row r="1236" spans="1:7" x14ac:dyDescent="0.25">
      <c r="A1236" s="2" t="s">
        <v>4006</v>
      </c>
      <c r="B1236" s="2">
        <v>4.7</v>
      </c>
      <c r="E1236" s="4" t="s">
        <v>12814</v>
      </c>
      <c r="F1236">
        <v>6.9</v>
      </c>
      <c r="G1236" s="10">
        <v>2.1928151933490997E-4</v>
      </c>
    </row>
    <row r="1237" spans="1:7" x14ac:dyDescent="0.25">
      <c r="A1237" s="2" t="s">
        <v>3237</v>
      </c>
      <c r="B1237" s="2">
        <v>5.9</v>
      </c>
      <c r="E1237" s="4" t="s">
        <v>13190</v>
      </c>
      <c r="F1237">
        <v>8.3000000000000007</v>
      </c>
      <c r="G1237" s="10">
        <v>2.6377342180865986E-4</v>
      </c>
    </row>
    <row r="1238" spans="1:7" x14ac:dyDescent="0.25">
      <c r="A1238" s="2" t="s">
        <v>4012</v>
      </c>
      <c r="B1238" s="2">
        <v>5.8</v>
      </c>
      <c r="E1238" s="4" t="s">
        <v>12347</v>
      </c>
      <c r="F1238">
        <v>4.5</v>
      </c>
      <c r="G1238" s="10">
        <v>1.4300968652276736E-4</v>
      </c>
    </row>
    <row r="1239" spans="1:7" x14ac:dyDescent="0.25">
      <c r="A1239" s="2" t="s">
        <v>1659</v>
      </c>
      <c r="B1239" s="2">
        <v>7.2</v>
      </c>
      <c r="E1239" s="4" t="s">
        <v>9247</v>
      </c>
      <c r="F1239">
        <v>7.8</v>
      </c>
      <c r="G1239" s="10">
        <v>2.4788345663946345E-4</v>
      </c>
    </row>
    <row r="1240" spans="1:7" x14ac:dyDescent="0.25">
      <c r="A1240" s="2" t="s">
        <v>2217</v>
      </c>
      <c r="B1240" s="2">
        <v>6.2</v>
      </c>
      <c r="E1240" s="4" t="s">
        <v>4776</v>
      </c>
      <c r="F1240">
        <v>5.6</v>
      </c>
      <c r="G1240" s="10">
        <v>1.7796760989499937E-4</v>
      </c>
    </row>
    <row r="1241" spans="1:7" x14ac:dyDescent="0.25">
      <c r="A1241" s="2" t="s">
        <v>1788</v>
      </c>
      <c r="B1241" s="2">
        <v>5.7</v>
      </c>
      <c r="E1241" s="4" t="s">
        <v>12724</v>
      </c>
      <c r="F1241">
        <v>3.5</v>
      </c>
      <c r="G1241" s="10">
        <v>1.1122975618437461E-4</v>
      </c>
    </row>
    <row r="1242" spans="1:7" x14ac:dyDescent="0.25">
      <c r="A1242" s="2" t="s">
        <v>1631</v>
      </c>
      <c r="B1242" s="2">
        <v>6.1</v>
      </c>
      <c r="E1242" s="4" t="s">
        <v>10548</v>
      </c>
      <c r="F1242">
        <v>4.7</v>
      </c>
      <c r="G1242" s="10">
        <v>1.4936567259044592E-4</v>
      </c>
    </row>
    <row r="1243" spans="1:7" x14ac:dyDescent="0.25">
      <c r="A1243" s="2" t="s">
        <v>3578</v>
      </c>
      <c r="B1243" s="2">
        <v>6</v>
      </c>
      <c r="E1243" s="4" t="s">
        <v>5192</v>
      </c>
      <c r="F1243">
        <v>5.6</v>
      </c>
      <c r="G1243" s="10">
        <v>1.7796760989499937E-4</v>
      </c>
    </row>
    <row r="1244" spans="1:7" x14ac:dyDescent="0.25">
      <c r="A1244" s="2" t="s">
        <v>4025</v>
      </c>
      <c r="B1244" s="2">
        <v>6.9</v>
      </c>
      <c r="E1244" s="4" t="s">
        <v>8504</v>
      </c>
      <c r="F1244">
        <v>7</v>
      </c>
      <c r="G1244" s="10">
        <v>4.4491902473749845E-4</v>
      </c>
    </row>
    <row r="1245" spans="1:7" x14ac:dyDescent="0.25">
      <c r="A1245" s="2" t="s">
        <v>3542</v>
      </c>
      <c r="B1245" s="2">
        <v>6.5</v>
      </c>
      <c r="E1245" s="4" t="s">
        <v>10980</v>
      </c>
      <c r="F1245">
        <v>6.7</v>
      </c>
      <c r="G1245" s="10">
        <v>4.2585106653446282E-4</v>
      </c>
    </row>
    <row r="1246" spans="1:7" x14ac:dyDescent="0.25">
      <c r="A1246" s="2" t="s">
        <v>3339</v>
      </c>
      <c r="B1246" s="2">
        <v>5</v>
      </c>
      <c r="E1246" s="4" t="s">
        <v>2985</v>
      </c>
      <c r="F1246">
        <v>5.6</v>
      </c>
      <c r="G1246" s="10">
        <v>1.7796760989499937E-4</v>
      </c>
    </row>
    <row r="1247" spans="1:7" x14ac:dyDescent="0.25">
      <c r="A1247" s="2" t="s">
        <v>4036</v>
      </c>
      <c r="B1247" s="2">
        <v>5.7</v>
      </c>
      <c r="E1247" s="4" t="s">
        <v>8909</v>
      </c>
      <c r="F1247">
        <v>6.9</v>
      </c>
      <c r="G1247" s="10">
        <v>2.1928151933490997E-4</v>
      </c>
    </row>
    <row r="1248" spans="1:7" x14ac:dyDescent="0.25">
      <c r="A1248" s="2" t="s">
        <v>834</v>
      </c>
      <c r="B1248" s="2">
        <v>7</v>
      </c>
      <c r="E1248" s="4" t="s">
        <v>10755</v>
      </c>
      <c r="F1248">
        <v>6.1</v>
      </c>
      <c r="G1248" s="10">
        <v>1.9385757506419575E-4</v>
      </c>
    </row>
    <row r="1249" spans="1:7" x14ac:dyDescent="0.25">
      <c r="A1249" s="2" t="s">
        <v>1147</v>
      </c>
      <c r="B1249" s="2">
        <v>5.0999999999999996</v>
      </c>
      <c r="E1249" s="4" t="s">
        <v>4235</v>
      </c>
      <c r="F1249">
        <v>6.8999999999999995</v>
      </c>
      <c r="G1249" s="10">
        <v>6.5784455800472986E-4</v>
      </c>
    </row>
    <row r="1250" spans="1:7" x14ac:dyDescent="0.25">
      <c r="A1250" s="2" t="s">
        <v>2869</v>
      </c>
      <c r="B1250" s="2">
        <v>5.3</v>
      </c>
      <c r="E1250" s="4" t="s">
        <v>2974</v>
      </c>
      <c r="F1250">
        <v>5.3</v>
      </c>
      <c r="G1250" s="10">
        <v>3.3686726158696311E-4</v>
      </c>
    </row>
    <row r="1251" spans="1:7" x14ac:dyDescent="0.25">
      <c r="A1251" s="2" t="s">
        <v>2937</v>
      </c>
      <c r="B1251" s="2">
        <v>4.4000000000000004</v>
      </c>
      <c r="E1251" s="4" t="s">
        <v>7095</v>
      </c>
      <c r="F1251">
        <v>5.8999999999999995</v>
      </c>
      <c r="G1251" s="10">
        <v>5.6250476698955164E-4</v>
      </c>
    </row>
    <row r="1252" spans="1:7" x14ac:dyDescent="0.25">
      <c r="A1252" s="2" t="s">
        <v>1189</v>
      </c>
      <c r="B1252" s="2">
        <v>4.7</v>
      </c>
      <c r="E1252" s="4" t="s">
        <v>12748</v>
      </c>
      <c r="F1252">
        <v>5.7</v>
      </c>
      <c r="G1252" s="10">
        <v>1.8114560292883868E-4</v>
      </c>
    </row>
    <row r="1253" spans="1:7" x14ac:dyDescent="0.25">
      <c r="A1253" s="2" t="s">
        <v>4054</v>
      </c>
      <c r="B1253" s="2">
        <v>6.7</v>
      </c>
      <c r="E1253" s="4" t="s">
        <v>9949</v>
      </c>
      <c r="F1253">
        <v>5.8</v>
      </c>
      <c r="G1253" s="10">
        <v>1.8432359596267793E-4</v>
      </c>
    </row>
    <row r="1254" spans="1:7" x14ac:dyDescent="0.25">
      <c r="A1254" s="2" t="s">
        <v>4056</v>
      </c>
      <c r="B1254" s="2">
        <v>6.7</v>
      </c>
      <c r="E1254" s="4" t="s">
        <v>11210</v>
      </c>
      <c r="F1254">
        <v>5.9</v>
      </c>
      <c r="G1254" s="10">
        <v>1.8750158899651721E-4</v>
      </c>
    </row>
    <row r="1255" spans="1:7" x14ac:dyDescent="0.25">
      <c r="A1255" s="2" t="s">
        <v>1751</v>
      </c>
      <c r="B1255" s="2">
        <v>5.7</v>
      </c>
      <c r="E1255" s="4" t="s">
        <v>12658</v>
      </c>
      <c r="F1255">
        <v>6.7</v>
      </c>
      <c r="G1255" s="10">
        <v>2.1292553326723141E-4</v>
      </c>
    </row>
    <row r="1256" spans="1:7" x14ac:dyDescent="0.25">
      <c r="A1256" s="2" t="s">
        <v>336</v>
      </c>
      <c r="B1256" s="2">
        <v>7.4</v>
      </c>
      <c r="E1256" s="4" t="s">
        <v>8874</v>
      </c>
      <c r="F1256">
        <v>4.7</v>
      </c>
      <c r="G1256" s="10">
        <v>1.4936567259044592E-4</v>
      </c>
    </row>
    <row r="1257" spans="1:7" x14ac:dyDescent="0.25">
      <c r="A1257" s="2" t="s">
        <v>3455</v>
      </c>
      <c r="B1257" s="2">
        <v>6.1</v>
      </c>
      <c r="E1257" s="4" t="s">
        <v>1478</v>
      </c>
      <c r="F1257">
        <v>7.2333333333333343</v>
      </c>
      <c r="G1257" s="10">
        <v>6.8962448834312268E-4</v>
      </c>
    </row>
    <row r="1258" spans="1:7" x14ac:dyDescent="0.25">
      <c r="A1258" s="2" t="s">
        <v>3433</v>
      </c>
      <c r="B1258" s="2">
        <v>6.4</v>
      </c>
      <c r="E1258" s="4" t="s">
        <v>9579</v>
      </c>
      <c r="F1258">
        <v>4.7</v>
      </c>
      <c r="G1258" s="10">
        <v>1.4936567259044592E-4</v>
      </c>
    </row>
    <row r="1259" spans="1:7" x14ac:dyDescent="0.25">
      <c r="A1259" s="2" t="s">
        <v>4069</v>
      </c>
      <c r="B1259" s="2">
        <v>6.2</v>
      </c>
      <c r="E1259" s="4" t="s">
        <v>7661</v>
      </c>
      <c r="F1259">
        <v>5.5</v>
      </c>
      <c r="G1259" s="10">
        <v>1.7478961686116012E-4</v>
      </c>
    </row>
    <row r="1260" spans="1:7" x14ac:dyDescent="0.25">
      <c r="A1260" s="2" t="s">
        <v>2231</v>
      </c>
      <c r="B1260" s="2">
        <v>6.2</v>
      </c>
      <c r="E1260" s="4" t="s">
        <v>6716</v>
      </c>
      <c r="F1260">
        <v>7.5</v>
      </c>
      <c r="G1260" s="10">
        <v>4.7669895507589121E-4</v>
      </c>
    </row>
    <row r="1261" spans="1:7" x14ac:dyDescent="0.25">
      <c r="A1261" s="2" t="s">
        <v>4075</v>
      </c>
      <c r="B1261" s="2">
        <v>5.9</v>
      </c>
      <c r="E1261" s="4" t="s">
        <v>6249</v>
      </c>
      <c r="F1261">
        <v>4.5999999999999996</v>
      </c>
      <c r="G1261" s="10">
        <v>1.4618767955660664E-4</v>
      </c>
    </row>
    <row r="1262" spans="1:7" x14ac:dyDescent="0.25">
      <c r="A1262" s="2" t="s">
        <v>4079</v>
      </c>
      <c r="B1262" s="2">
        <v>4</v>
      </c>
      <c r="E1262" s="4" t="s">
        <v>13247</v>
      </c>
      <c r="F1262">
        <v>7.6</v>
      </c>
      <c r="G1262" s="10">
        <v>2.4152747057178489E-4</v>
      </c>
    </row>
    <row r="1263" spans="1:7" x14ac:dyDescent="0.25">
      <c r="A1263" s="2" t="s">
        <v>2689</v>
      </c>
      <c r="B1263" s="2">
        <v>6.2</v>
      </c>
      <c r="E1263" s="4" t="s">
        <v>2447</v>
      </c>
      <c r="F1263">
        <v>5.1749999999999998</v>
      </c>
      <c r="G1263" s="10">
        <v>6.5784455800472986E-4</v>
      </c>
    </row>
    <row r="1264" spans="1:7" x14ac:dyDescent="0.25">
      <c r="A1264" s="2" t="s">
        <v>863</v>
      </c>
      <c r="B1264" s="2">
        <v>4.5999999999999996</v>
      </c>
      <c r="E1264" s="4" t="s">
        <v>9339</v>
      </c>
      <c r="F1264">
        <v>5.6</v>
      </c>
      <c r="G1264" s="10">
        <v>1.7796760989499937E-4</v>
      </c>
    </row>
    <row r="1265" spans="1:7" x14ac:dyDescent="0.25">
      <c r="A1265" s="2" t="s">
        <v>4086</v>
      </c>
      <c r="B1265" s="2">
        <v>6.4</v>
      </c>
      <c r="E1265" s="4" t="s">
        <v>9372</v>
      </c>
      <c r="F1265">
        <v>4.5999999999999996</v>
      </c>
      <c r="G1265" s="10">
        <v>1.4618767955660664E-4</v>
      </c>
    </row>
    <row r="1266" spans="1:7" x14ac:dyDescent="0.25">
      <c r="A1266" s="2" t="s">
        <v>3286</v>
      </c>
      <c r="B1266" s="2">
        <v>5.9</v>
      </c>
      <c r="E1266" s="4" t="s">
        <v>1742</v>
      </c>
      <c r="F1266">
        <v>7</v>
      </c>
      <c r="G1266" s="10">
        <v>2.2245951236874923E-4</v>
      </c>
    </row>
    <row r="1267" spans="1:7" x14ac:dyDescent="0.25">
      <c r="A1267" s="2" t="s">
        <v>4089</v>
      </c>
      <c r="B1267" s="2">
        <v>5.0999999999999996</v>
      </c>
      <c r="E1267" s="4" t="s">
        <v>4012</v>
      </c>
      <c r="F1267">
        <v>5.8</v>
      </c>
      <c r="G1267" s="10">
        <v>1.8432359596267793E-4</v>
      </c>
    </row>
    <row r="1268" spans="1:7" x14ac:dyDescent="0.25">
      <c r="A1268" s="2" t="s">
        <v>4092</v>
      </c>
      <c r="B1268" s="2">
        <v>7.6</v>
      </c>
      <c r="E1268" s="4" t="s">
        <v>11715</v>
      </c>
      <c r="F1268">
        <v>6.7666666666666657</v>
      </c>
      <c r="G1268" s="10">
        <v>6.4513258586937274E-4</v>
      </c>
    </row>
    <row r="1269" spans="1:7" x14ac:dyDescent="0.25">
      <c r="A1269" s="2" t="s">
        <v>4096</v>
      </c>
      <c r="B1269" s="2">
        <v>4.2</v>
      </c>
      <c r="E1269" s="4" t="s">
        <v>8564</v>
      </c>
      <c r="F1269">
        <v>7.8</v>
      </c>
      <c r="G1269" s="10">
        <v>2.4788345663946345E-4</v>
      </c>
    </row>
    <row r="1270" spans="1:7" x14ac:dyDescent="0.25">
      <c r="A1270" s="2" t="s">
        <v>3316</v>
      </c>
      <c r="B1270" s="2">
        <v>7.8</v>
      </c>
      <c r="E1270" s="4" t="s">
        <v>13449</v>
      </c>
      <c r="F1270">
        <v>4.3</v>
      </c>
      <c r="G1270" s="10">
        <v>1.3665370045508882E-4</v>
      </c>
    </row>
    <row r="1271" spans="1:7" x14ac:dyDescent="0.25">
      <c r="A1271" s="2" t="s">
        <v>2781</v>
      </c>
      <c r="B1271" s="2">
        <v>5.8</v>
      </c>
      <c r="E1271" s="4" t="s">
        <v>3847</v>
      </c>
      <c r="F1271">
        <v>6.1999999999999993</v>
      </c>
      <c r="G1271" s="10">
        <v>7.8814227239214002E-4</v>
      </c>
    </row>
    <row r="1272" spans="1:7" x14ac:dyDescent="0.25">
      <c r="A1272" s="2" t="s">
        <v>3309</v>
      </c>
      <c r="B1272" s="2">
        <v>5.9</v>
      </c>
      <c r="E1272" s="4" t="s">
        <v>9172</v>
      </c>
      <c r="F1272">
        <v>7.5</v>
      </c>
      <c r="G1272" s="10">
        <v>2.3834947753794561E-4</v>
      </c>
    </row>
    <row r="1273" spans="1:7" x14ac:dyDescent="0.25">
      <c r="A1273" s="2" t="s">
        <v>2618</v>
      </c>
      <c r="B1273" s="2">
        <v>8.4</v>
      </c>
      <c r="E1273" s="4" t="s">
        <v>13725</v>
      </c>
      <c r="F1273">
        <v>7</v>
      </c>
      <c r="G1273" s="10">
        <v>2.2245951236874923E-4</v>
      </c>
    </row>
    <row r="1274" spans="1:7" x14ac:dyDescent="0.25">
      <c r="A1274" s="2" t="s">
        <v>4111</v>
      </c>
      <c r="B1274" s="2">
        <v>4.8</v>
      </c>
      <c r="E1274" s="4" t="s">
        <v>4675</v>
      </c>
      <c r="F1274">
        <v>5.9</v>
      </c>
      <c r="G1274" s="10">
        <v>3.7500317799303443E-4</v>
      </c>
    </row>
    <row r="1275" spans="1:7" x14ac:dyDescent="0.25">
      <c r="A1275" s="2" t="s">
        <v>4117</v>
      </c>
      <c r="B1275" s="2">
        <v>6.2</v>
      </c>
      <c r="E1275" s="4" t="s">
        <v>9245</v>
      </c>
      <c r="F1275">
        <v>5</v>
      </c>
      <c r="G1275" s="10">
        <v>1.5889965169196374E-4</v>
      </c>
    </row>
    <row r="1276" spans="1:7" x14ac:dyDescent="0.25">
      <c r="A1276" s="2" t="s">
        <v>3847</v>
      </c>
      <c r="B1276" s="2">
        <v>6.5</v>
      </c>
      <c r="E1276" s="4" t="s">
        <v>584</v>
      </c>
      <c r="F1276">
        <v>7.166666666666667</v>
      </c>
      <c r="G1276" s="10">
        <v>2.0498055068263322E-3</v>
      </c>
    </row>
    <row r="1277" spans="1:7" x14ac:dyDescent="0.25">
      <c r="A1277" s="2" t="s">
        <v>4121</v>
      </c>
      <c r="B1277" s="2">
        <v>6.3</v>
      </c>
      <c r="E1277" s="4" t="s">
        <v>7338</v>
      </c>
      <c r="F1277">
        <v>2.8</v>
      </c>
      <c r="G1277" s="10">
        <v>8.8983804947499685E-5</v>
      </c>
    </row>
    <row r="1278" spans="1:7" x14ac:dyDescent="0.25">
      <c r="A1278" s="2" t="s">
        <v>4124</v>
      </c>
      <c r="B1278" s="2">
        <v>3.3</v>
      </c>
      <c r="E1278" s="4" t="s">
        <v>7886</v>
      </c>
      <c r="F1278">
        <v>7.1</v>
      </c>
      <c r="G1278" s="10">
        <v>4.5127501080517702E-4</v>
      </c>
    </row>
    <row r="1279" spans="1:7" x14ac:dyDescent="0.25">
      <c r="A1279" s="2" t="s">
        <v>1138</v>
      </c>
      <c r="B1279" s="2">
        <v>5.9</v>
      </c>
      <c r="E1279" s="4" t="s">
        <v>2553</v>
      </c>
      <c r="F1279">
        <v>5.7</v>
      </c>
      <c r="G1279" s="10">
        <v>9.0572801464419337E-4</v>
      </c>
    </row>
    <row r="1280" spans="1:7" x14ac:dyDescent="0.25">
      <c r="A1280" s="2" t="s">
        <v>3702</v>
      </c>
      <c r="B1280" s="2">
        <v>6</v>
      </c>
      <c r="E1280" s="4" t="s">
        <v>2959</v>
      </c>
      <c r="F1280">
        <v>5.8</v>
      </c>
      <c r="G1280" s="10">
        <v>1.8432359596267793E-4</v>
      </c>
    </row>
    <row r="1281" spans="1:7" x14ac:dyDescent="0.25">
      <c r="A1281" s="2" t="s">
        <v>3364</v>
      </c>
      <c r="B1281" s="2">
        <v>5.8</v>
      </c>
      <c r="E1281" s="4" t="s">
        <v>2228</v>
      </c>
      <c r="F1281">
        <v>6.1</v>
      </c>
      <c r="G1281" s="10">
        <v>1.9385757506419575E-4</v>
      </c>
    </row>
    <row r="1282" spans="1:7" x14ac:dyDescent="0.25">
      <c r="A1282" s="2" t="s">
        <v>4130</v>
      </c>
      <c r="B1282" s="2">
        <v>6.5</v>
      </c>
      <c r="E1282" s="4" t="s">
        <v>5533</v>
      </c>
      <c r="F1282">
        <v>5.4</v>
      </c>
      <c r="G1282" s="10">
        <v>3.4322324765464172E-4</v>
      </c>
    </row>
    <row r="1283" spans="1:7" x14ac:dyDescent="0.25">
      <c r="A1283" s="2" t="s">
        <v>4132</v>
      </c>
      <c r="B1283" s="2">
        <v>4.7</v>
      </c>
      <c r="E1283" s="4" t="s">
        <v>2848</v>
      </c>
      <c r="F1283">
        <v>5.95</v>
      </c>
      <c r="G1283" s="10">
        <v>3.7818117102687371E-4</v>
      </c>
    </row>
    <row r="1284" spans="1:7" x14ac:dyDescent="0.25">
      <c r="A1284" s="2" t="s">
        <v>4135</v>
      </c>
      <c r="B1284" s="2">
        <v>4.0999999999999996</v>
      </c>
      <c r="E1284" s="4" t="s">
        <v>9580</v>
      </c>
      <c r="F1284">
        <v>6.3</v>
      </c>
      <c r="G1284" s="10">
        <v>2.0021356113187431E-4</v>
      </c>
    </row>
    <row r="1285" spans="1:7" x14ac:dyDescent="0.25">
      <c r="A1285" s="2" t="s">
        <v>4137</v>
      </c>
      <c r="B1285" s="2">
        <v>6.8</v>
      </c>
      <c r="E1285" s="4" t="s">
        <v>10857</v>
      </c>
      <c r="F1285">
        <v>3.5</v>
      </c>
      <c r="G1285" s="10">
        <v>1.1122975618437461E-4</v>
      </c>
    </row>
    <row r="1286" spans="1:7" x14ac:dyDescent="0.25">
      <c r="A1286" s="2" t="s">
        <v>3192</v>
      </c>
      <c r="B1286" s="2">
        <v>6.2</v>
      </c>
      <c r="E1286" s="4" t="s">
        <v>1836</v>
      </c>
      <c r="F1286">
        <v>7.166666666666667</v>
      </c>
      <c r="G1286" s="10">
        <v>6.8326850227544411E-4</v>
      </c>
    </row>
    <row r="1287" spans="1:7" x14ac:dyDescent="0.25">
      <c r="A1287" s="2" t="s">
        <v>4036</v>
      </c>
      <c r="B1287" s="2">
        <v>4.5</v>
      </c>
      <c r="E1287" s="4" t="s">
        <v>2601</v>
      </c>
      <c r="F1287">
        <v>5.3</v>
      </c>
      <c r="G1287" s="10">
        <v>1.6843363079348155E-4</v>
      </c>
    </row>
    <row r="1288" spans="1:7" x14ac:dyDescent="0.25">
      <c r="A1288" s="2" t="s">
        <v>4145</v>
      </c>
      <c r="B1288" s="2">
        <v>5.8</v>
      </c>
      <c r="E1288" s="4" t="s">
        <v>7131</v>
      </c>
      <c r="F1288">
        <v>5.8</v>
      </c>
      <c r="G1288" s="10">
        <v>3.6864719192535587E-4</v>
      </c>
    </row>
    <row r="1289" spans="1:7" x14ac:dyDescent="0.25">
      <c r="A1289" s="2" t="s">
        <v>3267</v>
      </c>
      <c r="B1289" s="2">
        <v>7.3</v>
      </c>
      <c r="E1289" s="4" t="s">
        <v>12681</v>
      </c>
      <c r="F1289">
        <v>5.0999999999999996</v>
      </c>
      <c r="G1289" s="10">
        <v>1.6207764472580299E-4</v>
      </c>
    </row>
    <row r="1290" spans="1:7" x14ac:dyDescent="0.25">
      <c r="A1290" s="2" t="s">
        <v>2574</v>
      </c>
      <c r="B1290" s="2">
        <v>5.9</v>
      </c>
      <c r="E1290" s="4" t="s">
        <v>5101</v>
      </c>
      <c r="F1290">
        <v>5.3</v>
      </c>
      <c r="G1290" s="10">
        <v>1.6843363079348155E-4</v>
      </c>
    </row>
    <row r="1291" spans="1:7" x14ac:dyDescent="0.25">
      <c r="A1291" s="2" t="s">
        <v>4156</v>
      </c>
      <c r="B1291" s="2">
        <v>4.4000000000000004</v>
      </c>
      <c r="E1291" s="4" t="s">
        <v>13950</v>
      </c>
      <c r="F1291">
        <v>7.6</v>
      </c>
      <c r="G1291" s="10">
        <v>2.4152747057178489E-4</v>
      </c>
    </row>
    <row r="1292" spans="1:7" x14ac:dyDescent="0.25">
      <c r="A1292" s="2" t="s">
        <v>3083</v>
      </c>
      <c r="B1292" s="2">
        <v>5.8</v>
      </c>
      <c r="E1292" s="4" t="s">
        <v>1520</v>
      </c>
      <c r="F1292">
        <v>5.9499999999999993</v>
      </c>
      <c r="G1292" s="10">
        <v>3.7818117102687366E-4</v>
      </c>
    </row>
    <row r="1293" spans="1:7" x14ac:dyDescent="0.25">
      <c r="A1293" s="2" t="s">
        <v>4162</v>
      </c>
      <c r="B1293" s="2">
        <v>5.0999999999999996</v>
      </c>
      <c r="E1293" s="4" t="s">
        <v>2651</v>
      </c>
      <c r="F1293">
        <v>7.6333333333333329</v>
      </c>
      <c r="G1293" s="10">
        <v>7.2776040474919384E-4</v>
      </c>
    </row>
    <row r="1294" spans="1:7" x14ac:dyDescent="0.25">
      <c r="A1294" s="2" t="s">
        <v>1698</v>
      </c>
      <c r="B1294" s="2">
        <v>6.9</v>
      </c>
      <c r="E1294" s="4" t="s">
        <v>4445</v>
      </c>
      <c r="F1294">
        <v>5.6999999999999993</v>
      </c>
      <c r="G1294" s="10">
        <v>3.622912058576773E-4</v>
      </c>
    </row>
    <row r="1295" spans="1:7" x14ac:dyDescent="0.25">
      <c r="A1295" s="2" t="s">
        <v>2752</v>
      </c>
      <c r="B1295" s="2">
        <v>6.2</v>
      </c>
      <c r="E1295" s="4" t="s">
        <v>365</v>
      </c>
      <c r="F1295">
        <v>6.68</v>
      </c>
      <c r="G1295" s="10">
        <v>1.0614496733023177E-3</v>
      </c>
    </row>
    <row r="1296" spans="1:7" x14ac:dyDescent="0.25">
      <c r="A1296" s="2" t="s">
        <v>4170</v>
      </c>
      <c r="B1296" s="2">
        <v>6.9</v>
      </c>
      <c r="E1296" s="4" t="s">
        <v>4420</v>
      </c>
      <c r="F1296">
        <v>5.7</v>
      </c>
      <c r="G1296" s="10">
        <v>5.4343680878651606E-4</v>
      </c>
    </row>
    <row r="1297" spans="1:7" x14ac:dyDescent="0.25">
      <c r="A1297" s="2" t="s">
        <v>2670</v>
      </c>
      <c r="B1297" s="2">
        <v>7.3</v>
      </c>
      <c r="E1297" s="4" t="s">
        <v>4330</v>
      </c>
      <c r="F1297">
        <v>6.5666666666666664</v>
      </c>
      <c r="G1297" s="10">
        <v>2.5042585106653486E-3</v>
      </c>
    </row>
    <row r="1298" spans="1:7" x14ac:dyDescent="0.25">
      <c r="A1298" s="2" t="s">
        <v>4178</v>
      </c>
      <c r="B1298" s="2">
        <v>7.1</v>
      </c>
      <c r="E1298" s="4" t="s">
        <v>88</v>
      </c>
      <c r="F1298">
        <v>6.4</v>
      </c>
      <c r="G1298" s="10">
        <v>4.0678310833142719E-4</v>
      </c>
    </row>
    <row r="1299" spans="1:7" x14ac:dyDescent="0.25">
      <c r="A1299" s="2" t="s">
        <v>1317</v>
      </c>
      <c r="B1299" s="2">
        <v>6</v>
      </c>
      <c r="E1299" s="4" t="s">
        <v>6955</v>
      </c>
      <c r="F1299">
        <v>5.2</v>
      </c>
      <c r="G1299" s="10">
        <v>3.305112755192846E-4</v>
      </c>
    </row>
    <row r="1300" spans="1:7" x14ac:dyDescent="0.25">
      <c r="A1300" s="2" t="s">
        <v>4185</v>
      </c>
      <c r="B1300" s="2">
        <v>7</v>
      </c>
      <c r="E1300" s="4" t="s">
        <v>11683</v>
      </c>
      <c r="F1300">
        <v>5.7</v>
      </c>
      <c r="G1300" s="10">
        <v>1.8114560292883868E-4</v>
      </c>
    </row>
    <row r="1301" spans="1:7" x14ac:dyDescent="0.25">
      <c r="A1301" s="2" t="s">
        <v>1297</v>
      </c>
      <c r="B1301" s="2">
        <v>6.8</v>
      </c>
      <c r="E1301" s="4" t="s">
        <v>12542</v>
      </c>
      <c r="F1301">
        <v>6.2</v>
      </c>
      <c r="G1301" s="10">
        <v>1.9703556809803503E-4</v>
      </c>
    </row>
    <row r="1302" spans="1:7" x14ac:dyDescent="0.25">
      <c r="A1302" s="2" t="s">
        <v>4191</v>
      </c>
      <c r="B1302" s="2">
        <v>5.7</v>
      </c>
      <c r="E1302" s="4" t="s">
        <v>7677</v>
      </c>
      <c r="F1302">
        <v>5.6</v>
      </c>
      <c r="G1302" s="10">
        <v>1.7796760989499937E-4</v>
      </c>
    </row>
    <row r="1303" spans="1:7" x14ac:dyDescent="0.25">
      <c r="A1303" s="2" t="s">
        <v>702</v>
      </c>
      <c r="B1303" s="2">
        <v>7.6</v>
      </c>
      <c r="E1303" s="4" t="s">
        <v>11943</v>
      </c>
      <c r="F1303">
        <v>7.5</v>
      </c>
      <c r="G1303" s="10">
        <v>2.3834947753794561E-4</v>
      </c>
    </row>
    <row r="1304" spans="1:7" x14ac:dyDescent="0.25">
      <c r="A1304" s="2" t="s">
        <v>4195</v>
      </c>
      <c r="B1304" s="2">
        <v>8.4</v>
      </c>
      <c r="E1304" s="4" t="s">
        <v>12596</v>
      </c>
      <c r="F1304">
        <v>6.8</v>
      </c>
      <c r="G1304" s="10">
        <v>2.1610352630107069E-4</v>
      </c>
    </row>
    <row r="1305" spans="1:7" x14ac:dyDescent="0.25">
      <c r="A1305" s="2" t="s">
        <v>837</v>
      </c>
      <c r="B1305" s="2">
        <v>7.1</v>
      </c>
      <c r="E1305" s="4" t="s">
        <v>8878</v>
      </c>
      <c r="F1305">
        <v>5.2</v>
      </c>
      <c r="G1305" s="10">
        <v>1.652556377596423E-4</v>
      </c>
    </row>
    <row r="1306" spans="1:7" x14ac:dyDescent="0.25">
      <c r="A1306" s="2" t="s">
        <v>2399</v>
      </c>
      <c r="B1306" s="2">
        <v>5.6</v>
      </c>
      <c r="E1306" s="4" t="s">
        <v>9654</v>
      </c>
      <c r="F1306">
        <v>7.2</v>
      </c>
      <c r="G1306" s="10">
        <v>2.2881549843642779E-4</v>
      </c>
    </row>
    <row r="1307" spans="1:7" x14ac:dyDescent="0.25">
      <c r="A1307" s="2" t="s">
        <v>344</v>
      </c>
      <c r="B1307" s="2">
        <v>6.7</v>
      </c>
      <c r="E1307" s="4" t="s">
        <v>5039</v>
      </c>
      <c r="F1307">
        <v>6.4749999999999996</v>
      </c>
      <c r="G1307" s="10">
        <v>8.2310019576437216E-4</v>
      </c>
    </row>
    <row r="1308" spans="1:7" x14ac:dyDescent="0.25">
      <c r="A1308" s="2" t="s">
        <v>179</v>
      </c>
      <c r="B1308" s="2">
        <v>7</v>
      </c>
      <c r="E1308" s="4" t="s">
        <v>4595</v>
      </c>
      <c r="F1308">
        <v>5.2</v>
      </c>
      <c r="G1308" s="10">
        <v>1.652556377596423E-4</v>
      </c>
    </row>
    <row r="1309" spans="1:7" x14ac:dyDescent="0.25">
      <c r="A1309" s="2" t="s">
        <v>70</v>
      </c>
      <c r="B1309" s="2">
        <v>8</v>
      </c>
      <c r="E1309" s="4" t="s">
        <v>9806</v>
      </c>
      <c r="F1309">
        <v>7.1333333333333337</v>
      </c>
      <c r="G1309" s="10">
        <v>6.8009050924160489E-4</v>
      </c>
    </row>
    <row r="1310" spans="1:7" x14ac:dyDescent="0.25">
      <c r="A1310" s="2" t="s">
        <v>2928</v>
      </c>
      <c r="B1310" s="2">
        <v>5.3</v>
      </c>
      <c r="E1310" s="4" t="s">
        <v>2267</v>
      </c>
      <c r="F1310">
        <v>6</v>
      </c>
      <c r="G1310" s="10">
        <v>1.906795820303565E-4</v>
      </c>
    </row>
    <row r="1311" spans="1:7" x14ac:dyDescent="0.25">
      <c r="A1311" s="2" t="s">
        <v>3027</v>
      </c>
      <c r="B1311" s="2">
        <v>4.9000000000000004</v>
      </c>
      <c r="E1311" s="4" t="s">
        <v>958</v>
      </c>
      <c r="F1311">
        <v>5.9</v>
      </c>
      <c r="G1311" s="10">
        <v>3.7500317799303443E-4</v>
      </c>
    </row>
    <row r="1312" spans="1:7" x14ac:dyDescent="0.25">
      <c r="A1312" s="2" t="s">
        <v>1599</v>
      </c>
      <c r="B1312" s="2">
        <v>6.4</v>
      </c>
      <c r="E1312" s="4" t="s">
        <v>4315</v>
      </c>
      <c r="F1312">
        <v>6.6</v>
      </c>
      <c r="G1312" s="10">
        <v>1.0487377011669608E-3</v>
      </c>
    </row>
    <row r="1313" spans="1:7" x14ac:dyDescent="0.25">
      <c r="A1313" s="2" t="s">
        <v>887</v>
      </c>
      <c r="B1313" s="2">
        <v>7.4</v>
      </c>
      <c r="E1313" s="4" t="s">
        <v>13954</v>
      </c>
      <c r="F1313">
        <v>5</v>
      </c>
      <c r="G1313" s="10">
        <v>1.5889965169196374E-4</v>
      </c>
    </row>
    <row r="1314" spans="1:7" x14ac:dyDescent="0.25">
      <c r="A1314" s="2" t="s">
        <v>2000</v>
      </c>
      <c r="B1314" s="2">
        <v>6.1</v>
      </c>
      <c r="E1314" s="4" t="s">
        <v>7956</v>
      </c>
      <c r="F1314">
        <v>6.1</v>
      </c>
      <c r="G1314" s="10">
        <v>1.9385757506419575E-4</v>
      </c>
    </row>
    <row r="1315" spans="1:7" x14ac:dyDescent="0.25">
      <c r="A1315" s="2" t="s">
        <v>1978</v>
      </c>
      <c r="B1315" s="2">
        <v>6.5</v>
      </c>
      <c r="E1315" s="4" t="s">
        <v>5725</v>
      </c>
      <c r="F1315">
        <v>7.5</v>
      </c>
      <c r="G1315" s="10">
        <v>2.3834947753794561E-4</v>
      </c>
    </row>
    <row r="1316" spans="1:7" x14ac:dyDescent="0.25">
      <c r="A1316" s="2" t="s">
        <v>4227</v>
      </c>
      <c r="B1316" s="2">
        <v>5.7</v>
      </c>
      <c r="E1316" s="4" t="s">
        <v>14052</v>
      </c>
      <c r="F1316">
        <v>7.4</v>
      </c>
      <c r="G1316" s="10">
        <v>2.3517148450410635E-4</v>
      </c>
    </row>
    <row r="1317" spans="1:7" x14ac:dyDescent="0.25">
      <c r="A1317" s="2" t="s">
        <v>3047</v>
      </c>
      <c r="B1317" s="2">
        <v>5.0999999999999996</v>
      </c>
      <c r="E1317" s="4" t="s">
        <v>10362</v>
      </c>
      <c r="F1317">
        <v>3.3</v>
      </c>
      <c r="G1317" s="10">
        <v>1.0487377011669606E-4</v>
      </c>
    </row>
    <row r="1318" spans="1:7" x14ac:dyDescent="0.25">
      <c r="A1318" s="2" t="s">
        <v>4233</v>
      </c>
      <c r="B1318" s="2">
        <v>6.6</v>
      </c>
      <c r="E1318" s="4" t="s">
        <v>9022</v>
      </c>
      <c r="F1318">
        <v>4.9000000000000004</v>
      </c>
      <c r="G1318" s="10">
        <v>1.5572165865812448E-4</v>
      </c>
    </row>
    <row r="1319" spans="1:7" x14ac:dyDescent="0.25">
      <c r="A1319" s="2" t="s">
        <v>4235</v>
      </c>
      <c r="B1319" s="2">
        <v>6.5</v>
      </c>
      <c r="E1319" s="4" t="s">
        <v>13555</v>
      </c>
      <c r="F1319">
        <v>8</v>
      </c>
      <c r="G1319" s="10">
        <v>2.5423944270714201E-4</v>
      </c>
    </row>
    <row r="1320" spans="1:7" x14ac:dyDescent="0.25">
      <c r="A1320" s="2" t="s">
        <v>478</v>
      </c>
      <c r="B1320" s="2">
        <v>6.9</v>
      </c>
      <c r="E1320" s="4" t="s">
        <v>8984</v>
      </c>
      <c r="F1320">
        <v>7.5</v>
      </c>
      <c r="G1320" s="10">
        <v>2.3834947753794561E-4</v>
      </c>
    </row>
    <row r="1321" spans="1:7" x14ac:dyDescent="0.25">
      <c r="A1321" s="2" t="s">
        <v>4242</v>
      </c>
      <c r="B1321" s="2">
        <v>6.4</v>
      </c>
      <c r="E1321" s="4" t="s">
        <v>11062</v>
      </c>
      <c r="F1321">
        <v>5.6</v>
      </c>
      <c r="G1321" s="10">
        <v>1.7796760989499937E-4</v>
      </c>
    </row>
    <row r="1322" spans="1:7" x14ac:dyDescent="0.25">
      <c r="A1322" s="2" t="s">
        <v>4247</v>
      </c>
      <c r="B1322" s="2">
        <v>7.6</v>
      </c>
      <c r="E1322" s="4" t="s">
        <v>13069</v>
      </c>
      <c r="F1322">
        <v>6.2</v>
      </c>
      <c r="G1322" s="10">
        <v>3.9407113619607006E-4</v>
      </c>
    </row>
    <row r="1323" spans="1:7" x14ac:dyDescent="0.25">
      <c r="A1323" s="2" t="s">
        <v>509</v>
      </c>
      <c r="B1323" s="2">
        <v>5.6</v>
      </c>
      <c r="E1323" s="4" t="s">
        <v>12321</v>
      </c>
      <c r="F1323">
        <v>6.1</v>
      </c>
      <c r="G1323" s="10">
        <v>1.9385757506419575E-4</v>
      </c>
    </row>
    <row r="1324" spans="1:7" x14ac:dyDescent="0.25">
      <c r="A1324" s="2" t="s">
        <v>4251</v>
      </c>
      <c r="B1324" s="2">
        <v>6.2</v>
      </c>
      <c r="E1324" s="4" t="s">
        <v>5093</v>
      </c>
      <c r="F1324">
        <v>5.95</v>
      </c>
      <c r="G1324" s="10">
        <v>3.7818117102687371E-4</v>
      </c>
    </row>
    <row r="1325" spans="1:7" x14ac:dyDescent="0.25">
      <c r="A1325" s="2" t="s">
        <v>3175</v>
      </c>
      <c r="B1325" s="2">
        <v>4.4000000000000004</v>
      </c>
      <c r="E1325" s="4" t="s">
        <v>2033</v>
      </c>
      <c r="F1325">
        <v>6.4</v>
      </c>
      <c r="G1325" s="10">
        <v>2.0339155416571359E-4</v>
      </c>
    </row>
    <row r="1326" spans="1:7" x14ac:dyDescent="0.25">
      <c r="A1326" s="2" t="s">
        <v>4257</v>
      </c>
      <c r="B1326" s="2">
        <v>5.6</v>
      </c>
      <c r="E1326" s="4" t="s">
        <v>8525</v>
      </c>
      <c r="F1326">
        <v>6.3</v>
      </c>
      <c r="G1326" s="10">
        <v>2.0021356113187431E-4</v>
      </c>
    </row>
    <row r="1327" spans="1:7" x14ac:dyDescent="0.25">
      <c r="A1327" s="2" t="s">
        <v>2635</v>
      </c>
      <c r="B1327" s="2">
        <v>5.5</v>
      </c>
      <c r="E1327" s="4" t="s">
        <v>8319</v>
      </c>
      <c r="F1327">
        <v>7.1</v>
      </c>
      <c r="G1327" s="10">
        <v>2.2563750540258851E-4</v>
      </c>
    </row>
    <row r="1328" spans="1:7" x14ac:dyDescent="0.25">
      <c r="A1328" s="2" t="s">
        <v>2408</v>
      </c>
      <c r="B1328" s="2">
        <v>6.7</v>
      </c>
      <c r="E1328" s="4" t="s">
        <v>308</v>
      </c>
      <c r="F1328">
        <v>6.9166666666666652</v>
      </c>
      <c r="G1328" s="10">
        <v>1.3188671090432987E-3</v>
      </c>
    </row>
    <row r="1329" spans="1:7" x14ac:dyDescent="0.25">
      <c r="A1329" s="2" t="s">
        <v>509</v>
      </c>
      <c r="B1329" s="2">
        <v>6.1</v>
      </c>
      <c r="E1329" s="4" t="s">
        <v>7061</v>
      </c>
      <c r="F1329">
        <v>6.2</v>
      </c>
      <c r="G1329" s="10">
        <v>1.9703556809803503E-4</v>
      </c>
    </row>
    <row r="1330" spans="1:7" x14ac:dyDescent="0.25">
      <c r="A1330" s="2" t="s">
        <v>2781</v>
      </c>
      <c r="B1330" s="2">
        <v>6.2</v>
      </c>
      <c r="E1330" s="4" t="s">
        <v>11231</v>
      </c>
      <c r="F1330">
        <v>6.2</v>
      </c>
      <c r="G1330" s="10">
        <v>1.9703556809803503E-4</v>
      </c>
    </row>
    <row r="1331" spans="1:7" x14ac:dyDescent="0.25">
      <c r="A1331" s="2" t="s">
        <v>4269</v>
      </c>
      <c r="B1331" s="2">
        <v>7.3</v>
      </c>
      <c r="E1331" s="4" t="s">
        <v>13000</v>
      </c>
      <c r="F1331">
        <v>8</v>
      </c>
      <c r="G1331" s="10">
        <v>2.5423944270714201E-4</v>
      </c>
    </row>
    <row r="1332" spans="1:7" x14ac:dyDescent="0.25">
      <c r="A1332" s="2" t="s">
        <v>133</v>
      </c>
      <c r="B1332" s="2">
        <v>6.6</v>
      </c>
      <c r="E1332" s="4" t="s">
        <v>11738</v>
      </c>
      <c r="F1332">
        <v>6.7</v>
      </c>
      <c r="G1332" s="10">
        <v>2.1292553326723141E-4</v>
      </c>
    </row>
    <row r="1333" spans="1:7" x14ac:dyDescent="0.25">
      <c r="A1333" s="2" t="s">
        <v>3309</v>
      </c>
      <c r="B1333" s="2">
        <v>8.1999999999999993</v>
      </c>
      <c r="E1333" s="4" t="s">
        <v>7320</v>
      </c>
      <c r="F1333">
        <v>3.6</v>
      </c>
      <c r="G1333" s="10">
        <v>1.1440774921821389E-4</v>
      </c>
    </row>
    <row r="1334" spans="1:7" x14ac:dyDescent="0.25">
      <c r="A1334" s="2" t="s">
        <v>921</v>
      </c>
      <c r="B1334" s="2">
        <v>6.4</v>
      </c>
      <c r="E1334" s="4" t="s">
        <v>13821</v>
      </c>
      <c r="F1334">
        <v>7</v>
      </c>
      <c r="G1334" s="10">
        <v>2.2245951236874923E-4</v>
      </c>
    </row>
    <row r="1335" spans="1:7" x14ac:dyDescent="0.25">
      <c r="A1335" s="2" t="s">
        <v>4281</v>
      </c>
      <c r="B1335" s="2">
        <v>6.4</v>
      </c>
      <c r="E1335" s="4" t="s">
        <v>2352</v>
      </c>
      <c r="F1335">
        <v>6.5400000000000009</v>
      </c>
      <c r="G1335" s="10">
        <v>1.0392037220654429E-3</v>
      </c>
    </row>
    <row r="1336" spans="1:7" x14ac:dyDescent="0.25">
      <c r="A1336" s="2" t="s">
        <v>4286</v>
      </c>
      <c r="B1336" s="2">
        <v>5.2</v>
      </c>
      <c r="E1336" s="4" t="s">
        <v>11556</v>
      </c>
      <c r="F1336">
        <v>7</v>
      </c>
      <c r="G1336" s="10">
        <v>4.4491902473749845E-4</v>
      </c>
    </row>
    <row r="1337" spans="1:7" x14ac:dyDescent="0.25">
      <c r="A1337" s="2" t="s">
        <v>1987</v>
      </c>
      <c r="B1337" s="2">
        <v>6.5</v>
      </c>
      <c r="E1337" s="4" t="s">
        <v>7766</v>
      </c>
      <c r="F1337">
        <v>7.5</v>
      </c>
      <c r="G1337" s="10">
        <v>7.1504843261383682E-4</v>
      </c>
    </row>
    <row r="1338" spans="1:7" x14ac:dyDescent="0.25">
      <c r="A1338" s="2" t="s">
        <v>4294</v>
      </c>
      <c r="B1338" s="2">
        <v>7.1</v>
      </c>
      <c r="E1338" s="4" t="s">
        <v>13851</v>
      </c>
      <c r="F1338">
        <v>6.8</v>
      </c>
      <c r="G1338" s="10">
        <v>2.1610352630107069E-4</v>
      </c>
    </row>
    <row r="1339" spans="1:7" x14ac:dyDescent="0.25">
      <c r="A1339" s="2" t="s">
        <v>4299</v>
      </c>
      <c r="B1339" s="2">
        <v>4.8</v>
      </c>
      <c r="E1339" s="4" t="s">
        <v>4609</v>
      </c>
      <c r="F1339">
        <v>7.2124999999999995</v>
      </c>
      <c r="G1339" s="10">
        <v>1.8337019805252615E-3</v>
      </c>
    </row>
    <row r="1340" spans="1:7" x14ac:dyDescent="0.25">
      <c r="A1340" s="2" t="s">
        <v>3192</v>
      </c>
      <c r="B1340" s="2">
        <v>7.3</v>
      </c>
      <c r="E1340" s="4" t="s">
        <v>13370</v>
      </c>
      <c r="F1340">
        <v>8</v>
      </c>
      <c r="G1340" s="10">
        <v>2.5423944270714201E-4</v>
      </c>
    </row>
    <row r="1341" spans="1:7" x14ac:dyDescent="0.25">
      <c r="A1341" s="2" t="s">
        <v>4306</v>
      </c>
      <c r="B1341" s="2">
        <v>5.2</v>
      </c>
      <c r="E1341" s="4" t="s">
        <v>6188</v>
      </c>
      <c r="F1341">
        <v>6.4</v>
      </c>
      <c r="G1341" s="10">
        <v>2.0339155416571359E-4</v>
      </c>
    </row>
    <row r="1342" spans="1:7" x14ac:dyDescent="0.25">
      <c r="A1342" s="2" t="s">
        <v>4310</v>
      </c>
      <c r="B1342" s="2">
        <v>7.7</v>
      </c>
      <c r="E1342" s="4" t="s">
        <v>12328</v>
      </c>
      <c r="F1342">
        <v>5.6</v>
      </c>
      <c r="G1342" s="10">
        <v>1.7796760989499937E-4</v>
      </c>
    </row>
    <row r="1343" spans="1:7" x14ac:dyDescent="0.25">
      <c r="A1343" s="2" t="s">
        <v>3677</v>
      </c>
      <c r="B1343" s="2">
        <v>7.6</v>
      </c>
      <c r="E1343" s="4" t="s">
        <v>10997</v>
      </c>
      <c r="F1343">
        <v>7.5</v>
      </c>
      <c r="G1343" s="10">
        <v>2.3834947753794561E-4</v>
      </c>
    </row>
    <row r="1344" spans="1:7" x14ac:dyDescent="0.25">
      <c r="A1344" s="2" t="s">
        <v>4315</v>
      </c>
      <c r="B1344" s="2">
        <v>5.7</v>
      </c>
      <c r="E1344" s="4" t="s">
        <v>5206</v>
      </c>
      <c r="F1344">
        <v>7.25</v>
      </c>
      <c r="G1344" s="10">
        <v>4.6080898990669486E-4</v>
      </c>
    </row>
    <row r="1345" spans="1:7" x14ac:dyDescent="0.25">
      <c r="A1345" s="2" t="s">
        <v>4317</v>
      </c>
      <c r="B1345" s="2">
        <v>7</v>
      </c>
      <c r="E1345" s="4" t="s">
        <v>11776</v>
      </c>
      <c r="F1345">
        <v>6.6</v>
      </c>
      <c r="G1345" s="10">
        <v>2.0974754023339213E-4</v>
      </c>
    </row>
    <row r="1346" spans="1:7" x14ac:dyDescent="0.25">
      <c r="A1346" s="2" t="s">
        <v>4319</v>
      </c>
      <c r="B1346" s="2">
        <v>6</v>
      </c>
      <c r="E1346" s="4" t="s">
        <v>1233</v>
      </c>
      <c r="F1346">
        <v>3.7</v>
      </c>
      <c r="G1346" s="10">
        <v>2.3517148450410635E-4</v>
      </c>
    </row>
    <row r="1347" spans="1:7" x14ac:dyDescent="0.25">
      <c r="A1347" s="2" t="s">
        <v>579</v>
      </c>
      <c r="B1347" s="2">
        <v>8.1</v>
      </c>
      <c r="E1347" s="4" t="s">
        <v>3674</v>
      </c>
      <c r="F1347">
        <v>1.7</v>
      </c>
      <c r="G1347" s="10">
        <v>5.4025881575267673E-5</v>
      </c>
    </row>
    <row r="1348" spans="1:7" x14ac:dyDescent="0.25">
      <c r="A1348" s="2" t="s">
        <v>4294</v>
      </c>
      <c r="B1348" s="2">
        <v>8</v>
      </c>
      <c r="E1348" s="4" t="s">
        <v>2303</v>
      </c>
      <c r="F1348">
        <v>6.26</v>
      </c>
      <c r="G1348" s="10">
        <v>9.9471181959169303E-4</v>
      </c>
    </row>
    <row r="1349" spans="1:7" x14ac:dyDescent="0.25">
      <c r="A1349" s="2" t="s">
        <v>4330</v>
      </c>
      <c r="B1349" s="2">
        <v>5.6</v>
      </c>
      <c r="E1349" s="4" t="s">
        <v>4269</v>
      </c>
      <c r="F1349">
        <v>7.2666666666666666</v>
      </c>
      <c r="G1349" s="10">
        <v>6.928024813769619E-4</v>
      </c>
    </row>
    <row r="1350" spans="1:7" x14ac:dyDescent="0.25">
      <c r="A1350" s="2" t="s">
        <v>4332</v>
      </c>
      <c r="B1350" s="2">
        <v>6.1</v>
      </c>
      <c r="E1350" s="4" t="s">
        <v>653</v>
      </c>
      <c r="F1350">
        <v>6.1400000000000006</v>
      </c>
      <c r="G1350" s="10">
        <v>9.7564386138865745E-4</v>
      </c>
    </row>
    <row r="1351" spans="1:7" x14ac:dyDescent="0.25">
      <c r="A1351" s="2" t="s">
        <v>4334</v>
      </c>
      <c r="B1351" s="2">
        <v>6.9</v>
      </c>
      <c r="E1351" s="4" t="s">
        <v>5004</v>
      </c>
      <c r="F1351">
        <v>6.95</v>
      </c>
      <c r="G1351" s="10">
        <v>4.4174103170365923E-4</v>
      </c>
    </row>
    <row r="1352" spans="1:7" x14ac:dyDescent="0.25">
      <c r="A1352" s="2" t="s">
        <v>3762</v>
      </c>
      <c r="B1352" s="2">
        <v>5.2</v>
      </c>
      <c r="E1352" s="4" t="s">
        <v>223</v>
      </c>
      <c r="F1352">
        <v>8.3000000000000007</v>
      </c>
      <c r="G1352" s="10">
        <v>2.6377342180865986E-4</v>
      </c>
    </row>
    <row r="1353" spans="1:7" x14ac:dyDescent="0.25">
      <c r="A1353" s="2" t="s">
        <v>3900</v>
      </c>
      <c r="B1353" s="2">
        <v>7</v>
      </c>
      <c r="E1353" s="4" t="s">
        <v>8553</v>
      </c>
      <c r="F1353">
        <v>6.1</v>
      </c>
      <c r="G1353" s="10">
        <v>1.9385757506419575E-4</v>
      </c>
    </row>
    <row r="1354" spans="1:7" x14ac:dyDescent="0.25">
      <c r="A1354" s="2" t="s">
        <v>1707</v>
      </c>
      <c r="B1354" s="2">
        <v>6.3</v>
      </c>
      <c r="E1354" s="4" t="s">
        <v>1061</v>
      </c>
      <c r="F1354">
        <v>7</v>
      </c>
      <c r="G1354" s="10">
        <v>6.6737853710624776E-4</v>
      </c>
    </row>
    <row r="1355" spans="1:7" x14ac:dyDescent="0.25">
      <c r="A1355" s="2" t="s">
        <v>3135</v>
      </c>
      <c r="B1355" s="2">
        <v>7</v>
      </c>
      <c r="E1355" s="4" t="s">
        <v>12608</v>
      </c>
      <c r="F1355">
        <v>6.3</v>
      </c>
      <c r="G1355" s="10">
        <v>2.0021356113187431E-4</v>
      </c>
    </row>
    <row r="1356" spans="1:7" x14ac:dyDescent="0.25">
      <c r="A1356" s="2" t="s">
        <v>4346</v>
      </c>
      <c r="B1356" s="2">
        <v>5.3</v>
      </c>
      <c r="E1356" s="4" t="s">
        <v>7995</v>
      </c>
      <c r="F1356">
        <v>8.3000000000000007</v>
      </c>
      <c r="G1356" s="10">
        <v>2.6377342180865986E-4</v>
      </c>
    </row>
    <row r="1357" spans="1:7" x14ac:dyDescent="0.25">
      <c r="A1357" s="2" t="s">
        <v>446</v>
      </c>
      <c r="B1357" s="2">
        <v>6.9</v>
      </c>
      <c r="E1357" s="4" t="s">
        <v>11294</v>
      </c>
      <c r="F1357">
        <v>6.1</v>
      </c>
      <c r="G1357" s="10">
        <v>1.9385757506419575E-4</v>
      </c>
    </row>
    <row r="1358" spans="1:7" x14ac:dyDescent="0.25">
      <c r="A1358" s="2" t="s">
        <v>4352</v>
      </c>
      <c r="B1358" s="2">
        <v>6.2</v>
      </c>
      <c r="E1358" s="4" t="s">
        <v>8640</v>
      </c>
      <c r="F1358">
        <v>5.9</v>
      </c>
      <c r="G1358" s="10">
        <v>1.8750158899651721E-4</v>
      </c>
    </row>
    <row r="1359" spans="1:7" x14ac:dyDescent="0.25">
      <c r="A1359" s="2" t="s">
        <v>4357</v>
      </c>
      <c r="B1359" s="2">
        <v>6.4</v>
      </c>
      <c r="E1359" s="4" t="s">
        <v>10459</v>
      </c>
      <c r="F1359">
        <v>5.3</v>
      </c>
      <c r="G1359" s="10">
        <v>1.6843363079348155E-4</v>
      </c>
    </row>
    <row r="1360" spans="1:7" x14ac:dyDescent="0.25">
      <c r="A1360" s="2" t="s">
        <v>4334</v>
      </c>
      <c r="B1360" s="2">
        <v>6.4</v>
      </c>
      <c r="E1360" s="4" t="s">
        <v>697</v>
      </c>
      <c r="F1360">
        <v>6.5999999999999988</v>
      </c>
      <c r="G1360" s="10">
        <v>6.2924262070017628E-4</v>
      </c>
    </row>
    <row r="1361" spans="1:7" x14ac:dyDescent="0.25">
      <c r="A1361" s="2" t="s">
        <v>2937</v>
      </c>
      <c r="B1361" s="2">
        <v>5.7</v>
      </c>
      <c r="E1361" s="4" t="s">
        <v>10715</v>
      </c>
      <c r="F1361">
        <v>7.1</v>
      </c>
      <c r="G1361" s="10">
        <v>2.2563750540258851E-4</v>
      </c>
    </row>
    <row r="1362" spans="1:7" x14ac:dyDescent="0.25">
      <c r="A1362" s="2" t="s">
        <v>1970</v>
      </c>
      <c r="B1362" s="2">
        <v>6.1</v>
      </c>
      <c r="E1362" s="4" t="s">
        <v>1707</v>
      </c>
      <c r="F1362">
        <v>5.5</v>
      </c>
      <c r="G1362" s="10">
        <v>8.7394808430580056E-4</v>
      </c>
    </row>
    <row r="1363" spans="1:7" x14ac:dyDescent="0.25">
      <c r="A1363" s="2" t="s">
        <v>2128</v>
      </c>
      <c r="B1363" s="2">
        <v>5.4</v>
      </c>
      <c r="E1363" s="4" t="s">
        <v>12208</v>
      </c>
      <c r="F1363">
        <v>6.5</v>
      </c>
      <c r="G1363" s="10">
        <v>2.0656954719955287E-4</v>
      </c>
    </row>
    <row r="1364" spans="1:7" x14ac:dyDescent="0.25">
      <c r="A1364" s="2" t="s">
        <v>2454</v>
      </c>
      <c r="B1364" s="2">
        <v>6.7</v>
      </c>
      <c r="E1364" s="4" t="s">
        <v>11408</v>
      </c>
      <c r="F1364">
        <v>7.1</v>
      </c>
      <c r="G1364" s="10">
        <v>4.5127501080517702E-4</v>
      </c>
    </row>
    <row r="1365" spans="1:7" x14ac:dyDescent="0.25">
      <c r="A1365" s="2" t="s">
        <v>4368</v>
      </c>
      <c r="B1365" s="2">
        <v>6.8</v>
      </c>
      <c r="E1365" s="4" t="s">
        <v>11199</v>
      </c>
      <c r="F1365">
        <v>5.3</v>
      </c>
      <c r="G1365" s="10">
        <v>1.6843363079348155E-4</v>
      </c>
    </row>
    <row r="1366" spans="1:7" x14ac:dyDescent="0.25">
      <c r="A1366" s="2" t="s">
        <v>2236</v>
      </c>
      <c r="B1366" s="2">
        <v>6</v>
      </c>
      <c r="E1366" s="4" t="s">
        <v>12429</v>
      </c>
      <c r="F1366">
        <v>5.7</v>
      </c>
      <c r="G1366" s="10">
        <v>1.8114560292883868E-4</v>
      </c>
    </row>
    <row r="1367" spans="1:7" x14ac:dyDescent="0.25">
      <c r="A1367" s="2" t="s">
        <v>3299</v>
      </c>
      <c r="B1367" s="2">
        <v>7.8</v>
      </c>
      <c r="E1367" s="4" t="s">
        <v>4844</v>
      </c>
      <c r="F1367">
        <v>6.7666666666666657</v>
      </c>
      <c r="G1367" s="10">
        <v>6.4513258586937274E-4</v>
      </c>
    </row>
    <row r="1368" spans="1:7" x14ac:dyDescent="0.25">
      <c r="A1368" s="2" t="s">
        <v>3278</v>
      </c>
      <c r="B1368" s="2">
        <v>5.3</v>
      </c>
      <c r="E1368" s="4" t="s">
        <v>4631</v>
      </c>
      <c r="F1368">
        <v>6</v>
      </c>
      <c r="G1368" s="10">
        <v>1.906795820303565E-4</v>
      </c>
    </row>
    <row r="1369" spans="1:7" x14ac:dyDescent="0.25">
      <c r="A1369" s="2" t="s">
        <v>958</v>
      </c>
      <c r="B1369" s="2">
        <v>4.5</v>
      </c>
      <c r="E1369" s="4" t="s">
        <v>5203</v>
      </c>
      <c r="F1369">
        <v>6</v>
      </c>
      <c r="G1369" s="10">
        <v>1.906795820303565E-4</v>
      </c>
    </row>
    <row r="1370" spans="1:7" x14ac:dyDescent="0.25">
      <c r="A1370" s="2" t="s">
        <v>4381</v>
      </c>
      <c r="B1370" s="2">
        <v>5.4</v>
      </c>
      <c r="E1370" s="4" t="s">
        <v>8336</v>
      </c>
      <c r="F1370">
        <v>3.2</v>
      </c>
      <c r="G1370" s="10">
        <v>1.016957770828568E-4</v>
      </c>
    </row>
    <row r="1371" spans="1:7" x14ac:dyDescent="0.25">
      <c r="A1371" s="2" t="s">
        <v>1646</v>
      </c>
      <c r="B1371" s="2">
        <v>7.8</v>
      </c>
      <c r="E1371" s="4" t="s">
        <v>5232</v>
      </c>
      <c r="F1371">
        <v>6.7</v>
      </c>
      <c r="G1371" s="10">
        <v>2.1292553326723141E-4</v>
      </c>
    </row>
    <row r="1372" spans="1:7" x14ac:dyDescent="0.25">
      <c r="A1372" s="2" t="s">
        <v>4384</v>
      </c>
      <c r="B1372" s="2">
        <v>7.2</v>
      </c>
      <c r="E1372" s="4" t="s">
        <v>9042</v>
      </c>
      <c r="F1372">
        <v>4.8</v>
      </c>
      <c r="G1372" s="10">
        <v>1.5254366562428517E-4</v>
      </c>
    </row>
    <row r="1373" spans="1:7" x14ac:dyDescent="0.25">
      <c r="A1373" s="2" t="s">
        <v>1285</v>
      </c>
      <c r="B1373" s="2">
        <v>6.6</v>
      </c>
      <c r="E1373" s="4" t="s">
        <v>8222</v>
      </c>
      <c r="F1373">
        <v>5.3</v>
      </c>
      <c r="G1373" s="10">
        <v>1.6843363079348155E-4</v>
      </c>
    </row>
    <row r="1374" spans="1:7" x14ac:dyDescent="0.25">
      <c r="A1374" s="2" t="s">
        <v>179</v>
      </c>
      <c r="B1374" s="2">
        <v>7.6</v>
      </c>
      <c r="E1374" s="4" t="s">
        <v>8495</v>
      </c>
      <c r="F1374">
        <v>4.3</v>
      </c>
      <c r="G1374" s="10">
        <v>1.3665370045508882E-4</v>
      </c>
    </row>
    <row r="1375" spans="1:7" x14ac:dyDescent="0.25">
      <c r="A1375" s="2" t="s">
        <v>397</v>
      </c>
      <c r="B1375" s="2">
        <v>5.9</v>
      </c>
      <c r="E1375" s="4" t="s">
        <v>10630</v>
      </c>
      <c r="F1375">
        <v>7.1</v>
      </c>
      <c r="G1375" s="10">
        <v>2.2563750540258851E-4</v>
      </c>
    </row>
    <row r="1376" spans="1:7" x14ac:dyDescent="0.25">
      <c r="A1376" s="2" t="s">
        <v>715</v>
      </c>
      <c r="B1376" s="2">
        <v>6.7</v>
      </c>
      <c r="E1376" s="4" t="s">
        <v>13834</v>
      </c>
      <c r="F1376">
        <v>7.7</v>
      </c>
      <c r="G1376" s="10">
        <v>2.4470546360562417E-4</v>
      </c>
    </row>
    <row r="1377" spans="1:7" x14ac:dyDescent="0.25">
      <c r="A1377" s="2" t="s">
        <v>1340</v>
      </c>
      <c r="B1377" s="2">
        <v>7.7</v>
      </c>
      <c r="E1377" s="4" t="s">
        <v>10065</v>
      </c>
      <c r="F1377">
        <v>5.6</v>
      </c>
      <c r="G1377" s="10">
        <v>1.7796760989499937E-4</v>
      </c>
    </row>
    <row r="1378" spans="1:7" x14ac:dyDescent="0.25">
      <c r="A1378" s="2" t="s">
        <v>3047</v>
      </c>
      <c r="B1378" s="2">
        <v>5.4</v>
      </c>
      <c r="E1378" s="4" t="s">
        <v>13651</v>
      </c>
      <c r="F1378">
        <v>6.8</v>
      </c>
      <c r="G1378" s="10">
        <v>2.1610352630107069E-4</v>
      </c>
    </row>
    <row r="1379" spans="1:7" x14ac:dyDescent="0.25">
      <c r="A1379" s="2" t="s">
        <v>1677</v>
      </c>
      <c r="B1379" s="2">
        <v>6.9</v>
      </c>
      <c r="E1379" s="4" t="s">
        <v>5041</v>
      </c>
      <c r="F1379">
        <v>6.7</v>
      </c>
      <c r="G1379" s="10">
        <v>2.1292553326723141E-4</v>
      </c>
    </row>
    <row r="1380" spans="1:7" x14ac:dyDescent="0.25">
      <c r="A1380" s="2" t="s">
        <v>4317</v>
      </c>
      <c r="B1380" s="2">
        <v>7.7</v>
      </c>
      <c r="E1380" s="4" t="s">
        <v>13234</v>
      </c>
      <c r="F1380">
        <v>7.7</v>
      </c>
      <c r="G1380" s="10">
        <v>2.4470546360562417E-4</v>
      </c>
    </row>
    <row r="1381" spans="1:7" x14ac:dyDescent="0.25">
      <c r="A1381" s="2" t="s">
        <v>2477</v>
      </c>
      <c r="B1381" s="2">
        <v>6.8</v>
      </c>
      <c r="E1381" s="4" t="s">
        <v>13225</v>
      </c>
      <c r="F1381">
        <v>6.2</v>
      </c>
      <c r="G1381" s="10">
        <v>1.9703556809803503E-4</v>
      </c>
    </row>
    <row r="1382" spans="1:7" x14ac:dyDescent="0.25">
      <c r="A1382" s="2" t="s">
        <v>4409</v>
      </c>
      <c r="B1382" s="2">
        <v>6.4</v>
      </c>
      <c r="E1382" s="4" t="s">
        <v>12021</v>
      </c>
      <c r="F1382">
        <v>4.7</v>
      </c>
      <c r="G1382" s="10">
        <v>1.4936567259044592E-4</v>
      </c>
    </row>
    <row r="1383" spans="1:7" x14ac:dyDescent="0.25">
      <c r="A1383" s="2" t="s">
        <v>1677</v>
      </c>
      <c r="B1383" s="2">
        <v>5.7</v>
      </c>
      <c r="E1383" s="4" t="s">
        <v>7587</v>
      </c>
      <c r="F1383">
        <v>7.15</v>
      </c>
      <c r="G1383" s="10">
        <v>4.544530038390163E-4</v>
      </c>
    </row>
    <row r="1384" spans="1:7" x14ac:dyDescent="0.25">
      <c r="A1384" s="2" t="s">
        <v>336</v>
      </c>
      <c r="B1384" s="2">
        <v>7.3</v>
      </c>
      <c r="E1384" s="4" t="s">
        <v>8710</v>
      </c>
      <c r="F1384">
        <v>6.7</v>
      </c>
      <c r="G1384" s="10">
        <v>2.1292553326723141E-4</v>
      </c>
    </row>
    <row r="1385" spans="1:7" x14ac:dyDescent="0.25">
      <c r="A1385" s="2" t="s">
        <v>1978</v>
      </c>
      <c r="B1385" s="2">
        <v>6.8</v>
      </c>
      <c r="E1385" s="4" t="s">
        <v>3838</v>
      </c>
      <c r="F1385">
        <v>6.5</v>
      </c>
      <c r="G1385" s="10">
        <v>2.0656954719955287E-4</v>
      </c>
    </row>
    <row r="1386" spans="1:7" x14ac:dyDescent="0.25">
      <c r="A1386" s="2" t="s">
        <v>2050</v>
      </c>
      <c r="B1386" s="2">
        <v>6.3</v>
      </c>
      <c r="E1386" s="4" t="s">
        <v>13500</v>
      </c>
      <c r="F1386">
        <v>6.9</v>
      </c>
      <c r="G1386" s="10">
        <v>2.1928151933490997E-4</v>
      </c>
    </row>
    <row r="1387" spans="1:7" x14ac:dyDescent="0.25">
      <c r="A1387" s="2" t="s">
        <v>4420</v>
      </c>
      <c r="B1387" s="2">
        <v>5.9</v>
      </c>
      <c r="E1387" s="4" t="s">
        <v>10902</v>
      </c>
      <c r="F1387">
        <v>5.2</v>
      </c>
      <c r="G1387" s="10">
        <v>1.652556377596423E-4</v>
      </c>
    </row>
    <row r="1388" spans="1:7" x14ac:dyDescent="0.25">
      <c r="A1388" s="2" t="s">
        <v>1702</v>
      </c>
      <c r="B1388" s="2">
        <v>7.4</v>
      </c>
      <c r="E1388" s="4" t="s">
        <v>751</v>
      </c>
      <c r="F1388">
        <v>6.5428571428571418</v>
      </c>
      <c r="G1388" s="10">
        <v>1.4555208094983875E-3</v>
      </c>
    </row>
    <row r="1389" spans="1:7" x14ac:dyDescent="0.25">
      <c r="A1389" s="2" t="s">
        <v>3054</v>
      </c>
      <c r="B1389" s="2">
        <v>8.3000000000000007</v>
      </c>
      <c r="E1389" s="4" t="s">
        <v>9725</v>
      </c>
      <c r="F1389">
        <v>3.6</v>
      </c>
      <c r="G1389" s="10">
        <v>1.1440774921821389E-4</v>
      </c>
    </row>
    <row r="1390" spans="1:7" x14ac:dyDescent="0.25">
      <c r="A1390" s="2" t="s">
        <v>411</v>
      </c>
      <c r="B1390" s="2">
        <v>6.2</v>
      </c>
      <c r="E1390" s="4" t="s">
        <v>13607</v>
      </c>
      <c r="F1390">
        <v>6.5</v>
      </c>
      <c r="G1390" s="10">
        <v>2.0656954719955287E-4</v>
      </c>
    </row>
    <row r="1391" spans="1:7" x14ac:dyDescent="0.25">
      <c r="A1391" s="2" t="s">
        <v>1278</v>
      </c>
      <c r="B1391" s="2">
        <v>6.3</v>
      </c>
      <c r="E1391" s="4" t="s">
        <v>1289</v>
      </c>
      <c r="F1391">
        <v>6.6</v>
      </c>
      <c r="G1391" s="10">
        <v>1.0487377011669608E-3</v>
      </c>
    </row>
    <row r="1392" spans="1:7" x14ac:dyDescent="0.25">
      <c r="A1392" s="2" t="s">
        <v>982</v>
      </c>
      <c r="B1392" s="2">
        <v>5.8</v>
      </c>
      <c r="E1392" s="4" t="s">
        <v>10958</v>
      </c>
      <c r="F1392">
        <v>7.6</v>
      </c>
      <c r="G1392" s="10">
        <v>2.4152747057178489E-4</v>
      </c>
    </row>
    <row r="1393" spans="1:7" x14ac:dyDescent="0.25">
      <c r="A1393" s="2" t="s">
        <v>3854</v>
      </c>
      <c r="B1393" s="2">
        <v>7.5</v>
      </c>
      <c r="E1393" s="4" t="s">
        <v>8754</v>
      </c>
      <c r="F1393">
        <v>7</v>
      </c>
      <c r="G1393" s="10">
        <v>2.2245951236874923E-4</v>
      </c>
    </row>
    <row r="1394" spans="1:7" x14ac:dyDescent="0.25">
      <c r="A1394" s="2" t="s">
        <v>1586</v>
      </c>
      <c r="B1394" s="2">
        <v>6.3</v>
      </c>
      <c r="E1394" s="4" t="s">
        <v>1796</v>
      </c>
      <c r="F1394">
        <v>6.4</v>
      </c>
      <c r="G1394" s="10">
        <v>2.0339155416571359E-4</v>
      </c>
    </row>
    <row r="1395" spans="1:7" x14ac:dyDescent="0.25">
      <c r="A1395" s="2" t="s">
        <v>2140</v>
      </c>
      <c r="B1395" s="2">
        <v>6.4</v>
      </c>
      <c r="E1395" s="4" t="s">
        <v>13290</v>
      </c>
      <c r="F1395">
        <v>6.9</v>
      </c>
      <c r="G1395" s="10">
        <v>2.1928151933490997E-4</v>
      </c>
    </row>
    <row r="1396" spans="1:7" x14ac:dyDescent="0.25">
      <c r="A1396" s="2" t="s">
        <v>2140</v>
      </c>
      <c r="B1396" s="2">
        <v>7.2</v>
      </c>
      <c r="E1396" s="4" t="s">
        <v>11972</v>
      </c>
      <c r="F1396">
        <v>6.7</v>
      </c>
      <c r="G1396" s="10">
        <v>2.1292553326723141E-4</v>
      </c>
    </row>
    <row r="1397" spans="1:7" x14ac:dyDescent="0.25">
      <c r="A1397" s="2" t="s">
        <v>4445</v>
      </c>
      <c r="B1397" s="2">
        <v>6.3</v>
      </c>
      <c r="E1397" s="4" t="s">
        <v>12181</v>
      </c>
      <c r="F1397">
        <v>6.7</v>
      </c>
      <c r="G1397" s="10">
        <v>2.1292553326723141E-4</v>
      </c>
    </row>
    <row r="1398" spans="1:7" x14ac:dyDescent="0.25">
      <c r="A1398" s="2" t="s">
        <v>4447</v>
      </c>
      <c r="B1398" s="2">
        <v>6.9</v>
      </c>
      <c r="E1398" s="4" t="s">
        <v>3546</v>
      </c>
      <c r="F1398">
        <v>5</v>
      </c>
      <c r="G1398" s="10">
        <v>3.1779930338392747E-4</v>
      </c>
    </row>
    <row r="1399" spans="1:7" x14ac:dyDescent="0.25">
      <c r="A1399" s="2" t="s">
        <v>2358</v>
      </c>
      <c r="B1399" s="2">
        <v>6.6</v>
      </c>
      <c r="E1399" s="4" t="s">
        <v>4257</v>
      </c>
      <c r="F1399">
        <v>5.85</v>
      </c>
      <c r="G1399" s="10">
        <v>3.7182518495919515E-4</v>
      </c>
    </row>
    <row r="1400" spans="1:7" x14ac:dyDescent="0.25">
      <c r="A1400" s="2" t="s">
        <v>3913</v>
      </c>
      <c r="B1400" s="2">
        <v>6</v>
      </c>
      <c r="E1400" s="4" t="s">
        <v>9704</v>
      </c>
      <c r="F1400">
        <v>6.8</v>
      </c>
      <c r="G1400" s="10">
        <v>2.1610352630107069E-4</v>
      </c>
    </row>
    <row r="1401" spans="1:7" x14ac:dyDescent="0.25">
      <c r="A1401" s="2" t="s">
        <v>1340</v>
      </c>
      <c r="B1401" s="2">
        <v>7.5</v>
      </c>
      <c r="E1401" s="4" t="s">
        <v>10542</v>
      </c>
      <c r="F1401">
        <v>7.9</v>
      </c>
      <c r="G1401" s="10">
        <v>2.5106144967330273E-4</v>
      </c>
    </row>
    <row r="1402" spans="1:7" x14ac:dyDescent="0.25">
      <c r="A1402" s="2" t="s">
        <v>3144</v>
      </c>
      <c r="B1402" s="2">
        <v>7.7</v>
      </c>
      <c r="E1402" s="4" t="s">
        <v>13206</v>
      </c>
      <c r="F1402">
        <v>5.2</v>
      </c>
      <c r="G1402" s="10">
        <v>1.652556377596423E-4</v>
      </c>
    </row>
    <row r="1403" spans="1:7" x14ac:dyDescent="0.25">
      <c r="A1403" s="2" t="s">
        <v>2050</v>
      </c>
      <c r="B1403" s="2">
        <v>6.2</v>
      </c>
      <c r="E1403" s="4" t="s">
        <v>4486</v>
      </c>
      <c r="F1403">
        <v>6</v>
      </c>
      <c r="G1403" s="10">
        <v>7.6271832812142598E-4</v>
      </c>
    </row>
    <row r="1404" spans="1:7" x14ac:dyDescent="0.25">
      <c r="A1404" s="2" t="s">
        <v>1411</v>
      </c>
      <c r="B1404" s="2">
        <v>5.4</v>
      </c>
      <c r="E1404" s="4" t="s">
        <v>13784</v>
      </c>
      <c r="F1404">
        <v>6.7</v>
      </c>
      <c r="G1404" s="10">
        <v>2.1292553326723141E-4</v>
      </c>
    </row>
    <row r="1405" spans="1:7" x14ac:dyDescent="0.25">
      <c r="A1405" s="2" t="s">
        <v>4460</v>
      </c>
      <c r="B1405" s="2">
        <v>6.6</v>
      </c>
      <c r="E1405" s="4" t="s">
        <v>9585</v>
      </c>
      <c r="F1405">
        <v>7.1</v>
      </c>
      <c r="G1405" s="10">
        <v>4.5127501080517702E-4</v>
      </c>
    </row>
    <row r="1406" spans="1:7" x14ac:dyDescent="0.25">
      <c r="A1406" s="2" t="s">
        <v>3847</v>
      </c>
      <c r="B1406" s="2">
        <v>5.3</v>
      </c>
      <c r="E1406" s="4" t="s">
        <v>621</v>
      </c>
      <c r="F1406">
        <v>6.0444444444444452</v>
      </c>
      <c r="G1406" s="10">
        <v>1.7288282104085657E-3</v>
      </c>
    </row>
    <row r="1407" spans="1:7" x14ac:dyDescent="0.25">
      <c r="A1407" s="2" t="s">
        <v>1419</v>
      </c>
      <c r="B1407" s="2">
        <v>5.6</v>
      </c>
      <c r="E1407" s="4" t="s">
        <v>2193</v>
      </c>
      <c r="F1407">
        <v>6.4</v>
      </c>
      <c r="G1407" s="10">
        <v>2.0339155416571359E-4</v>
      </c>
    </row>
    <row r="1408" spans="1:7" x14ac:dyDescent="0.25">
      <c r="A1408" s="2" t="s">
        <v>4467</v>
      </c>
      <c r="B1408" s="2">
        <v>5.9</v>
      </c>
      <c r="E1408" s="4" t="s">
        <v>9119</v>
      </c>
      <c r="F1408">
        <v>7.3</v>
      </c>
      <c r="G1408" s="10">
        <v>2.3199349147026704E-4</v>
      </c>
    </row>
    <row r="1409" spans="1:7" x14ac:dyDescent="0.25">
      <c r="A1409" s="2" t="s">
        <v>258</v>
      </c>
      <c r="B1409" s="2">
        <v>7.8</v>
      </c>
      <c r="E1409" s="4" t="s">
        <v>8375</v>
      </c>
      <c r="F1409">
        <v>6.2</v>
      </c>
      <c r="G1409" s="10">
        <v>1.9703556809803503E-4</v>
      </c>
    </row>
    <row r="1410" spans="1:7" x14ac:dyDescent="0.25">
      <c r="A1410" s="2" t="s">
        <v>1516</v>
      </c>
      <c r="B1410" s="2">
        <v>6.7</v>
      </c>
      <c r="E1410" s="4" t="s">
        <v>6683</v>
      </c>
      <c r="F1410">
        <v>4.9000000000000004</v>
      </c>
      <c r="G1410" s="10">
        <v>1.5572165865812448E-4</v>
      </c>
    </row>
    <row r="1411" spans="1:7" x14ac:dyDescent="0.25">
      <c r="A1411" s="2" t="s">
        <v>4473</v>
      </c>
      <c r="B1411" s="2">
        <v>7.4</v>
      </c>
      <c r="E1411" s="4" t="s">
        <v>12087</v>
      </c>
      <c r="F1411">
        <v>5.8</v>
      </c>
      <c r="G1411" s="10">
        <v>1.8432359596267793E-4</v>
      </c>
    </row>
    <row r="1412" spans="1:7" x14ac:dyDescent="0.25">
      <c r="A1412" s="2" t="s">
        <v>4317</v>
      </c>
      <c r="B1412" s="2">
        <v>6.2</v>
      </c>
      <c r="E1412" s="4" t="s">
        <v>11929</v>
      </c>
      <c r="F1412">
        <v>7.3</v>
      </c>
      <c r="G1412" s="10">
        <v>2.3199349147026704E-4</v>
      </c>
    </row>
    <row r="1413" spans="1:7" x14ac:dyDescent="0.25">
      <c r="A1413" s="2" t="s">
        <v>1336</v>
      </c>
      <c r="B1413" s="2">
        <v>5.4</v>
      </c>
      <c r="E1413" s="4" t="s">
        <v>13698</v>
      </c>
      <c r="F1413">
        <v>8.5</v>
      </c>
      <c r="G1413" s="10">
        <v>2.7012940787633836E-4</v>
      </c>
    </row>
    <row r="1414" spans="1:7" x14ac:dyDescent="0.25">
      <c r="A1414" s="2" t="s">
        <v>3299</v>
      </c>
      <c r="B1414" s="2">
        <v>6.7</v>
      </c>
      <c r="E1414" s="4" t="s">
        <v>5227</v>
      </c>
      <c r="F1414">
        <v>4.0999999999999996</v>
      </c>
      <c r="G1414" s="10">
        <v>1.3029771438741026E-4</v>
      </c>
    </row>
    <row r="1415" spans="1:7" x14ac:dyDescent="0.25">
      <c r="A1415" s="2" t="s">
        <v>4483</v>
      </c>
      <c r="B1415" s="2">
        <v>5.3</v>
      </c>
      <c r="E1415" s="4" t="s">
        <v>4130</v>
      </c>
      <c r="F1415">
        <v>5.7857142857142856</v>
      </c>
      <c r="G1415" s="10">
        <v>1.2870871787049063E-3</v>
      </c>
    </row>
    <row r="1416" spans="1:7" x14ac:dyDescent="0.25">
      <c r="A1416" s="2" t="s">
        <v>4486</v>
      </c>
      <c r="B1416" s="2">
        <v>5.9</v>
      </c>
      <c r="E1416" s="4" t="s">
        <v>2804</v>
      </c>
      <c r="F1416">
        <v>5.5</v>
      </c>
      <c r="G1416" s="10">
        <v>1.7478961686116012E-4</v>
      </c>
    </row>
    <row r="1417" spans="1:7" x14ac:dyDescent="0.25">
      <c r="A1417" s="2" t="s">
        <v>4493</v>
      </c>
      <c r="B1417" s="2">
        <v>4.8</v>
      </c>
      <c r="E1417" s="4" t="s">
        <v>10236</v>
      </c>
      <c r="F1417">
        <v>5.9</v>
      </c>
      <c r="G1417" s="10">
        <v>1.8750158899651721E-4</v>
      </c>
    </row>
    <row r="1418" spans="1:7" x14ac:dyDescent="0.25">
      <c r="A1418" s="2" t="s">
        <v>4495</v>
      </c>
      <c r="B1418" s="2">
        <v>7.3</v>
      </c>
      <c r="E1418" s="4" t="s">
        <v>6675</v>
      </c>
      <c r="F1418">
        <v>7</v>
      </c>
      <c r="G1418" s="10">
        <v>2.2245951236874923E-4</v>
      </c>
    </row>
    <row r="1419" spans="1:7" x14ac:dyDescent="0.25">
      <c r="A1419" s="2" t="s">
        <v>4501</v>
      </c>
      <c r="B1419" s="2">
        <v>3.8</v>
      </c>
      <c r="E1419" s="4" t="s">
        <v>4156</v>
      </c>
      <c r="F1419">
        <v>4.4000000000000004</v>
      </c>
      <c r="G1419" s="10">
        <v>1.398316934889281E-4</v>
      </c>
    </row>
    <row r="1420" spans="1:7" x14ac:dyDescent="0.25">
      <c r="A1420" s="2" t="s">
        <v>2408</v>
      </c>
      <c r="B1420" s="2">
        <v>8.5</v>
      </c>
      <c r="E1420" s="4" t="s">
        <v>9083</v>
      </c>
      <c r="F1420">
        <v>6.2</v>
      </c>
      <c r="G1420" s="10">
        <v>1.9703556809803503E-4</v>
      </c>
    </row>
    <row r="1421" spans="1:7" x14ac:dyDescent="0.25">
      <c r="A1421" s="2" t="s">
        <v>1705</v>
      </c>
      <c r="B1421" s="2">
        <v>6.8</v>
      </c>
      <c r="E1421" s="4" t="s">
        <v>91</v>
      </c>
      <c r="F1421">
        <v>7.15</v>
      </c>
      <c r="G1421" s="10">
        <v>1.8178120153560652E-3</v>
      </c>
    </row>
    <row r="1422" spans="1:7" x14ac:dyDescent="0.25">
      <c r="A1422" s="2" t="s">
        <v>3762</v>
      </c>
      <c r="B1422" s="2">
        <v>6.8</v>
      </c>
      <c r="E1422" s="4" t="s">
        <v>2517</v>
      </c>
      <c r="F1422">
        <v>5.7666666666666666</v>
      </c>
      <c r="G1422" s="10">
        <v>5.4979279485419452E-4</v>
      </c>
    </row>
    <row r="1423" spans="1:7" x14ac:dyDescent="0.25">
      <c r="A1423" s="2" t="s">
        <v>3172</v>
      </c>
      <c r="B1423" s="2">
        <v>5.3</v>
      </c>
      <c r="E1423" s="4" t="s">
        <v>12534</v>
      </c>
      <c r="F1423">
        <v>7.2</v>
      </c>
      <c r="G1423" s="10">
        <v>2.2881549843642779E-4</v>
      </c>
    </row>
    <row r="1424" spans="1:7" x14ac:dyDescent="0.25">
      <c r="A1424" s="2" t="s">
        <v>1959</v>
      </c>
      <c r="B1424" s="2">
        <v>7.3</v>
      </c>
      <c r="E1424" s="4" t="s">
        <v>9349</v>
      </c>
      <c r="F1424">
        <v>6</v>
      </c>
      <c r="G1424" s="10">
        <v>1.906795820303565E-4</v>
      </c>
    </row>
    <row r="1425" spans="1:7" x14ac:dyDescent="0.25">
      <c r="A1425" s="2" t="s">
        <v>2336</v>
      </c>
      <c r="B1425" s="2">
        <v>6.6</v>
      </c>
      <c r="E1425" s="4" t="s">
        <v>128</v>
      </c>
      <c r="F1425">
        <v>7.1333333333333329</v>
      </c>
      <c r="G1425" s="10">
        <v>6.8009050924160478E-4</v>
      </c>
    </row>
    <row r="1426" spans="1:7" x14ac:dyDescent="0.25">
      <c r="A1426" s="2" t="s">
        <v>4518</v>
      </c>
      <c r="B1426" s="2">
        <v>6.2</v>
      </c>
      <c r="E1426" s="4" t="s">
        <v>11235</v>
      </c>
      <c r="F1426">
        <v>5.5</v>
      </c>
      <c r="G1426" s="10">
        <v>1.7478961686116012E-4</v>
      </c>
    </row>
    <row r="1427" spans="1:7" x14ac:dyDescent="0.25">
      <c r="A1427" s="2" t="s">
        <v>4520</v>
      </c>
      <c r="B1427" s="2">
        <v>5.2</v>
      </c>
      <c r="E1427" s="4" t="s">
        <v>8317</v>
      </c>
      <c r="F1427">
        <v>7.45</v>
      </c>
      <c r="G1427" s="10">
        <v>4.7352096204205199E-4</v>
      </c>
    </row>
    <row r="1428" spans="1:7" x14ac:dyDescent="0.25">
      <c r="A1428" s="2" t="s">
        <v>1751</v>
      </c>
      <c r="B1428" s="2">
        <v>6.2</v>
      </c>
      <c r="E1428" s="4" t="s">
        <v>2457</v>
      </c>
      <c r="F1428">
        <v>3.8</v>
      </c>
      <c r="G1428" s="10">
        <v>1.2076373528589244E-4</v>
      </c>
    </row>
    <row r="1429" spans="1:7" x14ac:dyDescent="0.25">
      <c r="A1429" s="2" t="s">
        <v>2203</v>
      </c>
      <c r="B1429" s="2">
        <v>6.2</v>
      </c>
      <c r="E1429" s="4" t="s">
        <v>5902</v>
      </c>
      <c r="F1429">
        <v>4.0999999999999996</v>
      </c>
      <c r="G1429" s="10">
        <v>1.3029771438741026E-4</v>
      </c>
    </row>
    <row r="1430" spans="1:7" x14ac:dyDescent="0.25">
      <c r="A1430" s="2" t="s">
        <v>4528</v>
      </c>
      <c r="B1430" s="2">
        <v>6.6</v>
      </c>
      <c r="E1430" s="4" t="s">
        <v>8717</v>
      </c>
      <c r="F1430">
        <v>6.1</v>
      </c>
      <c r="G1430" s="10">
        <v>1.9385757506419575E-4</v>
      </c>
    </row>
    <row r="1431" spans="1:7" x14ac:dyDescent="0.25">
      <c r="A1431" s="2" t="s">
        <v>4532</v>
      </c>
      <c r="B1431" s="2">
        <v>6.4</v>
      </c>
      <c r="E1431" s="4" t="s">
        <v>14016</v>
      </c>
      <c r="F1431">
        <v>4.5999999999999996</v>
      </c>
      <c r="G1431" s="10">
        <v>1.4618767955660664E-4</v>
      </c>
    </row>
    <row r="1432" spans="1:7" x14ac:dyDescent="0.25">
      <c r="A1432" s="2" t="s">
        <v>4330</v>
      </c>
      <c r="B1432" s="2">
        <v>6.2</v>
      </c>
      <c r="E1432" s="4" t="s">
        <v>8596</v>
      </c>
      <c r="F1432">
        <v>5.5</v>
      </c>
      <c r="G1432" s="10">
        <v>3.4957923372232023E-4</v>
      </c>
    </row>
    <row r="1433" spans="1:7" x14ac:dyDescent="0.25">
      <c r="A1433" s="2" t="s">
        <v>344</v>
      </c>
      <c r="B1433" s="2">
        <v>5.0999999999999996</v>
      </c>
      <c r="E1433" s="4" t="s">
        <v>13458</v>
      </c>
      <c r="F1433">
        <v>6.5</v>
      </c>
      <c r="G1433" s="10">
        <v>2.0656954719955287E-4</v>
      </c>
    </row>
    <row r="1434" spans="1:7" x14ac:dyDescent="0.25">
      <c r="A1434" s="2" t="s">
        <v>2336</v>
      </c>
      <c r="B1434" s="2">
        <v>6.6</v>
      </c>
      <c r="E1434" s="4" t="s">
        <v>13667</v>
      </c>
      <c r="F1434">
        <v>6.5</v>
      </c>
      <c r="G1434" s="10">
        <v>2.0656954719955287E-4</v>
      </c>
    </row>
    <row r="1435" spans="1:7" x14ac:dyDescent="0.25">
      <c r="A1435" s="2" t="s">
        <v>4541</v>
      </c>
      <c r="B1435" s="2">
        <v>6.1</v>
      </c>
      <c r="E1435" s="4" t="s">
        <v>11706</v>
      </c>
      <c r="F1435">
        <v>6.9</v>
      </c>
      <c r="G1435" s="10">
        <v>2.1928151933490997E-4</v>
      </c>
    </row>
    <row r="1436" spans="1:7" x14ac:dyDescent="0.25">
      <c r="A1436" s="2" t="s">
        <v>4543</v>
      </c>
      <c r="B1436" s="2">
        <v>6.1</v>
      </c>
      <c r="E1436" s="4" t="s">
        <v>12784</v>
      </c>
      <c r="F1436">
        <v>6.7</v>
      </c>
      <c r="G1436" s="10">
        <v>2.1292553326723141E-4</v>
      </c>
    </row>
    <row r="1437" spans="1:7" x14ac:dyDescent="0.25">
      <c r="A1437" s="2" t="s">
        <v>3364</v>
      </c>
      <c r="B1437" s="2">
        <v>6.6</v>
      </c>
      <c r="E1437" s="4" t="s">
        <v>13050</v>
      </c>
      <c r="F1437">
        <v>7.5</v>
      </c>
      <c r="G1437" s="10">
        <v>2.3834947753794561E-4</v>
      </c>
    </row>
    <row r="1438" spans="1:7" x14ac:dyDescent="0.25">
      <c r="A1438" s="2" t="s">
        <v>4549</v>
      </c>
      <c r="B1438" s="2">
        <v>5.9</v>
      </c>
      <c r="E1438" s="4" t="s">
        <v>5548</v>
      </c>
      <c r="F1438">
        <v>5.9</v>
      </c>
      <c r="G1438" s="10">
        <v>1.8750158899651721E-4</v>
      </c>
    </row>
    <row r="1439" spans="1:7" x14ac:dyDescent="0.25">
      <c r="A1439" s="2" t="s">
        <v>4552</v>
      </c>
      <c r="B1439" s="2">
        <v>6.3</v>
      </c>
      <c r="E1439" s="4" t="s">
        <v>13110</v>
      </c>
      <c r="F1439">
        <v>8.4</v>
      </c>
      <c r="G1439" s="10">
        <v>2.6695141484249908E-4</v>
      </c>
    </row>
    <row r="1440" spans="1:7" x14ac:dyDescent="0.25">
      <c r="A1440" s="2" t="s">
        <v>4555</v>
      </c>
      <c r="B1440" s="2">
        <v>7.1</v>
      </c>
      <c r="E1440" s="4" t="s">
        <v>3922</v>
      </c>
      <c r="F1440">
        <v>5.2</v>
      </c>
      <c r="G1440" s="10">
        <v>1.652556377596423E-4</v>
      </c>
    </row>
    <row r="1441" spans="1:7" x14ac:dyDescent="0.25">
      <c r="A1441" s="2" t="s">
        <v>1889</v>
      </c>
      <c r="B1441" s="2">
        <v>5</v>
      </c>
      <c r="E1441" s="4" t="s">
        <v>279</v>
      </c>
      <c r="F1441">
        <v>7.2</v>
      </c>
      <c r="G1441" s="10">
        <v>2.2881549843642779E-4</v>
      </c>
    </row>
    <row r="1442" spans="1:7" x14ac:dyDescent="0.25">
      <c r="A1442" s="2" t="s">
        <v>4561</v>
      </c>
      <c r="B1442" s="2">
        <v>5.6</v>
      </c>
      <c r="E1442" s="4" t="s">
        <v>7978</v>
      </c>
      <c r="F1442">
        <v>5.1999999999999993</v>
      </c>
      <c r="G1442" s="10">
        <v>3.3051127551928455E-4</v>
      </c>
    </row>
    <row r="1443" spans="1:7" x14ac:dyDescent="0.25">
      <c r="A1443" s="2" t="s">
        <v>3054</v>
      </c>
      <c r="B1443" s="2">
        <v>7.4</v>
      </c>
      <c r="E1443" s="4" t="s">
        <v>8003</v>
      </c>
      <c r="F1443">
        <v>5.8</v>
      </c>
      <c r="G1443" s="10">
        <v>1.8432359596267793E-4</v>
      </c>
    </row>
    <row r="1444" spans="1:7" x14ac:dyDescent="0.25">
      <c r="A1444" s="2" t="s">
        <v>4567</v>
      </c>
      <c r="B1444" s="2">
        <v>4.5</v>
      </c>
      <c r="E1444" s="4" t="s">
        <v>1160</v>
      </c>
      <c r="F1444">
        <v>6.666666666666667</v>
      </c>
      <c r="G1444" s="10">
        <v>6.3559860676785495E-4</v>
      </c>
    </row>
    <row r="1445" spans="1:7" x14ac:dyDescent="0.25">
      <c r="A1445" s="2" t="s">
        <v>4572</v>
      </c>
      <c r="B1445" s="2">
        <v>6.2</v>
      </c>
      <c r="E1445" s="4" t="s">
        <v>10796</v>
      </c>
      <c r="F1445">
        <v>6.3</v>
      </c>
      <c r="G1445" s="10">
        <v>2.0021356113187431E-4</v>
      </c>
    </row>
    <row r="1446" spans="1:7" x14ac:dyDescent="0.25">
      <c r="A1446" s="2" t="s">
        <v>3854</v>
      </c>
      <c r="B1446" s="2">
        <v>5</v>
      </c>
      <c r="E1446" s="4" t="s">
        <v>5705</v>
      </c>
      <c r="F1446">
        <v>5.6</v>
      </c>
      <c r="G1446" s="10">
        <v>1.7796760989499937E-4</v>
      </c>
    </row>
    <row r="1447" spans="1:7" x14ac:dyDescent="0.25">
      <c r="A1447" s="2" t="s">
        <v>2757</v>
      </c>
      <c r="B1447" s="2">
        <v>6.5</v>
      </c>
      <c r="E1447" s="4" t="s">
        <v>8090</v>
      </c>
      <c r="F1447">
        <v>7.4</v>
      </c>
      <c r="G1447" s="10">
        <v>4.703429690082127E-4</v>
      </c>
    </row>
    <row r="1448" spans="1:7" x14ac:dyDescent="0.25">
      <c r="A1448" s="2" t="s">
        <v>3818</v>
      </c>
      <c r="B1448" s="2">
        <v>5.0999999999999996</v>
      </c>
      <c r="E1448" s="4" t="s">
        <v>11993</v>
      </c>
      <c r="F1448">
        <v>6.3</v>
      </c>
      <c r="G1448" s="10">
        <v>2.0021356113187431E-4</v>
      </c>
    </row>
    <row r="1449" spans="1:7" x14ac:dyDescent="0.25">
      <c r="A1449" s="2" t="s">
        <v>2972</v>
      </c>
      <c r="B1449" s="2">
        <v>6.5</v>
      </c>
      <c r="E1449" s="4" t="s">
        <v>7562</v>
      </c>
      <c r="F1449">
        <v>6.3249999999999993</v>
      </c>
      <c r="G1449" s="10">
        <v>8.0403223756133648E-4</v>
      </c>
    </row>
    <row r="1450" spans="1:7" x14ac:dyDescent="0.25">
      <c r="A1450" s="2" t="s">
        <v>2386</v>
      </c>
      <c r="B1450" s="2">
        <v>6.2</v>
      </c>
      <c r="E1450" s="4" t="s">
        <v>6562</v>
      </c>
      <c r="F1450">
        <v>6</v>
      </c>
      <c r="G1450" s="10">
        <v>1.906795820303565E-4</v>
      </c>
    </row>
    <row r="1451" spans="1:7" x14ac:dyDescent="0.25">
      <c r="A1451" s="2" t="s">
        <v>3218</v>
      </c>
      <c r="B1451" s="2">
        <v>6.3</v>
      </c>
      <c r="E1451" s="4" t="s">
        <v>2834</v>
      </c>
      <c r="F1451">
        <v>5.5600000000000005</v>
      </c>
      <c r="G1451" s="10">
        <v>8.8348206340731845E-4</v>
      </c>
    </row>
    <row r="1452" spans="1:7" x14ac:dyDescent="0.25">
      <c r="A1452" s="2" t="s">
        <v>3711</v>
      </c>
      <c r="B1452" s="2">
        <v>3.8</v>
      </c>
      <c r="E1452" s="4" t="s">
        <v>778</v>
      </c>
      <c r="F1452">
        <v>7.6999999999999993</v>
      </c>
      <c r="G1452" s="10">
        <v>4.8941092721124823E-4</v>
      </c>
    </row>
    <row r="1453" spans="1:7" x14ac:dyDescent="0.25">
      <c r="A1453" s="2" t="s">
        <v>4595</v>
      </c>
      <c r="B1453" s="2">
        <v>5.2</v>
      </c>
      <c r="E1453" s="4" t="s">
        <v>3751</v>
      </c>
      <c r="F1453">
        <v>6.85</v>
      </c>
      <c r="G1453" s="10">
        <v>4.3538504563598061E-4</v>
      </c>
    </row>
    <row r="1454" spans="1:7" x14ac:dyDescent="0.25">
      <c r="A1454" s="2" t="s">
        <v>4599</v>
      </c>
      <c r="B1454" s="2">
        <v>6</v>
      </c>
      <c r="E1454" s="4" t="s">
        <v>7608</v>
      </c>
      <c r="F1454">
        <v>5.0999999999999996</v>
      </c>
      <c r="G1454" s="10">
        <v>1.6207764472580299E-4</v>
      </c>
    </row>
    <row r="1455" spans="1:7" x14ac:dyDescent="0.25">
      <c r="A1455" s="2" t="s">
        <v>2540</v>
      </c>
      <c r="B1455" s="2">
        <v>6.2</v>
      </c>
      <c r="E1455" s="4" t="s">
        <v>7666</v>
      </c>
      <c r="F1455">
        <v>7</v>
      </c>
      <c r="G1455" s="10">
        <v>4.4491902473749845E-4</v>
      </c>
    </row>
    <row r="1456" spans="1:7" x14ac:dyDescent="0.25">
      <c r="A1456" s="2" t="s">
        <v>1482</v>
      </c>
      <c r="B1456" s="2">
        <v>5.7</v>
      </c>
      <c r="E1456" s="4" t="s">
        <v>6785</v>
      </c>
      <c r="F1456">
        <v>5.7</v>
      </c>
      <c r="G1456" s="10">
        <v>3.6229120585767736E-4</v>
      </c>
    </row>
    <row r="1457" spans="1:7" x14ac:dyDescent="0.25">
      <c r="A1457" s="2" t="s">
        <v>4003</v>
      </c>
      <c r="B1457" s="2">
        <v>6.7</v>
      </c>
      <c r="E1457" s="4" t="s">
        <v>9129</v>
      </c>
      <c r="F1457">
        <v>6.9</v>
      </c>
      <c r="G1457" s="10">
        <v>2.1928151933490997E-4</v>
      </c>
    </row>
    <row r="1458" spans="1:7" x14ac:dyDescent="0.25">
      <c r="A1458" s="2" t="s">
        <v>4609</v>
      </c>
      <c r="B1458" s="2">
        <v>6.8</v>
      </c>
      <c r="E1458" s="4" t="s">
        <v>12956</v>
      </c>
      <c r="F1458">
        <v>7.8</v>
      </c>
      <c r="G1458" s="10">
        <v>2.4788345663946345E-4</v>
      </c>
    </row>
    <row r="1459" spans="1:7" x14ac:dyDescent="0.25">
      <c r="A1459" s="2" t="s">
        <v>1707</v>
      </c>
      <c r="B1459" s="2">
        <v>6</v>
      </c>
      <c r="E1459" s="4" t="s">
        <v>901</v>
      </c>
      <c r="F1459">
        <v>6.0500000000000007</v>
      </c>
      <c r="G1459" s="10">
        <v>3.8453715709455227E-4</v>
      </c>
    </row>
    <row r="1460" spans="1:7" x14ac:dyDescent="0.25">
      <c r="A1460" s="2" t="s">
        <v>4614</v>
      </c>
      <c r="B1460" s="2">
        <v>7.3</v>
      </c>
      <c r="E1460" s="4" t="s">
        <v>9866</v>
      </c>
      <c r="F1460">
        <v>5.3</v>
      </c>
      <c r="G1460" s="10">
        <v>1.6843363079348155E-4</v>
      </c>
    </row>
    <row r="1461" spans="1:7" x14ac:dyDescent="0.25">
      <c r="A1461" s="2" t="s">
        <v>1103</v>
      </c>
      <c r="B1461" s="2">
        <v>5.5</v>
      </c>
      <c r="E1461" s="4" t="s">
        <v>9674</v>
      </c>
      <c r="F1461">
        <v>5.6</v>
      </c>
      <c r="G1461" s="10">
        <v>1.7796760989499937E-4</v>
      </c>
    </row>
    <row r="1462" spans="1:7" x14ac:dyDescent="0.25">
      <c r="A1462" s="2" t="s">
        <v>3071</v>
      </c>
      <c r="B1462" s="2">
        <v>6.7</v>
      </c>
      <c r="E1462" s="4" t="s">
        <v>1332</v>
      </c>
      <c r="F1462">
        <v>6.3</v>
      </c>
      <c r="G1462" s="10">
        <v>1.2012813667912458E-3</v>
      </c>
    </row>
    <row r="1463" spans="1:7" x14ac:dyDescent="0.25">
      <c r="A1463" s="2" t="s">
        <v>4621</v>
      </c>
      <c r="B1463" s="2">
        <v>4.8</v>
      </c>
      <c r="E1463" s="4" t="s">
        <v>10949</v>
      </c>
      <c r="F1463">
        <v>5.4</v>
      </c>
      <c r="G1463" s="10">
        <v>1.7161162382732086E-4</v>
      </c>
    </row>
    <row r="1464" spans="1:7" x14ac:dyDescent="0.25">
      <c r="A1464" s="2" t="s">
        <v>350</v>
      </c>
      <c r="B1464" s="2">
        <v>5.7</v>
      </c>
      <c r="E1464" s="4" t="s">
        <v>10712</v>
      </c>
      <c r="F1464">
        <v>7</v>
      </c>
      <c r="G1464" s="10">
        <v>2.2245951236874923E-4</v>
      </c>
    </row>
    <row r="1465" spans="1:7" x14ac:dyDescent="0.25">
      <c r="A1465" s="2" t="s">
        <v>3147</v>
      </c>
      <c r="B1465" s="2">
        <v>5.0999999999999996</v>
      </c>
      <c r="E1465" s="4" t="s">
        <v>5057</v>
      </c>
      <c r="F1465">
        <v>5.9</v>
      </c>
      <c r="G1465" s="10">
        <v>1.8750158899651721E-4</v>
      </c>
    </row>
    <row r="1466" spans="1:7" x14ac:dyDescent="0.25">
      <c r="A1466" s="2" t="s">
        <v>4631</v>
      </c>
      <c r="B1466" s="2">
        <v>6</v>
      </c>
      <c r="E1466" s="4" t="s">
        <v>1573</v>
      </c>
      <c r="F1466">
        <v>6.1000000000000005</v>
      </c>
      <c r="G1466" s="10">
        <v>7.7543030025678311E-4</v>
      </c>
    </row>
    <row r="1467" spans="1:7" x14ac:dyDescent="0.25">
      <c r="A1467" s="2" t="s">
        <v>3163</v>
      </c>
      <c r="B1467" s="2">
        <v>4.2</v>
      </c>
      <c r="E1467" s="4" t="s">
        <v>218</v>
      </c>
      <c r="F1467">
        <v>6.7111111111111121</v>
      </c>
      <c r="G1467" s="10">
        <v>1.9195077924389222E-3</v>
      </c>
    </row>
    <row r="1468" spans="1:7" x14ac:dyDescent="0.25">
      <c r="A1468" s="2" t="s">
        <v>302</v>
      </c>
      <c r="B1468" s="2">
        <v>7.4</v>
      </c>
      <c r="E1468" s="4" t="s">
        <v>9953</v>
      </c>
      <c r="F1468">
        <v>7.1</v>
      </c>
      <c r="G1468" s="10">
        <v>2.2563750540258851E-4</v>
      </c>
    </row>
    <row r="1469" spans="1:7" x14ac:dyDescent="0.25">
      <c r="A1469" s="2" t="s">
        <v>4639</v>
      </c>
      <c r="B1469" s="2">
        <v>4.5999999999999996</v>
      </c>
      <c r="E1469" s="4" t="s">
        <v>9231</v>
      </c>
      <c r="F1469">
        <v>5.6</v>
      </c>
      <c r="G1469" s="10">
        <v>1.7796760989499937E-4</v>
      </c>
    </row>
    <row r="1470" spans="1:7" x14ac:dyDescent="0.25">
      <c r="A1470" s="2" t="s">
        <v>133</v>
      </c>
      <c r="B1470" s="2">
        <v>6.9</v>
      </c>
      <c r="E1470" s="4" t="s">
        <v>7634</v>
      </c>
      <c r="F1470">
        <v>7.6</v>
      </c>
      <c r="G1470" s="10">
        <v>4.8305494114356977E-4</v>
      </c>
    </row>
    <row r="1471" spans="1:7" x14ac:dyDescent="0.25">
      <c r="A1471" s="2" t="s">
        <v>715</v>
      </c>
      <c r="B1471" s="2">
        <v>6.9</v>
      </c>
      <c r="E1471" s="4" t="s">
        <v>8476</v>
      </c>
      <c r="F1471">
        <v>7.4</v>
      </c>
      <c r="G1471" s="10">
        <v>4.703429690082127E-4</v>
      </c>
    </row>
    <row r="1472" spans="1:7" x14ac:dyDescent="0.25">
      <c r="A1472" s="2" t="s">
        <v>2386</v>
      </c>
      <c r="B1472" s="2">
        <v>8</v>
      </c>
      <c r="E1472" s="4" t="s">
        <v>336</v>
      </c>
      <c r="F1472">
        <v>7.6599999999999993</v>
      </c>
      <c r="G1472" s="10">
        <v>4.8686853278417687E-3</v>
      </c>
    </row>
    <row r="1473" spans="1:7" x14ac:dyDescent="0.25">
      <c r="A1473" s="2" t="s">
        <v>4647</v>
      </c>
      <c r="B1473" s="2">
        <v>6.4</v>
      </c>
      <c r="E1473" s="4" t="s">
        <v>7536</v>
      </c>
      <c r="F1473">
        <v>5.0999999999999996</v>
      </c>
      <c r="G1473" s="10">
        <v>1.6207764472580299E-4</v>
      </c>
    </row>
    <row r="1474" spans="1:7" x14ac:dyDescent="0.25">
      <c r="A1474" s="2" t="s">
        <v>1463</v>
      </c>
      <c r="B1474" s="2">
        <v>6.3</v>
      </c>
      <c r="E1474" s="4" t="s">
        <v>9109</v>
      </c>
      <c r="F1474">
        <v>5.7</v>
      </c>
      <c r="G1474" s="10">
        <v>1.8114560292883868E-4</v>
      </c>
    </row>
    <row r="1475" spans="1:7" x14ac:dyDescent="0.25">
      <c r="A1475" s="2" t="s">
        <v>4652</v>
      </c>
      <c r="B1475" s="2">
        <v>8.4</v>
      </c>
      <c r="E1475" s="4" t="s">
        <v>9268</v>
      </c>
      <c r="F1475">
        <v>7.6</v>
      </c>
      <c r="G1475" s="10">
        <v>2.4152747057178489E-4</v>
      </c>
    </row>
    <row r="1476" spans="1:7" x14ac:dyDescent="0.25">
      <c r="A1476" s="2" t="s">
        <v>4655</v>
      </c>
      <c r="B1476" s="2">
        <v>7.1</v>
      </c>
      <c r="E1476" s="4" t="s">
        <v>7649</v>
      </c>
      <c r="F1476">
        <v>5.6</v>
      </c>
      <c r="G1476" s="10">
        <v>3.5593521978999874E-4</v>
      </c>
    </row>
    <row r="1477" spans="1:7" x14ac:dyDescent="0.25">
      <c r="A1477" s="2" t="s">
        <v>719</v>
      </c>
      <c r="B1477" s="2">
        <v>6.8</v>
      </c>
      <c r="E1477" s="4" t="s">
        <v>6024</v>
      </c>
      <c r="F1477">
        <v>5.0999999999999996</v>
      </c>
      <c r="G1477" s="10">
        <v>1.6207764472580299E-4</v>
      </c>
    </row>
    <row r="1478" spans="1:7" x14ac:dyDescent="0.25">
      <c r="A1478" s="2" t="s">
        <v>760</v>
      </c>
      <c r="B1478" s="2">
        <v>7.5</v>
      </c>
      <c r="E1478" s="4" t="s">
        <v>12674</v>
      </c>
      <c r="F1478">
        <v>5.8</v>
      </c>
      <c r="G1478" s="10">
        <v>1.8432359596267793E-4</v>
      </c>
    </row>
    <row r="1479" spans="1:7" x14ac:dyDescent="0.25">
      <c r="A1479" s="2" t="s">
        <v>397</v>
      </c>
      <c r="B1479" s="2">
        <v>4.5</v>
      </c>
      <c r="E1479" s="4" t="s">
        <v>12763</v>
      </c>
      <c r="F1479">
        <v>5.9</v>
      </c>
      <c r="G1479" s="10">
        <v>1.8750158899651721E-4</v>
      </c>
    </row>
    <row r="1480" spans="1:7" x14ac:dyDescent="0.25">
      <c r="A1480" s="2" t="s">
        <v>4667</v>
      </c>
      <c r="B1480" s="2">
        <v>5.7</v>
      </c>
      <c r="E1480" s="4" t="s">
        <v>9235</v>
      </c>
      <c r="F1480">
        <v>5.2</v>
      </c>
      <c r="G1480" s="10">
        <v>1.652556377596423E-4</v>
      </c>
    </row>
    <row r="1481" spans="1:7" x14ac:dyDescent="0.25">
      <c r="A1481" s="2" t="s">
        <v>2530</v>
      </c>
      <c r="B1481" s="2">
        <v>6.8</v>
      </c>
      <c r="E1481" s="4" t="s">
        <v>10540</v>
      </c>
      <c r="F1481">
        <v>6.6</v>
      </c>
      <c r="G1481" s="10">
        <v>2.0974754023339213E-4</v>
      </c>
    </row>
    <row r="1482" spans="1:7" x14ac:dyDescent="0.25">
      <c r="A1482" s="2" t="s">
        <v>4675</v>
      </c>
      <c r="B1482" s="2">
        <v>5.4</v>
      </c>
      <c r="E1482" s="4" t="s">
        <v>92</v>
      </c>
      <c r="F1482">
        <v>6.3</v>
      </c>
      <c r="G1482" s="10">
        <v>2.0021356113187431E-4</v>
      </c>
    </row>
    <row r="1483" spans="1:7" x14ac:dyDescent="0.25">
      <c r="A1483" s="2" t="s">
        <v>336</v>
      </c>
      <c r="B1483" s="2">
        <v>7.2</v>
      </c>
      <c r="E1483" s="4" t="s">
        <v>3614</v>
      </c>
      <c r="F1483">
        <v>5.6999999999999993</v>
      </c>
      <c r="G1483" s="10">
        <v>3.622912058576773E-4</v>
      </c>
    </row>
    <row r="1484" spans="1:7" x14ac:dyDescent="0.25">
      <c r="A1484" s="2" t="s">
        <v>805</v>
      </c>
      <c r="B1484" s="2">
        <v>7.3</v>
      </c>
      <c r="E1484" s="4" t="s">
        <v>9522</v>
      </c>
      <c r="F1484">
        <v>4</v>
      </c>
      <c r="G1484" s="10">
        <v>1.2711972135357101E-4</v>
      </c>
    </row>
    <row r="1485" spans="1:7" x14ac:dyDescent="0.25">
      <c r="A1485" s="2" t="s">
        <v>4682</v>
      </c>
      <c r="B1485" s="2">
        <v>5.2</v>
      </c>
      <c r="E1485" s="4" t="s">
        <v>13539</v>
      </c>
      <c r="F1485">
        <v>4.5</v>
      </c>
      <c r="G1485" s="10">
        <v>1.4300968652276736E-4</v>
      </c>
    </row>
    <row r="1486" spans="1:7" x14ac:dyDescent="0.25">
      <c r="A1486" s="2" t="s">
        <v>1165</v>
      </c>
      <c r="B1486" s="2">
        <v>5.5</v>
      </c>
      <c r="E1486" s="4" t="s">
        <v>7102</v>
      </c>
      <c r="F1486">
        <v>6</v>
      </c>
      <c r="G1486" s="10">
        <v>1.906795820303565E-4</v>
      </c>
    </row>
    <row r="1487" spans="1:7" x14ac:dyDescent="0.25">
      <c r="A1487" s="2" t="s">
        <v>4689</v>
      </c>
      <c r="B1487" s="2">
        <v>7.7</v>
      </c>
      <c r="E1487" s="4" t="s">
        <v>13286</v>
      </c>
      <c r="F1487">
        <v>5.4</v>
      </c>
      <c r="G1487" s="10">
        <v>1.7161162382732086E-4</v>
      </c>
    </row>
    <row r="1488" spans="1:7" x14ac:dyDescent="0.25">
      <c r="A1488" s="2" t="s">
        <v>4694</v>
      </c>
      <c r="B1488" s="2">
        <v>7.1</v>
      </c>
      <c r="E1488" s="4" t="s">
        <v>13909</v>
      </c>
      <c r="F1488">
        <v>6.7</v>
      </c>
      <c r="G1488" s="10">
        <v>2.1292553326723141E-4</v>
      </c>
    </row>
    <row r="1489" spans="1:7" x14ac:dyDescent="0.25">
      <c r="A1489" s="2" t="s">
        <v>4699</v>
      </c>
      <c r="B1489" s="2">
        <v>5.3</v>
      </c>
      <c r="E1489" s="4" t="s">
        <v>12872</v>
      </c>
      <c r="F1489">
        <v>6.9</v>
      </c>
      <c r="G1489" s="10">
        <v>2.1928151933490997E-4</v>
      </c>
    </row>
    <row r="1490" spans="1:7" x14ac:dyDescent="0.25">
      <c r="A1490" s="2" t="s">
        <v>4701</v>
      </c>
      <c r="B1490" s="2">
        <v>5.6</v>
      </c>
      <c r="E1490" s="4" t="s">
        <v>9845</v>
      </c>
      <c r="F1490">
        <v>5.5</v>
      </c>
      <c r="G1490" s="10">
        <v>1.7478961686116012E-4</v>
      </c>
    </row>
    <row r="1491" spans="1:7" x14ac:dyDescent="0.25">
      <c r="A1491" s="2" t="s">
        <v>2890</v>
      </c>
      <c r="B1491" s="2">
        <v>5.7</v>
      </c>
      <c r="E1491" s="4" t="s">
        <v>393</v>
      </c>
      <c r="F1491">
        <v>6.6750000000000007</v>
      </c>
      <c r="G1491" s="10">
        <v>8.4852414003508641E-4</v>
      </c>
    </row>
    <row r="1492" spans="1:7" x14ac:dyDescent="0.25">
      <c r="A1492" s="2" t="s">
        <v>4054</v>
      </c>
      <c r="B1492" s="2">
        <v>7.1</v>
      </c>
      <c r="E1492" s="4" t="s">
        <v>2330</v>
      </c>
      <c r="F1492">
        <v>5.4</v>
      </c>
      <c r="G1492" s="10">
        <v>1.7161162382732086E-4</v>
      </c>
    </row>
    <row r="1493" spans="1:7" x14ac:dyDescent="0.25">
      <c r="A1493" s="2" t="s">
        <v>1098</v>
      </c>
      <c r="B1493" s="2">
        <v>7.5</v>
      </c>
      <c r="E1493" s="4" t="s">
        <v>7474</v>
      </c>
      <c r="F1493">
        <v>6.8</v>
      </c>
      <c r="G1493" s="10">
        <v>2.1610352630107069E-4</v>
      </c>
    </row>
    <row r="1494" spans="1:7" x14ac:dyDescent="0.25">
      <c r="A1494" s="2" t="s">
        <v>2454</v>
      </c>
      <c r="B1494" s="2">
        <v>7.6</v>
      </c>
      <c r="E1494" s="4" t="s">
        <v>11188</v>
      </c>
      <c r="F1494">
        <v>6.9</v>
      </c>
      <c r="G1494" s="10">
        <v>2.1928151933490997E-4</v>
      </c>
    </row>
    <row r="1495" spans="1:7" x14ac:dyDescent="0.25">
      <c r="A1495" s="2" t="s">
        <v>2185</v>
      </c>
      <c r="B1495" s="2">
        <v>5.5</v>
      </c>
      <c r="E1495" s="4" t="s">
        <v>6710</v>
      </c>
      <c r="F1495">
        <v>6.7</v>
      </c>
      <c r="G1495" s="10">
        <v>2.1292553326723141E-4</v>
      </c>
    </row>
    <row r="1496" spans="1:7" x14ac:dyDescent="0.25">
      <c r="A1496" s="2" t="s">
        <v>1033</v>
      </c>
      <c r="B1496" s="2">
        <v>5.0999999999999996</v>
      </c>
      <c r="E1496" s="4" t="s">
        <v>10348</v>
      </c>
      <c r="F1496">
        <v>4.5999999999999996</v>
      </c>
      <c r="G1496" s="10">
        <v>1.4618767955660664E-4</v>
      </c>
    </row>
    <row r="1497" spans="1:7" x14ac:dyDescent="0.25">
      <c r="A1497" s="2" t="s">
        <v>4714</v>
      </c>
      <c r="B1497" s="2">
        <v>6.3</v>
      </c>
      <c r="E1497" s="4" t="s">
        <v>3186</v>
      </c>
      <c r="F1497">
        <v>6.6</v>
      </c>
      <c r="G1497" s="10">
        <v>2.0974754023339213E-4</v>
      </c>
    </row>
    <row r="1498" spans="1:7" x14ac:dyDescent="0.25">
      <c r="A1498" s="2" t="s">
        <v>4719</v>
      </c>
      <c r="B1498" s="2">
        <v>4.9000000000000004</v>
      </c>
      <c r="E1498" s="4" t="s">
        <v>12401</v>
      </c>
      <c r="F1498">
        <v>3</v>
      </c>
      <c r="G1498" s="10">
        <v>9.5339791015178248E-5</v>
      </c>
    </row>
    <row r="1499" spans="1:7" x14ac:dyDescent="0.25">
      <c r="A1499" s="2" t="s">
        <v>4723</v>
      </c>
      <c r="B1499" s="2">
        <v>6.5</v>
      </c>
      <c r="E1499" s="4" t="s">
        <v>7004</v>
      </c>
      <c r="F1499">
        <v>6.7</v>
      </c>
      <c r="G1499" s="10">
        <v>2.1292553326723141E-4</v>
      </c>
    </row>
    <row r="1500" spans="1:7" x14ac:dyDescent="0.25">
      <c r="A1500" s="2" t="s">
        <v>3593</v>
      </c>
      <c r="B1500" s="2">
        <v>5.6</v>
      </c>
      <c r="E1500" s="4" t="s">
        <v>476</v>
      </c>
      <c r="F1500">
        <v>7.65</v>
      </c>
      <c r="G1500" s="10">
        <v>9.7246586835481811E-4</v>
      </c>
    </row>
    <row r="1501" spans="1:7" x14ac:dyDescent="0.25">
      <c r="A1501" s="2" t="s">
        <v>4731</v>
      </c>
      <c r="B1501" s="2">
        <v>5.3</v>
      </c>
      <c r="E1501" s="4" t="s">
        <v>13229</v>
      </c>
      <c r="F1501">
        <v>6.8</v>
      </c>
      <c r="G1501" s="10">
        <v>2.1610352630107069E-4</v>
      </c>
    </row>
    <row r="1502" spans="1:7" x14ac:dyDescent="0.25">
      <c r="A1502" s="2" t="s">
        <v>4734</v>
      </c>
      <c r="B1502" s="2">
        <v>6.5</v>
      </c>
      <c r="E1502" s="4" t="s">
        <v>9286</v>
      </c>
      <c r="F1502">
        <v>6.2</v>
      </c>
      <c r="G1502" s="10">
        <v>3.9407113619607006E-4</v>
      </c>
    </row>
    <row r="1503" spans="1:7" x14ac:dyDescent="0.25">
      <c r="A1503" s="2" t="s">
        <v>4738</v>
      </c>
      <c r="B1503" s="2">
        <v>6.8</v>
      </c>
      <c r="E1503" s="4" t="s">
        <v>10144</v>
      </c>
      <c r="F1503">
        <v>5</v>
      </c>
      <c r="G1503" s="10">
        <v>1.5889965169196374E-4</v>
      </c>
    </row>
    <row r="1504" spans="1:7" x14ac:dyDescent="0.25">
      <c r="A1504" s="2" t="s">
        <v>4740</v>
      </c>
      <c r="B1504" s="2">
        <v>6.5</v>
      </c>
      <c r="E1504" s="4" t="s">
        <v>13613</v>
      </c>
      <c r="F1504">
        <v>7.2</v>
      </c>
      <c r="G1504" s="10">
        <v>2.2881549843642779E-4</v>
      </c>
    </row>
    <row r="1505" spans="1:7" x14ac:dyDescent="0.25">
      <c r="A1505" s="2" t="s">
        <v>258</v>
      </c>
      <c r="B1505" s="2">
        <v>6</v>
      </c>
      <c r="E1505" s="4" t="s">
        <v>9663</v>
      </c>
      <c r="F1505">
        <v>7.3</v>
      </c>
      <c r="G1505" s="10">
        <v>2.3199349147026704E-4</v>
      </c>
    </row>
    <row r="1506" spans="1:7" x14ac:dyDescent="0.25">
      <c r="A1506" s="2" t="s">
        <v>4744</v>
      </c>
      <c r="B1506" s="2">
        <v>8.4</v>
      </c>
      <c r="E1506" s="4" t="s">
        <v>11673</v>
      </c>
      <c r="F1506">
        <v>6.1</v>
      </c>
      <c r="G1506" s="10">
        <v>1.9385757506419575E-4</v>
      </c>
    </row>
    <row r="1507" spans="1:7" x14ac:dyDescent="0.25">
      <c r="A1507" s="2" t="s">
        <v>4747</v>
      </c>
      <c r="B1507" s="2">
        <v>6</v>
      </c>
      <c r="E1507" s="4" t="s">
        <v>11006</v>
      </c>
      <c r="F1507">
        <v>7.2</v>
      </c>
      <c r="G1507" s="10">
        <v>2.2881549843642779E-4</v>
      </c>
    </row>
    <row r="1508" spans="1:7" x14ac:dyDescent="0.25">
      <c r="A1508" s="2" t="s">
        <v>4025</v>
      </c>
      <c r="B1508" s="2">
        <v>7.6</v>
      </c>
      <c r="E1508" s="4" t="s">
        <v>228</v>
      </c>
      <c r="F1508">
        <v>6.083333333333333</v>
      </c>
      <c r="G1508" s="10">
        <v>1.1599674573513352E-3</v>
      </c>
    </row>
    <row r="1509" spans="1:7" x14ac:dyDescent="0.25">
      <c r="A1509" s="2" t="s">
        <v>4753</v>
      </c>
      <c r="B1509" s="2">
        <v>5.6</v>
      </c>
      <c r="E1509" s="4" t="s">
        <v>9095</v>
      </c>
      <c r="F1509">
        <v>4.2</v>
      </c>
      <c r="G1509" s="10">
        <v>1.3347570742124954E-4</v>
      </c>
    </row>
    <row r="1510" spans="1:7" x14ac:dyDescent="0.25">
      <c r="A1510" s="2" t="s">
        <v>176</v>
      </c>
      <c r="B1510" s="2">
        <v>6.9</v>
      </c>
      <c r="E1510" s="4" t="s">
        <v>6103</v>
      </c>
      <c r="F1510">
        <v>7.1571428571428566</v>
      </c>
      <c r="G1510" s="10">
        <v>1.5921745099534766E-3</v>
      </c>
    </row>
    <row r="1511" spans="1:7" x14ac:dyDescent="0.25">
      <c r="A1511" s="2" t="s">
        <v>483</v>
      </c>
      <c r="B1511" s="2">
        <v>6.4</v>
      </c>
      <c r="E1511" s="4" t="s">
        <v>2063</v>
      </c>
      <c r="F1511">
        <v>7.7666666666666657</v>
      </c>
      <c r="G1511" s="10">
        <v>7.4047237688455096E-4</v>
      </c>
    </row>
    <row r="1512" spans="1:7" x14ac:dyDescent="0.25">
      <c r="A1512" s="2" t="s">
        <v>2578</v>
      </c>
      <c r="B1512" s="2">
        <v>5.0999999999999996</v>
      </c>
      <c r="E1512" s="4" t="s">
        <v>8843</v>
      </c>
      <c r="F1512">
        <v>6.2</v>
      </c>
      <c r="G1512" s="10">
        <v>1.9703556809803503E-4</v>
      </c>
    </row>
    <row r="1513" spans="1:7" x14ac:dyDescent="0.25">
      <c r="A1513" s="2" t="s">
        <v>715</v>
      </c>
      <c r="B1513" s="2">
        <v>7</v>
      </c>
      <c r="E1513" s="4" t="s">
        <v>11140</v>
      </c>
      <c r="F1513">
        <v>7.8</v>
      </c>
      <c r="G1513" s="10">
        <v>2.4788345663946345E-4</v>
      </c>
    </row>
    <row r="1514" spans="1:7" x14ac:dyDescent="0.25">
      <c r="A1514" s="2" t="s">
        <v>4763</v>
      </c>
      <c r="B1514" s="2">
        <v>5.7</v>
      </c>
      <c r="E1514" s="4" t="s">
        <v>3567</v>
      </c>
      <c r="F1514">
        <v>7.2</v>
      </c>
      <c r="G1514" s="10">
        <v>2.2881549843642779E-4</v>
      </c>
    </row>
    <row r="1515" spans="1:7" x14ac:dyDescent="0.25">
      <c r="A1515" s="2" t="s">
        <v>658</v>
      </c>
      <c r="B1515" s="2">
        <v>6.8</v>
      </c>
      <c r="E1515" s="4" t="s">
        <v>13723</v>
      </c>
      <c r="F1515">
        <v>5.5</v>
      </c>
      <c r="G1515" s="10">
        <v>1.7478961686116012E-4</v>
      </c>
    </row>
    <row r="1516" spans="1:7" x14ac:dyDescent="0.25">
      <c r="A1516" s="2" t="s">
        <v>3778</v>
      </c>
      <c r="B1516" s="2">
        <v>6.7</v>
      </c>
      <c r="E1516" s="4" t="s">
        <v>6348</v>
      </c>
      <c r="F1516">
        <v>5.9</v>
      </c>
      <c r="G1516" s="10">
        <v>1.8750158899651721E-4</v>
      </c>
    </row>
    <row r="1517" spans="1:7" x14ac:dyDescent="0.25">
      <c r="A1517" s="2" t="s">
        <v>4771</v>
      </c>
      <c r="B1517" s="2">
        <v>6.2</v>
      </c>
      <c r="E1517" s="4" t="s">
        <v>5466</v>
      </c>
      <c r="F1517">
        <v>6.8</v>
      </c>
      <c r="G1517" s="10">
        <v>2.1610352630107069E-4</v>
      </c>
    </row>
    <row r="1518" spans="1:7" x14ac:dyDescent="0.25">
      <c r="A1518" s="2" t="s">
        <v>4694</v>
      </c>
      <c r="B1518" s="2">
        <v>7.2</v>
      </c>
      <c r="E1518" s="4" t="s">
        <v>9182</v>
      </c>
      <c r="F1518">
        <v>7.2</v>
      </c>
      <c r="G1518" s="10">
        <v>2.2881549843642779E-4</v>
      </c>
    </row>
    <row r="1519" spans="1:7" x14ac:dyDescent="0.25">
      <c r="A1519" s="2" t="s">
        <v>4774</v>
      </c>
      <c r="B1519" s="2">
        <v>6.2</v>
      </c>
      <c r="E1519" s="4" t="s">
        <v>4135</v>
      </c>
      <c r="F1519">
        <v>4.0999999999999996</v>
      </c>
      <c r="G1519" s="10">
        <v>1.3029771438741026E-4</v>
      </c>
    </row>
    <row r="1520" spans="1:7" x14ac:dyDescent="0.25">
      <c r="A1520" s="2" t="s">
        <v>4776</v>
      </c>
      <c r="B1520" s="2">
        <v>5.6</v>
      </c>
      <c r="E1520" s="4" t="s">
        <v>9509</v>
      </c>
      <c r="F1520">
        <v>6.8</v>
      </c>
      <c r="G1520" s="10">
        <v>2.1610352630107069E-4</v>
      </c>
    </row>
    <row r="1521" spans="1:7" x14ac:dyDescent="0.25">
      <c r="A1521" s="2" t="s">
        <v>3097</v>
      </c>
      <c r="B1521" s="2">
        <v>4.4000000000000004</v>
      </c>
      <c r="E1521" s="4" t="s">
        <v>509</v>
      </c>
      <c r="F1521">
        <v>6.5166666666666657</v>
      </c>
      <c r="G1521" s="10">
        <v>1.2425952762311562E-3</v>
      </c>
    </row>
    <row r="1522" spans="1:7" x14ac:dyDescent="0.25">
      <c r="A1522" s="2" t="s">
        <v>500</v>
      </c>
      <c r="B1522" s="2">
        <v>7.5</v>
      </c>
      <c r="E1522" s="4" t="s">
        <v>195</v>
      </c>
      <c r="F1522">
        <v>6.6384615384615397</v>
      </c>
      <c r="G1522" s="10">
        <v>2.7426079882032946E-3</v>
      </c>
    </row>
    <row r="1523" spans="1:7" x14ac:dyDescent="0.25">
      <c r="A1523" s="2" t="s">
        <v>3151</v>
      </c>
      <c r="B1523" s="2">
        <v>7.1</v>
      </c>
      <c r="E1523" s="4" t="s">
        <v>12843</v>
      </c>
      <c r="F1523">
        <v>7.2</v>
      </c>
      <c r="G1523" s="10">
        <v>2.2881549843642779E-4</v>
      </c>
    </row>
    <row r="1524" spans="1:7" x14ac:dyDescent="0.25">
      <c r="A1524" s="2" t="s">
        <v>877</v>
      </c>
      <c r="B1524" s="2">
        <v>6.4</v>
      </c>
      <c r="E1524" s="4" t="s">
        <v>2231</v>
      </c>
      <c r="F1524">
        <v>5.9</v>
      </c>
      <c r="G1524" s="10">
        <v>7.5000635598606886E-4</v>
      </c>
    </row>
    <row r="1525" spans="1:7" x14ac:dyDescent="0.25">
      <c r="A1525" s="2" t="s">
        <v>2618</v>
      </c>
      <c r="B1525" s="2">
        <v>7.1</v>
      </c>
      <c r="E1525" s="4" t="s">
        <v>7671</v>
      </c>
      <c r="F1525">
        <v>5.3</v>
      </c>
      <c r="G1525" s="10">
        <v>1.6843363079348155E-4</v>
      </c>
    </row>
    <row r="1526" spans="1:7" x14ac:dyDescent="0.25">
      <c r="A1526" s="2" t="s">
        <v>270</v>
      </c>
      <c r="B1526" s="2">
        <v>5.9</v>
      </c>
      <c r="E1526" s="4" t="s">
        <v>3697</v>
      </c>
      <c r="F1526">
        <v>7.5</v>
      </c>
      <c r="G1526" s="10">
        <v>4.7669895507589121E-4</v>
      </c>
    </row>
    <row r="1527" spans="1:7" x14ac:dyDescent="0.25">
      <c r="A1527" s="2" t="s">
        <v>4153</v>
      </c>
      <c r="B1527" s="2">
        <v>6.9</v>
      </c>
      <c r="E1527" s="4" t="s">
        <v>8898</v>
      </c>
      <c r="F1527">
        <v>6.7</v>
      </c>
      <c r="G1527" s="10">
        <v>2.1292553326723141E-4</v>
      </c>
    </row>
    <row r="1528" spans="1:7" x14ac:dyDescent="0.25">
      <c r="A1528" s="2" t="s">
        <v>3327</v>
      </c>
      <c r="B1528" s="2">
        <v>7.5</v>
      </c>
      <c r="E1528" s="4" t="s">
        <v>5551</v>
      </c>
      <c r="F1528">
        <v>6.3</v>
      </c>
      <c r="G1528" s="10">
        <v>2.0021356113187431E-4</v>
      </c>
    </row>
    <row r="1529" spans="1:7" x14ac:dyDescent="0.25">
      <c r="A1529" s="2" t="s">
        <v>751</v>
      </c>
      <c r="B1529" s="2">
        <v>6.3</v>
      </c>
      <c r="E1529" s="4" t="s">
        <v>9333</v>
      </c>
      <c r="F1529">
        <v>6.4</v>
      </c>
      <c r="G1529" s="10">
        <v>4.0678310833142719E-4</v>
      </c>
    </row>
    <row r="1530" spans="1:7" x14ac:dyDescent="0.25">
      <c r="A1530" s="2" t="s">
        <v>58</v>
      </c>
      <c r="B1530" s="2">
        <v>6.4</v>
      </c>
      <c r="E1530" s="4" t="s">
        <v>9894</v>
      </c>
      <c r="F1530">
        <v>7</v>
      </c>
      <c r="G1530" s="10">
        <v>2.2245951236874923E-4</v>
      </c>
    </row>
    <row r="1531" spans="1:7" x14ac:dyDescent="0.25">
      <c r="A1531" s="2" t="s">
        <v>3597</v>
      </c>
      <c r="B1531" s="2">
        <v>5.9</v>
      </c>
      <c r="E1531" s="4" t="s">
        <v>5538</v>
      </c>
      <c r="F1531">
        <v>6</v>
      </c>
      <c r="G1531" s="10">
        <v>1.906795820303565E-4</v>
      </c>
    </row>
    <row r="1532" spans="1:7" x14ac:dyDescent="0.25">
      <c r="A1532" s="2" t="s">
        <v>336</v>
      </c>
      <c r="B1532" s="2">
        <v>6.8</v>
      </c>
      <c r="E1532" s="4" t="s">
        <v>10299</v>
      </c>
      <c r="F1532">
        <v>7.1</v>
      </c>
      <c r="G1532" s="10">
        <v>4.5127501080517702E-4</v>
      </c>
    </row>
    <row r="1533" spans="1:7" x14ac:dyDescent="0.25">
      <c r="A1533" s="2" t="s">
        <v>4813</v>
      </c>
      <c r="B1533" s="2">
        <v>6.3</v>
      </c>
      <c r="E1533" s="4" t="s">
        <v>10169</v>
      </c>
      <c r="F1533">
        <v>7.4333333333333327</v>
      </c>
      <c r="G1533" s="10">
        <v>7.0869244654615815E-4</v>
      </c>
    </row>
    <row r="1534" spans="1:7" x14ac:dyDescent="0.25">
      <c r="A1534" s="2" t="s">
        <v>4815</v>
      </c>
      <c r="B1534" s="2">
        <v>3.6</v>
      </c>
      <c r="E1534" s="4" t="s">
        <v>11460</v>
      </c>
      <c r="F1534">
        <v>5.7</v>
      </c>
      <c r="G1534" s="10">
        <v>1.8114560292883868E-4</v>
      </c>
    </row>
    <row r="1535" spans="1:7" x14ac:dyDescent="0.25">
      <c r="A1535" s="2" t="s">
        <v>4247</v>
      </c>
      <c r="B1535" s="2">
        <v>5.3</v>
      </c>
      <c r="E1535" s="4" t="s">
        <v>6058</v>
      </c>
      <c r="F1535">
        <v>5.6</v>
      </c>
      <c r="G1535" s="10">
        <v>1.7796760989499937E-4</v>
      </c>
    </row>
    <row r="1536" spans="1:7" x14ac:dyDescent="0.25">
      <c r="A1536" s="2" t="s">
        <v>4820</v>
      </c>
      <c r="B1536" s="2">
        <v>5.9</v>
      </c>
      <c r="E1536" s="4" t="s">
        <v>7456</v>
      </c>
      <c r="F1536">
        <v>6.2</v>
      </c>
      <c r="G1536" s="10">
        <v>1.9703556809803503E-4</v>
      </c>
    </row>
    <row r="1537" spans="1:7" x14ac:dyDescent="0.25">
      <c r="A1537" s="2" t="s">
        <v>1160</v>
      </c>
      <c r="B1537" s="2">
        <v>6.9</v>
      </c>
      <c r="E1537" s="4" t="s">
        <v>6841</v>
      </c>
      <c r="F1537">
        <v>6.85</v>
      </c>
      <c r="G1537" s="10">
        <v>4.3538504563598061E-4</v>
      </c>
    </row>
    <row r="1538" spans="1:7" x14ac:dyDescent="0.25">
      <c r="A1538" s="2" t="s">
        <v>4825</v>
      </c>
      <c r="B1538" s="2">
        <v>6.9</v>
      </c>
      <c r="E1538" s="4" t="s">
        <v>10862</v>
      </c>
      <c r="F1538">
        <v>6</v>
      </c>
      <c r="G1538" s="10">
        <v>1.906795820303565E-4</v>
      </c>
    </row>
    <row r="1539" spans="1:7" x14ac:dyDescent="0.25">
      <c r="A1539" s="2" t="s">
        <v>1005</v>
      </c>
      <c r="B1539" s="2">
        <v>6.1</v>
      </c>
      <c r="E1539" s="4" t="s">
        <v>7037</v>
      </c>
      <c r="F1539">
        <v>7.4000000000000012</v>
      </c>
      <c r="G1539" s="10">
        <v>7.0551445351231914E-4</v>
      </c>
    </row>
    <row r="1540" spans="1:7" x14ac:dyDescent="0.25">
      <c r="A1540" s="2" t="s">
        <v>4828</v>
      </c>
      <c r="B1540" s="2">
        <v>5.7</v>
      </c>
      <c r="E1540" s="4" t="s">
        <v>11589</v>
      </c>
      <c r="F1540">
        <v>5.65</v>
      </c>
      <c r="G1540" s="10">
        <v>3.5911321282383808E-4</v>
      </c>
    </row>
    <row r="1541" spans="1:7" x14ac:dyDescent="0.25">
      <c r="A1541" s="2" t="s">
        <v>3020</v>
      </c>
      <c r="B1541" s="2">
        <v>8.5</v>
      </c>
      <c r="E1541" s="4" t="s">
        <v>5582</v>
      </c>
      <c r="F1541">
        <v>6.8666666666666671</v>
      </c>
      <c r="G1541" s="10">
        <v>6.5466656497089064E-4</v>
      </c>
    </row>
    <row r="1542" spans="1:7" x14ac:dyDescent="0.25">
      <c r="A1542" s="2" t="s">
        <v>4834</v>
      </c>
      <c r="B1542" s="2">
        <v>6.3</v>
      </c>
      <c r="E1542" s="4" t="s">
        <v>13163</v>
      </c>
      <c r="F1542">
        <v>3.5</v>
      </c>
      <c r="G1542" s="10">
        <v>1.1122975618437461E-4</v>
      </c>
    </row>
    <row r="1543" spans="1:7" x14ac:dyDescent="0.25">
      <c r="A1543" s="2" t="s">
        <v>2781</v>
      </c>
      <c r="B1543" s="2">
        <v>7.3</v>
      </c>
      <c r="E1543" s="4" t="s">
        <v>6511</v>
      </c>
      <c r="F1543">
        <v>5</v>
      </c>
      <c r="G1543" s="10">
        <v>1.5889965169196374E-4</v>
      </c>
    </row>
    <row r="1544" spans="1:7" x14ac:dyDescent="0.25">
      <c r="A1544" s="2" t="s">
        <v>4838</v>
      </c>
      <c r="B1544" s="2">
        <v>6.3</v>
      </c>
      <c r="E1544" s="4" t="s">
        <v>3923</v>
      </c>
      <c r="F1544">
        <v>5.8</v>
      </c>
      <c r="G1544" s="10">
        <v>1.8432359596267793E-4</v>
      </c>
    </row>
    <row r="1545" spans="1:7" x14ac:dyDescent="0.25">
      <c r="A1545" s="2" t="s">
        <v>1442</v>
      </c>
      <c r="B1545" s="2">
        <v>7.2</v>
      </c>
      <c r="E1545" s="4" t="s">
        <v>13493</v>
      </c>
      <c r="F1545">
        <v>6.8</v>
      </c>
      <c r="G1545" s="10">
        <v>2.1610352630107069E-4</v>
      </c>
    </row>
    <row r="1546" spans="1:7" x14ac:dyDescent="0.25">
      <c r="A1546" s="2" t="s">
        <v>302</v>
      </c>
      <c r="B1546" s="2">
        <v>7.3</v>
      </c>
      <c r="E1546" s="4" t="s">
        <v>11190</v>
      </c>
      <c r="F1546">
        <v>6.5500000000000007</v>
      </c>
      <c r="G1546" s="10">
        <v>4.1631708743294503E-4</v>
      </c>
    </row>
    <row r="1547" spans="1:7" x14ac:dyDescent="0.25">
      <c r="A1547" s="2" t="s">
        <v>4844</v>
      </c>
      <c r="B1547" s="2">
        <v>6.3</v>
      </c>
      <c r="E1547" s="4" t="s">
        <v>2399</v>
      </c>
      <c r="F1547">
        <v>5.6333333333333329</v>
      </c>
      <c r="G1547" s="10">
        <v>5.3708082271883739E-4</v>
      </c>
    </row>
    <row r="1548" spans="1:7" x14ac:dyDescent="0.25">
      <c r="A1548" s="2" t="s">
        <v>3316</v>
      </c>
      <c r="B1548" s="2">
        <v>8.1</v>
      </c>
      <c r="E1548" s="4" t="s">
        <v>2313</v>
      </c>
      <c r="F1548">
        <v>5.9</v>
      </c>
      <c r="G1548" s="10">
        <v>3.7500317799303443E-4</v>
      </c>
    </row>
    <row r="1549" spans="1:7" x14ac:dyDescent="0.25">
      <c r="A1549" s="2" t="s">
        <v>4368</v>
      </c>
      <c r="B1549" s="2">
        <v>6.9</v>
      </c>
      <c r="E1549" s="4" t="s">
        <v>1071</v>
      </c>
      <c r="F1549">
        <v>7.083333333333333</v>
      </c>
      <c r="G1549" s="10">
        <v>1.3506470393816919E-3</v>
      </c>
    </row>
    <row r="1550" spans="1:7" x14ac:dyDescent="0.25">
      <c r="A1550" s="2" t="s">
        <v>3151</v>
      </c>
      <c r="B1550" s="2">
        <v>6.3</v>
      </c>
      <c r="E1550" s="4" t="s">
        <v>10881</v>
      </c>
      <c r="F1550">
        <v>3.9</v>
      </c>
      <c r="G1550" s="10">
        <v>1.2394172831973172E-4</v>
      </c>
    </row>
    <row r="1551" spans="1:7" x14ac:dyDescent="0.25">
      <c r="A1551" s="2" t="s">
        <v>2203</v>
      </c>
      <c r="B1551" s="2">
        <v>7.3</v>
      </c>
      <c r="E1551" s="4" t="s">
        <v>7533</v>
      </c>
      <c r="F1551">
        <v>6.5</v>
      </c>
      <c r="G1551" s="10">
        <v>4.1313909439910575E-4</v>
      </c>
    </row>
    <row r="1552" spans="1:7" x14ac:dyDescent="0.25">
      <c r="A1552" s="2" t="s">
        <v>658</v>
      </c>
      <c r="B1552" s="2">
        <v>5.5</v>
      </c>
      <c r="E1552" s="4" t="s">
        <v>4938</v>
      </c>
      <c r="F1552">
        <v>6</v>
      </c>
      <c r="G1552" s="10">
        <v>1.906795820303565E-4</v>
      </c>
    </row>
    <row r="1553" spans="1:7" x14ac:dyDescent="0.25">
      <c r="A1553" s="2" t="s">
        <v>4857</v>
      </c>
      <c r="B1553" s="2">
        <v>6.1</v>
      </c>
      <c r="E1553" s="4" t="s">
        <v>10062</v>
      </c>
      <c r="F1553">
        <v>7.6</v>
      </c>
      <c r="G1553" s="10">
        <v>2.4152747057178489E-4</v>
      </c>
    </row>
    <row r="1554" spans="1:7" x14ac:dyDescent="0.25">
      <c r="A1554" s="2" t="s">
        <v>115</v>
      </c>
      <c r="B1554" s="2">
        <v>6.9</v>
      </c>
      <c r="E1554" s="4" t="s">
        <v>8870</v>
      </c>
      <c r="F1554">
        <v>5.5</v>
      </c>
      <c r="G1554" s="10">
        <v>1.7478961686116012E-4</v>
      </c>
    </row>
    <row r="1555" spans="1:7" x14ac:dyDescent="0.25">
      <c r="A1555" s="2" t="s">
        <v>111</v>
      </c>
      <c r="B1555" s="2">
        <v>7.2</v>
      </c>
      <c r="E1555" s="4" t="s">
        <v>2401</v>
      </c>
      <c r="F1555">
        <v>7.2833333333333323</v>
      </c>
      <c r="G1555" s="10">
        <v>1.388782955787763E-3</v>
      </c>
    </row>
    <row r="1556" spans="1:7" x14ac:dyDescent="0.25">
      <c r="A1556" s="2" t="s">
        <v>1419</v>
      </c>
      <c r="B1556" s="2">
        <v>6.4</v>
      </c>
      <c r="E1556" s="4" t="s">
        <v>6571</v>
      </c>
      <c r="F1556">
        <v>6.85</v>
      </c>
      <c r="G1556" s="10">
        <v>4.3538504563598061E-4</v>
      </c>
    </row>
    <row r="1557" spans="1:7" x14ac:dyDescent="0.25">
      <c r="A1557" s="2" t="s">
        <v>4866</v>
      </c>
      <c r="B1557" s="2">
        <v>6.4</v>
      </c>
      <c r="E1557" s="4" t="s">
        <v>8696</v>
      </c>
      <c r="F1557">
        <v>6.5</v>
      </c>
      <c r="G1557" s="10">
        <v>2.0656954719955287E-4</v>
      </c>
    </row>
    <row r="1558" spans="1:7" x14ac:dyDescent="0.25">
      <c r="A1558" s="2" t="s">
        <v>213</v>
      </c>
      <c r="B1558" s="2">
        <v>8.3000000000000007</v>
      </c>
      <c r="E1558" s="4" t="s">
        <v>1292</v>
      </c>
      <c r="F1558">
        <v>4.3</v>
      </c>
      <c r="G1558" s="10">
        <v>1.3665370045508882E-4</v>
      </c>
    </row>
    <row r="1559" spans="1:7" x14ac:dyDescent="0.25">
      <c r="A1559" s="2" t="s">
        <v>1053</v>
      </c>
      <c r="B1559" s="2">
        <v>7.2</v>
      </c>
      <c r="E1559" s="4" t="s">
        <v>7991</v>
      </c>
      <c r="F1559">
        <v>5.78</v>
      </c>
      <c r="G1559" s="10">
        <v>9.1843998677955049E-4</v>
      </c>
    </row>
    <row r="1560" spans="1:7" x14ac:dyDescent="0.25">
      <c r="A1560" s="2" t="s">
        <v>4870</v>
      </c>
      <c r="B1560" s="2">
        <v>6.8</v>
      </c>
      <c r="E1560" s="4" t="s">
        <v>5612</v>
      </c>
      <c r="F1560">
        <v>6</v>
      </c>
      <c r="G1560" s="10">
        <v>1.906795820303565E-4</v>
      </c>
    </row>
    <row r="1561" spans="1:7" x14ac:dyDescent="0.25">
      <c r="A1561" s="2" t="s">
        <v>4874</v>
      </c>
      <c r="B1561" s="2">
        <v>6.5</v>
      </c>
      <c r="E1561" s="4" t="s">
        <v>5181</v>
      </c>
      <c r="F1561">
        <v>6.8</v>
      </c>
      <c r="G1561" s="10">
        <v>4.3220705260214138E-4</v>
      </c>
    </row>
    <row r="1562" spans="1:7" x14ac:dyDescent="0.25">
      <c r="A1562" s="2" t="s">
        <v>4740</v>
      </c>
      <c r="B1562" s="2">
        <v>7.8</v>
      </c>
      <c r="E1562" s="4" t="s">
        <v>4495</v>
      </c>
      <c r="F1562">
        <v>6.2</v>
      </c>
      <c r="G1562" s="10">
        <v>5.9110670429410512E-4</v>
      </c>
    </row>
    <row r="1563" spans="1:7" x14ac:dyDescent="0.25">
      <c r="A1563" s="2" t="s">
        <v>868</v>
      </c>
      <c r="B1563" s="2">
        <v>7.6</v>
      </c>
      <c r="E1563" s="4" t="s">
        <v>13403</v>
      </c>
      <c r="F1563">
        <v>8.1</v>
      </c>
      <c r="G1563" s="10">
        <v>2.5741743574098124E-4</v>
      </c>
    </row>
    <row r="1564" spans="1:7" x14ac:dyDescent="0.25">
      <c r="A1564" s="2" t="s">
        <v>4269</v>
      </c>
      <c r="B1564" s="2">
        <v>7.2</v>
      </c>
      <c r="E1564" s="4" t="s">
        <v>4520</v>
      </c>
      <c r="F1564">
        <v>5.65</v>
      </c>
      <c r="G1564" s="10">
        <v>3.5911321282383808E-4</v>
      </c>
    </row>
    <row r="1565" spans="1:7" x14ac:dyDescent="0.25">
      <c r="A1565" s="2" t="s">
        <v>3135</v>
      </c>
      <c r="B1565" s="2">
        <v>6.7</v>
      </c>
      <c r="E1565" s="4" t="s">
        <v>8600</v>
      </c>
      <c r="F1565">
        <v>6.8</v>
      </c>
      <c r="G1565" s="10">
        <v>6.4831057890321197E-4</v>
      </c>
    </row>
    <row r="1566" spans="1:7" x14ac:dyDescent="0.25">
      <c r="A1566" s="2" t="s">
        <v>115</v>
      </c>
      <c r="B1566" s="2">
        <v>6.8</v>
      </c>
      <c r="E1566" s="4" t="s">
        <v>6450</v>
      </c>
      <c r="F1566">
        <v>6.5</v>
      </c>
      <c r="G1566" s="10">
        <v>2.0656954719955287E-4</v>
      </c>
    </row>
    <row r="1567" spans="1:7" x14ac:dyDescent="0.25">
      <c r="A1567" s="2" t="s">
        <v>3094</v>
      </c>
      <c r="B1567" s="2">
        <v>6.3</v>
      </c>
      <c r="E1567" s="4" t="s">
        <v>4870</v>
      </c>
      <c r="F1567">
        <v>6.8</v>
      </c>
      <c r="G1567" s="10">
        <v>2.1610352630107069E-4</v>
      </c>
    </row>
    <row r="1568" spans="1:7" x14ac:dyDescent="0.25">
      <c r="A1568" s="2" t="s">
        <v>2105</v>
      </c>
      <c r="B1568" s="2">
        <v>6.2</v>
      </c>
      <c r="E1568" s="4" t="s">
        <v>12696</v>
      </c>
      <c r="F1568">
        <v>3.4</v>
      </c>
      <c r="G1568" s="10">
        <v>1.0805176315053535E-4</v>
      </c>
    </row>
    <row r="1569" spans="1:7" x14ac:dyDescent="0.25">
      <c r="A1569" s="2" t="s">
        <v>4528</v>
      </c>
      <c r="B1569" s="2">
        <v>6.2</v>
      </c>
      <c r="E1569" s="4" t="s">
        <v>10226</v>
      </c>
      <c r="F1569">
        <v>4.4333333333333327</v>
      </c>
      <c r="G1569" s="10">
        <v>4.2267307350062354E-4</v>
      </c>
    </row>
    <row r="1570" spans="1:7" x14ac:dyDescent="0.25">
      <c r="A1570" s="2" t="s">
        <v>471</v>
      </c>
      <c r="B1570" s="2">
        <v>8.6</v>
      </c>
      <c r="E1570" s="4" t="s">
        <v>4447</v>
      </c>
      <c r="F1570">
        <v>5.9</v>
      </c>
      <c r="G1570" s="10">
        <v>3.7500317799303443E-4</v>
      </c>
    </row>
    <row r="1571" spans="1:7" x14ac:dyDescent="0.25">
      <c r="A1571" s="2" t="s">
        <v>918</v>
      </c>
      <c r="B1571" s="2">
        <v>8</v>
      </c>
      <c r="E1571" s="4" t="s">
        <v>12966</v>
      </c>
      <c r="F1571">
        <v>8.1</v>
      </c>
      <c r="G1571" s="10">
        <v>2.5741743574098124E-4</v>
      </c>
    </row>
    <row r="1572" spans="1:7" x14ac:dyDescent="0.25">
      <c r="A1572" s="2" t="s">
        <v>4889</v>
      </c>
      <c r="B1572" s="2">
        <v>7</v>
      </c>
      <c r="E1572" s="4" t="s">
        <v>13007</v>
      </c>
      <c r="F1572">
        <v>4.5</v>
      </c>
      <c r="G1572" s="10">
        <v>1.4300968652276736E-4</v>
      </c>
    </row>
    <row r="1573" spans="1:7" x14ac:dyDescent="0.25">
      <c r="A1573" s="2" t="s">
        <v>2336</v>
      </c>
      <c r="B1573" s="2">
        <v>8</v>
      </c>
      <c r="E1573" s="4" t="s">
        <v>9319</v>
      </c>
      <c r="F1573">
        <v>4</v>
      </c>
      <c r="G1573" s="10">
        <v>1.2711972135357101E-4</v>
      </c>
    </row>
    <row r="1574" spans="1:7" x14ac:dyDescent="0.25">
      <c r="A1574" s="2" t="s">
        <v>2336</v>
      </c>
      <c r="B1574" s="2">
        <v>8.1</v>
      </c>
      <c r="E1574" s="4" t="s">
        <v>9395</v>
      </c>
      <c r="F1574">
        <v>4.2</v>
      </c>
      <c r="G1574" s="10">
        <v>1.3347570742124954E-4</v>
      </c>
    </row>
    <row r="1575" spans="1:7" x14ac:dyDescent="0.25">
      <c r="A1575" s="2" t="s">
        <v>2644</v>
      </c>
      <c r="B1575" s="2">
        <v>6.7</v>
      </c>
      <c r="E1575" s="4" t="s">
        <v>5604</v>
      </c>
      <c r="F1575">
        <v>6.2285714285714278</v>
      </c>
      <c r="G1575" s="10">
        <v>1.3856049627539236E-3</v>
      </c>
    </row>
    <row r="1576" spans="1:7" x14ac:dyDescent="0.25">
      <c r="A1576" s="2" t="s">
        <v>3900</v>
      </c>
      <c r="B1576" s="2">
        <v>7.9</v>
      </c>
      <c r="E1576" s="4" t="s">
        <v>1024</v>
      </c>
      <c r="F1576">
        <v>6.9249999999999998</v>
      </c>
      <c r="G1576" s="10">
        <v>8.8030407037347912E-4</v>
      </c>
    </row>
    <row r="1577" spans="1:7" x14ac:dyDescent="0.25">
      <c r="A1577" s="2" t="s">
        <v>3818</v>
      </c>
      <c r="B1577" s="2">
        <v>6.1</v>
      </c>
      <c r="E1577" s="4" t="s">
        <v>7255</v>
      </c>
      <c r="F1577">
        <v>8</v>
      </c>
      <c r="G1577" s="10">
        <v>2.5423944270714201E-4</v>
      </c>
    </row>
    <row r="1578" spans="1:7" x14ac:dyDescent="0.25">
      <c r="A1578" s="2" t="s">
        <v>1097</v>
      </c>
      <c r="B1578" s="2">
        <v>4.2</v>
      </c>
      <c r="E1578" s="4" t="s">
        <v>10462</v>
      </c>
      <c r="F1578">
        <v>7.2</v>
      </c>
      <c r="G1578" s="10">
        <v>2.2881549843642779E-4</v>
      </c>
    </row>
    <row r="1579" spans="1:7" x14ac:dyDescent="0.25">
      <c r="A1579" s="2" t="s">
        <v>4904</v>
      </c>
      <c r="B1579" s="2">
        <v>6.1</v>
      </c>
      <c r="E1579" s="4" t="s">
        <v>13740</v>
      </c>
      <c r="F1579">
        <v>7.4</v>
      </c>
      <c r="G1579" s="10">
        <v>2.3517148450410635E-4</v>
      </c>
    </row>
    <row r="1580" spans="1:7" x14ac:dyDescent="0.25">
      <c r="A1580" s="2" t="s">
        <v>3748</v>
      </c>
      <c r="B1580" s="2">
        <v>6.6</v>
      </c>
      <c r="E1580" s="4" t="s">
        <v>1471</v>
      </c>
      <c r="F1580">
        <v>5.75</v>
      </c>
      <c r="G1580" s="10">
        <v>3.6546919889151659E-4</v>
      </c>
    </row>
    <row r="1581" spans="1:7" x14ac:dyDescent="0.25">
      <c r="A1581" s="2" t="s">
        <v>688</v>
      </c>
      <c r="B1581" s="2">
        <v>7.5</v>
      </c>
      <c r="E1581" s="4" t="s">
        <v>10192</v>
      </c>
      <c r="F1581">
        <v>3.8</v>
      </c>
      <c r="G1581" s="10">
        <v>1.2076373528589244E-4</v>
      </c>
    </row>
    <row r="1582" spans="1:7" x14ac:dyDescent="0.25">
      <c r="A1582" s="2" t="s">
        <v>4910</v>
      </c>
      <c r="B1582" s="2">
        <v>7.4</v>
      </c>
      <c r="E1582" s="4" t="s">
        <v>5339</v>
      </c>
      <c r="F1582">
        <v>6.42</v>
      </c>
      <c r="G1582" s="10">
        <v>1.0201357638624073E-3</v>
      </c>
    </row>
    <row r="1583" spans="1:7" x14ac:dyDescent="0.25">
      <c r="A1583" s="2" t="s">
        <v>4913</v>
      </c>
      <c r="B1583" s="2">
        <v>7.2</v>
      </c>
      <c r="E1583" s="4" t="s">
        <v>4813</v>
      </c>
      <c r="F1583">
        <v>6.3</v>
      </c>
      <c r="G1583" s="10">
        <v>2.0021356113187431E-4</v>
      </c>
    </row>
    <row r="1584" spans="1:7" x14ac:dyDescent="0.25">
      <c r="A1584" s="2" t="s">
        <v>4917</v>
      </c>
      <c r="B1584" s="2">
        <v>6.9</v>
      </c>
      <c r="E1584" s="4" t="s">
        <v>2236</v>
      </c>
      <c r="F1584">
        <v>6.5250000000000004</v>
      </c>
      <c r="G1584" s="10">
        <v>8.2945618183205073E-4</v>
      </c>
    </row>
    <row r="1585" spans="1:7" x14ac:dyDescent="0.25">
      <c r="A1585" s="2" t="s">
        <v>4923</v>
      </c>
      <c r="B1585" s="2">
        <v>7.4</v>
      </c>
      <c r="E1585" s="4" t="s">
        <v>2214</v>
      </c>
      <c r="F1585">
        <v>5.8</v>
      </c>
      <c r="G1585" s="10">
        <v>1.8432359596267793E-4</v>
      </c>
    </row>
    <row r="1586" spans="1:7" x14ac:dyDescent="0.25">
      <c r="A1586" s="2" t="s">
        <v>140</v>
      </c>
      <c r="B1586" s="2">
        <v>5.4</v>
      </c>
      <c r="E1586" s="4" t="s">
        <v>6756</v>
      </c>
      <c r="F1586">
        <v>6.7</v>
      </c>
      <c r="G1586" s="10">
        <v>2.1292553326723141E-4</v>
      </c>
    </row>
    <row r="1587" spans="1:7" x14ac:dyDescent="0.25">
      <c r="A1587" s="2" t="s">
        <v>4927</v>
      </c>
      <c r="B1587" s="2">
        <v>6.8</v>
      </c>
      <c r="E1587" s="4" t="s">
        <v>6143</v>
      </c>
      <c r="F1587">
        <v>4.5999999999999996</v>
      </c>
      <c r="G1587" s="10">
        <v>1.4618767955660664E-4</v>
      </c>
    </row>
    <row r="1588" spans="1:7" x14ac:dyDescent="0.25">
      <c r="A1588" s="2" t="s">
        <v>2477</v>
      </c>
      <c r="B1588" s="2">
        <v>6.3</v>
      </c>
      <c r="E1588" s="4" t="s">
        <v>6506</v>
      </c>
      <c r="F1588">
        <v>7</v>
      </c>
      <c r="G1588" s="10">
        <v>6.6737853710624776E-4</v>
      </c>
    </row>
    <row r="1589" spans="1:7" x14ac:dyDescent="0.25">
      <c r="A1589" s="2" t="s">
        <v>3913</v>
      </c>
      <c r="B1589" s="2">
        <v>7.2</v>
      </c>
      <c r="E1589" s="4" t="s">
        <v>13971</v>
      </c>
      <c r="F1589">
        <v>4.0999999999999996</v>
      </c>
      <c r="G1589" s="10">
        <v>1.3029771438741026E-4</v>
      </c>
    </row>
    <row r="1590" spans="1:7" x14ac:dyDescent="0.25">
      <c r="A1590" s="2" t="s">
        <v>1889</v>
      </c>
      <c r="B1590" s="2">
        <v>6.9</v>
      </c>
      <c r="E1590" s="4" t="s">
        <v>12564</v>
      </c>
      <c r="F1590">
        <v>7.15</v>
      </c>
      <c r="G1590" s="10">
        <v>4.544530038390163E-4</v>
      </c>
    </row>
    <row r="1591" spans="1:7" x14ac:dyDescent="0.25">
      <c r="A1591" s="2" t="s">
        <v>4938</v>
      </c>
      <c r="B1591" s="2">
        <v>6</v>
      </c>
      <c r="E1591" s="4" t="s">
        <v>5157</v>
      </c>
      <c r="F1591">
        <v>4.8</v>
      </c>
      <c r="G1591" s="10">
        <v>1.5254366562428517E-4</v>
      </c>
    </row>
    <row r="1592" spans="1:7" x14ac:dyDescent="0.25">
      <c r="A1592" s="2" t="s">
        <v>4940</v>
      </c>
      <c r="B1592" s="2">
        <v>5.9</v>
      </c>
      <c r="E1592" s="4" t="s">
        <v>10618</v>
      </c>
      <c r="F1592">
        <v>6.5</v>
      </c>
      <c r="G1592" s="10">
        <v>4.1313909439910575E-4</v>
      </c>
    </row>
    <row r="1593" spans="1:7" x14ac:dyDescent="0.25">
      <c r="A1593" s="2" t="s">
        <v>1657</v>
      </c>
      <c r="B1593" s="2">
        <v>5.4</v>
      </c>
      <c r="E1593" s="4" t="s">
        <v>10127</v>
      </c>
      <c r="F1593">
        <v>6.15</v>
      </c>
      <c r="G1593" s="10">
        <v>3.9089314316223084E-4</v>
      </c>
    </row>
    <row r="1594" spans="1:7" x14ac:dyDescent="0.25">
      <c r="A1594" s="2" t="s">
        <v>1788</v>
      </c>
      <c r="B1594" s="2">
        <v>5.9</v>
      </c>
      <c r="E1594" s="4" t="s">
        <v>2860</v>
      </c>
      <c r="F1594">
        <v>6.6</v>
      </c>
      <c r="G1594" s="10">
        <v>2.0974754023339213E-4</v>
      </c>
    </row>
    <row r="1595" spans="1:7" x14ac:dyDescent="0.25">
      <c r="A1595" s="2" t="s">
        <v>1657</v>
      </c>
      <c r="B1595" s="2">
        <v>6.1</v>
      </c>
      <c r="E1595" s="4" t="s">
        <v>4532</v>
      </c>
      <c r="F1595">
        <v>6.4</v>
      </c>
      <c r="G1595" s="10">
        <v>2.0339155416571359E-4</v>
      </c>
    </row>
    <row r="1596" spans="1:7" x14ac:dyDescent="0.25">
      <c r="A1596" s="2" t="s">
        <v>2520</v>
      </c>
      <c r="B1596" s="2">
        <v>7.7</v>
      </c>
      <c r="E1596" s="4" t="s">
        <v>8146</v>
      </c>
      <c r="F1596">
        <v>6.85</v>
      </c>
      <c r="G1596" s="10">
        <v>8.7077009127196122E-4</v>
      </c>
    </row>
    <row r="1597" spans="1:7" x14ac:dyDescent="0.25">
      <c r="A1597" s="2" t="s">
        <v>4952</v>
      </c>
      <c r="B1597" s="2">
        <v>5.8</v>
      </c>
      <c r="E1597" s="4" t="s">
        <v>6653</v>
      </c>
      <c r="F1597">
        <v>7.3599999999999994</v>
      </c>
      <c r="G1597" s="10">
        <v>1.1695014364528531E-3</v>
      </c>
    </row>
    <row r="1598" spans="1:7" x14ac:dyDescent="0.25">
      <c r="A1598" s="2" t="s">
        <v>4954</v>
      </c>
      <c r="B1598" s="2">
        <v>7.6</v>
      </c>
      <c r="E1598" s="4" t="s">
        <v>7045</v>
      </c>
      <c r="F1598">
        <v>5.9</v>
      </c>
      <c r="G1598" s="10">
        <v>1.8750158899651721E-4</v>
      </c>
    </row>
    <row r="1599" spans="1:7" x14ac:dyDescent="0.25">
      <c r="A1599" s="2" t="s">
        <v>4257</v>
      </c>
      <c r="B1599" s="2">
        <v>6.1</v>
      </c>
      <c r="E1599" s="4" t="s">
        <v>10404</v>
      </c>
      <c r="F1599">
        <v>8.6</v>
      </c>
      <c r="G1599" s="10">
        <v>2.7330740091017765E-4</v>
      </c>
    </row>
    <row r="1600" spans="1:7" x14ac:dyDescent="0.25">
      <c r="A1600" s="2" t="s">
        <v>4959</v>
      </c>
      <c r="B1600" s="2">
        <v>5.4</v>
      </c>
      <c r="E1600" s="4" t="s">
        <v>8137</v>
      </c>
      <c r="F1600">
        <v>6.5</v>
      </c>
      <c r="G1600" s="10">
        <v>2.0656954719955287E-4</v>
      </c>
    </row>
    <row r="1601" spans="1:7" x14ac:dyDescent="0.25">
      <c r="A1601" s="2" t="s">
        <v>3623</v>
      </c>
      <c r="B1601" s="2">
        <v>5.0999999999999996</v>
      </c>
      <c r="E1601" s="4" t="s">
        <v>10690</v>
      </c>
      <c r="F1601">
        <v>6.9</v>
      </c>
      <c r="G1601" s="10">
        <v>4.3856303866981995E-4</v>
      </c>
    </row>
    <row r="1602" spans="1:7" x14ac:dyDescent="0.25">
      <c r="A1602" s="2" t="s">
        <v>1599</v>
      </c>
      <c r="B1602" s="2">
        <v>6.4</v>
      </c>
      <c r="E1602" s="4" t="s">
        <v>411</v>
      </c>
      <c r="F1602">
        <v>5.6749999999999998</v>
      </c>
      <c r="G1602" s="10">
        <v>7.2140441868151538E-4</v>
      </c>
    </row>
    <row r="1603" spans="1:7" x14ac:dyDescent="0.25">
      <c r="A1603" s="2" t="s">
        <v>3758</v>
      </c>
      <c r="B1603" s="2">
        <v>6.3</v>
      </c>
      <c r="E1603" s="4" t="s">
        <v>7571</v>
      </c>
      <c r="F1603">
        <v>6.15</v>
      </c>
      <c r="G1603" s="10">
        <v>3.9089314316223084E-4</v>
      </c>
    </row>
    <row r="1604" spans="1:7" x14ac:dyDescent="0.25">
      <c r="A1604" s="2" t="s">
        <v>4970</v>
      </c>
      <c r="B1604" s="2">
        <v>7.5</v>
      </c>
      <c r="E1604" s="4" t="s">
        <v>258</v>
      </c>
      <c r="F1604">
        <v>6.8428571428571425</v>
      </c>
      <c r="G1604" s="10">
        <v>1.5222586632090125E-3</v>
      </c>
    </row>
    <row r="1605" spans="1:7" x14ac:dyDescent="0.25">
      <c r="A1605" s="2" t="s">
        <v>3359</v>
      </c>
      <c r="B1605" s="2">
        <v>7.1</v>
      </c>
      <c r="E1605" s="4" t="s">
        <v>1959</v>
      </c>
      <c r="F1605">
        <v>6.6833333333333336</v>
      </c>
      <c r="G1605" s="10">
        <v>1.2743752065695493E-3</v>
      </c>
    </row>
    <row r="1606" spans="1:7" x14ac:dyDescent="0.25">
      <c r="A1606" s="2" t="s">
        <v>4069</v>
      </c>
      <c r="B1606" s="2">
        <v>5.2</v>
      </c>
      <c r="E1606" s="4" t="s">
        <v>10518</v>
      </c>
      <c r="F1606">
        <v>7.8</v>
      </c>
      <c r="G1606" s="10">
        <v>2.4788345663946345E-4</v>
      </c>
    </row>
    <row r="1607" spans="1:7" x14ac:dyDescent="0.25">
      <c r="A1607" s="2" t="s">
        <v>639</v>
      </c>
      <c r="B1607" s="2">
        <v>7.8</v>
      </c>
      <c r="E1607" s="4" t="s">
        <v>12689</v>
      </c>
      <c r="F1607">
        <v>7.2</v>
      </c>
      <c r="G1607" s="10">
        <v>2.2881549843642779E-4</v>
      </c>
    </row>
    <row r="1608" spans="1:7" x14ac:dyDescent="0.25">
      <c r="A1608" s="2" t="s">
        <v>1657</v>
      </c>
      <c r="B1608" s="2">
        <v>6.5</v>
      </c>
      <c r="E1608" s="4" t="s">
        <v>3077</v>
      </c>
      <c r="F1608">
        <v>8.1333333333333329</v>
      </c>
      <c r="G1608" s="10">
        <v>7.75430300256783E-4</v>
      </c>
    </row>
    <row r="1609" spans="1:7" x14ac:dyDescent="0.25">
      <c r="A1609" s="2" t="s">
        <v>133</v>
      </c>
      <c r="B1609" s="2">
        <v>6.6</v>
      </c>
      <c r="E1609" s="4" t="s">
        <v>1659</v>
      </c>
      <c r="F1609">
        <v>6.3999999999999995</v>
      </c>
      <c r="G1609" s="10">
        <v>6.101746624971407E-4</v>
      </c>
    </row>
    <row r="1610" spans="1:7" x14ac:dyDescent="0.25">
      <c r="A1610" s="2" t="s">
        <v>2217</v>
      </c>
      <c r="B1610" s="2">
        <v>5.0999999999999996</v>
      </c>
      <c r="E1610" s="4" t="s">
        <v>6090</v>
      </c>
      <c r="F1610">
        <v>6.68</v>
      </c>
      <c r="G1610" s="10">
        <v>1.0614496733023177E-3</v>
      </c>
    </row>
    <row r="1611" spans="1:7" x14ac:dyDescent="0.25">
      <c r="A1611" s="2" t="s">
        <v>179</v>
      </c>
      <c r="B1611" s="2">
        <v>7.4</v>
      </c>
      <c r="E1611" s="4" t="s">
        <v>11667</v>
      </c>
      <c r="F1611">
        <v>7.4</v>
      </c>
      <c r="G1611" s="10">
        <v>2.3517148450410635E-4</v>
      </c>
    </row>
    <row r="1612" spans="1:7" x14ac:dyDescent="0.25">
      <c r="A1612" s="2" t="s">
        <v>4994</v>
      </c>
      <c r="B1612" s="2">
        <v>7.2</v>
      </c>
      <c r="E1612" s="4" t="s">
        <v>9571</v>
      </c>
      <c r="F1612">
        <v>5.8</v>
      </c>
      <c r="G1612" s="10">
        <v>3.6864719192535587E-4</v>
      </c>
    </row>
    <row r="1613" spans="1:7" x14ac:dyDescent="0.25">
      <c r="A1613" s="2" t="s">
        <v>3525</v>
      </c>
      <c r="B1613" s="2">
        <v>7.6</v>
      </c>
      <c r="E1613" s="4" t="s">
        <v>11957</v>
      </c>
      <c r="F1613">
        <v>8.6999999999999993</v>
      </c>
      <c r="G1613" s="10">
        <v>2.7648539394401687E-4</v>
      </c>
    </row>
    <row r="1614" spans="1:7" x14ac:dyDescent="0.25">
      <c r="A1614" s="2" t="s">
        <v>1976</v>
      </c>
      <c r="B1614" s="2">
        <v>7.5</v>
      </c>
      <c r="E1614" s="4" t="s">
        <v>11733</v>
      </c>
      <c r="F1614">
        <v>5.4</v>
      </c>
      <c r="G1614" s="10">
        <v>1.7161162382732086E-4</v>
      </c>
    </row>
    <row r="1615" spans="1:7" x14ac:dyDescent="0.25">
      <c r="A1615" s="2" t="s">
        <v>58</v>
      </c>
      <c r="B1615" s="2">
        <v>6.6</v>
      </c>
      <c r="E1615" s="4" t="s">
        <v>13102</v>
      </c>
      <c r="F1615">
        <v>7.1</v>
      </c>
      <c r="G1615" s="10">
        <v>2.2563750540258851E-4</v>
      </c>
    </row>
    <row r="1616" spans="1:7" x14ac:dyDescent="0.25">
      <c r="A1616" s="2" t="s">
        <v>5004</v>
      </c>
      <c r="B1616" s="2">
        <v>7.2</v>
      </c>
      <c r="E1616" s="4" t="s">
        <v>12422</v>
      </c>
      <c r="F1616">
        <v>4.9000000000000004</v>
      </c>
      <c r="G1616" s="10">
        <v>1.5572165865812448E-4</v>
      </c>
    </row>
    <row r="1617" spans="1:7" x14ac:dyDescent="0.25">
      <c r="A1617" s="2" t="s">
        <v>5006</v>
      </c>
      <c r="B1617" s="2">
        <v>7.6</v>
      </c>
      <c r="E1617" s="4" t="s">
        <v>11262</v>
      </c>
      <c r="F1617">
        <v>6.2</v>
      </c>
      <c r="G1617" s="10">
        <v>1.9703556809803503E-4</v>
      </c>
    </row>
    <row r="1618" spans="1:7" x14ac:dyDescent="0.25">
      <c r="A1618" s="2" t="s">
        <v>724</v>
      </c>
      <c r="B1618" s="2">
        <v>6.2</v>
      </c>
      <c r="E1618" s="4" t="s">
        <v>13336</v>
      </c>
      <c r="F1618">
        <v>7.2</v>
      </c>
      <c r="G1618" s="10">
        <v>2.2881549843642779E-4</v>
      </c>
    </row>
    <row r="1619" spans="1:7" x14ac:dyDescent="0.25">
      <c r="A1619" s="2" t="s">
        <v>3330</v>
      </c>
      <c r="B1619" s="2">
        <v>5.6</v>
      </c>
      <c r="E1619" s="4" t="s">
        <v>10709</v>
      </c>
      <c r="F1619">
        <v>5.7</v>
      </c>
      <c r="G1619" s="10">
        <v>1.8114560292883868E-4</v>
      </c>
    </row>
    <row r="1620" spans="1:7" x14ac:dyDescent="0.25">
      <c r="A1620" s="2" t="s">
        <v>91</v>
      </c>
      <c r="B1620" s="2">
        <v>7.6</v>
      </c>
      <c r="E1620" s="4" t="s">
        <v>10345</v>
      </c>
      <c r="F1620">
        <v>6.35</v>
      </c>
      <c r="G1620" s="10">
        <v>4.0360511529758791E-4</v>
      </c>
    </row>
    <row r="1621" spans="1:7" x14ac:dyDescent="0.25">
      <c r="A1621" s="2" t="s">
        <v>2248</v>
      </c>
      <c r="B1621" s="2">
        <v>6.6</v>
      </c>
      <c r="E1621" s="4" t="s">
        <v>12517</v>
      </c>
      <c r="F1621">
        <v>7.4</v>
      </c>
      <c r="G1621" s="10">
        <v>2.3517148450410635E-4</v>
      </c>
    </row>
    <row r="1622" spans="1:7" x14ac:dyDescent="0.25">
      <c r="A1622" s="2" t="s">
        <v>5019</v>
      </c>
      <c r="B1622" s="2">
        <v>7</v>
      </c>
      <c r="E1622" s="4" t="s">
        <v>8674</v>
      </c>
      <c r="F1622">
        <v>6</v>
      </c>
      <c r="G1622" s="10">
        <v>5.7203874609106943E-4</v>
      </c>
    </row>
    <row r="1623" spans="1:7" x14ac:dyDescent="0.25">
      <c r="A1623" s="2" t="s">
        <v>5021</v>
      </c>
      <c r="B1623" s="2">
        <v>2.7</v>
      </c>
      <c r="E1623" s="4" t="s">
        <v>7626</v>
      </c>
      <c r="F1623">
        <v>4.9000000000000004</v>
      </c>
      <c r="G1623" s="10">
        <v>1.5572165865812448E-4</v>
      </c>
    </row>
    <row r="1624" spans="1:7" x14ac:dyDescent="0.25">
      <c r="A1624" s="2" t="s">
        <v>1573</v>
      </c>
      <c r="B1624" s="2">
        <v>7.6</v>
      </c>
      <c r="E1624" s="4" t="s">
        <v>7416</v>
      </c>
      <c r="F1624">
        <v>7.85</v>
      </c>
      <c r="G1624" s="10">
        <v>4.9894490631276613E-4</v>
      </c>
    </row>
    <row r="1625" spans="1:7" x14ac:dyDescent="0.25">
      <c r="A1625" s="2" t="s">
        <v>1673</v>
      </c>
      <c r="B1625" s="2">
        <v>6.6</v>
      </c>
      <c r="E1625" s="4" t="s">
        <v>4652</v>
      </c>
      <c r="F1625">
        <v>8.4</v>
      </c>
      <c r="G1625" s="10">
        <v>2.6695141484249908E-4</v>
      </c>
    </row>
    <row r="1626" spans="1:7" x14ac:dyDescent="0.25">
      <c r="A1626" s="2" t="s">
        <v>1278</v>
      </c>
      <c r="B1626" s="2">
        <v>6.9</v>
      </c>
      <c r="E1626" s="4" t="s">
        <v>13871</v>
      </c>
      <c r="F1626">
        <v>5.3</v>
      </c>
      <c r="G1626" s="10">
        <v>1.6843363079348155E-4</v>
      </c>
    </row>
    <row r="1627" spans="1:7" x14ac:dyDescent="0.25">
      <c r="A1627" s="2" t="s">
        <v>639</v>
      </c>
      <c r="B1627" s="2">
        <v>6.8</v>
      </c>
      <c r="E1627" s="4" t="s">
        <v>11376</v>
      </c>
      <c r="F1627">
        <v>7.2</v>
      </c>
      <c r="G1627" s="10">
        <v>2.2881549843642779E-4</v>
      </c>
    </row>
    <row r="1628" spans="1:7" x14ac:dyDescent="0.25">
      <c r="A1628" s="2" t="s">
        <v>5036</v>
      </c>
      <c r="B1628" s="2">
        <v>3.7</v>
      </c>
      <c r="E1628" s="4" t="s">
        <v>13676</v>
      </c>
      <c r="F1628">
        <v>7.2</v>
      </c>
      <c r="G1628" s="10">
        <v>2.2881549843642779E-4</v>
      </c>
    </row>
    <row r="1629" spans="1:7" x14ac:dyDescent="0.25">
      <c r="A1629" s="2" t="s">
        <v>225</v>
      </c>
      <c r="B1629" s="2">
        <v>6.1</v>
      </c>
      <c r="E1629" s="4" t="s">
        <v>12017</v>
      </c>
      <c r="F1629">
        <v>7.2</v>
      </c>
      <c r="G1629" s="10">
        <v>2.2881549843642779E-4</v>
      </c>
    </row>
    <row r="1630" spans="1:7" x14ac:dyDescent="0.25">
      <c r="A1630" s="2" t="s">
        <v>5039</v>
      </c>
      <c r="B1630" s="2">
        <v>5.9</v>
      </c>
      <c r="E1630" s="4" t="s">
        <v>12154</v>
      </c>
      <c r="F1630">
        <v>7.1</v>
      </c>
      <c r="G1630" s="10">
        <v>2.2563750540258851E-4</v>
      </c>
    </row>
    <row r="1631" spans="1:7" x14ac:dyDescent="0.25">
      <c r="A1631" s="2" t="s">
        <v>5041</v>
      </c>
      <c r="B1631" s="2">
        <v>6.7</v>
      </c>
      <c r="E1631" s="4" t="s">
        <v>1535</v>
      </c>
      <c r="F1631">
        <v>6.7600000000000007</v>
      </c>
      <c r="G1631" s="10">
        <v>1.074161645437675E-3</v>
      </c>
    </row>
    <row r="1632" spans="1:7" x14ac:dyDescent="0.25">
      <c r="A1632" s="2" t="s">
        <v>5045</v>
      </c>
      <c r="B1632" s="2">
        <v>6.9</v>
      </c>
      <c r="E1632" s="4" t="s">
        <v>6693</v>
      </c>
      <c r="F1632">
        <v>4.5</v>
      </c>
      <c r="G1632" s="10">
        <v>1.4300968652276736E-4</v>
      </c>
    </row>
    <row r="1633" spans="1:7" x14ac:dyDescent="0.25">
      <c r="A1633" s="2" t="s">
        <v>2869</v>
      </c>
      <c r="B1633" s="2">
        <v>5.5</v>
      </c>
      <c r="E1633" s="4" t="s">
        <v>4834</v>
      </c>
      <c r="F1633">
        <v>6.3</v>
      </c>
      <c r="G1633" s="10">
        <v>2.0021356113187431E-4</v>
      </c>
    </row>
    <row r="1634" spans="1:7" x14ac:dyDescent="0.25">
      <c r="A1634" s="2" t="s">
        <v>5050</v>
      </c>
      <c r="B1634" s="2">
        <v>7.1</v>
      </c>
      <c r="E1634" s="4" t="s">
        <v>4005</v>
      </c>
      <c r="F1634">
        <v>7.4</v>
      </c>
      <c r="G1634" s="10">
        <v>2.3517148450410635E-4</v>
      </c>
    </row>
    <row r="1635" spans="1:7" x14ac:dyDescent="0.25">
      <c r="A1635" s="2" t="s">
        <v>1005</v>
      </c>
      <c r="B1635" s="2">
        <v>7.1</v>
      </c>
      <c r="E1635" s="4" t="s">
        <v>12806</v>
      </c>
      <c r="F1635">
        <v>3.2</v>
      </c>
      <c r="G1635" s="10">
        <v>1.016957770828568E-4</v>
      </c>
    </row>
    <row r="1636" spans="1:7" x14ac:dyDescent="0.25">
      <c r="A1636" s="2" t="s">
        <v>5057</v>
      </c>
      <c r="B1636" s="2">
        <v>5.9</v>
      </c>
      <c r="E1636" s="4" t="s">
        <v>2820</v>
      </c>
      <c r="F1636">
        <v>5.4</v>
      </c>
      <c r="G1636" s="10">
        <v>1.7161162382732086E-4</v>
      </c>
    </row>
    <row r="1637" spans="1:7" x14ac:dyDescent="0.25">
      <c r="A1637" s="2" t="s">
        <v>5060</v>
      </c>
      <c r="B1637" s="2">
        <v>7.3</v>
      </c>
      <c r="E1637" s="4" t="s">
        <v>10976</v>
      </c>
      <c r="F1637">
        <v>6.6</v>
      </c>
      <c r="G1637" s="10">
        <v>2.0974754023339213E-4</v>
      </c>
    </row>
    <row r="1638" spans="1:7" x14ac:dyDescent="0.25">
      <c r="A1638" s="2" t="s">
        <v>5064</v>
      </c>
      <c r="B1638" s="2">
        <v>3.4</v>
      </c>
      <c r="E1638" s="4" t="s">
        <v>64</v>
      </c>
      <c r="F1638">
        <v>7.8</v>
      </c>
      <c r="G1638" s="10">
        <v>2.4788345663946345E-4</v>
      </c>
    </row>
    <row r="1639" spans="1:7" x14ac:dyDescent="0.25">
      <c r="A1639" s="2" t="s">
        <v>1098</v>
      </c>
      <c r="B1639" s="2">
        <v>6.8</v>
      </c>
      <c r="E1639" s="4" t="s">
        <v>13795</v>
      </c>
      <c r="F1639">
        <v>5.7</v>
      </c>
      <c r="G1639" s="10">
        <v>1.8114560292883868E-4</v>
      </c>
    </row>
    <row r="1640" spans="1:7" x14ac:dyDescent="0.25">
      <c r="A1640" s="2" t="s">
        <v>2192</v>
      </c>
      <c r="B1640" s="2">
        <v>6.9</v>
      </c>
      <c r="E1640" s="4" t="s">
        <v>8679</v>
      </c>
      <c r="F1640">
        <v>5.8</v>
      </c>
      <c r="G1640" s="10">
        <v>1.8432359596267793E-4</v>
      </c>
    </row>
    <row r="1641" spans="1:7" x14ac:dyDescent="0.25">
      <c r="A1641" s="2" t="s">
        <v>3257</v>
      </c>
      <c r="B1641" s="2">
        <v>7</v>
      </c>
      <c r="E1641" s="4" t="s">
        <v>13097</v>
      </c>
      <c r="F1641">
        <v>5.3</v>
      </c>
      <c r="G1641" s="10">
        <v>1.6843363079348155E-4</v>
      </c>
    </row>
    <row r="1642" spans="1:7" x14ac:dyDescent="0.25">
      <c r="A1642" s="2" t="s">
        <v>5075</v>
      </c>
      <c r="B1642" s="2">
        <v>5.5</v>
      </c>
      <c r="E1642" s="4" t="s">
        <v>1550</v>
      </c>
      <c r="F1642">
        <v>7.1</v>
      </c>
      <c r="G1642" s="10">
        <v>1.1281875270129425E-3</v>
      </c>
    </row>
    <row r="1643" spans="1:7" x14ac:dyDescent="0.25">
      <c r="A1643" s="2" t="s">
        <v>1735</v>
      </c>
      <c r="B1643" s="2">
        <v>5.0999999999999996</v>
      </c>
      <c r="E1643" s="4" t="s">
        <v>3130</v>
      </c>
      <c r="F1643">
        <v>6.7624999999999993</v>
      </c>
      <c r="G1643" s="10">
        <v>1.7192942313070474E-3</v>
      </c>
    </row>
    <row r="1644" spans="1:7" x14ac:dyDescent="0.25">
      <c r="A1644" s="2" t="s">
        <v>1725</v>
      </c>
      <c r="B1644" s="2">
        <v>6.2</v>
      </c>
      <c r="E1644" s="4" t="s">
        <v>5990</v>
      </c>
      <c r="F1644">
        <v>6.5666666666666664</v>
      </c>
      <c r="G1644" s="10">
        <v>6.2606462766633716E-4</v>
      </c>
    </row>
    <row r="1645" spans="1:7" x14ac:dyDescent="0.25">
      <c r="A1645" s="2" t="s">
        <v>5079</v>
      </c>
      <c r="B1645" s="2">
        <v>5.9</v>
      </c>
      <c r="E1645" s="4" t="s">
        <v>4747</v>
      </c>
      <c r="F1645">
        <v>6.5333333333333341</v>
      </c>
      <c r="G1645" s="10">
        <v>6.2288663463249793E-4</v>
      </c>
    </row>
    <row r="1646" spans="1:7" x14ac:dyDescent="0.25">
      <c r="A1646" s="2" t="s">
        <v>5082</v>
      </c>
      <c r="B1646" s="2">
        <v>5.2</v>
      </c>
      <c r="E1646" s="4" t="s">
        <v>11579</v>
      </c>
      <c r="F1646">
        <v>4.8</v>
      </c>
      <c r="G1646" s="10">
        <v>1.5254366562428517E-4</v>
      </c>
    </row>
    <row r="1647" spans="1:7" x14ac:dyDescent="0.25">
      <c r="A1647" s="2" t="s">
        <v>3913</v>
      </c>
      <c r="B1647" s="2">
        <v>6.2</v>
      </c>
      <c r="E1647" s="4" t="s">
        <v>918</v>
      </c>
      <c r="F1647">
        <v>7.166666666666667</v>
      </c>
      <c r="G1647" s="10">
        <v>6.8326850227544411E-4</v>
      </c>
    </row>
    <row r="1648" spans="1:7" x14ac:dyDescent="0.25">
      <c r="A1648" s="2" t="s">
        <v>5087</v>
      </c>
      <c r="B1648" s="2">
        <v>5.5</v>
      </c>
      <c r="E1648" s="4" t="s">
        <v>14074</v>
      </c>
      <c r="F1648">
        <v>6.3</v>
      </c>
      <c r="G1648" s="10">
        <v>2.0021356113187431E-4</v>
      </c>
    </row>
    <row r="1649" spans="1:7" x14ac:dyDescent="0.25">
      <c r="A1649" s="2" t="s">
        <v>5089</v>
      </c>
      <c r="B1649" s="2">
        <v>7.4</v>
      </c>
      <c r="E1649" s="4" t="s">
        <v>6425</v>
      </c>
      <c r="F1649">
        <v>4.75</v>
      </c>
      <c r="G1649" s="10">
        <v>3.0190933821473112E-4</v>
      </c>
    </row>
    <row r="1650" spans="1:7" x14ac:dyDescent="0.25">
      <c r="A1650" s="2" t="s">
        <v>5093</v>
      </c>
      <c r="B1650" s="2">
        <v>4.4000000000000004</v>
      </c>
      <c r="E1650" s="4" t="s">
        <v>12045</v>
      </c>
      <c r="F1650">
        <v>6.8</v>
      </c>
      <c r="G1650" s="10">
        <v>2.1610352630107069E-4</v>
      </c>
    </row>
    <row r="1651" spans="1:7" x14ac:dyDescent="0.25">
      <c r="A1651" s="2" t="s">
        <v>5096</v>
      </c>
      <c r="B1651" s="2">
        <v>6.3</v>
      </c>
      <c r="E1651" s="4" t="s">
        <v>13382</v>
      </c>
      <c r="F1651">
        <v>5.6</v>
      </c>
      <c r="G1651" s="10">
        <v>1.7796760989499937E-4</v>
      </c>
    </row>
    <row r="1652" spans="1:7" x14ac:dyDescent="0.25">
      <c r="A1652" s="2" t="s">
        <v>1976</v>
      </c>
      <c r="B1652" s="2">
        <v>6.1</v>
      </c>
      <c r="E1652" s="4" t="s">
        <v>10338</v>
      </c>
      <c r="F1652">
        <v>7.3</v>
      </c>
      <c r="G1652" s="10">
        <v>2.3199349147026704E-4</v>
      </c>
    </row>
    <row r="1653" spans="1:7" x14ac:dyDescent="0.25">
      <c r="A1653" s="2" t="s">
        <v>5101</v>
      </c>
      <c r="B1653" s="2">
        <v>5.3</v>
      </c>
      <c r="E1653" s="4" t="s">
        <v>6959</v>
      </c>
      <c r="F1653">
        <v>6.5333333333333341</v>
      </c>
      <c r="G1653" s="10">
        <v>6.2288663463249793E-4</v>
      </c>
    </row>
    <row r="1654" spans="1:7" x14ac:dyDescent="0.25">
      <c r="A1654" s="2" t="s">
        <v>5105</v>
      </c>
      <c r="B1654" s="2">
        <v>5.4</v>
      </c>
      <c r="E1654" s="4" t="s">
        <v>8242</v>
      </c>
      <c r="F1654">
        <v>6.6</v>
      </c>
      <c r="G1654" s="10">
        <v>2.0974754023339213E-4</v>
      </c>
    </row>
    <row r="1655" spans="1:7" x14ac:dyDescent="0.25">
      <c r="A1655" s="2" t="s">
        <v>688</v>
      </c>
      <c r="B1655" s="2">
        <v>6.7</v>
      </c>
      <c r="E1655" s="4" t="s">
        <v>5415</v>
      </c>
      <c r="F1655">
        <v>7.45</v>
      </c>
      <c r="G1655" s="10">
        <v>4.7352096204205199E-4</v>
      </c>
    </row>
    <row r="1656" spans="1:7" x14ac:dyDescent="0.25">
      <c r="A1656" s="2" t="s">
        <v>2593</v>
      </c>
      <c r="B1656" s="2">
        <v>5.9</v>
      </c>
      <c r="E1656" s="4" t="s">
        <v>7170</v>
      </c>
      <c r="F1656">
        <v>6.8</v>
      </c>
      <c r="G1656" s="10">
        <v>2.1610352630107069E-4</v>
      </c>
    </row>
    <row r="1657" spans="1:7" x14ac:dyDescent="0.25">
      <c r="A1657" s="2" t="s">
        <v>5111</v>
      </c>
      <c r="B1657" s="2">
        <v>7.3</v>
      </c>
      <c r="E1657" s="4" t="s">
        <v>3913</v>
      </c>
      <c r="F1657">
        <v>6.44</v>
      </c>
      <c r="G1657" s="10">
        <v>1.0233137568962465E-3</v>
      </c>
    </row>
    <row r="1658" spans="1:7" x14ac:dyDescent="0.25">
      <c r="A1658" s="2" t="s">
        <v>3229</v>
      </c>
      <c r="B1658" s="2">
        <v>5.5</v>
      </c>
      <c r="E1658" s="4" t="s">
        <v>10255</v>
      </c>
      <c r="F1658">
        <v>7</v>
      </c>
      <c r="G1658" s="10">
        <v>2.2245951236874923E-4</v>
      </c>
    </row>
    <row r="1659" spans="1:7" x14ac:dyDescent="0.25">
      <c r="A1659" s="2" t="s">
        <v>5114</v>
      </c>
      <c r="B1659" s="2">
        <v>5.8</v>
      </c>
      <c r="E1659" s="4" t="s">
        <v>3900</v>
      </c>
      <c r="F1659">
        <v>7.0749999999999993</v>
      </c>
      <c r="G1659" s="10">
        <v>8.993720285765147E-4</v>
      </c>
    </row>
    <row r="1660" spans="1:7" x14ac:dyDescent="0.25">
      <c r="A1660" s="2" t="s">
        <v>5119</v>
      </c>
      <c r="B1660" s="2">
        <v>4.5999999999999996</v>
      </c>
      <c r="E1660" s="4" t="s">
        <v>6586</v>
      </c>
      <c r="F1660">
        <v>5.6</v>
      </c>
      <c r="G1660" s="10">
        <v>1.7796760989499937E-4</v>
      </c>
    </row>
    <row r="1661" spans="1:7" x14ac:dyDescent="0.25">
      <c r="A1661" s="2" t="s">
        <v>5122</v>
      </c>
      <c r="B1661" s="2">
        <v>6.7</v>
      </c>
      <c r="E1661" s="4" t="s">
        <v>5150</v>
      </c>
      <c r="F1661">
        <v>4.8</v>
      </c>
      <c r="G1661" s="10">
        <v>1.5254366562428517E-4</v>
      </c>
    </row>
    <row r="1662" spans="1:7" x14ac:dyDescent="0.25">
      <c r="A1662" s="2" t="s">
        <v>5124</v>
      </c>
      <c r="B1662" s="2">
        <v>5.0999999999999996</v>
      </c>
      <c r="E1662" s="4" t="s">
        <v>5082</v>
      </c>
      <c r="F1662">
        <v>5.2</v>
      </c>
      <c r="G1662" s="10">
        <v>1.652556377596423E-4</v>
      </c>
    </row>
    <row r="1663" spans="1:7" x14ac:dyDescent="0.25">
      <c r="A1663" s="2" t="s">
        <v>2454</v>
      </c>
      <c r="B1663" s="2">
        <v>5.6</v>
      </c>
      <c r="E1663" s="4" t="s">
        <v>10567</v>
      </c>
      <c r="F1663">
        <v>5.5</v>
      </c>
      <c r="G1663" s="10">
        <v>3.4957923372232023E-4</v>
      </c>
    </row>
    <row r="1664" spans="1:7" x14ac:dyDescent="0.25">
      <c r="A1664" s="2" t="s">
        <v>3702</v>
      </c>
      <c r="B1664" s="2">
        <v>7</v>
      </c>
      <c r="E1664" s="4" t="s">
        <v>10426</v>
      </c>
      <c r="F1664">
        <v>6.5</v>
      </c>
      <c r="G1664" s="10">
        <v>2.0656954719955287E-4</v>
      </c>
    </row>
    <row r="1665" spans="1:7" x14ac:dyDescent="0.25">
      <c r="A1665" s="2" t="s">
        <v>2274</v>
      </c>
      <c r="B1665" s="2">
        <v>6.4</v>
      </c>
      <c r="E1665" s="4" t="s">
        <v>12610</v>
      </c>
      <c r="F1665">
        <v>6.8</v>
      </c>
      <c r="G1665" s="10">
        <v>2.1610352630107069E-4</v>
      </c>
    </row>
    <row r="1666" spans="1:7" x14ac:dyDescent="0.25">
      <c r="A1666" s="2" t="s">
        <v>3071</v>
      </c>
      <c r="B1666" s="2">
        <v>6.7</v>
      </c>
      <c r="E1666" s="4" t="s">
        <v>12613</v>
      </c>
      <c r="F1666">
        <v>5.2</v>
      </c>
      <c r="G1666" s="10">
        <v>1.652556377596423E-4</v>
      </c>
    </row>
    <row r="1667" spans="1:7" x14ac:dyDescent="0.25">
      <c r="A1667" s="2" t="s">
        <v>5141</v>
      </c>
      <c r="B1667" s="2">
        <v>4.0999999999999996</v>
      </c>
      <c r="E1667" s="4" t="s">
        <v>13715</v>
      </c>
      <c r="F1667">
        <v>6.5</v>
      </c>
      <c r="G1667" s="10">
        <v>2.0656954719955287E-4</v>
      </c>
    </row>
    <row r="1668" spans="1:7" x14ac:dyDescent="0.25">
      <c r="A1668" s="2" t="s">
        <v>3130</v>
      </c>
      <c r="B1668" s="2">
        <v>5.5</v>
      </c>
      <c r="E1668" s="4" t="s">
        <v>7491</v>
      </c>
      <c r="F1668">
        <v>6.9</v>
      </c>
      <c r="G1668" s="10">
        <v>8.7712607733963989E-4</v>
      </c>
    </row>
    <row r="1669" spans="1:7" x14ac:dyDescent="0.25">
      <c r="A1669" s="2" t="s">
        <v>3378</v>
      </c>
      <c r="B1669" s="2">
        <v>2.7</v>
      </c>
      <c r="E1669" s="4" t="s">
        <v>9280</v>
      </c>
      <c r="F1669">
        <v>6.660000000000001</v>
      </c>
      <c r="G1669" s="10">
        <v>1.0582716802684787E-3</v>
      </c>
    </row>
    <row r="1670" spans="1:7" x14ac:dyDescent="0.25">
      <c r="A1670" s="2" t="s">
        <v>5146</v>
      </c>
      <c r="B1670" s="2">
        <v>6.4</v>
      </c>
      <c r="E1670" s="4" t="s">
        <v>5178</v>
      </c>
      <c r="F1670">
        <v>6.5</v>
      </c>
      <c r="G1670" s="10">
        <v>2.0656954719955287E-4</v>
      </c>
    </row>
    <row r="1671" spans="1:7" x14ac:dyDescent="0.25">
      <c r="A1671" s="2" t="s">
        <v>5150</v>
      </c>
      <c r="B1671" s="2">
        <v>4.8</v>
      </c>
      <c r="E1671" s="4" t="s">
        <v>5770</v>
      </c>
      <c r="F1671">
        <v>6.9</v>
      </c>
      <c r="G1671" s="10">
        <v>4.3856303866981995E-4</v>
      </c>
    </row>
    <row r="1672" spans="1:7" x14ac:dyDescent="0.25">
      <c r="A1672" s="2" t="s">
        <v>5153</v>
      </c>
      <c r="B1672" s="2">
        <v>6.1</v>
      </c>
      <c r="E1672" s="4" t="s">
        <v>5111</v>
      </c>
      <c r="F1672">
        <v>7.4333333333333327</v>
      </c>
      <c r="G1672" s="10">
        <v>7.0869244654615815E-4</v>
      </c>
    </row>
    <row r="1673" spans="1:7" x14ac:dyDescent="0.25">
      <c r="A1673" s="2" t="s">
        <v>5157</v>
      </c>
      <c r="B1673" s="2">
        <v>4.8</v>
      </c>
      <c r="E1673" s="4" t="s">
        <v>9139</v>
      </c>
      <c r="F1673">
        <v>6.7</v>
      </c>
      <c r="G1673" s="10">
        <v>2.1292553326723141E-4</v>
      </c>
    </row>
    <row r="1674" spans="1:7" x14ac:dyDescent="0.25">
      <c r="A1674" s="2" t="s">
        <v>4609</v>
      </c>
      <c r="B1674" s="2">
        <v>7</v>
      </c>
      <c r="E1674" s="4" t="s">
        <v>8164</v>
      </c>
      <c r="F1674">
        <v>6.7</v>
      </c>
      <c r="G1674" s="10">
        <v>2.1292553326723141E-4</v>
      </c>
    </row>
    <row r="1675" spans="1:7" x14ac:dyDescent="0.25">
      <c r="A1675" s="2" t="s">
        <v>1792</v>
      </c>
      <c r="B1675" s="2">
        <v>6.8</v>
      </c>
      <c r="E1675" s="4" t="s">
        <v>3944</v>
      </c>
      <c r="F1675">
        <v>6.4333333333333336</v>
      </c>
      <c r="G1675" s="10">
        <v>6.1335265553098004E-4</v>
      </c>
    </row>
    <row r="1676" spans="1:7" x14ac:dyDescent="0.25">
      <c r="A1676" s="2" t="s">
        <v>5164</v>
      </c>
      <c r="B1676" s="2">
        <v>7.3</v>
      </c>
      <c r="E1676" s="4" t="s">
        <v>11108</v>
      </c>
      <c r="F1676">
        <v>3</v>
      </c>
      <c r="G1676" s="10">
        <v>9.5339791015178248E-5</v>
      </c>
    </row>
    <row r="1677" spans="1:7" x14ac:dyDescent="0.25">
      <c r="A1677" s="2" t="s">
        <v>3490</v>
      </c>
      <c r="B1677" s="2">
        <v>5.6</v>
      </c>
      <c r="E1677" s="4" t="s">
        <v>8783</v>
      </c>
      <c r="F1677">
        <v>7.0333333333333341</v>
      </c>
      <c r="G1677" s="10">
        <v>6.7055653014008699E-4</v>
      </c>
    </row>
    <row r="1678" spans="1:7" x14ac:dyDescent="0.25">
      <c r="A1678" s="2" t="s">
        <v>3597</v>
      </c>
      <c r="B1678" s="2">
        <v>6.1</v>
      </c>
      <c r="E1678" s="4" t="s">
        <v>11767</v>
      </c>
      <c r="F1678">
        <v>6.2</v>
      </c>
      <c r="G1678" s="10">
        <v>1.9703556809803503E-4</v>
      </c>
    </row>
    <row r="1679" spans="1:7" x14ac:dyDescent="0.25">
      <c r="A1679" s="2" t="s">
        <v>688</v>
      </c>
      <c r="B1679" s="2">
        <v>7.9</v>
      </c>
      <c r="E1679" s="4" t="s">
        <v>1029</v>
      </c>
      <c r="F1679">
        <v>6.2</v>
      </c>
      <c r="G1679" s="10">
        <v>1.9703556809803503E-4</v>
      </c>
    </row>
    <row r="1680" spans="1:7" x14ac:dyDescent="0.25">
      <c r="A1680" s="2" t="s">
        <v>5176</v>
      </c>
      <c r="B1680" s="2">
        <v>8.4</v>
      </c>
      <c r="E1680" s="4" t="s">
        <v>7200</v>
      </c>
      <c r="F1680">
        <v>6.4</v>
      </c>
      <c r="G1680" s="10">
        <v>2.0339155416571359E-4</v>
      </c>
    </row>
    <row r="1681" spans="1:7" x14ac:dyDescent="0.25">
      <c r="A1681" s="2" t="s">
        <v>5178</v>
      </c>
      <c r="B1681" s="2">
        <v>6.5</v>
      </c>
      <c r="E1681" s="4" t="s">
        <v>2320</v>
      </c>
      <c r="F1681">
        <v>6.166666666666667</v>
      </c>
      <c r="G1681" s="10">
        <v>5.8792871126026589E-4</v>
      </c>
    </row>
    <row r="1682" spans="1:7" x14ac:dyDescent="0.25">
      <c r="A1682" s="2" t="s">
        <v>5181</v>
      </c>
      <c r="B1682" s="2">
        <v>7.1</v>
      </c>
      <c r="E1682" s="4" t="s">
        <v>3691</v>
      </c>
      <c r="F1682">
        <v>7.5</v>
      </c>
      <c r="G1682" s="10">
        <v>2.3834947753794561E-4</v>
      </c>
    </row>
    <row r="1683" spans="1:7" x14ac:dyDescent="0.25">
      <c r="A1683" s="2" t="s">
        <v>3130</v>
      </c>
      <c r="B1683" s="2">
        <v>6.6</v>
      </c>
      <c r="E1683" s="4" t="s">
        <v>4247</v>
      </c>
      <c r="F1683">
        <v>6.7</v>
      </c>
      <c r="G1683" s="10">
        <v>1.0646276663361571E-3</v>
      </c>
    </row>
    <row r="1684" spans="1:7" x14ac:dyDescent="0.25">
      <c r="A1684" s="2" t="s">
        <v>5186</v>
      </c>
      <c r="B1684" s="2">
        <v>4</v>
      </c>
      <c r="E1684" s="4" t="s">
        <v>9379</v>
      </c>
      <c r="F1684">
        <v>7.0500000000000007</v>
      </c>
      <c r="G1684" s="10">
        <v>4.4809701777133779E-4</v>
      </c>
    </row>
    <row r="1685" spans="1:7" x14ac:dyDescent="0.25">
      <c r="A1685" s="2" t="s">
        <v>4927</v>
      </c>
      <c r="B1685" s="2">
        <v>7</v>
      </c>
      <c r="E1685" s="4" t="s">
        <v>8637</v>
      </c>
      <c r="F1685">
        <v>5.9</v>
      </c>
      <c r="G1685" s="10">
        <v>1.8750158899651721E-4</v>
      </c>
    </row>
    <row r="1686" spans="1:7" x14ac:dyDescent="0.25">
      <c r="A1686" s="2" t="s">
        <v>5192</v>
      </c>
      <c r="B1686" s="2">
        <v>5.6</v>
      </c>
      <c r="E1686" s="4" t="s">
        <v>5880</v>
      </c>
      <c r="F1686">
        <v>5.9</v>
      </c>
      <c r="G1686" s="10">
        <v>3.7500317799303443E-4</v>
      </c>
    </row>
    <row r="1687" spans="1:7" x14ac:dyDescent="0.25">
      <c r="A1687" s="2" t="s">
        <v>5196</v>
      </c>
      <c r="B1687" s="2">
        <v>4.8</v>
      </c>
      <c r="E1687" s="4" t="s">
        <v>9090</v>
      </c>
      <c r="F1687">
        <v>7.3</v>
      </c>
      <c r="G1687" s="10">
        <v>2.3199349147026704E-4</v>
      </c>
    </row>
    <row r="1688" spans="1:7" x14ac:dyDescent="0.25">
      <c r="A1688" s="2" t="s">
        <v>5200</v>
      </c>
      <c r="B1688" s="2">
        <v>7.5</v>
      </c>
      <c r="E1688" s="4" t="s">
        <v>5596</v>
      </c>
      <c r="F1688">
        <v>5.4</v>
      </c>
      <c r="G1688" s="10">
        <v>1.7161162382732086E-4</v>
      </c>
    </row>
    <row r="1689" spans="1:7" x14ac:dyDescent="0.25">
      <c r="A1689" s="2" t="s">
        <v>5203</v>
      </c>
      <c r="B1689" s="2">
        <v>6</v>
      </c>
      <c r="E1689" s="4" t="s">
        <v>12891</v>
      </c>
      <c r="F1689">
        <v>5.2</v>
      </c>
      <c r="G1689" s="10">
        <v>1.652556377596423E-4</v>
      </c>
    </row>
    <row r="1690" spans="1:7" x14ac:dyDescent="0.25">
      <c r="A1690" s="2" t="s">
        <v>5206</v>
      </c>
      <c r="B1690" s="2">
        <v>7.2</v>
      </c>
      <c r="E1690" s="4" t="s">
        <v>1894</v>
      </c>
      <c r="F1690">
        <v>7.1000000000000005</v>
      </c>
      <c r="G1690" s="10">
        <v>4.5127501080517707E-4</v>
      </c>
    </row>
    <row r="1691" spans="1:7" x14ac:dyDescent="0.25">
      <c r="A1691" s="2" t="s">
        <v>1165</v>
      </c>
      <c r="B1691" s="2">
        <v>5.6</v>
      </c>
      <c r="E1691" s="4" t="s">
        <v>3669</v>
      </c>
      <c r="F1691">
        <v>6.4749999999999996</v>
      </c>
      <c r="G1691" s="10">
        <v>8.2310019576437216E-4</v>
      </c>
    </row>
    <row r="1692" spans="1:7" x14ac:dyDescent="0.25">
      <c r="A1692" s="2" t="s">
        <v>91</v>
      </c>
      <c r="B1692" s="2">
        <v>6.8</v>
      </c>
      <c r="E1692" s="4" t="s">
        <v>521</v>
      </c>
      <c r="F1692">
        <v>6.95</v>
      </c>
      <c r="G1692" s="10">
        <v>3.0921872219256143E-3</v>
      </c>
    </row>
    <row r="1693" spans="1:7" x14ac:dyDescent="0.25">
      <c r="A1693" s="2" t="s">
        <v>5215</v>
      </c>
      <c r="B1693" s="2">
        <v>4.9000000000000004</v>
      </c>
      <c r="E1693" s="4" t="s">
        <v>8014</v>
      </c>
      <c r="F1693">
        <v>7.1</v>
      </c>
      <c r="G1693" s="10">
        <v>4.5127501080517702E-4</v>
      </c>
    </row>
    <row r="1694" spans="1:7" x14ac:dyDescent="0.25">
      <c r="A1694" s="2" t="s">
        <v>4647</v>
      </c>
      <c r="B1694" s="2">
        <v>7.1</v>
      </c>
      <c r="E1694" s="4" t="s">
        <v>5224</v>
      </c>
      <c r="F1694">
        <v>5.7</v>
      </c>
      <c r="G1694" s="10">
        <v>1.8114560292883868E-4</v>
      </c>
    </row>
    <row r="1695" spans="1:7" x14ac:dyDescent="0.25">
      <c r="A1695" s="2" t="s">
        <v>5221</v>
      </c>
      <c r="B1695" s="2">
        <v>2</v>
      </c>
      <c r="E1695" s="4" t="s">
        <v>3433</v>
      </c>
      <c r="F1695">
        <v>6.2333333333333343</v>
      </c>
      <c r="G1695" s="10">
        <v>5.9428469732794446E-4</v>
      </c>
    </row>
    <row r="1696" spans="1:7" x14ac:dyDescent="0.25">
      <c r="A1696" s="2" t="s">
        <v>5224</v>
      </c>
      <c r="B1696" s="2">
        <v>5.7</v>
      </c>
      <c r="E1696" s="4" t="s">
        <v>9744</v>
      </c>
      <c r="F1696">
        <v>7.2</v>
      </c>
      <c r="G1696" s="10">
        <v>2.2881549843642779E-4</v>
      </c>
    </row>
    <row r="1697" spans="1:7" x14ac:dyDescent="0.25">
      <c r="A1697" s="2" t="s">
        <v>5227</v>
      </c>
      <c r="B1697" s="2">
        <v>4.0999999999999996</v>
      </c>
      <c r="E1697" s="4" t="s">
        <v>10365</v>
      </c>
      <c r="F1697">
        <v>5.25</v>
      </c>
      <c r="G1697" s="10">
        <v>3.3368926855312388E-4</v>
      </c>
    </row>
    <row r="1698" spans="1:7" x14ac:dyDescent="0.25">
      <c r="A1698" s="2" t="s">
        <v>5232</v>
      </c>
      <c r="B1698" s="2">
        <v>6.7</v>
      </c>
      <c r="E1698" s="4" t="s">
        <v>11826</v>
      </c>
      <c r="F1698">
        <v>7.7</v>
      </c>
      <c r="G1698" s="10">
        <v>2.4470546360562417E-4</v>
      </c>
    </row>
    <row r="1699" spans="1:7" x14ac:dyDescent="0.25">
      <c r="A1699" s="2" t="s">
        <v>5235</v>
      </c>
      <c r="B1699" s="2">
        <v>7.5</v>
      </c>
      <c r="E1699" s="4" t="s">
        <v>9813</v>
      </c>
      <c r="F1699">
        <v>6.6</v>
      </c>
      <c r="G1699" s="10">
        <v>2.0974754023339213E-4</v>
      </c>
    </row>
    <row r="1700" spans="1:7" x14ac:dyDescent="0.25">
      <c r="A1700" s="2" t="s">
        <v>5238</v>
      </c>
      <c r="B1700" s="2">
        <v>6.5</v>
      </c>
      <c r="E1700" s="4" t="s">
        <v>3474</v>
      </c>
      <c r="F1700">
        <v>6.3</v>
      </c>
      <c r="G1700" s="10">
        <v>2.0021356113187431E-4</v>
      </c>
    </row>
    <row r="1701" spans="1:7" x14ac:dyDescent="0.25">
      <c r="A1701" s="2" t="s">
        <v>940</v>
      </c>
      <c r="B1701" s="2">
        <v>7.9</v>
      </c>
      <c r="E1701" s="4" t="s">
        <v>13027</v>
      </c>
      <c r="F1701">
        <v>7</v>
      </c>
      <c r="G1701" s="10">
        <v>2.2245951236874923E-4</v>
      </c>
    </row>
    <row r="1702" spans="1:7" x14ac:dyDescent="0.25">
      <c r="A1702" s="2" t="s">
        <v>5247</v>
      </c>
      <c r="B1702" s="2">
        <v>6.4</v>
      </c>
      <c r="E1702" s="4" t="s">
        <v>12390</v>
      </c>
      <c r="F1702">
        <v>6.1</v>
      </c>
      <c r="G1702" s="10">
        <v>1.9385757506419575E-4</v>
      </c>
    </row>
    <row r="1703" spans="1:7" x14ac:dyDescent="0.25">
      <c r="A1703" s="2" t="s">
        <v>3163</v>
      </c>
      <c r="B1703" s="2">
        <v>5.8</v>
      </c>
      <c r="E1703" s="4" t="s">
        <v>11250</v>
      </c>
      <c r="F1703">
        <v>5.0999999999999996</v>
      </c>
      <c r="G1703" s="10">
        <v>1.6207764472580299E-4</v>
      </c>
    </row>
    <row r="1704" spans="1:7" x14ac:dyDescent="0.25">
      <c r="A1704" s="2" t="s">
        <v>579</v>
      </c>
      <c r="B1704" s="2">
        <v>7.7</v>
      </c>
      <c r="E1704" s="4" t="s">
        <v>8285</v>
      </c>
      <c r="F1704">
        <v>7.7</v>
      </c>
      <c r="G1704" s="10">
        <v>2.4470546360562417E-4</v>
      </c>
    </row>
    <row r="1705" spans="1:7" x14ac:dyDescent="0.25">
      <c r="A1705" s="2" t="s">
        <v>2160</v>
      </c>
      <c r="B1705" s="2">
        <v>7.1</v>
      </c>
      <c r="E1705" s="4" t="s">
        <v>11892</v>
      </c>
      <c r="F1705">
        <v>5.8</v>
      </c>
      <c r="G1705" s="10">
        <v>1.8432359596267793E-4</v>
      </c>
    </row>
    <row r="1706" spans="1:7" x14ac:dyDescent="0.25">
      <c r="A1706" s="2" t="s">
        <v>3734</v>
      </c>
      <c r="B1706" s="2">
        <v>5.3</v>
      </c>
      <c r="E1706" s="4" t="s">
        <v>5862</v>
      </c>
      <c r="F1706">
        <v>6.3</v>
      </c>
      <c r="G1706" s="10">
        <v>2.0021356113187431E-4</v>
      </c>
    </row>
    <row r="1707" spans="1:7" x14ac:dyDescent="0.25">
      <c r="A1707" s="2" t="s">
        <v>2699</v>
      </c>
      <c r="B1707" s="2">
        <v>5.3</v>
      </c>
      <c r="E1707" s="4" t="s">
        <v>13745</v>
      </c>
      <c r="F1707">
        <v>5.4</v>
      </c>
      <c r="G1707" s="10">
        <v>1.7161162382732086E-4</v>
      </c>
    </row>
    <row r="1708" spans="1:7" x14ac:dyDescent="0.25">
      <c r="A1708" s="2" t="s">
        <v>5260</v>
      </c>
      <c r="B1708" s="2">
        <v>7.5</v>
      </c>
      <c r="E1708" s="4" t="s">
        <v>4056</v>
      </c>
      <c r="F1708">
        <v>6.7</v>
      </c>
      <c r="G1708" s="10">
        <v>2.1292553326723141E-4</v>
      </c>
    </row>
    <row r="1709" spans="1:7" x14ac:dyDescent="0.25">
      <c r="A1709" s="2" t="s">
        <v>2303</v>
      </c>
      <c r="B1709" s="2">
        <v>6.9</v>
      </c>
      <c r="E1709" s="4" t="s">
        <v>8021</v>
      </c>
      <c r="F1709">
        <v>7.3</v>
      </c>
      <c r="G1709" s="10">
        <v>2.3199349147026704E-4</v>
      </c>
    </row>
    <row r="1710" spans="1:7" x14ac:dyDescent="0.25">
      <c r="A1710" s="2" t="s">
        <v>5263</v>
      </c>
      <c r="B1710" s="2">
        <v>4.9000000000000004</v>
      </c>
      <c r="E1710" s="4" t="s">
        <v>11125</v>
      </c>
      <c r="F1710">
        <v>6.65</v>
      </c>
      <c r="G1710" s="10">
        <v>4.2267307350062359E-4</v>
      </c>
    </row>
    <row r="1711" spans="1:7" x14ac:dyDescent="0.25">
      <c r="A1711" s="2" t="s">
        <v>5267</v>
      </c>
      <c r="B1711" s="2">
        <v>7.1</v>
      </c>
      <c r="E1711" s="4" t="s">
        <v>5855</v>
      </c>
      <c r="F1711">
        <v>7.0333333333333341</v>
      </c>
      <c r="G1711" s="10">
        <v>6.7055653014008699E-4</v>
      </c>
    </row>
    <row r="1712" spans="1:7" x14ac:dyDescent="0.25">
      <c r="A1712" s="2" t="s">
        <v>1086</v>
      </c>
      <c r="B1712" s="2">
        <v>8</v>
      </c>
      <c r="E1712" s="4" t="s">
        <v>8652</v>
      </c>
      <c r="F1712">
        <v>6.7</v>
      </c>
      <c r="G1712" s="10">
        <v>2.1292553326723141E-4</v>
      </c>
    </row>
    <row r="1713" spans="1:7" x14ac:dyDescent="0.25">
      <c r="A1713" s="2" t="s">
        <v>1970</v>
      </c>
      <c r="B1713" s="2">
        <v>7.9</v>
      </c>
      <c r="E1713" s="4" t="s">
        <v>13059</v>
      </c>
      <c r="F1713">
        <v>7.4</v>
      </c>
      <c r="G1713" s="10">
        <v>2.3517148450410635E-4</v>
      </c>
    </row>
    <row r="1714" spans="1:7" x14ac:dyDescent="0.25">
      <c r="A1714" s="2" t="s">
        <v>270</v>
      </c>
      <c r="B1714" s="2">
        <v>7.6</v>
      </c>
      <c r="E1714" s="4" t="s">
        <v>13168</v>
      </c>
      <c r="F1714">
        <v>7.5</v>
      </c>
      <c r="G1714" s="10">
        <v>2.3834947753794561E-4</v>
      </c>
    </row>
    <row r="1715" spans="1:7" x14ac:dyDescent="0.25">
      <c r="A1715" s="2" t="s">
        <v>5279</v>
      </c>
      <c r="B1715" s="2">
        <v>5.9</v>
      </c>
      <c r="E1715" s="4" t="s">
        <v>2709</v>
      </c>
      <c r="F1715">
        <v>6.7</v>
      </c>
      <c r="G1715" s="10">
        <v>2.1292553326723141E-4</v>
      </c>
    </row>
    <row r="1716" spans="1:7" x14ac:dyDescent="0.25">
      <c r="A1716" s="2" t="s">
        <v>653</v>
      </c>
      <c r="B1716" s="2">
        <v>6.3</v>
      </c>
      <c r="E1716" s="4" t="s">
        <v>1228</v>
      </c>
      <c r="F1716">
        <v>6.1</v>
      </c>
      <c r="G1716" s="10">
        <v>1.9385757506419575E-4</v>
      </c>
    </row>
    <row r="1717" spans="1:7" x14ac:dyDescent="0.25">
      <c r="A1717" s="2" t="s">
        <v>3470</v>
      </c>
      <c r="B1717" s="2">
        <v>7.1</v>
      </c>
      <c r="E1717" s="4" t="s">
        <v>3373</v>
      </c>
      <c r="F1717">
        <v>5.4</v>
      </c>
      <c r="G1717" s="10">
        <v>6.8644649530928345E-4</v>
      </c>
    </row>
    <row r="1718" spans="1:7" x14ac:dyDescent="0.25">
      <c r="A1718" s="2" t="s">
        <v>3047</v>
      </c>
      <c r="B1718" s="2">
        <v>6.4</v>
      </c>
      <c r="E1718" s="4" t="s">
        <v>13936</v>
      </c>
      <c r="F1718">
        <v>7.4</v>
      </c>
      <c r="G1718" s="10">
        <v>2.3517148450410635E-4</v>
      </c>
    </row>
    <row r="1719" spans="1:7" x14ac:dyDescent="0.25">
      <c r="A1719" s="2" t="s">
        <v>868</v>
      </c>
      <c r="B1719" s="2">
        <v>8.1999999999999993</v>
      </c>
      <c r="E1719" s="4" t="s">
        <v>3345</v>
      </c>
      <c r="F1719">
        <v>5.6</v>
      </c>
      <c r="G1719" s="10">
        <v>3.5593521978999874E-4</v>
      </c>
    </row>
    <row r="1720" spans="1:7" x14ac:dyDescent="0.25">
      <c r="A1720" s="2" t="s">
        <v>4753</v>
      </c>
      <c r="B1720" s="2">
        <v>6.9</v>
      </c>
      <c r="E1720" s="4" t="s">
        <v>13846</v>
      </c>
      <c r="F1720">
        <v>3.6</v>
      </c>
      <c r="G1720" s="10">
        <v>1.1440774921821389E-4</v>
      </c>
    </row>
    <row r="1721" spans="1:7" x14ac:dyDescent="0.25">
      <c r="A1721" s="2" t="s">
        <v>1143</v>
      </c>
      <c r="B1721" s="2">
        <v>7.8</v>
      </c>
      <c r="E1721" s="4" t="s">
        <v>9885</v>
      </c>
      <c r="F1721">
        <v>6.15</v>
      </c>
      <c r="G1721" s="10">
        <v>3.9089314316223084E-4</v>
      </c>
    </row>
    <row r="1722" spans="1:7" x14ac:dyDescent="0.25">
      <c r="A1722" s="2" t="s">
        <v>719</v>
      </c>
      <c r="B1722" s="2">
        <v>6.7</v>
      </c>
      <c r="E1722" s="4" t="s">
        <v>4460</v>
      </c>
      <c r="F1722">
        <v>6.6</v>
      </c>
      <c r="G1722" s="10">
        <v>2.0974754023339213E-4</v>
      </c>
    </row>
    <row r="1723" spans="1:7" x14ac:dyDescent="0.25">
      <c r="A1723" s="2" t="s">
        <v>5122</v>
      </c>
      <c r="B1723" s="2">
        <v>7.5</v>
      </c>
      <c r="E1723" s="4" t="s">
        <v>10110</v>
      </c>
      <c r="F1723">
        <v>7.3</v>
      </c>
      <c r="G1723" s="10">
        <v>2.3199349147026704E-4</v>
      </c>
    </row>
    <row r="1724" spans="1:7" x14ac:dyDescent="0.25">
      <c r="A1724" s="2" t="s">
        <v>81</v>
      </c>
      <c r="B1724" s="2">
        <v>7.4</v>
      </c>
      <c r="E1724" s="4" t="s">
        <v>6537</v>
      </c>
      <c r="F1724">
        <v>5.8</v>
      </c>
      <c r="G1724" s="10">
        <v>1.8432359596267793E-4</v>
      </c>
    </row>
    <row r="1725" spans="1:7" x14ac:dyDescent="0.25">
      <c r="A1725" s="2" t="s">
        <v>1684</v>
      </c>
      <c r="B1725" s="2">
        <v>5.2</v>
      </c>
      <c r="E1725" s="4" t="s">
        <v>10374</v>
      </c>
      <c r="F1725">
        <v>6.6</v>
      </c>
      <c r="G1725" s="10">
        <v>4.1949508046678426E-4</v>
      </c>
    </row>
    <row r="1726" spans="1:7" x14ac:dyDescent="0.25">
      <c r="A1726" s="2" t="s">
        <v>5301</v>
      </c>
      <c r="B1726" s="2">
        <v>6.5</v>
      </c>
      <c r="E1726" s="4" t="s">
        <v>13422</v>
      </c>
      <c r="F1726">
        <v>6.2</v>
      </c>
      <c r="G1726" s="10">
        <v>1.9703556809803503E-4</v>
      </c>
    </row>
    <row r="1727" spans="1:7" x14ac:dyDescent="0.25">
      <c r="A1727" s="2" t="s">
        <v>3316</v>
      </c>
      <c r="B1727" s="2">
        <v>7.6</v>
      </c>
      <c r="E1727" s="4" t="s">
        <v>3468</v>
      </c>
      <c r="F1727">
        <v>4.5</v>
      </c>
      <c r="G1727" s="10">
        <v>1.4300968652276736E-4</v>
      </c>
    </row>
    <row r="1728" spans="1:7" x14ac:dyDescent="0.25">
      <c r="A1728" s="2" t="s">
        <v>940</v>
      </c>
      <c r="B1728" s="2">
        <v>7.3</v>
      </c>
      <c r="E1728" s="4" t="s">
        <v>11839</v>
      </c>
      <c r="F1728">
        <v>5.7</v>
      </c>
      <c r="G1728" s="10">
        <v>1.8114560292883868E-4</v>
      </c>
    </row>
    <row r="1729" spans="1:7" x14ac:dyDescent="0.25">
      <c r="A1729" s="2" t="s">
        <v>483</v>
      </c>
      <c r="B1729" s="2">
        <v>6.6</v>
      </c>
      <c r="E1729" s="4" t="s">
        <v>12579</v>
      </c>
      <c r="F1729">
        <v>7.3</v>
      </c>
      <c r="G1729" s="10">
        <v>2.3199349147026704E-4</v>
      </c>
    </row>
    <row r="1730" spans="1:7" x14ac:dyDescent="0.25">
      <c r="A1730" s="2" t="s">
        <v>3758</v>
      </c>
      <c r="B1730" s="2">
        <v>6.8</v>
      </c>
      <c r="E1730" s="4" t="s">
        <v>12235</v>
      </c>
      <c r="F1730">
        <v>4.3</v>
      </c>
      <c r="G1730" s="10">
        <v>1.3665370045508882E-4</v>
      </c>
    </row>
    <row r="1731" spans="1:7" x14ac:dyDescent="0.25">
      <c r="A1731" s="2" t="s">
        <v>1097</v>
      </c>
      <c r="B1731" s="2">
        <v>6.9</v>
      </c>
      <c r="E1731" s="4" t="s">
        <v>658</v>
      </c>
      <c r="F1731">
        <v>5.9</v>
      </c>
      <c r="G1731" s="10">
        <v>9.3750794498258607E-4</v>
      </c>
    </row>
    <row r="1732" spans="1:7" x14ac:dyDescent="0.25">
      <c r="A1732" s="2" t="s">
        <v>1189</v>
      </c>
      <c r="B1732" s="2">
        <v>5.8</v>
      </c>
      <c r="E1732" s="4" t="s">
        <v>13358</v>
      </c>
      <c r="F1732">
        <v>6.9</v>
      </c>
      <c r="G1732" s="10">
        <v>2.1928151933490997E-4</v>
      </c>
    </row>
    <row r="1733" spans="1:7" x14ac:dyDescent="0.25">
      <c r="A1733" s="2" t="s">
        <v>1376</v>
      </c>
      <c r="B1733" s="2">
        <v>6.6</v>
      </c>
      <c r="E1733" s="4" t="s">
        <v>13297</v>
      </c>
      <c r="F1733">
        <v>6.1</v>
      </c>
      <c r="G1733" s="10">
        <v>1.9385757506419575E-4</v>
      </c>
    </row>
    <row r="1734" spans="1:7" x14ac:dyDescent="0.25">
      <c r="A1734" s="2" t="s">
        <v>4609</v>
      </c>
      <c r="B1734" s="2">
        <v>6.7</v>
      </c>
      <c r="E1734" s="4" t="s">
        <v>774</v>
      </c>
      <c r="F1734">
        <v>7.5857142857142872</v>
      </c>
      <c r="G1734" s="10">
        <v>1.6875143009686551E-3</v>
      </c>
    </row>
    <row r="1735" spans="1:7" x14ac:dyDescent="0.25">
      <c r="A1735" s="2" t="s">
        <v>2553</v>
      </c>
      <c r="B1735" s="2">
        <v>6.7</v>
      </c>
      <c r="E1735" s="4" t="s">
        <v>5167</v>
      </c>
      <c r="F1735">
        <v>6.25</v>
      </c>
      <c r="G1735" s="10">
        <v>3.9724912922990934E-4</v>
      </c>
    </row>
    <row r="1736" spans="1:7" x14ac:dyDescent="0.25">
      <c r="A1736" s="2" t="s">
        <v>4368</v>
      </c>
      <c r="B1736" s="2">
        <v>6.3</v>
      </c>
      <c r="E1736" s="4" t="s">
        <v>5089</v>
      </c>
      <c r="F1736">
        <v>7.6</v>
      </c>
      <c r="G1736" s="10">
        <v>9.6610988228713955E-4</v>
      </c>
    </row>
    <row r="1737" spans="1:7" x14ac:dyDescent="0.25">
      <c r="A1737" s="2" t="s">
        <v>476</v>
      </c>
      <c r="B1737" s="2">
        <v>7.7</v>
      </c>
      <c r="E1737" s="4" t="s">
        <v>3088</v>
      </c>
      <c r="F1737">
        <v>5.5</v>
      </c>
      <c r="G1737" s="10">
        <v>1.7478961686116012E-4</v>
      </c>
    </row>
    <row r="1738" spans="1:7" x14ac:dyDescent="0.25">
      <c r="A1738" s="2" t="s">
        <v>2640</v>
      </c>
      <c r="B1738" s="2">
        <v>6.1</v>
      </c>
      <c r="E1738" s="4" t="s">
        <v>2943</v>
      </c>
      <c r="F1738">
        <v>7.2</v>
      </c>
      <c r="G1738" s="10">
        <v>2.2881549843642779E-4</v>
      </c>
    </row>
    <row r="1739" spans="1:7" x14ac:dyDescent="0.25">
      <c r="A1739" s="2" t="s">
        <v>3373</v>
      </c>
      <c r="B1739" s="2">
        <v>4.9000000000000004</v>
      </c>
      <c r="E1739" s="4" t="s">
        <v>8028</v>
      </c>
      <c r="F1739">
        <v>5.9</v>
      </c>
      <c r="G1739" s="10">
        <v>1.8750158899651721E-4</v>
      </c>
    </row>
    <row r="1740" spans="1:7" x14ac:dyDescent="0.25">
      <c r="A1740" s="2" t="s">
        <v>5339</v>
      </c>
      <c r="B1740" s="2">
        <v>6.2</v>
      </c>
      <c r="E1740" s="4" t="s">
        <v>3702</v>
      </c>
      <c r="F1740">
        <v>6.7999999999999989</v>
      </c>
      <c r="G1740" s="10">
        <v>1.5127246841074946E-3</v>
      </c>
    </row>
    <row r="1741" spans="1:7" x14ac:dyDescent="0.25">
      <c r="A1741" s="2" t="s">
        <v>639</v>
      </c>
      <c r="B1741" s="2">
        <v>7.8</v>
      </c>
      <c r="E1741" s="4" t="s">
        <v>1673</v>
      </c>
      <c r="F1741">
        <v>6.6</v>
      </c>
      <c r="G1741" s="10">
        <v>2.0974754023339213E-4</v>
      </c>
    </row>
    <row r="1742" spans="1:7" x14ac:dyDescent="0.25">
      <c r="A1742" s="2" t="s">
        <v>133</v>
      </c>
      <c r="B1742" s="2">
        <v>8.1999999999999993</v>
      </c>
      <c r="E1742" s="4" t="s">
        <v>8079</v>
      </c>
      <c r="F1742">
        <v>5.7428571428571429</v>
      </c>
      <c r="G1742" s="10">
        <v>1.2775531996033886E-3</v>
      </c>
    </row>
    <row r="1743" spans="1:7" x14ac:dyDescent="0.25">
      <c r="A1743" s="2" t="s">
        <v>2231</v>
      </c>
      <c r="B1743" s="2">
        <v>6.9</v>
      </c>
      <c r="E1743" s="4" t="s">
        <v>4294</v>
      </c>
      <c r="F1743">
        <v>7.5166666666666666</v>
      </c>
      <c r="G1743" s="10">
        <v>1.4332748582615131E-3</v>
      </c>
    </row>
    <row r="1744" spans="1:7" x14ac:dyDescent="0.25">
      <c r="A1744" s="2" t="s">
        <v>228</v>
      </c>
      <c r="B1744" s="2">
        <v>6.2</v>
      </c>
      <c r="E1744" s="4" t="s">
        <v>2111</v>
      </c>
      <c r="F1744">
        <v>6</v>
      </c>
      <c r="G1744" s="10">
        <v>1.906795820303565E-4</v>
      </c>
    </row>
    <row r="1745" spans="1:7" x14ac:dyDescent="0.25">
      <c r="A1745" s="2" t="s">
        <v>5351</v>
      </c>
      <c r="B1745" s="2">
        <v>6.9</v>
      </c>
      <c r="E1745" s="4" t="s">
        <v>863</v>
      </c>
      <c r="F1745">
        <v>6.7166666666666659</v>
      </c>
      <c r="G1745" s="10">
        <v>1.2807311926372276E-3</v>
      </c>
    </row>
    <row r="1746" spans="1:7" x14ac:dyDescent="0.25">
      <c r="A1746" s="2" t="s">
        <v>5355</v>
      </c>
      <c r="B1746" s="2">
        <v>4.8</v>
      </c>
      <c r="E1746" s="4" t="s">
        <v>1516</v>
      </c>
      <c r="F1746">
        <v>5.99</v>
      </c>
      <c r="G1746" s="10">
        <v>1.9036178272697256E-3</v>
      </c>
    </row>
    <row r="1747" spans="1:7" x14ac:dyDescent="0.25">
      <c r="A1747" s="2" t="s">
        <v>1855</v>
      </c>
      <c r="B1747" s="2">
        <v>8</v>
      </c>
      <c r="E1747" s="4" t="s">
        <v>3960</v>
      </c>
      <c r="F1747">
        <v>5.8</v>
      </c>
      <c r="G1747" s="10">
        <v>1.8432359596267793E-4</v>
      </c>
    </row>
    <row r="1748" spans="1:7" x14ac:dyDescent="0.25">
      <c r="A1748" s="2" t="s">
        <v>2657</v>
      </c>
      <c r="B1748" s="2">
        <v>5.3</v>
      </c>
      <c r="E1748" s="4" t="s">
        <v>1138</v>
      </c>
      <c r="F1748">
        <v>6.0166666666666657</v>
      </c>
      <c r="G1748" s="10">
        <v>1.1472554852159781E-3</v>
      </c>
    </row>
    <row r="1749" spans="1:7" x14ac:dyDescent="0.25">
      <c r="A1749" s="2" t="s">
        <v>1285</v>
      </c>
      <c r="B1749" s="2">
        <v>6.7</v>
      </c>
      <c r="E1749" s="4" t="s">
        <v>11361</v>
      </c>
      <c r="F1749">
        <v>7.1</v>
      </c>
      <c r="G1749" s="10">
        <v>4.5127501080517702E-4</v>
      </c>
    </row>
    <row r="1750" spans="1:7" x14ac:dyDescent="0.25">
      <c r="A1750" s="2" t="s">
        <v>2578</v>
      </c>
      <c r="B1750" s="2">
        <v>5.4</v>
      </c>
      <c r="E1750" s="4" t="s">
        <v>8965</v>
      </c>
      <c r="F1750">
        <v>7.6</v>
      </c>
      <c r="G1750" s="10">
        <v>2.4152747057178489E-4</v>
      </c>
    </row>
    <row r="1751" spans="1:7" x14ac:dyDescent="0.25">
      <c r="A1751" s="2" t="s">
        <v>4495</v>
      </c>
      <c r="B1751" s="2">
        <v>5.4</v>
      </c>
      <c r="E1751" s="4" t="s">
        <v>6280</v>
      </c>
      <c r="F1751">
        <v>7</v>
      </c>
      <c r="G1751" s="10">
        <v>2.2245951236874923E-4</v>
      </c>
    </row>
    <row r="1752" spans="1:7" x14ac:dyDescent="0.25">
      <c r="A1752" s="2" t="s">
        <v>3309</v>
      </c>
      <c r="B1752" s="2">
        <v>4.9000000000000004</v>
      </c>
      <c r="E1752" s="4" t="s">
        <v>3455</v>
      </c>
      <c r="F1752">
        <v>6.7500000000000009</v>
      </c>
      <c r="G1752" s="10">
        <v>8.5805811913660431E-4</v>
      </c>
    </row>
    <row r="1753" spans="1:7" x14ac:dyDescent="0.25">
      <c r="A1753" s="2" t="s">
        <v>3336</v>
      </c>
      <c r="B1753" s="2">
        <v>6.1</v>
      </c>
      <c r="E1753" s="4" t="s">
        <v>7265</v>
      </c>
      <c r="F1753">
        <v>3.3</v>
      </c>
      <c r="G1753" s="10">
        <v>1.0487377011669606E-4</v>
      </c>
    </row>
    <row r="1754" spans="1:7" x14ac:dyDescent="0.25">
      <c r="A1754" s="2" t="s">
        <v>3718</v>
      </c>
      <c r="B1754" s="2">
        <v>5.8</v>
      </c>
      <c r="E1754" s="4" t="s">
        <v>9931</v>
      </c>
      <c r="F1754">
        <v>5.8</v>
      </c>
      <c r="G1754" s="10">
        <v>1.8432359596267793E-4</v>
      </c>
    </row>
    <row r="1755" spans="1:7" x14ac:dyDescent="0.25">
      <c r="A1755" s="2" t="s">
        <v>336</v>
      </c>
      <c r="B1755" s="2">
        <v>7</v>
      </c>
      <c r="E1755" s="4" t="s">
        <v>324</v>
      </c>
      <c r="F1755">
        <v>8.2333333333333343</v>
      </c>
      <c r="G1755" s="10">
        <v>7.8496427935830101E-4</v>
      </c>
    </row>
    <row r="1756" spans="1:7" x14ac:dyDescent="0.25">
      <c r="A1756" s="2" t="s">
        <v>5382</v>
      </c>
      <c r="B1756" s="2">
        <v>6.5</v>
      </c>
      <c r="E1756" s="4" t="s">
        <v>12114</v>
      </c>
      <c r="F1756">
        <v>6.5</v>
      </c>
      <c r="G1756" s="10">
        <v>2.0656954719955287E-4</v>
      </c>
    </row>
    <row r="1757" spans="1:7" x14ac:dyDescent="0.25">
      <c r="A1757" s="2" t="s">
        <v>5386</v>
      </c>
      <c r="B1757" s="2">
        <v>6.6</v>
      </c>
      <c r="E1757" s="4" t="s">
        <v>1610</v>
      </c>
      <c r="F1757">
        <v>6.9333333333333327</v>
      </c>
      <c r="G1757" s="10">
        <v>6.6102255103856909E-4</v>
      </c>
    </row>
    <row r="1758" spans="1:7" x14ac:dyDescent="0.25">
      <c r="A1758" s="2" t="s">
        <v>5389</v>
      </c>
      <c r="B1758" s="2">
        <v>6.1</v>
      </c>
      <c r="E1758" s="4" t="s">
        <v>7545</v>
      </c>
      <c r="F1758">
        <v>6.4</v>
      </c>
      <c r="G1758" s="10">
        <v>2.0339155416571359E-4</v>
      </c>
    </row>
    <row r="1759" spans="1:7" x14ac:dyDescent="0.25">
      <c r="A1759" s="2" t="s">
        <v>5394</v>
      </c>
      <c r="B1759" s="2">
        <v>5.7</v>
      </c>
      <c r="E1759" s="4" t="s">
        <v>159</v>
      </c>
      <c r="F1759">
        <v>6.666666666666667</v>
      </c>
      <c r="G1759" s="10">
        <v>1.2711972135357099E-3</v>
      </c>
    </row>
    <row r="1760" spans="1:7" x14ac:dyDescent="0.25">
      <c r="A1760" s="2" t="s">
        <v>3758</v>
      </c>
      <c r="B1760" s="2">
        <v>6.6</v>
      </c>
      <c r="E1760" s="4" t="s">
        <v>2523</v>
      </c>
      <c r="F1760">
        <v>5.5</v>
      </c>
      <c r="G1760" s="10">
        <v>1.7478961686116012E-4</v>
      </c>
    </row>
    <row r="1761" spans="1:7" x14ac:dyDescent="0.25">
      <c r="A1761" s="2" t="s">
        <v>2050</v>
      </c>
      <c r="B1761" s="2">
        <v>7</v>
      </c>
      <c r="E1761" s="4" t="s">
        <v>8290</v>
      </c>
      <c r="F1761">
        <v>7.1</v>
      </c>
      <c r="G1761" s="10">
        <v>2.2563750540258851E-4</v>
      </c>
    </row>
    <row r="1762" spans="1:7" x14ac:dyDescent="0.25">
      <c r="A1762" s="2" t="s">
        <v>3900</v>
      </c>
      <c r="B1762" s="2">
        <v>7.4</v>
      </c>
      <c r="E1762" s="4" t="s">
        <v>7642</v>
      </c>
      <c r="F1762">
        <v>6.68</v>
      </c>
      <c r="G1762" s="10">
        <v>1.0614496733023177E-3</v>
      </c>
    </row>
    <row r="1763" spans="1:7" x14ac:dyDescent="0.25">
      <c r="A1763" s="2" t="s">
        <v>4130</v>
      </c>
      <c r="B1763" s="2">
        <v>5.3</v>
      </c>
      <c r="E1763" s="4" t="s">
        <v>1097</v>
      </c>
      <c r="F1763">
        <v>5.78</v>
      </c>
      <c r="G1763" s="10">
        <v>9.1843998677955049E-4</v>
      </c>
    </row>
    <row r="1764" spans="1:7" x14ac:dyDescent="0.25">
      <c r="A1764" s="2" t="s">
        <v>5406</v>
      </c>
      <c r="B1764" s="2">
        <v>7.4</v>
      </c>
      <c r="E1764" s="4" t="s">
        <v>7760</v>
      </c>
      <c r="F1764">
        <v>6.2</v>
      </c>
      <c r="G1764" s="10">
        <v>1.9703556809803503E-4</v>
      </c>
    </row>
    <row r="1765" spans="1:7" x14ac:dyDescent="0.25">
      <c r="A1765" s="2" t="s">
        <v>5409</v>
      </c>
      <c r="B1765" s="2">
        <v>7.4</v>
      </c>
      <c r="E1765" s="4" t="s">
        <v>10553</v>
      </c>
      <c r="F1765">
        <v>5.9</v>
      </c>
      <c r="G1765" s="10">
        <v>1.8750158899651721E-4</v>
      </c>
    </row>
    <row r="1766" spans="1:7" x14ac:dyDescent="0.25">
      <c r="A1766" s="2" t="s">
        <v>557</v>
      </c>
      <c r="B1766" s="2">
        <v>6.8</v>
      </c>
      <c r="E1766" s="4" t="s">
        <v>9106</v>
      </c>
      <c r="F1766">
        <v>6.5</v>
      </c>
      <c r="G1766" s="10">
        <v>2.0656954719955287E-4</v>
      </c>
    </row>
    <row r="1767" spans="1:7" x14ac:dyDescent="0.25">
      <c r="A1767" s="2" t="s">
        <v>5415</v>
      </c>
      <c r="B1767" s="2">
        <v>7.2</v>
      </c>
      <c r="E1767" s="4" t="s">
        <v>7243</v>
      </c>
      <c r="F1767">
        <v>7.3</v>
      </c>
      <c r="G1767" s="10">
        <v>2.3199349147026704E-4</v>
      </c>
    </row>
    <row r="1768" spans="1:7" x14ac:dyDescent="0.25">
      <c r="A1768" s="2" t="s">
        <v>5417</v>
      </c>
      <c r="B1768" s="2">
        <v>6</v>
      </c>
      <c r="E1768" s="4" t="s">
        <v>7290</v>
      </c>
      <c r="F1768">
        <v>6.6</v>
      </c>
      <c r="G1768" s="10">
        <v>2.0974754023339213E-4</v>
      </c>
    </row>
    <row r="1769" spans="1:7" x14ac:dyDescent="0.25">
      <c r="A1769" s="2" t="s">
        <v>176</v>
      </c>
      <c r="B1769" s="2">
        <v>7.8</v>
      </c>
      <c r="E1769" s="4" t="s">
        <v>10767</v>
      </c>
      <c r="F1769">
        <v>7.6</v>
      </c>
      <c r="G1769" s="10">
        <v>2.4152747057178489E-4</v>
      </c>
    </row>
    <row r="1770" spans="1:7" x14ac:dyDescent="0.25">
      <c r="A1770" s="2" t="s">
        <v>3192</v>
      </c>
      <c r="B1770" s="2">
        <v>6.6</v>
      </c>
      <c r="E1770" s="4" t="s">
        <v>6529</v>
      </c>
      <c r="F1770">
        <v>4</v>
      </c>
      <c r="G1770" s="10">
        <v>1.2711972135357101E-4</v>
      </c>
    </row>
    <row r="1771" spans="1:7" x14ac:dyDescent="0.25">
      <c r="A1771" s="2" t="s">
        <v>3241</v>
      </c>
      <c r="B1771" s="2">
        <v>7.9</v>
      </c>
      <c r="E1771" s="4" t="s">
        <v>3958</v>
      </c>
      <c r="F1771">
        <v>6.85</v>
      </c>
      <c r="G1771" s="10">
        <v>4.3538504563598061E-4</v>
      </c>
    </row>
    <row r="1772" spans="1:7" x14ac:dyDescent="0.25">
      <c r="A1772" s="2" t="s">
        <v>5426</v>
      </c>
      <c r="B1772" s="2">
        <v>6.2</v>
      </c>
      <c r="E1772" s="4" t="s">
        <v>3163</v>
      </c>
      <c r="F1772">
        <v>5.3</v>
      </c>
      <c r="G1772" s="10">
        <v>6.7373452317392622E-4</v>
      </c>
    </row>
    <row r="1773" spans="1:7" x14ac:dyDescent="0.25">
      <c r="A1773" s="2" t="s">
        <v>2162</v>
      </c>
      <c r="B1773" s="2">
        <v>5.7</v>
      </c>
      <c r="E1773" s="4" t="s">
        <v>4178</v>
      </c>
      <c r="F1773">
        <v>7.1</v>
      </c>
      <c r="G1773" s="10">
        <v>2.2563750540258851E-4</v>
      </c>
    </row>
    <row r="1774" spans="1:7" x14ac:dyDescent="0.25">
      <c r="A1774" s="2" t="s">
        <v>140</v>
      </c>
      <c r="B1774" s="2">
        <v>7.1</v>
      </c>
      <c r="E1774" s="4" t="s">
        <v>3597</v>
      </c>
      <c r="F1774">
        <v>6.2250000000000005</v>
      </c>
      <c r="G1774" s="10">
        <v>7.9132026542597946E-4</v>
      </c>
    </row>
    <row r="1775" spans="1:7" x14ac:dyDescent="0.25">
      <c r="A1775" s="2" t="s">
        <v>4286</v>
      </c>
      <c r="B1775" s="2">
        <v>5.6</v>
      </c>
      <c r="E1775" s="4" t="s">
        <v>1189</v>
      </c>
      <c r="F1775">
        <v>5.4833333333333334</v>
      </c>
      <c r="G1775" s="10">
        <v>1.0455597081331213E-3</v>
      </c>
    </row>
    <row r="1776" spans="1:7" x14ac:dyDescent="0.25">
      <c r="A1776" s="2" t="s">
        <v>3702</v>
      </c>
      <c r="B1776" s="2">
        <v>7.8</v>
      </c>
      <c r="E1776" s="4" t="s">
        <v>121</v>
      </c>
      <c r="F1776">
        <v>7.6750000000000007</v>
      </c>
      <c r="G1776" s="10">
        <v>2.9269315841659723E-3</v>
      </c>
    </row>
    <row r="1777" spans="1:7" x14ac:dyDescent="0.25">
      <c r="A1777" s="2" t="s">
        <v>5440</v>
      </c>
      <c r="B1777" s="2">
        <v>7.9</v>
      </c>
      <c r="E1777" s="4" t="s">
        <v>7654</v>
      </c>
      <c r="F1777">
        <v>6.5</v>
      </c>
      <c r="G1777" s="10">
        <v>2.0656954719955287E-4</v>
      </c>
    </row>
    <row r="1778" spans="1:7" x14ac:dyDescent="0.25">
      <c r="A1778" s="2" t="s">
        <v>297</v>
      </c>
      <c r="B1778" s="2">
        <v>6.9</v>
      </c>
      <c r="E1778" s="4" t="s">
        <v>7298</v>
      </c>
      <c r="F1778">
        <v>7.2</v>
      </c>
      <c r="G1778" s="10">
        <v>2.2881549843642779E-4</v>
      </c>
    </row>
    <row r="1779" spans="1:7" x14ac:dyDescent="0.25">
      <c r="A1779" s="2" t="s">
        <v>488</v>
      </c>
      <c r="B1779" s="2">
        <v>7.4</v>
      </c>
      <c r="E1779" s="4" t="s">
        <v>4555</v>
      </c>
      <c r="F1779">
        <v>7.1</v>
      </c>
      <c r="G1779" s="10">
        <v>2.2563750540258851E-4</v>
      </c>
    </row>
    <row r="1780" spans="1:7" x14ac:dyDescent="0.25">
      <c r="A1780" s="2" t="s">
        <v>702</v>
      </c>
      <c r="B1780" s="2">
        <v>7.7</v>
      </c>
      <c r="E1780" s="4" t="s">
        <v>4952</v>
      </c>
      <c r="F1780">
        <v>5.8</v>
      </c>
      <c r="G1780" s="10">
        <v>1.8432359596267793E-4</v>
      </c>
    </row>
    <row r="1781" spans="1:7" x14ac:dyDescent="0.25">
      <c r="A1781" s="2" t="s">
        <v>5448</v>
      </c>
      <c r="B1781" s="2">
        <v>6.9</v>
      </c>
      <c r="E1781" s="4" t="s">
        <v>2961</v>
      </c>
      <c r="F1781">
        <v>6.85</v>
      </c>
      <c r="G1781" s="10">
        <v>4.3538504563598061E-4</v>
      </c>
    </row>
    <row r="1782" spans="1:7" x14ac:dyDescent="0.25">
      <c r="A1782" s="2" t="s">
        <v>5451</v>
      </c>
      <c r="B1782" s="2">
        <v>6.7</v>
      </c>
      <c r="E1782" s="4" t="s">
        <v>11132</v>
      </c>
      <c r="F1782">
        <v>4.4000000000000004</v>
      </c>
      <c r="G1782" s="10">
        <v>1.398316934889281E-4</v>
      </c>
    </row>
    <row r="1783" spans="1:7" x14ac:dyDescent="0.25">
      <c r="A1783" s="2" t="s">
        <v>5457</v>
      </c>
      <c r="B1783" s="2">
        <v>6</v>
      </c>
      <c r="E1783" s="4" t="s">
        <v>2799</v>
      </c>
      <c r="F1783">
        <v>5.7</v>
      </c>
      <c r="G1783" s="10">
        <v>1.8114560292883868E-4</v>
      </c>
    </row>
    <row r="1784" spans="1:7" x14ac:dyDescent="0.25">
      <c r="A1784" s="2" t="s">
        <v>4137</v>
      </c>
      <c r="B1784" s="2">
        <v>6.2</v>
      </c>
      <c r="E1784" s="4" t="s">
        <v>8761</v>
      </c>
      <c r="F1784">
        <v>6.6</v>
      </c>
      <c r="G1784" s="10">
        <v>2.0974754023339213E-4</v>
      </c>
    </row>
    <row r="1785" spans="1:7" x14ac:dyDescent="0.25">
      <c r="A1785" s="2" t="s">
        <v>5463</v>
      </c>
      <c r="B1785" s="2">
        <v>5.9</v>
      </c>
      <c r="E1785" s="4" t="s">
        <v>9253</v>
      </c>
      <c r="F1785">
        <v>6.8</v>
      </c>
      <c r="G1785" s="10">
        <v>2.1610352630107069E-4</v>
      </c>
    </row>
    <row r="1786" spans="1:7" x14ac:dyDescent="0.25">
      <c r="A1786" s="2" t="s">
        <v>5466</v>
      </c>
      <c r="B1786" s="2">
        <v>6.8</v>
      </c>
      <c r="E1786" s="4" t="s">
        <v>678</v>
      </c>
      <c r="F1786">
        <v>7.3</v>
      </c>
      <c r="G1786" s="10">
        <v>2.3199349147026704E-4</v>
      </c>
    </row>
    <row r="1787" spans="1:7" x14ac:dyDescent="0.25">
      <c r="A1787" s="2" t="s">
        <v>3047</v>
      </c>
      <c r="B1787" s="2">
        <v>3.6</v>
      </c>
      <c r="E1787" s="4" t="s">
        <v>1599</v>
      </c>
      <c r="F1787">
        <v>6.1857142857142851</v>
      </c>
      <c r="G1787" s="10">
        <v>1.3760709836524059E-3</v>
      </c>
    </row>
    <row r="1788" spans="1:7" x14ac:dyDescent="0.25">
      <c r="A1788" s="2" t="s">
        <v>5469</v>
      </c>
      <c r="B1788" s="2">
        <v>6.7</v>
      </c>
      <c r="E1788" s="4" t="s">
        <v>275</v>
      </c>
      <c r="F1788">
        <v>6.8</v>
      </c>
      <c r="G1788" s="10">
        <v>2.1610352630107069E-4</v>
      </c>
    </row>
    <row r="1789" spans="1:7" x14ac:dyDescent="0.25">
      <c r="A1789" s="2" t="s">
        <v>4639</v>
      </c>
      <c r="B1789" s="2">
        <v>6.3</v>
      </c>
      <c r="E1789" s="4" t="s">
        <v>8607</v>
      </c>
      <c r="F1789">
        <v>6.8</v>
      </c>
      <c r="G1789" s="10">
        <v>6.4831057890321197E-4</v>
      </c>
    </row>
    <row r="1790" spans="1:7" x14ac:dyDescent="0.25">
      <c r="A1790" s="2" t="s">
        <v>877</v>
      </c>
      <c r="B1790" s="2">
        <v>6.4</v>
      </c>
      <c r="E1790" s="4" t="s">
        <v>10834</v>
      </c>
      <c r="F1790">
        <v>6.8</v>
      </c>
      <c r="G1790" s="10">
        <v>2.1610352630107069E-4</v>
      </c>
    </row>
    <row r="1791" spans="1:7" x14ac:dyDescent="0.25">
      <c r="A1791" s="2" t="s">
        <v>1348</v>
      </c>
      <c r="B1791" s="2">
        <v>6.4</v>
      </c>
      <c r="E1791" s="4" t="s">
        <v>3292</v>
      </c>
      <c r="F1791">
        <v>6.6</v>
      </c>
      <c r="G1791" s="10">
        <v>4.1949508046678426E-4</v>
      </c>
    </row>
    <row r="1792" spans="1:7" x14ac:dyDescent="0.25">
      <c r="A1792" s="2" t="s">
        <v>1990</v>
      </c>
      <c r="B1792" s="2">
        <v>5.7</v>
      </c>
      <c r="E1792" s="4" t="s">
        <v>739</v>
      </c>
      <c r="F1792">
        <v>7.7249999999999996</v>
      </c>
      <c r="G1792" s="10">
        <v>9.819998474563359E-4</v>
      </c>
    </row>
    <row r="1793" spans="1:7" x14ac:dyDescent="0.25">
      <c r="A1793" s="2" t="s">
        <v>4247</v>
      </c>
      <c r="B1793" s="2">
        <v>6.2</v>
      </c>
      <c r="E1793" s="4" t="s">
        <v>4599</v>
      </c>
      <c r="F1793">
        <v>6</v>
      </c>
      <c r="G1793" s="10">
        <v>1.906795820303565E-4</v>
      </c>
    </row>
    <row r="1794" spans="1:7" x14ac:dyDescent="0.25">
      <c r="A1794" s="2" t="s">
        <v>584</v>
      </c>
      <c r="B1794" s="2">
        <v>6.6</v>
      </c>
      <c r="E1794" s="4" t="s">
        <v>11558</v>
      </c>
      <c r="F1794">
        <v>7.6</v>
      </c>
      <c r="G1794" s="10">
        <v>2.4152747057178489E-4</v>
      </c>
    </row>
    <row r="1795" spans="1:7" x14ac:dyDescent="0.25">
      <c r="A1795" s="2" t="s">
        <v>2059</v>
      </c>
      <c r="B1795" s="2">
        <v>5.2</v>
      </c>
      <c r="E1795" s="4" t="s">
        <v>780</v>
      </c>
      <c r="F1795">
        <v>6.4749999999999996</v>
      </c>
      <c r="G1795" s="10">
        <v>8.2310019576437216E-4</v>
      </c>
    </row>
    <row r="1796" spans="1:7" x14ac:dyDescent="0.25">
      <c r="A1796" s="2" t="s">
        <v>1332</v>
      </c>
      <c r="B1796" s="2">
        <v>6.1</v>
      </c>
      <c r="E1796" s="4" t="s">
        <v>2245</v>
      </c>
      <c r="F1796">
        <v>6.4</v>
      </c>
      <c r="G1796" s="10">
        <v>2.0339155416571359E-4</v>
      </c>
    </row>
    <row r="1797" spans="1:7" x14ac:dyDescent="0.25">
      <c r="A1797" s="2" t="s">
        <v>2050</v>
      </c>
      <c r="B1797" s="2">
        <v>7.1</v>
      </c>
      <c r="E1797" s="4" t="s">
        <v>11788</v>
      </c>
      <c r="F1797">
        <v>5.2</v>
      </c>
      <c r="G1797" s="10">
        <v>1.652556377596423E-4</v>
      </c>
    </row>
    <row r="1798" spans="1:7" x14ac:dyDescent="0.25">
      <c r="A1798" s="2" t="s">
        <v>2838</v>
      </c>
      <c r="B1798" s="2">
        <v>7.2</v>
      </c>
      <c r="E1798" s="4" t="s">
        <v>5045</v>
      </c>
      <c r="F1798">
        <v>5.8000000000000007</v>
      </c>
      <c r="G1798" s="10">
        <v>3.6864719192535592E-4</v>
      </c>
    </row>
    <row r="1799" spans="1:7" x14ac:dyDescent="0.25">
      <c r="A1799" s="2" t="s">
        <v>5493</v>
      </c>
      <c r="B1799" s="2">
        <v>6.5</v>
      </c>
      <c r="E1799" s="4" t="s">
        <v>1367</v>
      </c>
      <c r="F1799">
        <v>7.2749999999999995</v>
      </c>
      <c r="G1799" s="10">
        <v>9.2479597284722895E-4</v>
      </c>
    </row>
    <row r="1800" spans="1:7" x14ac:dyDescent="0.25">
      <c r="A1800" s="2" t="s">
        <v>1735</v>
      </c>
      <c r="B1800" s="2">
        <v>6</v>
      </c>
      <c r="E1800" s="4" t="s">
        <v>11844</v>
      </c>
      <c r="F1800">
        <v>5.6</v>
      </c>
      <c r="G1800" s="10">
        <v>1.7796760989499937E-4</v>
      </c>
    </row>
    <row r="1801" spans="1:7" x14ac:dyDescent="0.25">
      <c r="A1801" s="2" t="s">
        <v>3336</v>
      </c>
      <c r="B1801" s="2">
        <v>7</v>
      </c>
      <c r="E1801" s="4" t="s">
        <v>7510</v>
      </c>
      <c r="F1801">
        <v>4.8</v>
      </c>
      <c r="G1801" s="10">
        <v>1.5254366562428517E-4</v>
      </c>
    </row>
    <row r="1802" spans="1:7" x14ac:dyDescent="0.25">
      <c r="A1802" s="2" t="s">
        <v>2000</v>
      </c>
      <c r="B1802" s="2">
        <v>7</v>
      </c>
      <c r="E1802" s="4" t="s">
        <v>5786</v>
      </c>
      <c r="F1802">
        <v>6.3</v>
      </c>
      <c r="G1802" s="10">
        <v>2.0021356113187431E-4</v>
      </c>
    </row>
    <row r="1803" spans="1:7" x14ac:dyDescent="0.25">
      <c r="A1803" s="2" t="s">
        <v>1836</v>
      </c>
      <c r="B1803" s="2">
        <v>7.5</v>
      </c>
      <c r="E1803" s="4" t="s">
        <v>5440</v>
      </c>
      <c r="F1803">
        <v>7.65</v>
      </c>
      <c r="G1803" s="10">
        <v>4.8623293417740906E-4</v>
      </c>
    </row>
    <row r="1804" spans="1:7" x14ac:dyDescent="0.25">
      <c r="A1804" s="2" t="s">
        <v>877</v>
      </c>
      <c r="B1804" s="2">
        <v>6.6</v>
      </c>
      <c r="E1804" s="4" t="s">
        <v>8461</v>
      </c>
      <c r="F1804">
        <v>7.7</v>
      </c>
      <c r="G1804" s="10">
        <v>2.4470546360562417E-4</v>
      </c>
    </row>
    <row r="1805" spans="1:7" x14ac:dyDescent="0.25">
      <c r="A1805" s="2" t="s">
        <v>5260</v>
      </c>
      <c r="B1805" s="2">
        <v>7.4</v>
      </c>
      <c r="E1805" s="4" t="s">
        <v>11226</v>
      </c>
      <c r="F1805">
        <v>3.3</v>
      </c>
      <c r="G1805" s="10">
        <v>1.0487377011669606E-4</v>
      </c>
    </row>
    <row r="1806" spans="1:7" x14ac:dyDescent="0.25">
      <c r="A1806" s="2" t="s">
        <v>3854</v>
      </c>
      <c r="B1806" s="2">
        <v>6.5</v>
      </c>
      <c r="E1806" s="4" t="s">
        <v>801</v>
      </c>
      <c r="F1806">
        <v>6.7666666666666675</v>
      </c>
      <c r="G1806" s="10">
        <v>1.9353977576081185E-3</v>
      </c>
    </row>
    <row r="1807" spans="1:7" x14ac:dyDescent="0.25">
      <c r="A1807" s="2" t="s">
        <v>3593</v>
      </c>
      <c r="B1807" s="2">
        <v>6.2</v>
      </c>
      <c r="E1807" s="4" t="s">
        <v>3063</v>
      </c>
      <c r="F1807">
        <v>6.35</v>
      </c>
      <c r="G1807" s="10">
        <v>4.0360511529758791E-4</v>
      </c>
    </row>
    <row r="1808" spans="1:7" x14ac:dyDescent="0.25">
      <c r="A1808" s="2" t="s">
        <v>2670</v>
      </c>
      <c r="B1808" s="2">
        <v>7.8</v>
      </c>
      <c r="E1808" s="4" t="s">
        <v>1910</v>
      </c>
      <c r="F1808">
        <v>7.6</v>
      </c>
      <c r="G1808" s="10">
        <v>4.8305494114356977E-4</v>
      </c>
    </row>
    <row r="1809" spans="1:7" x14ac:dyDescent="0.25">
      <c r="A1809" s="2" t="s">
        <v>2703</v>
      </c>
      <c r="B1809" s="2">
        <v>5.2</v>
      </c>
      <c r="E1809" s="4" t="s">
        <v>3083</v>
      </c>
      <c r="F1809">
        <v>6.8500000000000005</v>
      </c>
      <c r="G1809" s="10">
        <v>8.7077009127196133E-4</v>
      </c>
    </row>
    <row r="1810" spans="1:7" x14ac:dyDescent="0.25">
      <c r="A1810" s="2" t="s">
        <v>195</v>
      </c>
      <c r="B1810" s="2">
        <v>6.5</v>
      </c>
      <c r="E1810" s="4" t="s">
        <v>1214</v>
      </c>
      <c r="F1810">
        <v>3.3</v>
      </c>
      <c r="G1810" s="10">
        <v>1.0487377011669606E-4</v>
      </c>
    </row>
    <row r="1811" spans="1:7" x14ac:dyDescent="0.25">
      <c r="A1811" s="2" t="s">
        <v>1138</v>
      </c>
      <c r="B1811" s="2">
        <v>6.5</v>
      </c>
      <c r="E1811" s="4" t="s">
        <v>13462</v>
      </c>
      <c r="F1811">
        <v>6.7</v>
      </c>
      <c r="G1811" s="10">
        <v>2.1292553326723141E-4</v>
      </c>
    </row>
    <row r="1812" spans="1:7" x14ac:dyDescent="0.25">
      <c r="A1812" s="2" t="s">
        <v>2145</v>
      </c>
      <c r="B1812" s="2">
        <v>5.2</v>
      </c>
      <c r="E1812" s="4" t="s">
        <v>2767</v>
      </c>
      <c r="F1812">
        <v>6</v>
      </c>
      <c r="G1812" s="10">
        <v>1.906795820303565E-4</v>
      </c>
    </row>
    <row r="1813" spans="1:7" x14ac:dyDescent="0.25">
      <c r="A1813" s="2" t="s">
        <v>2303</v>
      </c>
      <c r="B1813" s="2">
        <v>7.2</v>
      </c>
      <c r="E1813" s="4" t="s">
        <v>9965</v>
      </c>
      <c r="F1813">
        <v>7.1</v>
      </c>
      <c r="G1813" s="10">
        <v>2.2563750540258851E-4</v>
      </c>
    </row>
    <row r="1814" spans="1:7" x14ac:dyDescent="0.25">
      <c r="A1814" s="2" t="s">
        <v>3339</v>
      </c>
      <c r="B1814" s="2">
        <v>7.1</v>
      </c>
      <c r="E1814" s="4" t="s">
        <v>7952</v>
      </c>
      <c r="F1814">
        <v>4.0999999999999996</v>
      </c>
      <c r="G1814" s="10">
        <v>2.6059542877482052E-4</v>
      </c>
    </row>
    <row r="1815" spans="1:7" x14ac:dyDescent="0.25">
      <c r="A1815" s="2" t="s">
        <v>5533</v>
      </c>
      <c r="B1815" s="2">
        <v>4.5</v>
      </c>
      <c r="E1815" s="4" t="s">
        <v>12104</v>
      </c>
      <c r="F1815">
        <v>6.7</v>
      </c>
      <c r="G1815" s="10">
        <v>2.1292553326723141E-4</v>
      </c>
    </row>
    <row r="1816" spans="1:7" x14ac:dyDescent="0.25">
      <c r="A1816" s="2" t="s">
        <v>2105</v>
      </c>
      <c r="B1816" s="2">
        <v>5.7</v>
      </c>
      <c r="E1816" s="4" t="s">
        <v>13122</v>
      </c>
      <c r="F1816">
        <v>5.8</v>
      </c>
      <c r="G1816" s="10">
        <v>1.8432359596267793E-4</v>
      </c>
    </row>
    <row r="1817" spans="1:7" x14ac:dyDescent="0.25">
      <c r="A1817" s="2" t="s">
        <v>5538</v>
      </c>
      <c r="B1817" s="2">
        <v>6</v>
      </c>
      <c r="E1817" s="4" t="s">
        <v>1152</v>
      </c>
      <c r="F1817">
        <v>8.2000000000000011</v>
      </c>
      <c r="G1817" s="10">
        <v>2.0847634301985646E-3</v>
      </c>
    </row>
    <row r="1818" spans="1:7" x14ac:dyDescent="0.25">
      <c r="A1818" s="2" t="s">
        <v>3179</v>
      </c>
      <c r="B1818" s="2">
        <v>6.4</v>
      </c>
      <c r="E1818" s="4" t="s">
        <v>10578</v>
      </c>
      <c r="F1818">
        <v>7.2</v>
      </c>
      <c r="G1818" s="10">
        <v>2.2881549843642779E-4</v>
      </c>
    </row>
    <row r="1819" spans="1:7" x14ac:dyDescent="0.25">
      <c r="A1819" s="2" t="s">
        <v>2657</v>
      </c>
      <c r="B1819" s="2">
        <v>5.2</v>
      </c>
      <c r="E1819" s="4" t="s">
        <v>8401</v>
      </c>
      <c r="F1819">
        <v>6.8</v>
      </c>
      <c r="G1819" s="10">
        <v>2.1610352630107069E-4</v>
      </c>
    </row>
    <row r="1820" spans="1:7" x14ac:dyDescent="0.25">
      <c r="A1820" s="2" t="s">
        <v>5545</v>
      </c>
      <c r="B1820" s="2">
        <v>4.3</v>
      </c>
      <c r="E1820" s="4" t="s">
        <v>13515</v>
      </c>
      <c r="F1820">
        <v>2.5</v>
      </c>
      <c r="G1820" s="10">
        <v>7.9449825845981869E-5</v>
      </c>
    </row>
    <row r="1821" spans="1:7" x14ac:dyDescent="0.25">
      <c r="A1821" s="2" t="s">
        <v>5549</v>
      </c>
      <c r="B1821" s="2">
        <v>6.1</v>
      </c>
      <c r="E1821" s="4" t="s">
        <v>9695</v>
      </c>
      <c r="F1821">
        <v>6.3</v>
      </c>
      <c r="G1821" s="10">
        <v>2.0021356113187431E-4</v>
      </c>
    </row>
    <row r="1822" spans="1:7" x14ac:dyDescent="0.25">
      <c r="A1822" s="2" t="s">
        <v>5551</v>
      </c>
      <c r="B1822" s="2">
        <v>6.3</v>
      </c>
      <c r="E1822" s="4" t="s">
        <v>5909</v>
      </c>
      <c r="F1822">
        <v>5.0500000000000007</v>
      </c>
      <c r="G1822" s="10">
        <v>3.2097729641776681E-4</v>
      </c>
    </row>
    <row r="1823" spans="1:7" x14ac:dyDescent="0.25">
      <c r="A1823" s="2" t="s">
        <v>2520</v>
      </c>
      <c r="B1823" s="2">
        <v>6.8</v>
      </c>
      <c r="E1823" s="4" t="s">
        <v>8860</v>
      </c>
      <c r="F1823">
        <v>6.2</v>
      </c>
      <c r="G1823" s="10">
        <v>1.9703556809803503E-4</v>
      </c>
    </row>
    <row r="1824" spans="1:7" x14ac:dyDescent="0.25">
      <c r="A1824" s="2" t="s">
        <v>2612</v>
      </c>
      <c r="B1824" s="2">
        <v>4</v>
      </c>
      <c r="E1824" s="4" t="s">
        <v>1033</v>
      </c>
      <c r="F1824">
        <v>4.9166666666666661</v>
      </c>
      <c r="G1824" s="10">
        <v>9.3750794498258596E-4</v>
      </c>
    </row>
    <row r="1825" spans="1:7" x14ac:dyDescent="0.25">
      <c r="A1825" s="2" t="s">
        <v>5559</v>
      </c>
      <c r="B1825" s="2">
        <v>5.2</v>
      </c>
      <c r="E1825" s="4" t="s">
        <v>10559</v>
      </c>
      <c r="F1825">
        <v>8.5</v>
      </c>
      <c r="G1825" s="10">
        <v>2.7012940787633836E-4</v>
      </c>
    </row>
    <row r="1826" spans="1:7" x14ac:dyDescent="0.25">
      <c r="A1826" s="2" t="s">
        <v>1586</v>
      </c>
      <c r="B1826" s="2">
        <v>6.5</v>
      </c>
      <c r="E1826" s="4" t="s">
        <v>11322</v>
      </c>
      <c r="F1826">
        <v>8.1999999999999993</v>
      </c>
      <c r="G1826" s="10">
        <v>2.6059542877482052E-4</v>
      </c>
    </row>
    <row r="1827" spans="1:7" x14ac:dyDescent="0.25">
      <c r="A1827" s="2" t="s">
        <v>5566</v>
      </c>
      <c r="B1827" s="2">
        <v>7.5</v>
      </c>
      <c r="E1827" s="4" t="s">
        <v>8795</v>
      </c>
      <c r="F1827">
        <v>6.3</v>
      </c>
      <c r="G1827" s="10">
        <v>2.0021356113187431E-4</v>
      </c>
    </row>
    <row r="1828" spans="1:7" x14ac:dyDescent="0.25">
      <c r="A1828" s="2" t="s">
        <v>2063</v>
      </c>
      <c r="B1828" s="2">
        <v>7.1</v>
      </c>
      <c r="E1828" s="4" t="s">
        <v>10039</v>
      </c>
      <c r="F1828">
        <v>8.4</v>
      </c>
      <c r="G1828" s="10">
        <v>2.6695141484249908E-4</v>
      </c>
    </row>
    <row r="1829" spans="1:7" x14ac:dyDescent="0.25">
      <c r="A1829" s="2" t="s">
        <v>834</v>
      </c>
      <c r="B1829" s="2">
        <v>6.9</v>
      </c>
      <c r="E1829" s="4" t="s">
        <v>8836</v>
      </c>
      <c r="F1829">
        <v>6.2</v>
      </c>
      <c r="G1829" s="10">
        <v>1.9703556809803503E-4</v>
      </c>
    </row>
    <row r="1830" spans="1:7" x14ac:dyDescent="0.25">
      <c r="A1830" s="2" t="s">
        <v>1990</v>
      </c>
      <c r="B1830" s="2">
        <v>8</v>
      </c>
      <c r="E1830" s="4" t="s">
        <v>12729</v>
      </c>
      <c r="F1830">
        <v>7.1</v>
      </c>
      <c r="G1830" s="10">
        <v>2.2563750540258851E-4</v>
      </c>
    </row>
    <row r="1831" spans="1:7" x14ac:dyDescent="0.25">
      <c r="A1831" s="2" t="s">
        <v>2336</v>
      </c>
      <c r="B1831" s="2">
        <v>8.1999999999999993</v>
      </c>
      <c r="E1831" s="4" t="s">
        <v>11792</v>
      </c>
      <c r="F1831">
        <v>7.8</v>
      </c>
      <c r="G1831" s="10">
        <v>2.4788345663946345E-4</v>
      </c>
    </row>
    <row r="1832" spans="1:7" x14ac:dyDescent="0.25">
      <c r="A1832" s="2" t="s">
        <v>521</v>
      </c>
      <c r="B1832" s="2">
        <v>6.4</v>
      </c>
      <c r="E1832" s="4" t="s">
        <v>12772</v>
      </c>
      <c r="F1832">
        <v>6.4</v>
      </c>
      <c r="G1832" s="10">
        <v>2.0339155416571359E-4</v>
      </c>
    </row>
    <row r="1833" spans="1:7" x14ac:dyDescent="0.25">
      <c r="A1833" s="2" t="s">
        <v>3083</v>
      </c>
      <c r="B1833" s="2">
        <v>7.9</v>
      </c>
      <c r="E1833" s="4" t="s">
        <v>4699</v>
      </c>
      <c r="F1833">
        <v>5.3</v>
      </c>
      <c r="G1833" s="10">
        <v>3.3686726158696311E-4</v>
      </c>
    </row>
    <row r="1834" spans="1:7" x14ac:dyDescent="0.25">
      <c r="A1834" s="2" t="s">
        <v>5582</v>
      </c>
      <c r="B1834" s="2">
        <v>6.7</v>
      </c>
      <c r="E1834" s="4" t="s">
        <v>7796</v>
      </c>
      <c r="F1834">
        <v>6.5333333333333341</v>
      </c>
      <c r="G1834" s="10">
        <v>6.2288663463249793E-4</v>
      </c>
    </row>
    <row r="1835" spans="1:7" x14ac:dyDescent="0.25">
      <c r="A1835" s="2" t="s">
        <v>1471</v>
      </c>
      <c r="B1835" s="2">
        <v>6.1</v>
      </c>
      <c r="E1835" s="4" t="s">
        <v>10279</v>
      </c>
      <c r="F1835">
        <v>6.9499999999999993</v>
      </c>
      <c r="G1835" s="10">
        <v>4.4174103170365917E-4</v>
      </c>
    </row>
    <row r="1836" spans="1:7" x14ac:dyDescent="0.25">
      <c r="A1836" s="2" t="s">
        <v>270</v>
      </c>
      <c r="B1836" s="2">
        <v>8.9</v>
      </c>
      <c r="E1836" s="4" t="s">
        <v>12664</v>
      </c>
      <c r="F1836">
        <v>6.2</v>
      </c>
      <c r="G1836" s="10">
        <v>1.9703556809803503E-4</v>
      </c>
    </row>
    <row r="1837" spans="1:7" x14ac:dyDescent="0.25">
      <c r="A1837" s="2" t="s">
        <v>2192</v>
      </c>
      <c r="B1837" s="2">
        <v>8.1</v>
      </c>
      <c r="E1837" s="4" t="s">
        <v>2140</v>
      </c>
      <c r="F1837">
        <v>6.625</v>
      </c>
      <c r="G1837" s="10">
        <v>8.4216815396740785E-4</v>
      </c>
    </row>
    <row r="1838" spans="1:7" x14ac:dyDescent="0.25">
      <c r="A1838" s="2" t="s">
        <v>745</v>
      </c>
      <c r="B1838" s="2">
        <v>6.2</v>
      </c>
      <c r="E1838" s="4" t="s">
        <v>12937</v>
      </c>
      <c r="F1838">
        <v>5.2</v>
      </c>
      <c r="G1838" s="10">
        <v>1.652556377596423E-4</v>
      </c>
    </row>
    <row r="1839" spans="1:7" x14ac:dyDescent="0.25">
      <c r="A1839" s="2" t="s">
        <v>1033</v>
      </c>
      <c r="B1839" s="2">
        <v>4.9000000000000004</v>
      </c>
      <c r="E1839" s="4" t="s">
        <v>13691</v>
      </c>
      <c r="F1839">
        <v>6.3</v>
      </c>
      <c r="G1839" s="10">
        <v>2.0021356113187431E-4</v>
      </c>
    </row>
    <row r="1840" spans="1:7" x14ac:dyDescent="0.25">
      <c r="A1840" s="2" t="s">
        <v>5596</v>
      </c>
      <c r="B1840" s="2">
        <v>5.4</v>
      </c>
      <c r="E1840" s="4" t="s">
        <v>3135</v>
      </c>
      <c r="F1840">
        <v>6.75</v>
      </c>
      <c r="G1840" s="10">
        <v>8.580581191366042E-4</v>
      </c>
    </row>
    <row r="1841" spans="1:7" x14ac:dyDescent="0.25">
      <c r="A1841" s="2" t="s">
        <v>4639</v>
      </c>
      <c r="B1841" s="2">
        <v>5.8</v>
      </c>
      <c r="E1841" s="4" t="s">
        <v>13281</v>
      </c>
      <c r="F1841">
        <v>5.0999999999999996</v>
      </c>
      <c r="G1841" s="10">
        <v>1.6207764472580299E-4</v>
      </c>
    </row>
    <row r="1842" spans="1:7" x14ac:dyDescent="0.25">
      <c r="A1842" s="2" t="s">
        <v>5604</v>
      </c>
      <c r="B1842" s="2">
        <v>4.7</v>
      </c>
      <c r="E1842" s="4" t="s">
        <v>8499</v>
      </c>
      <c r="F1842">
        <v>6.4</v>
      </c>
      <c r="G1842" s="10">
        <v>2.0339155416571359E-4</v>
      </c>
    </row>
    <row r="1843" spans="1:7" x14ac:dyDescent="0.25">
      <c r="A1843" s="2" t="s">
        <v>3601</v>
      </c>
      <c r="B1843" s="2">
        <v>6</v>
      </c>
      <c r="E1843" s="4" t="s">
        <v>9848</v>
      </c>
      <c r="F1843">
        <v>7.4</v>
      </c>
      <c r="G1843" s="10">
        <v>2.3517148450410635E-4</v>
      </c>
    </row>
    <row r="1844" spans="1:7" x14ac:dyDescent="0.25">
      <c r="A1844" s="2" t="s">
        <v>393</v>
      </c>
      <c r="B1844" s="2">
        <v>7</v>
      </c>
      <c r="E1844" s="4" t="s">
        <v>12084</v>
      </c>
      <c r="F1844">
        <v>6.7</v>
      </c>
      <c r="G1844" s="10">
        <v>2.1292553326723141E-4</v>
      </c>
    </row>
    <row r="1845" spans="1:7" x14ac:dyDescent="0.25">
      <c r="A1845" s="2" t="s">
        <v>5612</v>
      </c>
      <c r="B1845" s="2">
        <v>6</v>
      </c>
      <c r="E1845" s="4" t="s">
        <v>11462</v>
      </c>
      <c r="F1845">
        <v>7.1</v>
      </c>
      <c r="G1845" s="10">
        <v>2.2563750540258851E-4</v>
      </c>
    </row>
    <row r="1846" spans="1:7" x14ac:dyDescent="0.25">
      <c r="A1846" s="2" t="s">
        <v>1463</v>
      </c>
      <c r="B1846" s="2">
        <v>7.9</v>
      </c>
      <c r="E1846" s="4" t="s">
        <v>12385</v>
      </c>
      <c r="F1846">
        <v>6.9</v>
      </c>
      <c r="G1846" s="10">
        <v>2.1928151933490997E-4</v>
      </c>
    </row>
    <row r="1847" spans="1:7" x14ac:dyDescent="0.25">
      <c r="A1847" s="2" t="s">
        <v>4317</v>
      </c>
      <c r="B1847" s="2">
        <v>8.1</v>
      </c>
      <c r="E1847" s="4" t="s">
        <v>3734</v>
      </c>
      <c r="F1847">
        <v>5.2666666666666666</v>
      </c>
      <c r="G1847" s="10">
        <v>5.0212289934660535E-4</v>
      </c>
    </row>
    <row r="1848" spans="1:7" x14ac:dyDescent="0.25">
      <c r="A1848" s="2" t="s">
        <v>894</v>
      </c>
      <c r="B1848" s="2">
        <v>6.2</v>
      </c>
      <c r="E1848" s="4" t="s">
        <v>5215</v>
      </c>
      <c r="F1848">
        <v>4.9000000000000004</v>
      </c>
      <c r="G1848" s="10">
        <v>1.5572165865812448E-4</v>
      </c>
    </row>
    <row r="1849" spans="1:7" x14ac:dyDescent="0.25">
      <c r="A1849" s="2" t="s">
        <v>5622</v>
      </c>
      <c r="B1849" s="2">
        <v>6.7</v>
      </c>
      <c r="E1849" s="4" t="s">
        <v>11896</v>
      </c>
      <c r="F1849">
        <v>6.4</v>
      </c>
      <c r="G1849" s="10">
        <v>2.0339155416571359E-4</v>
      </c>
    </row>
    <row r="1850" spans="1:7" x14ac:dyDescent="0.25">
      <c r="A1850" s="2" t="s">
        <v>4609</v>
      </c>
      <c r="B1850" s="2">
        <v>7.3</v>
      </c>
      <c r="E1850" s="4" t="s">
        <v>10531</v>
      </c>
      <c r="F1850">
        <v>6.4</v>
      </c>
      <c r="G1850" s="10">
        <v>2.0339155416571359E-4</v>
      </c>
    </row>
    <row r="1851" spans="1:7" x14ac:dyDescent="0.25">
      <c r="A1851" s="2" t="s">
        <v>5627</v>
      </c>
      <c r="B1851" s="2">
        <v>4.5999999999999996</v>
      </c>
      <c r="E1851" s="4" t="s">
        <v>1348</v>
      </c>
      <c r="F1851">
        <v>5.7466666666666661</v>
      </c>
      <c r="G1851" s="10">
        <v>2.7394299951694545E-3</v>
      </c>
    </row>
    <row r="1852" spans="1:7" x14ac:dyDescent="0.25">
      <c r="A1852" s="2" t="s">
        <v>3175</v>
      </c>
      <c r="B1852" s="2">
        <v>6.1</v>
      </c>
      <c r="E1852" s="4" t="s">
        <v>4923</v>
      </c>
      <c r="F1852">
        <v>7.15</v>
      </c>
      <c r="G1852" s="10">
        <v>4.544530038390163E-4</v>
      </c>
    </row>
    <row r="1853" spans="1:7" x14ac:dyDescent="0.25">
      <c r="A1853" s="2" t="s">
        <v>1735</v>
      </c>
      <c r="B1853" s="2">
        <v>6.2</v>
      </c>
      <c r="E1853" s="4" t="s">
        <v>7454</v>
      </c>
      <c r="F1853">
        <v>6.5</v>
      </c>
      <c r="G1853" s="10">
        <v>4.1313909439910575E-4</v>
      </c>
    </row>
    <row r="1854" spans="1:7" x14ac:dyDescent="0.25">
      <c r="A1854" s="2" t="s">
        <v>3666</v>
      </c>
      <c r="B1854" s="2">
        <v>7.8</v>
      </c>
      <c r="E1854" s="4" t="s">
        <v>12795</v>
      </c>
      <c r="F1854">
        <v>5.6</v>
      </c>
      <c r="G1854" s="10">
        <v>1.7796760989499937E-4</v>
      </c>
    </row>
    <row r="1855" spans="1:7" x14ac:dyDescent="0.25">
      <c r="A1855" s="2" t="s">
        <v>2185</v>
      </c>
      <c r="B1855" s="2">
        <v>6.1</v>
      </c>
      <c r="E1855" s="4" t="s">
        <v>12225</v>
      </c>
      <c r="F1855">
        <v>6.5</v>
      </c>
      <c r="G1855" s="10">
        <v>2.0656954719955287E-4</v>
      </c>
    </row>
    <row r="1856" spans="1:7" x14ac:dyDescent="0.25">
      <c r="A1856" s="2" t="s">
        <v>715</v>
      </c>
      <c r="B1856" s="2">
        <v>7.6</v>
      </c>
      <c r="E1856" s="4" t="s">
        <v>427</v>
      </c>
      <c r="F1856">
        <v>7.8</v>
      </c>
      <c r="G1856" s="10">
        <v>2.4788345663946345E-4</v>
      </c>
    </row>
    <row r="1857" spans="1:7" x14ac:dyDescent="0.25">
      <c r="A1857" s="2" t="s">
        <v>3378</v>
      </c>
      <c r="B1857" s="2">
        <v>5.8</v>
      </c>
      <c r="E1857" s="4" t="s">
        <v>5260</v>
      </c>
      <c r="F1857">
        <v>7.6</v>
      </c>
      <c r="G1857" s="10">
        <v>9.6610988228713955E-4</v>
      </c>
    </row>
    <row r="1858" spans="1:7" x14ac:dyDescent="0.25">
      <c r="A1858" s="2" t="s">
        <v>4368</v>
      </c>
      <c r="B1858" s="2">
        <v>6.5</v>
      </c>
      <c r="E1858" s="4" t="s">
        <v>11884</v>
      </c>
      <c r="F1858">
        <v>7.3</v>
      </c>
      <c r="G1858" s="10">
        <v>2.3199349147026704E-4</v>
      </c>
    </row>
    <row r="1859" spans="1:7" x14ac:dyDescent="0.25">
      <c r="A1859" s="2" t="s">
        <v>5649</v>
      </c>
      <c r="B1859" s="2">
        <v>7.2</v>
      </c>
      <c r="E1859" s="4" t="s">
        <v>5884</v>
      </c>
      <c r="F1859">
        <v>4.7333333333333334</v>
      </c>
      <c r="G1859" s="10">
        <v>4.5127501080517702E-4</v>
      </c>
    </row>
    <row r="1860" spans="1:7" x14ac:dyDescent="0.25">
      <c r="A1860" s="2" t="s">
        <v>91</v>
      </c>
      <c r="B1860" s="2">
        <v>7.8</v>
      </c>
      <c r="E1860" s="4" t="s">
        <v>11975</v>
      </c>
      <c r="F1860">
        <v>4.7</v>
      </c>
      <c r="G1860" s="10">
        <v>1.4936567259044592E-4</v>
      </c>
    </row>
    <row r="1861" spans="1:7" x14ac:dyDescent="0.25">
      <c r="A1861" s="2" t="s">
        <v>5653</v>
      </c>
      <c r="B1861" s="2">
        <v>4.7</v>
      </c>
      <c r="E1861" s="4" t="s">
        <v>10866</v>
      </c>
      <c r="F1861">
        <v>7.8</v>
      </c>
      <c r="G1861" s="10">
        <v>9.915338265578538E-4</v>
      </c>
    </row>
    <row r="1862" spans="1:7" x14ac:dyDescent="0.25">
      <c r="A1862" s="2" t="s">
        <v>5656</v>
      </c>
      <c r="B1862" s="2">
        <v>6.8</v>
      </c>
      <c r="E1862" s="4" t="s">
        <v>3385</v>
      </c>
      <c r="F1862">
        <v>7.6333333333333337</v>
      </c>
      <c r="G1862" s="10">
        <v>7.2776040474919405E-4</v>
      </c>
    </row>
    <row r="1863" spans="1:7" x14ac:dyDescent="0.25">
      <c r="A1863" s="2" t="s">
        <v>5658</v>
      </c>
      <c r="B1863" s="2">
        <v>5.9</v>
      </c>
      <c r="E1863" s="4" t="s">
        <v>715</v>
      </c>
      <c r="F1863">
        <v>6.8249999999999993</v>
      </c>
      <c r="G1863" s="10">
        <v>2.602776294714366E-3</v>
      </c>
    </row>
    <row r="1864" spans="1:7" x14ac:dyDescent="0.25">
      <c r="A1864" s="2" t="s">
        <v>1143</v>
      </c>
      <c r="B1864" s="2">
        <v>7.2</v>
      </c>
      <c r="E1864" s="4" t="s">
        <v>12538</v>
      </c>
      <c r="F1864">
        <v>7.2</v>
      </c>
      <c r="G1864" s="10">
        <v>2.2881549843642779E-4</v>
      </c>
    </row>
    <row r="1865" spans="1:7" x14ac:dyDescent="0.25">
      <c r="A1865" s="2" t="s">
        <v>336</v>
      </c>
      <c r="B1865" s="2">
        <v>8.6999999999999993</v>
      </c>
      <c r="E1865" s="4" t="s">
        <v>1494</v>
      </c>
      <c r="F1865">
        <v>6.9</v>
      </c>
      <c r="G1865" s="10">
        <v>2.1928151933490997E-4</v>
      </c>
    </row>
    <row r="1866" spans="1:7" x14ac:dyDescent="0.25">
      <c r="A1866" s="2" t="s">
        <v>2738</v>
      </c>
      <c r="B1866" s="2">
        <v>5</v>
      </c>
      <c r="E1866" s="4" t="s">
        <v>5409</v>
      </c>
      <c r="F1866">
        <v>7.25</v>
      </c>
      <c r="G1866" s="10">
        <v>4.6080898990669486E-4</v>
      </c>
    </row>
    <row r="1867" spans="1:7" x14ac:dyDescent="0.25">
      <c r="A1867" s="2" t="s">
        <v>4315</v>
      </c>
      <c r="B1867" s="2">
        <v>6.6</v>
      </c>
      <c r="E1867" s="4" t="s">
        <v>5736</v>
      </c>
      <c r="F1867">
        <v>6.5400000000000009</v>
      </c>
      <c r="G1867" s="10">
        <v>1.0392037220654429E-3</v>
      </c>
    </row>
    <row r="1868" spans="1:7" x14ac:dyDescent="0.25">
      <c r="A1868" s="2" t="s">
        <v>1463</v>
      </c>
      <c r="B1868" s="2">
        <v>8.3000000000000007</v>
      </c>
      <c r="E1868" s="4" t="s">
        <v>10167</v>
      </c>
      <c r="F1868">
        <v>7.3</v>
      </c>
      <c r="G1868" s="10">
        <v>4.6398698294053409E-4</v>
      </c>
    </row>
    <row r="1869" spans="1:7" x14ac:dyDescent="0.25">
      <c r="A1869" s="2" t="s">
        <v>3094</v>
      </c>
      <c r="B1869" s="2">
        <v>6.7</v>
      </c>
      <c r="E1869" s="4" t="s">
        <v>5164</v>
      </c>
      <c r="F1869">
        <v>7.3</v>
      </c>
      <c r="G1869" s="10">
        <v>2.3199349147026704E-4</v>
      </c>
    </row>
    <row r="1870" spans="1:7" x14ac:dyDescent="0.25">
      <c r="A1870" s="2" t="s">
        <v>5670</v>
      </c>
      <c r="B1870" s="2">
        <v>7.8</v>
      </c>
      <c r="E1870" s="4" t="s">
        <v>5814</v>
      </c>
      <c r="F1870">
        <v>6.3999999999999995</v>
      </c>
      <c r="G1870" s="10">
        <v>6.101746624971407E-4</v>
      </c>
    </row>
    <row r="1871" spans="1:7" x14ac:dyDescent="0.25">
      <c r="A1871" s="2" t="s">
        <v>2419</v>
      </c>
      <c r="B1871" s="2">
        <v>6.5</v>
      </c>
      <c r="E1871" s="4" t="s">
        <v>8807</v>
      </c>
      <c r="F1871">
        <v>7.15</v>
      </c>
      <c r="G1871" s="10">
        <v>4.544530038390163E-4</v>
      </c>
    </row>
    <row r="1872" spans="1:7" x14ac:dyDescent="0.25">
      <c r="A1872" s="2" t="s">
        <v>182</v>
      </c>
      <c r="B1872" s="2">
        <v>6.1</v>
      </c>
      <c r="E1872" s="4" t="s">
        <v>3359</v>
      </c>
      <c r="F1872">
        <v>6.6599999999999993</v>
      </c>
      <c r="G1872" s="10">
        <v>1.0582716802684784E-3</v>
      </c>
    </row>
    <row r="1873" spans="1:7" x14ac:dyDescent="0.25">
      <c r="A1873" s="2" t="s">
        <v>4294</v>
      </c>
      <c r="B1873" s="2">
        <v>8.1</v>
      </c>
      <c r="E1873" s="4" t="s">
        <v>3027</v>
      </c>
      <c r="F1873">
        <v>6.6</v>
      </c>
      <c r="G1873" s="10">
        <v>1.0487377011669608E-3</v>
      </c>
    </row>
    <row r="1874" spans="1:7" x14ac:dyDescent="0.25">
      <c r="A1874" s="2" t="s">
        <v>5678</v>
      </c>
      <c r="B1874" s="2">
        <v>5.2</v>
      </c>
      <c r="E1874" s="4" t="s">
        <v>5457</v>
      </c>
      <c r="F1874">
        <v>7.3272727272727272</v>
      </c>
      <c r="G1874" s="10">
        <v>2.5614623852744552E-3</v>
      </c>
    </row>
    <row r="1875" spans="1:7" x14ac:dyDescent="0.25">
      <c r="A1875" s="2" t="s">
        <v>5681</v>
      </c>
      <c r="B1875" s="2">
        <v>5.6</v>
      </c>
      <c r="E1875" s="4" t="s">
        <v>3218</v>
      </c>
      <c r="F1875">
        <v>6.5333333333333341</v>
      </c>
      <c r="G1875" s="10">
        <v>6.2288663463249793E-4</v>
      </c>
    </row>
    <row r="1876" spans="1:7" x14ac:dyDescent="0.25">
      <c r="A1876" s="2" t="s">
        <v>4130</v>
      </c>
      <c r="B1876" s="2">
        <v>5.8</v>
      </c>
      <c r="E1876" s="4" t="s">
        <v>4744</v>
      </c>
      <c r="F1876">
        <v>8.4</v>
      </c>
      <c r="G1876" s="10">
        <v>2.6695141484249908E-4</v>
      </c>
    </row>
    <row r="1877" spans="1:7" x14ac:dyDescent="0.25">
      <c r="A1877" s="2" t="s">
        <v>3847</v>
      </c>
      <c r="B1877" s="2">
        <v>6.6</v>
      </c>
      <c r="E1877" s="4" t="s">
        <v>12986</v>
      </c>
      <c r="F1877">
        <v>6.3</v>
      </c>
      <c r="G1877" s="10">
        <v>2.0021356113187431E-4</v>
      </c>
    </row>
    <row r="1878" spans="1:7" x14ac:dyDescent="0.25">
      <c r="A1878" s="2" t="s">
        <v>5687</v>
      </c>
      <c r="B1878" s="2">
        <v>6.6</v>
      </c>
      <c r="E1878" s="4" t="s">
        <v>10812</v>
      </c>
      <c r="F1878">
        <v>6</v>
      </c>
      <c r="G1878" s="10">
        <v>1.906795820303565E-4</v>
      </c>
    </row>
    <row r="1879" spans="1:7" x14ac:dyDescent="0.25">
      <c r="A1879" s="2" t="s">
        <v>5689</v>
      </c>
      <c r="B1879" s="2">
        <v>5.5</v>
      </c>
      <c r="E1879" s="4" t="s">
        <v>12739</v>
      </c>
      <c r="F1879">
        <v>6.4</v>
      </c>
      <c r="G1879" s="10">
        <v>4.0678310833142719E-4</v>
      </c>
    </row>
    <row r="1880" spans="1:7" x14ac:dyDescent="0.25">
      <c r="A1880" s="2" t="s">
        <v>5692</v>
      </c>
      <c r="B1880" s="2">
        <v>5.5</v>
      </c>
      <c r="E1880" s="4" t="s">
        <v>4170</v>
      </c>
      <c r="F1880">
        <v>6.6333333333333329</v>
      </c>
      <c r="G1880" s="10">
        <v>6.3242061373401561E-4</v>
      </c>
    </row>
    <row r="1881" spans="1:7" x14ac:dyDescent="0.25">
      <c r="A1881" s="2" t="s">
        <v>2274</v>
      </c>
      <c r="B1881" s="2">
        <v>7</v>
      </c>
      <c r="E1881" s="4" t="s">
        <v>10340</v>
      </c>
      <c r="F1881">
        <v>6.2</v>
      </c>
      <c r="G1881" s="10">
        <v>1.9703556809803503E-4</v>
      </c>
    </row>
    <row r="1882" spans="1:7" x14ac:dyDescent="0.25">
      <c r="A1882" s="2" t="s">
        <v>801</v>
      </c>
      <c r="B1882" s="2">
        <v>6.5</v>
      </c>
      <c r="E1882" s="4" t="s">
        <v>6018</v>
      </c>
      <c r="F1882">
        <v>7.2</v>
      </c>
      <c r="G1882" s="10">
        <v>2.2881549843642779E-4</v>
      </c>
    </row>
    <row r="1883" spans="1:7" x14ac:dyDescent="0.25">
      <c r="A1883" s="2" t="s">
        <v>4111</v>
      </c>
      <c r="B1883" s="2">
        <v>5.8</v>
      </c>
      <c r="E1883" s="4" t="s">
        <v>9907</v>
      </c>
      <c r="F1883">
        <v>5.7</v>
      </c>
      <c r="G1883" s="10">
        <v>1.8114560292883868E-4</v>
      </c>
    </row>
    <row r="1884" spans="1:7" x14ac:dyDescent="0.25">
      <c r="A1884" s="2" t="s">
        <v>5701</v>
      </c>
      <c r="B1884" s="2">
        <v>5.6</v>
      </c>
      <c r="E1884" s="4" t="s">
        <v>10681</v>
      </c>
      <c r="F1884">
        <v>2.7</v>
      </c>
      <c r="G1884" s="10">
        <v>8.5805811913660431E-5</v>
      </c>
    </row>
    <row r="1885" spans="1:7" x14ac:dyDescent="0.25">
      <c r="A1885" s="2" t="s">
        <v>5705</v>
      </c>
      <c r="B1885" s="2">
        <v>5.6</v>
      </c>
      <c r="E1885" s="4" t="s">
        <v>7817</v>
      </c>
      <c r="F1885">
        <v>6.4</v>
      </c>
      <c r="G1885" s="10">
        <v>8.1356621666285437E-4</v>
      </c>
    </row>
    <row r="1886" spans="1:7" x14ac:dyDescent="0.25">
      <c r="A1886" s="2" t="s">
        <v>2185</v>
      </c>
      <c r="B1886" s="2">
        <v>5.8</v>
      </c>
      <c r="E1886" s="4" t="s">
        <v>6927</v>
      </c>
      <c r="F1886">
        <v>5.3</v>
      </c>
      <c r="G1886" s="10">
        <v>1.6843363079348155E-4</v>
      </c>
    </row>
    <row r="1887" spans="1:7" x14ac:dyDescent="0.25">
      <c r="A1887" s="2" t="s">
        <v>4025</v>
      </c>
      <c r="B1887" s="2">
        <v>7.6</v>
      </c>
      <c r="E1887" s="4" t="s">
        <v>7485</v>
      </c>
      <c r="F1887">
        <v>4.0999999999999996</v>
      </c>
      <c r="G1887" s="10">
        <v>1.3029771438741026E-4</v>
      </c>
    </row>
    <row r="1888" spans="1:7" x14ac:dyDescent="0.25">
      <c r="A1888" s="2" t="s">
        <v>3175</v>
      </c>
      <c r="B1888" s="2">
        <v>6.4</v>
      </c>
      <c r="E1888" s="4" t="s">
        <v>13671</v>
      </c>
      <c r="F1888">
        <v>7.7</v>
      </c>
      <c r="G1888" s="10">
        <v>2.4470546360562417E-4</v>
      </c>
    </row>
    <row r="1889" spans="1:7" x14ac:dyDescent="0.25">
      <c r="A1889" s="2" t="s">
        <v>5713</v>
      </c>
      <c r="B1889" s="2">
        <v>6.3</v>
      </c>
      <c r="E1889" s="4" t="s">
        <v>6870</v>
      </c>
      <c r="F1889">
        <v>6.4</v>
      </c>
      <c r="G1889" s="10">
        <v>2.0339155416571359E-4</v>
      </c>
    </row>
    <row r="1890" spans="1:7" x14ac:dyDescent="0.25">
      <c r="A1890" s="2" t="s">
        <v>5718</v>
      </c>
      <c r="B1890" s="2">
        <v>4.5999999999999996</v>
      </c>
      <c r="E1890" s="4" t="s">
        <v>133</v>
      </c>
      <c r="F1890">
        <v>7.0705882352941174</v>
      </c>
      <c r="G1890" s="10">
        <v>3.8199476266748082E-3</v>
      </c>
    </row>
    <row r="1891" spans="1:7" x14ac:dyDescent="0.25">
      <c r="A1891" s="2" t="s">
        <v>5723</v>
      </c>
      <c r="B1891" s="2">
        <v>6.5</v>
      </c>
      <c r="E1891" s="4" t="s">
        <v>5830</v>
      </c>
      <c r="F1891">
        <v>5.4</v>
      </c>
      <c r="G1891" s="10">
        <v>1.7161162382732086E-4</v>
      </c>
    </row>
    <row r="1892" spans="1:7" x14ac:dyDescent="0.25">
      <c r="A1892" s="2" t="s">
        <v>5725</v>
      </c>
      <c r="B1892" s="2">
        <v>7.5</v>
      </c>
      <c r="E1892" s="4" t="s">
        <v>9841</v>
      </c>
      <c r="F1892">
        <v>5.9</v>
      </c>
      <c r="G1892" s="10">
        <v>1.8750158899651721E-4</v>
      </c>
    </row>
    <row r="1893" spans="1:7" x14ac:dyDescent="0.25">
      <c r="A1893" s="2" t="s">
        <v>2972</v>
      </c>
      <c r="B1893" s="2">
        <v>7.5</v>
      </c>
      <c r="E1893" s="4" t="s">
        <v>11547</v>
      </c>
      <c r="F1893">
        <v>5.3</v>
      </c>
      <c r="G1893" s="10">
        <v>1.6843363079348155E-4</v>
      </c>
    </row>
    <row r="1894" spans="1:7" x14ac:dyDescent="0.25">
      <c r="A1894" s="2" t="s">
        <v>4639</v>
      </c>
      <c r="B1894" s="2">
        <v>5.3</v>
      </c>
      <c r="E1894" s="4" t="s">
        <v>11999</v>
      </c>
      <c r="F1894">
        <v>7.8</v>
      </c>
      <c r="G1894" s="10">
        <v>2.4788345663946345E-4</v>
      </c>
    </row>
    <row r="1895" spans="1:7" x14ac:dyDescent="0.25">
      <c r="A1895" s="2" t="s">
        <v>5736</v>
      </c>
      <c r="B1895" s="2">
        <v>7.5</v>
      </c>
      <c r="E1895" s="4" t="s">
        <v>2289</v>
      </c>
      <c r="F1895">
        <v>6.05</v>
      </c>
      <c r="G1895" s="10">
        <v>7.6907431418910444E-4</v>
      </c>
    </row>
    <row r="1896" spans="1:7" x14ac:dyDescent="0.25">
      <c r="A1896" s="2" t="s">
        <v>5741</v>
      </c>
      <c r="B1896" s="2">
        <v>3.3</v>
      </c>
      <c r="E1896" s="4" t="s">
        <v>344</v>
      </c>
      <c r="F1896">
        <v>5.7818181818181822</v>
      </c>
      <c r="G1896" s="10">
        <v>2.0212035695217788E-3</v>
      </c>
    </row>
    <row r="1897" spans="1:7" x14ac:dyDescent="0.25">
      <c r="A1897" s="2" t="s">
        <v>3336</v>
      </c>
      <c r="B1897" s="2">
        <v>5.7</v>
      </c>
      <c r="E1897" s="4" t="s">
        <v>6803</v>
      </c>
      <c r="F1897">
        <v>5</v>
      </c>
      <c r="G1897" s="10">
        <v>1.5889965169196374E-4</v>
      </c>
    </row>
    <row r="1898" spans="1:7" x14ac:dyDescent="0.25">
      <c r="A1898" s="2" t="s">
        <v>5750</v>
      </c>
      <c r="B1898" s="2">
        <v>3.5</v>
      </c>
      <c r="E1898" s="4" t="s">
        <v>10176</v>
      </c>
      <c r="F1898">
        <v>4.5</v>
      </c>
      <c r="G1898" s="10">
        <v>1.4300968652276736E-4</v>
      </c>
    </row>
    <row r="1899" spans="1:7" x14ac:dyDescent="0.25">
      <c r="A1899" s="2" t="s">
        <v>2077</v>
      </c>
      <c r="B1899" s="2">
        <v>9.3000000000000007</v>
      </c>
      <c r="E1899" s="4" t="s">
        <v>329</v>
      </c>
      <c r="F1899">
        <v>6.0500000000000007</v>
      </c>
      <c r="G1899" s="10">
        <v>7.6907431418910455E-4</v>
      </c>
    </row>
    <row r="1900" spans="1:7" x14ac:dyDescent="0.25">
      <c r="A1900" s="2" t="s">
        <v>3636</v>
      </c>
      <c r="B1900" s="2">
        <v>4.8</v>
      </c>
      <c r="E1900" s="4" t="s">
        <v>111</v>
      </c>
      <c r="F1900">
        <v>6.6</v>
      </c>
      <c r="G1900" s="10">
        <v>1.0487377011669608E-3</v>
      </c>
    </row>
    <row r="1901" spans="1:7" x14ac:dyDescent="0.25">
      <c r="A1901" s="2" t="s">
        <v>2217</v>
      </c>
      <c r="B1901" s="2">
        <v>6.9</v>
      </c>
      <c r="E1901" s="4" t="s">
        <v>12372</v>
      </c>
      <c r="F1901">
        <v>6.8</v>
      </c>
      <c r="G1901" s="10">
        <v>2.1610352630107069E-4</v>
      </c>
    </row>
    <row r="1902" spans="1:7" x14ac:dyDescent="0.25">
      <c r="A1902" s="2" t="s">
        <v>1329</v>
      </c>
      <c r="B1902" s="2">
        <v>6</v>
      </c>
      <c r="E1902" s="4" t="s">
        <v>643</v>
      </c>
      <c r="F1902">
        <v>5.94</v>
      </c>
      <c r="G1902" s="10">
        <v>9.4386393105026474E-4</v>
      </c>
    </row>
    <row r="1903" spans="1:7" x14ac:dyDescent="0.25">
      <c r="A1903" s="2" t="s">
        <v>5763</v>
      </c>
      <c r="B1903" s="2">
        <v>7.3</v>
      </c>
      <c r="E1903" s="4" t="s">
        <v>8425</v>
      </c>
      <c r="F1903">
        <v>4.5999999999999996</v>
      </c>
      <c r="G1903" s="10">
        <v>1.4618767955660664E-4</v>
      </c>
    </row>
    <row r="1904" spans="1:7" x14ac:dyDescent="0.25">
      <c r="A1904" s="2" t="s">
        <v>5765</v>
      </c>
      <c r="B1904" s="2">
        <v>6</v>
      </c>
      <c r="E1904" s="4" t="s">
        <v>2454</v>
      </c>
      <c r="F1904">
        <v>7.0181818181818185</v>
      </c>
      <c r="G1904" s="10">
        <v>2.4534106221239201E-3</v>
      </c>
    </row>
    <row r="1905" spans="1:7" x14ac:dyDescent="0.25">
      <c r="A1905" s="2" t="s">
        <v>5770</v>
      </c>
      <c r="B1905" s="2">
        <v>6.6</v>
      </c>
      <c r="E1905" s="4" t="s">
        <v>8663</v>
      </c>
      <c r="F1905">
        <v>6.1</v>
      </c>
      <c r="G1905" s="10">
        <v>1.9385757506419575E-4</v>
      </c>
    </row>
    <row r="1906" spans="1:7" x14ac:dyDescent="0.25">
      <c r="A1906" s="2" t="s">
        <v>2189</v>
      </c>
      <c r="B1906" s="2">
        <v>7.5</v>
      </c>
      <c r="E1906" s="4" t="s">
        <v>7478</v>
      </c>
      <c r="F1906">
        <v>5.5600000000000005</v>
      </c>
      <c r="G1906" s="10">
        <v>8.8348206340731856E-4</v>
      </c>
    </row>
    <row r="1907" spans="1:7" x14ac:dyDescent="0.25">
      <c r="A1907" s="2" t="s">
        <v>3144</v>
      </c>
      <c r="B1907" s="2">
        <v>6.9</v>
      </c>
      <c r="E1907" s="4" t="s">
        <v>11487</v>
      </c>
      <c r="F1907">
        <v>5.0999999999999996</v>
      </c>
      <c r="G1907" s="10">
        <v>1.6207764472580299E-4</v>
      </c>
    </row>
    <row r="1908" spans="1:7" x14ac:dyDescent="0.25">
      <c r="A1908" s="2" t="s">
        <v>5778</v>
      </c>
      <c r="B1908" s="2">
        <v>6.8</v>
      </c>
      <c r="E1908" s="4" t="s">
        <v>8904</v>
      </c>
      <c r="F1908">
        <v>4.5</v>
      </c>
      <c r="G1908" s="10">
        <v>1.4300968652276736E-4</v>
      </c>
    </row>
    <row r="1909" spans="1:7" x14ac:dyDescent="0.25">
      <c r="A1909" s="2" t="s">
        <v>5780</v>
      </c>
      <c r="B1909" s="2">
        <v>6.4</v>
      </c>
      <c r="E1909" s="4" t="s">
        <v>6852</v>
      </c>
      <c r="F1909">
        <v>6.8</v>
      </c>
      <c r="G1909" s="10">
        <v>6.4831057890321197E-4</v>
      </c>
    </row>
    <row r="1910" spans="1:7" x14ac:dyDescent="0.25">
      <c r="A1910" s="2" t="s">
        <v>5783</v>
      </c>
      <c r="B1910" s="2">
        <v>5.6</v>
      </c>
      <c r="E1910" s="4" t="s">
        <v>5382</v>
      </c>
      <c r="F1910">
        <v>6.5</v>
      </c>
      <c r="G1910" s="10">
        <v>2.0656954719955287E-4</v>
      </c>
    </row>
    <row r="1911" spans="1:7" x14ac:dyDescent="0.25">
      <c r="A1911" s="2" t="s">
        <v>5786</v>
      </c>
      <c r="B1911" s="2">
        <v>6.3</v>
      </c>
      <c r="E1911" s="4" t="s">
        <v>8671</v>
      </c>
      <c r="F1911">
        <v>5.9</v>
      </c>
      <c r="G1911" s="10">
        <v>1.8750158899651721E-4</v>
      </c>
    </row>
    <row r="1912" spans="1:7" x14ac:dyDescent="0.25">
      <c r="A1912" s="2" t="s">
        <v>4294</v>
      </c>
      <c r="B1912" s="2">
        <v>7.3</v>
      </c>
      <c r="E1912" s="4" t="s">
        <v>12668</v>
      </c>
      <c r="F1912">
        <v>2.8</v>
      </c>
      <c r="G1912" s="10">
        <v>8.8983804947499685E-5</v>
      </c>
    </row>
    <row r="1913" spans="1:7" x14ac:dyDescent="0.25">
      <c r="A1913" s="2" t="s">
        <v>5791</v>
      </c>
      <c r="B1913" s="2">
        <v>6.6</v>
      </c>
      <c r="E1913" s="4" t="s">
        <v>2982</v>
      </c>
      <c r="F1913">
        <v>4.7</v>
      </c>
      <c r="G1913" s="10">
        <v>1.4936567259044592E-4</v>
      </c>
    </row>
    <row r="1914" spans="1:7" x14ac:dyDescent="0.25">
      <c r="A1914" s="2" t="s">
        <v>5795</v>
      </c>
      <c r="B1914" s="2">
        <v>4.5999999999999996</v>
      </c>
      <c r="E1914" s="4" t="s">
        <v>9647</v>
      </c>
      <c r="F1914">
        <v>7.4</v>
      </c>
      <c r="G1914" s="10">
        <v>2.3517148450410635E-4</v>
      </c>
    </row>
    <row r="1915" spans="1:7" x14ac:dyDescent="0.25">
      <c r="A1915" s="2" t="s">
        <v>658</v>
      </c>
      <c r="B1915" s="2">
        <v>5.0999999999999996</v>
      </c>
      <c r="E1915" s="4" t="s">
        <v>10919</v>
      </c>
      <c r="F1915">
        <v>6.5</v>
      </c>
      <c r="G1915" s="10">
        <v>2.0656954719955287E-4</v>
      </c>
    </row>
    <row r="1916" spans="1:7" x14ac:dyDescent="0.25">
      <c r="A1916" s="2" t="s">
        <v>5803</v>
      </c>
      <c r="B1916" s="2">
        <v>5.6</v>
      </c>
      <c r="E1916" s="4" t="s">
        <v>12467</v>
      </c>
      <c r="F1916">
        <v>6.2</v>
      </c>
      <c r="G1916" s="10">
        <v>1.9703556809803503E-4</v>
      </c>
    </row>
    <row r="1917" spans="1:7" x14ac:dyDescent="0.25">
      <c r="A1917" s="2" t="s">
        <v>5805</v>
      </c>
      <c r="B1917" s="2">
        <v>5.3</v>
      </c>
      <c r="E1917" s="4" t="s">
        <v>1105</v>
      </c>
      <c r="F1917">
        <v>7.2</v>
      </c>
      <c r="G1917" s="10">
        <v>2.2881549843642779E-4</v>
      </c>
    </row>
    <row r="1918" spans="1:7" x14ac:dyDescent="0.25">
      <c r="A1918" s="2" t="s">
        <v>5810</v>
      </c>
      <c r="B1918" s="2">
        <v>7.5</v>
      </c>
      <c r="E1918" s="4" t="s">
        <v>10878</v>
      </c>
      <c r="F1918">
        <v>6.8</v>
      </c>
      <c r="G1918" s="10">
        <v>2.1610352630107069E-4</v>
      </c>
    </row>
    <row r="1919" spans="1:7" x14ac:dyDescent="0.25">
      <c r="A1919" s="2" t="s">
        <v>5814</v>
      </c>
      <c r="B1919" s="2">
        <v>5.6</v>
      </c>
      <c r="E1919" s="4" t="s">
        <v>11563</v>
      </c>
      <c r="F1919">
        <v>7.2</v>
      </c>
      <c r="G1919" s="10">
        <v>2.2881549843642779E-4</v>
      </c>
    </row>
    <row r="1920" spans="1:7" x14ac:dyDescent="0.25">
      <c r="A1920" s="2" t="s">
        <v>5817</v>
      </c>
      <c r="B1920" s="2">
        <v>5.9</v>
      </c>
      <c r="E1920" s="4" t="s">
        <v>12144</v>
      </c>
      <c r="F1920">
        <v>7.25</v>
      </c>
      <c r="G1920" s="10">
        <v>4.6080898990669486E-4</v>
      </c>
    </row>
    <row r="1921" spans="1:7" x14ac:dyDescent="0.25">
      <c r="A1921" s="2" t="s">
        <v>5821</v>
      </c>
      <c r="B1921" s="2">
        <v>4.7</v>
      </c>
      <c r="E1921" s="4" t="s">
        <v>12720</v>
      </c>
      <c r="F1921">
        <v>5.2</v>
      </c>
      <c r="G1921" s="10">
        <v>1.652556377596423E-4</v>
      </c>
    </row>
    <row r="1922" spans="1:7" x14ac:dyDescent="0.25">
      <c r="A1922" s="2" t="s">
        <v>3854</v>
      </c>
      <c r="B1922" s="2">
        <v>4.8</v>
      </c>
      <c r="E1922" s="4" t="s">
        <v>7159</v>
      </c>
      <c r="F1922">
        <v>5.15</v>
      </c>
      <c r="G1922" s="10">
        <v>3.2733328248544532E-4</v>
      </c>
    </row>
    <row r="1923" spans="1:7" x14ac:dyDescent="0.25">
      <c r="A1923" s="2" t="s">
        <v>4486</v>
      </c>
      <c r="B1923" s="2">
        <v>6.8</v>
      </c>
      <c r="E1923" s="4" t="s">
        <v>12705</v>
      </c>
      <c r="F1923">
        <v>5.6</v>
      </c>
      <c r="G1923" s="10">
        <v>1.7796760989499937E-4</v>
      </c>
    </row>
    <row r="1924" spans="1:7" x14ac:dyDescent="0.25">
      <c r="A1924" s="2" t="s">
        <v>5830</v>
      </c>
      <c r="B1924" s="2">
        <v>5.4</v>
      </c>
      <c r="E1924" s="4" t="s">
        <v>7295</v>
      </c>
      <c r="F1924">
        <v>4.3999999999999995</v>
      </c>
      <c r="G1924" s="10">
        <v>4.1949508046678426E-4</v>
      </c>
    </row>
    <row r="1925" spans="1:7" x14ac:dyDescent="0.25">
      <c r="A1925" s="2" t="s">
        <v>5834</v>
      </c>
      <c r="B1925" s="2">
        <v>5.0999999999999996</v>
      </c>
      <c r="E1925" s="4" t="s">
        <v>12494</v>
      </c>
      <c r="F1925">
        <v>7.9</v>
      </c>
      <c r="G1925" s="10">
        <v>2.5106144967330273E-4</v>
      </c>
    </row>
    <row r="1926" spans="1:7" x14ac:dyDescent="0.25">
      <c r="A1926" s="2" t="s">
        <v>3147</v>
      </c>
      <c r="B1926" s="2">
        <v>7</v>
      </c>
      <c r="E1926" s="4" t="s">
        <v>10723</v>
      </c>
      <c r="F1926">
        <v>6.3</v>
      </c>
      <c r="G1926" s="10">
        <v>2.0021356113187431E-4</v>
      </c>
    </row>
    <row r="1927" spans="1:7" x14ac:dyDescent="0.25">
      <c r="A1927" s="2" t="s">
        <v>2947</v>
      </c>
      <c r="B1927" s="2">
        <v>6.7</v>
      </c>
      <c r="E1927" s="4" t="s">
        <v>2675</v>
      </c>
      <c r="F1927">
        <v>6.8</v>
      </c>
      <c r="G1927" s="10">
        <v>2.1610352630107069E-4</v>
      </c>
    </row>
    <row r="1928" spans="1:7" x14ac:dyDescent="0.25">
      <c r="A1928" s="2" t="s">
        <v>3593</v>
      </c>
      <c r="B1928" s="2">
        <v>4</v>
      </c>
      <c r="E1928" s="4" t="s">
        <v>1978</v>
      </c>
      <c r="F1928">
        <v>6</v>
      </c>
      <c r="G1928" s="10">
        <v>1.1440774921821389E-3</v>
      </c>
    </row>
    <row r="1929" spans="1:7" x14ac:dyDescent="0.25">
      <c r="A1929" s="2" t="s">
        <v>2931</v>
      </c>
      <c r="B1929" s="2">
        <v>7.3</v>
      </c>
      <c r="E1929" s="4" t="s">
        <v>12213</v>
      </c>
      <c r="F1929">
        <v>7.1</v>
      </c>
      <c r="G1929" s="10">
        <v>2.2563750540258851E-4</v>
      </c>
    </row>
    <row r="1930" spans="1:7" x14ac:dyDescent="0.25">
      <c r="A1930" s="2" t="s">
        <v>1735</v>
      </c>
      <c r="B1930" s="2">
        <v>6.8</v>
      </c>
      <c r="E1930" s="4" t="s">
        <v>9471</v>
      </c>
      <c r="F1930">
        <v>3.5</v>
      </c>
      <c r="G1930" s="10">
        <v>1.1122975618437461E-4</v>
      </c>
    </row>
    <row r="1931" spans="1:7" x14ac:dyDescent="0.25">
      <c r="A1931" s="2" t="s">
        <v>4473</v>
      </c>
      <c r="B1931" s="2">
        <v>6.1</v>
      </c>
      <c r="E1931" s="4" t="s">
        <v>9352</v>
      </c>
      <c r="F1931">
        <v>6.4</v>
      </c>
      <c r="G1931" s="10">
        <v>2.0339155416571359E-4</v>
      </c>
    </row>
    <row r="1932" spans="1:7" x14ac:dyDescent="0.25">
      <c r="A1932" s="2" t="s">
        <v>2540</v>
      </c>
      <c r="B1932" s="2">
        <v>7</v>
      </c>
      <c r="E1932" s="4" t="s">
        <v>11604</v>
      </c>
      <c r="F1932">
        <v>8.4</v>
      </c>
      <c r="G1932" s="10">
        <v>2.6695141484249908E-4</v>
      </c>
    </row>
    <row r="1933" spans="1:7" x14ac:dyDescent="0.25">
      <c r="A1933" s="2" t="s">
        <v>3762</v>
      </c>
      <c r="B1933" s="2">
        <v>7.1</v>
      </c>
      <c r="E1933" s="4" t="s">
        <v>2540</v>
      </c>
      <c r="F1933">
        <v>6.839999999999999</v>
      </c>
      <c r="G1933" s="10">
        <v>1.0868736175730319E-3</v>
      </c>
    </row>
    <row r="1934" spans="1:7" x14ac:dyDescent="0.25">
      <c r="A1934" s="2" t="s">
        <v>5855</v>
      </c>
      <c r="B1934" s="2">
        <v>6.9</v>
      </c>
      <c r="E1934" s="4" t="s">
        <v>3047</v>
      </c>
      <c r="F1934">
        <v>5.6923076923076925</v>
      </c>
      <c r="G1934" s="10">
        <v>2.3517148450410636E-3</v>
      </c>
    </row>
    <row r="1935" spans="1:7" x14ac:dyDescent="0.25">
      <c r="A1935" s="2" t="s">
        <v>3309</v>
      </c>
      <c r="B1935" s="2">
        <v>7.3</v>
      </c>
      <c r="E1935" s="4" t="s">
        <v>11625</v>
      </c>
      <c r="F1935">
        <v>8</v>
      </c>
      <c r="G1935" s="10">
        <v>2.5423944270714201E-4</v>
      </c>
    </row>
    <row r="1936" spans="1:7" x14ac:dyDescent="0.25">
      <c r="A1936" s="2" t="s">
        <v>5862</v>
      </c>
      <c r="B1936" s="2">
        <v>6.3</v>
      </c>
      <c r="E1936" s="4" t="s">
        <v>10471</v>
      </c>
      <c r="F1936">
        <v>7.3</v>
      </c>
      <c r="G1936" s="10">
        <v>2.3199349147026704E-4</v>
      </c>
    </row>
    <row r="1937" spans="1:7" x14ac:dyDescent="0.25">
      <c r="A1937" s="2" t="s">
        <v>5122</v>
      </c>
      <c r="B1937" s="2">
        <v>8.1999999999999993</v>
      </c>
      <c r="E1937" s="4" t="s">
        <v>837</v>
      </c>
      <c r="F1937">
        <v>6.3499999999999988</v>
      </c>
      <c r="G1937" s="10">
        <v>1.2108153458927635E-3</v>
      </c>
    </row>
    <row r="1938" spans="1:7" x14ac:dyDescent="0.25">
      <c r="A1938" s="2" t="s">
        <v>3130</v>
      </c>
      <c r="B1938" s="2">
        <v>7.1</v>
      </c>
      <c r="E1938" s="4" t="s">
        <v>9779</v>
      </c>
      <c r="F1938">
        <v>7.8</v>
      </c>
      <c r="G1938" s="10">
        <v>2.4788345663946345E-4</v>
      </c>
    </row>
    <row r="1939" spans="1:7" x14ac:dyDescent="0.25">
      <c r="A1939" s="2" t="s">
        <v>2977</v>
      </c>
      <c r="B1939" s="2">
        <v>7.7</v>
      </c>
      <c r="E1939" s="4" t="s">
        <v>387</v>
      </c>
      <c r="F1939">
        <v>7</v>
      </c>
      <c r="G1939" s="10">
        <v>2.2245951236874923E-4</v>
      </c>
    </row>
    <row r="1940" spans="1:7" x14ac:dyDescent="0.25">
      <c r="A1940" s="2" t="s">
        <v>5039</v>
      </c>
      <c r="B1940" s="2">
        <v>6.5</v>
      </c>
      <c r="E1940" s="4" t="s">
        <v>5927</v>
      </c>
      <c r="F1940">
        <v>7.2</v>
      </c>
      <c r="G1940" s="10">
        <v>2.2881549843642779E-4</v>
      </c>
    </row>
    <row r="1941" spans="1:7" x14ac:dyDescent="0.25">
      <c r="A1941" s="2" t="s">
        <v>3208</v>
      </c>
      <c r="B1941" s="2">
        <v>4.9000000000000004</v>
      </c>
      <c r="E1941" s="4" t="s">
        <v>10934</v>
      </c>
      <c r="F1941">
        <v>7</v>
      </c>
      <c r="G1941" s="10">
        <v>2.2245951236874923E-4</v>
      </c>
    </row>
    <row r="1942" spans="1:7" x14ac:dyDescent="0.25">
      <c r="A1942" s="2" t="s">
        <v>5875</v>
      </c>
      <c r="B1942" s="2">
        <v>6.4</v>
      </c>
      <c r="E1942" s="4" t="s">
        <v>4409</v>
      </c>
      <c r="F1942">
        <v>7.2</v>
      </c>
      <c r="G1942" s="10">
        <v>6.8644649530928345E-4</v>
      </c>
    </row>
    <row r="1943" spans="1:7" x14ac:dyDescent="0.25">
      <c r="A1943" s="2" t="s">
        <v>5880</v>
      </c>
      <c r="B1943" s="2">
        <v>5.9</v>
      </c>
      <c r="E1943" s="4" t="s">
        <v>302</v>
      </c>
      <c r="F1943">
        <v>7.3076923076923084</v>
      </c>
      <c r="G1943" s="10">
        <v>3.0190933821473117E-3</v>
      </c>
    </row>
    <row r="1944" spans="1:7" x14ac:dyDescent="0.25">
      <c r="A1944" s="2" t="s">
        <v>5884</v>
      </c>
      <c r="B1944" s="2">
        <v>6.2</v>
      </c>
      <c r="E1944" s="4" t="s">
        <v>6335</v>
      </c>
      <c r="F1944">
        <v>5.8</v>
      </c>
      <c r="G1944" s="10">
        <v>1.8432359596267793E-4</v>
      </c>
    </row>
    <row r="1945" spans="1:7" x14ac:dyDescent="0.25">
      <c r="A1945" s="2" t="s">
        <v>2725</v>
      </c>
      <c r="B1945" s="2">
        <v>5.8</v>
      </c>
      <c r="E1945" s="4" t="s">
        <v>13735</v>
      </c>
      <c r="F1945">
        <v>7.3</v>
      </c>
      <c r="G1945" s="10">
        <v>2.3199349147026704E-4</v>
      </c>
    </row>
    <row r="1946" spans="1:7" x14ac:dyDescent="0.25">
      <c r="A1946" s="2" t="s">
        <v>4609</v>
      </c>
      <c r="B1946" s="2">
        <v>6.7</v>
      </c>
      <c r="E1946" s="4" t="s">
        <v>2725</v>
      </c>
      <c r="F1946">
        <v>6.6</v>
      </c>
      <c r="G1946" s="10">
        <v>1.0487377011669608E-3</v>
      </c>
    </row>
    <row r="1947" spans="1:7" x14ac:dyDescent="0.25">
      <c r="A1947" s="2" t="s">
        <v>5891</v>
      </c>
      <c r="B1947" s="2">
        <v>5.9</v>
      </c>
      <c r="E1947" s="4" t="s">
        <v>7658</v>
      </c>
      <c r="F1947">
        <v>6.2</v>
      </c>
      <c r="G1947" s="10">
        <v>1.9703556809803503E-4</v>
      </c>
    </row>
    <row r="1948" spans="1:7" x14ac:dyDescent="0.25">
      <c r="A1948" s="2" t="s">
        <v>5896</v>
      </c>
      <c r="B1948" s="2">
        <v>7.3</v>
      </c>
      <c r="E1948" s="4" t="s">
        <v>7076</v>
      </c>
      <c r="F1948">
        <v>6.6</v>
      </c>
      <c r="G1948" s="10">
        <v>4.1949508046678426E-4</v>
      </c>
    </row>
    <row r="1949" spans="1:7" x14ac:dyDescent="0.25">
      <c r="A1949" s="2" t="s">
        <v>5898</v>
      </c>
      <c r="B1949" s="2">
        <v>4.8</v>
      </c>
      <c r="E1949" s="4" t="s">
        <v>9444</v>
      </c>
      <c r="F1949">
        <v>6.95</v>
      </c>
      <c r="G1949" s="10">
        <v>4.4174103170365923E-4</v>
      </c>
    </row>
    <row r="1950" spans="1:7" x14ac:dyDescent="0.25">
      <c r="A1950" s="2" t="s">
        <v>5902</v>
      </c>
      <c r="B1950" s="2">
        <v>4.0999999999999996</v>
      </c>
      <c r="E1950" s="4" t="s">
        <v>1546</v>
      </c>
      <c r="F1950">
        <v>7.35</v>
      </c>
      <c r="G1950" s="10">
        <v>4.6716497597437337E-4</v>
      </c>
    </row>
    <row r="1951" spans="1:7" x14ac:dyDescent="0.25">
      <c r="A1951" s="2" t="s">
        <v>4866</v>
      </c>
      <c r="B1951" s="2">
        <v>4.9000000000000004</v>
      </c>
      <c r="E1951" s="4" t="s">
        <v>10672</v>
      </c>
      <c r="F1951">
        <v>6.6</v>
      </c>
      <c r="G1951" s="10">
        <v>4.1949508046678426E-4</v>
      </c>
    </row>
    <row r="1952" spans="1:7" x14ac:dyDescent="0.25">
      <c r="A1952" s="2" t="s">
        <v>982</v>
      </c>
      <c r="B1952" s="2">
        <v>7.9</v>
      </c>
      <c r="E1952" s="4" t="s">
        <v>1822</v>
      </c>
      <c r="F1952">
        <v>2.4</v>
      </c>
      <c r="G1952" s="10">
        <v>7.6271832812142587E-5</v>
      </c>
    </row>
    <row r="1953" spans="1:7" x14ac:dyDescent="0.25">
      <c r="A1953" s="2" t="s">
        <v>3593</v>
      </c>
      <c r="B1953" s="2">
        <v>5.6</v>
      </c>
      <c r="E1953" s="4" t="s">
        <v>982</v>
      </c>
      <c r="F1953">
        <v>6.7714285714285705</v>
      </c>
      <c r="G1953" s="10">
        <v>1.506368698039816E-3</v>
      </c>
    </row>
    <row r="1954" spans="1:7" x14ac:dyDescent="0.25">
      <c r="A1954" s="2" t="s">
        <v>5909</v>
      </c>
      <c r="B1954" s="2">
        <v>5.2</v>
      </c>
      <c r="E1954" s="4" t="s">
        <v>3711</v>
      </c>
      <c r="F1954">
        <v>5.2666666666666666</v>
      </c>
      <c r="G1954" s="10">
        <v>5.0212289934660535E-4</v>
      </c>
    </row>
    <row r="1955" spans="1:7" x14ac:dyDescent="0.25">
      <c r="A1955" s="2" t="s">
        <v>5911</v>
      </c>
      <c r="B1955" s="2">
        <v>4.0999999999999996</v>
      </c>
      <c r="E1955" s="4" t="s">
        <v>3542</v>
      </c>
      <c r="F1955">
        <v>6.666666666666667</v>
      </c>
      <c r="G1955" s="10">
        <v>6.3559860676785495E-4</v>
      </c>
    </row>
    <row r="1956" spans="1:7" x14ac:dyDescent="0.25">
      <c r="A1956" s="2" t="s">
        <v>5566</v>
      </c>
      <c r="B1956" s="2">
        <v>6.6</v>
      </c>
      <c r="E1956" s="4" t="s">
        <v>13320</v>
      </c>
      <c r="F1956">
        <v>7</v>
      </c>
      <c r="G1956" s="10">
        <v>2.2245951236874923E-4</v>
      </c>
    </row>
    <row r="1957" spans="1:7" x14ac:dyDescent="0.25">
      <c r="A1957" s="2" t="s">
        <v>2762</v>
      </c>
      <c r="B1957" s="2">
        <v>2.9</v>
      </c>
      <c r="E1957" s="4" t="s">
        <v>999</v>
      </c>
      <c r="F1957">
        <v>6.3</v>
      </c>
      <c r="G1957" s="10">
        <v>8.0085424452749725E-4</v>
      </c>
    </row>
    <row r="1958" spans="1:7" x14ac:dyDescent="0.25">
      <c r="A1958" s="2" t="s">
        <v>2408</v>
      </c>
      <c r="B1958" s="2">
        <v>7.2</v>
      </c>
      <c r="E1958" s="4" t="s">
        <v>9135</v>
      </c>
      <c r="F1958">
        <v>5.9</v>
      </c>
      <c r="G1958" s="10">
        <v>1.8750158899651721E-4</v>
      </c>
    </row>
    <row r="1959" spans="1:7" x14ac:dyDescent="0.25">
      <c r="A1959" s="2" t="s">
        <v>5165</v>
      </c>
      <c r="B1959" s="2">
        <v>6.5</v>
      </c>
      <c r="E1959" s="4" t="s">
        <v>10072</v>
      </c>
      <c r="F1959">
        <v>6.2</v>
      </c>
      <c r="G1959" s="10">
        <v>1.9703556809803503E-4</v>
      </c>
    </row>
    <row r="1960" spans="1:7" x14ac:dyDescent="0.25">
      <c r="A1960" s="2" t="s">
        <v>104</v>
      </c>
      <c r="B1960" s="2">
        <v>6.8</v>
      </c>
      <c r="E1960" s="4" t="s">
        <v>12584</v>
      </c>
      <c r="F1960">
        <v>7.4</v>
      </c>
      <c r="G1960" s="10">
        <v>2.3517148450410635E-4</v>
      </c>
    </row>
    <row r="1961" spans="1:7" x14ac:dyDescent="0.25">
      <c r="A1961" s="2" t="s">
        <v>5927</v>
      </c>
      <c r="B1961" s="2">
        <v>7.2</v>
      </c>
      <c r="E1961" s="4" t="s">
        <v>11333</v>
      </c>
      <c r="F1961">
        <v>6.6</v>
      </c>
      <c r="G1961" s="10">
        <v>2.0974754023339213E-4</v>
      </c>
    </row>
    <row r="1962" spans="1:7" x14ac:dyDescent="0.25">
      <c r="A1962" s="2" t="s">
        <v>5457</v>
      </c>
      <c r="B1962" s="2">
        <v>6.8</v>
      </c>
      <c r="E1962" s="4" t="s">
        <v>297</v>
      </c>
      <c r="F1962">
        <v>6.1875</v>
      </c>
      <c r="G1962" s="10">
        <v>1.573106551750441E-3</v>
      </c>
    </row>
    <row r="1963" spans="1:7" x14ac:dyDescent="0.25">
      <c r="A1963" s="2" t="s">
        <v>5932</v>
      </c>
      <c r="B1963" s="2">
        <v>7.8</v>
      </c>
      <c r="E1963" s="4" t="s">
        <v>397</v>
      </c>
      <c r="F1963">
        <v>5</v>
      </c>
      <c r="G1963" s="10">
        <v>6.3559860676785495E-4</v>
      </c>
    </row>
    <row r="1964" spans="1:7" x14ac:dyDescent="0.25">
      <c r="A1964" s="2" t="s">
        <v>5937</v>
      </c>
      <c r="B1964" s="2">
        <v>6.7</v>
      </c>
      <c r="E1964" s="4" t="s">
        <v>9113</v>
      </c>
      <c r="F1964">
        <v>6.1</v>
      </c>
      <c r="G1964" s="10">
        <v>1.9385757506419575E-4</v>
      </c>
    </row>
    <row r="1965" spans="1:7" x14ac:dyDescent="0.25">
      <c r="A1965" s="2" t="s">
        <v>5940</v>
      </c>
      <c r="B1965" s="2">
        <v>6.1</v>
      </c>
      <c r="E1965" s="4" t="s">
        <v>2408</v>
      </c>
      <c r="F1965">
        <v>7.416666666666667</v>
      </c>
      <c r="G1965" s="10">
        <v>1.4142069000584773E-3</v>
      </c>
    </row>
    <row r="1966" spans="1:7" x14ac:dyDescent="0.25">
      <c r="A1966" s="2" t="s">
        <v>5723</v>
      </c>
      <c r="B1966" s="2">
        <v>7.1</v>
      </c>
      <c r="E1966" s="4" t="s">
        <v>1086</v>
      </c>
      <c r="F1966">
        <v>7.3999999999999995</v>
      </c>
      <c r="G1966" s="10">
        <v>7.0551445351231903E-4</v>
      </c>
    </row>
    <row r="1967" spans="1:7" x14ac:dyDescent="0.25">
      <c r="A1967" s="2" t="s">
        <v>2386</v>
      </c>
      <c r="B1967" s="2">
        <v>5.7</v>
      </c>
      <c r="E1967" s="4" t="s">
        <v>10699</v>
      </c>
      <c r="F1967">
        <v>8.5</v>
      </c>
      <c r="G1967" s="10">
        <v>2.7012940787633836E-4</v>
      </c>
    </row>
    <row r="1968" spans="1:7" x14ac:dyDescent="0.25">
      <c r="A1968" s="2" t="s">
        <v>5948</v>
      </c>
      <c r="B1968" s="2">
        <v>2.9</v>
      </c>
      <c r="E1968" s="4" t="s">
        <v>579</v>
      </c>
      <c r="F1968">
        <v>6.9307692307692301</v>
      </c>
      <c r="G1968" s="10">
        <v>2.8633717234891865E-3</v>
      </c>
    </row>
    <row r="1969" spans="1:7" x14ac:dyDescent="0.25">
      <c r="A1969" s="2" t="s">
        <v>5952</v>
      </c>
      <c r="B1969" s="2">
        <v>5.2</v>
      </c>
      <c r="E1969" s="4" t="s">
        <v>2977</v>
      </c>
      <c r="F1969">
        <v>7</v>
      </c>
      <c r="G1969" s="10">
        <v>4.4491902473749845E-4</v>
      </c>
    </row>
    <row r="1970" spans="1:7" x14ac:dyDescent="0.25">
      <c r="A1970" s="2" t="s">
        <v>133</v>
      </c>
      <c r="B1970" s="2">
        <v>5.3</v>
      </c>
      <c r="E1970" s="4" t="s">
        <v>2015</v>
      </c>
      <c r="F1970">
        <v>5.9</v>
      </c>
      <c r="G1970" s="10">
        <v>7.5000635598606886E-4</v>
      </c>
    </row>
    <row r="1971" spans="1:7" x14ac:dyDescent="0.25">
      <c r="A1971" s="2" t="s">
        <v>5957</v>
      </c>
      <c r="B1971" s="2">
        <v>6.2</v>
      </c>
      <c r="E1971" s="4" t="s">
        <v>1242</v>
      </c>
      <c r="F1971">
        <v>5.5</v>
      </c>
      <c r="G1971" s="10">
        <v>5.2436885058348038E-4</v>
      </c>
    </row>
    <row r="1972" spans="1:7" x14ac:dyDescent="0.25">
      <c r="A1972" s="2" t="s">
        <v>5960</v>
      </c>
      <c r="B1972" s="2">
        <v>7.3</v>
      </c>
      <c r="E1972" s="4" t="s">
        <v>7323</v>
      </c>
      <c r="F1972">
        <v>4.9000000000000004</v>
      </c>
      <c r="G1972" s="10">
        <v>1.5572165865812448E-4</v>
      </c>
    </row>
    <row r="1973" spans="1:7" x14ac:dyDescent="0.25">
      <c r="A1973" s="2" t="s">
        <v>5964</v>
      </c>
      <c r="B1973" s="2">
        <v>6.5</v>
      </c>
      <c r="E1973" s="4" t="s">
        <v>10269</v>
      </c>
      <c r="F1973">
        <v>6.9</v>
      </c>
      <c r="G1973" s="10">
        <v>2.1928151933490997E-4</v>
      </c>
    </row>
    <row r="1974" spans="1:7" x14ac:dyDescent="0.25">
      <c r="A1974" s="2" t="s">
        <v>3470</v>
      </c>
      <c r="B1974" s="2">
        <v>7.7</v>
      </c>
      <c r="E1974" s="4" t="s">
        <v>4639</v>
      </c>
      <c r="F1974">
        <v>5.5</v>
      </c>
      <c r="G1974" s="10">
        <v>6.9915846744464047E-4</v>
      </c>
    </row>
    <row r="1975" spans="1:7" x14ac:dyDescent="0.25">
      <c r="A1975" s="2" t="s">
        <v>2746</v>
      </c>
      <c r="B1975" s="2">
        <v>6.1</v>
      </c>
      <c r="E1975" s="4" t="s">
        <v>6201</v>
      </c>
      <c r="F1975">
        <v>6</v>
      </c>
      <c r="G1975" s="10">
        <v>3.8135916406071299E-4</v>
      </c>
    </row>
    <row r="1976" spans="1:7" x14ac:dyDescent="0.25">
      <c r="A1976" s="2" t="s">
        <v>697</v>
      </c>
      <c r="B1976" s="2">
        <v>7.3</v>
      </c>
      <c r="E1976" s="4" t="s">
        <v>7192</v>
      </c>
      <c r="F1976">
        <v>6.6</v>
      </c>
      <c r="G1976" s="10">
        <v>4.1949508046678426E-4</v>
      </c>
    </row>
    <row r="1977" spans="1:7" x14ac:dyDescent="0.25">
      <c r="A1977" s="2" t="s">
        <v>1166</v>
      </c>
      <c r="B1977" s="2">
        <v>7.2</v>
      </c>
      <c r="E1977" s="4" t="s">
        <v>8510</v>
      </c>
      <c r="F1977">
        <v>5.5</v>
      </c>
      <c r="G1977" s="10">
        <v>1.7478961686116012E-4</v>
      </c>
    </row>
    <row r="1978" spans="1:7" x14ac:dyDescent="0.25">
      <c r="A1978" s="2" t="s">
        <v>1230</v>
      </c>
      <c r="B1978" s="2">
        <v>5.3</v>
      </c>
      <c r="E1978" s="4" t="s">
        <v>10771</v>
      </c>
      <c r="F1978">
        <v>5.2</v>
      </c>
      <c r="G1978" s="10">
        <v>1.652556377596423E-4</v>
      </c>
    </row>
    <row r="1979" spans="1:7" x14ac:dyDescent="0.25">
      <c r="A1979" s="2" t="s">
        <v>3854</v>
      </c>
      <c r="B1979" s="2">
        <v>6.1</v>
      </c>
      <c r="E1979" s="4" t="s">
        <v>2640</v>
      </c>
      <c r="F1979">
        <v>6.833333333333333</v>
      </c>
      <c r="G1979" s="10">
        <v>6.514885719370513E-4</v>
      </c>
    </row>
    <row r="1980" spans="1:7" x14ac:dyDescent="0.25">
      <c r="A1980" s="2" t="s">
        <v>5122</v>
      </c>
      <c r="B1980" s="2">
        <v>5.8</v>
      </c>
      <c r="E1980" s="4" t="s">
        <v>10704</v>
      </c>
      <c r="F1980">
        <v>4.8</v>
      </c>
      <c r="G1980" s="10">
        <v>1.5254366562428517E-4</v>
      </c>
    </row>
    <row r="1981" spans="1:7" x14ac:dyDescent="0.25">
      <c r="A1981" s="2" t="s">
        <v>894</v>
      </c>
      <c r="B1981" s="2">
        <v>5.7</v>
      </c>
      <c r="E1981" s="4" t="s">
        <v>383</v>
      </c>
      <c r="F1981">
        <v>6.1</v>
      </c>
      <c r="G1981" s="10">
        <v>1.9385757506419575E-4</v>
      </c>
    </row>
    <row r="1982" spans="1:7" x14ac:dyDescent="0.25">
      <c r="A1982" s="2" t="s">
        <v>4227</v>
      </c>
      <c r="B1982" s="2">
        <v>6.7</v>
      </c>
      <c r="E1982" s="4" t="s">
        <v>4771</v>
      </c>
      <c r="F1982">
        <v>6.2</v>
      </c>
      <c r="G1982" s="10">
        <v>1.9703556809803503E-4</v>
      </c>
    </row>
    <row r="1983" spans="1:7" x14ac:dyDescent="0.25">
      <c r="A1983" s="2" t="s">
        <v>5978</v>
      </c>
      <c r="B1983" s="2">
        <v>6.5</v>
      </c>
      <c r="E1983" s="4" t="s">
        <v>1329</v>
      </c>
      <c r="F1983">
        <v>6.5333333333333341</v>
      </c>
      <c r="G1983" s="10">
        <v>6.2288663463249793E-4</v>
      </c>
    </row>
    <row r="1984" spans="1:7" x14ac:dyDescent="0.25">
      <c r="A1984" s="2" t="s">
        <v>1646</v>
      </c>
      <c r="B1984" s="2">
        <v>7.2</v>
      </c>
      <c r="E1984" s="4" t="s">
        <v>12463</v>
      </c>
      <c r="F1984">
        <v>6.2</v>
      </c>
      <c r="G1984" s="10">
        <v>1.9703556809803503E-4</v>
      </c>
    </row>
    <row r="1985" spans="1:7" x14ac:dyDescent="0.25">
      <c r="A1985" s="2" t="s">
        <v>1792</v>
      </c>
      <c r="B1985" s="2">
        <v>7.6</v>
      </c>
      <c r="E1985" s="4" t="s">
        <v>6108</v>
      </c>
      <c r="F1985">
        <v>7.1</v>
      </c>
      <c r="G1985" s="10">
        <v>2.2563750540258851E-4</v>
      </c>
    </row>
    <row r="1986" spans="1:7" x14ac:dyDescent="0.25">
      <c r="A1986" s="2" t="s">
        <v>4738</v>
      </c>
      <c r="B1986" s="2">
        <v>4.5999999999999996</v>
      </c>
      <c r="E1986" s="4" t="s">
        <v>12173</v>
      </c>
      <c r="F1986">
        <v>3.6</v>
      </c>
      <c r="G1986" s="10">
        <v>1.1440774921821389E-4</v>
      </c>
    </row>
    <row r="1987" spans="1:7" x14ac:dyDescent="0.25">
      <c r="A1987" s="2" t="s">
        <v>3111</v>
      </c>
      <c r="B1987" s="2">
        <v>6.9</v>
      </c>
      <c r="E1987" s="4" t="s">
        <v>9431</v>
      </c>
      <c r="F1987">
        <v>6.9</v>
      </c>
      <c r="G1987" s="10">
        <v>2.1928151933490997E-4</v>
      </c>
    </row>
    <row r="1988" spans="1:7" x14ac:dyDescent="0.25">
      <c r="A1988" s="2" t="s">
        <v>4330</v>
      </c>
      <c r="B1988" s="2">
        <v>6.6</v>
      </c>
      <c r="E1988" s="4" t="s">
        <v>3578</v>
      </c>
      <c r="F1988">
        <v>6.2750000000000004</v>
      </c>
      <c r="G1988" s="10">
        <v>7.9767625149365802E-4</v>
      </c>
    </row>
    <row r="1989" spans="1:7" x14ac:dyDescent="0.25">
      <c r="A1989" s="2" t="s">
        <v>5990</v>
      </c>
      <c r="B1989" s="2">
        <v>6.3</v>
      </c>
      <c r="E1989" s="4" t="s">
        <v>9824</v>
      </c>
      <c r="F1989">
        <v>6.1</v>
      </c>
      <c r="G1989" s="10">
        <v>1.9385757506419575E-4</v>
      </c>
    </row>
    <row r="1990" spans="1:7" x14ac:dyDescent="0.25">
      <c r="A1990" s="2" t="s">
        <v>983</v>
      </c>
      <c r="B1990" s="2">
        <v>6.2</v>
      </c>
      <c r="E1990" s="4" t="s">
        <v>7715</v>
      </c>
      <c r="F1990">
        <v>6.1</v>
      </c>
      <c r="G1990" s="10">
        <v>1.9385757506419575E-4</v>
      </c>
    </row>
    <row r="1991" spans="1:7" x14ac:dyDescent="0.25">
      <c r="A1991" s="2" t="s">
        <v>5994</v>
      </c>
      <c r="B1991" s="2">
        <v>5.3</v>
      </c>
      <c r="E1991" s="4" t="s">
        <v>4310</v>
      </c>
      <c r="F1991">
        <v>7.6</v>
      </c>
      <c r="G1991" s="10">
        <v>4.8305494114356977E-4</v>
      </c>
    </row>
    <row r="1992" spans="1:7" x14ac:dyDescent="0.25">
      <c r="A1992" s="2" t="s">
        <v>940</v>
      </c>
      <c r="B1992" s="2">
        <v>7.3</v>
      </c>
      <c r="E1992" s="4" t="s">
        <v>12922</v>
      </c>
      <c r="F1992">
        <v>7.2</v>
      </c>
      <c r="G1992" s="10">
        <v>2.2881549843642779E-4</v>
      </c>
    </row>
    <row r="1993" spans="1:7" x14ac:dyDescent="0.25">
      <c r="A1993" s="2" t="s">
        <v>1978</v>
      </c>
      <c r="B1993" s="2">
        <v>5.6</v>
      </c>
      <c r="E1993" s="4" t="s">
        <v>12856</v>
      </c>
      <c r="F1993">
        <v>6.8</v>
      </c>
      <c r="G1993" s="10">
        <v>2.1610352630107069E-4</v>
      </c>
    </row>
    <row r="1994" spans="1:7" x14ac:dyDescent="0.25">
      <c r="A1994" s="2" t="s">
        <v>2470</v>
      </c>
      <c r="B1994" s="2">
        <v>6.2</v>
      </c>
      <c r="E1994" s="4" t="s">
        <v>2534</v>
      </c>
      <c r="F1994">
        <v>5.95</v>
      </c>
      <c r="G1994" s="10">
        <v>3.7818117102687371E-4</v>
      </c>
    </row>
    <row r="1995" spans="1:7" x14ac:dyDescent="0.25">
      <c r="A1995" s="2" t="s">
        <v>6001</v>
      </c>
      <c r="B1995" s="2">
        <v>5.2</v>
      </c>
      <c r="E1995" s="4" t="s">
        <v>12947</v>
      </c>
      <c r="F1995">
        <v>5.4</v>
      </c>
      <c r="G1995" s="10">
        <v>1.7161162382732086E-4</v>
      </c>
    </row>
    <row r="1996" spans="1:7" x14ac:dyDescent="0.25">
      <c r="A1996" s="2" t="s">
        <v>2574</v>
      </c>
      <c r="B1996" s="2">
        <v>5.3</v>
      </c>
      <c r="E1996" s="4" t="s">
        <v>1129</v>
      </c>
      <c r="F1996">
        <v>5.4</v>
      </c>
      <c r="G1996" s="10">
        <v>1.7161162382732086E-4</v>
      </c>
    </row>
    <row r="1997" spans="1:7" x14ac:dyDescent="0.25">
      <c r="A1997" s="2" t="s">
        <v>2015</v>
      </c>
      <c r="B1997" s="2">
        <v>5.4</v>
      </c>
      <c r="E1997" s="4" t="s">
        <v>9923</v>
      </c>
      <c r="F1997">
        <v>4.7</v>
      </c>
      <c r="G1997" s="10">
        <v>1.4936567259044592E-4</v>
      </c>
    </row>
    <row r="1998" spans="1:7" x14ac:dyDescent="0.25">
      <c r="A1998" s="2" t="s">
        <v>6011</v>
      </c>
      <c r="B1998" s="2">
        <v>4.9000000000000004</v>
      </c>
      <c r="E1998" s="4" t="s">
        <v>4195</v>
      </c>
      <c r="F1998">
        <v>8.4</v>
      </c>
      <c r="G1998" s="10">
        <v>2.6695141484249908E-4</v>
      </c>
    </row>
    <row r="1999" spans="1:7" x14ac:dyDescent="0.25">
      <c r="A1999" s="2" t="s">
        <v>4518</v>
      </c>
      <c r="B1999" s="2">
        <v>5.5</v>
      </c>
      <c r="E1999" s="4" t="s">
        <v>9442</v>
      </c>
      <c r="F1999">
        <v>4.8</v>
      </c>
      <c r="G1999" s="10">
        <v>1.5254366562428517E-4</v>
      </c>
    </row>
    <row r="2000" spans="1:7" x14ac:dyDescent="0.25">
      <c r="A2000" s="2" t="s">
        <v>88</v>
      </c>
      <c r="B2000" s="2">
        <v>6.7</v>
      </c>
      <c r="E2000" s="4" t="s">
        <v>12229</v>
      </c>
      <c r="F2000">
        <v>8.6999999999999993</v>
      </c>
      <c r="G2000" s="10">
        <v>2.7648539394401687E-4</v>
      </c>
    </row>
    <row r="2001" spans="1:7" x14ac:dyDescent="0.25">
      <c r="A2001" s="2" t="s">
        <v>5186</v>
      </c>
      <c r="B2001" s="2">
        <v>3.9</v>
      </c>
      <c r="E2001" s="4" t="s">
        <v>13777</v>
      </c>
      <c r="F2001">
        <v>7.2</v>
      </c>
      <c r="G2001" s="10">
        <v>2.2881549843642779E-4</v>
      </c>
    </row>
    <row r="2002" spans="1:7" x14ac:dyDescent="0.25">
      <c r="A2002" s="2" t="s">
        <v>6018</v>
      </c>
      <c r="B2002" s="2">
        <v>7.2</v>
      </c>
      <c r="E2002" s="4" t="s">
        <v>8531</v>
      </c>
      <c r="F2002">
        <v>5.3</v>
      </c>
      <c r="G2002" s="10">
        <v>1.6843363079348155E-4</v>
      </c>
    </row>
    <row r="2003" spans="1:7" x14ac:dyDescent="0.25">
      <c r="A2003" s="2" t="s">
        <v>6024</v>
      </c>
      <c r="B2003" s="2">
        <v>5.0999999999999996</v>
      </c>
      <c r="E2003" s="4" t="s">
        <v>8633</v>
      </c>
      <c r="F2003">
        <v>5.7</v>
      </c>
      <c r="G2003" s="10">
        <v>3.6229120585767736E-4</v>
      </c>
    </row>
    <row r="2004" spans="1:7" x14ac:dyDescent="0.25">
      <c r="A2004" s="2" t="s">
        <v>4694</v>
      </c>
      <c r="B2004" s="2">
        <v>6.5</v>
      </c>
      <c r="E2004" s="4" t="s">
        <v>12002</v>
      </c>
      <c r="F2004">
        <v>6.9</v>
      </c>
      <c r="G2004" s="10">
        <v>2.1928151933490997E-4</v>
      </c>
    </row>
    <row r="2005" spans="1:7" x14ac:dyDescent="0.25">
      <c r="A2005" s="2" t="s">
        <v>4689</v>
      </c>
      <c r="B2005" s="2">
        <v>8.1999999999999993</v>
      </c>
      <c r="E2005" s="4" t="s">
        <v>10908</v>
      </c>
      <c r="F2005">
        <v>6.8</v>
      </c>
      <c r="G2005" s="10">
        <v>2.1610352630107069E-4</v>
      </c>
    </row>
    <row r="2006" spans="1:7" x14ac:dyDescent="0.25">
      <c r="A2006" s="2" t="s">
        <v>2640</v>
      </c>
      <c r="B2006" s="2">
        <v>7.7</v>
      </c>
      <c r="E2006" s="4" t="s">
        <v>2596</v>
      </c>
      <c r="F2006">
        <v>6.1</v>
      </c>
      <c r="G2006" s="10">
        <v>1.9385757506419575E-4</v>
      </c>
    </row>
    <row r="2007" spans="1:7" x14ac:dyDescent="0.25">
      <c r="A2007" s="2" t="s">
        <v>121</v>
      </c>
      <c r="B2007" s="2">
        <v>7.2</v>
      </c>
      <c r="E2007" s="4" t="s">
        <v>13344</v>
      </c>
      <c r="F2007">
        <v>4.7</v>
      </c>
      <c r="G2007" s="10">
        <v>1.4936567259044592E-4</v>
      </c>
    </row>
    <row r="2008" spans="1:7" x14ac:dyDescent="0.25">
      <c r="A2008" s="2" t="s">
        <v>1067</v>
      </c>
      <c r="B2008" s="2">
        <v>6.1</v>
      </c>
      <c r="E2008" s="4" t="s">
        <v>10758</v>
      </c>
      <c r="F2008">
        <v>6</v>
      </c>
      <c r="G2008" s="10">
        <v>1.906795820303565E-4</v>
      </c>
    </row>
    <row r="2009" spans="1:7" x14ac:dyDescent="0.25">
      <c r="A2009" s="2" t="s">
        <v>4352</v>
      </c>
      <c r="B2009" s="2">
        <v>8.8000000000000007</v>
      </c>
      <c r="E2009" s="4" t="s">
        <v>13542</v>
      </c>
      <c r="F2009">
        <v>7.8</v>
      </c>
      <c r="G2009" s="10">
        <v>2.4788345663946345E-4</v>
      </c>
    </row>
    <row r="2010" spans="1:7" x14ac:dyDescent="0.25">
      <c r="A2010" s="2" t="s">
        <v>195</v>
      </c>
      <c r="B2010" s="2">
        <v>6.8</v>
      </c>
      <c r="E2010" s="4" t="s">
        <v>38</v>
      </c>
      <c r="F2010">
        <v>7.4999999999999991</v>
      </c>
      <c r="G2010" s="10">
        <v>1.9067958203035646E-3</v>
      </c>
    </row>
    <row r="2011" spans="1:7" x14ac:dyDescent="0.25">
      <c r="A2011" s="2" t="s">
        <v>3502</v>
      </c>
      <c r="B2011" s="2">
        <v>6.8</v>
      </c>
      <c r="E2011" s="4" t="s">
        <v>7966</v>
      </c>
      <c r="F2011">
        <v>5.75</v>
      </c>
      <c r="G2011" s="10">
        <v>3.6546919889151659E-4</v>
      </c>
    </row>
    <row r="2012" spans="1:7" x14ac:dyDescent="0.25">
      <c r="A2012" s="2" t="s">
        <v>3378</v>
      </c>
      <c r="B2012" s="2">
        <v>6.7</v>
      </c>
      <c r="E2012" s="4" t="s">
        <v>9888</v>
      </c>
      <c r="F2012">
        <v>7.375</v>
      </c>
      <c r="G2012" s="10">
        <v>9.3750794498258607E-4</v>
      </c>
    </row>
    <row r="2013" spans="1:7" x14ac:dyDescent="0.25">
      <c r="A2013" s="2" t="s">
        <v>2160</v>
      </c>
      <c r="B2013" s="2">
        <v>7.1</v>
      </c>
      <c r="E2013" s="4" t="s">
        <v>58</v>
      </c>
      <c r="F2013">
        <v>6.9076923076923071</v>
      </c>
      <c r="G2013" s="10">
        <v>2.8538377443876688E-3</v>
      </c>
    </row>
    <row r="2014" spans="1:7" x14ac:dyDescent="0.25">
      <c r="A2014" s="2" t="s">
        <v>921</v>
      </c>
      <c r="B2014" s="2">
        <v>7.1</v>
      </c>
      <c r="E2014" s="4" t="s">
        <v>3828</v>
      </c>
      <c r="F2014">
        <v>5.65</v>
      </c>
      <c r="G2014" s="10">
        <v>3.5911321282383808E-4</v>
      </c>
    </row>
    <row r="2015" spans="1:7" x14ac:dyDescent="0.25">
      <c r="A2015" s="2" t="s">
        <v>689</v>
      </c>
      <c r="B2015" s="2">
        <v>6.1</v>
      </c>
      <c r="E2015" s="4" t="s">
        <v>2869</v>
      </c>
      <c r="F2015">
        <v>5.4499999999999993</v>
      </c>
      <c r="G2015" s="10">
        <v>6.928024813769618E-4</v>
      </c>
    </row>
    <row r="2016" spans="1:7" x14ac:dyDescent="0.25">
      <c r="A2016" s="2" t="s">
        <v>1176</v>
      </c>
      <c r="B2016" s="2">
        <v>8</v>
      </c>
      <c r="E2016" s="4" t="s">
        <v>6753</v>
      </c>
      <c r="F2016">
        <v>6.2</v>
      </c>
      <c r="G2016" s="10">
        <v>1.9703556809803503E-4</v>
      </c>
    </row>
    <row r="2017" spans="1:7" x14ac:dyDescent="0.25">
      <c r="A2017" s="2" t="s">
        <v>2189</v>
      </c>
      <c r="B2017" s="2">
        <v>7.5</v>
      </c>
      <c r="E2017" s="4" t="s">
        <v>5426</v>
      </c>
      <c r="F2017">
        <v>6</v>
      </c>
      <c r="G2017" s="10">
        <v>3.8135916406071299E-4</v>
      </c>
    </row>
    <row r="2018" spans="1:7" x14ac:dyDescent="0.25">
      <c r="A2018" s="2" t="s">
        <v>2771</v>
      </c>
      <c r="B2018" s="2">
        <v>6.6</v>
      </c>
      <c r="E2018" s="4" t="s">
        <v>12741</v>
      </c>
      <c r="F2018">
        <v>7.1</v>
      </c>
      <c r="G2018" s="10">
        <v>2.2563750540258851E-4</v>
      </c>
    </row>
    <row r="2019" spans="1:7" x14ac:dyDescent="0.25">
      <c r="A2019" s="2" t="s">
        <v>6052</v>
      </c>
      <c r="B2019" s="2">
        <v>5.4</v>
      </c>
      <c r="E2019" s="4" t="s">
        <v>13769</v>
      </c>
      <c r="F2019">
        <v>7.1</v>
      </c>
      <c r="G2019" s="10">
        <v>2.2563750540258851E-4</v>
      </c>
    </row>
    <row r="2020" spans="1:7" x14ac:dyDescent="0.25">
      <c r="A2020" s="2" t="s">
        <v>2885</v>
      </c>
      <c r="B2020" s="2">
        <v>6.1</v>
      </c>
      <c r="E2020" s="4" t="s">
        <v>7494</v>
      </c>
      <c r="F2020">
        <v>4.5999999999999996</v>
      </c>
      <c r="G2020" s="10">
        <v>1.4618767955660664E-4</v>
      </c>
    </row>
    <row r="2021" spans="1:7" x14ac:dyDescent="0.25">
      <c r="A2021" s="2" t="s">
        <v>5153</v>
      </c>
      <c r="B2021" s="2">
        <v>6.1</v>
      </c>
      <c r="E2021" s="4" t="s">
        <v>11431</v>
      </c>
      <c r="F2021">
        <v>6.7</v>
      </c>
      <c r="G2021" s="10">
        <v>2.1292553326723141E-4</v>
      </c>
    </row>
    <row r="2022" spans="1:7" x14ac:dyDescent="0.25">
      <c r="A2022" s="2" t="s">
        <v>6058</v>
      </c>
      <c r="B2022" s="2">
        <v>5.6</v>
      </c>
      <c r="E2022" s="4" t="s">
        <v>1569</v>
      </c>
      <c r="F2022">
        <v>7.1</v>
      </c>
      <c r="G2022" s="10">
        <v>2.2563750540258851E-4</v>
      </c>
    </row>
    <row r="2023" spans="1:7" x14ac:dyDescent="0.25">
      <c r="A2023" s="2" t="s">
        <v>1005</v>
      </c>
      <c r="B2023" s="2">
        <v>5.8</v>
      </c>
      <c r="E2023" s="4" t="s">
        <v>8947</v>
      </c>
      <c r="F2023">
        <v>5.2</v>
      </c>
      <c r="G2023" s="10">
        <v>1.652556377596423E-4</v>
      </c>
    </row>
    <row r="2024" spans="1:7" x14ac:dyDescent="0.25">
      <c r="A2024" s="2" t="s">
        <v>6063</v>
      </c>
      <c r="B2024" s="2">
        <v>2.8</v>
      </c>
      <c r="E2024" s="4" t="s">
        <v>5448</v>
      </c>
      <c r="F2024">
        <v>6.9</v>
      </c>
      <c r="G2024" s="10">
        <v>2.1928151933490997E-4</v>
      </c>
    </row>
    <row r="2025" spans="1:7" x14ac:dyDescent="0.25">
      <c r="A2025" s="2" t="s">
        <v>6067</v>
      </c>
      <c r="B2025" s="2">
        <v>6.7</v>
      </c>
      <c r="E2025" s="4" t="s">
        <v>12558</v>
      </c>
      <c r="F2025">
        <v>7.4</v>
      </c>
      <c r="G2025" s="10">
        <v>2.3517148450410635E-4</v>
      </c>
    </row>
    <row r="2026" spans="1:7" x14ac:dyDescent="0.25">
      <c r="A2026" s="2" t="s">
        <v>6069</v>
      </c>
      <c r="B2026" s="2">
        <v>5.0999999999999996</v>
      </c>
      <c r="E2026" s="4" t="s">
        <v>8253</v>
      </c>
      <c r="F2026">
        <v>5.7</v>
      </c>
      <c r="G2026" s="10">
        <v>1.8114560292883868E-4</v>
      </c>
    </row>
    <row r="2027" spans="1:7" x14ac:dyDescent="0.25">
      <c r="A2027" s="2" t="s">
        <v>3130</v>
      </c>
      <c r="B2027" s="2">
        <v>7.2</v>
      </c>
      <c r="E2027" s="4" t="s">
        <v>3043</v>
      </c>
      <c r="F2027">
        <v>7.0333333333333341</v>
      </c>
      <c r="G2027" s="10">
        <v>6.7055653014008699E-4</v>
      </c>
    </row>
    <row r="2028" spans="1:7" x14ac:dyDescent="0.25">
      <c r="A2028" s="2" t="s">
        <v>3636</v>
      </c>
      <c r="B2028" s="2">
        <v>6</v>
      </c>
      <c r="E2028" s="4" t="s">
        <v>1725</v>
      </c>
      <c r="F2028">
        <v>6.14</v>
      </c>
      <c r="G2028" s="10">
        <v>9.7564386138865734E-4</v>
      </c>
    </row>
    <row r="2029" spans="1:7" x14ac:dyDescent="0.25">
      <c r="A2029" s="2" t="s">
        <v>5089</v>
      </c>
      <c r="B2029" s="2">
        <v>7.2</v>
      </c>
      <c r="E2029" s="4" t="s">
        <v>11863</v>
      </c>
      <c r="F2029">
        <v>3.4</v>
      </c>
      <c r="G2029" s="10">
        <v>1.0805176315053535E-4</v>
      </c>
    </row>
    <row r="2030" spans="1:7" x14ac:dyDescent="0.25">
      <c r="A2030" s="2" t="s">
        <v>6079</v>
      </c>
      <c r="B2030" s="2">
        <v>6.7</v>
      </c>
      <c r="E2030" s="4" t="s">
        <v>10439</v>
      </c>
      <c r="F2030">
        <v>5.4</v>
      </c>
      <c r="G2030" s="10">
        <v>1.7161162382732086E-4</v>
      </c>
    </row>
    <row r="2031" spans="1:7" x14ac:dyDescent="0.25">
      <c r="A2031" s="2" t="s">
        <v>6083</v>
      </c>
      <c r="B2031" s="2">
        <v>6.3</v>
      </c>
      <c r="E2031" s="4" t="s">
        <v>5493</v>
      </c>
      <c r="F2031">
        <v>6.5</v>
      </c>
      <c r="G2031" s="10">
        <v>2.0656954719955287E-4</v>
      </c>
    </row>
    <row r="2032" spans="1:7" x14ac:dyDescent="0.25">
      <c r="A2032" s="2" t="s">
        <v>3470</v>
      </c>
      <c r="B2032" s="2">
        <v>6.2</v>
      </c>
      <c r="E2032" s="4" t="s">
        <v>4368</v>
      </c>
      <c r="F2032">
        <v>6.8400000000000007</v>
      </c>
      <c r="G2032" s="10">
        <v>1.0868736175730321E-3</v>
      </c>
    </row>
    <row r="2033" spans="1:7" x14ac:dyDescent="0.25">
      <c r="A2033" s="2" t="s">
        <v>6090</v>
      </c>
      <c r="B2033" s="2">
        <v>6.2</v>
      </c>
      <c r="E2033" s="4" t="s">
        <v>8730</v>
      </c>
      <c r="F2033">
        <v>5.6</v>
      </c>
      <c r="G2033" s="10">
        <v>1.7796760989499937E-4</v>
      </c>
    </row>
    <row r="2034" spans="1:7" x14ac:dyDescent="0.25">
      <c r="A2034" s="2" t="s">
        <v>5964</v>
      </c>
      <c r="B2034" s="2">
        <v>6.9</v>
      </c>
      <c r="E2034" s="4" t="s">
        <v>4541</v>
      </c>
      <c r="F2034">
        <v>6.1</v>
      </c>
      <c r="G2034" s="10">
        <v>3.877151501283915E-4</v>
      </c>
    </row>
    <row r="2035" spans="1:7" x14ac:dyDescent="0.25">
      <c r="A2035" s="2" t="s">
        <v>2236</v>
      </c>
      <c r="B2035" s="2">
        <v>6.8</v>
      </c>
      <c r="E2035" s="4" t="s">
        <v>8885</v>
      </c>
      <c r="F2035">
        <v>4.6500000000000004</v>
      </c>
      <c r="G2035" s="10">
        <v>2.9555335214705256E-4</v>
      </c>
    </row>
    <row r="2036" spans="1:7" x14ac:dyDescent="0.25">
      <c r="A2036" s="2" t="s">
        <v>6103</v>
      </c>
      <c r="B2036" s="2">
        <v>7.1</v>
      </c>
      <c r="E2036" s="4" t="s">
        <v>14093</v>
      </c>
      <c r="F2036">
        <v>7.7</v>
      </c>
      <c r="G2036" s="10">
        <v>2.4470546360562417E-4</v>
      </c>
    </row>
    <row r="2037" spans="1:7" x14ac:dyDescent="0.25">
      <c r="A2037" s="2" t="s">
        <v>6108</v>
      </c>
      <c r="B2037" s="2">
        <v>7.1</v>
      </c>
      <c r="E2037" s="4" t="s">
        <v>4723</v>
      </c>
      <c r="F2037">
        <v>6.5</v>
      </c>
      <c r="G2037" s="10">
        <v>2.0656954719955287E-4</v>
      </c>
    </row>
    <row r="2038" spans="1:7" x14ac:dyDescent="0.25">
      <c r="A2038" s="2" t="s">
        <v>1995</v>
      </c>
      <c r="B2038" s="2">
        <v>7</v>
      </c>
      <c r="E2038" s="4" t="s">
        <v>2703</v>
      </c>
      <c r="F2038">
        <v>5.45</v>
      </c>
      <c r="G2038" s="10">
        <v>3.4640124068848095E-4</v>
      </c>
    </row>
    <row r="2039" spans="1:7" x14ac:dyDescent="0.25">
      <c r="A2039" s="2" t="s">
        <v>2217</v>
      </c>
      <c r="B2039" s="2">
        <v>7.1</v>
      </c>
      <c r="E2039" s="4" t="s">
        <v>6775</v>
      </c>
      <c r="F2039">
        <v>6.4</v>
      </c>
      <c r="G2039" s="10">
        <v>2.0339155416571359E-4</v>
      </c>
    </row>
    <row r="2040" spans="1:7" x14ac:dyDescent="0.25">
      <c r="A2040" s="2" t="s">
        <v>2635</v>
      </c>
      <c r="B2040" s="2">
        <v>6.4</v>
      </c>
      <c r="E2040" s="4" t="s">
        <v>2297</v>
      </c>
      <c r="F2040">
        <v>6.5</v>
      </c>
      <c r="G2040" s="10">
        <v>2.0656954719955287E-4</v>
      </c>
    </row>
    <row r="2041" spans="1:7" x14ac:dyDescent="0.25">
      <c r="A2041" s="2" t="s">
        <v>1340</v>
      </c>
      <c r="B2041" s="2">
        <v>7</v>
      </c>
      <c r="E2041" s="4" t="s">
        <v>12983</v>
      </c>
      <c r="F2041">
        <v>6.6</v>
      </c>
      <c r="G2041" s="10">
        <v>2.0974754023339213E-4</v>
      </c>
    </row>
    <row r="2042" spans="1:7" x14ac:dyDescent="0.25">
      <c r="A2042" s="2" t="s">
        <v>3175</v>
      </c>
      <c r="B2042" s="2">
        <v>6.2</v>
      </c>
      <c r="E2042" s="4" t="s">
        <v>2825</v>
      </c>
      <c r="F2042">
        <v>6.125</v>
      </c>
      <c r="G2042" s="10">
        <v>7.7860829329062234E-4</v>
      </c>
    </row>
    <row r="2043" spans="1:7" x14ac:dyDescent="0.25">
      <c r="A2043" s="2" t="s">
        <v>2336</v>
      </c>
      <c r="B2043" s="2">
        <v>7.5</v>
      </c>
      <c r="E2043" s="4" t="s">
        <v>10787</v>
      </c>
      <c r="F2043">
        <v>6.7</v>
      </c>
      <c r="G2043" s="10">
        <v>2.1292553326723141E-4</v>
      </c>
    </row>
    <row r="2044" spans="1:7" x14ac:dyDescent="0.25">
      <c r="A2044" s="2" t="s">
        <v>4486</v>
      </c>
      <c r="B2044" s="2">
        <v>4.8</v>
      </c>
      <c r="E2044" s="4" t="s">
        <v>12506</v>
      </c>
      <c r="F2044">
        <v>6.9</v>
      </c>
      <c r="G2044" s="10">
        <v>2.1928151933490997E-4</v>
      </c>
    </row>
    <row r="2045" spans="1:7" x14ac:dyDescent="0.25">
      <c r="A2045" s="2" t="s">
        <v>5260</v>
      </c>
      <c r="B2045" s="2">
        <v>8.1</v>
      </c>
      <c r="E2045" s="4" t="s">
        <v>6933</v>
      </c>
      <c r="F2045">
        <v>6.5</v>
      </c>
      <c r="G2045" s="10">
        <v>4.1313909439910575E-4</v>
      </c>
    </row>
    <row r="2046" spans="1:7" x14ac:dyDescent="0.25">
      <c r="A2046" s="2" t="s">
        <v>4609</v>
      </c>
      <c r="B2046" s="2">
        <v>7.3</v>
      </c>
      <c r="E2046" s="4" t="s">
        <v>3628</v>
      </c>
      <c r="F2046">
        <v>7.5</v>
      </c>
      <c r="G2046" s="10">
        <v>4.7669895507589121E-4</v>
      </c>
    </row>
    <row r="2047" spans="1:7" x14ac:dyDescent="0.25">
      <c r="A2047" s="2" t="s">
        <v>4075</v>
      </c>
      <c r="B2047" s="2">
        <v>5.8</v>
      </c>
      <c r="E2047" s="4" t="s">
        <v>9189</v>
      </c>
      <c r="F2047">
        <v>6</v>
      </c>
      <c r="G2047" s="10">
        <v>1.906795820303565E-4</v>
      </c>
    </row>
    <row r="2048" spans="1:7" x14ac:dyDescent="0.25">
      <c r="A2048" s="2" t="s">
        <v>6131</v>
      </c>
      <c r="B2048" s="2">
        <v>7.6</v>
      </c>
      <c r="E2048" s="4" t="s">
        <v>1317</v>
      </c>
      <c r="F2048">
        <v>6.2666666666666666</v>
      </c>
      <c r="G2048" s="10">
        <v>5.9746269036178368E-4</v>
      </c>
    </row>
    <row r="2049" spans="1:7" x14ac:dyDescent="0.25">
      <c r="A2049" s="2" t="s">
        <v>6133</v>
      </c>
      <c r="B2049" s="2">
        <v>5.6</v>
      </c>
      <c r="E2049" s="4" t="s">
        <v>5960</v>
      </c>
      <c r="F2049">
        <v>7.3</v>
      </c>
      <c r="G2049" s="10">
        <v>2.3199349147026704E-4</v>
      </c>
    </row>
    <row r="2050" spans="1:7" x14ac:dyDescent="0.25">
      <c r="A2050" s="2" t="s">
        <v>1061</v>
      </c>
      <c r="B2050" s="2">
        <v>7</v>
      </c>
      <c r="E2050" s="4" t="s">
        <v>5176</v>
      </c>
      <c r="F2050">
        <v>8.4749999999999996</v>
      </c>
      <c r="G2050" s="10">
        <v>1.077339638471514E-3</v>
      </c>
    </row>
    <row r="2051" spans="1:7" x14ac:dyDescent="0.25">
      <c r="A2051" s="2" t="s">
        <v>2236</v>
      </c>
      <c r="B2051" s="2">
        <v>6.6</v>
      </c>
      <c r="E2051" s="4" t="s">
        <v>1677</v>
      </c>
      <c r="F2051">
        <v>6.0666666666666664</v>
      </c>
      <c r="G2051" s="10">
        <v>5.78394732158748E-4</v>
      </c>
    </row>
    <row r="2052" spans="1:7" x14ac:dyDescent="0.25">
      <c r="A2052" s="2" t="s">
        <v>1005</v>
      </c>
      <c r="B2052" s="2">
        <v>6.5</v>
      </c>
      <c r="E2052" s="4" t="s">
        <v>1631</v>
      </c>
      <c r="F2052">
        <v>6.5</v>
      </c>
      <c r="G2052" s="10">
        <v>6.197086415986586E-4</v>
      </c>
    </row>
    <row r="2053" spans="1:7" x14ac:dyDescent="0.25">
      <c r="A2053" s="2" t="s">
        <v>5260</v>
      </c>
      <c r="B2053" s="2">
        <v>7.4</v>
      </c>
      <c r="E2053" s="4" t="s">
        <v>6494</v>
      </c>
      <c r="F2053">
        <v>6.4333333333333336</v>
      </c>
      <c r="G2053" s="10">
        <v>6.1335265553098004E-4</v>
      </c>
    </row>
    <row r="2054" spans="1:7" x14ac:dyDescent="0.25">
      <c r="A2054" s="2" t="s">
        <v>6143</v>
      </c>
      <c r="B2054" s="2">
        <v>4.5999999999999996</v>
      </c>
      <c r="E2054" s="4" t="s">
        <v>5050</v>
      </c>
      <c r="F2054">
        <v>7.1</v>
      </c>
      <c r="G2054" s="10">
        <v>2.2563750540258851E-4</v>
      </c>
    </row>
    <row r="2055" spans="1:7" x14ac:dyDescent="0.25">
      <c r="A2055" s="2" t="s">
        <v>4675</v>
      </c>
      <c r="B2055" s="2">
        <v>6.4</v>
      </c>
      <c r="E2055" s="4" t="s">
        <v>175</v>
      </c>
      <c r="F2055">
        <v>7.4</v>
      </c>
      <c r="G2055" s="10">
        <v>4.703429690082127E-4</v>
      </c>
    </row>
    <row r="2056" spans="1:7" x14ac:dyDescent="0.25">
      <c r="A2056" s="2" t="s">
        <v>3702</v>
      </c>
      <c r="B2056" s="2">
        <v>6</v>
      </c>
      <c r="E2056" s="4" t="s">
        <v>14070</v>
      </c>
      <c r="F2056">
        <v>7</v>
      </c>
      <c r="G2056" s="10">
        <v>2.2245951236874923E-4</v>
      </c>
    </row>
    <row r="2057" spans="1:7" x14ac:dyDescent="0.25">
      <c r="A2057" s="2" t="s">
        <v>4543</v>
      </c>
      <c r="B2057" s="2">
        <v>6.4</v>
      </c>
      <c r="E2057" s="4" t="s">
        <v>12849</v>
      </c>
      <c r="F2057">
        <v>5.0999999999999996</v>
      </c>
      <c r="G2057" s="10">
        <v>1.6207764472580299E-4</v>
      </c>
    </row>
    <row r="2058" spans="1:7" x14ac:dyDescent="0.25">
      <c r="A2058" s="2" t="s">
        <v>1419</v>
      </c>
      <c r="B2058" s="2">
        <v>5.9</v>
      </c>
      <c r="E2058" s="4" t="s">
        <v>10052</v>
      </c>
      <c r="F2058">
        <v>7.55</v>
      </c>
      <c r="G2058" s="10">
        <v>9.5975389621946099E-4</v>
      </c>
    </row>
    <row r="2059" spans="1:7" x14ac:dyDescent="0.25">
      <c r="A2059" s="2" t="s">
        <v>636</v>
      </c>
      <c r="B2059" s="2">
        <v>6.4</v>
      </c>
      <c r="E2059" s="4" t="s">
        <v>9622</v>
      </c>
      <c r="F2059">
        <v>6.7</v>
      </c>
      <c r="G2059" s="10">
        <v>4.2585106653446282E-4</v>
      </c>
    </row>
    <row r="2060" spans="1:7" x14ac:dyDescent="0.25">
      <c r="A2060" s="2" t="s">
        <v>3144</v>
      </c>
      <c r="B2060" s="2">
        <v>6.6</v>
      </c>
      <c r="E2060" s="4" t="s">
        <v>13695</v>
      </c>
      <c r="F2060">
        <v>8.1</v>
      </c>
      <c r="G2060" s="10">
        <v>2.5741743574098124E-4</v>
      </c>
    </row>
    <row r="2061" spans="1:7" x14ac:dyDescent="0.25">
      <c r="A2061" s="2" t="s">
        <v>4330</v>
      </c>
      <c r="B2061" s="2">
        <v>6.9</v>
      </c>
      <c r="E2061" s="4" t="s">
        <v>5622</v>
      </c>
      <c r="F2061">
        <v>6.7</v>
      </c>
      <c r="G2061" s="10">
        <v>2.1292553326723141E-4</v>
      </c>
    </row>
    <row r="2062" spans="1:7" x14ac:dyDescent="0.25">
      <c r="A2062" s="2" t="s">
        <v>195</v>
      </c>
      <c r="B2062" s="2">
        <v>6.9</v>
      </c>
      <c r="E2062" s="4" t="s">
        <v>9537</v>
      </c>
      <c r="F2062">
        <v>4.0999999999999996</v>
      </c>
      <c r="G2062" s="10">
        <v>1.3029771438741026E-4</v>
      </c>
    </row>
    <row r="2063" spans="1:7" x14ac:dyDescent="0.25">
      <c r="A2063" s="2" t="s">
        <v>6163</v>
      </c>
      <c r="B2063" s="2">
        <v>5.8</v>
      </c>
      <c r="E2063" s="4" t="s">
        <v>552</v>
      </c>
      <c r="F2063">
        <v>6.0333333333333341</v>
      </c>
      <c r="G2063" s="10">
        <v>2.3008669564996351E-3</v>
      </c>
    </row>
    <row r="2064" spans="1:7" x14ac:dyDescent="0.25">
      <c r="A2064" s="2" t="s">
        <v>4317</v>
      </c>
      <c r="B2064" s="2">
        <v>6.4</v>
      </c>
      <c r="E2064" s="4" t="s">
        <v>2972</v>
      </c>
      <c r="F2064">
        <v>6.9666666666666659</v>
      </c>
      <c r="G2064" s="10">
        <v>6.6420054407240843E-4</v>
      </c>
    </row>
    <row r="2065" spans="1:7" x14ac:dyDescent="0.25">
      <c r="A2065" s="2" t="s">
        <v>6168</v>
      </c>
      <c r="B2065" s="2">
        <v>5.3</v>
      </c>
      <c r="E2065" s="4" t="s">
        <v>7279</v>
      </c>
      <c r="F2065">
        <v>6.1</v>
      </c>
      <c r="G2065" s="10">
        <v>3.877151501283915E-4</v>
      </c>
    </row>
    <row r="2066" spans="1:7" x14ac:dyDescent="0.25">
      <c r="A2066" s="2" t="s">
        <v>3192</v>
      </c>
      <c r="B2066" s="2">
        <v>6.5</v>
      </c>
      <c r="E2066" s="4" t="s">
        <v>13629</v>
      </c>
      <c r="F2066">
        <v>6.9</v>
      </c>
      <c r="G2066" s="10">
        <v>2.1928151933490997E-4</v>
      </c>
    </row>
    <row r="2067" spans="1:7" x14ac:dyDescent="0.25">
      <c r="A2067" s="2" t="s">
        <v>6173</v>
      </c>
      <c r="B2067" s="2">
        <v>5.7</v>
      </c>
      <c r="E2067" s="4" t="s">
        <v>12414</v>
      </c>
      <c r="F2067">
        <v>7.5</v>
      </c>
      <c r="G2067" s="10">
        <v>2.3834947753794561E-4</v>
      </c>
    </row>
    <row r="2068" spans="1:7" x14ac:dyDescent="0.25">
      <c r="A2068" s="2" t="s">
        <v>2612</v>
      </c>
      <c r="B2068" s="2">
        <v>6.7</v>
      </c>
      <c r="E2068" s="4" t="s">
        <v>5301</v>
      </c>
      <c r="F2068">
        <v>6.5</v>
      </c>
      <c r="G2068" s="10">
        <v>2.0656954719955287E-4</v>
      </c>
    </row>
    <row r="2069" spans="1:7" x14ac:dyDescent="0.25">
      <c r="A2069" s="2" t="s">
        <v>6176</v>
      </c>
      <c r="B2069" s="2">
        <v>3.9</v>
      </c>
      <c r="E2069" s="4" t="s">
        <v>8548</v>
      </c>
      <c r="F2069">
        <v>5.3</v>
      </c>
      <c r="G2069" s="10">
        <v>1.6843363079348155E-4</v>
      </c>
    </row>
    <row r="2070" spans="1:7" x14ac:dyDescent="0.25">
      <c r="A2070" s="2" t="s">
        <v>6178</v>
      </c>
      <c r="B2070" s="2">
        <v>4.0999999999999996</v>
      </c>
      <c r="E2070" s="4" t="s">
        <v>10456</v>
      </c>
      <c r="F2070">
        <v>7.8</v>
      </c>
      <c r="G2070" s="10">
        <v>2.4788345663946345E-4</v>
      </c>
    </row>
    <row r="2071" spans="1:7" x14ac:dyDescent="0.25">
      <c r="A2071" s="2" t="s">
        <v>6180</v>
      </c>
      <c r="B2071" s="2">
        <v>6.2</v>
      </c>
      <c r="E2071" s="4" t="s">
        <v>11538</v>
      </c>
      <c r="F2071">
        <v>4.8</v>
      </c>
      <c r="G2071" s="10">
        <v>1.5254366562428517E-4</v>
      </c>
    </row>
    <row r="2072" spans="1:7" x14ac:dyDescent="0.25">
      <c r="A2072" s="2" t="s">
        <v>4528</v>
      </c>
      <c r="B2072" s="2">
        <v>3.8</v>
      </c>
      <c r="E2072" s="4" t="s">
        <v>9451</v>
      </c>
      <c r="F2072">
        <v>5.4</v>
      </c>
      <c r="G2072" s="10">
        <v>1.7161162382732086E-4</v>
      </c>
    </row>
    <row r="2073" spans="1:7" x14ac:dyDescent="0.25">
      <c r="A2073" s="2" t="s">
        <v>5394</v>
      </c>
      <c r="B2073" s="2">
        <v>5.0999999999999996</v>
      </c>
      <c r="E2073" s="4" t="s">
        <v>13073</v>
      </c>
      <c r="F2073">
        <v>7.4</v>
      </c>
      <c r="G2073" s="10">
        <v>2.3517148450410635E-4</v>
      </c>
    </row>
    <row r="2074" spans="1:7" x14ac:dyDescent="0.25">
      <c r="A2074" s="2" t="s">
        <v>6188</v>
      </c>
      <c r="B2074" s="2">
        <v>6.4</v>
      </c>
      <c r="E2074" s="4" t="s">
        <v>7183</v>
      </c>
      <c r="F2074">
        <v>3.6</v>
      </c>
      <c r="G2074" s="10">
        <v>1.1440774921821389E-4</v>
      </c>
    </row>
    <row r="2075" spans="1:7" x14ac:dyDescent="0.25">
      <c r="A2075" s="2" t="s">
        <v>863</v>
      </c>
      <c r="B2075" s="2">
        <v>7.8</v>
      </c>
      <c r="E2075" s="4" t="s">
        <v>6001</v>
      </c>
      <c r="F2075">
        <v>7.1833333333333336</v>
      </c>
      <c r="G2075" s="10">
        <v>1.3697149975847275E-3</v>
      </c>
    </row>
    <row r="2076" spans="1:7" x14ac:dyDescent="0.25">
      <c r="A2076" s="2" t="s">
        <v>6194</v>
      </c>
      <c r="B2076" s="2">
        <v>7.8</v>
      </c>
      <c r="E2076" s="4" t="s">
        <v>12096</v>
      </c>
      <c r="F2076">
        <v>5.5</v>
      </c>
      <c r="G2076" s="10">
        <v>1.7478961686116012E-4</v>
      </c>
    </row>
    <row r="2077" spans="1:7" x14ac:dyDescent="0.25">
      <c r="A2077" s="2" t="s">
        <v>6197</v>
      </c>
      <c r="B2077" s="2">
        <v>6.1</v>
      </c>
      <c r="E2077" s="4" t="s">
        <v>8451</v>
      </c>
      <c r="F2077">
        <v>7.15</v>
      </c>
      <c r="G2077" s="10">
        <v>4.544530038390163E-4</v>
      </c>
    </row>
    <row r="2078" spans="1:7" x14ac:dyDescent="0.25">
      <c r="A2078" s="2" t="s">
        <v>5417</v>
      </c>
      <c r="B2078" s="2">
        <v>5.8</v>
      </c>
      <c r="E2078" s="4" t="s">
        <v>11811</v>
      </c>
      <c r="F2078">
        <v>7.4</v>
      </c>
      <c r="G2078" s="10">
        <v>2.3517148450410635E-4</v>
      </c>
    </row>
    <row r="2079" spans="1:7" x14ac:dyDescent="0.25">
      <c r="A2079" s="2" t="s">
        <v>6201</v>
      </c>
      <c r="B2079" s="2">
        <v>6.3</v>
      </c>
      <c r="E2079" s="4" t="s">
        <v>631</v>
      </c>
      <c r="F2079">
        <v>5.65</v>
      </c>
      <c r="G2079" s="10">
        <v>3.5911321282383808E-4</v>
      </c>
    </row>
    <row r="2080" spans="1:7" x14ac:dyDescent="0.25">
      <c r="A2080" s="2" t="s">
        <v>2950</v>
      </c>
      <c r="B2080" s="2">
        <v>7.7</v>
      </c>
      <c r="E2080" s="4" t="s">
        <v>1165</v>
      </c>
      <c r="F2080">
        <v>6.0250000000000004</v>
      </c>
      <c r="G2080" s="10">
        <v>1.5317926423105306E-3</v>
      </c>
    </row>
    <row r="2081" spans="1:7" x14ac:dyDescent="0.25">
      <c r="A2081" s="2" t="s">
        <v>6208</v>
      </c>
      <c r="B2081" s="2">
        <v>5.4</v>
      </c>
      <c r="E2081" s="4" t="s">
        <v>3636</v>
      </c>
      <c r="F2081">
        <v>5.625</v>
      </c>
      <c r="G2081" s="10">
        <v>7.1504843261383682E-4</v>
      </c>
    </row>
    <row r="2082" spans="1:7" x14ac:dyDescent="0.25">
      <c r="A2082" s="2" t="s">
        <v>5206</v>
      </c>
      <c r="B2082" s="2">
        <v>7.3</v>
      </c>
      <c r="E2082" s="4" t="s">
        <v>11818</v>
      </c>
      <c r="F2082">
        <v>3.9</v>
      </c>
      <c r="G2082" s="10">
        <v>1.2394172831973172E-4</v>
      </c>
    </row>
    <row r="2083" spans="1:7" x14ac:dyDescent="0.25">
      <c r="A2083" s="2" t="s">
        <v>3043</v>
      </c>
      <c r="B2083" s="2">
        <v>6.8</v>
      </c>
      <c r="E2083" s="4" t="s">
        <v>3782</v>
      </c>
      <c r="F2083">
        <v>6.3</v>
      </c>
      <c r="G2083" s="10">
        <v>2.0021356113187431E-4</v>
      </c>
    </row>
    <row r="2084" spans="1:7" x14ac:dyDescent="0.25">
      <c r="A2084" s="2" t="s">
        <v>873</v>
      </c>
      <c r="B2084" s="2">
        <v>7.3</v>
      </c>
      <c r="E2084" s="4" t="s">
        <v>4086</v>
      </c>
      <c r="F2084">
        <v>6.9249999999999998</v>
      </c>
      <c r="G2084" s="10">
        <v>8.8030407037347912E-4</v>
      </c>
    </row>
    <row r="2085" spans="1:7" x14ac:dyDescent="0.25">
      <c r="A2085" s="2" t="s">
        <v>1599</v>
      </c>
      <c r="B2085" s="2">
        <v>6.5</v>
      </c>
      <c r="E2085" s="4" t="s">
        <v>13137</v>
      </c>
      <c r="F2085">
        <v>6.5</v>
      </c>
      <c r="G2085" s="10">
        <v>2.0656954719955287E-4</v>
      </c>
    </row>
    <row r="2086" spans="1:7" x14ac:dyDescent="0.25">
      <c r="A2086" s="2" t="s">
        <v>3751</v>
      </c>
      <c r="B2086" s="2">
        <v>7.2</v>
      </c>
      <c r="E2086" s="4" t="s">
        <v>9612</v>
      </c>
      <c r="F2086">
        <v>7.1</v>
      </c>
      <c r="G2086" s="10">
        <v>2.2563750540258851E-4</v>
      </c>
    </row>
    <row r="2087" spans="1:7" x14ac:dyDescent="0.25">
      <c r="A2087" s="2" t="s">
        <v>6220</v>
      </c>
      <c r="B2087" s="2">
        <v>6.7</v>
      </c>
      <c r="E2087" s="4" t="s">
        <v>1176</v>
      </c>
      <c r="F2087">
        <v>7.5750000000000002</v>
      </c>
      <c r="G2087" s="10">
        <v>9.6293188925330032E-4</v>
      </c>
    </row>
    <row r="2088" spans="1:7" x14ac:dyDescent="0.25">
      <c r="A2088" s="2" t="s">
        <v>2520</v>
      </c>
      <c r="B2088" s="2">
        <v>6.3</v>
      </c>
      <c r="E2088" s="4" t="s">
        <v>3144</v>
      </c>
      <c r="F2088">
        <v>6.5687499999999996</v>
      </c>
      <c r="G2088" s="10">
        <v>3.3400706785650775E-3</v>
      </c>
    </row>
    <row r="2089" spans="1:7" x14ac:dyDescent="0.25">
      <c r="A2089" s="2" t="s">
        <v>2336</v>
      </c>
      <c r="B2089" s="2">
        <v>5.9</v>
      </c>
      <c r="E2089" s="4" t="s">
        <v>8122</v>
      </c>
      <c r="F2089">
        <v>7.9</v>
      </c>
      <c r="G2089" s="10">
        <v>2.5106144967330273E-4</v>
      </c>
    </row>
    <row r="2090" spans="1:7" x14ac:dyDescent="0.25">
      <c r="A2090" s="2" t="s">
        <v>6232</v>
      </c>
      <c r="B2090" s="2">
        <v>7.8</v>
      </c>
      <c r="E2090" s="4" t="s">
        <v>11370</v>
      </c>
      <c r="F2090">
        <v>7.8000000000000007</v>
      </c>
      <c r="G2090" s="10">
        <v>4.957669132789269E-4</v>
      </c>
    </row>
    <row r="2091" spans="1:7" x14ac:dyDescent="0.25">
      <c r="A2091" s="2" t="s">
        <v>1278</v>
      </c>
      <c r="B2091" s="2">
        <v>7.4</v>
      </c>
      <c r="E2091" s="4" t="s">
        <v>11386</v>
      </c>
      <c r="F2091">
        <v>8.3000000000000007</v>
      </c>
      <c r="G2091" s="10">
        <v>2.6377342180865986E-4</v>
      </c>
    </row>
    <row r="2092" spans="1:7" x14ac:dyDescent="0.25">
      <c r="A2092" s="2" t="s">
        <v>6236</v>
      </c>
      <c r="B2092" s="2">
        <v>4.8</v>
      </c>
      <c r="E2092" s="4" t="s">
        <v>8962</v>
      </c>
      <c r="F2092">
        <v>7.95</v>
      </c>
      <c r="G2092" s="10">
        <v>5.0530089238044469E-4</v>
      </c>
    </row>
    <row r="2093" spans="1:7" x14ac:dyDescent="0.25">
      <c r="A2093" s="2" t="s">
        <v>2574</v>
      </c>
      <c r="B2093" s="2">
        <v>6.3</v>
      </c>
      <c r="E2093" s="4" t="s">
        <v>2355</v>
      </c>
      <c r="F2093">
        <v>8</v>
      </c>
      <c r="G2093" s="10">
        <v>1.7796760989499938E-3</v>
      </c>
    </row>
    <row r="2094" spans="1:7" x14ac:dyDescent="0.25">
      <c r="A2094" s="2" t="s">
        <v>2612</v>
      </c>
      <c r="B2094" s="2">
        <v>7.8</v>
      </c>
      <c r="E2094" s="4" t="s">
        <v>9404</v>
      </c>
      <c r="F2094">
        <v>6.7</v>
      </c>
      <c r="G2094" s="10">
        <v>2.1292553326723141E-4</v>
      </c>
    </row>
    <row r="2095" spans="1:7" x14ac:dyDescent="0.25">
      <c r="A2095" s="2" t="s">
        <v>3359</v>
      </c>
      <c r="B2095" s="2">
        <v>7.5</v>
      </c>
      <c r="E2095" s="4" t="s">
        <v>10410</v>
      </c>
      <c r="F2095">
        <v>3.4</v>
      </c>
      <c r="G2095" s="10">
        <v>1.0805176315053535E-4</v>
      </c>
    </row>
    <row r="2096" spans="1:7" x14ac:dyDescent="0.25">
      <c r="A2096" s="2" t="s">
        <v>5653</v>
      </c>
      <c r="B2096" s="2">
        <v>6</v>
      </c>
      <c r="E2096" s="4" t="s">
        <v>12694</v>
      </c>
      <c r="F2096">
        <v>5.7</v>
      </c>
      <c r="G2096" s="10">
        <v>1.8114560292883868E-4</v>
      </c>
    </row>
    <row r="2097" spans="1:7" x14ac:dyDescent="0.25">
      <c r="A2097" s="2" t="s">
        <v>751</v>
      </c>
      <c r="B2097" s="2">
        <v>6.8</v>
      </c>
      <c r="E2097" s="4" t="s">
        <v>7722</v>
      </c>
      <c r="F2097">
        <v>5.6333333333333329</v>
      </c>
      <c r="G2097" s="10">
        <v>5.3708082271883739E-4</v>
      </c>
    </row>
    <row r="2098" spans="1:7" x14ac:dyDescent="0.25">
      <c r="A2098" s="2" t="s">
        <v>5386</v>
      </c>
      <c r="B2098" s="2">
        <v>6.6</v>
      </c>
      <c r="E2098" s="4" t="s">
        <v>10719</v>
      </c>
      <c r="F2098">
        <v>6.6</v>
      </c>
      <c r="G2098" s="10">
        <v>2.0974754023339213E-4</v>
      </c>
    </row>
    <row r="2099" spans="1:7" x14ac:dyDescent="0.25">
      <c r="A2099" s="2" t="s">
        <v>6249</v>
      </c>
      <c r="B2099" s="2">
        <v>4.5999999999999996</v>
      </c>
      <c r="E2099" s="4" t="s">
        <v>1172</v>
      </c>
      <c r="F2099">
        <v>5.0999999999999996</v>
      </c>
      <c r="G2099" s="10">
        <v>1.6207764472580299E-4</v>
      </c>
    </row>
    <row r="2100" spans="1:7" x14ac:dyDescent="0.25">
      <c r="A2100" s="2" t="s">
        <v>38</v>
      </c>
      <c r="B2100" s="2">
        <v>7.1</v>
      </c>
      <c r="E2100" s="4" t="s">
        <v>7557</v>
      </c>
      <c r="F2100">
        <v>5.8000000000000007</v>
      </c>
      <c r="G2100" s="10">
        <v>3.6864719192535592E-4</v>
      </c>
    </row>
    <row r="2101" spans="1:7" x14ac:dyDescent="0.25">
      <c r="A2101" s="2" t="s">
        <v>6254</v>
      </c>
      <c r="B2101" s="2">
        <v>6.1</v>
      </c>
      <c r="E2101" s="4" t="s">
        <v>7858</v>
      </c>
      <c r="F2101">
        <v>3.9</v>
      </c>
      <c r="G2101" s="10">
        <v>1.2394172831973172E-4</v>
      </c>
    </row>
    <row r="2102" spans="1:7" x14ac:dyDescent="0.25">
      <c r="A2102" s="2" t="s">
        <v>1223</v>
      </c>
      <c r="B2102" s="2">
        <v>6.7</v>
      </c>
      <c r="E2102" s="4" t="s">
        <v>8031</v>
      </c>
      <c r="F2102">
        <v>8</v>
      </c>
      <c r="G2102" s="10">
        <v>2.5423944270714201E-4</v>
      </c>
    </row>
    <row r="2103" spans="1:7" x14ac:dyDescent="0.25">
      <c r="A2103" s="2" t="s">
        <v>6257</v>
      </c>
      <c r="B2103" s="2">
        <v>7.1</v>
      </c>
      <c r="E2103" s="4" t="s">
        <v>6521</v>
      </c>
      <c r="F2103">
        <v>7.2</v>
      </c>
      <c r="G2103" s="10">
        <v>6.8644649530928345E-4</v>
      </c>
    </row>
    <row r="2104" spans="1:7" x14ac:dyDescent="0.25">
      <c r="A2104" s="2" t="s">
        <v>6259</v>
      </c>
      <c r="B2104" s="2">
        <v>5.8</v>
      </c>
      <c r="E2104" s="4" t="s">
        <v>4025</v>
      </c>
      <c r="F2104">
        <v>7.4</v>
      </c>
      <c r="G2104" s="10">
        <v>1.1758574225205318E-3</v>
      </c>
    </row>
    <row r="2105" spans="1:7" x14ac:dyDescent="0.25">
      <c r="A2105" s="2" t="s">
        <v>5469</v>
      </c>
      <c r="B2105" s="2">
        <v>6.7</v>
      </c>
      <c r="E2105" s="4" t="s">
        <v>3470</v>
      </c>
      <c r="F2105">
        <v>7.1272727272727279</v>
      </c>
      <c r="G2105" s="10">
        <v>2.4915465385299917E-3</v>
      </c>
    </row>
    <row r="2106" spans="1:7" x14ac:dyDescent="0.25">
      <c r="A2106" s="2" t="s">
        <v>6264</v>
      </c>
      <c r="B2106" s="2">
        <v>5.8</v>
      </c>
      <c r="E2106" s="4" t="s">
        <v>3208</v>
      </c>
      <c r="F2106">
        <v>6.3</v>
      </c>
      <c r="G2106" s="10">
        <v>6.0064068339562291E-4</v>
      </c>
    </row>
    <row r="2107" spans="1:7" x14ac:dyDescent="0.25">
      <c r="A2107" s="2" t="s">
        <v>3327</v>
      </c>
      <c r="B2107" s="2">
        <v>6.8</v>
      </c>
      <c r="E2107" s="4" t="s">
        <v>2781</v>
      </c>
      <c r="F2107">
        <v>6.125</v>
      </c>
      <c r="G2107" s="10">
        <v>1.5572165865812447E-3</v>
      </c>
    </row>
    <row r="2108" spans="1:7" x14ac:dyDescent="0.25">
      <c r="A2108" s="2" t="s">
        <v>270</v>
      </c>
      <c r="B2108" s="2">
        <v>8.5</v>
      </c>
      <c r="E2108" s="4" t="s">
        <v>4889</v>
      </c>
      <c r="F2108">
        <v>7</v>
      </c>
      <c r="G2108" s="10">
        <v>2.2245951236874923E-4</v>
      </c>
    </row>
    <row r="2109" spans="1:7" x14ac:dyDescent="0.25">
      <c r="A2109" s="2" t="s">
        <v>834</v>
      </c>
      <c r="B2109" s="2">
        <v>6.6</v>
      </c>
      <c r="E2109" s="4" t="s">
        <v>1751</v>
      </c>
      <c r="F2109">
        <v>6</v>
      </c>
      <c r="G2109" s="10">
        <v>1.1440774921821389E-3</v>
      </c>
    </row>
    <row r="2110" spans="1:7" x14ac:dyDescent="0.25">
      <c r="A2110" s="2" t="s">
        <v>270</v>
      </c>
      <c r="B2110" s="2">
        <v>7.7</v>
      </c>
      <c r="E2110" s="4" t="s">
        <v>5060</v>
      </c>
      <c r="F2110">
        <v>7.3</v>
      </c>
      <c r="G2110" s="10">
        <v>2.3199349147026704E-4</v>
      </c>
    </row>
    <row r="2111" spans="1:7" x14ac:dyDescent="0.25">
      <c r="A2111" s="2" t="s">
        <v>6272</v>
      </c>
      <c r="B2111" s="2">
        <v>4.7</v>
      </c>
      <c r="E2111" s="4" t="s">
        <v>4089</v>
      </c>
      <c r="F2111">
        <v>5</v>
      </c>
      <c r="G2111" s="10">
        <v>4.7669895507589121E-4</v>
      </c>
    </row>
    <row r="2112" spans="1:7" x14ac:dyDescent="0.25">
      <c r="A2112" s="2" t="s">
        <v>1135</v>
      </c>
      <c r="B2112" s="2">
        <v>6.4</v>
      </c>
      <c r="E2112" s="4" t="s">
        <v>13146</v>
      </c>
      <c r="F2112">
        <v>7.3</v>
      </c>
      <c r="G2112" s="10">
        <v>2.3199349147026704E-4</v>
      </c>
    </row>
    <row r="2113" spans="1:7" x14ac:dyDescent="0.25">
      <c r="A2113" s="2" t="s">
        <v>1684</v>
      </c>
      <c r="B2113" s="2">
        <v>5.5</v>
      </c>
      <c r="E2113" s="4" t="s">
        <v>13825</v>
      </c>
      <c r="F2113">
        <v>3.2</v>
      </c>
      <c r="G2113" s="10">
        <v>1.016957770828568E-4</v>
      </c>
    </row>
    <row r="2114" spans="1:7" x14ac:dyDescent="0.25">
      <c r="A2114" s="2" t="s">
        <v>1755</v>
      </c>
      <c r="B2114" s="2">
        <v>8.6</v>
      </c>
      <c r="E2114" s="4" t="s">
        <v>9629</v>
      </c>
      <c r="F2114">
        <v>6</v>
      </c>
      <c r="G2114" s="10">
        <v>1.906795820303565E-4</v>
      </c>
    </row>
    <row r="2115" spans="1:7" x14ac:dyDescent="0.25">
      <c r="A2115" s="2" t="s">
        <v>6280</v>
      </c>
      <c r="B2115" s="2">
        <v>7</v>
      </c>
      <c r="E2115" s="4" t="s">
        <v>1907</v>
      </c>
      <c r="F2115">
        <v>6.4499999999999993</v>
      </c>
      <c r="G2115" s="10">
        <v>4.0996110136526641E-4</v>
      </c>
    </row>
    <row r="2116" spans="1:7" x14ac:dyDescent="0.25">
      <c r="A2116" s="2" t="s">
        <v>6282</v>
      </c>
      <c r="B2116" s="2">
        <v>7.1</v>
      </c>
      <c r="E2116" s="4" t="s">
        <v>370</v>
      </c>
      <c r="F2116">
        <v>6.0750000000000002</v>
      </c>
      <c r="G2116" s="10">
        <v>7.7225230722294377E-4</v>
      </c>
    </row>
    <row r="2117" spans="1:7" x14ac:dyDescent="0.25">
      <c r="A2117" s="2" t="s">
        <v>6288</v>
      </c>
      <c r="B2117" s="2">
        <v>5.7</v>
      </c>
      <c r="E2117" s="4" t="s">
        <v>9734</v>
      </c>
      <c r="F2117">
        <v>6.6</v>
      </c>
      <c r="G2117" s="10">
        <v>2.0974754023339213E-4</v>
      </c>
    </row>
    <row r="2118" spans="1:7" x14ac:dyDescent="0.25">
      <c r="A2118" s="2" t="s">
        <v>1033</v>
      </c>
      <c r="B2118" s="2">
        <v>3.7</v>
      </c>
      <c r="E2118" s="4" t="s">
        <v>13639</v>
      </c>
      <c r="F2118">
        <v>5.0999999999999996</v>
      </c>
      <c r="G2118" s="10">
        <v>1.6207764472580299E-4</v>
      </c>
    </row>
    <row r="2119" spans="1:7" x14ac:dyDescent="0.25">
      <c r="A2119" s="2" t="s">
        <v>231</v>
      </c>
      <c r="B2119" s="2">
        <v>7.5</v>
      </c>
      <c r="E2119" s="4" t="s">
        <v>2994</v>
      </c>
      <c r="F2119">
        <v>6.4</v>
      </c>
      <c r="G2119" s="10">
        <v>2.0339155416571359E-4</v>
      </c>
    </row>
    <row r="2120" spans="1:7" x14ac:dyDescent="0.25">
      <c r="A2120" s="2" t="s">
        <v>2578</v>
      </c>
      <c r="B2120" s="2">
        <v>4.5999999999999996</v>
      </c>
      <c r="E2120" s="4" t="s">
        <v>5805</v>
      </c>
      <c r="F2120">
        <v>5.3</v>
      </c>
      <c r="G2120" s="10">
        <v>1.6843363079348155E-4</v>
      </c>
    </row>
    <row r="2121" spans="1:7" x14ac:dyDescent="0.25">
      <c r="A2121" s="2" t="s">
        <v>2699</v>
      </c>
      <c r="B2121" s="2">
        <v>4.9000000000000004</v>
      </c>
      <c r="E2121" s="4" t="s">
        <v>6416</v>
      </c>
      <c r="F2121">
        <v>5.5</v>
      </c>
      <c r="G2121" s="10">
        <v>3.4957923372232023E-4</v>
      </c>
    </row>
    <row r="2122" spans="1:7" x14ac:dyDescent="0.25">
      <c r="A2122" s="2" t="s">
        <v>1698</v>
      </c>
      <c r="B2122" s="2">
        <v>6.9</v>
      </c>
      <c r="E2122" s="4" t="s">
        <v>5713</v>
      </c>
      <c r="F2122">
        <v>6.3</v>
      </c>
      <c r="G2122" s="10">
        <v>2.0021356113187431E-4</v>
      </c>
    </row>
    <row r="2123" spans="1:7" x14ac:dyDescent="0.25">
      <c r="A2123" s="2" t="s">
        <v>5457</v>
      </c>
      <c r="B2123" s="2">
        <v>7.1</v>
      </c>
      <c r="E2123" s="4" t="s">
        <v>4970</v>
      </c>
      <c r="F2123">
        <v>7.5</v>
      </c>
      <c r="G2123" s="10">
        <v>2.3834947753794561E-4</v>
      </c>
    </row>
    <row r="2124" spans="1:7" x14ac:dyDescent="0.25">
      <c r="A2124" s="2" t="s">
        <v>1516</v>
      </c>
      <c r="B2124" s="2">
        <v>5.8</v>
      </c>
      <c r="E2124" s="4" t="s">
        <v>5186</v>
      </c>
      <c r="F2124">
        <v>3.95</v>
      </c>
      <c r="G2124" s="10">
        <v>2.5106144967330273E-4</v>
      </c>
    </row>
    <row r="2125" spans="1:7" x14ac:dyDescent="0.25">
      <c r="A2125" s="2" t="s">
        <v>3702</v>
      </c>
      <c r="B2125" s="2">
        <v>7</v>
      </c>
      <c r="E2125" s="4" t="s">
        <v>192</v>
      </c>
      <c r="F2125">
        <v>6.9</v>
      </c>
      <c r="G2125" s="10">
        <v>4.3856303866981995E-4</v>
      </c>
    </row>
    <row r="2126" spans="1:7" x14ac:dyDescent="0.25">
      <c r="A2126" s="2" t="s">
        <v>2447</v>
      </c>
      <c r="B2126" s="2">
        <v>5.4</v>
      </c>
      <c r="E2126" s="4" t="s">
        <v>2059</v>
      </c>
      <c r="F2126">
        <v>5.35</v>
      </c>
      <c r="G2126" s="10">
        <v>6.8009050924160478E-4</v>
      </c>
    </row>
    <row r="2127" spans="1:7" x14ac:dyDescent="0.25">
      <c r="A2127" s="2" t="s">
        <v>4913</v>
      </c>
      <c r="B2127" s="2">
        <v>7.3</v>
      </c>
      <c r="E2127" s="4" t="s">
        <v>10205</v>
      </c>
      <c r="F2127">
        <v>6.3</v>
      </c>
      <c r="G2127" s="10">
        <v>2.0021356113187431E-4</v>
      </c>
    </row>
    <row r="2128" spans="1:7" x14ac:dyDescent="0.25">
      <c r="A2128" s="2" t="s">
        <v>1575</v>
      </c>
      <c r="B2128" s="2">
        <v>7.1</v>
      </c>
      <c r="E2128" s="4" t="s">
        <v>7601</v>
      </c>
      <c r="F2128">
        <v>2.8</v>
      </c>
      <c r="G2128" s="10">
        <v>8.8983804947499685E-5</v>
      </c>
    </row>
    <row r="2129" spans="1:7" x14ac:dyDescent="0.25">
      <c r="A2129" s="2" t="s">
        <v>3775</v>
      </c>
      <c r="B2129" s="2">
        <v>5.8</v>
      </c>
      <c r="E2129" s="4" t="s">
        <v>613</v>
      </c>
      <c r="F2129">
        <v>6.2</v>
      </c>
      <c r="G2129" s="10">
        <v>1.9703556809803503E-4</v>
      </c>
    </row>
    <row r="2130" spans="1:7" x14ac:dyDescent="0.25">
      <c r="A2130" s="2" t="s">
        <v>6315</v>
      </c>
      <c r="B2130" s="2">
        <v>8.1</v>
      </c>
      <c r="E2130" s="4" t="s">
        <v>9315</v>
      </c>
      <c r="F2130">
        <v>7.5500000000000007</v>
      </c>
      <c r="G2130" s="10">
        <v>4.7987694810973055E-4</v>
      </c>
    </row>
    <row r="2131" spans="1:7" x14ac:dyDescent="0.25">
      <c r="A2131" s="2" t="s">
        <v>5087</v>
      </c>
      <c r="B2131" s="2">
        <v>5.7</v>
      </c>
      <c r="E2131" s="4" t="s">
        <v>1251</v>
      </c>
      <c r="F2131">
        <v>6.9</v>
      </c>
      <c r="G2131" s="10">
        <v>4.3856303866981995E-4</v>
      </c>
    </row>
    <row r="2132" spans="1:7" x14ac:dyDescent="0.25">
      <c r="A2132" s="2" t="s">
        <v>5653</v>
      </c>
      <c r="B2132" s="2">
        <v>4.4000000000000004</v>
      </c>
      <c r="E2132" s="4" t="s">
        <v>6315</v>
      </c>
      <c r="F2132">
        <v>7.6999999999999993</v>
      </c>
      <c r="G2132" s="10">
        <v>4.8941092721124823E-4</v>
      </c>
    </row>
    <row r="2133" spans="1:7" x14ac:dyDescent="0.25">
      <c r="A2133" s="2" t="s">
        <v>179</v>
      </c>
      <c r="B2133" s="2">
        <v>7.9</v>
      </c>
      <c r="E2133" s="4" t="s">
        <v>4286</v>
      </c>
      <c r="F2133">
        <v>5.76</v>
      </c>
      <c r="G2133" s="10">
        <v>9.1526199374571105E-4</v>
      </c>
    </row>
    <row r="2134" spans="1:7" x14ac:dyDescent="0.25">
      <c r="A2134" s="2" t="s">
        <v>6323</v>
      </c>
      <c r="B2134" s="2">
        <v>7.6</v>
      </c>
      <c r="E2134" s="4" t="s">
        <v>3094</v>
      </c>
      <c r="F2134">
        <v>6.1999999999999993</v>
      </c>
      <c r="G2134" s="10">
        <v>7.8814227239214002E-4</v>
      </c>
    </row>
    <row r="2135" spans="1:7" x14ac:dyDescent="0.25">
      <c r="A2135" s="2" t="s">
        <v>5653</v>
      </c>
      <c r="B2135" s="2">
        <v>4.8</v>
      </c>
      <c r="E2135" s="4" t="s">
        <v>4357</v>
      </c>
      <c r="F2135">
        <v>5.8666666666666671</v>
      </c>
      <c r="G2135" s="10">
        <v>5.5932677395571242E-4</v>
      </c>
    </row>
    <row r="2136" spans="1:7" x14ac:dyDescent="0.25">
      <c r="A2136" s="2" t="s">
        <v>2950</v>
      </c>
      <c r="B2136" s="2">
        <v>7.8</v>
      </c>
      <c r="E2136" s="4" t="s">
        <v>6497</v>
      </c>
      <c r="F2136">
        <v>5.25</v>
      </c>
      <c r="G2136" s="10">
        <v>3.3368926855312388E-4</v>
      </c>
    </row>
    <row r="2137" spans="1:7" x14ac:dyDescent="0.25">
      <c r="A2137" s="2" t="s">
        <v>6331</v>
      </c>
      <c r="B2137" s="2">
        <v>6.7</v>
      </c>
      <c r="E2137" s="4" t="s">
        <v>12317</v>
      </c>
      <c r="F2137">
        <v>6</v>
      </c>
      <c r="G2137" s="10">
        <v>1.906795820303565E-4</v>
      </c>
    </row>
    <row r="2138" spans="1:7" x14ac:dyDescent="0.25">
      <c r="A2138" s="2" t="s">
        <v>6333</v>
      </c>
      <c r="B2138" s="2">
        <v>2.7</v>
      </c>
      <c r="E2138" s="4" t="s">
        <v>6339</v>
      </c>
      <c r="F2138">
        <v>5.4</v>
      </c>
      <c r="G2138" s="10">
        <v>1.7161162382732086E-4</v>
      </c>
    </row>
    <row r="2139" spans="1:7" x14ac:dyDescent="0.25">
      <c r="A2139" s="2" t="s">
        <v>6335</v>
      </c>
      <c r="B2139" s="2">
        <v>5.8</v>
      </c>
      <c r="E2139" s="4" t="s">
        <v>1788</v>
      </c>
      <c r="F2139">
        <v>5.6750000000000007</v>
      </c>
      <c r="G2139" s="10">
        <v>7.2140441868151549E-4</v>
      </c>
    </row>
    <row r="2140" spans="1:7" x14ac:dyDescent="0.25">
      <c r="A2140" s="2" t="s">
        <v>6337</v>
      </c>
      <c r="B2140" s="2">
        <v>7.5</v>
      </c>
      <c r="E2140" s="4" t="s">
        <v>4501</v>
      </c>
      <c r="F2140">
        <v>3.8</v>
      </c>
      <c r="G2140" s="10">
        <v>1.2076373528589244E-4</v>
      </c>
    </row>
    <row r="2141" spans="1:7" x14ac:dyDescent="0.25">
      <c r="A2141" s="2" t="s">
        <v>6339</v>
      </c>
      <c r="B2141" s="2">
        <v>5.4</v>
      </c>
      <c r="E2141" s="4" t="s">
        <v>3237</v>
      </c>
      <c r="F2141">
        <v>5.85</v>
      </c>
      <c r="G2141" s="10">
        <v>3.7182518495919515E-4</v>
      </c>
    </row>
    <row r="2142" spans="1:7" x14ac:dyDescent="0.25">
      <c r="A2142" s="2" t="s">
        <v>4089</v>
      </c>
      <c r="B2142" s="2">
        <v>4.0999999999999996</v>
      </c>
      <c r="E2142" s="4" t="s">
        <v>11989</v>
      </c>
      <c r="F2142">
        <v>6.3</v>
      </c>
      <c r="G2142" s="10">
        <v>2.0021356113187431E-4</v>
      </c>
    </row>
    <row r="2143" spans="1:7" x14ac:dyDescent="0.25">
      <c r="A2143" s="2" t="s">
        <v>6348</v>
      </c>
      <c r="B2143" s="2">
        <v>5.9</v>
      </c>
      <c r="E2143" s="4" t="s">
        <v>3261</v>
      </c>
      <c r="F2143">
        <v>4.4000000000000004</v>
      </c>
      <c r="G2143" s="10">
        <v>1.398316934889281E-4</v>
      </c>
    </row>
    <row r="2144" spans="1:7" x14ac:dyDescent="0.25">
      <c r="A2144" s="2" t="s">
        <v>6351</v>
      </c>
      <c r="B2144" s="2">
        <v>6.3</v>
      </c>
      <c r="E2144" s="4" t="s">
        <v>7227</v>
      </c>
      <c r="F2144">
        <v>6.8</v>
      </c>
      <c r="G2144" s="10">
        <v>4.3220705260214138E-4</v>
      </c>
    </row>
    <row r="2145" spans="1:7" x14ac:dyDescent="0.25">
      <c r="A2145" s="2" t="s">
        <v>3172</v>
      </c>
      <c r="B2145" s="2">
        <v>7</v>
      </c>
      <c r="E2145" s="4" t="s">
        <v>1005</v>
      </c>
      <c r="F2145">
        <v>6.7062499999999998</v>
      </c>
      <c r="G2145" s="10">
        <v>3.4099865253095418E-3</v>
      </c>
    </row>
    <row r="2146" spans="1:7" x14ac:dyDescent="0.25">
      <c r="A2146" s="2" t="s">
        <v>4740</v>
      </c>
      <c r="B2146" s="2">
        <v>6.8</v>
      </c>
      <c r="E2146" s="4" t="s">
        <v>270</v>
      </c>
      <c r="F2146">
        <v>7.4807692307692308</v>
      </c>
      <c r="G2146" s="10">
        <v>6.1811964508173894E-3</v>
      </c>
    </row>
    <row r="2147" spans="1:7" x14ac:dyDescent="0.25">
      <c r="A2147" s="2" t="s">
        <v>5021</v>
      </c>
      <c r="B2147" s="2">
        <v>2.2999999999999998</v>
      </c>
      <c r="E2147" s="4" t="s">
        <v>2585</v>
      </c>
      <c r="F2147">
        <v>6.35</v>
      </c>
      <c r="G2147" s="10">
        <v>4.0360511529758791E-4</v>
      </c>
    </row>
    <row r="2148" spans="1:7" x14ac:dyDescent="0.25">
      <c r="A2148" s="2" t="s">
        <v>1482</v>
      </c>
      <c r="B2148" s="2">
        <v>6.9</v>
      </c>
      <c r="E2148" s="4" t="s">
        <v>8081</v>
      </c>
      <c r="F2148">
        <v>5.0999999999999996</v>
      </c>
      <c r="G2148" s="10">
        <v>1.6207764472580299E-4</v>
      </c>
    </row>
    <row r="2149" spans="1:7" x14ac:dyDescent="0.25">
      <c r="A2149" s="2" t="s">
        <v>301</v>
      </c>
      <c r="B2149" s="2">
        <v>8.1</v>
      </c>
      <c r="E2149" s="4" t="s">
        <v>9053</v>
      </c>
      <c r="F2149">
        <v>4.55</v>
      </c>
      <c r="G2149" s="10">
        <v>2.89197366079374E-4</v>
      </c>
    </row>
    <row r="2150" spans="1:7" x14ac:dyDescent="0.25">
      <c r="A2150" s="2" t="s">
        <v>5990</v>
      </c>
      <c r="B2150" s="2">
        <v>6.1</v>
      </c>
      <c r="E2150" s="4" t="s">
        <v>4904</v>
      </c>
      <c r="F2150">
        <v>6.1</v>
      </c>
      <c r="G2150" s="10">
        <v>1.9385757506419575E-4</v>
      </c>
    </row>
    <row r="2151" spans="1:7" x14ac:dyDescent="0.25">
      <c r="A2151" s="2" t="s">
        <v>6368</v>
      </c>
      <c r="B2151" s="2">
        <v>5</v>
      </c>
      <c r="E2151" s="4" t="s">
        <v>10089</v>
      </c>
      <c r="F2151">
        <v>4.4000000000000004</v>
      </c>
      <c r="G2151" s="10">
        <v>1.398316934889281E-4</v>
      </c>
    </row>
    <row r="2152" spans="1:7" x14ac:dyDescent="0.25">
      <c r="A2152" s="2" t="s">
        <v>4420</v>
      </c>
      <c r="B2152" s="2">
        <v>5.5</v>
      </c>
      <c r="E2152" s="4" t="s">
        <v>2668</v>
      </c>
      <c r="F2152">
        <v>6.4</v>
      </c>
      <c r="G2152" s="10">
        <v>4.0678310833142719E-4</v>
      </c>
    </row>
    <row r="2153" spans="1:7" x14ac:dyDescent="0.25">
      <c r="A2153" s="2" t="s">
        <v>3163</v>
      </c>
      <c r="B2153" s="2">
        <v>6.2</v>
      </c>
      <c r="E2153" s="4" t="s">
        <v>2403</v>
      </c>
      <c r="F2153">
        <v>5.0999999999999996</v>
      </c>
      <c r="G2153" s="10">
        <v>1.6207764472580299E-4</v>
      </c>
    </row>
    <row r="2154" spans="1:7" x14ac:dyDescent="0.25">
      <c r="A2154" s="2" t="s">
        <v>1990</v>
      </c>
      <c r="B2154" s="2">
        <v>6.2</v>
      </c>
      <c r="E2154" s="4" t="s">
        <v>6236</v>
      </c>
      <c r="F2154">
        <v>4.8</v>
      </c>
      <c r="G2154" s="10">
        <v>1.5254366562428517E-4</v>
      </c>
    </row>
    <row r="2155" spans="1:7" x14ac:dyDescent="0.25">
      <c r="A2155" s="2" t="s">
        <v>6376</v>
      </c>
      <c r="B2155" s="2">
        <v>5.9</v>
      </c>
      <c r="E2155" s="4" t="s">
        <v>8256</v>
      </c>
      <c r="F2155">
        <v>6.1</v>
      </c>
      <c r="G2155" s="10">
        <v>3.877151501283915E-4</v>
      </c>
    </row>
    <row r="2156" spans="1:7" x14ac:dyDescent="0.25">
      <c r="A2156" s="2" t="s">
        <v>6380</v>
      </c>
      <c r="B2156" s="2">
        <v>6.3</v>
      </c>
      <c r="E2156" s="4" t="s">
        <v>13508</v>
      </c>
      <c r="F2156">
        <v>6.9</v>
      </c>
      <c r="G2156" s="10">
        <v>2.1928151933490997E-4</v>
      </c>
    </row>
    <row r="2157" spans="1:7" x14ac:dyDescent="0.25">
      <c r="A2157" s="2" t="s">
        <v>6385</v>
      </c>
      <c r="B2157" s="2">
        <v>6.7</v>
      </c>
      <c r="E2157" s="4" t="s">
        <v>13271</v>
      </c>
      <c r="F2157">
        <v>4.7</v>
      </c>
      <c r="G2157" s="10">
        <v>1.4936567259044592E-4</v>
      </c>
    </row>
    <row r="2158" spans="1:7" x14ac:dyDescent="0.25">
      <c r="A2158" s="2" t="s">
        <v>5021</v>
      </c>
      <c r="B2158" s="2">
        <v>3.5</v>
      </c>
      <c r="E2158" s="4" t="s">
        <v>11282</v>
      </c>
      <c r="F2158">
        <v>6.5</v>
      </c>
      <c r="G2158" s="10">
        <v>2.0656954719955287E-4</v>
      </c>
    </row>
    <row r="2159" spans="1:7" x14ac:dyDescent="0.25">
      <c r="A2159" s="2" t="s">
        <v>760</v>
      </c>
      <c r="B2159" s="2">
        <v>7.5</v>
      </c>
      <c r="E2159" s="4" t="s">
        <v>3633</v>
      </c>
      <c r="F2159">
        <v>6.4</v>
      </c>
      <c r="G2159" s="10">
        <v>2.0339155416571359E-4</v>
      </c>
    </row>
    <row r="2160" spans="1:7" x14ac:dyDescent="0.25">
      <c r="A2160" s="2" t="s">
        <v>552</v>
      </c>
      <c r="B2160" s="2">
        <v>6.6</v>
      </c>
      <c r="E2160" s="4" t="s">
        <v>4543</v>
      </c>
      <c r="F2160">
        <v>6.25</v>
      </c>
      <c r="G2160" s="10">
        <v>3.9724912922990934E-4</v>
      </c>
    </row>
    <row r="2161" spans="1:7" x14ac:dyDescent="0.25">
      <c r="A2161" s="2" t="s">
        <v>6394</v>
      </c>
      <c r="B2161" s="2">
        <v>7.5</v>
      </c>
      <c r="E2161" s="4" t="s">
        <v>7335</v>
      </c>
      <c r="F2161">
        <v>7.2</v>
      </c>
      <c r="G2161" s="10">
        <v>2.2881549843642779E-4</v>
      </c>
    </row>
    <row r="2162" spans="1:7" x14ac:dyDescent="0.25">
      <c r="A2162" s="2" t="s">
        <v>6232</v>
      </c>
      <c r="B2162" s="2">
        <v>7.2</v>
      </c>
      <c r="E2162" s="4" t="s">
        <v>13860</v>
      </c>
      <c r="F2162">
        <v>8.3000000000000007</v>
      </c>
      <c r="G2162" s="10">
        <v>2.6377342180865986E-4</v>
      </c>
    </row>
    <row r="2163" spans="1:7" x14ac:dyDescent="0.25">
      <c r="A2163" s="2" t="s">
        <v>4774</v>
      </c>
      <c r="B2163" s="2">
        <v>4.8</v>
      </c>
      <c r="E2163" s="4" t="s">
        <v>1442</v>
      </c>
      <c r="F2163">
        <v>6.58</v>
      </c>
      <c r="G2163" s="10">
        <v>1.0455597081331213E-3</v>
      </c>
    </row>
    <row r="2164" spans="1:7" x14ac:dyDescent="0.25">
      <c r="A2164" s="2" t="s">
        <v>1595</v>
      </c>
      <c r="B2164" s="2">
        <v>6.6</v>
      </c>
      <c r="E2164" s="4" t="s">
        <v>11632</v>
      </c>
      <c r="F2164">
        <v>7.8</v>
      </c>
      <c r="G2164" s="10">
        <v>2.4788345663946345E-4</v>
      </c>
    </row>
    <row r="2165" spans="1:7" x14ac:dyDescent="0.25">
      <c r="A2165" s="2" t="s">
        <v>4130</v>
      </c>
      <c r="B2165" s="2">
        <v>3.5</v>
      </c>
      <c r="E2165" s="4" t="s">
        <v>5780</v>
      </c>
      <c r="F2165">
        <v>5.8000000000000007</v>
      </c>
      <c r="G2165" s="10">
        <v>3.6864719192535592E-4</v>
      </c>
    </row>
    <row r="2166" spans="1:7" x14ac:dyDescent="0.25">
      <c r="A2166" s="2" t="s">
        <v>6406</v>
      </c>
      <c r="B2166" s="2">
        <v>6.7</v>
      </c>
      <c r="E2166" s="4" t="s">
        <v>1166</v>
      </c>
      <c r="F2166">
        <v>6.85</v>
      </c>
      <c r="G2166" s="10">
        <v>4.3538504563598061E-4</v>
      </c>
    </row>
    <row r="2167" spans="1:7" x14ac:dyDescent="0.25">
      <c r="A2167" s="2" t="s">
        <v>3705</v>
      </c>
      <c r="B2167" s="2">
        <v>7.6</v>
      </c>
      <c r="E2167" s="4" t="s">
        <v>9903</v>
      </c>
      <c r="F2167">
        <v>3.8</v>
      </c>
      <c r="G2167" s="10">
        <v>1.2076373528589244E-4</v>
      </c>
    </row>
    <row r="2168" spans="1:7" x14ac:dyDescent="0.25">
      <c r="A2168" s="2" t="s">
        <v>365</v>
      </c>
      <c r="B2168" s="2">
        <v>6.3</v>
      </c>
      <c r="E2168" s="4" t="s">
        <v>14057</v>
      </c>
      <c r="F2168">
        <v>6.1</v>
      </c>
      <c r="G2168" s="10">
        <v>1.9385757506419575E-4</v>
      </c>
    </row>
    <row r="2169" spans="1:7" x14ac:dyDescent="0.25">
      <c r="A2169" s="2" t="s">
        <v>6416</v>
      </c>
      <c r="B2169" s="2">
        <v>5.5</v>
      </c>
      <c r="E2169" s="4" t="s">
        <v>8912</v>
      </c>
      <c r="F2169">
        <v>4.8</v>
      </c>
      <c r="G2169" s="10">
        <v>1.5254366562428517E-4</v>
      </c>
    </row>
    <row r="2170" spans="1:7" x14ac:dyDescent="0.25">
      <c r="A2170" s="2" t="s">
        <v>6420</v>
      </c>
      <c r="B2170" s="2">
        <v>6.3</v>
      </c>
      <c r="E2170" s="4" t="s">
        <v>12451</v>
      </c>
      <c r="F2170">
        <v>6</v>
      </c>
      <c r="G2170" s="10">
        <v>1.906795820303565E-4</v>
      </c>
    </row>
    <row r="2171" spans="1:7" x14ac:dyDescent="0.25">
      <c r="A2171" s="2" t="s">
        <v>6422</v>
      </c>
      <c r="B2171" s="2">
        <v>6.5</v>
      </c>
      <c r="E2171" s="4" t="s">
        <v>6368</v>
      </c>
      <c r="F2171">
        <v>5.45</v>
      </c>
      <c r="G2171" s="10">
        <v>3.4640124068848095E-4</v>
      </c>
    </row>
    <row r="2172" spans="1:7" x14ac:dyDescent="0.25">
      <c r="A2172" s="2" t="s">
        <v>6425</v>
      </c>
      <c r="B2172" s="2">
        <v>5.6</v>
      </c>
      <c r="E2172" s="4" t="s">
        <v>8339</v>
      </c>
      <c r="F2172">
        <v>6.1</v>
      </c>
      <c r="G2172" s="10">
        <v>1.9385757506419575E-4</v>
      </c>
    </row>
    <row r="2173" spans="1:7" x14ac:dyDescent="0.25">
      <c r="A2173" s="2" t="s">
        <v>2838</v>
      </c>
      <c r="B2173" s="2">
        <v>6.9</v>
      </c>
      <c r="E2173" s="4" t="s">
        <v>8309</v>
      </c>
      <c r="F2173">
        <v>7.2</v>
      </c>
      <c r="G2173" s="10">
        <v>2.2881549843642779E-4</v>
      </c>
    </row>
    <row r="2174" spans="1:7" x14ac:dyDescent="0.25">
      <c r="A2174" s="2" t="s">
        <v>3470</v>
      </c>
      <c r="B2174" s="2">
        <v>7.6</v>
      </c>
      <c r="E2174" s="4" t="s">
        <v>9039</v>
      </c>
      <c r="F2174">
        <v>6.9</v>
      </c>
      <c r="G2174" s="10">
        <v>4.3856303866981995E-4</v>
      </c>
    </row>
    <row r="2175" spans="1:7" x14ac:dyDescent="0.25">
      <c r="A2175" s="2" t="s">
        <v>6432</v>
      </c>
      <c r="B2175" s="2">
        <v>3.9</v>
      </c>
      <c r="E2175" s="4" t="s">
        <v>8159</v>
      </c>
      <c r="F2175">
        <v>4.4333333333333336</v>
      </c>
      <c r="G2175" s="10">
        <v>4.2267307350062359E-4</v>
      </c>
    </row>
    <row r="2176" spans="1:7" x14ac:dyDescent="0.25">
      <c r="A2176" s="2" t="s">
        <v>5821</v>
      </c>
      <c r="B2176" s="2">
        <v>6.1</v>
      </c>
      <c r="E2176" s="4" t="s">
        <v>11860</v>
      </c>
      <c r="F2176">
        <v>4.4000000000000004</v>
      </c>
      <c r="G2176" s="10">
        <v>1.398316934889281E-4</v>
      </c>
    </row>
    <row r="2177" spans="1:7" x14ac:dyDescent="0.25">
      <c r="A2177" s="2" t="s">
        <v>982</v>
      </c>
      <c r="B2177" s="2">
        <v>7.3</v>
      </c>
      <c r="E2177" s="4" t="s">
        <v>12169</v>
      </c>
      <c r="F2177">
        <v>3.3</v>
      </c>
      <c r="G2177" s="10">
        <v>1.0487377011669606E-4</v>
      </c>
    </row>
    <row r="2178" spans="1:7" x14ac:dyDescent="0.25">
      <c r="A2178" s="2" t="s">
        <v>1024</v>
      </c>
      <c r="B2178" s="2">
        <v>8.3000000000000007</v>
      </c>
      <c r="E2178" s="4" t="s">
        <v>1586</v>
      </c>
      <c r="F2178">
        <v>6.125</v>
      </c>
      <c r="G2178" s="10">
        <v>7.7860829329062234E-4</v>
      </c>
    </row>
    <row r="2179" spans="1:7" x14ac:dyDescent="0.25">
      <c r="A2179" s="2" t="s">
        <v>3175</v>
      </c>
      <c r="B2179" s="2">
        <v>5.8</v>
      </c>
      <c r="E2179" s="4" t="s">
        <v>2192</v>
      </c>
      <c r="F2179">
        <v>7.5</v>
      </c>
      <c r="G2179" s="10">
        <v>4.7669895507589121E-4</v>
      </c>
    </row>
    <row r="2180" spans="1:7" x14ac:dyDescent="0.25">
      <c r="A2180" s="2" t="s">
        <v>350</v>
      </c>
      <c r="B2180" s="2">
        <v>6.8</v>
      </c>
      <c r="E2180" s="4" t="s">
        <v>11535</v>
      </c>
      <c r="F2180">
        <v>7.5</v>
      </c>
      <c r="G2180" s="10">
        <v>2.3834947753794561E-4</v>
      </c>
    </row>
    <row r="2181" spans="1:7" x14ac:dyDescent="0.25">
      <c r="A2181" s="2" t="s">
        <v>1589</v>
      </c>
      <c r="B2181" s="2">
        <v>7</v>
      </c>
      <c r="E2181" s="4" t="s">
        <v>2386</v>
      </c>
      <c r="F2181">
        <v>6.8833333333333329</v>
      </c>
      <c r="G2181" s="10">
        <v>1.3125111229756205E-3</v>
      </c>
    </row>
    <row r="2182" spans="1:7" x14ac:dyDescent="0.25">
      <c r="A2182" s="2" t="s">
        <v>6446</v>
      </c>
      <c r="B2182" s="2">
        <v>5.9</v>
      </c>
      <c r="E2182" s="4" t="s">
        <v>4954</v>
      </c>
      <c r="F2182">
        <v>7.6</v>
      </c>
      <c r="G2182" s="10">
        <v>2.4152747057178489E-4</v>
      </c>
    </row>
    <row r="2183" spans="1:7" x14ac:dyDescent="0.25">
      <c r="A2183" s="2" t="s">
        <v>6450</v>
      </c>
      <c r="B2183" s="2">
        <v>6.5</v>
      </c>
      <c r="E2183" s="4" t="s">
        <v>3459</v>
      </c>
      <c r="F2183">
        <v>7.7</v>
      </c>
      <c r="G2183" s="10">
        <v>4.8941092721124834E-4</v>
      </c>
    </row>
    <row r="2184" spans="1:7" x14ac:dyDescent="0.25">
      <c r="A2184" s="2" t="s">
        <v>6455</v>
      </c>
      <c r="B2184" s="2">
        <v>6.4</v>
      </c>
      <c r="E2184" s="4" t="s">
        <v>11056</v>
      </c>
      <c r="F2184">
        <v>6.55</v>
      </c>
      <c r="G2184" s="10">
        <v>4.1631708743294498E-4</v>
      </c>
    </row>
    <row r="2185" spans="1:7" x14ac:dyDescent="0.25">
      <c r="A2185" s="2" t="s">
        <v>6458</v>
      </c>
      <c r="B2185" s="2">
        <v>5.8</v>
      </c>
      <c r="E2185" s="4" t="s">
        <v>5964</v>
      </c>
      <c r="F2185">
        <v>6.7</v>
      </c>
      <c r="G2185" s="10">
        <v>4.2585106653446282E-4</v>
      </c>
    </row>
    <row r="2186" spans="1:7" x14ac:dyDescent="0.25">
      <c r="A2186" s="2" t="s">
        <v>6462</v>
      </c>
      <c r="B2186" s="2">
        <v>5.0999999999999996</v>
      </c>
      <c r="E2186" s="4" t="s">
        <v>8766</v>
      </c>
      <c r="F2186">
        <v>7.1</v>
      </c>
      <c r="G2186" s="10">
        <v>2.2563750540258851E-4</v>
      </c>
    </row>
    <row r="2187" spans="1:7" x14ac:dyDescent="0.25">
      <c r="A2187" s="2" t="s">
        <v>3636</v>
      </c>
      <c r="B2187" s="2">
        <v>6.8</v>
      </c>
      <c r="E2187" s="4" t="s">
        <v>3495</v>
      </c>
      <c r="F2187">
        <v>6.125</v>
      </c>
      <c r="G2187" s="10">
        <v>7.7860829329062234E-4</v>
      </c>
    </row>
    <row r="2188" spans="1:7" x14ac:dyDescent="0.25">
      <c r="A2188" s="2" t="s">
        <v>6466</v>
      </c>
      <c r="B2188" s="2">
        <v>5.3</v>
      </c>
      <c r="E2188" s="4" t="s">
        <v>3071</v>
      </c>
      <c r="F2188">
        <v>7.25</v>
      </c>
      <c r="G2188" s="10">
        <v>9.2161797981338972E-4</v>
      </c>
    </row>
    <row r="2189" spans="1:7" x14ac:dyDescent="0.25">
      <c r="A2189" s="2" t="s">
        <v>1348</v>
      </c>
      <c r="B2189" s="2">
        <v>5.3</v>
      </c>
      <c r="E2189" s="4" t="s">
        <v>13919</v>
      </c>
      <c r="F2189">
        <v>3.4</v>
      </c>
      <c r="G2189" s="10">
        <v>1.0805176315053535E-4</v>
      </c>
    </row>
    <row r="2190" spans="1:7" x14ac:dyDescent="0.25">
      <c r="A2190" s="2" t="s">
        <v>6470</v>
      </c>
      <c r="B2190" s="2">
        <v>6.4</v>
      </c>
      <c r="E2190" s="4" t="s">
        <v>7089</v>
      </c>
      <c r="F2190">
        <v>8.1</v>
      </c>
      <c r="G2190" s="10">
        <v>2.5741743574098124E-4</v>
      </c>
    </row>
    <row r="2191" spans="1:7" x14ac:dyDescent="0.25">
      <c r="A2191" s="2" t="s">
        <v>3047</v>
      </c>
      <c r="B2191" s="2">
        <v>4.9000000000000004</v>
      </c>
      <c r="E2191" s="4" t="s">
        <v>1792</v>
      </c>
      <c r="F2191">
        <v>7.3285714285714283</v>
      </c>
      <c r="G2191" s="10">
        <v>1.630310426359548E-3</v>
      </c>
    </row>
    <row r="2192" spans="1:7" x14ac:dyDescent="0.25">
      <c r="A2192" s="2" t="s">
        <v>3705</v>
      </c>
      <c r="B2192" s="2">
        <v>6.8</v>
      </c>
      <c r="E2192" s="4" t="s">
        <v>6896</v>
      </c>
      <c r="F2192">
        <v>7.25</v>
      </c>
      <c r="G2192" s="10">
        <v>4.6080898990669486E-4</v>
      </c>
    </row>
    <row r="2193" spans="1:7" x14ac:dyDescent="0.25">
      <c r="A2193" s="2" t="s">
        <v>6477</v>
      </c>
      <c r="B2193" s="2">
        <v>7.1</v>
      </c>
      <c r="E2193" s="4" t="s">
        <v>9618</v>
      </c>
      <c r="F2193">
        <v>6.7</v>
      </c>
      <c r="G2193" s="10">
        <v>2.1292553326723141E-4</v>
      </c>
    </row>
    <row r="2194" spans="1:7" x14ac:dyDescent="0.25">
      <c r="A2194" s="2" t="s">
        <v>6481</v>
      </c>
      <c r="B2194" s="2">
        <v>6.8</v>
      </c>
      <c r="E2194" s="4" t="s">
        <v>6323</v>
      </c>
      <c r="F2194">
        <v>7.6</v>
      </c>
      <c r="G2194" s="10">
        <v>2.4152747057178489E-4</v>
      </c>
    </row>
    <row r="2195" spans="1:7" x14ac:dyDescent="0.25">
      <c r="A2195" s="2" t="s">
        <v>3309</v>
      </c>
      <c r="B2195" s="2">
        <v>6.1</v>
      </c>
      <c r="E2195" s="4" t="s">
        <v>7937</v>
      </c>
      <c r="F2195">
        <v>7.3</v>
      </c>
      <c r="G2195" s="10">
        <v>2.3199349147026704E-4</v>
      </c>
    </row>
    <row r="2196" spans="1:7" x14ac:dyDescent="0.25">
      <c r="A2196" s="2" t="s">
        <v>6487</v>
      </c>
      <c r="B2196" s="2">
        <v>8.5</v>
      </c>
      <c r="E2196" s="4" t="s">
        <v>8685</v>
      </c>
      <c r="F2196">
        <v>7.4</v>
      </c>
      <c r="G2196" s="10">
        <v>2.3517148450410635E-4</v>
      </c>
    </row>
    <row r="2197" spans="1:7" x14ac:dyDescent="0.25">
      <c r="A2197" s="2" t="s">
        <v>3229</v>
      </c>
      <c r="B2197" s="2">
        <v>5.9</v>
      </c>
      <c r="E2197" s="4" t="s">
        <v>6458</v>
      </c>
      <c r="F2197">
        <v>6.05</v>
      </c>
      <c r="G2197" s="10">
        <v>3.8453715709455222E-4</v>
      </c>
    </row>
    <row r="2198" spans="1:7" x14ac:dyDescent="0.25">
      <c r="A2198" s="2" t="s">
        <v>6494</v>
      </c>
      <c r="B2198" s="2">
        <v>6.3</v>
      </c>
      <c r="E2198" s="4" t="s">
        <v>3539</v>
      </c>
      <c r="F2198">
        <v>6.666666666666667</v>
      </c>
      <c r="G2198" s="10">
        <v>6.3559860676785495E-4</v>
      </c>
    </row>
    <row r="2199" spans="1:7" x14ac:dyDescent="0.25">
      <c r="A2199" s="2" t="s">
        <v>2105</v>
      </c>
      <c r="B2199" s="2">
        <v>5.9</v>
      </c>
      <c r="E2199" s="4" t="s">
        <v>14062</v>
      </c>
      <c r="F2199">
        <v>5.4</v>
      </c>
      <c r="G2199" s="10">
        <v>1.7161162382732086E-4</v>
      </c>
    </row>
    <row r="2200" spans="1:7" x14ac:dyDescent="0.25">
      <c r="A2200" s="2" t="s">
        <v>6497</v>
      </c>
      <c r="B2200" s="2">
        <v>5.4</v>
      </c>
      <c r="E2200" s="4" t="s">
        <v>13003</v>
      </c>
      <c r="F2200">
        <v>7.2</v>
      </c>
      <c r="G2200" s="10">
        <v>2.2881549843642779E-4</v>
      </c>
    </row>
    <row r="2201" spans="1:7" x14ac:dyDescent="0.25">
      <c r="A2201" s="2" t="s">
        <v>715</v>
      </c>
      <c r="B2201" s="2">
        <v>7</v>
      </c>
      <c r="E2201" s="4" t="s">
        <v>9354</v>
      </c>
      <c r="F2201">
        <v>7.666666666666667</v>
      </c>
      <c r="G2201" s="10">
        <v>7.3093839778303317E-4</v>
      </c>
    </row>
    <row r="2202" spans="1:7" x14ac:dyDescent="0.25">
      <c r="A2202" s="2" t="s">
        <v>901</v>
      </c>
      <c r="B2202" s="2">
        <v>6.9</v>
      </c>
      <c r="E2202" s="4" t="s">
        <v>1449</v>
      </c>
      <c r="F2202">
        <v>5.833333333333333</v>
      </c>
      <c r="G2202" s="10">
        <v>5.5614878092187308E-4</v>
      </c>
    </row>
    <row r="2203" spans="1:7" x14ac:dyDescent="0.25">
      <c r="A2203" s="2" t="s">
        <v>6506</v>
      </c>
      <c r="B2203" s="2">
        <v>7.5</v>
      </c>
      <c r="E2203" s="4" t="s">
        <v>11340</v>
      </c>
      <c r="F2203">
        <v>5.7</v>
      </c>
      <c r="G2203" s="10">
        <v>1.8114560292883868E-4</v>
      </c>
    </row>
    <row r="2204" spans="1:7" x14ac:dyDescent="0.25">
      <c r="A2204" s="2" t="s">
        <v>3628</v>
      </c>
      <c r="B2204" s="2">
        <v>8.1999999999999993</v>
      </c>
      <c r="E2204" s="4" t="s">
        <v>12607</v>
      </c>
      <c r="F2204">
        <v>5.95</v>
      </c>
      <c r="G2204" s="10">
        <v>3.7818117102687371E-4</v>
      </c>
    </row>
    <row r="2205" spans="1:7" x14ac:dyDescent="0.25">
      <c r="A2205" s="2" t="s">
        <v>1646</v>
      </c>
      <c r="B2205" s="2">
        <v>5.9</v>
      </c>
      <c r="E2205" s="4" t="s">
        <v>991</v>
      </c>
      <c r="F2205">
        <v>6.2</v>
      </c>
      <c r="G2205" s="10">
        <v>3.9407113619607006E-4</v>
      </c>
    </row>
    <row r="2206" spans="1:7" x14ac:dyDescent="0.25">
      <c r="A2206" s="2" t="s">
        <v>6511</v>
      </c>
      <c r="B2206" s="2">
        <v>5</v>
      </c>
      <c r="E2206" s="4" t="s">
        <v>11458</v>
      </c>
      <c r="F2206">
        <v>6.6</v>
      </c>
      <c r="G2206" s="10">
        <v>2.0974754023339213E-4</v>
      </c>
    </row>
    <row r="2207" spans="1:7" x14ac:dyDescent="0.25">
      <c r="A2207" s="2" t="s">
        <v>3047</v>
      </c>
      <c r="B2207" s="2">
        <v>7.3</v>
      </c>
      <c r="E2207" s="4" t="s">
        <v>179</v>
      </c>
      <c r="F2207">
        <v>6.9312500000000004</v>
      </c>
      <c r="G2207" s="10">
        <v>3.5243942745277561E-3</v>
      </c>
    </row>
    <row r="2208" spans="1:7" x14ac:dyDescent="0.25">
      <c r="A2208" s="2" t="s">
        <v>6516</v>
      </c>
      <c r="B2208" s="2">
        <v>6.4</v>
      </c>
      <c r="E2208" s="4" t="s">
        <v>9591</v>
      </c>
      <c r="F2208">
        <v>6.5</v>
      </c>
      <c r="G2208" s="10">
        <v>2.0656954719955287E-4</v>
      </c>
    </row>
    <row r="2209" spans="1:7" x14ac:dyDescent="0.25">
      <c r="A2209" s="2" t="s">
        <v>5469</v>
      </c>
      <c r="B2209" s="2">
        <v>6.6</v>
      </c>
      <c r="E2209" s="4" t="s">
        <v>5765</v>
      </c>
      <c r="F2209">
        <v>6</v>
      </c>
      <c r="G2209" s="10">
        <v>1.906795820303565E-4</v>
      </c>
    </row>
    <row r="2210" spans="1:7" x14ac:dyDescent="0.25">
      <c r="A2210" s="2" t="s">
        <v>6521</v>
      </c>
      <c r="B2210" s="2">
        <v>7.8</v>
      </c>
      <c r="E2210" s="4" t="s">
        <v>993</v>
      </c>
      <c r="F2210">
        <v>5.3</v>
      </c>
      <c r="G2210" s="10">
        <v>1.6843363079348155E-4</v>
      </c>
    </row>
    <row r="2211" spans="1:7" x14ac:dyDescent="0.25">
      <c r="A2211" s="2" t="s">
        <v>6529</v>
      </c>
      <c r="B2211" s="2">
        <v>4</v>
      </c>
      <c r="E2211" s="4" t="s">
        <v>2470</v>
      </c>
      <c r="F2211">
        <v>5.4399999999999995</v>
      </c>
      <c r="G2211" s="10">
        <v>8.6441410520428277E-4</v>
      </c>
    </row>
    <row r="2212" spans="1:7" x14ac:dyDescent="0.25">
      <c r="A2212" s="2" t="s">
        <v>91</v>
      </c>
      <c r="B2212" s="2">
        <v>7.6</v>
      </c>
      <c r="E2212" s="4" t="s">
        <v>11875</v>
      </c>
      <c r="F2212">
        <v>7.1</v>
      </c>
      <c r="G2212" s="10">
        <v>2.2563750540258851E-4</v>
      </c>
    </row>
    <row r="2213" spans="1:7" x14ac:dyDescent="0.25">
      <c r="A2213" s="2" t="s">
        <v>760</v>
      </c>
      <c r="B2213" s="2">
        <v>7.7</v>
      </c>
      <c r="E2213" s="4" t="s">
        <v>786</v>
      </c>
      <c r="F2213">
        <v>6.7249999999999996</v>
      </c>
      <c r="G2213" s="10">
        <v>8.5488012610276487E-4</v>
      </c>
    </row>
    <row r="2214" spans="1:7" x14ac:dyDescent="0.25">
      <c r="A2214" s="2" t="s">
        <v>6537</v>
      </c>
      <c r="B2214" s="2">
        <v>5.8</v>
      </c>
      <c r="E2214" s="4" t="s">
        <v>5006</v>
      </c>
      <c r="F2214">
        <v>7.1999999999999993</v>
      </c>
      <c r="G2214" s="10">
        <v>4.5763099687285552E-4</v>
      </c>
    </row>
    <row r="2215" spans="1:7" x14ac:dyDescent="0.25">
      <c r="A2215" s="2" t="s">
        <v>3762</v>
      </c>
      <c r="B2215" s="2">
        <v>5.2</v>
      </c>
      <c r="E2215" s="4" t="s">
        <v>2776</v>
      </c>
      <c r="F2215">
        <v>8.1</v>
      </c>
      <c r="G2215" s="10">
        <v>2.5741743574098124E-4</v>
      </c>
    </row>
    <row r="2216" spans="1:7" x14ac:dyDescent="0.25">
      <c r="A2216" s="2" t="s">
        <v>6541</v>
      </c>
      <c r="B2216" s="2">
        <v>5.6</v>
      </c>
      <c r="E2216" s="4" t="s">
        <v>4825</v>
      </c>
      <c r="F2216">
        <v>7.25</v>
      </c>
      <c r="G2216" s="10">
        <v>4.6080898990669486E-4</v>
      </c>
    </row>
    <row r="2217" spans="1:7" x14ac:dyDescent="0.25">
      <c r="A2217" s="2" t="s">
        <v>6543</v>
      </c>
      <c r="B2217" s="2">
        <v>5.3</v>
      </c>
      <c r="E2217" s="4" t="s">
        <v>894</v>
      </c>
      <c r="F2217">
        <v>6.05</v>
      </c>
      <c r="G2217" s="10">
        <v>1.1536114712836568E-3</v>
      </c>
    </row>
    <row r="2218" spans="1:7" x14ac:dyDescent="0.25">
      <c r="A2218" s="2" t="s">
        <v>2401</v>
      </c>
      <c r="B2218" s="2">
        <v>7.4</v>
      </c>
      <c r="E2218" s="4" t="s">
        <v>8721</v>
      </c>
      <c r="F2218">
        <v>5.8</v>
      </c>
      <c r="G2218" s="10">
        <v>1.8432359596267793E-4</v>
      </c>
    </row>
    <row r="2219" spans="1:7" x14ac:dyDescent="0.25">
      <c r="A2219" s="2" t="s">
        <v>6551</v>
      </c>
      <c r="B2219" s="2">
        <v>6.6</v>
      </c>
      <c r="E2219" s="4" t="s">
        <v>8353</v>
      </c>
      <c r="F2219">
        <v>7.5</v>
      </c>
      <c r="G2219" s="10">
        <v>2.3834947753794561E-4</v>
      </c>
    </row>
    <row r="2220" spans="1:7" x14ac:dyDescent="0.25">
      <c r="A2220" s="2" t="s">
        <v>6554</v>
      </c>
      <c r="B2220" s="2">
        <v>6.2</v>
      </c>
      <c r="E2220" s="4" t="s">
        <v>12166</v>
      </c>
      <c r="F2220">
        <v>3.1</v>
      </c>
      <c r="G2220" s="10">
        <v>9.8517784049017516E-5</v>
      </c>
    </row>
    <row r="2221" spans="1:7" x14ac:dyDescent="0.25">
      <c r="A2221" s="2" t="s">
        <v>5021</v>
      </c>
      <c r="B2221" s="2">
        <v>1.9</v>
      </c>
      <c r="E2221" s="4" t="s">
        <v>1404</v>
      </c>
      <c r="F2221">
        <v>6.2166666666666677</v>
      </c>
      <c r="G2221" s="10">
        <v>1.1853914016220497E-3</v>
      </c>
    </row>
    <row r="2222" spans="1:7" x14ac:dyDescent="0.25">
      <c r="A2222" s="2" t="s">
        <v>3944</v>
      </c>
      <c r="B2222" s="2">
        <v>5.7</v>
      </c>
      <c r="E2222" s="4" t="s">
        <v>7639</v>
      </c>
      <c r="F2222">
        <v>5.3</v>
      </c>
      <c r="G2222" s="10">
        <v>1.6843363079348155E-4</v>
      </c>
    </row>
    <row r="2223" spans="1:7" x14ac:dyDescent="0.25">
      <c r="A2223" s="2" t="s">
        <v>1595</v>
      </c>
      <c r="B2223" s="2">
        <v>6.6</v>
      </c>
      <c r="E2223" s="4" t="s">
        <v>4473</v>
      </c>
      <c r="F2223">
        <v>6.7</v>
      </c>
      <c r="G2223" s="10">
        <v>1.4904787328706198E-3</v>
      </c>
    </row>
    <row r="2224" spans="1:7" x14ac:dyDescent="0.25">
      <c r="A2224" s="2" t="s">
        <v>6562</v>
      </c>
      <c r="B2224" s="2">
        <v>6</v>
      </c>
      <c r="E2224" s="4" t="s">
        <v>11032</v>
      </c>
      <c r="F2224">
        <v>5.7</v>
      </c>
      <c r="G2224" s="10">
        <v>1.8114560292883868E-4</v>
      </c>
    </row>
    <row r="2225" spans="1:7" x14ac:dyDescent="0.25">
      <c r="A2225" s="2" t="s">
        <v>6564</v>
      </c>
      <c r="B2225" s="2">
        <v>6.1</v>
      </c>
      <c r="E2225" s="4" t="s">
        <v>7848</v>
      </c>
      <c r="F2225">
        <v>7.55</v>
      </c>
      <c r="G2225" s="10">
        <v>4.7987694810973049E-4</v>
      </c>
    </row>
    <row r="2226" spans="1:7" x14ac:dyDescent="0.25">
      <c r="A2226" s="2" t="s">
        <v>1990</v>
      </c>
      <c r="B2226" s="2">
        <v>4.8</v>
      </c>
      <c r="E2226" s="4" t="s">
        <v>2162</v>
      </c>
      <c r="F2226">
        <v>6.0500000000000007</v>
      </c>
      <c r="G2226" s="10">
        <v>3.8453715709455227E-4</v>
      </c>
    </row>
    <row r="2227" spans="1:7" x14ac:dyDescent="0.25">
      <c r="A2227" s="2" t="s">
        <v>2834</v>
      </c>
      <c r="B2227" s="2">
        <v>6.2</v>
      </c>
      <c r="E2227" s="4" t="s">
        <v>6680</v>
      </c>
      <c r="F2227">
        <v>7.1333333333333329</v>
      </c>
      <c r="G2227" s="10">
        <v>6.8009050924160478E-4</v>
      </c>
    </row>
    <row r="2228" spans="1:7" x14ac:dyDescent="0.25">
      <c r="A2228" s="2" t="s">
        <v>2520</v>
      </c>
      <c r="B2228" s="2">
        <v>7.5</v>
      </c>
      <c r="E2228" s="4" t="s">
        <v>7220</v>
      </c>
      <c r="F2228">
        <v>4.0999999999999996</v>
      </c>
      <c r="G2228" s="10">
        <v>1.3029771438741026E-4</v>
      </c>
    </row>
    <row r="2229" spans="1:7" x14ac:dyDescent="0.25">
      <c r="A2229" s="2" t="s">
        <v>6571</v>
      </c>
      <c r="B2229" s="2">
        <v>6.3</v>
      </c>
      <c r="E2229" s="4" t="s">
        <v>1646</v>
      </c>
      <c r="F2229">
        <v>6.6571428571428575</v>
      </c>
      <c r="G2229" s="10">
        <v>1.4809447537691021E-3</v>
      </c>
    </row>
    <row r="2230" spans="1:7" x14ac:dyDescent="0.25">
      <c r="A2230" s="2" t="s">
        <v>801</v>
      </c>
      <c r="B2230" s="2">
        <v>7.1</v>
      </c>
      <c r="E2230" s="4" t="s">
        <v>10525</v>
      </c>
      <c r="F2230">
        <v>7.2666666666666666</v>
      </c>
      <c r="G2230" s="10">
        <v>6.928024813769619E-4</v>
      </c>
    </row>
    <row r="2231" spans="1:7" x14ac:dyDescent="0.25">
      <c r="A2231" s="2" t="s">
        <v>32</v>
      </c>
      <c r="B2231" s="2">
        <v>6.6</v>
      </c>
      <c r="E2231" s="4" t="s">
        <v>6420</v>
      </c>
      <c r="F2231">
        <v>6.3</v>
      </c>
      <c r="G2231" s="10">
        <v>2.0021356113187431E-4</v>
      </c>
    </row>
    <row r="2232" spans="1:7" x14ac:dyDescent="0.25">
      <c r="A2232" s="2" t="s">
        <v>2728</v>
      </c>
      <c r="B2232" s="2">
        <v>6.1</v>
      </c>
      <c r="E2232" s="4" t="s">
        <v>8773</v>
      </c>
      <c r="F2232">
        <v>3.3</v>
      </c>
      <c r="G2232" s="10">
        <v>1.0487377011669606E-4</v>
      </c>
    </row>
    <row r="2233" spans="1:7" x14ac:dyDescent="0.25">
      <c r="A2233" s="2" t="s">
        <v>2757</v>
      </c>
      <c r="B2233" s="2">
        <v>6.7</v>
      </c>
      <c r="E2233" s="4" t="s">
        <v>2912</v>
      </c>
      <c r="F2233">
        <v>5.4666666666666659</v>
      </c>
      <c r="G2233" s="10">
        <v>5.2119085754964104E-4</v>
      </c>
    </row>
    <row r="2234" spans="1:7" x14ac:dyDescent="0.25">
      <c r="A2234" s="2" t="s">
        <v>1348</v>
      </c>
      <c r="B2234" s="2">
        <v>5.6</v>
      </c>
      <c r="E2234" s="4" t="s">
        <v>13115</v>
      </c>
      <c r="F2234">
        <v>5.8</v>
      </c>
      <c r="G2234" s="10">
        <v>1.8432359596267793E-4</v>
      </c>
    </row>
    <row r="2235" spans="1:7" x14ac:dyDescent="0.25">
      <c r="A2235" s="2" t="s">
        <v>393</v>
      </c>
      <c r="B2235" s="2">
        <v>7.2</v>
      </c>
      <c r="E2235" s="4" t="s">
        <v>9152</v>
      </c>
      <c r="F2235">
        <v>5.3</v>
      </c>
      <c r="G2235" s="10">
        <v>1.6843363079348155E-4</v>
      </c>
    </row>
    <row r="2236" spans="1:7" x14ac:dyDescent="0.25">
      <c r="A2236" s="2" t="s">
        <v>6588</v>
      </c>
      <c r="B2236" s="2">
        <v>4.3</v>
      </c>
      <c r="E2236" s="4" t="s">
        <v>9550</v>
      </c>
      <c r="F2236">
        <v>7.6</v>
      </c>
      <c r="G2236" s="10">
        <v>2.4152747057178489E-4</v>
      </c>
    </row>
    <row r="2237" spans="1:7" x14ac:dyDescent="0.25">
      <c r="A2237" s="2" t="s">
        <v>1024</v>
      </c>
      <c r="B2237" s="2">
        <v>6.4</v>
      </c>
      <c r="E2237" s="4" t="s">
        <v>9240</v>
      </c>
      <c r="F2237">
        <v>6.1</v>
      </c>
      <c r="G2237" s="10">
        <v>1.9385757506419575E-4</v>
      </c>
    </row>
    <row r="2238" spans="1:7" x14ac:dyDescent="0.25">
      <c r="A2238" s="2" t="s">
        <v>3470</v>
      </c>
      <c r="B2238" s="2">
        <v>7.1</v>
      </c>
      <c r="E2238" s="4" t="s">
        <v>7569</v>
      </c>
      <c r="F2238">
        <v>4.5</v>
      </c>
      <c r="G2238" s="10">
        <v>1.4300968652276736E-4</v>
      </c>
    </row>
    <row r="2239" spans="1:7" x14ac:dyDescent="0.25">
      <c r="A2239" s="2" t="s">
        <v>5896</v>
      </c>
      <c r="B2239" s="2">
        <v>6.3</v>
      </c>
      <c r="E2239" s="4" t="s">
        <v>225</v>
      </c>
      <c r="F2239">
        <v>6.5</v>
      </c>
      <c r="G2239" s="10">
        <v>4.1313909439910575E-4</v>
      </c>
    </row>
    <row r="2240" spans="1:7" x14ac:dyDescent="0.25">
      <c r="A2240" s="2" t="s">
        <v>2520</v>
      </c>
      <c r="B2240" s="2">
        <v>7.4</v>
      </c>
      <c r="E2240" s="4" t="s">
        <v>7825</v>
      </c>
      <c r="F2240">
        <v>6.1</v>
      </c>
      <c r="G2240" s="10">
        <v>3.877151501283915E-4</v>
      </c>
    </row>
    <row r="2241" spans="1:7" x14ac:dyDescent="0.25">
      <c r="A2241" s="2" t="s">
        <v>6601</v>
      </c>
      <c r="B2241" s="2">
        <v>6.1</v>
      </c>
      <c r="E2241" s="4" t="s">
        <v>2318</v>
      </c>
      <c r="F2241">
        <v>7.7333333333333334</v>
      </c>
      <c r="G2241" s="10">
        <v>7.3729438385071173E-4</v>
      </c>
    </row>
    <row r="2242" spans="1:7" x14ac:dyDescent="0.25">
      <c r="A2242" s="2" t="s">
        <v>5763</v>
      </c>
      <c r="B2242" s="2">
        <v>6.6</v>
      </c>
      <c r="E2242" s="4" t="s">
        <v>10469</v>
      </c>
      <c r="F2242">
        <v>5.9</v>
      </c>
      <c r="G2242" s="10">
        <v>1.8750158899651721E-4</v>
      </c>
    </row>
    <row r="2243" spans="1:7" x14ac:dyDescent="0.25">
      <c r="A2243" s="2" t="s">
        <v>3130</v>
      </c>
      <c r="B2243" s="2">
        <v>6</v>
      </c>
      <c r="E2243" s="4" t="s">
        <v>301</v>
      </c>
      <c r="F2243">
        <v>7.9</v>
      </c>
      <c r="G2243" s="10">
        <v>5.0212289934660546E-4</v>
      </c>
    </row>
    <row r="2244" spans="1:7" x14ac:dyDescent="0.25">
      <c r="A2244" s="2" t="s">
        <v>2520</v>
      </c>
      <c r="B2244" s="2">
        <v>6.8</v>
      </c>
      <c r="E2244" s="4" t="s">
        <v>830</v>
      </c>
      <c r="F2244">
        <v>7.3</v>
      </c>
      <c r="G2244" s="10">
        <v>2.3199349147026704E-4</v>
      </c>
    </row>
    <row r="2245" spans="1:7" x14ac:dyDescent="0.25">
      <c r="A2245" s="2" t="s">
        <v>1278</v>
      </c>
      <c r="B2245" s="2">
        <v>7.4</v>
      </c>
      <c r="E2245" s="4" t="s">
        <v>11067</v>
      </c>
      <c r="F2245">
        <v>5.9</v>
      </c>
      <c r="G2245" s="10">
        <v>1.8750158899651721E-4</v>
      </c>
    </row>
    <row r="2246" spans="1:7" x14ac:dyDescent="0.25">
      <c r="A2246" s="2" t="s">
        <v>231</v>
      </c>
      <c r="B2246" s="2">
        <v>6.8</v>
      </c>
      <c r="E2246" s="4" t="s">
        <v>13579</v>
      </c>
      <c r="F2246">
        <v>7.5</v>
      </c>
      <c r="G2246" s="10">
        <v>2.3834947753794561E-4</v>
      </c>
    </row>
    <row r="2247" spans="1:7" x14ac:dyDescent="0.25">
      <c r="A2247" s="2" t="s">
        <v>4315</v>
      </c>
      <c r="B2247" s="2">
        <v>7.2</v>
      </c>
      <c r="E2247" s="4" t="s">
        <v>4828</v>
      </c>
      <c r="F2247">
        <v>5.7</v>
      </c>
      <c r="G2247" s="10">
        <v>1.8114560292883868E-4</v>
      </c>
    </row>
    <row r="2248" spans="1:7" x14ac:dyDescent="0.25">
      <c r="A2248" s="2" t="s">
        <v>6615</v>
      </c>
      <c r="B2248" s="2">
        <v>1.9</v>
      </c>
      <c r="E2248" s="4" t="s">
        <v>12333</v>
      </c>
      <c r="F2248">
        <v>7.2</v>
      </c>
      <c r="G2248" s="10">
        <v>2.2881549843642779E-4</v>
      </c>
    </row>
    <row r="2249" spans="1:7" x14ac:dyDescent="0.25">
      <c r="A2249" s="2" t="s">
        <v>1707</v>
      </c>
      <c r="B2249" s="2">
        <v>5.5</v>
      </c>
      <c r="E2249" s="4" t="s">
        <v>11149</v>
      </c>
      <c r="F2249">
        <v>5.3</v>
      </c>
      <c r="G2249" s="10">
        <v>1.6843363079348155E-4</v>
      </c>
    </row>
    <row r="2250" spans="1:7" x14ac:dyDescent="0.25">
      <c r="A2250" s="2" t="s">
        <v>1707</v>
      </c>
      <c r="B2250" s="2">
        <v>4.5</v>
      </c>
      <c r="E2250" s="4" t="s">
        <v>13528</v>
      </c>
      <c r="F2250">
        <v>6.2</v>
      </c>
      <c r="G2250" s="10">
        <v>1.9703556809803503E-4</v>
      </c>
    </row>
    <row r="2251" spans="1:7" x14ac:dyDescent="0.25">
      <c r="A2251" s="2" t="s">
        <v>2313</v>
      </c>
      <c r="B2251" s="2">
        <v>6.3</v>
      </c>
      <c r="E2251" s="4" t="s">
        <v>355</v>
      </c>
      <c r="F2251">
        <v>6.3142857142857149</v>
      </c>
      <c r="G2251" s="10">
        <v>1.4046729209569596E-3</v>
      </c>
    </row>
    <row r="2252" spans="1:7" x14ac:dyDescent="0.25">
      <c r="A2252" s="2" t="s">
        <v>1580</v>
      </c>
      <c r="B2252" s="2">
        <v>7</v>
      </c>
      <c r="E2252" s="4" t="s">
        <v>1207</v>
      </c>
      <c r="F2252">
        <v>7.2200000000000006</v>
      </c>
      <c r="G2252" s="10">
        <v>1.1472554852159783E-3</v>
      </c>
    </row>
    <row r="2253" spans="1:7" x14ac:dyDescent="0.25">
      <c r="A2253" s="2" t="s">
        <v>4294</v>
      </c>
      <c r="B2253" s="2">
        <v>6.7</v>
      </c>
      <c r="E2253" s="4" t="s">
        <v>4874</v>
      </c>
      <c r="F2253">
        <v>6.3</v>
      </c>
      <c r="G2253" s="10">
        <v>4.0042712226374862E-4</v>
      </c>
    </row>
    <row r="2254" spans="1:7" x14ac:dyDescent="0.25">
      <c r="A2254" s="2" t="s">
        <v>6635</v>
      </c>
      <c r="B2254" s="2">
        <v>2.8</v>
      </c>
      <c r="E2254" s="4" t="s">
        <v>6765</v>
      </c>
      <c r="F2254">
        <v>4.8</v>
      </c>
      <c r="G2254" s="10">
        <v>1.5254366562428517E-4</v>
      </c>
    </row>
    <row r="2255" spans="1:7" x14ac:dyDescent="0.25">
      <c r="A2255" s="2" t="s">
        <v>6637</v>
      </c>
      <c r="B2255" s="2">
        <v>5</v>
      </c>
      <c r="E2255" s="4" t="s">
        <v>6257</v>
      </c>
      <c r="F2255">
        <v>7.1</v>
      </c>
      <c r="G2255" s="10">
        <v>2.2563750540258851E-4</v>
      </c>
    </row>
    <row r="2256" spans="1:7" x14ac:dyDescent="0.25">
      <c r="A2256" s="2" t="s">
        <v>3502</v>
      </c>
      <c r="B2256" s="2">
        <v>4.3</v>
      </c>
      <c r="E2256" s="4" t="s">
        <v>9322</v>
      </c>
      <c r="F2256">
        <v>7.7</v>
      </c>
      <c r="G2256" s="10">
        <v>2.4470546360562417E-4</v>
      </c>
    </row>
    <row r="2257" spans="1:7" x14ac:dyDescent="0.25">
      <c r="A2257" s="2" t="s">
        <v>3047</v>
      </c>
      <c r="B2257" s="2">
        <v>5.6</v>
      </c>
      <c r="E2257" s="4" t="s">
        <v>7367</v>
      </c>
      <c r="F2257">
        <v>7.05</v>
      </c>
      <c r="G2257" s="10">
        <v>4.4809701777133774E-4</v>
      </c>
    </row>
    <row r="2258" spans="1:7" x14ac:dyDescent="0.25">
      <c r="A2258" s="2" t="s">
        <v>6648</v>
      </c>
      <c r="B2258" s="2">
        <v>6.2</v>
      </c>
      <c r="E2258" s="4" t="s">
        <v>11399</v>
      </c>
      <c r="F2258">
        <v>4.5999999999999996</v>
      </c>
      <c r="G2258" s="10">
        <v>1.4618767955660664E-4</v>
      </c>
    </row>
    <row r="2259" spans="1:7" x14ac:dyDescent="0.25">
      <c r="A2259" s="2" t="s">
        <v>5689</v>
      </c>
      <c r="B2259" s="2">
        <v>5.3</v>
      </c>
      <c r="E2259" s="4" t="s">
        <v>4552</v>
      </c>
      <c r="F2259">
        <v>6.05</v>
      </c>
      <c r="G2259" s="10">
        <v>3.8453715709455222E-4</v>
      </c>
    </row>
    <row r="2260" spans="1:7" x14ac:dyDescent="0.25">
      <c r="A2260" s="2" t="s">
        <v>6653</v>
      </c>
      <c r="B2260" s="2">
        <v>7.4</v>
      </c>
      <c r="E2260" s="4" t="s">
        <v>12789</v>
      </c>
      <c r="F2260">
        <v>7.1</v>
      </c>
      <c r="G2260" s="10">
        <v>2.2563750540258851E-4</v>
      </c>
    </row>
    <row r="2261" spans="1:7" x14ac:dyDescent="0.25">
      <c r="A2261" s="2" t="s">
        <v>6657</v>
      </c>
      <c r="B2261" s="2">
        <v>7.4</v>
      </c>
      <c r="E2261" s="4" t="s">
        <v>3196</v>
      </c>
      <c r="F2261">
        <v>6.25</v>
      </c>
      <c r="G2261" s="10">
        <v>3.9724912922990934E-4</v>
      </c>
    </row>
    <row r="2262" spans="1:7" x14ac:dyDescent="0.25">
      <c r="A2262" s="2" t="s">
        <v>3327</v>
      </c>
      <c r="B2262" s="2">
        <v>6.5</v>
      </c>
      <c r="E2262" s="4" t="s">
        <v>1387</v>
      </c>
      <c r="F2262">
        <v>7.5</v>
      </c>
      <c r="G2262" s="10">
        <v>2.3834947753794561E-4</v>
      </c>
    </row>
    <row r="2263" spans="1:7" x14ac:dyDescent="0.25">
      <c r="A2263" s="2" t="s">
        <v>5457</v>
      </c>
      <c r="B2263" s="2">
        <v>7.1</v>
      </c>
      <c r="E2263" s="4" t="s">
        <v>2721</v>
      </c>
      <c r="F2263">
        <v>6.6</v>
      </c>
      <c r="G2263" s="10">
        <v>2.0974754023339213E-4</v>
      </c>
    </row>
    <row r="2264" spans="1:7" x14ac:dyDescent="0.25">
      <c r="A2264" s="2" t="s">
        <v>509</v>
      </c>
      <c r="B2264" s="2">
        <v>7.2</v>
      </c>
      <c r="E2264" s="4" t="s">
        <v>11384</v>
      </c>
      <c r="F2264">
        <v>5.3</v>
      </c>
      <c r="G2264" s="10">
        <v>1.6843363079348155E-4</v>
      </c>
    </row>
    <row r="2265" spans="1:7" x14ac:dyDescent="0.25">
      <c r="A2265" s="2" t="s">
        <v>2762</v>
      </c>
      <c r="B2265" s="2">
        <v>2.2999999999999998</v>
      </c>
      <c r="E2265" s="4" t="s">
        <v>873</v>
      </c>
      <c r="F2265">
        <v>6.7333333333333334</v>
      </c>
      <c r="G2265" s="10">
        <v>6.4195459283553351E-4</v>
      </c>
    </row>
    <row r="2266" spans="1:7" x14ac:dyDescent="0.25">
      <c r="A2266" s="2" t="s">
        <v>2162</v>
      </c>
      <c r="B2266" s="2">
        <v>6.4</v>
      </c>
      <c r="E2266" s="4" t="s">
        <v>689</v>
      </c>
      <c r="F2266">
        <v>6.35</v>
      </c>
      <c r="G2266" s="10">
        <v>4.0360511529758791E-4</v>
      </c>
    </row>
    <row r="2267" spans="1:7" x14ac:dyDescent="0.25">
      <c r="A2267" s="2" t="s">
        <v>6670</v>
      </c>
      <c r="B2267" s="2">
        <v>6.1</v>
      </c>
      <c r="E2267" s="4" t="s">
        <v>7702</v>
      </c>
      <c r="F2267">
        <v>6.2</v>
      </c>
      <c r="G2267" s="10">
        <v>1.9703556809803503E-4</v>
      </c>
    </row>
    <row r="2268" spans="1:7" x14ac:dyDescent="0.25">
      <c r="A2268" s="2" t="s">
        <v>6672</v>
      </c>
      <c r="B2268" s="2">
        <v>7</v>
      </c>
      <c r="E2268" s="4" t="s">
        <v>4670</v>
      </c>
      <c r="F2268">
        <v>8.4499999999999993</v>
      </c>
      <c r="G2268" s="10">
        <v>5.3708082271883739E-4</v>
      </c>
    </row>
    <row r="2269" spans="1:7" x14ac:dyDescent="0.25">
      <c r="A2269" s="2" t="s">
        <v>5167</v>
      </c>
      <c r="B2269" s="2">
        <v>6.5</v>
      </c>
      <c r="E2269" s="4" t="s">
        <v>11955</v>
      </c>
      <c r="F2269">
        <v>5.3</v>
      </c>
      <c r="G2269" s="10">
        <v>1.6843363079348155E-4</v>
      </c>
    </row>
    <row r="2270" spans="1:7" x14ac:dyDescent="0.25">
      <c r="A2270" s="2" t="s">
        <v>6675</v>
      </c>
      <c r="B2270" s="2">
        <v>7</v>
      </c>
      <c r="E2270" s="4" t="s">
        <v>9566</v>
      </c>
      <c r="F2270">
        <v>6.2</v>
      </c>
      <c r="G2270" s="10">
        <v>1.9703556809803503E-4</v>
      </c>
    </row>
    <row r="2271" spans="1:7" x14ac:dyDescent="0.25">
      <c r="A2271" s="2" t="s">
        <v>6680</v>
      </c>
      <c r="B2271" s="2">
        <v>7</v>
      </c>
      <c r="E2271" s="4" t="s">
        <v>9422</v>
      </c>
      <c r="F2271">
        <v>6.4</v>
      </c>
      <c r="G2271" s="10">
        <v>4.0678310833142719E-4</v>
      </c>
    </row>
    <row r="2272" spans="1:7" x14ac:dyDescent="0.25">
      <c r="A2272" s="2" t="s">
        <v>6683</v>
      </c>
      <c r="B2272" s="2">
        <v>4.9000000000000004</v>
      </c>
      <c r="E2272" s="4" t="s">
        <v>1135</v>
      </c>
      <c r="F2272">
        <v>6.791666666666667</v>
      </c>
      <c r="G2272" s="10">
        <v>2.5900643225790091E-3</v>
      </c>
    </row>
    <row r="2273" spans="1:7" x14ac:dyDescent="0.25">
      <c r="A2273" s="2" t="s">
        <v>4923</v>
      </c>
      <c r="B2273" s="2">
        <v>6.9</v>
      </c>
      <c r="E2273" s="4" t="s">
        <v>7056</v>
      </c>
      <c r="F2273">
        <v>5.5</v>
      </c>
      <c r="G2273" s="10">
        <v>1.7478961686116012E-4</v>
      </c>
    </row>
    <row r="2274" spans="1:7" x14ac:dyDescent="0.25">
      <c r="A2274" s="2" t="s">
        <v>6688</v>
      </c>
      <c r="B2274" s="2">
        <v>7.5</v>
      </c>
      <c r="E2274" s="4" t="s">
        <v>13801</v>
      </c>
      <c r="F2274">
        <v>4.2</v>
      </c>
      <c r="G2274" s="10">
        <v>1.3347570742124954E-4</v>
      </c>
    </row>
    <row r="2275" spans="1:7" x14ac:dyDescent="0.25">
      <c r="A2275" s="2" t="s">
        <v>4689</v>
      </c>
      <c r="B2275" s="2">
        <v>8.4</v>
      </c>
      <c r="E2275" s="4" t="s">
        <v>13958</v>
      </c>
      <c r="F2275">
        <v>3.25</v>
      </c>
      <c r="G2275" s="10">
        <v>2.0656954719955287E-4</v>
      </c>
    </row>
    <row r="2276" spans="1:7" x14ac:dyDescent="0.25">
      <c r="A2276" s="2" t="s">
        <v>4655</v>
      </c>
      <c r="B2276" s="2">
        <v>6.9</v>
      </c>
      <c r="E2276" s="4" t="s">
        <v>12951</v>
      </c>
      <c r="F2276">
        <v>3.9</v>
      </c>
      <c r="G2276" s="10">
        <v>1.2394172831973172E-4</v>
      </c>
    </row>
    <row r="2277" spans="1:7" x14ac:dyDescent="0.25">
      <c r="A2277" s="2" t="s">
        <v>6693</v>
      </c>
      <c r="B2277" s="2">
        <v>4.5</v>
      </c>
      <c r="E2277" s="4" t="s">
        <v>12038</v>
      </c>
      <c r="F2277">
        <v>3.7</v>
      </c>
      <c r="G2277" s="10">
        <v>1.1758574225205318E-4</v>
      </c>
    </row>
    <row r="2278" spans="1:7" x14ac:dyDescent="0.25">
      <c r="A2278" s="2" t="s">
        <v>5896</v>
      </c>
      <c r="B2278" s="2">
        <v>7.4</v>
      </c>
      <c r="E2278" s="4" t="s">
        <v>7161</v>
      </c>
      <c r="F2278">
        <v>3.1</v>
      </c>
      <c r="G2278" s="10">
        <v>9.8517784049017516E-5</v>
      </c>
    </row>
    <row r="2279" spans="1:7" x14ac:dyDescent="0.25">
      <c r="A2279" s="2" t="s">
        <v>6699</v>
      </c>
      <c r="B2279" s="2">
        <v>7</v>
      </c>
      <c r="E2279" s="4" t="s">
        <v>6232</v>
      </c>
      <c r="F2279">
        <v>7.0666666666666664</v>
      </c>
      <c r="G2279" s="10">
        <v>6.7373452317392622E-4</v>
      </c>
    </row>
    <row r="2280" spans="1:7" x14ac:dyDescent="0.25">
      <c r="A2280" s="2" t="s">
        <v>5884</v>
      </c>
      <c r="B2280" s="2">
        <v>2.8</v>
      </c>
      <c r="E2280" s="4" t="s">
        <v>9275</v>
      </c>
      <c r="F2280">
        <v>7.1</v>
      </c>
      <c r="G2280" s="10">
        <v>4.5127501080517702E-4</v>
      </c>
    </row>
    <row r="2281" spans="1:7" x14ac:dyDescent="0.25">
      <c r="A2281" s="2" t="s">
        <v>5093</v>
      </c>
      <c r="B2281" s="2">
        <v>7.5</v>
      </c>
      <c r="E2281" s="4" t="s">
        <v>5064</v>
      </c>
      <c r="F2281">
        <v>3.4</v>
      </c>
      <c r="G2281" s="10">
        <v>1.0805176315053535E-4</v>
      </c>
    </row>
    <row r="2282" spans="1:7" x14ac:dyDescent="0.25">
      <c r="A2282" s="2" t="s">
        <v>999</v>
      </c>
      <c r="B2282" s="2">
        <v>7.1</v>
      </c>
      <c r="E2282" s="4" t="s">
        <v>5783</v>
      </c>
      <c r="F2282">
        <v>5.6</v>
      </c>
      <c r="G2282" s="10">
        <v>1.7796760989499937E-4</v>
      </c>
    </row>
    <row r="2283" spans="1:7" x14ac:dyDescent="0.25">
      <c r="A2283" s="2" t="s">
        <v>5351</v>
      </c>
      <c r="B2283" s="2">
        <v>6.4</v>
      </c>
      <c r="E2283" s="4" t="s">
        <v>8681</v>
      </c>
      <c r="F2283">
        <v>5.9</v>
      </c>
      <c r="G2283" s="10">
        <v>1.8750158899651721E-4</v>
      </c>
    </row>
    <row r="2284" spans="1:7" x14ac:dyDescent="0.25">
      <c r="A2284" s="2" t="s">
        <v>6710</v>
      </c>
      <c r="B2284" s="2">
        <v>6.7</v>
      </c>
      <c r="E2284" s="4" t="s">
        <v>12247</v>
      </c>
      <c r="F2284">
        <v>5.2</v>
      </c>
      <c r="G2284" s="10">
        <v>1.652556377596423E-4</v>
      </c>
    </row>
    <row r="2285" spans="1:7" x14ac:dyDescent="0.25">
      <c r="A2285" s="2" t="s">
        <v>390</v>
      </c>
      <c r="B2285" s="2">
        <v>5.3</v>
      </c>
      <c r="E2285" s="4" t="s">
        <v>5653</v>
      </c>
      <c r="F2285">
        <v>4.9000000000000004</v>
      </c>
      <c r="G2285" s="10">
        <v>1.4014949279231202E-3</v>
      </c>
    </row>
    <row r="2286" spans="1:7" x14ac:dyDescent="0.25">
      <c r="A2286" s="2" t="s">
        <v>6716</v>
      </c>
      <c r="B2286" s="2">
        <v>6.9</v>
      </c>
      <c r="E2286" s="4" t="s">
        <v>7405</v>
      </c>
      <c r="F2286">
        <v>6.8</v>
      </c>
      <c r="G2286" s="10">
        <v>2.1610352630107069E-4</v>
      </c>
    </row>
    <row r="2287" spans="1:7" x14ac:dyDescent="0.25">
      <c r="A2287" s="2" t="s">
        <v>6720</v>
      </c>
      <c r="B2287" s="2">
        <v>6.2</v>
      </c>
      <c r="E2287" s="4" t="s">
        <v>6173</v>
      </c>
      <c r="F2287">
        <v>6.5500000000000007</v>
      </c>
      <c r="G2287" s="10">
        <v>4.1631708743294503E-4</v>
      </c>
    </row>
    <row r="2288" spans="1:7" x14ac:dyDescent="0.25">
      <c r="A2288" s="2" t="s">
        <v>6723</v>
      </c>
      <c r="B2288" s="2">
        <v>6.3</v>
      </c>
      <c r="E2288" s="4" t="s">
        <v>4121</v>
      </c>
      <c r="F2288">
        <v>6.3</v>
      </c>
      <c r="G2288" s="10">
        <v>2.0021356113187431E-4</v>
      </c>
    </row>
    <row r="2289" spans="1:7" x14ac:dyDescent="0.25">
      <c r="A2289" s="2" t="s">
        <v>365</v>
      </c>
      <c r="B2289" s="2">
        <v>6.4</v>
      </c>
      <c r="E2289" s="4" t="s">
        <v>2762</v>
      </c>
      <c r="F2289">
        <v>3.72</v>
      </c>
      <c r="G2289" s="10">
        <v>5.9110670429410512E-4</v>
      </c>
    </row>
    <row r="2290" spans="1:7" x14ac:dyDescent="0.25">
      <c r="A2290" s="2" t="s">
        <v>6521</v>
      </c>
      <c r="B2290" s="2">
        <v>6.5</v>
      </c>
      <c r="E2290" s="4" t="s">
        <v>7240</v>
      </c>
      <c r="F2290">
        <v>7</v>
      </c>
      <c r="G2290" s="10">
        <v>4.4491902473749845E-4</v>
      </c>
    </row>
    <row r="2291" spans="1:7" x14ac:dyDescent="0.25">
      <c r="A2291" s="2" t="s">
        <v>4145</v>
      </c>
      <c r="B2291" s="2">
        <v>6</v>
      </c>
      <c r="E2291" s="4" t="s">
        <v>8959</v>
      </c>
      <c r="F2291">
        <v>5.0999999999999996</v>
      </c>
      <c r="G2291" s="10">
        <v>1.6207764472580299E-4</v>
      </c>
    </row>
    <row r="2292" spans="1:7" x14ac:dyDescent="0.25">
      <c r="A2292" s="2" t="s">
        <v>4445</v>
      </c>
      <c r="B2292" s="2">
        <v>5.0999999999999996</v>
      </c>
      <c r="E2292" s="4" t="s">
        <v>11931</v>
      </c>
      <c r="F2292">
        <v>6.3</v>
      </c>
      <c r="G2292" s="10">
        <v>2.0021356113187431E-4</v>
      </c>
    </row>
    <row r="2293" spans="1:7" x14ac:dyDescent="0.25">
      <c r="A2293" s="2" t="s">
        <v>6739</v>
      </c>
      <c r="B2293" s="2">
        <v>5.5</v>
      </c>
      <c r="E2293" s="4" t="s">
        <v>6889</v>
      </c>
      <c r="F2293">
        <v>3.1</v>
      </c>
      <c r="G2293" s="10">
        <v>1.9703556809803503E-4</v>
      </c>
    </row>
    <row r="2294" spans="1:7" x14ac:dyDescent="0.25">
      <c r="A2294" s="2" t="s">
        <v>3606</v>
      </c>
      <c r="B2294" s="2">
        <v>5.4</v>
      </c>
      <c r="E2294" s="4" t="s">
        <v>8928</v>
      </c>
      <c r="F2294">
        <v>7.1</v>
      </c>
      <c r="G2294" s="10">
        <v>4.5127501080517702E-4</v>
      </c>
    </row>
    <row r="2295" spans="1:7" x14ac:dyDescent="0.25">
      <c r="A2295" s="2" t="s">
        <v>2260</v>
      </c>
      <c r="B2295" s="2">
        <v>5.7</v>
      </c>
      <c r="E2295" s="4" t="s">
        <v>7352</v>
      </c>
      <c r="F2295">
        <v>6.2</v>
      </c>
      <c r="G2295" s="10">
        <v>1.9703556809803503E-4</v>
      </c>
    </row>
    <row r="2296" spans="1:7" x14ac:dyDescent="0.25">
      <c r="A2296" s="2" t="s">
        <v>6747</v>
      </c>
      <c r="B2296" s="2">
        <v>5.2</v>
      </c>
      <c r="E2296" s="4" t="s">
        <v>7644</v>
      </c>
      <c r="F2296">
        <v>5.3</v>
      </c>
      <c r="G2296" s="10">
        <v>1.6843363079348155E-4</v>
      </c>
    </row>
    <row r="2297" spans="1:7" x14ac:dyDescent="0.25">
      <c r="A2297" s="2" t="s">
        <v>2442</v>
      </c>
      <c r="B2297" s="2">
        <v>6.2</v>
      </c>
      <c r="E2297" s="4" t="s">
        <v>10399</v>
      </c>
      <c r="F2297">
        <v>4.4000000000000004</v>
      </c>
      <c r="G2297" s="10">
        <v>1.398316934889281E-4</v>
      </c>
    </row>
    <row r="2298" spans="1:7" x14ac:dyDescent="0.25">
      <c r="A2298" s="2" t="s">
        <v>6756</v>
      </c>
      <c r="B2298" s="2">
        <v>6.7</v>
      </c>
      <c r="E2298" s="4" t="s">
        <v>10807</v>
      </c>
      <c r="F2298">
        <v>7.7666666666666657</v>
      </c>
      <c r="G2298" s="10">
        <v>7.4047237688455096E-4</v>
      </c>
    </row>
    <row r="2299" spans="1:7" x14ac:dyDescent="0.25">
      <c r="A2299" s="2" t="s">
        <v>6758</v>
      </c>
      <c r="B2299" s="2">
        <v>5.8</v>
      </c>
      <c r="E2299" s="4" t="s">
        <v>11325</v>
      </c>
      <c r="F2299">
        <v>7.15</v>
      </c>
      <c r="G2299" s="10">
        <v>4.544530038390163E-4</v>
      </c>
    </row>
    <row r="2300" spans="1:7" x14ac:dyDescent="0.25">
      <c r="A2300" s="2" t="s">
        <v>6760</v>
      </c>
      <c r="B2300" s="2">
        <v>7</v>
      </c>
      <c r="E2300" s="4" t="s">
        <v>5701</v>
      </c>
      <c r="F2300">
        <v>6.333333333333333</v>
      </c>
      <c r="G2300" s="10">
        <v>6.0381867642946225E-4</v>
      </c>
    </row>
    <row r="2301" spans="1:7" x14ac:dyDescent="0.25">
      <c r="A2301" s="2" t="s">
        <v>6765</v>
      </c>
      <c r="B2301" s="2">
        <v>4.8</v>
      </c>
      <c r="E2301" s="4" t="s">
        <v>7781</v>
      </c>
      <c r="F2301">
        <v>5.7</v>
      </c>
      <c r="G2301" s="10">
        <v>1.8114560292883868E-4</v>
      </c>
    </row>
    <row r="2302" spans="1:7" x14ac:dyDescent="0.25">
      <c r="A2302" s="2" t="s">
        <v>6771</v>
      </c>
      <c r="B2302" s="2">
        <v>7.2</v>
      </c>
      <c r="E2302" s="4" t="s">
        <v>11933</v>
      </c>
      <c r="F2302">
        <v>5.0999999999999996</v>
      </c>
      <c r="G2302" s="10">
        <v>1.6207764472580299E-4</v>
      </c>
    </row>
    <row r="2303" spans="1:7" x14ac:dyDescent="0.25">
      <c r="A2303" s="2" t="s">
        <v>3179</v>
      </c>
      <c r="B2303" s="2">
        <v>5.6</v>
      </c>
      <c r="E2303" s="4" t="s">
        <v>8100</v>
      </c>
      <c r="F2303">
        <v>6.25</v>
      </c>
      <c r="G2303" s="10">
        <v>3.9724912922990934E-4</v>
      </c>
    </row>
    <row r="2304" spans="1:7" x14ac:dyDescent="0.25">
      <c r="A2304" s="2" t="s">
        <v>6775</v>
      </c>
      <c r="B2304" s="2">
        <v>6.4</v>
      </c>
      <c r="E2304" s="4" t="s">
        <v>9456</v>
      </c>
      <c r="F2304">
        <v>8</v>
      </c>
      <c r="G2304" s="10">
        <v>2.5423944270714201E-4</v>
      </c>
    </row>
    <row r="2305" spans="1:7" x14ac:dyDescent="0.25">
      <c r="A2305" s="2" t="s">
        <v>6208</v>
      </c>
      <c r="B2305" s="2">
        <v>7.5</v>
      </c>
      <c r="E2305" s="4" t="s">
        <v>1784</v>
      </c>
      <c r="F2305">
        <v>7</v>
      </c>
      <c r="G2305" s="10">
        <v>2.2245951236874923E-4</v>
      </c>
    </row>
    <row r="2306" spans="1:7" x14ac:dyDescent="0.25">
      <c r="A2306" s="2" t="s">
        <v>6173</v>
      </c>
      <c r="B2306" s="2">
        <v>7.4</v>
      </c>
      <c r="E2306" s="4" t="s">
        <v>10836</v>
      </c>
      <c r="F2306">
        <v>7.1</v>
      </c>
      <c r="G2306" s="10">
        <v>2.2563750540258851E-4</v>
      </c>
    </row>
    <row r="2307" spans="1:7" x14ac:dyDescent="0.25">
      <c r="A2307" s="2" t="s">
        <v>1836</v>
      </c>
      <c r="B2307" s="2">
        <v>8</v>
      </c>
      <c r="E2307" s="4" t="s">
        <v>5114</v>
      </c>
      <c r="F2307">
        <v>6.55</v>
      </c>
      <c r="G2307" s="10">
        <v>8.3263417486588995E-4</v>
      </c>
    </row>
    <row r="2308" spans="1:7" x14ac:dyDescent="0.25">
      <c r="A2308" s="2" t="s">
        <v>4003</v>
      </c>
      <c r="B2308" s="2">
        <v>5.7</v>
      </c>
      <c r="E2308" s="4" t="s">
        <v>9169</v>
      </c>
      <c r="F2308">
        <v>7.3</v>
      </c>
      <c r="G2308" s="10">
        <v>2.3199349147026704E-4</v>
      </c>
    </row>
    <row r="2309" spans="1:7" x14ac:dyDescent="0.25">
      <c r="A2309" s="2" t="s">
        <v>2689</v>
      </c>
      <c r="B2309" s="2">
        <v>6.8</v>
      </c>
      <c r="E2309" s="4" t="s">
        <v>12603</v>
      </c>
      <c r="F2309">
        <v>4.8</v>
      </c>
      <c r="G2309" s="10">
        <v>1.5254366562428517E-4</v>
      </c>
    </row>
    <row r="2310" spans="1:7" x14ac:dyDescent="0.25">
      <c r="A2310" s="2" t="s">
        <v>6785</v>
      </c>
      <c r="B2310" s="2">
        <v>5.9</v>
      </c>
      <c r="E2310" s="4" t="s">
        <v>9640</v>
      </c>
      <c r="F2310">
        <v>5.3</v>
      </c>
      <c r="G2310" s="10">
        <v>1.6843363079348155E-4</v>
      </c>
    </row>
    <row r="2311" spans="1:7" x14ac:dyDescent="0.25">
      <c r="A2311" s="2" t="s">
        <v>3854</v>
      </c>
      <c r="B2311" s="2">
        <v>7.2</v>
      </c>
      <c r="E2311" s="4" t="s">
        <v>7098</v>
      </c>
      <c r="F2311">
        <v>2.1</v>
      </c>
      <c r="G2311" s="10">
        <v>6.6737853710624771E-5</v>
      </c>
    </row>
    <row r="2312" spans="1:7" x14ac:dyDescent="0.25">
      <c r="A2312" s="2" t="s">
        <v>6416</v>
      </c>
      <c r="B2312" s="2">
        <v>5.5</v>
      </c>
      <c r="E2312" s="4" t="s">
        <v>11962</v>
      </c>
      <c r="F2312">
        <v>3.4</v>
      </c>
      <c r="G2312" s="10">
        <v>1.0805176315053535E-4</v>
      </c>
    </row>
    <row r="2313" spans="1:7" x14ac:dyDescent="0.25">
      <c r="A2313" s="2" t="s">
        <v>2355</v>
      </c>
      <c r="B2313" s="2">
        <v>8.4</v>
      </c>
      <c r="E2313" s="4" t="s">
        <v>13895</v>
      </c>
      <c r="F2313">
        <v>6.8</v>
      </c>
      <c r="G2313" s="10">
        <v>2.1610352630107069E-4</v>
      </c>
    </row>
    <row r="2314" spans="1:7" x14ac:dyDescent="0.25">
      <c r="A2314" s="2" t="s">
        <v>302</v>
      </c>
      <c r="B2314" s="2">
        <v>8.5</v>
      </c>
      <c r="E2314" s="4" t="s">
        <v>8236</v>
      </c>
      <c r="F2314">
        <v>5.4</v>
      </c>
      <c r="G2314" s="10">
        <v>1.7161162382732086E-4</v>
      </c>
    </row>
    <row r="2315" spans="1:7" x14ac:dyDescent="0.25">
      <c r="A2315" s="2" t="s">
        <v>4124</v>
      </c>
      <c r="B2315" s="2">
        <v>5.6</v>
      </c>
      <c r="E2315" s="4" t="s">
        <v>1322</v>
      </c>
      <c r="F2315">
        <v>6.3</v>
      </c>
      <c r="G2315" s="10">
        <v>2.0021356113187431E-4</v>
      </c>
    </row>
    <row r="2316" spans="1:7" x14ac:dyDescent="0.25">
      <c r="A2316" s="2" t="s">
        <v>5653</v>
      </c>
      <c r="B2316" s="2">
        <v>4.0999999999999996</v>
      </c>
      <c r="E2316" s="4" t="s">
        <v>1411</v>
      </c>
      <c r="F2316">
        <v>5.6750000000000007</v>
      </c>
      <c r="G2316" s="10">
        <v>7.2140441868151549E-4</v>
      </c>
    </row>
    <row r="2317" spans="1:7" x14ac:dyDescent="0.25">
      <c r="A2317" s="2" t="s">
        <v>6803</v>
      </c>
      <c r="B2317" s="2">
        <v>5</v>
      </c>
      <c r="E2317" s="4" t="s">
        <v>2728</v>
      </c>
      <c r="F2317">
        <v>5.9250000000000007</v>
      </c>
      <c r="G2317" s="10">
        <v>7.5318434901990819E-4</v>
      </c>
    </row>
    <row r="2318" spans="1:7" x14ac:dyDescent="0.25">
      <c r="A2318" s="2" t="s">
        <v>2467</v>
      </c>
      <c r="B2318" s="2">
        <v>6.1</v>
      </c>
      <c r="E2318" s="4" t="s">
        <v>10493</v>
      </c>
      <c r="F2318">
        <v>6.8</v>
      </c>
      <c r="G2318" s="10">
        <v>4.3220705260214138E-4</v>
      </c>
    </row>
    <row r="2319" spans="1:7" x14ac:dyDescent="0.25">
      <c r="A2319" s="2" t="s">
        <v>552</v>
      </c>
      <c r="B2319" s="2">
        <v>5.4</v>
      </c>
      <c r="E2319" s="4" t="s">
        <v>5451</v>
      </c>
      <c r="F2319">
        <v>6.7</v>
      </c>
      <c r="G2319" s="10">
        <v>2.1292553326723141E-4</v>
      </c>
    </row>
    <row r="2320" spans="1:7" x14ac:dyDescent="0.25">
      <c r="A2320" s="2" t="s">
        <v>653</v>
      </c>
      <c r="B2320" s="2">
        <v>7.1</v>
      </c>
      <c r="E2320" s="4" t="s">
        <v>2746</v>
      </c>
      <c r="F2320">
        <v>6.5666666666666664</v>
      </c>
      <c r="G2320" s="10">
        <v>6.2606462766633716E-4</v>
      </c>
    </row>
    <row r="2321" spans="1:7" x14ac:dyDescent="0.25">
      <c r="A2321" s="2" t="s">
        <v>6815</v>
      </c>
      <c r="B2321" s="2">
        <v>3.6</v>
      </c>
      <c r="E2321" s="4" t="s">
        <v>13561</v>
      </c>
      <c r="F2321">
        <v>6.5</v>
      </c>
      <c r="G2321" s="10">
        <v>2.0656954719955287E-4</v>
      </c>
    </row>
    <row r="2322" spans="1:7" x14ac:dyDescent="0.25">
      <c r="A2322" s="2" t="s">
        <v>727</v>
      </c>
      <c r="B2322" s="2">
        <v>6.5</v>
      </c>
      <c r="E2322" s="4" t="s">
        <v>1098</v>
      </c>
      <c r="F2322">
        <v>6.8</v>
      </c>
      <c r="G2322" s="10">
        <v>6.4831057890321197E-4</v>
      </c>
    </row>
    <row r="2323" spans="1:7" x14ac:dyDescent="0.25">
      <c r="A2323" s="2" t="s">
        <v>4689</v>
      </c>
      <c r="B2323" s="2">
        <v>8.6</v>
      </c>
      <c r="E2323" s="4" t="s">
        <v>10924</v>
      </c>
      <c r="F2323">
        <v>4.7</v>
      </c>
      <c r="G2323" s="10">
        <v>1.4936567259044592E-4</v>
      </c>
    </row>
    <row r="2324" spans="1:7" x14ac:dyDescent="0.25">
      <c r="A2324" s="2" t="s">
        <v>6822</v>
      </c>
      <c r="B2324" s="2">
        <v>6.2</v>
      </c>
      <c r="E2324" s="4" t="s">
        <v>13183</v>
      </c>
      <c r="F2324">
        <v>4</v>
      </c>
      <c r="G2324" s="10">
        <v>1.2711972135357101E-4</v>
      </c>
    </row>
    <row r="2325" spans="1:7" x14ac:dyDescent="0.25">
      <c r="A2325" s="2" t="s">
        <v>982</v>
      </c>
      <c r="B2325" s="2">
        <v>7</v>
      </c>
      <c r="E2325" s="4" t="s">
        <v>7379</v>
      </c>
      <c r="F2325">
        <v>5.9</v>
      </c>
      <c r="G2325" s="10">
        <v>1.8750158899651721E-4</v>
      </c>
    </row>
    <row r="2326" spans="1:7" x14ac:dyDescent="0.25">
      <c r="A2326" s="2" t="s">
        <v>6827</v>
      </c>
      <c r="B2326" s="2">
        <v>7.6</v>
      </c>
      <c r="E2326" s="4" t="s">
        <v>7190</v>
      </c>
      <c r="F2326">
        <v>7.2</v>
      </c>
      <c r="G2326" s="10">
        <v>4.5763099687285558E-4</v>
      </c>
    </row>
    <row r="2327" spans="1:7" x14ac:dyDescent="0.25">
      <c r="A2327" s="2" t="s">
        <v>2825</v>
      </c>
      <c r="B2327" s="2">
        <v>6.5</v>
      </c>
      <c r="E2327" s="4" t="s">
        <v>6758</v>
      </c>
      <c r="F2327">
        <v>5.8</v>
      </c>
      <c r="G2327" s="10">
        <v>1.8432359596267793E-4</v>
      </c>
    </row>
    <row r="2328" spans="1:7" x14ac:dyDescent="0.25">
      <c r="A2328" s="2" t="s">
        <v>6834</v>
      </c>
      <c r="B2328" s="2">
        <v>6.4</v>
      </c>
      <c r="E2328" s="4" t="s">
        <v>2885</v>
      </c>
      <c r="F2328">
        <v>6</v>
      </c>
      <c r="G2328" s="10">
        <v>7.6271832812142598E-4</v>
      </c>
    </row>
    <row r="2329" spans="1:7" x14ac:dyDescent="0.25">
      <c r="A2329" s="2" t="s">
        <v>6837</v>
      </c>
      <c r="B2329" s="2">
        <v>6.7</v>
      </c>
      <c r="E2329" s="4" t="s">
        <v>5937</v>
      </c>
      <c r="F2329">
        <v>7</v>
      </c>
      <c r="G2329" s="10">
        <v>4.4491902473749845E-4</v>
      </c>
    </row>
    <row r="2330" spans="1:7" x14ac:dyDescent="0.25">
      <c r="A2330" s="2" t="s">
        <v>6841</v>
      </c>
      <c r="B2330" s="2">
        <v>6.3</v>
      </c>
      <c r="E2330" s="4" t="s">
        <v>3316</v>
      </c>
      <c r="F2330">
        <v>7.6285714285714281</v>
      </c>
      <c r="G2330" s="10">
        <v>1.6970482800701726E-3</v>
      </c>
    </row>
    <row r="2331" spans="1:7" x14ac:dyDescent="0.25">
      <c r="A2331" s="2" t="s">
        <v>6843</v>
      </c>
      <c r="B2331" s="2">
        <v>6.4</v>
      </c>
      <c r="E2331" s="4" t="s">
        <v>2530</v>
      </c>
      <c r="F2331">
        <v>6.6</v>
      </c>
      <c r="G2331" s="10">
        <v>4.1949508046678426E-4</v>
      </c>
    </row>
    <row r="2332" spans="1:7" x14ac:dyDescent="0.25">
      <c r="A2332" s="2" t="s">
        <v>6846</v>
      </c>
      <c r="B2332" s="2">
        <v>5.7</v>
      </c>
      <c r="E2332" s="4" t="s">
        <v>3854</v>
      </c>
      <c r="F2332">
        <v>6</v>
      </c>
      <c r="G2332" s="10">
        <v>2.2881549843642777E-3</v>
      </c>
    </row>
    <row r="2333" spans="1:7" x14ac:dyDescent="0.25">
      <c r="A2333" s="2" t="s">
        <v>6852</v>
      </c>
      <c r="B2333" s="2">
        <v>6.3</v>
      </c>
      <c r="E2333" s="4" t="s">
        <v>11197</v>
      </c>
      <c r="F2333">
        <v>6.6</v>
      </c>
      <c r="G2333" s="10">
        <v>4.1949508046678426E-4</v>
      </c>
    </row>
    <row r="2334" spans="1:7" x14ac:dyDescent="0.25">
      <c r="A2334" s="2" t="s">
        <v>6855</v>
      </c>
      <c r="B2334" s="2">
        <v>7.8</v>
      </c>
      <c r="E2334" s="4" t="s">
        <v>7632</v>
      </c>
      <c r="F2334">
        <v>5.6</v>
      </c>
      <c r="G2334" s="10">
        <v>1.7796760989499937E-4</v>
      </c>
    </row>
    <row r="2335" spans="1:7" x14ac:dyDescent="0.25">
      <c r="A2335" s="2" t="s">
        <v>6859</v>
      </c>
      <c r="B2335" s="2">
        <v>6</v>
      </c>
      <c r="E2335" s="4" t="s">
        <v>11224</v>
      </c>
      <c r="F2335">
        <v>5.3</v>
      </c>
      <c r="G2335" s="10">
        <v>1.6843363079348155E-4</v>
      </c>
    </row>
    <row r="2336" spans="1:7" x14ac:dyDescent="0.25">
      <c r="A2336" s="2" t="s">
        <v>1176</v>
      </c>
      <c r="B2336" s="2">
        <v>7.7</v>
      </c>
      <c r="E2336" s="4" t="s">
        <v>1038</v>
      </c>
      <c r="F2336">
        <v>5.5</v>
      </c>
      <c r="G2336" s="10">
        <v>3.4957923372232023E-4</v>
      </c>
    </row>
    <row r="2337" spans="1:7" x14ac:dyDescent="0.25">
      <c r="A2337" s="2" t="s">
        <v>1619</v>
      </c>
      <c r="B2337" s="2">
        <v>6.2</v>
      </c>
      <c r="E2337" s="4" t="s">
        <v>2358</v>
      </c>
      <c r="F2337">
        <v>6.3</v>
      </c>
      <c r="G2337" s="10">
        <v>6.0064068339562291E-4</v>
      </c>
    </row>
    <row r="2338" spans="1:7" x14ac:dyDescent="0.25">
      <c r="A2338" s="2" t="s">
        <v>3653</v>
      </c>
      <c r="B2338" s="2">
        <v>5.7</v>
      </c>
      <c r="E2338" s="4" t="s">
        <v>5119</v>
      </c>
      <c r="F2338">
        <v>4.5999999999999996</v>
      </c>
      <c r="G2338" s="10">
        <v>1.4618767955660664E-4</v>
      </c>
    </row>
    <row r="2339" spans="1:7" x14ac:dyDescent="0.25">
      <c r="A2339" s="2" t="s">
        <v>1792</v>
      </c>
      <c r="B2339" s="2">
        <v>7.7</v>
      </c>
      <c r="E2339" s="4" t="s">
        <v>6974</v>
      </c>
      <c r="F2339">
        <v>5</v>
      </c>
      <c r="G2339" s="10">
        <v>1.5889965169196374E-4</v>
      </c>
    </row>
    <row r="2340" spans="1:7" x14ac:dyDescent="0.25">
      <c r="A2340" s="2" t="s">
        <v>6870</v>
      </c>
      <c r="B2340" s="2">
        <v>6.4</v>
      </c>
      <c r="E2340" s="4" t="s">
        <v>8472</v>
      </c>
      <c r="F2340">
        <v>5.0999999999999996</v>
      </c>
      <c r="G2340" s="10">
        <v>1.6207764472580299E-4</v>
      </c>
    </row>
    <row r="2341" spans="1:7" x14ac:dyDescent="0.25">
      <c r="A2341" s="2" t="s">
        <v>3913</v>
      </c>
      <c r="B2341" s="2">
        <v>6.4</v>
      </c>
      <c r="E2341" s="4" t="s">
        <v>10639</v>
      </c>
      <c r="F2341">
        <v>5.4</v>
      </c>
      <c r="G2341" s="10">
        <v>1.7161162382732086E-4</v>
      </c>
    </row>
    <row r="2342" spans="1:7" x14ac:dyDescent="0.25">
      <c r="A2342" s="2" t="s">
        <v>1147</v>
      </c>
      <c r="B2342" s="2">
        <v>6.9</v>
      </c>
      <c r="E2342" s="4" t="s">
        <v>7376</v>
      </c>
      <c r="F2342">
        <v>6.5</v>
      </c>
      <c r="G2342" s="10">
        <v>2.0656954719955287E-4</v>
      </c>
    </row>
    <row r="2343" spans="1:7" x14ac:dyDescent="0.25">
      <c r="A2343" s="2" t="s">
        <v>3455</v>
      </c>
      <c r="B2343" s="2">
        <v>7.3</v>
      </c>
      <c r="E2343" s="4" t="s">
        <v>6462</v>
      </c>
      <c r="F2343">
        <v>5.1000000000000005</v>
      </c>
      <c r="G2343" s="10">
        <v>4.8623293417740906E-4</v>
      </c>
    </row>
    <row r="2344" spans="1:7" x14ac:dyDescent="0.25">
      <c r="A2344" s="2" t="s">
        <v>2352</v>
      </c>
      <c r="B2344" s="2">
        <v>7.3</v>
      </c>
      <c r="E2344" s="4" t="s">
        <v>12176</v>
      </c>
      <c r="F2344">
        <v>7.7</v>
      </c>
      <c r="G2344" s="10">
        <v>2.4470546360562417E-4</v>
      </c>
    </row>
    <row r="2345" spans="1:7" x14ac:dyDescent="0.25">
      <c r="A2345" s="2" t="s">
        <v>1978</v>
      </c>
      <c r="B2345" s="2">
        <v>6.2</v>
      </c>
      <c r="E2345" s="4" t="s">
        <v>8115</v>
      </c>
      <c r="F2345">
        <v>5.6</v>
      </c>
      <c r="G2345" s="10">
        <v>3.5593521978999874E-4</v>
      </c>
    </row>
    <row r="2346" spans="1:7" x14ac:dyDescent="0.25">
      <c r="A2346" s="2" t="s">
        <v>697</v>
      </c>
      <c r="B2346" s="2">
        <v>6.6</v>
      </c>
      <c r="E2346" s="4" t="s">
        <v>13932</v>
      </c>
      <c r="F2346">
        <v>6.1</v>
      </c>
      <c r="G2346" s="10">
        <v>1.9385757506419575E-4</v>
      </c>
    </row>
    <row r="2347" spans="1:7" x14ac:dyDescent="0.25">
      <c r="A2347" s="2" t="s">
        <v>1725</v>
      </c>
      <c r="B2347" s="2">
        <v>6.7</v>
      </c>
      <c r="E2347" s="4" t="s">
        <v>2950</v>
      </c>
      <c r="F2347">
        <v>7.0142857142857142</v>
      </c>
      <c r="G2347" s="10">
        <v>1.5603945796150839E-3</v>
      </c>
    </row>
    <row r="2348" spans="1:7" x14ac:dyDescent="0.25">
      <c r="A2348" s="2" t="s">
        <v>411</v>
      </c>
      <c r="B2348" s="2">
        <v>5.7</v>
      </c>
      <c r="E2348" s="4" t="s">
        <v>12995</v>
      </c>
      <c r="F2348">
        <v>7.1</v>
      </c>
      <c r="G2348" s="10">
        <v>4.5127501080517702E-4</v>
      </c>
    </row>
    <row r="2349" spans="1:7" x14ac:dyDescent="0.25">
      <c r="A2349" s="2" t="s">
        <v>6889</v>
      </c>
      <c r="B2349" s="2">
        <v>3.1</v>
      </c>
      <c r="E2349" s="4" t="s">
        <v>10387</v>
      </c>
      <c r="F2349">
        <v>7.5</v>
      </c>
      <c r="G2349" s="10">
        <v>2.3834947753794561E-4</v>
      </c>
    </row>
    <row r="2350" spans="1:7" x14ac:dyDescent="0.25">
      <c r="A2350" s="2" t="s">
        <v>6458</v>
      </c>
      <c r="B2350" s="2">
        <v>6.3</v>
      </c>
      <c r="E2350" s="4" t="s">
        <v>9940</v>
      </c>
      <c r="F2350">
        <v>5.3000000000000007</v>
      </c>
      <c r="G2350" s="10">
        <v>3.3686726158696316E-4</v>
      </c>
    </row>
    <row r="2351" spans="1:7" x14ac:dyDescent="0.25">
      <c r="A2351" s="2" t="s">
        <v>4420</v>
      </c>
      <c r="B2351" s="2">
        <v>5.7</v>
      </c>
      <c r="E2351" s="4" t="s">
        <v>4124</v>
      </c>
      <c r="F2351">
        <v>4.4499999999999993</v>
      </c>
      <c r="G2351" s="10">
        <v>2.8284138001169544E-4</v>
      </c>
    </row>
    <row r="2352" spans="1:7" x14ac:dyDescent="0.25">
      <c r="A2352" s="2" t="s">
        <v>6896</v>
      </c>
      <c r="B2352" s="2">
        <v>7.1</v>
      </c>
      <c r="E2352" s="4" t="s">
        <v>8938</v>
      </c>
      <c r="F2352">
        <v>6.5</v>
      </c>
      <c r="G2352" s="10">
        <v>2.0656954719955287E-4</v>
      </c>
    </row>
    <row r="2353" spans="1:7" x14ac:dyDescent="0.25">
      <c r="A2353" s="2" t="s">
        <v>1285</v>
      </c>
      <c r="B2353" s="2">
        <v>7</v>
      </c>
      <c r="E2353" s="4" t="s">
        <v>10007</v>
      </c>
      <c r="F2353">
        <v>3.4</v>
      </c>
      <c r="G2353" s="10">
        <v>1.0805176315053535E-4</v>
      </c>
    </row>
    <row r="2354" spans="1:7" x14ac:dyDescent="0.25">
      <c r="A2354" s="2" t="s">
        <v>4315</v>
      </c>
      <c r="B2354" s="2">
        <v>6.1</v>
      </c>
      <c r="E2354" s="4" t="s">
        <v>4959</v>
      </c>
      <c r="F2354">
        <v>5.4</v>
      </c>
      <c r="G2354" s="10">
        <v>1.7161162382732086E-4</v>
      </c>
    </row>
    <row r="2355" spans="1:7" x14ac:dyDescent="0.25">
      <c r="A2355" s="2" t="s">
        <v>636</v>
      </c>
      <c r="B2355" s="2">
        <v>6.6</v>
      </c>
      <c r="E2355" s="4" t="s">
        <v>11553</v>
      </c>
      <c r="F2355">
        <v>8.1</v>
      </c>
      <c r="G2355" s="10">
        <v>2.5741743574098124E-4</v>
      </c>
    </row>
    <row r="2356" spans="1:7" x14ac:dyDescent="0.25">
      <c r="A2356" s="2" t="s">
        <v>868</v>
      </c>
      <c r="B2356" s="2">
        <v>7.8</v>
      </c>
      <c r="E2356" s="4" t="s">
        <v>4384</v>
      </c>
      <c r="F2356">
        <v>7.2</v>
      </c>
      <c r="G2356" s="10">
        <v>2.2881549843642779E-4</v>
      </c>
    </row>
    <row r="2357" spans="1:7" x14ac:dyDescent="0.25">
      <c r="A2357" s="2" t="s">
        <v>3077</v>
      </c>
      <c r="B2357" s="2">
        <v>8.3000000000000007</v>
      </c>
      <c r="E2357" s="4" t="s">
        <v>9751</v>
      </c>
      <c r="F2357">
        <v>7.7</v>
      </c>
      <c r="G2357" s="10">
        <v>2.4470546360562417E-4</v>
      </c>
    </row>
    <row r="2358" spans="1:7" x14ac:dyDescent="0.25">
      <c r="A2358" s="2" t="s">
        <v>6425</v>
      </c>
      <c r="B2358" s="2">
        <v>3.9</v>
      </c>
      <c r="E2358" s="4" t="s">
        <v>488</v>
      </c>
      <c r="F2358">
        <v>6.8571428571428568</v>
      </c>
      <c r="G2358" s="10">
        <v>1.525436656242852E-3</v>
      </c>
    </row>
    <row r="2359" spans="1:7" x14ac:dyDescent="0.25">
      <c r="A2359" s="2" t="s">
        <v>1332</v>
      </c>
      <c r="B2359" s="2">
        <v>7</v>
      </c>
      <c r="E2359" s="4" t="s">
        <v>2520</v>
      </c>
      <c r="F2359">
        <v>7.0090909090909088</v>
      </c>
      <c r="G2359" s="10">
        <v>4.9004652581801618E-3</v>
      </c>
    </row>
    <row r="2360" spans="1:7" x14ac:dyDescent="0.25">
      <c r="A2360" s="2" t="s">
        <v>6911</v>
      </c>
      <c r="B2360" s="2">
        <v>6.7</v>
      </c>
      <c r="E2360" s="4" t="s">
        <v>9155</v>
      </c>
      <c r="F2360">
        <v>7.2</v>
      </c>
      <c r="G2360" s="10">
        <v>2.2881549843642779E-4</v>
      </c>
    </row>
    <row r="2361" spans="1:7" x14ac:dyDescent="0.25">
      <c r="A2361" s="2" t="s">
        <v>6852</v>
      </c>
      <c r="B2361" s="2">
        <v>7.3</v>
      </c>
      <c r="E2361" s="4" t="s">
        <v>2210</v>
      </c>
      <c r="F2361">
        <v>3.6</v>
      </c>
      <c r="G2361" s="10">
        <v>1.1440774921821389E-4</v>
      </c>
    </row>
    <row r="2362" spans="1:7" x14ac:dyDescent="0.25">
      <c r="A2362" s="2" t="s">
        <v>3020</v>
      </c>
      <c r="B2362" s="2">
        <v>6.3</v>
      </c>
      <c r="E2362" s="4" t="s">
        <v>10276</v>
      </c>
      <c r="F2362">
        <v>7.2</v>
      </c>
      <c r="G2362" s="10">
        <v>2.2881549843642779E-4</v>
      </c>
    </row>
    <row r="2363" spans="1:7" x14ac:dyDescent="0.25">
      <c r="A2363" s="2" t="s">
        <v>760</v>
      </c>
      <c r="B2363" s="2">
        <v>7.8</v>
      </c>
      <c r="E2363" s="4" t="s">
        <v>7092</v>
      </c>
      <c r="F2363">
        <v>6.05</v>
      </c>
      <c r="G2363" s="10">
        <v>3.8453715709455222E-4</v>
      </c>
    </row>
    <row r="2364" spans="1:7" x14ac:dyDescent="0.25">
      <c r="A2364" s="2" t="s">
        <v>2520</v>
      </c>
      <c r="B2364" s="2">
        <v>7.3</v>
      </c>
      <c r="E2364" s="4" t="s">
        <v>1902</v>
      </c>
      <c r="F2364">
        <v>6.8</v>
      </c>
      <c r="G2364" s="10">
        <v>2.1610352630107069E-4</v>
      </c>
    </row>
    <row r="2365" spans="1:7" x14ac:dyDescent="0.25">
      <c r="A2365" s="2" t="s">
        <v>774</v>
      </c>
      <c r="B2365" s="2">
        <v>7.6</v>
      </c>
      <c r="E2365" s="4" t="s">
        <v>8988</v>
      </c>
      <c r="F2365">
        <v>7.4</v>
      </c>
      <c r="G2365" s="10">
        <v>4.703429690082127E-4</v>
      </c>
    </row>
    <row r="2366" spans="1:7" x14ac:dyDescent="0.25">
      <c r="A2366" s="2" t="s">
        <v>5692</v>
      </c>
      <c r="B2366" s="2">
        <v>5.3</v>
      </c>
      <c r="E2366" s="4" t="s">
        <v>1267</v>
      </c>
      <c r="F2366">
        <v>7.0875000000000004</v>
      </c>
      <c r="G2366" s="10">
        <v>1.8019220501868688E-3</v>
      </c>
    </row>
    <row r="2367" spans="1:7" x14ac:dyDescent="0.25">
      <c r="A2367" s="2" t="s">
        <v>688</v>
      </c>
      <c r="B2367" s="2">
        <v>7.9</v>
      </c>
      <c r="E2367" s="4" t="s">
        <v>13364</v>
      </c>
      <c r="F2367">
        <v>7.3</v>
      </c>
      <c r="G2367" s="10">
        <v>2.3199349147026704E-4</v>
      </c>
    </row>
    <row r="2368" spans="1:7" x14ac:dyDescent="0.25">
      <c r="A2368" s="2" t="s">
        <v>6927</v>
      </c>
      <c r="B2368" s="2">
        <v>5.3</v>
      </c>
      <c r="E2368" s="4" t="s">
        <v>11254</v>
      </c>
      <c r="F2368">
        <v>5.45</v>
      </c>
      <c r="G2368" s="10">
        <v>3.4640124068848095E-4</v>
      </c>
    </row>
    <row r="2369" spans="1:7" x14ac:dyDescent="0.25">
      <c r="A2369" s="2" t="s">
        <v>3309</v>
      </c>
      <c r="B2369" s="2">
        <v>6.8</v>
      </c>
      <c r="E2369" s="4" t="s">
        <v>4242</v>
      </c>
      <c r="F2369">
        <v>6.4</v>
      </c>
      <c r="G2369" s="10">
        <v>2.0339155416571359E-4</v>
      </c>
    </row>
    <row r="2370" spans="1:7" x14ac:dyDescent="0.25">
      <c r="A2370" s="2" t="s">
        <v>6933</v>
      </c>
      <c r="B2370" s="2">
        <v>7.1</v>
      </c>
      <c r="E2370" s="4" t="s">
        <v>9864</v>
      </c>
      <c r="F2370">
        <v>7.15</v>
      </c>
      <c r="G2370" s="10">
        <v>4.544530038390163E-4</v>
      </c>
    </row>
    <row r="2371" spans="1:7" x14ac:dyDescent="0.25">
      <c r="A2371" s="2" t="s">
        <v>1959</v>
      </c>
      <c r="B2371" s="2">
        <v>7.2</v>
      </c>
      <c r="E2371" s="4" t="s">
        <v>9859</v>
      </c>
      <c r="F2371">
        <v>5.0999999999999996</v>
      </c>
      <c r="G2371" s="10">
        <v>1.6207764472580299E-4</v>
      </c>
    </row>
    <row r="2372" spans="1:7" x14ac:dyDescent="0.25">
      <c r="A2372" s="2" t="s">
        <v>6940</v>
      </c>
      <c r="B2372" s="2">
        <v>5.8</v>
      </c>
      <c r="E2372" s="4" t="s">
        <v>81</v>
      </c>
      <c r="F2372">
        <v>7.1749999999999998</v>
      </c>
      <c r="G2372" s="10">
        <v>1.8241680014237436E-3</v>
      </c>
    </row>
    <row r="2373" spans="1:7" x14ac:dyDescent="0.25">
      <c r="A2373" s="2" t="s">
        <v>5736</v>
      </c>
      <c r="B2373" s="2">
        <v>5.8</v>
      </c>
      <c r="E2373" s="4" t="s">
        <v>519</v>
      </c>
      <c r="F2373">
        <v>4</v>
      </c>
      <c r="G2373" s="10">
        <v>1.2711972135357101E-4</v>
      </c>
    </row>
    <row r="2374" spans="1:7" x14ac:dyDescent="0.25">
      <c r="A2374" s="2" t="s">
        <v>336</v>
      </c>
      <c r="B2374" s="2">
        <v>8.3000000000000007</v>
      </c>
      <c r="E2374" s="4" t="s">
        <v>12188</v>
      </c>
      <c r="F2374">
        <v>6.6</v>
      </c>
      <c r="G2374" s="10">
        <v>2.0974754023339213E-4</v>
      </c>
    </row>
    <row r="2375" spans="1:7" x14ac:dyDescent="0.25">
      <c r="A2375" s="2" t="s">
        <v>6948</v>
      </c>
      <c r="B2375" s="2">
        <v>5.6</v>
      </c>
      <c r="E2375" s="4" t="s">
        <v>9737</v>
      </c>
      <c r="F2375">
        <v>6.8000000000000007</v>
      </c>
      <c r="G2375" s="10">
        <v>4.3220705260214144E-4</v>
      </c>
    </row>
    <row r="2376" spans="1:7" x14ac:dyDescent="0.25">
      <c r="A2376" s="2" t="s">
        <v>1990</v>
      </c>
      <c r="B2376" s="2">
        <v>6.8</v>
      </c>
      <c r="E2376" s="4" t="s">
        <v>13565</v>
      </c>
      <c r="F2376">
        <v>7.1</v>
      </c>
      <c r="G2376" s="10">
        <v>2.2563750540258851E-4</v>
      </c>
    </row>
    <row r="2377" spans="1:7" x14ac:dyDescent="0.25">
      <c r="A2377" s="2" t="s">
        <v>6955</v>
      </c>
      <c r="B2377" s="2">
        <v>5</v>
      </c>
      <c r="E2377" s="4" t="s">
        <v>14123</v>
      </c>
      <c r="F2377">
        <v>6.4204039991838302</v>
      </c>
      <c r="G2377" s="10">
        <v>1</v>
      </c>
    </row>
    <row r="2378" spans="1:7" x14ac:dyDescent="0.25">
      <c r="A2378" s="2" t="s">
        <v>3267</v>
      </c>
      <c r="B2378" s="2">
        <v>7.6</v>
      </c>
    </row>
    <row r="2379" spans="1:7" x14ac:dyDescent="0.25">
      <c r="A2379" s="2" t="s">
        <v>2520</v>
      </c>
      <c r="B2379" s="2">
        <v>6.7</v>
      </c>
    </row>
    <row r="2380" spans="1:7" x14ac:dyDescent="0.25">
      <c r="A2380" s="2" t="s">
        <v>6959</v>
      </c>
      <c r="B2380" s="2">
        <v>6.7</v>
      </c>
    </row>
    <row r="2381" spans="1:7" x14ac:dyDescent="0.25">
      <c r="A2381" s="2" t="s">
        <v>6131</v>
      </c>
      <c r="B2381" s="2">
        <v>5.7</v>
      </c>
    </row>
    <row r="2382" spans="1:7" x14ac:dyDescent="0.25">
      <c r="A2382" s="2" t="s">
        <v>6965</v>
      </c>
      <c r="B2382" s="2">
        <v>5.2</v>
      </c>
    </row>
    <row r="2383" spans="1:7" x14ac:dyDescent="0.25">
      <c r="A2383" s="2" t="s">
        <v>4075</v>
      </c>
      <c r="B2383" s="2">
        <v>7.5</v>
      </c>
    </row>
    <row r="2384" spans="1:7" x14ac:dyDescent="0.25">
      <c r="A2384" s="2" t="s">
        <v>3267</v>
      </c>
      <c r="B2384" s="2">
        <v>7.2</v>
      </c>
    </row>
    <row r="2385" spans="1:2" x14ac:dyDescent="0.25">
      <c r="A2385" s="2" t="s">
        <v>834</v>
      </c>
      <c r="B2385" s="2">
        <v>5.3</v>
      </c>
    </row>
    <row r="2386" spans="1:2" x14ac:dyDescent="0.25">
      <c r="A2386" s="2" t="s">
        <v>5339</v>
      </c>
      <c r="B2386" s="2">
        <v>6.5</v>
      </c>
    </row>
    <row r="2387" spans="1:2" x14ac:dyDescent="0.25">
      <c r="A2387" s="2" t="s">
        <v>6974</v>
      </c>
      <c r="B2387" s="2">
        <v>5</v>
      </c>
    </row>
    <row r="2388" spans="1:2" x14ac:dyDescent="0.25">
      <c r="A2388" s="2" t="s">
        <v>6978</v>
      </c>
      <c r="B2388" s="2">
        <v>6.1</v>
      </c>
    </row>
    <row r="2389" spans="1:2" x14ac:dyDescent="0.25">
      <c r="A2389" s="2" t="s">
        <v>1463</v>
      </c>
      <c r="B2389" s="2">
        <v>7.4</v>
      </c>
    </row>
    <row r="2390" spans="1:2" x14ac:dyDescent="0.25">
      <c r="A2390" s="2" t="s">
        <v>6984</v>
      </c>
      <c r="B2390" s="2">
        <v>4.4000000000000004</v>
      </c>
    </row>
    <row r="2391" spans="1:2" x14ac:dyDescent="0.25">
      <c r="A2391" s="2" t="s">
        <v>719</v>
      </c>
      <c r="B2391" s="2">
        <v>7.5</v>
      </c>
    </row>
    <row r="2392" spans="1:2" x14ac:dyDescent="0.25">
      <c r="A2392" s="2" t="s">
        <v>2454</v>
      </c>
      <c r="B2392" s="2">
        <v>5.7</v>
      </c>
    </row>
    <row r="2393" spans="1:2" x14ac:dyDescent="0.25">
      <c r="A2393" s="2" t="s">
        <v>6992</v>
      </c>
      <c r="B2393" s="2">
        <v>5.5</v>
      </c>
    </row>
    <row r="2394" spans="1:2" x14ac:dyDescent="0.25">
      <c r="A2394" s="2" t="s">
        <v>6996</v>
      </c>
      <c r="B2394" s="2">
        <v>7.1</v>
      </c>
    </row>
    <row r="2395" spans="1:2" x14ac:dyDescent="0.25">
      <c r="A2395" s="2" t="s">
        <v>3199</v>
      </c>
      <c r="B2395" s="2">
        <v>5.9</v>
      </c>
    </row>
    <row r="2396" spans="1:2" x14ac:dyDescent="0.25">
      <c r="A2396" s="2" t="s">
        <v>7004</v>
      </c>
      <c r="B2396" s="2">
        <v>6.7</v>
      </c>
    </row>
    <row r="2397" spans="1:2" x14ac:dyDescent="0.25">
      <c r="A2397" s="2" t="s">
        <v>5582</v>
      </c>
      <c r="B2397" s="2">
        <v>7</v>
      </c>
    </row>
    <row r="2398" spans="1:2" x14ac:dyDescent="0.25">
      <c r="A2398" s="2" t="s">
        <v>179</v>
      </c>
      <c r="B2398" s="2">
        <v>7.9</v>
      </c>
    </row>
    <row r="2399" spans="1:2" x14ac:dyDescent="0.25">
      <c r="A2399" s="2" t="s">
        <v>4910</v>
      </c>
      <c r="B2399" s="2">
        <v>6.9</v>
      </c>
    </row>
    <row r="2400" spans="1:2" x14ac:dyDescent="0.25">
      <c r="A2400" s="2" t="s">
        <v>1317</v>
      </c>
      <c r="B2400" s="2">
        <v>7.3</v>
      </c>
    </row>
    <row r="2401" spans="1:2" x14ac:dyDescent="0.25">
      <c r="A2401" s="2" t="s">
        <v>857</v>
      </c>
      <c r="B2401" s="2">
        <v>7.3</v>
      </c>
    </row>
    <row r="2402" spans="1:2" x14ac:dyDescent="0.25">
      <c r="A2402" s="2" t="s">
        <v>7018</v>
      </c>
      <c r="B2402" s="2">
        <v>3.5</v>
      </c>
    </row>
    <row r="2403" spans="1:2" x14ac:dyDescent="0.25">
      <c r="A2403" s="2" t="s">
        <v>584</v>
      </c>
      <c r="B2403" s="2">
        <v>7.8</v>
      </c>
    </row>
    <row r="2404" spans="1:2" x14ac:dyDescent="0.25">
      <c r="A2404" s="2" t="s">
        <v>3820</v>
      </c>
      <c r="B2404" s="2">
        <v>7.4</v>
      </c>
    </row>
    <row r="2405" spans="1:2" x14ac:dyDescent="0.25">
      <c r="A2405" s="2" t="s">
        <v>7027</v>
      </c>
      <c r="B2405" s="2">
        <v>6.7</v>
      </c>
    </row>
    <row r="2406" spans="1:2" x14ac:dyDescent="0.25">
      <c r="A2406" s="2" t="s">
        <v>2520</v>
      </c>
      <c r="B2406" s="2">
        <v>6.4</v>
      </c>
    </row>
    <row r="2407" spans="1:2" x14ac:dyDescent="0.25">
      <c r="A2407" s="2" t="s">
        <v>7032</v>
      </c>
      <c r="B2407" s="2">
        <v>7.1</v>
      </c>
    </row>
    <row r="2408" spans="1:2" x14ac:dyDescent="0.25">
      <c r="A2408" s="2" t="s">
        <v>7037</v>
      </c>
      <c r="B2408" s="2">
        <v>7.8</v>
      </c>
    </row>
    <row r="2409" spans="1:2" x14ac:dyDescent="0.25">
      <c r="A2409" s="2" t="s">
        <v>519</v>
      </c>
      <c r="B2409" s="2">
        <v>4</v>
      </c>
    </row>
    <row r="2410" spans="1:2" x14ac:dyDescent="0.25">
      <c r="A2410" s="2" t="s">
        <v>7045</v>
      </c>
      <c r="B2410" s="2">
        <v>5.9</v>
      </c>
    </row>
    <row r="2411" spans="1:2" x14ac:dyDescent="0.25">
      <c r="A2411" s="2" t="s">
        <v>1698</v>
      </c>
      <c r="B2411" s="2">
        <v>7.2</v>
      </c>
    </row>
    <row r="2412" spans="1:2" x14ac:dyDescent="0.25">
      <c r="A2412" s="2" t="s">
        <v>3944</v>
      </c>
      <c r="B2412" s="2">
        <v>7.2</v>
      </c>
    </row>
    <row r="2413" spans="1:2" x14ac:dyDescent="0.25">
      <c r="A2413" s="2" t="s">
        <v>7054</v>
      </c>
      <c r="B2413" s="2">
        <v>5.0999999999999996</v>
      </c>
    </row>
    <row r="2414" spans="1:2" x14ac:dyDescent="0.25">
      <c r="A2414" s="2" t="s">
        <v>7056</v>
      </c>
      <c r="B2414" s="2">
        <v>5.5</v>
      </c>
    </row>
    <row r="2415" spans="1:2" x14ac:dyDescent="0.25">
      <c r="A2415" s="2" t="s">
        <v>7061</v>
      </c>
      <c r="B2415" s="2">
        <v>6.2</v>
      </c>
    </row>
    <row r="2416" spans="1:2" x14ac:dyDescent="0.25">
      <c r="A2416" s="2" t="s">
        <v>1619</v>
      </c>
      <c r="B2416" s="2">
        <v>7.2</v>
      </c>
    </row>
    <row r="2417" spans="1:2" x14ac:dyDescent="0.25">
      <c r="A2417" s="2" t="s">
        <v>1147</v>
      </c>
      <c r="B2417" s="2">
        <v>5.2</v>
      </c>
    </row>
    <row r="2418" spans="1:2" x14ac:dyDescent="0.25">
      <c r="A2418" s="2" t="s">
        <v>7070</v>
      </c>
      <c r="B2418" s="2">
        <v>6.7</v>
      </c>
    </row>
    <row r="2419" spans="1:2" x14ac:dyDescent="0.25">
      <c r="A2419" s="2" t="s">
        <v>6083</v>
      </c>
      <c r="B2419" s="2">
        <v>6.3</v>
      </c>
    </row>
    <row r="2420" spans="1:2" x14ac:dyDescent="0.25">
      <c r="A2420" s="2" t="s">
        <v>5736</v>
      </c>
      <c r="B2420" s="2">
        <v>5</v>
      </c>
    </row>
    <row r="2421" spans="1:2" x14ac:dyDescent="0.25">
      <c r="A2421" s="2" t="s">
        <v>7076</v>
      </c>
      <c r="B2421" s="2">
        <v>6.2</v>
      </c>
    </row>
    <row r="2422" spans="1:2" x14ac:dyDescent="0.25">
      <c r="A2422" s="2" t="s">
        <v>3989</v>
      </c>
      <c r="B2422" s="2">
        <v>7.6</v>
      </c>
    </row>
    <row r="2423" spans="1:2" x14ac:dyDescent="0.25">
      <c r="A2423" s="2" t="s">
        <v>5653</v>
      </c>
      <c r="B2423" s="2">
        <v>4.0999999999999996</v>
      </c>
    </row>
    <row r="2424" spans="1:2" x14ac:dyDescent="0.25">
      <c r="A2424" s="2" t="s">
        <v>7080</v>
      </c>
      <c r="B2424" s="2">
        <v>5.3</v>
      </c>
    </row>
    <row r="2425" spans="1:2" x14ac:dyDescent="0.25">
      <c r="A2425" s="2" t="s">
        <v>724</v>
      </c>
      <c r="B2425" s="2">
        <v>6.2</v>
      </c>
    </row>
    <row r="2426" spans="1:2" x14ac:dyDescent="0.25">
      <c r="A2426" s="2" t="s">
        <v>7086</v>
      </c>
      <c r="B2426" s="2">
        <v>6.5</v>
      </c>
    </row>
    <row r="2427" spans="1:2" x14ac:dyDescent="0.25">
      <c r="A2427" s="2" t="s">
        <v>7089</v>
      </c>
      <c r="B2427" s="2">
        <v>8.1</v>
      </c>
    </row>
    <row r="2428" spans="1:2" x14ac:dyDescent="0.25">
      <c r="A2428" s="2" t="s">
        <v>7092</v>
      </c>
      <c r="B2428" s="2">
        <v>6.3</v>
      </c>
    </row>
    <row r="2429" spans="1:2" x14ac:dyDescent="0.25">
      <c r="A2429" s="2" t="s">
        <v>7095</v>
      </c>
      <c r="B2429" s="2">
        <v>4.4000000000000004</v>
      </c>
    </row>
    <row r="2430" spans="1:2" x14ac:dyDescent="0.25">
      <c r="A2430" s="2" t="s">
        <v>7099</v>
      </c>
      <c r="B2430" s="2">
        <v>4.5999999999999996</v>
      </c>
    </row>
    <row r="2431" spans="1:2" x14ac:dyDescent="0.25">
      <c r="A2431" s="2" t="s">
        <v>7102</v>
      </c>
      <c r="B2431" s="2">
        <v>6</v>
      </c>
    </row>
    <row r="2432" spans="1:2" x14ac:dyDescent="0.25">
      <c r="A2432" s="2" t="s">
        <v>2260</v>
      </c>
      <c r="B2432" s="2">
        <v>7.6</v>
      </c>
    </row>
    <row r="2433" spans="1:2" x14ac:dyDescent="0.25">
      <c r="A2433" s="2" t="s">
        <v>24</v>
      </c>
      <c r="B2433" s="2">
        <v>8.4</v>
      </c>
    </row>
    <row r="2434" spans="1:2" x14ac:dyDescent="0.25">
      <c r="A2434" s="2" t="s">
        <v>7112</v>
      </c>
      <c r="B2434" s="2">
        <v>7.9</v>
      </c>
    </row>
    <row r="2435" spans="1:2" x14ac:dyDescent="0.25">
      <c r="A2435" s="2" t="s">
        <v>3009</v>
      </c>
      <c r="B2435" s="2">
        <v>5.6</v>
      </c>
    </row>
    <row r="2436" spans="1:2" x14ac:dyDescent="0.25">
      <c r="A2436" s="2" t="s">
        <v>4486</v>
      </c>
      <c r="B2436" s="2">
        <v>6.5</v>
      </c>
    </row>
    <row r="2437" spans="1:2" x14ac:dyDescent="0.25">
      <c r="A2437" s="2" t="s">
        <v>4913</v>
      </c>
      <c r="B2437" s="2">
        <v>7.5</v>
      </c>
    </row>
    <row r="2438" spans="1:2" x14ac:dyDescent="0.25">
      <c r="A2438" s="2" t="s">
        <v>3067</v>
      </c>
      <c r="B2438" s="2">
        <v>6.3</v>
      </c>
    </row>
    <row r="2439" spans="1:2" x14ac:dyDescent="0.25">
      <c r="A2439" s="2" t="s">
        <v>3309</v>
      </c>
      <c r="B2439" s="2">
        <v>7.9</v>
      </c>
    </row>
    <row r="2440" spans="1:2" x14ac:dyDescent="0.25">
      <c r="A2440" s="2" t="s">
        <v>1267</v>
      </c>
      <c r="B2440" s="2">
        <v>7.9</v>
      </c>
    </row>
    <row r="2441" spans="1:2" x14ac:dyDescent="0.25">
      <c r="A2441" s="2" t="s">
        <v>7126</v>
      </c>
      <c r="B2441" s="2">
        <v>5.0999999999999996</v>
      </c>
    </row>
    <row r="2442" spans="1:2" x14ac:dyDescent="0.25">
      <c r="A2442" s="2" t="s">
        <v>4130</v>
      </c>
      <c r="B2442" s="2">
        <v>6.7</v>
      </c>
    </row>
    <row r="2443" spans="1:2" x14ac:dyDescent="0.25">
      <c r="A2443" s="2" t="s">
        <v>5656</v>
      </c>
      <c r="B2443" s="2">
        <v>6.7</v>
      </c>
    </row>
    <row r="2444" spans="1:2" x14ac:dyDescent="0.25">
      <c r="A2444" s="2" t="s">
        <v>7131</v>
      </c>
      <c r="B2444" s="2">
        <v>5.6</v>
      </c>
    </row>
    <row r="2445" spans="1:2" x14ac:dyDescent="0.25">
      <c r="A2445" s="2" t="s">
        <v>2399</v>
      </c>
      <c r="B2445" s="2">
        <v>5.6</v>
      </c>
    </row>
    <row r="2446" spans="1:2" x14ac:dyDescent="0.25">
      <c r="A2446" s="2" t="s">
        <v>208</v>
      </c>
      <c r="B2446" s="2">
        <v>6.8</v>
      </c>
    </row>
    <row r="2447" spans="1:2" x14ac:dyDescent="0.25">
      <c r="A2447" s="2" t="s">
        <v>7135</v>
      </c>
      <c r="B2447" s="2">
        <v>6.2</v>
      </c>
    </row>
    <row r="2448" spans="1:2" x14ac:dyDescent="0.25">
      <c r="A2448" s="2" t="s">
        <v>6843</v>
      </c>
      <c r="B2448" s="2">
        <v>5.6</v>
      </c>
    </row>
    <row r="2449" spans="1:2" x14ac:dyDescent="0.25">
      <c r="A2449" s="2" t="s">
        <v>4518</v>
      </c>
      <c r="B2449" s="2">
        <v>6.4</v>
      </c>
    </row>
    <row r="2450" spans="1:2" x14ac:dyDescent="0.25">
      <c r="A2450" s="2" t="s">
        <v>2869</v>
      </c>
      <c r="B2450" s="2">
        <v>5.6</v>
      </c>
    </row>
    <row r="2451" spans="1:2" x14ac:dyDescent="0.25">
      <c r="A2451" s="2" t="s">
        <v>5111</v>
      </c>
      <c r="B2451" s="2">
        <v>7.4</v>
      </c>
    </row>
    <row r="2452" spans="1:2" x14ac:dyDescent="0.25">
      <c r="A2452" s="2" t="s">
        <v>7146</v>
      </c>
      <c r="B2452" s="2">
        <v>4.9000000000000004</v>
      </c>
    </row>
    <row r="2453" spans="1:2" x14ac:dyDescent="0.25">
      <c r="A2453" s="2" t="s">
        <v>7149</v>
      </c>
      <c r="B2453" s="2">
        <v>6</v>
      </c>
    </row>
    <row r="2454" spans="1:2" x14ac:dyDescent="0.25">
      <c r="A2454" s="2" t="s">
        <v>7154</v>
      </c>
      <c r="B2454" s="2">
        <v>7.2</v>
      </c>
    </row>
    <row r="2455" spans="1:2" x14ac:dyDescent="0.25">
      <c r="A2455" s="2" t="s">
        <v>4447</v>
      </c>
      <c r="B2455" s="2">
        <v>4.9000000000000004</v>
      </c>
    </row>
    <row r="2456" spans="1:2" x14ac:dyDescent="0.25">
      <c r="A2456" s="2" t="s">
        <v>58</v>
      </c>
      <c r="B2456" s="2">
        <v>7.5</v>
      </c>
    </row>
    <row r="2457" spans="1:2" x14ac:dyDescent="0.25">
      <c r="A2457" s="2" t="s">
        <v>7159</v>
      </c>
      <c r="B2457" s="2">
        <v>4.8</v>
      </c>
    </row>
    <row r="2458" spans="1:2" x14ac:dyDescent="0.25">
      <c r="A2458" s="2" t="s">
        <v>7161</v>
      </c>
      <c r="B2458" s="2">
        <v>3.1</v>
      </c>
    </row>
    <row r="2459" spans="1:2" x14ac:dyDescent="0.25">
      <c r="A2459" s="2" t="s">
        <v>7164</v>
      </c>
      <c r="B2459" s="2">
        <v>5.8</v>
      </c>
    </row>
    <row r="2460" spans="1:2" x14ac:dyDescent="0.25">
      <c r="A2460" s="2" t="s">
        <v>1976</v>
      </c>
      <c r="B2460" s="2">
        <v>6.7</v>
      </c>
    </row>
    <row r="2461" spans="1:2" x14ac:dyDescent="0.25">
      <c r="A2461" s="2" t="s">
        <v>7170</v>
      </c>
      <c r="B2461" s="2">
        <v>6.8</v>
      </c>
    </row>
    <row r="2462" spans="1:2" x14ac:dyDescent="0.25">
      <c r="A2462" s="2" t="s">
        <v>7175</v>
      </c>
      <c r="B2462" s="2">
        <v>6.5</v>
      </c>
    </row>
    <row r="2463" spans="1:2" x14ac:dyDescent="0.25">
      <c r="A2463" s="2" t="s">
        <v>2657</v>
      </c>
      <c r="B2463" s="2">
        <v>5.9</v>
      </c>
    </row>
    <row r="2464" spans="1:2" x14ac:dyDescent="0.25">
      <c r="A2464" s="2" t="s">
        <v>1138</v>
      </c>
      <c r="B2464" s="2">
        <v>5.5</v>
      </c>
    </row>
    <row r="2465" spans="1:2" x14ac:dyDescent="0.25">
      <c r="A2465" s="2" t="s">
        <v>7183</v>
      </c>
      <c r="B2465" s="2">
        <v>3.6</v>
      </c>
    </row>
    <row r="2466" spans="1:2" x14ac:dyDescent="0.25">
      <c r="A2466" s="2" t="s">
        <v>7185</v>
      </c>
      <c r="B2466" s="2">
        <v>3.3</v>
      </c>
    </row>
    <row r="2467" spans="1:2" x14ac:dyDescent="0.25">
      <c r="A2467" s="2" t="s">
        <v>7190</v>
      </c>
      <c r="B2467" s="2">
        <v>7.4</v>
      </c>
    </row>
    <row r="2468" spans="1:2" x14ac:dyDescent="0.25">
      <c r="A2468" s="2" t="s">
        <v>7192</v>
      </c>
      <c r="B2468" s="2">
        <v>6.7</v>
      </c>
    </row>
    <row r="2469" spans="1:2" x14ac:dyDescent="0.25">
      <c r="A2469" s="2" t="s">
        <v>7194</v>
      </c>
      <c r="B2469" s="2">
        <v>3</v>
      </c>
    </row>
    <row r="2470" spans="1:2" x14ac:dyDescent="0.25">
      <c r="A2470" s="2" t="s">
        <v>1550</v>
      </c>
      <c r="B2470" s="2">
        <v>7.6</v>
      </c>
    </row>
    <row r="2471" spans="1:2" x14ac:dyDescent="0.25">
      <c r="A2471" s="2" t="s">
        <v>7200</v>
      </c>
      <c r="B2471" s="2">
        <v>6.4</v>
      </c>
    </row>
    <row r="2472" spans="1:2" x14ac:dyDescent="0.25">
      <c r="A2472" s="2" t="s">
        <v>877</v>
      </c>
      <c r="B2472" s="2">
        <v>6.9</v>
      </c>
    </row>
    <row r="2473" spans="1:2" x14ac:dyDescent="0.25">
      <c r="A2473" s="2" t="s">
        <v>1834</v>
      </c>
      <c r="B2473" s="2">
        <v>6.6</v>
      </c>
    </row>
    <row r="2474" spans="1:2" x14ac:dyDescent="0.25">
      <c r="A2474" s="2" t="s">
        <v>5814</v>
      </c>
      <c r="B2474" s="2">
        <v>5.5</v>
      </c>
    </row>
    <row r="2475" spans="1:2" x14ac:dyDescent="0.25">
      <c r="A2475" s="2" t="s">
        <v>7212</v>
      </c>
      <c r="B2475" s="2">
        <v>6.6</v>
      </c>
    </row>
    <row r="2476" spans="1:2" x14ac:dyDescent="0.25">
      <c r="A2476" s="2" t="s">
        <v>7215</v>
      </c>
      <c r="B2476" s="2">
        <v>5.2</v>
      </c>
    </row>
    <row r="2477" spans="1:2" x14ac:dyDescent="0.25">
      <c r="A2477" s="2" t="s">
        <v>7220</v>
      </c>
      <c r="B2477" s="2">
        <v>4.0999999999999996</v>
      </c>
    </row>
    <row r="2478" spans="1:2" x14ac:dyDescent="0.25">
      <c r="A2478" s="2" t="s">
        <v>7225</v>
      </c>
      <c r="B2478" s="2">
        <v>6.8</v>
      </c>
    </row>
    <row r="2479" spans="1:2" x14ac:dyDescent="0.25">
      <c r="A2479" s="2" t="s">
        <v>7227</v>
      </c>
      <c r="B2479" s="2">
        <v>6.5</v>
      </c>
    </row>
    <row r="2480" spans="1:2" x14ac:dyDescent="0.25">
      <c r="A2480" s="2" t="s">
        <v>1550</v>
      </c>
      <c r="B2480" s="2">
        <v>7.6</v>
      </c>
    </row>
    <row r="2481" spans="1:2" x14ac:dyDescent="0.25">
      <c r="A2481" s="2" t="s">
        <v>521</v>
      </c>
      <c r="B2481" s="2">
        <v>7.4</v>
      </c>
    </row>
    <row r="2482" spans="1:2" x14ac:dyDescent="0.25">
      <c r="A2482" s="2" t="s">
        <v>719</v>
      </c>
      <c r="B2482" s="2">
        <v>7.7</v>
      </c>
    </row>
    <row r="2483" spans="1:2" x14ac:dyDescent="0.25">
      <c r="A2483" s="2" t="s">
        <v>7233</v>
      </c>
      <c r="B2483" s="2">
        <v>7.1</v>
      </c>
    </row>
    <row r="2484" spans="1:2" x14ac:dyDescent="0.25">
      <c r="A2484" s="2" t="s">
        <v>7236</v>
      </c>
      <c r="B2484" s="2">
        <v>6.3</v>
      </c>
    </row>
    <row r="2485" spans="1:2" x14ac:dyDescent="0.25">
      <c r="A2485" s="2" t="s">
        <v>7240</v>
      </c>
      <c r="B2485" s="2">
        <v>7.6</v>
      </c>
    </row>
    <row r="2486" spans="1:2" x14ac:dyDescent="0.25">
      <c r="A2486" s="2" t="s">
        <v>739</v>
      </c>
      <c r="B2486" s="2">
        <v>8</v>
      </c>
    </row>
    <row r="2487" spans="1:2" x14ac:dyDescent="0.25">
      <c r="A2487" s="2" t="s">
        <v>7243</v>
      </c>
      <c r="B2487" s="2">
        <v>7.3</v>
      </c>
    </row>
    <row r="2488" spans="1:2" x14ac:dyDescent="0.25">
      <c r="A2488" s="2" t="s">
        <v>2454</v>
      </c>
      <c r="B2488" s="2">
        <v>7.6</v>
      </c>
    </row>
    <row r="2489" spans="1:2" x14ac:dyDescent="0.25">
      <c r="A2489" s="2" t="s">
        <v>6001</v>
      </c>
      <c r="B2489" s="2">
        <v>7.8</v>
      </c>
    </row>
    <row r="2490" spans="1:2" x14ac:dyDescent="0.25">
      <c r="A2490" s="2" t="s">
        <v>1646</v>
      </c>
      <c r="B2490" s="2">
        <v>6.5</v>
      </c>
    </row>
    <row r="2491" spans="1:2" x14ac:dyDescent="0.25">
      <c r="A2491" s="2" t="s">
        <v>2574</v>
      </c>
      <c r="B2491" s="2">
        <v>6.4</v>
      </c>
    </row>
    <row r="2492" spans="1:2" x14ac:dyDescent="0.25">
      <c r="A2492" s="2" t="s">
        <v>7255</v>
      </c>
      <c r="B2492" s="2">
        <v>8</v>
      </c>
    </row>
    <row r="2493" spans="1:2" x14ac:dyDescent="0.25">
      <c r="A2493" s="2" t="s">
        <v>2369</v>
      </c>
      <c r="B2493" s="2">
        <v>4.8</v>
      </c>
    </row>
    <row r="2494" spans="1:2" x14ac:dyDescent="0.25">
      <c r="A2494" s="2" t="s">
        <v>3316</v>
      </c>
      <c r="B2494" s="2">
        <v>7.8</v>
      </c>
    </row>
    <row r="2495" spans="1:2" x14ac:dyDescent="0.25">
      <c r="A2495" s="2" t="s">
        <v>597</v>
      </c>
      <c r="B2495" s="2">
        <v>5.9</v>
      </c>
    </row>
    <row r="2496" spans="1:2" x14ac:dyDescent="0.25">
      <c r="A2496" s="2" t="s">
        <v>7261</v>
      </c>
      <c r="B2496" s="2">
        <v>5.4</v>
      </c>
    </row>
    <row r="2497" spans="1:2" x14ac:dyDescent="0.25">
      <c r="A2497" s="2" t="s">
        <v>7265</v>
      </c>
      <c r="B2497" s="2">
        <v>3.3</v>
      </c>
    </row>
    <row r="2498" spans="1:2" x14ac:dyDescent="0.25">
      <c r="A2498" s="2" t="s">
        <v>263</v>
      </c>
      <c r="B2498" s="2">
        <v>8.1999999999999993</v>
      </c>
    </row>
    <row r="2499" spans="1:2" x14ac:dyDescent="0.25">
      <c r="A2499" s="2" t="s">
        <v>3097</v>
      </c>
      <c r="B2499" s="2">
        <v>5.4</v>
      </c>
    </row>
    <row r="2500" spans="1:2" x14ac:dyDescent="0.25">
      <c r="A2500" s="2" t="s">
        <v>1889</v>
      </c>
      <c r="B2500" s="2">
        <v>6.4</v>
      </c>
    </row>
    <row r="2501" spans="1:2" x14ac:dyDescent="0.25">
      <c r="A2501" s="2" t="s">
        <v>7276</v>
      </c>
      <c r="B2501" s="2">
        <v>4.8</v>
      </c>
    </row>
    <row r="2502" spans="1:2" x14ac:dyDescent="0.25">
      <c r="A2502" s="2" t="s">
        <v>4111</v>
      </c>
      <c r="B2502" s="2">
        <v>5.9</v>
      </c>
    </row>
    <row r="2503" spans="1:2" x14ac:dyDescent="0.25">
      <c r="A2503" s="2" t="s">
        <v>7279</v>
      </c>
      <c r="B2503" s="2">
        <v>5.5</v>
      </c>
    </row>
    <row r="2504" spans="1:2" x14ac:dyDescent="0.25">
      <c r="A2504" s="2" t="s">
        <v>1589</v>
      </c>
      <c r="B2504" s="2">
        <v>7.9</v>
      </c>
    </row>
    <row r="2505" spans="1:2" x14ac:dyDescent="0.25">
      <c r="A2505" s="2" t="s">
        <v>7287</v>
      </c>
      <c r="B2505" s="2">
        <v>4.9000000000000004</v>
      </c>
    </row>
    <row r="2506" spans="1:2" x14ac:dyDescent="0.25">
      <c r="A2506" s="2" t="s">
        <v>2520</v>
      </c>
      <c r="B2506" s="2">
        <v>7.2</v>
      </c>
    </row>
    <row r="2507" spans="1:2" x14ac:dyDescent="0.25">
      <c r="A2507" s="2" t="s">
        <v>7290</v>
      </c>
      <c r="B2507" s="2">
        <v>6.6</v>
      </c>
    </row>
    <row r="2508" spans="1:2" x14ac:dyDescent="0.25">
      <c r="A2508" s="2" t="s">
        <v>6331</v>
      </c>
      <c r="B2508" s="2">
        <v>6.7</v>
      </c>
    </row>
    <row r="2509" spans="1:2" x14ac:dyDescent="0.25">
      <c r="A2509" s="2" t="s">
        <v>7295</v>
      </c>
      <c r="B2509" s="2">
        <v>5.3</v>
      </c>
    </row>
    <row r="2510" spans="1:2" x14ac:dyDescent="0.25">
      <c r="A2510" s="2" t="s">
        <v>7298</v>
      </c>
      <c r="B2510" s="2">
        <v>7.2</v>
      </c>
    </row>
    <row r="2511" spans="1:2" x14ac:dyDescent="0.25">
      <c r="A2511" s="2" t="s">
        <v>2974</v>
      </c>
      <c r="B2511" s="2">
        <v>5.0999999999999996</v>
      </c>
    </row>
    <row r="2512" spans="1:2" x14ac:dyDescent="0.25">
      <c r="A2512" s="2" t="s">
        <v>6586</v>
      </c>
      <c r="B2512" s="2">
        <v>5.6</v>
      </c>
    </row>
    <row r="2513" spans="1:2" x14ac:dyDescent="0.25">
      <c r="A2513" s="2" t="s">
        <v>2520</v>
      </c>
      <c r="B2513" s="2">
        <v>7.6</v>
      </c>
    </row>
    <row r="2514" spans="1:2" x14ac:dyDescent="0.25">
      <c r="A2514" s="2" t="s">
        <v>6889</v>
      </c>
      <c r="B2514" s="2">
        <v>3.1</v>
      </c>
    </row>
    <row r="2515" spans="1:2" x14ac:dyDescent="0.25">
      <c r="A2515" s="2" t="s">
        <v>7308</v>
      </c>
      <c r="B2515" s="2">
        <v>7.2</v>
      </c>
    </row>
    <row r="2516" spans="1:2" x14ac:dyDescent="0.25">
      <c r="A2516" s="2" t="s">
        <v>7311</v>
      </c>
      <c r="B2516" s="2">
        <v>5.7</v>
      </c>
    </row>
    <row r="2517" spans="1:2" x14ac:dyDescent="0.25">
      <c r="A2517" s="2" t="s">
        <v>5884</v>
      </c>
      <c r="B2517" s="2">
        <v>5.2</v>
      </c>
    </row>
    <row r="2518" spans="1:2" x14ac:dyDescent="0.25">
      <c r="A2518" s="2" t="s">
        <v>1755</v>
      </c>
      <c r="B2518" s="2">
        <v>7.7</v>
      </c>
    </row>
    <row r="2519" spans="1:2" x14ac:dyDescent="0.25">
      <c r="A2519" s="2" t="s">
        <v>7317</v>
      </c>
      <c r="B2519" s="2">
        <v>7</v>
      </c>
    </row>
    <row r="2520" spans="1:2" x14ac:dyDescent="0.25">
      <c r="A2520" s="2" t="s">
        <v>7320</v>
      </c>
      <c r="B2520" s="2">
        <v>3.6</v>
      </c>
    </row>
    <row r="2521" spans="1:2" x14ac:dyDescent="0.25">
      <c r="A2521" s="2" t="s">
        <v>7323</v>
      </c>
      <c r="B2521" s="2">
        <v>4.9000000000000004</v>
      </c>
    </row>
    <row r="2522" spans="1:2" x14ac:dyDescent="0.25">
      <c r="A2522" s="2" t="s">
        <v>7327</v>
      </c>
      <c r="B2522" s="2">
        <v>6</v>
      </c>
    </row>
    <row r="2523" spans="1:2" x14ac:dyDescent="0.25">
      <c r="A2523" s="2" t="s">
        <v>2520</v>
      </c>
      <c r="B2523" s="2">
        <v>6.6</v>
      </c>
    </row>
    <row r="2524" spans="1:2" x14ac:dyDescent="0.25">
      <c r="A2524" s="2" t="s">
        <v>7330</v>
      </c>
      <c r="B2524" s="2">
        <v>6.8</v>
      </c>
    </row>
    <row r="2525" spans="1:2" x14ac:dyDescent="0.25">
      <c r="A2525" s="2" t="s">
        <v>3578</v>
      </c>
      <c r="B2525" s="2">
        <v>7.2</v>
      </c>
    </row>
    <row r="2526" spans="1:2" x14ac:dyDescent="0.25">
      <c r="A2526" s="2" t="s">
        <v>7335</v>
      </c>
      <c r="B2526" s="2">
        <v>7.2</v>
      </c>
    </row>
    <row r="2527" spans="1:2" x14ac:dyDescent="0.25">
      <c r="A2527" s="2" t="s">
        <v>7338</v>
      </c>
      <c r="B2527" s="2">
        <v>2.8</v>
      </c>
    </row>
    <row r="2528" spans="1:2" x14ac:dyDescent="0.25">
      <c r="A2528" s="2" t="s">
        <v>5351</v>
      </c>
      <c r="B2528" s="2">
        <v>6.6</v>
      </c>
    </row>
    <row r="2529" spans="1:2" x14ac:dyDescent="0.25">
      <c r="A2529" s="2" t="s">
        <v>7343</v>
      </c>
      <c r="B2529" s="2">
        <v>6.7</v>
      </c>
    </row>
    <row r="2530" spans="1:2" x14ac:dyDescent="0.25">
      <c r="A2530" s="2" t="s">
        <v>3267</v>
      </c>
      <c r="B2530" s="2">
        <v>7</v>
      </c>
    </row>
    <row r="2531" spans="1:2" x14ac:dyDescent="0.25">
      <c r="A2531" s="2" t="s">
        <v>7348</v>
      </c>
      <c r="B2531" s="2">
        <v>4.4000000000000004</v>
      </c>
    </row>
    <row r="2532" spans="1:2" x14ac:dyDescent="0.25">
      <c r="A2532" s="2" t="s">
        <v>3789</v>
      </c>
      <c r="B2532" s="2">
        <v>7.1</v>
      </c>
    </row>
    <row r="2533" spans="1:2" x14ac:dyDescent="0.25">
      <c r="A2533" s="2" t="s">
        <v>7352</v>
      </c>
      <c r="B2533" s="2">
        <v>6.2</v>
      </c>
    </row>
    <row r="2534" spans="1:2" x14ac:dyDescent="0.25">
      <c r="A2534" s="2" t="s">
        <v>7355</v>
      </c>
      <c r="B2534" s="2">
        <v>7.3</v>
      </c>
    </row>
    <row r="2535" spans="1:2" x14ac:dyDescent="0.25">
      <c r="A2535" s="2" t="s">
        <v>6543</v>
      </c>
      <c r="B2535" s="2">
        <v>5.0999999999999996</v>
      </c>
    </row>
    <row r="2536" spans="1:2" x14ac:dyDescent="0.25">
      <c r="A2536" s="2" t="s">
        <v>4609</v>
      </c>
      <c r="B2536" s="2">
        <v>8.1</v>
      </c>
    </row>
    <row r="2537" spans="1:2" x14ac:dyDescent="0.25">
      <c r="A2537" s="2" t="s">
        <v>7363</v>
      </c>
      <c r="B2537" s="2">
        <v>6.7</v>
      </c>
    </row>
    <row r="2538" spans="1:2" x14ac:dyDescent="0.25">
      <c r="A2538" s="2" t="s">
        <v>7367</v>
      </c>
      <c r="B2538" s="2">
        <v>6.6</v>
      </c>
    </row>
    <row r="2539" spans="1:2" x14ac:dyDescent="0.25">
      <c r="A2539" s="2" t="s">
        <v>7369</v>
      </c>
      <c r="B2539" s="2">
        <v>4.5</v>
      </c>
    </row>
    <row r="2540" spans="1:2" x14ac:dyDescent="0.25">
      <c r="A2540" s="2" t="s">
        <v>5165</v>
      </c>
      <c r="B2540" s="2">
        <v>6.6</v>
      </c>
    </row>
    <row r="2541" spans="1:2" x14ac:dyDescent="0.25">
      <c r="A2541" s="2" t="s">
        <v>7376</v>
      </c>
      <c r="B2541" s="2">
        <v>6.5</v>
      </c>
    </row>
    <row r="2542" spans="1:2" x14ac:dyDescent="0.25">
      <c r="A2542" s="2" t="s">
        <v>7379</v>
      </c>
      <c r="B2542" s="2">
        <v>5.9</v>
      </c>
    </row>
    <row r="2543" spans="1:2" x14ac:dyDescent="0.25">
      <c r="A2543" s="2" t="s">
        <v>7381</v>
      </c>
      <c r="B2543" s="2">
        <v>6.6</v>
      </c>
    </row>
    <row r="2544" spans="1:2" x14ac:dyDescent="0.25">
      <c r="A2544" s="2" t="s">
        <v>451</v>
      </c>
      <c r="B2544" s="2">
        <v>6.5</v>
      </c>
    </row>
    <row r="2545" spans="1:2" x14ac:dyDescent="0.25">
      <c r="A2545" s="2" t="s">
        <v>1573</v>
      </c>
      <c r="B2545" s="2">
        <v>7.3</v>
      </c>
    </row>
    <row r="2546" spans="1:2" x14ac:dyDescent="0.25">
      <c r="A2546" s="2" t="s">
        <v>834</v>
      </c>
      <c r="B2546" s="2">
        <v>7.5</v>
      </c>
    </row>
    <row r="2547" spans="1:2" x14ac:dyDescent="0.25">
      <c r="A2547" s="2" t="s">
        <v>697</v>
      </c>
      <c r="B2547" s="2">
        <v>5.9</v>
      </c>
    </row>
    <row r="2548" spans="1:2" x14ac:dyDescent="0.25">
      <c r="A2548" s="2" t="s">
        <v>1442</v>
      </c>
      <c r="B2548" s="2">
        <v>7.4</v>
      </c>
    </row>
    <row r="2549" spans="1:2" x14ac:dyDescent="0.25">
      <c r="A2549" s="2" t="s">
        <v>1135</v>
      </c>
      <c r="B2549" s="2">
        <v>6.9</v>
      </c>
    </row>
    <row r="2550" spans="1:2" x14ac:dyDescent="0.25">
      <c r="A2550" s="2" t="s">
        <v>719</v>
      </c>
      <c r="B2550" s="2">
        <v>7.9</v>
      </c>
    </row>
    <row r="2551" spans="1:2" x14ac:dyDescent="0.25">
      <c r="A2551" s="2" t="s">
        <v>38</v>
      </c>
      <c r="B2551" s="2">
        <v>8.4</v>
      </c>
    </row>
    <row r="2552" spans="1:2" x14ac:dyDescent="0.25">
      <c r="A2552" s="2" t="s">
        <v>2318</v>
      </c>
      <c r="B2552" s="2">
        <v>8</v>
      </c>
    </row>
    <row r="2553" spans="1:2" x14ac:dyDescent="0.25">
      <c r="A2553" s="2" t="s">
        <v>1735</v>
      </c>
      <c r="B2553" s="2">
        <v>6</v>
      </c>
    </row>
    <row r="2554" spans="1:2" x14ac:dyDescent="0.25">
      <c r="A2554" s="2" t="s">
        <v>7405</v>
      </c>
      <c r="B2554" s="2">
        <v>6.8</v>
      </c>
    </row>
    <row r="2555" spans="1:2" x14ac:dyDescent="0.25">
      <c r="A2555" s="2" t="s">
        <v>270</v>
      </c>
      <c r="B2555" s="2">
        <v>7.8</v>
      </c>
    </row>
    <row r="2556" spans="1:2" x14ac:dyDescent="0.25">
      <c r="A2556" s="2" t="s">
        <v>7409</v>
      </c>
      <c r="B2556" s="2">
        <v>5.7</v>
      </c>
    </row>
    <row r="2557" spans="1:2" x14ac:dyDescent="0.25">
      <c r="A2557" s="2" t="s">
        <v>1404</v>
      </c>
      <c r="B2557" s="2">
        <v>6.1</v>
      </c>
    </row>
    <row r="2558" spans="1:2" x14ac:dyDescent="0.25">
      <c r="A2558" s="2" t="s">
        <v>7416</v>
      </c>
      <c r="B2558" s="2">
        <v>8.1</v>
      </c>
    </row>
    <row r="2559" spans="1:2" x14ac:dyDescent="0.25">
      <c r="A2559" s="2" t="s">
        <v>7225</v>
      </c>
      <c r="B2559" s="2">
        <v>6.1</v>
      </c>
    </row>
    <row r="2560" spans="1:2" x14ac:dyDescent="0.25">
      <c r="A2560" s="2" t="s">
        <v>509</v>
      </c>
      <c r="B2560" s="2">
        <v>7.5</v>
      </c>
    </row>
    <row r="2561" spans="1:2" x14ac:dyDescent="0.25">
      <c r="A2561" s="2" t="s">
        <v>1449</v>
      </c>
      <c r="B2561" s="2">
        <v>6.2</v>
      </c>
    </row>
    <row r="2562" spans="1:2" x14ac:dyDescent="0.25">
      <c r="A2562" s="2" t="s">
        <v>7423</v>
      </c>
      <c r="B2562" s="2">
        <v>6.2</v>
      </c>
    </row>
    <row r="2563" spans="1:2" x14ac:dyDescent="0.25">
      <c r="A2563" s="2" t="s">
        <v>3309</v>
      </c>
      <c r="B2563" s="2">
        <v>7.9</v>
      </c>
    </row>
    <row r="2564" spans="1:2" x14ac:dyDescent="0.25">
      <c r="A2564" s="2" t="s">
        <v>2644</v>
      </c>
      <c r="B2564" s="2">
        <v>7.4</v>
      </c>
    </row>
    <row r="2565" spans="1:2" x14ac:dyDescent="0.25">
      <c r="A2565" s="2" t="s">
        <v>6282</v>
      </c>
      <c r="B2565" s="2">
        <v>6.6</v>
      </c>
    </row>
    <row r="2566" spans="1:2" x14ac:dyDescent="0.25">
      <c r="A2566" s="2" t="s">
        <v>3470</v>
      </c>
      <c r="B2566" s="2">
        <v>7.3</v>
      </c>
    </row>
    <row r="2567" spans="1:2" x14ac:dyDescent="0.25">
      <c r="A2567" s="2" t="s">
        <v>179</v>
      </c>
      <c r="B2567" s="2">
        <v>7.5</v>
      </c>
    </row>
    <row r="2568" spans="1:2" x14ac:dyDescent="0.25">
      <c r="A2568" s="2" t="s">
        <v>5653</v>
      </c>
      <c r="B2568" s="2">
        <v>5.6</v>
      </c>
    </row>
    <row r="2569" spans="1:2" x14ac:dyDescent="0.25">
      <c r="A2569" s="2" t="s">
        <v>7437</v>
      </c>
      <c r="B2569" s="2">
        <v>7.3</v>
      </c>
    </row>
    <row r="2570" spans="1:2" x14ac:dyDescent="0.25">
      <c r="A2570" s="2" t="s">
        <v>7440</v>
      </c>
      <c r="B2570" s="2">
        <v>6.4</v>
      </c>
    </row>
    <row r="2571" spans="1:2" x14ac:dyDescent="0.25">
      <c r="A2571" s="2" t="s">
        <v>1165</v>
      </c>
      <c r="B2571" s="2">
        <v>5</v>
      </c>
    </row>
    <row r="2572" spans="1:2" x14ac:dyDescent="0.25">
      <c r="A2572" s="2" t="s">
        <v>552</v>
      </c>
      <c r="B2572" s="2">
        <v>5.4</v>
      </c>
    </row>
    <row r="2573" spans="1:2" x14ac:dyDescent="0.25">
      <c r="A2573" s="2" t="s">
        <v>3697</v>
      </c>
      <c r="B2573" s="2">
        <v>8.1999999999999993</v>
      </c>
    </row>
    <row r="2574" spans="1:2" x14ac:dyDescent="0.25">
      <c r="A2574" s="2" t="s">
        <v>1990</v>
      </c>
      <c r="B2574" s="2">
        <v>7.1</v>
      </c>
    </row>
    <row r="2575" spans="1:2" x14ac:dyDescent="0.25">
      <c r="A2575" s="2" t="s">
        <v>7449</v>
      </c>
      <c r="B2575" s="2">
        <v>5.3</v>
      </c>
    </row>
    <row r="2576" spans="1:2" x14ac:dyDescent="0.25">
      <c r="A2576" s="2" t="s">
        <v>7454</v>
      </c>
      <c r="B2576" s="2">
        <v>6.5</v>
      </c>
    </row>
    <row r="2577" spans="1:2" x14ac:dyDescent="0.25">
      <c r="A2577" s="2" t="s">
        <v>7456</v>
      </c>
      <c r="B2577" s="2">
        <v>6.2</v>
      </c>
    </row>
    <row r="2578" spans="1:2" x14ac:dyDescent="0.25">
      <c r="A2578" s="2" t="s">
        <v>3047</v>
      </c>
      <c r="B2578" s="2">
        <v>6.4</v>
      </c>
    </row>
    <row r="2579" spans="1:2" x14ac:dyDescent="0.25">
      <c r="A2579" s="2" t="s">
        <v>3689</v>
      </c>
      <c r="B2579" s="2">
        <v>7.2</v>
      </c>
    </row>
    <row r="2580" spans="1:2" x14ac:dyDescent="0.25">
      <c r="A2580" s="2" t="s">
        <v>940</v>
      </c>
      <c r="B2580" s="2">
        <v>6.9</v>
      </c>
    </row>
    <row r="2581" spans="1:2" x14ac:dyDescent="0.25">
      <c r="A2581" s="2" t="s">
        <v>7465</v>
      </c>
      <c r="B2581" s="2">
        <v>5.7</v>
      </c>
    </row>
    <row r="2582" spans="1:2" x14ac:dyDescent="0.25">
      <c r="A2582" s="2" t="s">
        <v>350</v>
      </c>
      <c r="B2582" s="2">
        <v>7.7</v>
      </c>
    </row>
    <row r="2583" spans="1:2" x14ac:dyDescent="0.25">
      <c r="A2583" s="2" t="s">
        <v>2128</v>
      </c>
      <c r="B2583" s="2">
        <v>5.4</v>
      </c>
    </row>
    <row r="2584" spans="1:2" x14ac:dyDescent="0.25">
      <c r="A2584" s="2" t="s">
        <v>344</v>
      </c>
      <c r="B2584" s="2">
        <v>5.6</v>
      </c>
    </row>
    <row r="2585" spans="1:2" x14ac:dyDescent="0.25">
      <c r="A2585" s="2" t="s">
        <v>7471</v>
      </c>
      <c r="B2585" s="2">
        <v>7.7</v>
      </c>
    </row>
    <row r="2586" spans="1:2" x14ac:dyDescent="0.25">
      <c r="A2586" s="2" t="s">
        <v>3097</v>
      </c>
      <c r="B2586" s="2">
        <v>5.0999999999999996</v>
      </c>
    </row>
    <row r="2587" spans="1:2" x14ac:dyDescent="0.25">
      <c r="A2587" s="2" t="s">
        <v>7474</v>
      </c>
      <c r="B2587" s="2">
        <v>6.8</v>
      </c>
    </row>
    <row r="2588" spans="1:2" x14ac:dyDescent="0.25">
      <c r="A2588" s="2" t="s">
        <v>5406</v>
      </c>
      <c r="B2588" s="2">
        <v>8.4</v>
      </c>
    </row>
    <row r="2589" spans="1:2" x14ac:dyDescent="0.25">
      <c r="A2589" s="2" t="s">
        <v>7478</v>
      </c>
      <c r="B2589" s="2">
        <v>4.9000000000000004</v>
      </c>
    </row>
    <row r="2590" spans="1:2" x14ac:dyDescent="0.25">
      <c r="A2590" s="2" t="s">
        <v>4614</v>
      </c>
      <c r="B2590" s="2">
        <v>7.1</v>
      </c>
    </row>
    <row r="2591" spans="1:2" x14ac:dyDescent="0.25">
      <c r="A2591" s="2" t="s">
        <v>7481</v>
      </c>
      <c r="B2591" s="2">
        <v>6.6</v>
      </c>
    </row>
    <row r="2592" spans="1:2" x14ac:dyDescent="0.25">
      <c r="A2592" s="2" t="s">
        <v>7311</v>
      </c>
      <c r="B2592" s="2">
        <v>6.1</v>
      </c>
    </row>
    <row r="2593" spans="1:2" x14ac:dyDescent="0.25">
      <c r="A2593" s="2" t="s">
        <v>7485</v>
      </c>
      <c r="B2593" s="2">
        <v>4.0999999999999996</v>
      </c>
    </row>
    <row r="2594" spans="1:2" x14ac:dyDescent="0.25">
      <c r="A2594" s="2" t="s">
        <v>751</v>
      </c>
      <c r="B2594" s="2">
        <v>5.8</v>
      </c>
    </row>
    <row r="2595" spans="1:2" x14ac:dyDescent="0.25">
      <c r="A2595" s="2" t="s">
        <v>2454</v>
      </c>
      <c r="B2595" s="2">
        <v>8.1</v>
      </c>
    </row>
    <row r="2596" spans="1:2" x14ac:dyDescent="0.25">
      <c r="A2596" s="2" t="s">
        <v>1127</v>
      </c>
      <c r="B2596" s="2">
        <v>7.6</v>
      </c>
    </row>
    <row r="2597" spans="1:2" x14ac:dyDescent="0.25">
      <c r="A2597" s="2" t="s">
        <v>7491</v>
      </c>
      <c r="B2597" s="2">
        <v>7.8</v>
      </c>
    </row>
    <row r="2598" spans="1:2" x14ac:dyDescent="0.25">
      <c r="A2598" s="2" t="s">
        <v>7494</v>
      </c>
      <c r="B2598" s="2">
        <v>4.5999999999999996</v>
      </c>
    </row>
    <row r="2599" spans="1:2" x14ac:dyDescent="0.25">
      <c r="A2599" s="2" t="s">
        <v>6959</v>
      </c>
      <c r="B2599" s="2">
        <v>6</v>
      </c>
    </row>
    <row r="2600" spans="1:2" x14ac:dyDescent="0.25">
      <c r="A2600" s="2" t="s">
        <v>7499</v>
      </c>
      <c r="B2600" s="2">
        <v>7</v>
      </c>
    </row>
    <row r="2601" spans="1:2" x14ac:dyDescent="0.25">
      <c r="A2601" s="2" t="s">
        <v>3539</v>
      </c>
      <c r="B2601" s="2">
        <v>6.7</v>
      </c>
    </row>
    <row r="2602" spans="1:2" x14ac:dyDescent="0.25">
      <c r="A2602" s="2" t="s">
        <v>2885</v>
      </c>
      <c r="B2602" s="2">
        <v>6.4</v>
      </c>
    </row>
    <row r="2603" spans="1:2" x14ac:dyDescent="0.25">
      <c r="A2603" s="2" t="s">
        <v>7506</v>
      </c>
      <c r="B2603" s="2">
        <v>7.2</v>
      </c>
    </row>
    <row r="2604" spans="1:2" x14ac:dyDescent="0.25">
      <c r="A2604" s="2" t="s">
        <v>3367</v>
      </c>
      <c r="B2604" s="2">
        <v>7.4</v>
      </c>
    </row>
    <row r="2605" spans="1:2" x14ac:dyDescent="0.25">
      <c r="A2605" s="2" t="s">
        <v>7510</v>
      </c>
      <c r="B2605" s="2">
        <v>4.8</v>
      </c>
    </row>
    <row r="2606" spans="1:2" x14ac:dyDescent="0.25">
      <c r="A2606" s="2" t="s">
        <v>7512</v>
      </c>
      <c r="B2606" s="2">
        <v>4</v>
      </c>
    </row>
    <row r="2607" spans="1:2" x14ac:dyDescent="0.25">
      <c r="A2607" s="2" t="s">
        <v>6446</v>
      </c>
      <c r="B2607" s="2">
        <v>6.2</v>
      </c>
    </row>
    <row r="2608" spans="1:2" x14ac:dyDescent="0.25">
      <c r="A2608" s="2" t="s">
        <v>2520</v>
      </c>
      <c r="B2608" s="2">
        <v>7.7</v>
      </c>
    </row>
    <row r="2609" spans="1:2" x14ac:dyDescent="0.25">
      <c r="A2609" s="2" t="s">
        <v>7522</v>
      </c>
      <c r="B2609" s="2">
        <v>6.7</v>
      </c>
    </row>
    <row r="2610" spans="1:2" x14ac:dyDescent="0.25">
      <c r="A2610" s="2" t="s">
        <v>7343</v>
      </c>
      <c r="B2610" s="2">
        <v>7.9</v>
      </c>
    </row>
    <row r="2611" spans="1:2" x14ac:dyDescent="0.25">
      <c r="A2611" s="2" t="s">
        <v>4294</v>
      </c>
      <c r="B2611" s="2">
        <v>7.9</v>
      </c>
    </row>
    <row r="2612" spans="1:2" x14ac:dyDescent="0.25">
      <c r="A2612" s="2" t="s">
        <v>7159</v>
      </c>
      <c r="B2612" s="2">
        <v>5.5</v>
      </c>
    </row>
    <row r="2613" spans="1:2" x14ac:dyDescent="0.25">
      <c r="A2613" s="2" t="s">
        <v>7533</v>
      </c>
      <c r="B2613" s="2">
        <v>6.2</v>
      </c>
    </row>
    <row r="2614" spans="1:2" x14ac:dyDescent="0.25">
      <c r="A2614" s="2" t="s">
        <v>7536</v>
      </c>
      <c r="B2614" s="2">
        <v>5.0999999999999996</v>
      </c>
    </row>
    <row r="2615" spans="1:2" x14ac:dyDescent="0.25">
      <c r="A2615" s="2" t="s">
        <v>7538</v>
      </c>
      <c r="B2615" s="2">
        <v>4.0999999999999996</v>
      </c>
    </row>
    <row r="2616" spans="1:2" x14ac:dyDescent="0.25">
      <c r="A2616" s="2" t="s">
        <v>2546</v>
      </c>
      <c r="B2616" s="2">
        <v>6.7</v>
      </c>
    </row>
    <row r="2617" spans="1:2" x14ac:dyDescent="0.25">
      <c r="A2617" s="2" t="s">
        <v>7542</v>
      </c>
      <c r="B2617" s="2">
        <v>4.7</v>
      </c>
    </row>
    <row r="2618" spans="1:2" x14ac:dyDescent="0.25">
      <c r="A2618" s="2" t="s">
        <v>7545</v>
      </c>
      <c r="B2618" s="2">
        <v>6.4</v>
      </c>
    </row>
    <row r="2619" spans="1:2" x14ac:dyDescent="0.25">
      <c r="A2619" s="2" t="s">
        <v>6494</v>
      </c>
      <c r="B2619" s="2">
        <v>6.3</v>
      </c>
    </row>
    <row r="2620" spans="1:2" x14ac:dyDescent="0.25">
      <c r="A2620" s="2" t="s">
        <v>7550</v>
      </c>
      <c r="B2620" s="2">
        <v>5.5</v>
      </c>
    </row>
    <row r="2621" spans="1:2" x14ac:dyDescent="0.25">
      <c r="A2621" s="2" t="s">
        <v>7552</v>
      </c>
      <c r="B2621" s="2">
        <v>7.3</v>
      </c>
    </row>
    <row r="2622" spans="1:2" x14ac:dyDescent="0.25">
      <c r="A2622" s="2" t="s">
        <v>982</v>
      </c>
      <c r="B2622" s="2">
        <v>6.3</v>
      </c>
    </row>
    <row r="2623" spans="1:2" x14ac:dyDescent="0.25">
      <c r="A2623" s="2" t="s">
        <v>7557</v>
      </c>
      <c r="B2623" s="2">
        <v>4.9000000000000004</v>
      </c>
    </row>
    <row r="2624" spans="1:2" x14ac:dyDescent="0.25">
      <c r="A2624" s="2" t="s">
        <v>1478</v>
      </c>
      <c r="B2624" s="2">
        <v>7.6</v>
      </c>
    </row>
    <row r="2625" spans="1:2" x14ac:dyDescent="0.25">
      <c r="A2625" s="2" t="s">
        <v>7562</v>
      </c>
      <c r="B2625" s="2">
        <v>6</v>
      </c>
    </row>
    <row r="2626" spans="1:2" x14ac:dyDescent="0.25">
      <c r="A2626" s="2" t="s">
        <v>5200</v>
      </c>
      <c r="B2626" s="2">
        <v>6.2</v>
      </c>
    </row>
    <row r="2627" spans="1:2" x14ac:dyDescent="0.25">
      <c r="A2627" s="2" t="s">
        <v>6380</v>
      </c>
      <c r="B2627" s="2">
        <v>6.8</v>
      </c>
    </row>
    <row r="2628" spans="1:2" x14ac:dyDescent="0.25">
      <c r="A2628" s="2" t="s">
        <v>7569</v>
      </c>
      <c r="B2628" s="2">
        <v>4.5</v>
      </c>
    </row>
    <row r="2629" spans="1:2" x14ac:dyDescent="0.25">
      <c r="A2629" s="2" t="s">
        <v>7571</v>
      </c>
      <c r="B2629" s="2">
        <v>5.7</v>
      </c>
    </row>
    <row r="2630" spans="1:2" x14ac:dyDescent="0.25">
      <c r="A2630" s="2" t="s">
        <v>7576</v>
      </c>
      <c r="B2630" s="2">
        <v>8.4</v>
      </c>
    </row>
    <row r="2631" spans="1:2" x14ac:dyDescent="0.25">
      <c r="A2631" s="2" t="s">
        <v>7580</v>
      </c>
      <c r="B2631" s="2">
        <v>4.5999999999999996</v>
      </c>
    </row>
    <row r="2632" spans="1:2" x14ac:dyDescent="0.25">
      <c r="A2632" s="2" t="s">
        <v>7584</v>
      </c>
      <c r="B2632" s="2">
        <v>6.2</v>
      </c>
    </row>
    <row r="2633" spans="1:2" x14ac:dyDescent="0.25">
      <c r="A2633" s="2" t="s">
        <v>7587</v>
      </c>
      <c r="B2633" s="2">
        <v>7</v>
      </c>
    </row>
    <row r="2634" spans="1:2" x14ac:dyDescent="0.25">
      <c r="A2634" s="2" t="s">
        <v>7589</v>
      </c>
      <c r="B2634" s="2">
        <v>6.9</v>
      </c>
    </row>
    <row r="2635" spans="1:2" x14ac:dyDescent="0.25">
      <c r="A2635" s="2" t="s">
        <v>7591</v>
      </c>
      <c r="B2635" s="2">
        <v>6.1</v>
      </c>
    </row>
    <row r="2636" spans="1:2" x14ac:dyDescent="0.25">
      <c r="A2636" s="2" t="s">
        <v>7594</v>
      </c>
      <c r="B2636" s="2">
        <v>6.7</v>
      </c>
    </row>
    <row r="2637" spans="1:2" x14ac:dyDescent="0.25">
      <c r="A2637" s="2" t="s">
        <v>1906</v>
      </c>
      <c r="B2637" s="2">
        <v>5.6</v>
      </c>
    </row>
    <row r="2638" spans="1:2" x14ac:dyDescent="0.25">
      <c r="A2638" s="2" t="s">
        <v>4075</v>
      </c>
      <c r="B2638" s="2">
        <v>6.6</v>
      </c>
    </row>
    <row r="2639" spans="1:2" x14ac:dyDescent="0.25">
      <c r="A2639" s="2" t="s">
        <v>2520</v>
      </c>
      <c r="B2639" s="2">
        <v>6.4</v>
      </c>
    </row>
    <row r="2640" spans="1:2" x14ac:dyDescent="0.25">
      <c r="A2640" s="2" t="s">
        <v>7601</v>
      </c>
      <c r="B2640" s="2">
        <v>2.8</v>
      </c>
    </row>
    <row r="2641" spans="1:2" x14ac:dyDescent="0.25">
      <c r="A2641" s="2" t="s">
        <v>1129</v>
      </c>
      <c r="B2641" s="2">
        <v>5.4</v>
      </c>
    </row>
    <row r="2642" spans="1:2" x14ac:dyDescent="0.25">
      <c r="A2642" s="2" t="s">
        <v>682</v>
      </c>
      <c r="B2642" s="2">
        <v>5</v>
      </c>
    </row>
    <row r="2643" spans="1:2" x14ac:dyDescent="0.25">
      <c r="A2643" s="2" t="s">
        <v>7608</v>
      </c>
      <c r="B2643" s="2">
        <v>5.0999999999999996</v>
      </c>
    </row>
    <row r="2644" spans="1:2" x14ac:dyDescent="0.25">
      <c r="A2644" s="2" t="s">
        <v>1792</v>
      </c>
      <c r="B2644" s="2">
        <v>8</v>
      </c>
    </row>
    <row r="2645" spans="1:2" x14ac:dyDescent="0.25">
      <c r="A2645" s="2" t="s">
        <v>6933</v>
      </c>
      <c r="B2645" s="2">
        <v>5.9</v>
      </c>
    </row>
    <row r="2646" spans="1:2" x14ac:dyDescent="0.25">
      <c r="A2646" s="2" t="s">
        <v>2670</v>
      </c>
      <c r="B2646" s="2">
        <v>8.1999999999999993</v>
      </c>
    </row>
    <row r="2647" spans="1:2" x14ac:dyDescent="0.25">
      <c r="A2647" s="2" t="s">
        <v>7615</v>
      </c>
      <c r="B2647" s="2">
        <v>7</v>
      </c>
    </row>
    <row r="2648" spans="1:2" x14ac:dyDescent="0.25">
      <c r="A2648" s="2" t="s">
        <v>2015</v>
      </c>
      <c r="B2648" s="2">
        <v>6.6</v>
      </c>
    </row>
    <row r="2649" spans="1:2" x14ac:dyDescent="0.25">
      <c r="A2649" s="2" t="s">
        <v>5604</v>
      </c>
      <c r="B2649" s="2">
        <v>6.7</v>
      </c>
    </row>
    <row r="2650" spans="1:2" x14ac:dyDescent="0.25">
      <c r="A2650" s="2" t="s">
        <v>7623</v>
      </c>
      <c r="B2650" s="2">
        <v>5.5</v>
      </c>
    </row>
    <row r="2651" spans="1:2" x14ac:dyDescent="0.25">
      <c r="A2651" s="2" t="s">
        <v>7626</v>
      </c>
      <c r="B2651" s="2">
        <v>4.9000000000000004</v>
      </c>
    </row>
    <row r="2652" spans="1:2" x14ac:dyDescent="0.25">
      <c r="A2652" s="2" t="s">
        <v>3669</v>
      </c>
      <c r="B2652" s="2">
        <v>6.9</v>
      </c>
    </row>
    <row r="2653" spans="1:2" x14ac:dyDescent="0.25">
      <c r="A2653" s="2" t="s">
        <v>7629</v>
      </c>
      <c r="B2653" s="2">
        <v>7.4</v>
      </c>
    </row>
    <row r="2654" spans="1:2" x14ac:dyDescent="0.25">
      <c r="A2654" s="2" t="s">
        <v>7632</v>
      </c>
      <c r="B2654" s="2">
        <v>5.6</v>
      </c>
    </row>
    <row r="2655" spans="1:2" x14ac:dyDescent="0.25">
      <c r="A2655" s="2" t="s">
        <v>7634</v>
      </c>
      <c r="B2655" s="2">
        <v>8</v>
      </c>
    </row>
    <row r="2656" spans="1:2" x14ac:dyDescent="0.25">
      <c r="A2656" s="2" t="s">
        <v>7639</v>
      </c>
      <c r="B2656" s="2">
        <v>5.3</v>
      </c>
    </row>
    <row r="2657" spans="1:2" x14ac:dyDescent="0.25">
      <c r="A2657" s="2" t="s">
        <v>7642</v>
      </c>
      <c r="B2657" s="2">
        <v>6.2</v>
      </c>
    </row>
    <row r="2658" spans="1:2" x14ac:dyDescent="0.25">
      <c r="A2658" s="2" t="s">
        <v>7644</v>
      </c>
      <c r="B2658" s="2">
        <v>5.3</v>
      </c>
    </row>
    <row r="2659" spans="1:2" x14ac:dyDescent="0.25">
      <c r="A2659" s="2" t="s">
        <v>3705</v>
      </c>
      <c r="B2659" s="2">
        <v>6.6</v>
      </c>
    </row>
    <row r="2660" spans="1:2" x14ac:dyDescent="0.25">
      <c r="A2660" s="2" t="s">
        <v>2520</v>
      </c>
      <c r="B2660" s="2">
        <v>7.2</v>
      </c>
    </row>
    <row r="2661" spans="1:2" x14ac:dyDescent="0.25">
      <c r="A2661" s="2" t="s">
        <v>7649</v>
      </c>
      <c r="B2661" s="2">
        <v>4.5999999999999996</v>
      </c>
    </row>
    <row r="2662" spans="1:2" x14ac:dyDescent="0.25">
      <c r="A2662" s="2" t="s">
        <v>7367</v>
      </c>
      <c r="B2662" s="2">
        <v>7.5</v>
      </c>
    </row>
    <row r="2663" spans="1:2" x14ac:dyDescent="0.25">
      <c r="A2663" s="2" t="s">
        <v>7654</v>
      </c>
      <c r="B2663" s="2">
        <v>6.5</v>
      </c>
    </row>
    <row r="2664" spans="1:2" x14ac:dyDescent="0.25">
      <c r="A2664" s="2" t="s">
        <v>175</v>
      </c>
      <c r="B2664" s="2">
        <v>7.6</v>
      </c>
    </row>
    <row r="2665" spans="1:2" x14ac:dyDescent="0.25">
      <c r="A2665" s="2" t="s">
        <v>7658</v>
      </c>
      <c r="B2665" s="2">
        <v>6.2</v>
      </c>
    </row>
    <row r="2666" spans="1:2" x14ac:dyDescent="0.25">
      <c r="A2666" s="2" t="s">
        <v>3603</v>
      </c>
      <c r="B2666" s="2">
        <v>8</v>
      </c>
    </row>
    <row r="2667" spans="1:2" x14ac:dyDescent="0.25">
      <c r="A2667" s="2" t="s">
        <v>7661</v>
      </c>
      <c r="B2667" s="2">
        <v>5.5</v>
      </c>
    </row>
    <row r="2668" spans="1:2" x14ac:dyDescent="0.25">
      <c r="A2668" s="2" t="s">
        <v>2520</v>
      </c>
      <c r="B2668" s="2">
        <v>6.3</v>
      </c>
    </row>
    <row r="2669" spans="1:2" x14ac:dyDescent="0.25">
      <c r="A2669" s="2" t="s">
        <v>7666</v>
      </c>
      <c r="B2669" s="2">
        <v>7.2</v>
      </c>
    </row>
    <row r="2670" spans="1:2" x14ac:dyDescent="0.25">
      <c r="A2670" s="2" t="s">
        <v>7668</v>
      </c>
      <c r="B2670" s="2">
        <v>6.7</v>
      </c>
    </row>
    <row r="2671" spans="1:2" x14ac:dyDescent="0.25">
      <c r="A2671" s="2" t="s">
        <v>7671</v>
      </c>
      <c r="B2671" s="2">
        <v>5.3</v>
      </c>
    </row>
    <row r="2672" spans="1:2" x14ac:dyDescent="0.25">
      <c r="A2672" s="2" t="s">
        <v>7674</v>
      </c>
      <c r="B2672" s="2">
        <v>6.3</v>
      </c>
    </row>
    <row r="2673" spans="1:2" x14ac:dyDescent="0.25">
      <c r="A2673" s="2" t="s">
        <v>7037</v>
      </c>
      <c r="B2673" s="2">
        <v>6.5</v>
      </c>
    </row>
    <row r="2674" spans="1:2" x14ac:dyDescent="0.25">
      <c r="A2674" s="2" t="s">
        <v>7677</v>
      </c>
      <c r="B2674" s="2">
        <v>5.6</v>
      </c>
    </row>
    <row r="2675" spans="1:2" x14ac:dyDescent="0.25">
      <c r="A2675" s="2" t="s">
        <v>5165</v>
      </c>
      <c r="B2675" s="2">
        <v>7</v>
      </c>
    </row>
    <row r="2676" spans="1:2" x14ac:dyDescent="0.25">
      <c r="A2676" s="2" t="s">
        <v>7684</v>
      </c>
      <c r="B2676" s="2">
        <v>8.3000000000000007</v>
      </c>
    </row>
    <row r="2677" spans="1:2" x14ac:dyDescent="0.25">
      <c r="A2677" s="2" t="s">
        <v>3083</v>
      </c>
      <c r="B2677" s="2">
        <v>7.2</v>
      </c>
    </row>
    <row r="2678" spans="1:2" x14ac:dyDescent="0.25">
      <c r="A2678" s="2" t="s">
        <v>3192</v>
      </c>
      <c r="B2678" s="2">
        <v>6.8</v>
      </c>
    </row>
    <row r="2679" spans="1:2" x14ac:dyDescent="0.25">
      <c r="A2679" s="2" t="s">
        <v>7692</v>
      </c>
      <c r="B2679" s="2">
        <v>6.4</v>
      </c>
    </row>
    <row r="2680" spans="1:2" x14ac:dyDescent="0.25">
      <c r="A2680" s="2" t="s">
        <v>7054</v>
      </c>
      <c r="B2680" s="2">
        <v>6.9</v>
      </c>
    </row>
    <row r="2681" spans="1:2" x14ac:dyDescent="0.25">
      <c r="A2681" s="2" t="s">
        <v>7697</v>
      </c>
      <c r="B2681" s="2">
        <v>8</v>
      </c>
    </row>
    <row r="2682" spans="1:2" x14ac:dyDescent="0.25">
      <c r="A2682" s="2" t="s">
        <v>7702</v>
      </c>
      <c r="B2682" s="2">
        <v>6.2</v>
      </c>
    </row>
    <row r="2683" spans="1:2" x14ac:dyDescent="0.25">
      <c r="A2683" s="2" t="s">
        <v>4747</v>
      </c>
      <c r="B2683" s="2">
        <v>6.4</v>
      </c>
    </row>
    <row r="2684" spans="1:2" x14ac:dyDescent="0.25">
      <c r="A2684" s="2" t="s">
        <v>3578</v>
      </c>
      <c r="B2684" s="2">
        <v>5.6</v>
      </c>
    </row>
    <row r="2685" spans="1:2" x14ac:dyDescent="0.25">
      <c r="A2685" s="2" t="s">
        <v>7715</v>
      </c>
      <c r="B2685" s="2">
        <v>6.1</v>
      </c>
    </row>
    <row r="2686" spans="1:2" x14ac:dyDescent="0.25">
      <c r="A2686" s="2" t="s">
        <v>7717</v>
      </c>
      <c r="B2686" s="2">
        <v>6</v>
      </c>
    </row>
    <row r="2687" spans="1:2" x14ac:dyDescent="0.25">
      <c r="A2687" s="2" t="s">
        <v>7720</v>
      </c>
      <c r="B2687" s="2">
        <v>5.0999999999999996</v>
      </c>
    </row>
    <row r="2688" spans="1:2" x14ac:dyDescent="0.25">
      <c r="A2688" s="2" t="s">
        <v>7722</v>
      </c>
      <c r="B2688" s="2">
        <v>4.5</v>
      </c>
    </row>
    <row r="2689" spans="1:2" x14ac:dyDescent="0.25">
      <c r="A2689" s="2" t="s">
        <v>7726</v>
      </c>
      <c r="B2689" s="2">
        <v>5.9</v>
      </c>
    </row>
    <row r="2690" spans="1:2" x14ac:dyDescent="0.25">
      <c r="A2690" s="2" t="s">
        <v>7730</v>
      </c>
      <c r="B2690" s="2">
        <v>6</v>
      </c>
    </row>
    <row r="2691" spans="1:2" x14ac:dyDescent="0.25">
      <c r="A2691" s="2" t="s">
        <v>7735</v>
      </c>
      <c r="B2691" s="2">
        <v>5.8</v>
      </c>
    </row>
    <row r="2692" spans="1:2" x14ac:dyDescent="0.25">
      <c r="A2692" s="2" t="s">
        <v>7737</v>
      </c>
      <c r="B2692" s="2">
        <v>6.1</v>
      </c>
    </row>
    <row r="2693" spans="1:2" x14ac:dyDescent="0.25">
      <c r="A2693" s="2" t="s">
        <v>7740</v>
      </c>
      <c r="B2693" s="2">
        <v>4.9000000000000004</v>
      </c>
    </row>
    <row r="2694" spans="1:2" x14ac:dyDescent="0.25">
      <c r="A2694" s="2" t="s">
        <v>7744</v>
      </c>
      <c r="B2694" s="2">
        <v>5.7</v>
      </c>
    </row>
    <row r="2695" spans="1:2" x14ac:dyDescent="0.25">
      <c r="A2695" s="2" t="s">
        <v>7750</v>
      </c>
      <c r="B2695" s="2">
        <v>6.6</v>
      </c>
    </row>
    <row r="2696" spans="1:2" x14ac:dyDescent="0.25">
      <c r="A2696" s="2" t="s">
        <v>2644</v>
      </c>
      <c r="B2696" s="2">
        <v>8.1</v>
      </c>
    </row>
    <row r="2697" spans="1:2" x14ac:dyDescent="0.25">
      <c r="A2697" s="2" t="s">
        <v>7754</v>
      </c>
      <c r="B2697" s="2">
        <v>5.7</v>
      </c>
    </row>
    <row r="2698" spans="1:2" x14ac:dyDescent="0.25">
      <c r="A2698" s="2" t="s">
        <v>253</v>
      </c>
      <c r="B2698" s="2">
        <v>6.8</v>
      </c>
    </row>
    <row r="2699" spans="1:2" x14ac:dyDescent="0.25">
      <c r="A2699" s="2" t="s">
        <v>7757</v>
      </c>
      <c r="B2699" s="2">
        <v>7.5</v>
      </c>
    </row>
    <row r="2700" spans="1:2" x14ac:dyDescent="0.25">
      <c r="A2700" s="2" t="s">
        <v>7760</v>
      </c>
      <c r="B2700" s="2">
        <v>6.2</v>
      </c>
    </row>
    <row r="2701" spans="1:2" x14ac:dyDescent="0.25">
      <c r="A2701" s="2" t="s">
        <v>2336</v>
      </c>
      <c r="B2701" s="2">
        <v>8.3000000000000007</v>
      </c>
    </row>
    <row r="2702" spans="1:2" x14ac:dyDescent="0.25">
      <c r="A2702" s="2" t="s">
        <v>7766</v>
      </c>
      <c r="B2702" s="2">
        <v>7.4</v>
      </c>
    </row>
    <row r="2703" spans="1:2" x14ac:dyDescent="0.25">
      <c r="A2703" s="2" t="s">
        <v>3267</v>
      </c>
      <c r="B2703" s="2">
        <v>8</v>
      </c>
    </row>
    <row r="2704" spans="1:2" x14ac:dyDescent="0.25">
      <c r="A2704" s="2" t="s">
        <v>3199</v>
      </c>
      <c r="B2704" s="2">
        <v>6.9</v>
      </c>
    </row>
    <row r="2705" spans="1:2" x14ac:dyDescent="0.25">
      <c r="A2705" s="2" t="s">
        <v>2105</v>
      </c>
      <c r="B2705" s="2">
        <v>6.9</v>
      </c>
    </row>
    <row r="2706" spans="1:2" x14ac:dyDescent="0.25">
      <c r="A2706" s="2" t="s">
        <v>7778</v>
      </c>
      <c r="B2706" s="2">
        <v>5.5</v>
      </c>
    </row>
    <row r="2707" spans="1:2" x14ac:dyDescent="0.25">
      <c r="A2707" s="2" t="s">
        <v>7781</v>
      </c>
      <c r="B2707" s="2">
        <v>5.7</v>
      </c>
    </row>
    <row r="2708" spans="1:2" x14ac:dyDescent="0.25">
      <c r="A2708" s="2" t="s">
        <v>521</v>
      </c>
      <c r="B2708" s="2">
        <v>7.2</v>
      </c>
    </row>
    <row r="2709" spans="1:2" x14ac:dyDescent="0.25">
      <c r="A2709" s="2" t="s">
        <v>483</v>
      </c>
      <c r="B2709" s="2">
        <v>6.9</v>
      </c>
    </row>
    <row r="2710" spans="1:2" x14ac:dyDescent="0.25">
      <c r="A2710" s="2" t="s">
        <v>3373</v>
      </c>
      <c r="B2710" s="2">
        <v>5.5</v>
      </c>
    </row>
    <row r="2711" spans="1:2" x14ac:dyDescent="0.25">
      <c r="A2711" s="2" t="s">
        <v>5880</v>
      </c>
      <c r="B2711" s="2">
        <v>5.9</v>
      </c>
    </row>
    <row r="2712" spans="1:2" x14ac:dyDescent="0.25">
      <c r="A2712" s="2" t="s">
        <v>3459</v>
      </c>
      <c r="B2712" s="2">
        <v>7.7</v>
      </c>
    </row>
    <row r="2713" spans="1:2" x14ac:dyDescent="0.25">
      <c r="A2713" s="2" t="s">
        <v>5780</v>
      </c>
      <c r="B2713" s="2">
        <v>5.2</v>
      </c>
    </row>
    <row r="2714" spans="1:2" x14ac:dyDescent="0.25">
      <c r="A2714" s="2" t="s">
        <v>4844</v>
      </c>
      <c r="B2714" s="2">
        <v>7.1</v>
      </c>
    </row>
    <row r="2715" spans="1:2" x14ac:dyDescent="0.25">
      <c r="A2715" s="2" t="s">
        <v>7793</v>
      </c>
      <c r="B2715" s="2">
        <v>5.5</v>
      </c>
    </row>
    <row r="2716" spans="1:2" x14ac:dyDescent="0.25">
      <c r="A2716" s="2" t="s">
        <v>3470</v>
      </c>
      <c r="B2716" s="2">
        <v>7.7</v>
      </c>
    </row>
    <row r="2717" spans="1:2" x14ac:dyDescent="0.25">
      <c r="A2717" s="2" t="s">
        <v>5653</v>
      </c>
      <c r="B2717" s="2">
        <v>5.4</v>
      </c>
    </row>
    <row r="2718" spans="1:2" x14ac:dyDescent="0.25">
      <c r="A2718" s="2" t="s">
        <v>7796</v>
      </c>
      <c r="B2718" s="2">
        <v>6.7</v>
      </c>
    </row>
    <row r="2719" spans="1:2" x14ac:dyDescent="0.25">
      <c r="A2719" s="2" t="s">
        <v>5834</v>
      </c>
      <c r="B2719" s="2">
        <v>5</v>
      </c>
    </row>
    <row r="2720" spans="1:2" x14ac:dyDescent="0.25">
      <c r="A2720" s="2" t="s">
        <v>3063</v>
      </c>
      <c r="B2720" s="2">
        <v>6.4</v>
      </c>
    </row>
    <row r="2721" spans="1:2" x14ac:dyDescent="0.25">
      <c r="A2721" s="2" t="s">
        <v>7571</v>
      </c>
      <c r="B2721" s="2">
        <v>6.6</v>
      </c>
    </row>
    <row r="2722" spans="1:2" x14ac:dyDescent="0.25">
      <c r="A2722" s="2" t="s">
        <v>1889</v>
      </c>
      <c r="B2722" s="2">
        <v>5.9</v>
      </c>
    </row>
    <row r="2723" spans="1:2" x14ac:dyDescent="0.25">
      <c r="A2723" s="2" t="s">
        <v>2848</v>
      </c>
      <c r="B2723" s="2">
        <v>5.7</v>
      </c>
    </row>
    <row r="2724" spans="1:2" x14ac:dyDescent="0.25">
      <c r="A2724" s="2" t="s">
        <v>3854</v>
      </c>
      <c r="B2724" s="2">
        <v>4.5</v>
      </c>
    </row>
    <row r="2725" spans="1:2" x14ac:dyDescent="0.25">
      <c r="A2725" s="2" t="s">
        <v>6978</v>
      </c>
      <c r="B2725" s="2">
        <v>3.7</v>
      </c>
    </row>
    <row r="2726" spans="1:2" x14ac:dyDescent="0.25">
      <c r="A2726" s="2" t="s">
        <v>6984</v>
      </c>
      <c r="B2726" s="2">
        <v>5</v>
      </c>
    </row>
    <row r="2727" spans="1:2" x14ac:dyDescent="0.25">
      <c r="A2727" s="2" t="s">
        <v>3502</v>
      </c>
      <c r="B2727" s="2">
        <v>4.5999999999999996</v>
      </c>
    </row>
    <row r="2728" spans="1:2" x14ac:dyDescent="0.25">
      <c r="A2728" s="2" t="s">
        <v>921</v>
      </c>
      <c r="B2728" s="2">
        <v>6.5</v>
      </c>
    </row>
    <row r="2729" spans="1:2" x14ac:dyDescent="0.25">
      <c r="A2729" s="2" t="s">
        <v>7817</v>
      </c>
      <c r="B2729" s="2">
        <v>4.9000000000000004</v>
      </c>
    </row>
    <row r="2730" spans="1:2" x14ac:dyDescent="0.25">
      <c r="A2730" s="2" t="s">
        <v>7820</v>
      </c>
      <c r="B2730" s="2">
        <v>6</v>
      </c>
    </row>
    <row r="2731" spans="1:2" x14ac:dyDescent="0.25">
      <c r="A2731" s="2" t="s">
        <v>7822</v>
      </c>
      <c r="B2731" s="2">
        <v>6.9</v>
      </c>
    </row>
    <row r="2732" spans="1:2" x14ac:dyDescent="0.25">
      <c r="A2732" s="2" t="s">
        <v>7825</v>
      </c>
      <c r="B2732" s="2">
        <v>5.7</v>
      </c>
    </row>
    <row r="2733" spans="1:2" x14ac:dyDescent="0.25">
      <c r="A2733" s="2" t="s">
        <v>336</v>
      </c>
      <c r="B2733" s="2">
        <v>6.7</v>
      </c>
    </row>
    <row r="2734" spans="1:2" x14ac:dyDescent="0.25">
      <c r="A2734" s="2" t="s">
        <v>3144</v>
      </c>
      <c r="B2734" s="2">
        <v>6.9</v>
      </c>
    </row>
    <row r="2735" spans="1:2" x14ac:dyDescent="0.25">
      <c r="A2735" s="2" t="s">
        <v>4381</v>
      </c>
      <c r="B2735" s="2">
        <v>5.5</v>
      </c>
    </row>
    <row r="2736" spans="1:2" x14ac:dyDescent="0.25">
      <c r="A2736" s="2" t="s">
        <v>7832</v>
      </c>
      <c r="B2736" s="2">
        <v>4.4000000000000004</v>
      </c>
    </row>
    <row r="2737" spans="1:2" x14ac:dyDescent="0.25">
      <c r="A2737" s="2" t="s">
        <v>552</v>
      </c>
      <c r="B2737" s="2">
        <v>5.4</v>
      </c>
    </row>
    <row r="2738" spans="1:2" x14ac:dyDescent="0.25">
      <c r="A2738" s="2" t="s">
        <v>7836</v>
      </c>
      <c r="B2738" s="2">
        <v>7</v>
      </c>
    </row>
    <row r="2739" spans="1:2" x14ac:dyDescent="0.25">
      <c r="A2739" s="2" t="s">
        <v>1332</v>
      </c>
      <c r="B2739" s="2">
        <v>5.4</v>
      </c>
    </row>
    <row r="2740" spans="1:2" x14ac:dyDescent="0.25">
      <c r="A2740" s="2" t="s">
        <v>7841</v>
      </c>
      <c r="B2740" s="2">
        <v>5.4</v>
      </c>
    </row>
    <row r="2741" spans="1:2" x14ac:dyDescent="0.25">
      <c r="A2741" s="2" t="s">
        <v>7844</v>
      </c>
      <c r="B2741" s="2">
        <v>8</v>
      </c>
    </row>
    <row r="2742" spans="1:2" x14ac:dyDescent="0.25">
      <c r="A2742" s="2" t="s">
        <v>7848</v>
      </c>
      <c r="B2742" s="2">
        <v>7.6</v>
      </c>
    </row>
    <row r="2743" spans="1:2" x14ac:dyDescent="0.25">
      <c r="A2743" s="2" t="s">
        <v>7851</v>
      </c>
      <c r="B2743" s="2">
        <v>5.9</v>
      </c>
    </row>
    <row r="2744" spans="1:2" x14ac:dyDescent="0.25">
      <c r="A2744" s="2" t="s">
        <v>689</v>
      </c>
      <c r="B2744" s="2">
        <v>6.6</v>
      </c>
    </row>
    <row r="2745" spans="1:2" x14ac:dyDescent="0.25">
      <c r="A2745" s="2" t="s">
        <v>801</v>
      </c>
      <c r="B2745" s="2">
        <v>6.7</v>
      </c>
    </row>
    <row r="2746" spans="1:2" x14ac:dyDescent="0.25">
      <c r="A2746" s="2" t="s">
        <v>7858</v>
      </c>
      <c r="B2746" s="2">
        <v>3.9</v>
      </c>
    </row>
    <row r="2747" spans="1:2" x14ac:dyDescent="0.25">
      <c r="A2747" s="2" t="s">
        <v>7343</v>
      </c>
      <c r="B2747" s="2">
        <v>5.7</v>
      </c>
    </row>
    <row r="2748" spans="1:2" x14ac:dyDescent="0.25">
      <c r="A2748" s="2" t="s">
        <v>7557</v>
      </c>
      <c r="B2748" s="2">
        <v>6.7</v>
      </c>
    </row>
    <row r="2749" spans="1:2" x14ac:dyDescent="0.25">
      <c r="A2749" s="2" t="s">
        <v>7867</v>
      </c>
      <c r="B2749" s="2">
        <v>6.5</v>
      </c>
    </row>
    <row r="2750" spans="1:2" x14ac:dyDescent="0.25">
      <c r="A2750" s="2" t="s">
        <v>6653</v>
      </c>
      <c r="B2750" s="2">
        <v>6.8</v>
      </c>
    </row>
    <row r="2751" spans="1:2" x14ac:dyDescent="0.25">
      <c r="A2751" s="2" t="s">
        <v>7874</v>
      </c>
      <c r="B2751" s="2">
        <v>6.3</v>
      </c>
    </row>
    <row r="2752" spans="1:2" x14ac:dyDescent="0.25">
      <c r="A2752" s="2" t="s">
        <v>3342</v>
      </c>
      <c r="B2752" s="2">
        <v>7.3</v>
      </c>
    </row>
    <row r="2753" spans="1:2" x14ac:dyDescent="0.25">
      <c r="A2753" s="2" t="s">
        <v>7881</v>
      </c>
      <c r="B2753" s="2">
        <v>6.9</v>
      </c>
    </row>
    <row r="2754" spans="1:2" x14ac:dyDescent="0.25">
      <c r="A2754" s="2" t="s">
        <v>1550</v>
      </c>
      <c r="B2754" s="2">
        <v>7</v>
      </c>
    </row>
    <row r="2755" spans="1:2" x14ac:dyDescent="0.25">
      <c r="A2755" s="2" t="s">
        <v>7886</v>
      </c>
      <c r="B2755" s="2">
        <v>6.5</v>
      </c>
    </row>
    <row r="2756" spans="1:2" x14ac:dyDescent="0.25">
      <c r="A2756" s="2" t="s">
        <v>7889</v>
      </c>
      <c r="B2756" s="2">
        <v>3.6</v>
      </c>
    </row>
    <row r="2757" spans="1:2" x14ac:dyDescent="0.25">
      <c r="A2757" s="2" t="s">
        <v>2454</v>
      </c>
      <c r="B2757" s="2">
        <v>7.7</v>
      </c>
    </row>
    <row r="2758" spans="1:2" x14ac:dyDescent="0.25">
      <c r="A2758" s="2" t="s">
        <v>719</v>
      </c>
      <c r="B2758" s="2">
        <v>7.7</v>
      </c>
    </row>
    <row r="2759" spans="1:2" x14ac:dyDescent="0.25">
      <c r="A2759" s="2" t="s">
        <v>597</v>
      </c>
      <c r="B2759" s="2">
        <v>5.9</v>
      </c>
    </row>
    <row r="2760" spans="1:2" x14ac:dyDescent="0.25">
      <c r="A2760" s="2" t="s">
        <v>6543</v>
      </c>
      <c r="B2760" s="2">
        <v>6.8</v>
      </c>
    </row>
    <row r="2761" spans="1:2" x14ac:dyDescent="0.25">
      <c r="A2761" s="2" t="s">
        <v>6680</v>
      </c>
      <c r="B2761" s="2">
        <v>7.4</v>
      </c>
    </row>
    <row r="2762" spans="1:2" x14ac:dyDescent="0.25">
      <c r="A2762" s="2" t="s">
        <v>4357</v>
      </c>
      <c r="B2762" s="2">
        <v>5.0999999999999996</v>
      </c>
    </row>
    <row r="2763" spans="1:2" x14ac:dyDescent="0.25">
      <c r="A2763" s="2" t="s">
        <v>5440</v>
      </c>
      <c r="B2763" s="2">
        <v>7.4</v>
      </c>
    </row>
    <row r="2764" spans="1:2" x14ac:dyDescent="0.25">
      <c r="A2764" s="2" t="s">
        <v>7634</v>
      </c>
      <c r="B2764" s="2">
        <v>7.2</v>
      </c>
    </row>
    <row r="2765" spans="1:2" x14ac:dyDescent="0.25">
      <c r="A2765" s="2" t="s">
        <v>7095</v>
      </c>
      <c r="B2765" s="2">
        <v>6</v>
      </c>
    </row>
    <row r="2766" spans="1:2" x14ac:dyDescent="0.25">
      <c r="A2766" s="2" t="s">
        <v>1894</v>
      </c>
      <c r="B2766" s="2">
        <v>8.3000000000000007</v>
      </c>
    </row>
    <row r="2767" spans="1:2" x14ac:dyDescent="0.25">
      <c r="A2767" s="2" t="s">
        <v>2260</v>
      </c>
      <c r="B2767" s="2">
        <v>8.1</v>
      </c>
    </row>
    <row r="2768" spans="1:2" x14ac:dyDescent="0.25">
      <c r="A2768" s="2" t="s">
        <v>6670</v>
      </c>
      <c r="B2768" s="2">
        <v>6.3</v>
      </c>
    </row>
    <row r="2769" spans="1:2" x14ac:dyDescent="0.25">
      <c r="A2769" s="2" t="s">
        <v>1990</v>
      </c>
      <c r="B2769" s="2">
        <v>7.3</v>
      </c>
    </row>
    <row r="2770" spans="1:2" x14ac:dyDescent="0.25">
      <c r="A2770" s="2" t="s">
        <v>4815</v>
      </c>
      <c r="B2770" s="2">
        <v>3.6</v>
      </c>
    </row>
    <row r="2771" spans="1:2" x14ac:dyDescent="0.25">
      <c r="A2771" s="2" t="s">
        <v>724</v>
      </c>
      <c r="B2771" s="2">
        <v>1.6</v>
      </c>
    </row>
    <row r="2772" spans="1:2" x14ac:dyDescent="0.25">
      <c r="A2772" s="2" t="s">
        <v>805</v>
      </c>
      <c r="B2772" s="2">
        <v>8</v>
      </c>
    </row>
    <row r="2773" spans="1:2" x14ac:dyDescent="0.25">
      <c r="A2773" s="2" t="s">
        <v>924</v>
      </c>
      <c r="B2773" s="2">
        <v>6.2</v>
      </c>
    </row>
    <row r="2774" spans="1:2" x14ac:dyDescent="0.25">
      <c r="A2774" s="2" t="s">
        <v>3020</v>
      </c>
      <c r="B2774" s="2">
        <v>9</v>
      </c>
    </row>
    <row r="2775" spans="1:2" x14ac:dyDescent="0.25">
      <c r="A2775" s="2" t="s">
        <v>3539</v>
      </c>
      <c r="B2775" s="2">
        <v>6.1</v>
      </c>
    </row>
    <row r="2776" spans="1:2" x14ac:dyDescent="0.25">
      <c r="A2776" s="2" t="s">
        <v>1348</v>
      </c>
      <c r="B2776" s="2">
        <v>5.7</v>
      </c>
    </row>
    <row r="2777" spans="1:2" x14ac:dyDescent="0.25">
      <c r="A2777" s="2" t="s">
        <v>5855</v>
      </c>
      <c r="B2777" s="2">
        <v>6.8</v>
      </c>
    </row>
    <row r="2778" spans="1:2" x14ac:dyDescent="0.25">
      <c r="A2778" s="2" t="s">
        <v>7932</v>
      </c>
      <c r="B2778" s="2">
        <v>5.5</v>
      </c>
    </row>
    <row r="2779" spans="1:2" x14ac:dyDescent="0.25">
      <c r="A2779" s="2" t="s">
        <v>7934</v>
      </c>
      <c r="B2779" s="2">
        <v>6.8</v>
      </c>
    </row>
    <row r="2780" spans="1:2" x14ac:dyDescent="0.25">
      <c r="A2780" s="2" t="s">
        <v>7937</v>
      </c>
      <c r="B2780" s="2">
        <v>7.3</v>
      </c>
    </row>
    <row r="2781" spans="1:2" x14ac:dyDescent="0.25">
      <c r="A2781" s="2" t="s">
        <v>4357</v>
      </c>
      <c r="B2781" s="2">
        <v>6.1</v>
      </c>
    </row>
    <row r="2782" spans="1:2" x14ac:dyDescent="0.25">
      <c r="A2782" s="2" t="s">
        <v>4493</v>
      </c>
      <c r="B2782" s="2">
        <v>7.2</v>
      </c>
    </row>
    <row r="2783" spans="1:2" x14ac:dyDescent="0.25">
      <c r="A2783" s="2" t="s">
        <v>7942</v>
      </c>
      <c r="B2783" s="2">
        <v>5.9</v>
      </c>
    </row>
    <row r="2784" spans="1:2" x14ac:dyDescent="0.25">
      <c r="A2784" s="2" t="s">
        <v>7945</v>
      </c>
      <c r="B2784" s="2">
        <v>6.1</v>
      </c>
    </row>
    <row r="2785" spans="1:2" x14ac:dyDescent="0.25">
      <c r="A2785" s="2" t="s">
        <v>3172</v>
      </c>
      <c r="B2785" s="2">
        <v>6.8</v>
      </c>
    </row>
    <row r="2786" spans="1:2" x14ac:dyDescent="0.25">
      <c r="A2786" s="2" t="s">
        <v>7949</v>
      </c>
      <c r="B2786" s="2">
        <v>7.7</v>
      </c>
    </row>
    <row r="2787" spans="1:2" x14ac:dyDescent="0.25">
      <c r="A2787" s="2" t="s">
        <v>6541</v>
      </c>
      <c r="B2787" s="2">
        <v>4.9000000000000004</v>
      </c>
    </row>
    <row r="2788" spans="1:2" x14ac:dyDescent="0.25">
      <c r="A2788" s="2" t="s">
        <v>7952</v>
      </c>
      <c r="B2788" s="2">
        <v>6.1</v>
      </c>
    </row>
    <row r="2789" spans="1:2" x14ac:dyDescent="0.25">
      <c r="A2789" s="2" t="s">
        <v>6615</v>
      </c>
      <c r="B2789" s="2">
        <v>2.5</v>
      </c>
    </row>
    <row r="2790" spans="1:2" x14ac:dyDescent="0.25">
      <c r="A2790" s="2" t="s">
        <v>7956</v>
      </c>
      <c r="B2790" s="2">
        <v>6.1</v>
      </c>
    </row>
    <row r="2791" spans="1:2" x14ac:dyDescent="0.25">
      <c r="A2791" s="2" t="s">
        <v>7959</v>
      </c>
      <c r="B2791" s="2">
        <v>5.9</v>
      </c>
    </row>
    <row r="2792" spans="1:2" x14ac:dyDescent="0.25">
      <c r="A2792" s="2" t="s">
        <v>7962</v>
      </c>
      <c r="B2792" s="2">
        <v>5.7</v>
      </c>
    </row>
    <row r="2793" spans="1:2" x14ac:dyDescent="0.25">
      <c r="A2793" s="2" t="s">
        <v>7966</v>
      </c>
      <c r="B2793" s="2">
        <v>5.6</v>
      </c>
    </row>
    <row r="2794" spans="1:2" x14ac:dyDescent="0.25">
      <c r="A2794" s="2" t="s">
        <v>2077</v>
      </c>
      <c r="B2794" s="2">
        <v>7.2</v>
      </c>
    </row>
    <row r="2795" spans="1:2" x14ac:dyDescent="0.25">
      <c r="A2795" s="2" t="s">
        <v>7971</v>
      </c>
      <c r="B2795" s="2">
        <v>7.7</v>
      </c>
    </row>
    <row r="2796" spans="1:2" x14ac:dyDescent="0.25">
      <c r="A2796" s="2" t="s">
        <v>1176</v>
      </c>
      <c r="B2796" s="2">
        <v>7.8</v>
      </c>
    </row>
    <row r="2797" spans="1:2" x14ac:dyDescent="0.25">
      <c r="A2797" s="2" t="s">
        <v>7978</v>
      </c>
      <c r="B2797" s="2">
        <v>6.1</v>
      </c>
    </row>
    <row r="2798" spans="1:2" x14ac:dyDescent="0.25">
      <c r="A2798" s="2" t="s">
        <v>986</v>
      </c>
      <c r="B2798" s="2">
        <v>5.8</v>
      </c>
    </row>
    <row r="2799" spans="1:2" x14ac:dyDescent="0.25">
      <c r="A2799" s="2" t="s">
        <v>3330</v>
      </c>
      <c r="B2799" s="2">
        <v>6.5</v>
      </c>
    </row>
    <row r="2800" spans="1:2" x14ac:dyDescent="0.25">
      <c r="A2800" s="2" t="s">
        <v>2336</v>
      </c>
      <c r="B2800" s="2">
        <v>7.9</v>
      </c>
    </row>
    <row r="2801" spans="1:2" x14ac:dyDescent="0.25">
      <c r="A2801" s="2" t="s">
        <v>7991</v>
      </c>
      <c r="B2801" s="2">
        <v>6.3</v>
      </c>
    </row>
    <row r="2802" spans="1:2" x14ac:dyDescent="0.25">
      <c r="A2802" s="2" t="s">
        <v>7993</v>
      </c>
      <c r="B2802" s="2">
        <v>3.8</v>
      </c>
    </row>
    <row r="2803" spans="1:2" x14ac:dyDescent="0.25">
      <c r="A2803" s="2" t="s">
        <v>7995</v>
      </c>
      <c r="B2803" s="2">
        <v>8.3000000000000007</v>
      </c>
    </row>
    <row r="2804" spans="1:2" x14ac:dyDescent="0.25">
      <c r="A2804" s="2" t="s">
        <v>4112</v>
      </c>
      <c r="B2804" s="2">
        <v>6.4</v>
      </c>
    </row>
    <row r="2805" spans="1:2" x14ac:dyDescent="0.25">
      <c r="A2805" s="2" t="s">
        <v>7998</v>
      </c>
      <c r="B2805" s="2">
        <v>6.7</v>
      </c>
    </row>
    <row r="2806" spans="1:2" x14ac:dyDescent="0.25">
      <c r="A2806" s="2" t="s">
        <v>6446</v>
      </c>
      <c r="B2806" s="2">
        <v>6.1</v>
      </c>
    </row>
    <row r="2807" spans="1:2" x14ac:dyDescent="0.25">
      <c r="A2807" s="2" t="s">
        <v>8001</v>
      </c>
      <c r="B2807" s="2">
        <v>6</v>
      </c>
    </row>
    <row r="2808" spans="1:2" x14ac:dyDescent="0.25">
      <c r="A2808" s="2" t="s">
        <v>8003</v>
      </c>
      <c r="B2808" s="2">
        <v>5.8</v>
      </c>
    </row>
    <row r="2809" spans="1:2" x14ac:dyDescent="0.25">
      <c r="A2809" s="2" t="s">
        <v>8005</v>
      </c>
      <c r="B2809" s="2">
        <v>5.6</v>
      </c>
    </row>
    <row r="2810" spans="1:2" x14ac:dyDescent="0.25">
      <c r="A2810" s="2" t="s">
        <v>8008</v>
      </c>
      <c r="B2810" s="2">
        <v>6.1</v>
      </c>
    </row>
    <row r="2811" spans="1:2" x14ac:dyDescent="0.25">
      <c r="A2811" s="2" t="s">
        <v>6331</v>
      </c>
      <c r="B2811" s="2">
        <v>5.9</v>
      </c>
    </row>
    <row r="2812" spans="1:2" x14ac:dyDescent="0.25">
      <c r="A2812" s="2" t="s">
        <v>8014</v>
      </c>
      <c r="B2812" s="2">
        <v>7.3</v>
      </c>
    </row>
    <row r="2813" spans="1:2" x14ac:dyDescent="0.25">
      <c r="A2813" s="2" t="s">
        <v>2725</v>
      </c>
      <c r="B2813" s="2">
        <v>6.8</v>
      </c>
    </row>
    <row r="2814" spans="1:2" x14ac:dyDescent="0.25">
      <c r="A2814" s="2" t="s">
        <v>1138</v>
      </c>
      <c r="B2814" s="2">
        <v>5.7</v>
      </c>
    </row>
    <row r="2815" spans="1:2" x14ac:dyDescent="0.25">
      <c r="A2815" s="2" t="s">
        <v>8021</v>
      </c>
      <c r="B2815" s="2">
        <v>7.3</v>
      </c>
    </row>
    <row r="2816" spans="1:2" x14ac:dyDescent="0.25">
      <c r="A2816" s="2" t="s">
        <v>5165</v>
      </c>
      <c r="B2816" s="2">
        <v>6.3</v>
      </c>
    </row>
    <row r="2817" spans="1:2" x14ac:dyDescent="0.25">
      <c r="A2817" s="2" t="s">
        <v>8028</v>
      </c>
      <c r="B2817" s="2">
        <v>5.9</v>
      </c>
    </row>
    <row r="2818" spans="1:2" x14ac:dyDescent="0.25">
      <c r="A2818" s="2" t="s">
        <v>3339</v>
      </c>
      <c r="B2818" s="2">
        <v>7.1</v>
      </c>
    </row>
    <row r="2819" spans="1:2" x14ac:dyDescent="0.25">
      <c r="A2819" s="2" t="s">
        <v>6001</v>
      </c>
      <c r="B2819" s="2">
        <v>7.1</v>
      </c>
    </row>
    <row r="2820" spans="1:2" x14ac:dyDescent="0.25">
      <c r="A2820" s="2" t="s">
        <v>8031</v>
      </c>
      <c r="B2820" s="2">
        <v>8</v>
      </c>
    </row>
    <row r="2821" spans="1:2" x14ac:dyDescent="0.25">
      <c r="A2821" s="2" t="s">
        <v>8034</v>
      </c>
      <c r="B2821" s="2">
        <v>5.0999999999999996</v>
      </c>
    </row>
    <row r="2822" spans="1:2" x14ac:dyDescent="0.25">
      <c r="A2822" s="2" t="s">
        <v>6011</v>
      </c>
      <c r="B2822" s="2">
        <v>7.1</v>
      </c>
    </row>
    <row r="2823" spans="1:2" x14ac:dyDescent="0.25">
      <c r="A2823" s="2" t="s">
        <v>5604</v>
      </c>
      <c r="B2823" s="2">
        <v>6.5</v>
      </c>
    </row>
    <row r="2824" spans="1:2" x14ac:dyDescent="0.25">
      <c r="A2824" s="2" t="s">
        <v>2834</v>
      </c>
      <c r="B2824" s="2">
        <v>4.5</v>
      </c>
    </row>
    <row r="2825" spans="1:2" x14ac:dyDescent="0.25">
      <c r="A2825" s="2" t="s">
        <v>7284</v>
      </c>
      <c r="B2825" s="2">
        <v>6.6</v>
      </c>
    </row>
    <row r="2826" spans="1:2" x14ac:dyDescent="0.25">
      <c r="A2826" s="2" t="s">
        <v>390</v>
      </c>
      <c r="B2826" s="2">
        <v>4.3</v>
      </c>
    </row>
    <row r="2827" spans="1:2" x14ac:dyDescent="0.25">
      <c r="A2827" s="2" t="s">
        <v>7668</v>
      </c>
      <c r="B2827" s="2">
        <v>6.7</v>
      </c>
    </row>
    <row r="2828" spans="1:2" x14ac:dyDescent="0.25">
      <c r="A2828" s="2" t="s">
        <v>8051</v>
      </c>
      <c r="B2828" s="2">
        <v>6.8</v>
      </c>
    </row>
    <row r="2829" spans="1:2" x14ac:dyDescent="0.25">
      <c r="A2829" s="2" t="s">
        <v>8055</v>
      </c>
      <c r="B2829" s="2">
        <v>5.4</v>
      </c>
    </row>
    <row r="2830" spans="1:2" x14ac:dyDescent="0.25">
      <c r="A2830" s="2" t="s">
        <v>2363</v>
      </c>
      <c r="B2830" s="2">
        <v>6.6</v>
      </c>
    </row>
    <row r="2831" spans="1:2" x14ac:dyDescent="0.25">
      <c r="A2831" s="2" t="s">
        <v>1552</v>
      </c>
      <c r="B2831" s="2">
        <v>7.4</v>
      </c>
    </row>
    <row r="2832" spans="1:2" x14ac:dyDescent="0.25">
      <c r="A2832" s="2" t="s">
        <v>1127</v>
      </c>
      <c r="B2832" s="2">
        <v>7.3</v>
      </c>
    </row>
    <row r="2833" spans="1:2" x14ac:dyDescent="0.25">
      <c r="A2833" s="2" t="s">
        <v>5582</v>
      </c>
      <c r="B2833" s="2">
        <v>6.9</v>
      </c>
    </row>
    <row r="2834" spans="1:2" x14ac:dyDescent="0.25">
      <c r="A2834" s="2" t="s">
        <v>1135</v>
      </c>
      <c r="B2834" s="2">
        <v>8</v>
      </c>
    </row>
    <row r="2835" spans="1:2" x14ac:dyDescent="0.25">
      <c r="A2835" s="2" t="s">
        <v>8073</v>
      </c>
      <c r="B2835" s="2">
        <v>6.4</v>
      </c>
    </row>
    <row r="2836" spans="1:2" x14ac:dyDescent="0.25">
      <c r="A2836" s="2" t="s">
        <v>7594</v>
      </c>
      <c r="B2836" s="2">
        <v>7.8</v>
      </c>
    </row>
    <row r="2837" spans="1:2" x14ac:dyDescent="0.25">
      <c r="A2837" s="2" t="s">
        <v>5604</v>
      </c>
      <c r="B2837" s="2">
        <v>6.1</v>
      </c>
    </row>
    <row r="2838" spans="1:2" x14ac:dyDescent="0.25">
      <c r="A2838" s="2" t="s">
        <v>8079</v>
      </c>
      <c r="B2838" s="2">
        <v>6.1</v>
      </c>
    </row>
    <row r="2839" spans="1:2" x14ac:dyDescent="0.25">
      <c r="A2839" s="2" t="s">
        <v>8081</v>
      </c>
      <c r="B2839" s="2">
        <v>5.0999999999999996</v>
      </c>
    </row>
    <row r="2840" spans="1:2" x14ac:dyDescent="0.25">
      <c r="A2840" s="2" t="s">
        <v>8085</v>
      </c>
      <c r="B2840" s="2">
        <v>7.8</v>
      </c>
    </row>
    <row r="2841" spans="1:2" x14ac:dyDescent="0.25">
      <c r="A2841" s="2" t="s">
        <v>2274</v>
      </c>
      <c r="B2841" s="2">
        <v>7.4</v>
      </c>
    </row>
    <row r="2842" spans="1:2" x14ac:dyDescent="0.25">
      <c r="A2842" s="2" t="s">
        <v>8090</v>
      </c>
      <c r="B2842" s="2">
        <v>7.8</v>
      </c>
    </row>
    <row r="2843" spans="1:2" x14ac:dyDescent="0.25">
      <c r="A2843" s="2" t="s">
        <v>7766</v>
      </c>
      <c r="B2843" s="2">
        <v>8</v>
      </c>
    </row>
    <row r="2844" spans="1:2" x14ac:dyDescent="0.25">
      <c r="A2844" s="2" t="s">
        <v>7437</v>
      </c>
      <c r="B2844" s="2">
        <v>6.7</v>
      </c>
    </row>
    <row r="2845" spans="1:2" x14ac:dyDescent="0.25">
      <c r="A2845" s="2" t="s">
        <v>8099</v>
      </c>
      <c r="B2845" s="2">
        <v>6.6</v>
      </c>
    </row>
    <row r="2846" spans="1:2" x14ac:dyDescent="0.25">
      <c r="A2846" s="2" t="s">
        <v>7591</v>
      </c>
      <c r="B2846" s="2">
        <v>6.4</v>
      </c>
    </row>
    <row r="2847" spans="1:2" x14ac:dyDescent="0.25">
      <c r="A2847" s="2" t="s">
        <v>8103</v>
      </c>
      <c r="B2847" s="2">
        <v>6.7</v>
      </c>
    </row>
    <row r="2848" spans="1:2" x14ac:dyDescent="0.25">
      <c r="A2848" s="2" t="s">
        <v>8105</v>
      </c>
      <c r="B2848" s="2">
        <v>6.2</v>
      </c>
    </row>
    <row r="2849" spans="1:2" x14ac:dyDescent="0.25">
      <c r="A2849" s="2" t="s">
        <v>2012</v>
      </c>
      <c r="B2849" s="2">
        <v>7.3</v>
      </c>
    </row>
    <row r="2850" spans="1:2" x14ac:dyDescent="0.25">
      <c r="A2850" s="2" t="s">
        <v>8111</v>
      </c>
      <c r="B2850" s="2">
        <v>8.1</v>
      </c>
    </row>
    <row r="2851" spans="1:2" x14ac:dyDescent="0.25">
      <c r="A2851" s="2" t="s">
        <v>8115</v>
      </c>
      <c r="B2851" s="2">
        <v>7</v>
      </c>
    </row>
    <row r="2852" spans="1:2" x14ac:dyDescent="0.25">
      <c r="A2852" s="2" t="s">
        <v>2950</v>
      </c>
      <c r="B2852" s="2">
        <v>8</v>
      </c>
    </row>
    <row r="2853" spans="1:2" x14ac:dyDescent="0.25">
      <c r="A2853" s="2" t="s">
        <v>270</v>
      </c>
      <c r="B2853" s="2">
        <v>8</v>
      </c>
    </row>
    <row r="2854" spans="1:2" x14ac:dyDescent="0.25">
      <c r="A2854" s="2" t="s">
        <v>1138</v>
      </c>
      <c r="B2854" s="2">
        <v>7</v>
      </c>
    </row>
    <row r="2855" spans="1:2" x14ac:dyDescent="0.25">
      <c r="A2855" s="2" t="s">
        <v>8122</v>
      </c>
      <c r="B2855" s="2">
        <v>7.9</v>
      </c>
    </row>
    <row r="2856" spans="1:2" x14ac:dyDescent="0.25">
      <c r="A2856" s="2" t="s">
        <v>4495</v>
      </c>
      <c r="B2856" s="2">
        <v>5.9</v>
      </c>
    </row>
    <row r="2857" spans="1:2" x14ac:dyDescent="0.25">
      <c r="A2857" s="2" t="s">
        <v>894</v>
      </c>
      <c r="B2857" s="2">
        <v>6.6</v>
      </c>
    </row>
    <row r="2858" spans="1:2" x14ac:dyDescent="0.25">
      <c r="A2858" s="2" t="s">
        <v>894</v>
      </c>
      <c r="B2858" s="2">
        <v>6.3</v>
      </c>
    </row>
    <row r="2859" spans="1:2" x14ac:dyDescent="0.25">
      <c r="A2859" s="2" t="s">
        <v>5415</v>
      </c>
      <c r="B2859" s="2">
        <v>7.7</v>
      </c>
    </row>
    <row r="2860" spans="1:2" x14ac:dyDescent="0.25">
      <c r="A2860" s="2" t="s">
        <v>355</v>
      </c>
      <c r="B2860" s="2">
        <v>6.9</v>
      </c>
    </row>
    <row r="2861" spans="1:2" x14ac:dyDescent="0.25">
      <c r="A2861" s="2" t="s">
        <v>8133</v>
      </c>
      <c r="B2861" s="2">
        <v>7.1</v>
      </c>
    </row>
    <row r="2862" spans="1:2" x14ac:dyDescent="0.25">
      <c r="A2862" s="2" t="s">
        <v>739</v>
      </c>
      <c r="B2862" s="2">
        <v>7.4</v>
      </c>
    </row>
    <row r="2863" spans="1:2" x14ac:dyDescent="0.25">
      <c r="A2863" s="2" t="s">
        <v>8137</v>
      </c>
      <c r="B2863" s="2">
        <v>6.5</v>
      </c>
    </row>
    <row r="2864" spans="1:2" x14ac:dyDescent="0.25">
      <c r="A2864" s="2" t="s">
        <v>3818</v>
      </c>
      <c r="B2864" s="2">
        <v>6.5</v>
      </c>
    </row>
    <row r="2865" spans="1:2" x14ac:dyDescent="0.25">
      <c r="A2865" s="2" t="s">
        <v>8146</v>
      </c>
      <c r="B2865" s="2">
        <v>6.8</v>
      </c>
    </row>
    <row r="2866" spans="1:2" x14ac:dyDescent="0.25">
      <c r="A2866" s="2" t="s">
        <v>1152</v>
      </c>
      <c r="B2866" s="2">
        <v>7.5</v>
      </c>
    </row>
    <row r="2867" spans="1:2" x14ac:dyDescent="0.25">
      <c r="A2867" s="2" t="s">
        <v>3232</v>
      </c>
      <c r="B2867" s="2">
        <v>6.6</v>
      </c>
    </row>
    <row r="2868" spans="1:2" x14ac:dyDescent="0.25">
      <c r="A2868" s="2" t="s">
        <v>989</v>
      </c>
      <c r="B2868" s="2">
        <v>7.1</v>
      </c>
    </row>
    <row r="2869" spans="1:2" x14ac:dyDescent="0.25">
      <c r="A2869" s="2" t="s">
        <v>3748</v>
      </c>
      <c r="B2869" s="2">
        <v>6.6</v>
      </c>
    </row>
    <row r="2870" spans="1:2" x14ac:dyDescent="0.25">
      <c r="A2870" s="2" t="s">
        <v>1792</v>
      </c>
      <c r="B2870" s="2">
        <v>7</v>
      </c>
    </row>
    <row r="2871" spans="1:2" x14ac:dyDescent="0.25">
      <c r="A2871" s="2" t="s">
        <v>8159</v>
      </c>
      <c r="B2871" s="2">
        <v>3.3</v>
      </c>
    </row>
    <row r="2872" spans="1:2" x14ac:dyDescent="0.25">
      <c r="A2872" s="2" t="s">
        <v>8164</v>
      </c>
      <c r="B2872" s="2">
        <v>6.7</v>
      </c>
    </row>
    <row r="2873" spans="1:2" x14ac:dyDescent="0.25">
      <c r="A2873" s="2" t="s">
        <v>8168</v>
      </c>
      <c r="B2873" s="2">
        <v>8</v>
      </c>
    </row>
    <row r="2874" spans="1:2" x14ac:dyDescent="0.25">
      <c r="A2874" s="2" t="s">
        <v>7666</v>
      </c>
      <c r="B2874" s="2">
        <v>6.8</v>
      </c>
    </row>
    <row r="2875" spans="1:2" x14ac:dyDescent="0.25">
      <c r="A2875" s="2" t="s">
        <v>8172</v>
      </c>
      <c r="B2875" s="2">
        <v>6</v>
      </c>
    </row>
    <row r="2876" spans="1:2" x14ac:dyDescent="0.25">
      <c r="A2876" s="2" t="s">
        <v>8174</v>
      </c>
      <c r="B2876" s="2">
        <v>5.4</v>
      </c>
    </row>
    <row r="2877" spans="1:2" x14ac:dyDescent="0.25">
      <c r="A2877" s="2" t="s">
        <v>8176</v>
      </c>
      <c r="B2877" s="2">
        <v>4.3</v>
      </c>
    </row>
    <row r="2878" spans="1:2" x14ac:dyDescent="0.25">
      <c r="A2878" s="2" t="s">
        <v>2873</v>
      </c>
      <c r="B2878" s="2">
        <v>6.2</v>
      </c>
    </row>
    <row r="2879" spans="1:2" x14ac:dyDescent="0.25">
      <c r="A2879" s="2" t="s">
        <v>8179</v>
      </c>
      <c r="B2879" s="2">
        <v>7.7</v>
      </c>
    </row>
    <row r="2880" spans="1:2" x14ac:dyDescent="0.25">
      <c r="A2880" s="2" t="s">
        <v>218</v>
      </c>
      <c r="B2880" s="2">
        <v>8</v>
      </c>
    </row>
    <row r="2881" spans="1:2" x14ac:dyDescent="0.25">
      <c r="A2881" s="2" t="s">
        <v>3606</v>
      </c>
      <c r="B2881" s="2">
        <v>7.4</v>
      </c>
    </row>
    <row r="2882" spans="1:2" x14ac:dyDescent="0.25">
      <c r="A2882" s="2" t="s">
        <v>8184</v>
      </c>
      <c r="B2882" s="2">
        <v>5.9</v>
      </c>
    </row>
    <row r="2883" spans="1:2" x14ac:dyDescent="0.25">
      <c r="A2883" s="2" t="s">
        <v>8189</v>
      </c>
      <c r="B2883" s="2">
        <v>7.8</v>
      </c>
    </row>
    <row r="2884" spans="1:2" x14ac:dyDescent="0.25">
      <c r="A2884" s="2" t="s">
        <v>2771</v>
      </c>
      <c r="B2884" s="2">
        <v>7.4</v>
      </c>
    </row>
    <row r="2885" spans="1:2" x14ac:dyDescent="0.25">
      <c r="A2885" s="2" t="s">
        <v>4381</v>
      </c>
      <c r="B2885" s="2">
        <v>6.5</v>
      </c>
    </row>
    <row r="2886" spans="1:2" x14ac:dyDescent="0.25">
      <c r="A2886" s="2" t="s">
        <v>2937</v>
      </c>
      <c r="B2886" s="2">
        <v>5.4</v>
      </c>
    </row>
    <row r="2887" spans="1:2" x14ac:dyDescent="0.25">
      <c r="A2887" s="2" t="s">
        <v>2757</v>
      </c>
      <c r="B2887" s="2">
        <v>7</v>
      </c>
    </row>
    <row r="2888" spans="1:2" x14ac:dyDescent="0.25">
      <c r="A2888" s="2" t="s">
        <v>3470</v>
      </c>
      <c r="B2888" s="2">
        <v>7.6</v>
      </c>
    </row>
    <row r="2889" spans="1:2" x14ac:dyDescent="0.25">
      <c r="A2889" s="2" t="s">
        <v>6506</v>
      </c>
      <c r="B2889" s="2">
        <v>6.9</v>
      </c>
    </row>
    <row r="2890" spans="1:2" x14ac:dyDescent="0.25">
      <c r="A2890" s="2" t="s">
        <v>8168</v>
      </c>
      <c r="B2890" s="2">
        <v>7</v>
      </c>
    </row>
    <row r="2891" spans="1:2" x14ac:dyDescent="0.25">
      <c r="A2891" s="2" t="s">
        <v>7522</v>
      </c>
      <c r="B2891" s="2">
        <v>5.3</v>
      </c>
    </row>
    <row r="2892" spans="1:2" x14ac:dyDescent="0.25">
      <c r="A2892" s="2" t="s">
        <v>8210</v>
      </c>
      <c r="B2892" s="2">
        <v>6.4</v>
      </c>
    </row>
    <row r="2893" spans="1:2" x14ac:dyDescent="0.25">
      <c r="A2893" s="2" t="s">
        <v>8213</v>
      </c>
      <c r="B2893" s="2">
        <v>4.5</v>
      </c>
    </row>
    <row r="2894" spans="1:2" x14ac:dyDescent="0.25">
      <c r="A2894" s="2" t="s">
        <v>4913</v>
      </c>
      <c r="B2894" s="2">
        <v>7.8</v>
      </c>
    </row>
    <row r="2895" spans="1:2" x14ac:dyDescent="0.25">
      <c r="A2895" s="2" t="s">
        <v>8216</v>
      </c>
      <c r="B2895" s="2">
        <v>6.7</v>
      </c>
    </row>
    <row r="2896" spans="1:2" x14ac:dyDescent="0.25">
      <c r="A2896" s="2" t="s">
        <v>2470</v>
      </c>
      <c r="B2896" s="2">
        <v>5.3</v>
      </c>
    </row>
    <row r="2897" spans="1:2" x14ac:dyDescent="0.25">
      <c r="A2897" s="2" t="s">
        <v>4910</v>
      </c>
      <c r="B2897" s="2">
        <v>6.3</v>
      </c>
    </row>
    <row r="2898" spans="1:2" x14ac:dyDescent="0.25">
      <c r="A2898" s="2" t="s">
        <v>2834</v>
      </c>
      <c r="B2898" s="2">
        <v>7</v>
      </c>
    </row>
    <row r="2899" spans="1:2" x14ac:dyDescent="0.25">
      <c r="A2899" s="2" t="s">
        <v>8222</v>
      </c>
      <c r="B2899" s="2">
        <v>5.3</v>
      </c>
    </row>
    <row r="2900" spans="1:2" x14ac:dyDescent="0.25">
      <c r="A2900" s="2" t="s">
        <v>3359</v>
      </c>
      <c r="B2900" s="2">
        <v>6.6</v>
      </c>
    </row>
    <row r="2901" spans="1:2" x14ac:dyDescent="0.25">
      <c r="A2901" s="2" t="s">
        <v>5426</v>
      </c>
      <c r="B2901" s="2">
        <v>5.8</v>
      </c>
    </row>
    <row r="2902" spans="1:2" x14ac:dyDescent="0.25">
      <c r="A2902" s="2" t="s">
        <v>1755</v>
      </c>
      <c r="B2902" s="2">
        <v>6.7</v>
      </c>
    </row>
    <row r="2903" spans="1:2" x14ac:dyDescent="0.25">
      <c r="A2903" s="2" t="s">
        <v>5549</v>
      </c>
      <c r="B2903" s="2">
        <v>6.6</v>
      </c>
    </row>
    <row r="2904" spans="1:2" x14ac:dyDescent="0.25">
      <c r="A2904" s="2" t="s">
        <v>3292</v>
      </c>
      <c r="B2904" s="2">
        <v>7</v>
      </c>
    </row>
    <row r="2905" spans="1:2" x14ac:dyDescent="0.25">
      <c r="A2905" s="2" t="s">
        <v>488</v>
      </c>
      <c r="B2905" s="2">
        <v>8.4</v>
      </c>
    </row>
    <row r="2906" spans="1:2" x14ac:dyDescent="0.25">
      <c r="A2906" s="2" t="s">
        <v>1340</v>
      </c>
      <c r="B2906" s="2">
        <v>6</v>
      </c>
    </row>
    <row r="2907" spans="1:2" x14ac:dyDescent="0.25">
      <c r="A2907" s="2" t="s">
        <v>8236</v>
      </c>
      <c r="B2907" s="2">
        <v>5.4</v>
      </c>
    </row>
    <row r="2908" spans="1:2" x14ac:dyDescent="0.25">
      <c r="A2908" s="2" t="s">
        <v>3385</v>
      </c>
      <c r="B2908" s="2">
        <v>7.8</v>
      </c>
    </row>
    <row r="2909" spans="1:2" x14ac:dyDescent="0.25">
      <c r="A2909" s="2" t="s">
        <v>1267</v>
      </c>
      <c r="B2909" s="2">
        <v>7.6</v>
      </c>
    </row>
    <row r="2910" spans="1:2" x14ac:dyDescent="0.25">
      <c r="A2910" s="2" t="s">
        <v>8242</v>
      </c>
      <c r="B2910" s="2">
        <v>6.6</v>
      </c>
    </row>
    <row r="2911" spans="1:2" x14ac:dyDescent="0.25">
      <c r="A2911" s="2" t="s">
        <v>8244</v>
      </c>
      <c r="B2911" s="2">
        <v>6.4</v>
      </c>
    </row>
    <row r="2912" spans="1:2" x14ac:dyDescent="0.25">
      <c r="A2912" s="2" t="s">
        <v>8249</v>
      </c>
      <c r="B2912" s="2">
        <v>7</v>
      </c>
    </row>
    <row r="2913" spans="1:2" x14ac:dyDescent="0.25">
      <c r="A2913" s="2" t="s">
        <v>8253</v>
      </c>
      <c r="B2913" s="2">
        <v>5.7</v>
      </c>
    </row>
    <row r="2914" spans="1:2" x14ac:dyDescent="0.25">
      <c r="A2914" s="2" t="s">
        <v>8256</v>
      </c>
      <c r="B2914" s="2">
        <v>5.9</v>
      </c>
    </row>
    <row r="2915" spans="1:2" x14ac:dyDescent="0.25">
      <c r="A2915" s="2" t="s">
        <v>6594</v>
      </c>
      <c r="B2915" s="2">
        <v>6.3</v>
      </c>
    </row>
    <row r="2916" spans="1:2" x14ac:dyDescent="0.25">
      <c r="A2916" s="2" t="s">
        <v>2520</v>
      </c>
      <c r="B2916" s="2">
        <v>6.3</v>
      </c>
    </row>
    <row r="2917" spans="1:2" x14ac:dyDescent="0.25">
      <c r="A2917" s="2" t="s">
        <v>2534</v>
      </c>
      <c r="B2917" s="2">
        <v>6.2</v>
      </c>
    </row>
    <row r="2918" spans="1:2" x14ac:dyDescent="0.25">
      <c r="A2918" s="2" t="s">
        <v>7295</v>
      </c>
      <c r="B2918" s="2">
        <v>2.1</v>
      </c>
    </row>
    <row r="2919" spans="1:2" x14ac:dyDescent="0.25">
      <c r="A2919" s="2" t="s">
        <v>3144</v>
      </c>
      <c r="B2919" s="2">
        <v>5</v>
      </c>
    </row>
    <row r="2920" spans="1:2" x14ac:dyDescent="0.25">
      <c r="A2920" s="2" t="s">
        <v>8267</v>
      </c>
      <c r="B2920" s="2">
        <v>5.3</v>
      </c>
    </row>
    <row r="2921" spans="1:2" x14ac:dyDescent="0.25">
      <c r="A2921" s="2" t="s">
        <v>5351</v>
      </c>
      <c r="B2921" s="2">
        <v>7.1</v>
      </c>
    </row>
    <row r="2922" spans="1:2" x14ac:dyDescent="0.25">
      <c r="A2922" s="2" t="s">
        <v>8273</v>
      </c>
      <c r="B2922" s="2">
        <v>7</v>
      </c>
    </row>
    <row r="2923" spans="1:2" x14ac:dyDescent="0.25">
      <c r="A2923" s="2" t="s">
        <v>4185</v>
      </c>
      <c r="B2923" s="2">
        <v>7</v>
      </c>
    </row>
    <row r="2924" spans="1:2" x14ac:dyDescent="0.25">
      <c r="A2924" s="2" t="s">
        <v>999</v>
      </c>
      <c r="B2924" s="2">
        <v>5.7</v>
      </c>
    </row>
    <row r="2925" spans="1:2" x14ac:dyDescent="0.25">
      <c r="A2925" s="2" t="s">
        <v>8281</v>
      </c>
      <c r="B2925" s="2">
        <v>7.1</v>
      </c>
    </row>
    <row r="2926" spans="1:2" x14ac:dyDescent="0.25">
      <c r="A2926" s="2" t="s">
        <v>8283</v>
      </c>
      <c r="B2926" s="2">
        <v>7</v>
      </c>
    </row>
    <row r="2927" spans="1:2" x14ac:dyDescent="0.25">
      <c r="A2927" s="2" t="s">
        <v>8285</v>
      </c>
      <c r="B2927" s="2">
        <v>7.7</v>
      </c>
    </row>
    <row r="2928" spans="1:2" x14ac:dyDescent="0.25">
      <c r="A2928" s="2" t="s">
        <v>8290</v>
      </c>
      <c r="B2928" s="2">
        <v>7.1</v>
      </c>
    </row>
    <row r="2929" spans="1:2" x14ac:dyDescent="0.25">
      <c r="A2929" s="2" t="s">
        <v>8294</v>
      </c>
      <c r="B2929" s="2">
        <v>6.8</v>
      </c>
    </row>
    <row r="2930" spans="1:2" x14ac:dyDescent="0.25">
      <c r="A2930" s="2" t="s">
        <v>4235</v>
      </c>
      <c r="B2930" s="2">
        <v>7.5</v>
      </c>
    </row>
    <row r="2931" spans="1:2" x14ac:dyDescent="0.25">
      <c r="A2931" s="2" t="s">
        <v>8299</v>
      </c>
      <c r="B2931" s="2">
        <v>6.3</v>
      </c>
    </row>
    <row r="2932" spans="1:2" x14ac:dyDescent="0.25">
      <c r="A2932" s="2" t="s">
        <v>8304</v>
      </c>
      <c r="B2932" s="2">
        <v>7.3</v>
      </c>
    </row>
    <row r="2933" spans="1:2" x14ac:dyDescent="0.25">
      <c r="A2933" s="2" t="s">
        <v>3130</v>
      </c>
      <c r="B2933" s="2">
        <v>6.8</v>
      </c>
    </row>
    <row r="2934" spans="1:2" x14ac:dyDescent="0.25">
      <c r="A2934" s="2" t="s">
        <v>8309</v>
      </c>
      <c r="B2934" s="2">
        <v>7.2</v>
      </c>
    </row>
    <row r="2935" spans="1:2" x14ac:dyDescent="0.25">
      <c r="A2935" s="2" t="s">
        <v>156</v>
      </c>
      <c r="B2935" s="2">
        <v>6.4</v>
      </c>
    </row>
    <row r="2936" spans="1:2" x14ac:dyDescent="0.25">
      <c r="A2936" s="2" t="s">
        <v>6001</v>
      </c>
      <c r="B2936" s="2">
        <v>6</v>
      </c>
    </row>
    <row r="2937" spans="1:2" x14ac:dyDescent="0.25">
      <c r="A2937" s="2" t="s">
        <v>7240</v>
      </c>
      <c r="B2937" s="2">
        <v>6.4</v>
      </c>
    </row>
    <row r="2938" spans="1:2" x14ac:dyDescent="0.25">
      <c r="A2938" s="2" t="s">
        <v>2303</v>
      </c>
      <c r="B2938" s="2">
        <v>5.0999999999999996</v>
      </c>
    </row>
    <row r="2939" spans="1:2" x14ac:dyDescent="0.25">
      <c r="A2939" s="2" t="s">
        <v>8317</v>
      </c>
      <c r="B2939" s="2">
        <v>7.5</v>
      </c>
    </row>
    <row r="2940" spans="1:2" x14ac:dyDescent="0.25">
      <c r="A2940" s="2" t="s">
        <v>8319</v>
      </c>
      <c r="B2940" s="2">
        <v>7.1</v>
      </c>
    </row>
    <row r="2941" spans="1:2" x14ac:dyDescent="0.25">
      <c r="A2941" s="2" t="s">
        <v>8325</v>
      </c>
      <c r="B2941" s="2">
        <v>4.5999999999999996</v>
      </c>
    </row>
    <row r="2942" spans="1:2" x14ac:dyDescent="0.25">
      <c r="A2942" s="2" t="s">
        <v>1267</v>
      </c>
      <c r="B2942" s="2">
        <v>5.7</v>
      </c>
    </row>
    <row r="2943" spans="1:2" x14ac:dyDescent="0.25">
      <c r="A2943" s="2" t="s">
        <v>5114</v>
      </c>
      <c r="B2943" s="2">
        <v>6.8</v>
      </c>
    </row>
    <row r="2944" spans="1:2" x14ac:dyDescent="0.25">
      <c r="A2944" s="2" t="s">
        <v>8332</v>
      </c>
      <c r="B2944" s="2">
        <v>7.7</v>
      </c>
    </row>
    <row r="2945" spans="1:2" x14ac:dyDescent="0.25">
      <c r="A2945" s="2" t="s">
        <v>786</v>
      </c>
      <c r="B2945" s="2">
        <v>6.7</v>
      </c>
    </row>
    <row r="2946" spans="1:2" x14ac:dyDescent="0.25">
      <c r="A2946" s="2" t="s">
        <v>8336</v>
      </c>
      <c r="B2946" s="2">
        <v>3.2</v>
      </c>
    </row>
    <row r="2947" spans="1:2" x14ac:dyDescent="0.25">
      <c r="A2947" s="2" t="s">
        <v>8339</v>
      </c>
      <c r="B2947" s="2">
        <v>6.1</v>
      </c>
    </row>
    <row r="2948" spans="1:2" x14ac:dyDescent="0.25">
      <c r="A2948" s="2" t="s">
        <v>1348</v>
      </c>
      <c r="B2948" s="2">
        <v>5.6</v>
      </c>
    </row>
    <row r="2949" spans="1:2" x14ac:dyDescent="0.25">
      <c r="A2949" s="2" t="s">
        <v>8347</v>
      </c>
      <c r="B2949" s="2">
        <v>6.9</v>
      </c>
    </row>
    <row r="2950" spans="1:2" x14ac:dyDescent="0.25">
      <c r="A2950" s="2" t="s">
        <v>8353</v>
      </c>
      <c r="B2950" s="2">
        <v>7.5</v>
      </c>
    </row>
    <row r="2951" spans="1:2" x14ac:dyDescent="0.25">
      <c r="A2951" s="2" t="s">
        <v>2140</v>
      </c>
      <c r="B2951" s="2">
        <v>5.8</v>
      </c>
    </row>
    <row r="2952" spans="1:2" x14ac:dyDescent="0.25">
      <c r="A2952" s="2" t="s">
        <v>857</v>
      </c>
      <c r="B2952" s="2">
        <v>8.3000000000000007</v>
      </c>
    </row>
    <row r="2953" spans="1:2" x14ac:dyDescent="0.25">
      <c r="A2953" s="2" t="s">
        <v>8360</v>
      </c>
      <c r="B2953" s="2">
        <v>2.8</v>
      </c>
    </row>
    <row r="2954" spans="1:2" x14ac:dyDescent="0.25">
      <c r="A2954" s="2" t="s">
        <v>7649</v>
      </c>
      <c r="B2954" s="2">
        <v>6.6</v>
      </c>
    </row>
    <row r="2955" spans="1:2" x14ac:dyDescent="0.25">
      <c r="A2955" s="2" t="s">
        <v>8368</v>
      </c>
      <c r="B2955" s="2">
        <v>7.5</v>
      </c>
    </row>
    <row r="2956" spans="1:2" x14ac:dyDescent="0.25">
      <c r="A2956" s="2" t="s">
        <v>8373</v>
      </c>
      <c r="B2956" s="2">
        <v>6</v>
      </c>
    </row>
    <row r="2957" spans="1:2" x14ac:dyDescent="0.25">
      <c r="A2957" s="2" t="s">
        <v>8375</v>
      </c>
      <c r="B2957" s="2">
        <v>6.2</v>
      </c>
    </row>
    <row r="2958" spans="1:2" x14ac:dyDescent="0.25">
      <c r="A2958" s="2" t="s">
        <v>1826</v>
      </c>
      <c r="B2958" s="2">
        <v>7.2</v>
      </c>
    </row>
    <row r="2959" spans="1:2" x14ac:dyDescent="0.25">
      <c r="A2959" s="2" t="s">
        <v>947</v>
      </c>
      <c r="B2959" s="2">
        <v>8.6999999999999993</v>
      </c>
    </row>
    <row r="2960" spans="1:2" x14ac:dyDescent="0.25">
      <c r="A2960" s="2" t="s">
        <v>8384</v>
      </c>
      <c r="B2960" s="2">
        <v>6</v>
      </c>
    </row>
    <row r="2961" spans="1:2" x14ac:dyDescent="0.25">
      <c r="A2961" s="2" t="s">
        <v>5406</v>
      </c>
      <c r="B2961" s="2">
        <v>8</v>
      </c>
    </row>
    <row r="2962" spans="1:2" x14ac:dyDescent="0.25">
      <c r="A2962" s="2" t="s">
        <v>4025</v>
      </c>
      <c r="B2962" s="2">
        <v>7.2</v>
      </c>
    </row>
    <row r="2963" spans="1:2" x14ac:dyDescent="0.25">
      <c r="A2963" s="2" t="s">
        <v>2553</v>
      </c>
      <c r="B2963" s="2">
        <v>4.5</v>
      </c>
    </row>
    <row r="2964" spans="1:2" x14ac:dyDescent="0.25">
      <c r="A2964" s="2" t="s">
        <v>2612</v>
      </c>
      <c r="B2964" s="2">
        <v>7.9</v>
      </c>
    </row>
    <row r="2965" spans="1:2" x14ac:dyDescent="0.25">
      <c r="A2965" s="2" t="s">
        <v>6282</v>
      </c>
      <c r="B2965" s="2">
        <v>7.1</v>
      </c>
    </row>
    <row r="2966" spans="1:2" x14ac:dyDescent="0.25">
      <c r="A2966" s="2" t="s">
        <v>4227</v>
      </c>
      <c r="B2966" s="2">
        <v>7.5</v>
      </c>
    </row>
    <row r="2967" spans="1:2" x14ac:dyDescent="0.25">
      <c r="A2967" s="2" t="s">
        <v>8401</v>
      </c>
      <c r="B2967" s="2">
        <v>6.8</v>
      </c>
    </row>
    <row r="2968" spans="1:2" x14ac:dyDescent="0.25">
      <c r="A2968" s="2" t="s">
        <v>6178</v>
      </c>
      <c r="B2968" s="2">
        <v>4.3</v>
      </c>
    </row>
    <row r="2969" spans="1:2" x14ac:dyDescent="0.25">
      <c r="A2969" s="2" t="s">
        <v>8407</v>
      </c>
      <c r="B2969" s="2">
        <v>7.2</v>
      </c>
    </row>
    <row r="2970" spans="1:2" x14ac:dyDescent="0.25">
      <c r="A2970" s="2" t="s">
        <v>3669</v>
      </c>
      <c r="B2970" s="2">
        <v>5.8</v>
      </c>
    </row>
    <row r="2971" spans="1:2" x14ac:dyDescent="0.25">
      <c r="A2971" s="2" t="s">
        <v>877</v>
      </c>
      <c r="B2971" s="2">
        <v>7.1</v>
      </c>
    </row>
    <row r="2972" spans="1:2" x14ac:dyDescent="0.25">
      <c r="A2972" s="2" t="s">
        <v>1684</v>
      </c>
      <c r="B2972" s="2">
        <v>7.4</v>
      </c>
    </row>
    <row r="2973" spans="1:2" x14ac:dyDescent="0.25">
      <c r="A2973" s="2" t="s">
        <v>4825</v>
      </c>
      <c r="B2973" s="2">
        <v>7.6</v>
      </c>
    </row>
    <row r="2974" spans="1:2" x14ac:dyDescent="0.25">
      <c r="A2974" s="2" t="s">
        <v>3711</v>
      </c>
      <c r="B2974" s="2">
        <v>6.9</v>
      </c>
    </row>
    <row r="2975" spans="1:2" x14ac:dyDescent="0.25">
      <c r="A2975" s="2" t="s">
        <v>7131</v>
      </c>
      <c r="B2975" s="2">
        <v>6</v>
      </c>
    </row>
    <row r="2976" spans="1:2" x14ac:dyDescent="0.25">
      <c r="A2976" s="2" t="s">
        <v>6103</v>
      </c>
      <c r="B2976" s="2">
        <v>6.9</v>
      </c>
    </row>
    <row r="2977" spans="1:2" x14ac:dyDescent="0.25">
      <c r="A2977" s="2" t="s">
        <v>7506</v>
      </c>
      <c r="B2977" s="2">
        <v>7.3</v>
      </c>
    </row>
    <row r="2978" spans="1:2" x14ac:dyDescent="0.25">
      <c r="A2978" s="2" t="s">
        <v>8425</v>
      </c>
      <c r="B2978" s="2">
        <v>4.5999999999999996</v>
      </c>
    </row>
    <row r="2979" spans="1:2" x14ac:dyDescent="0.25">
      <c r="A2979" s="2" t="s">
        <v>1463</v>
      </c>
      <c r="B2979" s="2">
        <v>6</v>
      </c>
    </row>
    <row r="2980" spans="1:2" x14ac:dyDescent="0.25">
      <c r="A2980" s="2" t="s">
        <v>4247</v>
      </c>
      <c r="B2980" s="2">
        <v>6.4</v>
      </c>
    </row>
    <row r="2981" spans="1:2" x14ac:dyDescent="0.25">
      <c r="A2981" s="2" t="s">
        <v>4473</v>
      </c>
      <c r="B2981" s="2">
        <v>5.5</v>
      </c>
    </row>
    <row r="2982" spans="1:2" x14ac:dyDescent="0.25">
      <c r="A2982" s="2" t="s">
        <v>8434</v>
      </c>
      <c r="B2982" s="2">
        <v>7.5</v>
      </c>
    </row>
    <row r="2983" spans="1:2" x14ac:dyDescent="0.25">
      <c r="A2983" s="2" t="s">
        <v>2355</v>
      </c>
      <c r="B2983" s="2">
        <v>8.1</v>
      </c>
    </row>
    <row r="2984" spans="1:2" x14ac:dyDescent="0.25">
      <c r="A2984" s="2" t="s">
        <v>8441</v>
      </c>
      <c r="B2984" s="2">
        <v>6.3</v>
      </c>
    </row>
    <row r="2985" spans="1:2" x14ac:dyDescent="0.25">
      <c r="A2985" s="2" t="s">
        <v>3734</v>
      </c>
      <c r="B2985" s="2">
        <v>5.0999999999999996</v>
      </c>
    </row>
    <row r="2986" spans="1:2" x14ac:dyDescent="0.25">
      <c r="A2986" s="2" t="s">
        <v>8444</v>
      </c>
      <c r="B2986" s="2">
        <v>6.8</v>
      </c>
    </row>
    <row r="2987" spans="1:2" x14ac:dyDescent="0.25">
      <c r="A2987" s="2" t="s">
        <v>8448</v>
      </c>
      <c r="B2987" s="2">
        <v>5.3</v>
      </c>
    </row>
    <row r="2988" spans="1:2" x14ac:dyDescent="0.25">
      <c r="A2988" s="2" t="s">
        <v>5810</v>
      </c>
      <c r="B2988" s="2">
        <v>7.3</v>
      </c>
    </row>
    <row r="2989" spans="1:2" x14ac:dyDescent="0.25">
      <c r="A2989" s="2" t="s">
        <v>8451</v>
      </c>
      <c r="B2989" s="2">
        <v>7.3</v>
      </c>
    </row>
    <row r="2990" spans="1:2" x14ac:dyDescent="0.25">
      <c r="A2990" s="2" t="s">
        <v>745</v>
      </c>
      <c r="B2990" s="2">
        <v>7.1</v>
      </c>
    </row>
    <row r="2991" spans="1:2" x14ac:dyDescent="0.25">
      <c r="A2991" s="2" t="s">
        <v>58</v>
      </c>
      <c r="B2991" s="2">
        <v>7.6</v>
      </c>
    </row>
    <row r="2992" spans="1:2" x14ac:dyDescent="0.25">
      <c r="A2992" s="2" t="s">
        <v>8456</v>
      </c>
      <c r="B2992" s="2">
        <v>5.3</v>
      </c>
    </row>
    <row r="2993" spans="1:2" x14ac:dyDescent="0.25">
      <c r="A2993" s="2" t="s">
        <v>4609</v>
      </c>
      <c r="B2993" s="2">
        <v>7.8</v>
      </c>
    </row>
    <row r="2994" spans="1:2" x14ac:dyDescent="0.25">
      <c r="A2994" s="2" t="s">
        <v>8461</v>
      </c>
      <c r="B2994" s="2">
        <v>7.7</v>
      </c>
    </row>
    <row r="2995" spans="1:2" x14ac:dyDescent="0.25">
      <c r="A2995" s="2" t="s">
        <v>6653</v>
      </c>
      <c r="B2995" s="2">
        <v>7.7</v>
      </c>
    </row>
    <row r="2996" spans="1:2" x14ac:dyDescent="0.25">
      <c r="A2996" s="2" t="s">
        <v>7993</v>
      </c>
      <c r="B2996" s="2">
        <v>5.4</v>
      </c>
    </row>
    <row r="2997" spans="1:2" x14ac:dyDescent="0.25">
      <c r="A2997" s="2" t="s">
        <v>6090</v>
      </c>
      <c r="B2997" s="2">
        <v>6.2</v>
      </c>
    </row>
    <row r="2998" spans="1:2" x14ac:dyDescent="0.25">
      <c r="A2998" s="2" t="s">
        <v>4317</v>
      </c>
      <c r="B2998" s="2">
        <v>7.4</v>
      </c>
    </row>
    <row r="2999" spans="1:2" x14ac:dyDescent="0.25">
      <c r="A2999" s="2" t="s">
        <v>991</v>
      </c>
      <c r="B2999" s="2">
        <v>6.2</v>
      </c>
    </row>
    <row r="3000" spans="1:2" x14ac:dyDescent="0.25">
      <c r="A3000" s="2" t="s">
        <v>8472</v>
      </c>
      <c r="B3000" s="2">
        <v>5.0999999999999996</v>
      </c>
    </row>
    <row r="3001" spans="1:2" x14ac:dyDescent="0.25">
      <c r="A3001" s="2" t="s">
        <v>8476</v>
      </c>
      <c r="B3001" s="2">
        <v>6.9</v>
      </c>
    </row>
    <row r="3002" spans="1:2" x14ac:dyDescent="0.25">
      <c r="A3002" s="2" t="s">
        <v>8479</v>
      </c>
      <c r="B3002" s="2">
        <v>6.3</v>
      </c>
    </row>
    <row r="3003" spans="1:2" x14ac:dyDescent="0.25">
      <c r="A3003" s="2" t="s">
        <v>8481</v>
      </c>
      <c r="B3003" s="2">
        <v>6.8</v>
      </c>
    </row>
    <row r="3004" spans="1:2" x14ac:dyDescent="0.25">
      <c r="A3004" s="2" t="s">
        <v>4473</v>
      </c>
      <c r="B3004" s="2">
        <v>7.4</v>
      </c>
    </row>
    <row r="3005" spans="1:2" x14ac:dyDescent="0.25">
      <c r="A3005" s="2" t="s">
        <v>6201</v>
      </c>
      <c r="B3005" s="2">
        <v>5.7</v>
      </c>
    </row>
    <row r="3006" spans="1:2" x14ac:dyDescent="0.25">
      <c r="A3006" s="2" t="s">
        <v>8488</v>
      </c>
      <c r="B3006" s="2">
        <v>5.8</v>
      </c>
    </row>
    <row r="3007" spans="1:2" x14ac:dyDescent="0.25">
      <c r="A3007" s="2" t="s">
        <v>8491</v>
      </c>
      <c r="B3007" s="2">
        <v>6.2</v>
      </c>
    </row>
    <row r="3008" spans="1:2" x14ac:dyDescent="0.25">
      <c r="A3008" s="2" t="s">
        <v>8495</v>
      </c>
      <c r="B3008" s="2">
        <v>4.3</v>
      </c>
    </row>
    <row r="3009" spans="1:2" x14ac:dyDescent="0.25">
      <c r="A3009" s="2" t="s">
        <v>8499</v>
      </c>
      <c r="B3009" s="2">
        <v>6.4</v>
      </c>
    </row>
    <row r="3010" spans="1:2" x14ac:dyDescent="0.25">
      <c r="A3010" s="2" t="s">
        <v>8504</v>
      </c>
      <c r="B3010" s="2">
        <v>6</v>
      </c>
    </row>
    <row r="3011" spans="1:2" x14ac:dyDescent="0.25">
      <c r="A3011" s="2" t="s">
        <v>3669</v>
      </c>
      <c r="B3011" s="2">
        <v>6.9</v>
      </c>
    </row>
    <row r="3012" spans="1:2" x14ac:dyDescent="0.25">
      <c r="A3012" s="2" t="s">
        <v>8510</v>
      </c>
      <c r="B3012" s="2">
        <v>5.5</v>
      </c>
    </row>
    <row r="3013" spans="1:2" x14ac:dyDescent="0.25">
      <c r="A3013" s="2" t="s">
        <v>8513</v>
      </c>
      <c r="B3013" s="2">
        <v>5.4</v>
      </c>
    </row>
    <row r="3014" spans="1:2" x14ac:dyDescent="0.25">
      <c r="A3014" s="2" t="s">
        <v>2355</v>
      </c>
      <c r="B3014" s="2">
        <v>8.3000000000000007</v>
      </c>
    </row>
    <row r="3015" spans="1:2" x14ac:dyDescent="0.25">
      <c r="A3015" s="2" t="s">
        <v>270</v>
      </c>
      <c r="B3015" s="2">
        <v>7.9</v>
      </c>
    </row>
    <row r="3016" spans="1:2" x14ac:dyDescent="0.25">
      <c r="A3016" s="2" t="s">
        <v>8523</v>
      </c>
      <c r="B3016" s="2">
        <v>6.5</v>
      </c>
    </row>
    <row r="3017" spans="1:2" x14ac:dyDescent="0.25">
      <c r="A3017" s="2" t="s">
        <v>8525</v>
      </c>
      <c r="B3017" s="2">
        <v>6.3</v>
      </c>
    </row>
    <row r="3018" spans="1:2" x14ac:dyDescent="0.25">
      <c r="A3018" s="2" t="s">
        <v>8528</v>
      </c>
      <c r="B3018" s="2">
        <v>6.4</v>
      </c>
    </row>
    <row r="3019" spans="1:2" x14ac:dyDescent="0.25">
      <c r="A3019" s="2" t="s">
        <v>8531</v>
      </c>
      <c r="B3019" s="2">
        <v>5.3</v>
      </c>
    </row>
    <row r="3020" spans="1:2" x14ac:dyDescent="0.25">
      <c r="A3020" s="2" t="s">
        <v>7934</v>
      </c>
      <c r="B3020" s="2">
        <v>5.8</v>
      </c>
    </row>
    <row r="3021" spans="1:2" x14ac:dyDescent="0.25">
      <c r="A3021" s="2" t="s">
        <v>8539</v>
      </c>
      <c r="B3021" s="2">
        <v>6.6</v>
      </c>
    </row>
    <row r="3022" spans="1:2" x14ac:dyDescent="0.25">
      <c r="A3022" s="2" t="s">
        <v>8542</v>
      </c>
      <c r="B3022" s="2">
        <v>7.4</v>
      </c>
    </row>
    <row r="3023" spans="1:2" x14ac:dyDescent="0.25">
      <c r="A3023" s="2" t="s">
        <v>3705</v>
      </c>
      <c r="B3023" s="2">
        <v>8.3000000000000007</v>
      </c>
    </row>
    <row r="3024" spans="1:2" x14ac:dyDescent="0.25">
      <c r="A3024" s="2" t="s">
        <v>8548</v>
      </c>
      <c r="B3024" s="2">
        <v>5.3</v>
      </c>
    </row>
    <row r="3025" spans="1:2" x14ac:dyDescent="0.25">
      <c r="A3025" s="2" t="s">
        <v>8551</v>
      </c>
      <c r="B3025" s="2">
        <v>6.2</v>
      </c>
    </row>
    <row r="3026" spans="1:2" x14ac:dyDescent="0.25">
      <c r="A3026" s="2" t="s">
        <v>1735</v>
      </c>
      <c r="B3026" s="2">
        <v>6.9</v>
      </c>
    </row>
    <row r="3027" spans="1:2" x14ac:dyDescent="0.25">
      <c r="A3027" s="2" t="s">
        <v>780</v>
      </c>
      <c r="B3027" s="2">
        <v>5.9</v>
      </c>
    </row>
    <row r="3028" spans="1:2" x14ac:dyDescent="0.25">
      <c r="A3028" s="2" t="s">
        <v>8557</v>
      </c>
      <c r="B3028" s="2">
        <v>6.1</v>
      </c>
    </row>
    <row r="3029" spans="1:2" x14ac:dyDescent="0.25">
      <c r="A3029" s="2" t="s">
        <v>7295</v>
      </c>
      <c r="B3029" s="2">
        <v>5.8</v>
      </c>
    </row>
    <row r="3030" spans="1:2" x14ac:dyDescent="0.25">
      <c r="A3030" s="2" t="s">
        <v>4269</v>
      </c>
      <c r="B3030" s="2">
        <v>7.3</v>
      </c>
    </row>
    <row r="3031" spans="1:2" x14ac:dyDescent="0.25">
      <c r="A3031" s="2" t="s">
        <v>8551</v>
      </c>
      <c r="B3031" s="2">
        <v>5.9</v>
      </c>
    </row>
    <row r="3032" spans="1:2" x14ac:dyDescent="0.25">
      <c r="A3032" s="2" t="s">
        <v>4162</v>
      </c>
      <c r="B3032" s="2">
        <v>5.5</v>
      </c>
    </row>
    <row r="3033" spans="1:2" x14ac:dyDescent="0.25">
      <c r="A3033" s="2" t="s">
        <v>5653</v>
      </c>
      <c r="B3033" s="2">
        <v>5</v>
      </c>
    </row>
    <row r="3034" spans="1:2" x14ac:dyDescent="0.25">
      <c r="A3034" s="2" t="s">
        <v>336</v>
      </c>
      <c r="B3034" s="2">
        <v>7</v>
      </c>
    </row>
    <row r="3035" spans="1:2" x14ac:dyDescent="0.25">
      <c r="A3035" s="2" t="s">
        <v>8564</v>
      </c>
      <c r="B3035" s="2">
        <v>7.8</v>
      </c>
    </row>
    <row r="3036" spans="1:2" x14ac:dyDescent="0.25">
      <c r="A3036" s="2" t="s">
        <v>2781</v>
      </c>
      <c r="B3036" s="2">
        <v>6.4</v>
      </c>
    </row>
    <row r="3037" spans="1:2" x14ac:dyDescent="0.25">
      <c r="A3037" s="2" t="s">
        <v>6368</v>
      </c>
      <c r="B3037" s="2">
        <v>5.9</v>
      </c>
    </row>
    <row r="3038" spans="1:2" x14ac:dyDescent="0.25">
      <c r="A3038" s="2" t="s">
        <v>1419</v>
      </c>
      <c r="B3038" s="2">
        <v>7</v>
      </c>
    </row>
    <row r="3039" spans="1:2" x14ac:dyDescent="0.25">
      <c r="A3039" s="2" t="s">
        <v>5701</v>
      </c>
      <c r="B3039" s="2">
        <v>6.1</v>
      </c>
    </row>
    <row r="3040" spans="1:2" x14ac:dyDescent="0.25">
      <c r="A3040" s="2" t="s">
        <v>2781</v>
      </c>
      <c r="B3040" s="2">
        <v>6.9</v>
      </c>
    </row>
    <row r="3041" spans="1:2" x14ac:dyDescent="0.25">
      <c r="A3041" s="2" t="s">
        <v>8578</v>
      </c>
      <c r="B3041" s="2">
        <v>7.5</v>
      </c>
    </row>
    <row r="3042" spans="1:2" x14ac:dyDescent="0.25">
      <c r="A3042" s="2" t="s">
        <v>2838</v>
      </c>
      <c r="B3042" s="2">
        <v>7.3</v>
      </c>
    </row>
    <row r="3043" spans="1:2" x14ac:dyDescent="0.25">
      <c r="A3043" s="2" t="s">
        <v>8584</v>
      </c>
      <c r="B3043" s="2">
        <v>6.5</v>
      </c>
    </row>
    <row r="3044" spans="1:2" x14ac:dyDescent="0.25">
      <c r="A3044" s="2" t="s">
        <v>576</v>
      </c>
      <c r="B3044" s="2">
        <v>6.2</v>
      </c>
    </row>
    <row r="3045" spans="1:2" x14ac:dyDescent="0.25">
      <c r="A3045" s="2" t="s">
        <v>7562</v>
      </c>
      <c r="B3045" s="2">
        <v>6.7</v>
      </c>
    </row>
    <row r="3046" spans="1:2" x14ac:dyDescent="0.25">
      <c r="A3046" s="2" t="s">
        <v>6462</v>
      </c>
      <c r="B3046" s="2">
        <v>6</v>
      </c>
    </row>
    <row r="3047" spans="1:2" x14ac:dyDescent="0.25">
      <c r="A3047" s="2" t="s">
        <v>8172</v>
      </c>
      <c r="B3047" s="2">
        <v>6.3</v>
      </c>
    </row>
    <row r="3048" spans="1:2" x14ac:dyDescent="0.25">
      <c r="A3048" s="2" t="s">
        <v>8596</v>
      </c>
      <c r="B3048" s="2">
        <v>5.8</v>
      </c>
    </row>
    <row r="3049" spans="1:2" x14ac:dyDescent="0.25">
      <c r="A3049" s="2" t="s">
        <v>8553</v>
      </c>
      <c r="B3049" s="2">
        <v>6.1</v>
      </c>
    </row>
    <row r="3050" spans="1:2" x14ac:dyDescent="0.25">
      <c r="A3050" s="2" t="s">
        <v>8600</v>
      </c>
      <c r="B3050" s="2">
        <v>6.9</v>
      </c>
    </row>
    <row r="3051" spans="1:2" x14ac:dyDescent="0.25">
      <c r="A3051" s="2" t="s">
        <v>857</v>
      </c>
      <c r="B3051" s="2">
        <v>8.3000000000000007</v>
      </c>
    </row>
    <row r="3052" spans="1:2" x14ac:dyDescent="0.25">
      <c r="A3052" s="2" t="s">
        <v>5075</v>
      </c>
      <c r="B3052" s="2">
        <v>5.4</v>
      </c>
    </row>
    <row r="3053" spans="1:2" x14ac:dyDescent="0.25">
      <c r="A3053" s="2" t="s">
        <v>8607</v>
      </c>
      <c r="B3053" s="2">
        <v>6.7</v>
      </c>
    </row>
    <row r="3054" spans="1:2" x14ac:dyDescent="0.25">
      <c r="A3054" s="2" t="s">
        <v>4330</v>
      </c>
      <c r="B3054" s="2">
        <v>7.4</v>
      </c>
    </row>
    <row r="3055" spans="1:2" x14ac:dyDescent="0.25">
      <c r="A3055" s="2" t="s">
        <v>8610</v>
      </c>
      <c r="B3055" s="2">
        <v>5.6</v>
      </c>
    </row>
    <row r="3056" spans="1:2" x14ac:dyDescent="0.25">
      <c r="A3056" s="2" t="s">
        <v>1826</v>
      </c>
      <c r="B3056" s="2">
        <v>6.5</v>
      </c>
    </row>
    <row r="3057" spans="1:2" x14ac:dyDescent="0.25">
      <c r="A3057" s="2" t="s">
        <v>7192</v>
      </c>
      <c r="B3057" s="2">
        <v>6.5</v>
      </c>
    </row>
    <row r="3058" spans="1:2" x14ac:dyDescent="0.25">
      <c r="A3058" s="2" t="s">
        <v>2447</v>
      </c>
      <c r="B3058" s="2">
        <v>5.8</v>
      </c>
    </row>
    <row r="3059" spans="1:2" x14ac:dyDescent="0.25">
      <c r="A3059" s="2" t="s">
        <v>5658</v>
      </c>
      <c r="B3059" s="2">
        <v>5</v>
      </c>
    </row>
    <row r="3060" spans="1:2" x14ac:dyDescent="0.25">
      <c r="A3060" s="2" t="s">
        <v>8619</v>
      </c>
      <c r="B3060" s="2">
        <v>5.5</v>
      </c>
    </row>
    <row r="3061" spans="1:2" x14ac:dyDescent="0.25">
      <c r="A3061" s="2" t="s">
        <v>6168</v>
      </c>
      <c r="B3061" s="2">
        <v>6.5</v>
      </c>
    </row>
    <row r="3062" spans="1:2" x14ac:dyDescent="0.25">
      <c r="A3062" s="2" t="s">
        <v>3020</v>
      </c>
      <c r="B3062" s="2">
        <v>7.2</v>
      </c>
    </row>
    <row r="3063" spans="1:2" x14ac:dyDescent="0.25">
      <c r="A3063" s="2" t="s">
        <v>8624</v>
      </c>
      <c r="B3063" s="2">
        <v>7.3</v>
      </c>
    </row>
    <row r="3064" spans="1:2" x14ac:dyDescent="0.25">
      <c r="A3064" s="2" t="s">
        <v>3327</v>
      </c>
      <c r="B3064" s="2">
        <v>7.2</v>
      </c>
    </row>
    <row r="3065" spans="1:2" x14ac:dyDescent="0.25">
      <c r="A3065" s="2" t="s">
        <v>8629</v>
      </c>
      <c r="B3065" s="2">
        <v>5.2</v>
      </c>
    </row>
    <row r="3066" spans="1:2" x14ac:dyDescent="0.25">
      <c r="A3066" s="2" t="s">
        <v>8633</v>
      </c>
      <c r="B3066" s="2">
        <v>5.7</v>
      </c>
    </row>
    <row r="3067" spans="1:2" x14ac:dyDescent="0.25">
      <c r="A3067" s="2" t="s">
        <v>7793</v>
      </c>
      <c r="B3067" s="2">
        <v>4.7</v>
      </c>
    </row>
    <row r="3068" spans="1:2" x14ac:dyDescent="0.25">
      <c r="A3068" s="2" t="s">
        <v>8637</v>
      </c>
      <c r="B3068" s="2">
        <v>5.9</v>
      </c>
    </row>
    <row r="3069" spans="1:2" x14ac:dyDescent="0.25">
      <c r="A3069" s="2" t="s">
        <v>6852</v>
      </c>
      <c r="B3069" s="2">
        <v>6.8</v>
      </c>
    </row>
    <row r="3070" spans="1:2" x14ac:dyDescent="0.25">
      <c r="A3070" s="2" t="s">
        <v>8640</v>
      </c>
      <c r="B3070" s="2">
        <v>5.9</v>
      </c>
    </row>
    <row r="3071" spans="1:2" x14ac:dyDescent="0.25">
      <c r="A3071" s="2" t="s">
        <v>8642</v>
      </c>
      <c r="B3071" s="2">
        <v>5.3</v>
      </c>
    </row>
    <row r="3072" spans="1:2" x14ac:dyDescent="0.25">
      <c r="A3072" s="2" t="s">
        <v>4130</v>
      </c>
      <c r="B3072" s="2">
        <v>6</v>
      </c>
    </row>
    <row r="3073" spans="1:2" x14ac:dyDescent="0.25">
      <c r="A3073" s="2" t="s">
        <v>3316</v>
      </c>
      <c r="B3073" s="2">
        <v>7.7</v>
      </c>
    </row>
    <row r="3074" spans="1:2" x14ac:dyDescent="0.25">
      <c r="A3074" s="2" t="s">
        <v>3977</v>
      </c>
      <c r="B3074" s="2">
        <v>4.4000000000000004</v>
      </c>
    </row>
    <row r="3075" spans="1:2" x14ac:dyDescent="0.25">
      <c r="A3075" s="2" t="s">
        <v>2838</v>
      </c>
      <c r="B3075" s="2">
        <v>6.6</v>
      </c>
    </row>
    <row r="3076" spans="1:2" x14ac:dyDescent="0.25">
      <c r="A3076" s="2" t="s">
        <v>8652</v>
      </c>
      <c r="B3076" s="2">
        <v>6.7</v>
      </c>
    </row>
    <row r="3077" spans="1:2" x14ac:dyDescent="0.25">
      <c r="A3077" s="2" t="s">
        <v>6785</v>
      </c>
      <c r="B3077" s="2">
        <v>5.5</v>
      </c>
    </row>
    <row r="3078" spans="1:2" x14ac:dyDescent="0.25">
      <c r="A3078" s="2" t="s">
        <v>3144</v>
      </c>
      <c r="B3078" s="2">
        <v>6.5</v>
      </c>
    </row>
    <row r="3079" spans="1:2" x14ac:dyDescent="0.25">
      <c r="A3079" s="2" t="s">
        <v>3094</v>
      </c>
      <c r="B3079" s="2">
        <v>6.2</v>
      </c>
    </row>
    <row r="3080" spans="1:2" x14ac:dyDescent="0.25">
      <c r="A3080" s="2" t="s">
        <v>1242</v>
      </c>
      <c r="B3080" s="2">
        <v>7.1</v>
      </c>
    </row>
    <row r="3081" spans="1:2" x14ac:dyDescent="0.25">
      <c r="A3081" s="2" t="s">
        <v>8663</v>
      </c>
      <c r="B3081" s="2">
        <v>6.1</v>
      </c>
    </row>
    <row r="3082" spans="1:2" x14ac:dyDescent="0.25">
      <c r="A3082" s="2" t="s">
        <v>2728</v>
      </c>
      <c r="B3082" s="2">
        <v>7.1</v>
      </c>
    </row>
    <row r="3083" spans="1:2" x14ac:dyDescent="0.25">
      <c r="A3083" s="2" t="s">
        <v>7594</v>
      </c>
      <c r="B3083" s="2">
        <v>6</v>
      </c>
    </row>
    <row r="3084" spans="1:2" x14ac:dyDescent="0.25">
      <c r="A3084" s="2" t="s">
        <v>7027</v>
      </c>
      <c r="B3084" s="2">
        <v>7.4</v>
      </c>
    </row>
    <row r="3085" spans="1:2" x14ac:dyDescent="0.25">
      <c r="A3085" s="2" t="s">
        <v>8671</v>
      </c>
      <c r="B3085" s="2">
        <v>5.9</v>
      </c>
    </row>
    <row r="3086" spans="1:2" x14ac:dyDescent="0.25">
      <c r="A3086" s="2" t="s">
        <v>8674</v>
      </c>
      <c r="B3086" s="2">
        <v>4.0999999999999996</v>
      </c>
    </row>
    <row r="3087" spans="1:2" x14ac:dyDescent="0.25">
      <c r="A3087" s="2" t="s">
        <v>8679</v>
      </c>
      <c r="B3087" s="2">
        <v>5.8</v>
      </c>
    </row>
    <row r="3088" spans="1:2" x14ac:dyDescent="0.25">
      <c r="A3088" s="2" t="s">
        <v>8681</v>
      </c>
      <c r="B3088" s="2">
        <v>5.9</v>
      </c>
    </row>
    <row r="3089" spans="1:2" x14ac:dyDescent="0.25">
      <c r="A3089" s="2" t="s">
        <v>8451</v>
      </c>
      <c r="B3089" s="2">
        <v>7</v>
      </c>
    </row>
    <row r="3090" spans="1:2" x14ac:dyDescent="0.25">
      <c r="A3090" s="2" t="s">
        <v>4170</v>
      </c>
      <c r="B3090" s="2">
        <v>6.8</v>
      </c>
    </row>
    <row r="3091" spans="1:2" x14ac:dyDescent="0.25">
      <c r="A3091" s="2" t="s">
        <v>8685</v>
      </c>
      <c r="B3091" s="2">
        <v>7.4</v>
      </c>
    </row>
    <row r="3092" spans="1:2" x14ac:dyDescent="0.25">
      <c r="A3092" s="2" t="s">
        <v>8687</v>
      </c>
      <c r="B3092" s="2">
        <v>7.1</v>
      </c>
    </row>
    <row r="3093" spans="1:2" x14ac:dyDescent="0.25">
      <c r="A3093" s="2" t="s">
        <v>8689</v>
      </c>
      <c r="B3093" s="2">
        <v>7</v>
      </c>
    </row>
    <row r="3094" spans="1:2" x14ac:dyDescent="0.25">
      <c r="A3094" s="2" t="s">
        <v>4552</v>
      </c>
      <c r="B3094" s="2">
        <v>5.8</v>
      </c>
    </row>
    <row r="3095" spans="1:2" x14ac:dyDescent="0.25">
      <c r="A3095" s="2" t="s">
        <v>8146</v>
      </c>
      <c r="B3095" s="2">
        <v>7.8</v>
      </c>
    </row>
    <row r="3096" spans="1:2" x14ac:dyDescent="0.25">
      <c r="A3096" s="2" t="s">
        <v>8696</v>
      </c>
      <c r="B3096" s="2">
        <v>6.5</v>
      </c>
    </row>
    <row r="3097" spans="1:2" x14ac:dyDescent="0.25">
      <c r="A3097" s="2" t="s">
        <v>179</v>
      </c>
      <c r="B3097" s="2">
        <v>7</v>
      </c>
    </row>
    <row r="3098" spans="1:2" x14ac:dyDescent="0.25">
      <c r="A3098" s="2" t="s">
        <v>159</v>
      </c>
      <c r="B3098" s="2">
        <v>6.3</v>
      </c>
    </row>
    <row r="3099" spans="1:2" x14ac:dyDescent="0.25">
      <c r="A3099" s="2" t="s">
        <v>7236</v>
      </c>
      <c r="B3099" s="2">
        <v>5.3</v>
      </c>
    </row>
    <row r="3100" spans="1:2" x14ac:dyDescent="0.25">
      <c r="A3100" s="2" t="s">
        <v>1463</v>
      </c>
      <c r="B3100" s="2">
        <v>6.8</v>
      </c>
    </row>
    <row r="3101" spans="1:2" x14ac:dyDescent="0.25">
      <c r="A3101" s="2" t="s">
        <v>5839</v>
      </c>
      <c r="B3101" s="2">
        <v>5.5</v>
      </c>
    </row>
    <row r="3102" spans="1:2" x14ac:dyDescent="0.25">
      <c r="A3102" s="2" t="s">
        <v>3470</v>
      </c>
      <c r="B3102" s="2">
        <v>7.4</v>
      </c>
    </row>
    <row r="3103" spans="1:2" x14ac:dyDescent="0.25">
      <c r="A3103" s="2" t="s">
        <v>5238</v>
      </c>
      <c r="B3103" s="2">
        <v>4.3</v>
      </c>
    </row>
    <row r="3104" spans="1:2" x14ac:dyDescent="0.25">
      <c r="A3104" s="2" t="s">
        <v>1185</v>
      </c>
      <c r="B3104" s="2">
        <v>6</v>
      </c>
    </row>
    <row r="3105" spans="1:2" x14ac:dyDescent="0.25">
      <c r="A3105" s="2" t="s">
        <v>8708</v>
      </c>
      <c r="B3105" s="2">
        <v>5.2</v>
      </c>
    </row>
    <row r="3106" spans="1:2" x14ac:dyDescent="0.25">
      <c r="A3106" s="2" t="s">
        <v>8710</v>
      </c>
      <c r="B3106" s="2">
        <v>6.7</v>
      </c>
    </row>
    <row r="3107" spans="1:2" x14ac:dyDescent="0.25">
      <c r="A3107" s="2" t="s">
        <v>5339</v>
      </c>
      <c r="B3107" s="2">
        <v>6.3</v>
      </c>
    </row>
    <row r="3108" spans="1:2" x14ac:dyDescent="0.25">
      <c r="A3108" s="2" t="s">
        <v>4670</v>
      </c>
      <c r="B3108" s="2">
        <v>8.6</v>
      </c>
    </row>
    <row r="3109" spans="1:2" x14ac:dyDescent="0.25">
      <c r="A3109" s="2" t="s">
        <v>8717</v>
      </c>
      <c r="B3109" s="2">
        <v>6.1</v>
      </c>
    </row>
    <row r="3110" spans="1:2" x14ac:dyDescent="0.25">
      <c r="A3110" s="2" t="s">
        <v>8721</v>
      </c>
      <c r="B3110" s="2">
        <v>5.8</v>
      </c>
    </row>
    <row r="3111" spans="1:2" x14ac:dyDescent="0.25">
      <c r="A3111" s="2" t="s">
        <v>8723</v>
      </c>
      <c r="B3111" s="2">
        <v>7.7</v>
      </c>
    </row>
    <row r="3112" spans="1:2" x14ac:dyDescent="0.25">
      <c r="A3112" s="2" t="s">
        <v>3603</v>
      </c>
      <c r="B3112" s="2">
        <v>8</v>
      </c>
    </row>
    <row r="3113" spans="1:2" x14ac:dyDescent="0.25">
      <c r="A3113" s="2" t="s">
        <v>8730</v>
      </c>
      <c r="B3113" s="2">
        <v>5.6</v>
      </c>
    </row>
    <row r="3114" spans="1:2" x14ac:dyDescent="0.25">
      <c r="A3114" s="2" t="s">
        <v>8733</v>
      </c>
      <c r="B3114" s="2">
        <v>6.7</v>
      </c>
    </row>
    <row r="3115" spans="1:2" x14ac:dyDescent="0.25">
      <c r="A3115" s="2" t="s">
        <v>8735</v>
      </c>
      <c r="B3115" s="2">
        <v>6.6</v>
      </c>
    </row>
    <row r="3116" spans="1:2" x14ac:dyDescent="0.25">
      <c r="A3116" s="2" t="s">
        <v>8739</v>
      </c>
      <c r="B3116" s="2">
        <v>4.2</v>
      </c>
    </row>
    <row r="3117" spans="1:2" x14ac:dyDescent="0.25">
      <c r="A3117" s="2" t="s">
        <v>6506</v>
      </c>
      <c r="B3117" s="2">
        <v>6.6</v>
      </c>
    </row>
    <row r="3118" spans="1:2" x14ac:dyDescent="0.25">
      <c r="A3118" s="2" t="s">
        <v>8743</v>
      </c>
      <c r="B3118" s="2">
        <v>4.0999999999999996</v>
      </c>
    </row>
    <row r="3119" spans="1:2" x14ac:dyDescent="0.25">
      <c r="A3119" s="2" t="s">
        <v>5937</v>
      </c>
      <c r="B3119" s="2">
        <v>7.3</v>
      </c>
    </row>
    <row r="3120" spans="1:2" x14ac:dyDescent="0.25">
      <c r="A3120" s="2" t="s">
        <v>8749</v>
      </c>
      <c r="B3120" s="2">
        <v>7.1</v>
      </c>
    </row>
    <row r="3121" spans="1:2" x14ac:dyDescent="0.25">
      <c r="A3121" s="2" t="s">
        <v>8751</v>
      </c>
      <c r="B3121" s="2">
        <v>6.5</v>
      </c>
    </row>
    <row r="3122" spans="1:2" x14ac:dyDescent="0.25">
      <c r="A3122" s="2" t="s">
        <v>8754</v>
      </c>
      <c r="B3122" s="2">
        <v>7</v>
      </c>
    </row>
    <row r="3123" spans="1:2" x14ac:dyDescent="0.25">
      <c r="A3123" s="2" t="s">
        <v>8759</v>
      </c>
      <c r="B3123" s="2">
        <v>5.5</v>
      </c>
    </row>
    <row r="3124" spans="1:2" x14ac:dyDescent="0.25">
      <c r="A3124" s="2" t="s">
        <v>8761</v>
      </c>
      <c r="B3124" s="2">
        <v>6.6</v>
      </c>
    </row>
    <row r="3125" spans="1:2" x14ac:dyDescent="0.25">
      <c r="A3125" s="2" t="s">
        <v>1005</v>
      </c>
      <c r="B3125" s="2">
        <v>7.1</v>
      </c>
    </row>
    <row r="3126" spans="1:2" x14ac:dyDescent="0.25">
      <c r="A3126" s="2" t="s">
        <v>5089</v>
      </c>
      <c r="B3126" s="2">
        <v>7.9</v>
      </c>
    </row>
    <row r="3127" spans="1:2" x14ac:dyDescent="0.25">
      <c r="A3127" s="2" t="s">
        <v>8766</v>
      </c>
      <c r="B3127" s="2">
        <v>7.1</v>
      </c>
    </row>
    <row r="3128" spans="1:2" x14ac:dyDescent="0.25">
      <c r="A3128" s="2" t="s">
        <v>8768</v>
      </c>
      <c r="B3128" s="2">
        <v>5.6</v>
      </c>
    </row>
    <row r="3129" spans="1:2" x14ac:dyDescent="0.25">
      <c r="A3129" s="2" t="s">
        <v>5701</v>
      </c>
      <c r="B3129" s="2">
        <v>7.3</v>
      </c>
    </row>
    <row r="3130" spans="1:2" x14ac:dyDescent="0.25">
      <c r="A3130" s="2" t="s">
        <v>8773</v>
      </c>
      <c r="B3130" s="2">
        <v>3.3</v>
      </c>
    </row>
    <row r="3131" spans="1:2" x14ac:dyDescent="0.25">
      <c r="A3131" s="2" t="s">
        <v>3144</v>
      </c>
      <c r="B3131" s="2">
        <v>6.5</v>
      </c>
    </row>
    <row r="3132" spans="1:2" x14ac:dyDescent="0.25">
      <c r="A3132" s="2" t="s">
        <v>8777</v>
      </c>
      <c r="B3132" s="2">
        <v>4.8</v>
      </c>
    </row>
    <row r="3133" spans="1:2" x14ac:dyDescent="0.25">
      <c r="A3133" s="2" t="s">
        <v>8168</v>
      </c>
      <c r="B3133" s="2">
        <v>5.2</v>
      </c>
    </row>
    <row r="3134" spans="1:2" x14ac:dyDescent="0.25">
      <c r="A3134" s="2" t="s">
        <v>8783</v>
      </c>
      <c r="B3134" s="2">
        <v>6.3</v>
      </c>
    </row>
    <row r="3135" spans="1:2" x14ac:dyDescent="0.25">
      <c r="A3135" s="2" t="s">
        <v>140</v>
      </c>
      <c r="B3135" s="2">
        <v>7.2</v>
      </c>
    </row>
    <row r="3136" spans="1:2" x14ac:dyDescent="0.25">
      <c r="A3136" s="2" t="s">
        <v>3327</v>
      </c>
      <c r="B3136" s="2">
        <v>6.8</v>
      </c>
    </row>
    <row r="3137" spans="1:2" x14ac:dyDescent="0.25">
      <c r="A3137" s="2" t="s">
        <v>8791</v>
      </c>
      <c r="B3137" s="2">
        <v>5.7</v>
      </c>
    </row>
    <row r="3138" spans="1:2" x14ac:dyDescent="0.25">
      <c r="A3138" s="2" t="s">
        <v>6011</v>
      </c>
      <c r="B3138" s="2">
        <v>7.2</v>
      </c>
    </row>
    <row r="3139" spans="1:2" x14ac:dyDescent="0.25">
      <c r="A3139" s="2" t="s">
        <v>4838</v>
      </c>
      <c r="B3139" s="2">
        <v>6.9</v>
      </c>
    </row>
    <row r="3140" spans="1:2" x14ac:dyDescent="0.25">
      <c r="A3140" s="2" t="s">
        <v>8795</v>
      </c>
      <c r="B3140" s="2">
        <v>6.3</v>
      </c>
    </row>
    <row r="3141" spans="1:2" x14ac:dyDescent="0.25">
      <c r="A3141" s="2" t="s">
        <v>7998</v>
      </c>
      <c r="B3141" s="2">
        <v>6.2</v>
      </c>
    </row>
    <row r="3142" spans="1:2" x14ac:dyDescent="0.25">
      <c r="A3142" s="2" t="s">
        <v>2950</v>
      </c>
      <c r="B3142" s="2">
        <v>6.7</v>
      </c>
    </row>
    <row r="3143" spans="1:2" x14ac:dyDescent="0.25">
      <c r="A3143" s="2" t="s">
        <v>8804</v>
      </c>
      <c r="B3143" s="2">
        <v>6.5</v>
      </c>
    </row>
    <row r="3144" spans="1:2" x14ac:dyDescent="0.25">
      <c r="A3144" s="2" t="s">
        <v>8807</v>
      </c>
      <c r="B3144" s="2">
        <v>7.2</v>
      </c>
    </row>
    <row r="3145" spans="1:2" x14ac:dyDescent="0.25">
      <c r="A3145" s="2" t="s">
        <v>8809</v>
      </c>
      <c r="B3145" s="2">
        <v>5.3</v>
      </c>
    </row>
    <row r="3146" spans="1:2" x14ac:dyDescent="0.25">
      <c r="A3146" s="2" t="s">
        <v>4235</v>
      </c>
      <c r="B3146" s="2">
        <v>6.7</v>
      </c>
    </row>
    <row r="3147" spans="1:2" x14ac:dyDescent="0.25">
      <c r="A3147" s="2" t="s">
        <v>8479</v>
      </c>
      <c r="B3147" s="2">
        <v>6.2</v>
      </c>
    </row>
    <row r="3148" spans="1:2" x14ac:dyDescent="0.25">
      <c r="A3148" s="2" t="s">
        <v>857</v>
      </c>
      <c r="B3148" s="2">
        <v>3.6</v>
      </c>
    </row>
    <row r="3149" spans="1:2" x14ac:dyDescent="0.25">
      <c r="A3149" s="2" t="s">
        <v>8817</v>
      </c>
      <c r="B3149" s="2">
        <v>5.7</v>
      </c>
    </row>
    <row r="3150" spans="1:2" x14ac:dyDescent="0.25">
      <c r="A3150" s="2" t="s">
        <v>6521</v>
      </c>
      <c r="B3150" s="2">
        <v>7.3</v>
      </c>
    </row>
    <row r="3151" spans="1:2" x14ac:dyDescent="0.25">
      <c r="A3151" s="2" t="s">
        <v>8100</v>
      </c>
      <c r="B3151" s="2">
        <v>5</v>
      </c>
    </row>
    <row r="3152" spans="1:2" x14ac:dyDescent="0.25">
      <c r="A3152" s="2" t="s">
        <v>8825</v>
      </c>
      <c r="B3152" s="2">
        <v>6.6</v>
      </c>
    </row>
    <row r="3153" spans="1:2" x14ac:dyDescent="0.25">
      <c r="A3153" s="2" t="s">
        <v>3108</v>
      </c>
      <c r="B3153" s="2">
        <v>6.6</v>
      </c>
    </row>
    <row r="3154" spans="1:2" x14ac:dyDescent="0.25">
      <c r="A3154" s="2" t="s">
        <v>8832</v>
      </c>
      <c r="B3154" s="2">
        <v>6.8</v>
      </c>
    </row>
    <row r="3155" spans="1:2" x14ac:dyDescent="0.25">
      <c r="A3155" s="2" t="s">
        <v>8836</v>
      </c>
      <c r="B3155" s="2">
        <v>6.2</v>
      </c>
    </row>
    <row r="3156" spans="1:2" x14ac:dyDescent="0.25">
      <c r="A3156" s="2" t="s">
        <v>8839</v>
      </c>
      <c r="B3156" s="2">
        <v>7.3</v>
      </c>
    </row>
    <row r="3157" spans="1:2" x14ac:dyDescent="0.25">
      <c r="A3157" s="2" t="s">
        <v>8843</v>
      </c>
      <c r="B3157" s="2">
        <v>6.2</v>
      </c>
    </row>
    <row r="3158" spans="1:2" x14ac:dyDescent="0.25">
      <c r="A3158" s="2" t="s">
        <v>8847</v>
      </c>
      <c r="B3158" s="2">
        <v>6.9</v>
      </c>
    </row>
    <row r="3159" spans="1:2" x14ac:dyDescent="0.25">
      <c r="A3159" s="2" t="s">
        <v>8347</v>
      </c>
      <c r="B3159" s="2">
        <v>6.6</v>
      </c>
    </row>
    <row r="3160" spans="1:2" x14ac:dyDescent="0.25">
      <c r="A3160" s="2" t="s">
        <v>8256</v>
      </c>
      <c r="B3160" s="2">
        <v>6.3</v>
      </c>
    </row>
    <row r="3161" spans="1:2" x14ac:dyDescent="0.25">
      <c r="A3161" s="2" t="s">
        <v>8853</v>
      </c>
      <c r="B3161" s="2">
        <v>7</v>
      </c>
    </row>
    <row r="3162" spans="1:2" x14ac:dyDescent="0.25">
      <c r="A3162" s="2" t="s">
        <v>8856</v>
      </c>
      <c r="B3162" s="2">
        <v>3.3</v>
      </c>
    </row>
    <row r="3163" spans="1:2" x14ac:dyDescent="0.25">
      <c r="A3163" s="2" t="s">
        <v>4281</v>
      </c>
      <c r="B3163" s="2">
        <v>6.7</v>
      </c>
    </row>
    <row r="3164" spans="1:2" x14ac:dyDescent="0.25">
      <c r="A3164" s="2" t="s">
        <v>8860</v>
      </c>
      <c r="B3164" s="2">
        <v>6.2</v>
      </c>
    </row>
    <row r="3165" spans="1:2" x14ac:dyDescent="0.25">
      <c r="A3165" s="2" t="s">
        <v>5181</v>
      </c>
      <c r="B3165" s="2">
        <v>6.5</v>
      </c>
    </row>
    <row r="3166" spans="1:2" x14ac:dyDescent="0.25">
      <c r="A3166" s="2" t="s">
        <v>8867</v>
      </c>
      <c r="B3166" s="2">
        <v>3.5</v>
      </c>
    </row>
    <row r="3167" spans="1:2" x14ac:dyDescent="0.25">
      <c r="A3167" s="2" t="s">
        <v>8870</v>
      </c>
      <c r="B3167" s="2">
        <v>5.5</v>
      </c>
    </row>
    <row r="3168" spans="1:2" x14ac:dyDescent="0.25">
      <c r="A3168" s="2" t="s">
        <v>8872</v>
      </c>
      <c r="B3168" s="2">
        <v>5.9</v>
      </c>
    </row>
    <row r="3169" spans="1:2" x14ac:dyDescent="0.25">
      <c r="A3169" s="2" t="s">
        <v>8874</v>
      </c>
      <c r="B3169" s="2">
        <v>4.7</v>
      </c>
    </row>
    <row r="3170" spans="1:2" x14ac:dyDescent="0.25">
      <c r="A3170" s="2" t="s">
        <v>8115</v>
      </c>
      <c r="B3170" s="2">
        <v>4.2</v>
      </c>
    </row>
    <row r="3171" spans="1:2" x14ac:dyDescent="0.25">
      <c r="A3171" s="2" t="s">
        <v>8878</v>
      </c>
      <c r="B3171" s="2">
        <v>5.2</v>
      </c>
    </row>
    <row r="3172" spans="1:2" x14ac:dyDescent="0.25">
      <c r="A3172" s="2" t="s">
        <v>8596</v>
      </c>
      <c r="B3172" s="2">
        <v>5.2</v>
      </c>
    </row>
    <row r="3173" spans="1:2" x14ac:dyDescent="0.25">
      <c r="A3173" s="2" t="s">
        <v>8885</v>
      </c>
      <c r="B3173" s="2">
        <v>3.9</v>
      </c>
    </row>
    <row r="3174" spans="1:2" x14ac:dyDescent="0.25">
      <c r="A3174" s="2" t="s">
        <v>8889</v>
      </c>
      <c r="B3174" s="2">
        <v>6.1</v>
      </c>
    </row>
    <row r="3175" spans="1:2" x14ac:dyDescent="0.25">
      <c r="A3175" s="2" t="s">
        <v>8893</v>
      </c>
      <c r="B3175" s="2">
        <v>5.8</v>
      </c>
    </row>
    <row r="3176" spans="1:2" x14ac:dyDescent="0.25">
      <c r="A3176" s="2" t="s">
        <v>8898</v>
      </c>
      <c r="B3176" s="2">
        <v>6.7</v>
      </c>
    </row>
    <row r="3177" spans="1:2" x14ac:dyDescent="0.25">
      <c r="A3177" s="2" t="s">
        <v>3373</v>
      </c>
      <c r="B3177" s="2">
        <v>5.7</v>
      </c>
    </row>
    <row r="3178" spans="1:2" x14ac:dyDescent="0.25">
      <c r="A3178" s="2" t="s">
        <v>8904</v>
      </c>
      <c r="B3178" s="2">
        <v>4.5</v>
      </c>
    </row>
    <row r="3179" spans="1:2" x14ac:dyDescent="0.25">
      <c r="A3179" s="2" t="s">
        <v>8909</v>
      </c>
      <c r="B3179" s="2">
        <v>6.9</v>
      </c>
    </row>
    <row r="3180" spans="1:2" x14ac:dyDescent="0.25">
      <c r="A3180" s="2" t="s">
        <v>8912</v>
      </c>
      <c r="B3180" s="2">
        <v>4.8</v>
      </c>
    </row>
    <row r="3181" spans="1:2" x14ac:dyDescent="0.25">
      <c r="A3181" s="2" t="s">
        <v>8079</v>
      </c>
      <c r="B3181" s="2">
        <v>6.3</v>
      </c>
    </row>
    <row r="3182" spans="1:2" x14ac:dyDescent="0.25">
      <c r="A3182" s="2" t="s">
        <v>8918</v>
      </c>
      <c r="B3182" s="2">
        <v>6.9</v>
      </c>
    </row>
    <row r="3183" spans="1:2" x14ac:dyDescent="0.25">
      <c r="A3183" s="2" t="s">
        <v>8922</v>
      </c>
      <c r="B3183" s="2">
        <v>5.4</v>
      </c>
    </row>
    <row r="3184" spans="1:2" x14ac:dyDescent="0.25">
      <c r="A3184" s="2" t="s">
        <v>2913</v>
      </c>
      <c r="B3184" s="2">
        <v>3.8</v>
      </c>
    </row>
    <row r="3185" spans="1:2" x14ac:dyDescent="0.25">
      <c r="A3185" s="2" t="s">
        <v>8928</v>
      </c>
      <c r="B3185" s="2">
        <v>7</v>
      </c>
    </row>
    <row r="3186" spans="1:2" x14ac:dyDescent="0.25">
      <c r="A3186" s="2" t="s">
        <v>8932</v>
      </c>
      <c r="B3186" s="2">
        <v>5.2</v>
      </c>
    </row>
    <row r="3187" spans="1:2" x14ac:dyDescent="0.25">
      <c r="A3187" s="2" t="s">
        <v>5146</v>
      </c>
      <c r="B3187" s="2">
        <v>7.3</v>
      </c>
    </row>
    <row r="3188" spans="1:2" x14ac:dyDescent="0.25">
      <c r="A3188" s="2" t="s">
        <v>7580</v>
      </c>
      <c r="B3188" s="2">
        <v>4.5999999999999996</v>
      </c>
    </row>
    <row r="3189" spans="1:2" x14ac:dyDescent="0.25">
      <c r="A3189" s="2" t="s">
        <v>8938</v>
      </c>
      <c r="B3189" s="2">
        <v>6.5</v>
      </c>
    </row>
    <row r="3190" spans="1:2" x14ac:dyDescent="0.25">
      <c r="A3190" s="2" t="s">
        <v>3989</v>
      </c>
      <c r="B3190" s="2">
        <v>6.8</v>
      </c>
    </row>
    <row r="3191" spans="1:2" x14ac:dyDescent="0.25">
      <c r="A3191" s="2" t="s">
        <v>8942</v>
      </c>
      <c r="B3191" s="2">
        <v>6.7</v>
      </c>
    </row>
    <row r="3192" spans="1:2" x14ac:dyDescent="0.25">
      <c r="A3192" s="2" t="s">
        <v>2059</v>
      </c>
      <c r="B3192" s="2">
        <v>6.1</v>
      </c>
    </row>
    <row r="3193" spans="1:2" x14ac:dyDescent="0.25">
      <c r="A3193" s="2" t="s">
        <v>8947</v>
      </c>
      <c r="B3193" s="2">
        <v>5.2</v>
      </c>
    </row>
    <row r="3194" spans="1:2" x14ac:dyDescent="0.25">
      <c r="A3194" s="2" t="s">
        <v>4844</v>
      </c>
      <c r="B3194" s="2">
        <v>6.9</v>
      </c>
    </row>
    <row r="3195" spans="1:2" x14ac:dyDescent="0.25">
      <c r="A3195" s="2" t="s">
        <v>8952</v>
      </c>
      <c r="B3195" s="2">
        <v>6</v>
      </c>
    </row>
    <row r="3196" spans="1:2" x14ac:dyDescent="0.25">
      <c r="A3196" s="2" t="s">
        <v>7037</v>
      </c>
      <c r="B3196" s="2">
        <v>7.9</v>
      </c>
    </row>
    <row r="3197" spans="1:2" x14ac:dyDescent="0.25">
      <c r="A3197" s="2" t="s">
        <v>8957</v>
      </c>
      <c r="B3197" s="2">
        <v>4.5</v>
      </c>
    </row>
    <row r="3198" spans="1:2" x14ac:dyDescent="0.25">
      <c r="A3198" s="2" t="s">
        <v>8959</v>
      </c>
      <c r="B3198" s="2">
        <v>5.0999999999999996</v>
      </c>
    </row>
    <row r="3199" spans="1:2" x14ac:dyDescent="0.25">
      <c r="A3199" s="2" t="s">
        <v>8962</v>
      </c>
      <c r="B3199" s="2">
        <v>7.6</v>
      </c>
    </row>
    <row r="3200" spans="1:2" x14ac:dyDescent="0.25">
      <c r="A3200" s="2" t="s">
        <v>8965</v>
      </c>
      <c r="B3200" s="2">
        <v>7.6</v>
      </c>
    </row>
    <row r="3201" spans="1:2" x14ac:dyDescent="0.25">
      <c r="A3201" s="2" t="s">
        <v>8970</v>
      </c>
      <c r="B3201" s="2">
        <v>6.7</v>
      </c>
    </row>
    <row r="3202" spans="1:2" x14ac:dyDescent="0.25">
      <c r="A3202" s="2" t="s">
        <v>4763</v>
      </c>
      <c r="B3202" s="2">
        <v>6.1</v>
      </c>
    </row>
    <row r="3203" spans="1:2" x14ac:dyDescent="0.25">
      <c r="A3203" s="2" t="s">
        <v>3218</v>
      </c>
      <c r="B3203" s="2">
        <v>7.5</v>
      </c>
    </row>
    <row r="3204" spans="1:2" x14ac:dyDescent="0.25">
      <c r="A3204" s="2" t="s">
        <v>8978</v>
      </c>
      <c r="B3204" s="2">
        <v>6</v>
      </c>
    </row>
    <row r="3205" spans="1:2" x14ac:dyDescent="0.25">
      <c r="A3205" s="2" t="s">
        <v>7766</v>
      </c>
      <c r="B3205" s="2">
        <v>7.1</v>
      </c>
    </row>
    <row r="3206" spans="1:2" x14ac:dyDescent="0.25">
      <c r="A3206" s="2" t="s">
        <v>8984</v>
      </c>
      <c r="B3206" s="2">
        <v>7.5</v>
      </c>
    </row>
    <row r="3207" spans="1:2" x14ac:dyDescent="0.25">
      <c r="A3207" s="2" t="s">
        <v>8988</v>
      </c>
      <c r="B3207" s="2">
        <v>6.9</v>
      </c>
    </row>
    <row r="3208" spans="1:2" x14ac:dyDescent="0.25">
      <c r="A3208" s="2" t="s">
        <v>133</v>
      </c>
      <c r="B3208" s="2">
        <v>8.5</v>
      </c>
    </row>
    <row r="3209" spans="1:2" x14ac:dyDescent="0.25">
      <c r="A3209" s="2" t="s">
        <v>4473</v>
      </c>
      <c r="B3209" s="2">
        <v>7.5</v>
      </c>
    </row>
    <row r="3210" spans="1:2" x14ac:dyDescent="0.25">
      <c r="A3210" s="2" t="s">
        <v>8997</v>
      </c>
      <c r="B3210" s="2">
        <v>6.6</v>
      </c>
    </row>
    <row r="3211" spans="1:2" x14ac:dyDescent="0.25">
      <c r="A3211" s="2" t="s">
        <v>4247</v>
      </c>
      <c r="B3211" s="2">
        <v>8</v>
      </c>
    </row>
    <row r="3212" spans="1:2" x14ac:dyDescent="0.25">
      <c r="A3212" s="2" t="s">
        <v>3495</v>
      </c>
      <c r="B3212" s="2">
        <v>7</v>
      </c>
    </row>
    <row r="3213" spans="1:2" x14ac:dyDescent="0.25">
      <c r="A3213" s="2" t="s">
        <v>4079</v>
      </c>
      <c r="B3213" s="2">
        <v>5.8</v>
      </c>
    </row>
    <row r="3214" spans="1:2" x14ac:dyDescent="0.25">
      <c r="A3214" s="2" t="s">
        <v>9006</v>
      </c>
      <c r="B3214" s="2">
        <v>7.3</v>
      </c>
    </row>
    <row r="3215" spans="1:2" x14ac:dyDescent="0.25">
      <c r="A3215" s="2" t="s">
        <v>1970</v>
      </c>
      <c r="B3215" s="2">
        <v>6.8</v>
      </c>
    </row>
    <row r="3216" spans="1:2" x14ac:dyDescent="0.25">
      <c r="A3216" s="2" t="s">
        <v>4130</v>
      </c>
      <c r="B3216" s="2">
        <v>6.7</v>
      </c>
    </row>
    <row r="3217" spans="1:2" x14ac:dyDescent="0.25">
      <c r="A3217" s="2" t="s">
        <v>7825</v>
      </c>
      <c r="B3217" s="2">
        <v>6.5</v>
      </c>
    </row>
    <row r="3218" spans="1:2" x14ac:dyDescent="0.25">
      <c r="A3218" s="2" t="s">
        <v>2401</v>
      </c>
      <c r="B3218" s="2">
        <v>8</v>
      </c>
    </row>
    <row r="3219" spans="1:2" x14ac:dyDescent="0.25">
      <c r="A3219" s="2" t="s">
        <v>8557</v>
      </c>
      <c r="B3219" s="2">
        <v>6.5</v>
      </c>
    </row>
    <row r="3220" spans="1:2" x14ac:dyDescent="0.25">
      <c r="A3220" s="2" t="s">
        <v>9022</v>
      </c>
      <c r="B3220" s="2">
        <v>4.9000000000000004</v>
      </c>
    </row>
    <row r="3221" spans="1:2" x14ac:dyDescent="0.25">
      <c r="A3221" s="2" t="s">
        <v>7932</v>
      </c>
      <c r="B3221" s="2">
        <v>7.1</v>
      </c>
    </row>
    <row r="3222" spans="1:2" x14ac:dyDescent="0.25">
      <c r="A3222" s="2" t="s">
        <v>2725</v>
      </c>
      <c r="B3222" s="2">
        <v>7</v>
      </c>
    </row>
    <row r="3223" spans="1:2" x14ac:dyDescent="0.25">
      <c r="A3223" s="2" t="s">
        <v>9026</v>
      </c>
      <c r="B3223" s="2">
        <v>7</v>
      </c>
    </row>
    <row r="3224" spans="1:2" x14ac:dyDescent="0.25">
      <c r="A3224" s="2" t="s">
        <v>3241</v>
      </c>
      <c r="B3224" s="2">
        <v>7.5</v>
      </c>
    </row>
    <row r="3225" spans="1:2" x14ac:dyDescent="0.25">
      <c r="A3225" s="2" t="s">
        <v>6648</v>
      </c>
      <c r="B3225" s="2">
        <v>4.5</v>
      </c>
    </row>
    <row r="3226" spans="1:2" x14ac:dyDescent="0.25">
      <c r="A3226" s="2" t="s">
        <v>9033</v>
      </c>
      <c r="B3226" s="2">
        <v>5.5</v>
      </c>
    </row>
    <row r="3227" spans="1:2" x14ac:dyDescent="0.25">
      <c r="A3227" s="2" t="s">
        <v>584</v>
      </c>
      <c r="B3227" s="2">
        <v>7.7</v>
      </c>
    </row>
    <row r="3228" spans="1:2" x14ac:dyDescent="0.25">
      <c r="A3228" s="2" t="s">
        <v>9039</v>
      </c>
      <c r="B3228" s="2">
        <v>7.2</v>
      </c>
    </row>
    <row r="3229" spans="1:2" x14ac:dyDescent="0.25">
      <c r="A3229" s="2" t="s">
        <v>9042</v>
      </c>
      <c r="B3229" s="2">
        <v>4.8</v>
      </c>
    </row>
    <row r="3230" spans="1:2" x14ac:dyDescent="0.25">
      <c r="A3230" s="2" t="s">
        <v>603</v>
      </c>
      <c r="B3230" s="2">
        <v>6.7</v>
      </c>
    </row>
    <row r="3231" spans="1:2" x14ac:dyDescent="0.25">
      <c r="A3231" s="2" t="s">
        <v>3718</v>
      </c>
      <c r="B3231" s="2">
        <v>7</v>
      </c>
    </row>
    <row r="3232" spans="1:2" x14ac:dyDescent="0.25">
      <c r="A3232" s="2" t="s">
        <v>9049</v>
      </c>
      <c r="B3232" s="2">
        <v>6.5</v>
      </c>
    </row>
    <row r="3233" spans="1:2" x14ac:dyDescent="0.25">
      <c r="A3233" s="2" t="s">
        <v>6571</v>
      </c>
      <c r="B3233" s="2">
        <v>7.4</v>
      </c>
    </row>
    <row r="3234" spans="1:2" x14ac:dyDescent="0.25">
      <c r="A3234" s="2" t="s">
        <v>9053</v>
      </c>
      <c r="B3234" s="2">
        <v>5.7</v>
      </c>
    </row>
    <row r="3235" spans="1:2" x14ac:dyDescent="0.25">
      <c r="A3235" s="2" t="s">
        <v>7851</v>
      </c>
      <c r="B3235" s="2">
        <v>6.2</v>
      </c>
    </row>
    <row r="3236" spans="1:2" x14ac:dyDescent="0.25">
      <c r="A3236" s="2" t="s">
        <v>6965</v>
      </c>
      <c r="B3236" s="2">
        <v>5.7</v>
      </c>
    </row>
    <row r="3237" spans="1:2" x14ac:dyDescent="0.25">
      <c r="A3237" s="2" t="s">
        <v>6446</v>
      </c>
      <c r="B3237" s="2">
        <v>6.4</v>
      </c>
    </row>
    <row r="3238" spans="1:2" x14ac:dyDescent="0.25">
      <c r="A3238" s="2" t="s">
        <v>6680</v>
      </c>
      <c r="B3238" s="2">
        <v>7</v>
      </c>
    </row>
    <row r="3239" spans="1:2" x14ac:dyDescent="0.25">
      <c r="A3239" s="2" t="s">
        <v>9063</v>
      </c>
      <c r="B3239" s="2">
        <v>7.7</v>
      </c>
    </row>
    <row r="3240" spans="1:2" x14ac:dyDescent="0.25">
      <c r="A3240" s="2" t="s">
        <v>6955</v>
      </c>
      <c r="B3240" s="2">
        <v>5.4</v>
      </c>
    </row>
    <row r="3241" spans="1:2" x14ac:dyDescent="0.25">
      <c r="A3241" s="2" t="s">
        <v>9071</v>
      </c>
      <c r="B3241" s="2">
        <v>6.6</v>
      </c>
    </row>
    <row r="3242" spans="1:2" x14ac:dyDescent="0.25">
      <c r="A3242" s="2" t="s">
        <v>9075</v>
      </c>
      <c r="B3242" s="2">
        <v>6.1</v>
      </c>
    </row>
    <row r="3243" spans="1:2" x14ac:dyDescent="0.25">
      <c r="A3243" s="2" t="s">
        <v>9077</v>
      </c>
      <c r="B3243" s="2">
        <v>6.1</v>
      </c>
    </row>
    <row r="3244" spans="1:2" x14ac:dyDescent="0.25">
      <c r="A3244" s="2" t="s">
        <v>6653</v>
      </c>
      <c r="B3244" s="2">
        <v>7.6</v>
      </c>
    </row>
    <row r="3245" spans="1:2" x14ac:dyDescent="0.25">
      <c r="A3245" s="2" t="s">
        <v>9083</v>
      </c>
      <c r="B3245" s="2">
        <v>6.2</v>
      </c>
    </row>
    <row r="3246" spans="1:2" x14ac:dyDescent="0.25">
      <c r="A3246" s="2" t="s">
        <v>7642</v>
      </c>
      <c r="B3246" s="2">
        <v>6.6</v>
      </c>
    </row>
    <row r="3247" spans="1:2" x14ac:dyDescent="0.25">
      <c r="A3247" s="2" t="s">
        <v>4541</v>
      </c>
      <c r="B3247" s="2">
        <v>6.1</v>
      </c>
    </row>
    <row r="3248" spans="1:2" x14ac:dyDescent="0.25">
      <c r="A3248" s="2" t="s">
        <v>9090</v>
      </c>
      <c r="B3248" s="2">
        <v>7.3</v>
      </c>
    </row>
    <row r="3249" spans="1:2" x14ac:dyDescent="0.25">
      <c r="A3249" s="2" t="s">
        <v>9095</v>
      </c>
      <c r="B3249" s="2">
        <v>4.2</v>
      </c>
    </row>
    <row r="3250" spans="1:2" x14ac:dyDescent="0.25">
      <c r="A3250" s="2" t="s">
        <v>7233</v>
      </c>
      <c r="B3250" s="2">
        <v>7.1</v>
      </c>
    </row>
    <row r="3251" spans="1:2" x14ac:dyDescent="0.25">
      <c r="A3251" s="2" t="s">
        <v>9100</v>
      </c>
      <c r="B3251" s="2">
        <v>6</v>
      </c>
    </row>
    <row r="3252" spans="1:2" x14ac:dyDescent="0.25">
      <c r="A3252" s="2" t="s">
        <v>9104</v>
      </c>
      <c r="B3252" s="2">
        <v>6.5</v>
      </c>
    </row>
    <row r="3253" spans="1:2" x14ac:dyDescent="0.25">
      <c r="A3253" s="2" t="s">
        <v>9106</v>
      </c>
      <c r="B3253" s="2">
        <v>6.5</v>
      </c>
    </row>
    <row r="3254" spans="1:2" x14ac:dyDescent="0.25">
      <c r="A3254" s="2" t="s">
        <v>9109</v>
      </c>
      <c r="B3254" s="2">
        <v>5.7</v>
      </c>
    </row>
    <row r="3255" spans="1:2" x14ac:dyDescent="0.25">
      <c r="A3255" s="2" t="s">
        <v>9113</v>
      </c>
      <c r="B3255" s="2">
        <v>6.1</v>
      </c>
    </row>
    <row r="3256" spans="1:2" x14ac:dyDescent="0.25">
      <c r="A3256" s="2" t="s">
        <v>9115</v>
      </c>
      <c r="B3256" s="2">
        <v>7.1</v>
      </c>
    </row>
    <row r="3257" spans="1:2" x14ac:dyDescent="0.25">
      <c r="A3257" s="2" t="s">
        <v>9119</v>
      </c>
      <c r="B3257" s="2">
        <v>7.3</v>
      </c>
    </row>
    <row r="3258" spans="1:2" x14ac:dyDescent="0.25">
      <c r="A3258" s="2" t="s">
        <v>9121</v>
      </c>
      <c r="B3258" s="2">
        <v>6.5</v>
      </c>
    </row>
    <row r="3259" spans="1:2" x14ac:dyDescent="0.25">
      <c r="A3259" s="2" t="s">
        <v>9123</v>
      </c>
      <c r="B3259" s="2">
        <v>5.7</v>
      </c>
    </row>
    <row r="3260" spans="1:2" x14ac:dyDescent="0.25">
      <c r="A3260" s="2" t="s">
        <v>877</v>
      </c>
      <c r="B3260" s="2">
        <v>7.2</v>
      </c>
    </row>
    <row r="3261" spans="1:2" x14ac:dyDescent="0.25">
      <c r="A3261" s="2" t="s">
        <v>3043</v>
      </c>
      <c r="B3261" s="2">
        <v>7.3</v>
      </c>
    </row>
    <row r="3262" spans="1:2" x14ac:dyDescent="0.25">
      <c r="A3262" s="2" t="s">
        <v>9129</v>
      </c>
      <c r="B3262" s="2">
        <v>6.9</v>
      </c>
    </row>
    <row r="3263" spans="1:2" x14ac:dyDescent="0.25">
      <c r="A3263" s="2" t="s">
        <v>9133</v>
      </c>
      <c r="B3263" s="2">
        <v>5</v>
      </c>
    </row>
    <row r="3264" spans="1:2" x14ac:dyDescent="0.25">
      <c r="A3264" s="2" t="s">
        <v>9135</v>
      </c>
      <c r="B3264" s="2">
        <v>5.9</v>
      </c>
    </row>
    <row r="3265" spans="1:2" x14ac:dyDescent="0.25">
      <c r="A3265" s="2" t="s">
        <v>9139</v>
      </c>
      <c r="B3265" s="2">
        <v>6.7</v>
      </c>
    </row>
    <row r="3266" spans="1:2" x14ac:dyDescent="0.25">
      <c r="A3266" s="2" t="s">
        <v>4913</v>
      </c>
      <c r="B3266" s="2">
        <v>7.3</v>
      </c>
    </row>
    <row r="3267" spans="1:2" x14ac:dyDescent="0.25">
      <c r="A3267" s="2" t="s">
        <v>6090</v>
      </c>
      <c r="B3267" s="2">
        <v>7.6</v>
      </c>
    </row>
    <row r="3268" spans="1:2" x14ac:dyDescent="0.25">
      <c r="A3268" s="2" t="s">
        <v>9147</v>
      </c>
      <c r="B3268" s="2">
        <v>6.5</v>
      </c>
    </row>
    <row r="3269" spans="1:2" x14ac:dyDescent="0.25">
      <c r="A3269" s="2" t="s">
        <v>7098</v>
      </c>
      <c r="B3269" s="2">
        <v>2.1</v>
      </c>
    </row>
    <row r="3270" spans="1:2" x14ac:dyDescent="0.25">
      <c r="A3270" s="2" t="s">
        <v>9152</v>
      </c>
      <c r="B3270" s="2">
        <v>5.3</v>
      </c>
    </row>
    <row r="3271" spans="1:2" x14ac:dyDescent="0.25">
      <c r="A3271" s="2" t="s">
        <v>9155</v>
      </c>
      <c r="B3271" s="2">
        <v>7.2</v>
      </c>
    </row>
    <row r="3272" spans="1:2" x14ac:dyDescent="0.25">
      <c r="A3272" s="2" t="s">
        <v>8267</v>
      </c>
      <c r="B3272" s="2">
        <v>7</v>
      </c>
    </row>
    <row r="3273" spans="1:2" x14ac:dyDescent="0.25">
      <c r="A3273" s="2" t="s">
        <v>8504</v>
      </c>
      <c r="B3273" s="2">
        <v>8</v>
      </c>
    </row>
    <row r="3274" spans="1:2" x14ac:dyDescent="0.25">
      <c r="A3274" s="2" t="s">
        <v>5978</v>
      </c>
      <c r="B3274" s="2">
        <v>6.5</v>
      </c>
    </row>
    <row r="3275" spans="1:2" x14ac:dyDescent="0.25">
      <c r="A3275" s="2" t="s">
        <v>6672</v>
      </c>
      <c r="B3275" s="2">
        <v>6.9</v>
      </c>
    </row>
    <row r="3276" spans="1:2" x14ac:dyDescent="0.25">
      <c r="A3276" s="2" t="s">
        <v>9165</v>
      </c>
      <c r="B3276" s="2">
        <v>7.1</v>
      </c>
    </row>
    <row r="3277" spans="1:2" x14ac:dyDescent="0.25">
      <c r="A3277" s="2" t="s">
        <v>9169</v>
      </c>
      <c r="B3277" s="2">
        <v>7.3</v>
      </c>
    </row>
    <row r="3278" spans="1:2" x14ac:dyDescent="0.25">
      <c r="A3278" s="2" t="s">
        <v>9172</v>
      </c>
      <c r="B3278" s="2">
        <v>7.5</v>
      </c>
    </row>
    <row r="3279" spans="1:2" x14ac:dyDescent="0.25">
      <c r="A3279" s="2" t="s">
        <v>9177</v>
      </c>
      <c r="B3279" s="2">
        <v>6.9</v>
      </c>
    </row>
    <row r="3280" spans="1:2" x14ac:dyDescent="0.25">
      <c r="A3280" s="2" t="s">
        <v>3812</v>
      </c>
      <c r="B3280" s="2">
        <v>7.2</v>
      </c>
    </row>
    <row r="3281" spans="1:2" x14ac:dyDescent="0.25">
      <c r="A3281" s="2" t="s">
        <v>9182</v>
      </c>
      <c r="B3281" s="2">
        <v>7.2</v>
      </c>
    </row>
    <row r="3282" spans="1:2" x14ac:dyDescent="0.25">
      <c r="A3282" s="2" t="s">
        <v>8551</v>
      </c>
      <c r="B3282" s="2">
        <v>6.7</v>
      </c>
    </row>
    <row r="3283" spans="1:2" x14ac:dyDescent="0.25">
      <c r="A3283" s="2" t="s">
        <v>9189</v>
      </c>
      <c r="B3283" s="2">
        <v>6</v>
      </c>
    </row>
    <row r="3284" spans="1:2" x14ac:dyDescent="0.25">
      <c r="A3284" s="2" t="s">
        <v>1152</v>
      </c>
      <c r="B3284" s="2">
        <v>8.9</v>
      </c>
    </row>
    <row r="3285" spans="1:2" x14ac:dyDescent="0.25">
      <c r="A3285" s="2" t="s">
        <v>9197</v>
      </c>
      <c r="B3285" s="2">
        <v>7.7</v>
      </c>
    </row>
    <row r="3286" spans="1:2" x14ac:dyDescent="0.25">
      <c r="A3286" s="2" t="s">
        <v>9200</v>
      </c>
      <c r="B3286" s="2">
        <v>7.9</v>
      </c>
    </row>
    <row r="3287" spans="1:2" x14ac:dyDescent="0.25">
      <c r="A3287" s="2" t="s">
        <v>3067</v>
      </c>
      <c r="B3287" s="2">
        <v>5.6</v>
      </c>
    </row>
    <row r="3288" spans="1:2" x14ac:dyDescent="0.25">
      <c r="A3288" s="2" t="s">
        <v>4409</v>
      </c>
      <c r="B3288" s="2">
        <v>8</v>
      </c>
    </row>
    <row r="3289" spans="1:2" x14ac:dyDescent="0.25">
      <c r="A3289" s="2" t="s">
        <v>579</v>
      </c>
      <c r="B3289" s="2">
        <v>6.2</v>
      </c>
    </row>
    <row r="3290" spans="1:2" x14ac:dyDescent="0.25">
      <c r="A3290" s="2" t="s">
        <v>9213</v>
      </c>
      <c r="B3290" s="2">
        <v>7.9</v>
      </c>
    </row>
    <row r="3291" spans="1:2" x14ac:dyDescent="0.25">
      <c r="A3291" s="2" t="s">
        <v>2454</v>
      </c>
      <c r="B3291" s="2">
        <v>8.1</v>
      </c>
    </row>
    <row r="3292" spans="1:2" x14ac:dyDescent="0.25">
      <c r="A3292" s="2" t="s">
        <v>3267</v>
      </c>
      <c r="B3292" s="2">
        <v>7.6</v>
      </c>
    </row>
    <row r="3293" spans="1:2" x14ac:dyDescent="0.25">
      <c r="A3293" s="2" t="s">
        <v>9223</v>
      </c>
      <c r="B3293" s="2">
        <v>3.5</v>
      </c>
    </row>
    <row r="3294" spans="1:2" x14ac:dyDescent="0.25">
      <c r="A3294" s="2" t="s">
        <v>9228</v>
      </c>
      <c r="B3294" s="2">
        <v>7.6</v>
      </c>
    </row>
    <row r="3295" spans="1:2" x14ac:dyDescent="0.25">
      <c r="A3295" s="2" t="s">
        <v>7817</v>
      </c>
      <c r="B3295" s="2">
        <v>6.5</v>
      </c>
    </row>
    <row r="3296" spans="1:2" x14ac:dyDescent="0.25">
      <c r="A3296" s="2" t="s">
        <v>9231</v>
      </c>
      <c r="B3296" s="2">
        <v>5.6</v>
      </c>
    </row>
    <row r="3297" spans="1:2" x14ac:dyDescent="0.25">
      <c r="A3297" s="2" t="s">
        <v>4917</v>
      </c>
      <c r="B3297" s="2">
        <v>7.7</v>
      </c>
    </row>
    <row r="3298" spans="1:2" x14ac:dyDescent="0.25">
      <c r="A3298" s="2" t="s">
        <v>9235</v>
      </c>
      <c r="B3298" s="2">
        <v>5.2</v>
      </c>
    </row>
    <row r="3299" spans="1:2" x14ac:dyDescent="0.25">
      <c r="A3299" s="2" t="s">
        <v>1619</v>
      </c>
      <c r="B3299" s="2">
        <v>6.9</v>
      </c>
    </row>
    <row r="3300" spans="1:2" x14ac:dyDescent="0.25">
      <c r="A3300" s="2" t="s">
        <v>9240</v>
      </c>
      <c r="B3300" s="2">
        <v>6.1</v>
      </c>
    </row>
    <row r="3301" spans="1:2" x14ac:dyDescent="0.25">
      <c r="A3301" s="2" t="s">
        <v>9245</v>
      </c>
      <c r="B3301" s="2">
        <v>5</v>
      </c>
    </row>
    <row r="3302" spans="1:2" x14ac:dyDescent="0.25">
      <c r="A3302" s="2" t="s">
        <v>9247</v>
      </c>
      <c r="B3302" s="2">
        <v>7.8</v>
      </c>
    </row>
    <row r="3303" spans="1:2" x14ac:dyDescent="0.25">
      <c r="A3303" s="2" t="s">
        <v>584</v>
      </c>
      <c r="B3303" s="2">
        <v>7.4</v>
      </c>
    </row>
    <row r="3304" spans="1:2" x14ac:dyDescent="0.25">
      <c r="A3304" s="2" t="s">
        <v>9253</v>
      </c>
      <c r="B3304" s="2">
        <v>6.8</v>
      </c>
    </row>
    <row r="3305" spans="1:2" x14ac:dyDescent="0.25">
      <c r="A3305" s="2" t="s">
        <v>3854</v>
      </c>
      <c r="B3305" s="2">
        <v>6.4</v>
      </c>
    </row>
    <row r="3306" spans="1:2" x14ac:dyDescent="0.25">
      <c r="A3306" s="2" t="s">
        <v>3623</v>
      </c>
      <c r="B3306" s="2">
        <v>5.7</v>
      </c>
    </row>
    <row r="3307" spans="1:2" x14ac:dyDescent="0.25">
      <c r="A3307" s="2" t="s">
        <v>9262</v>
      </c>
      <c r="B3307" s="2">
        <v>7.5</v>
      </c>
    </row>
    <row r="3308" spans="1:2" x14ac:dyDescent="0.25">
      <c r="A3308" s="2" t="s">
        <v>8159</v>
      </c>
      <c r="B3308" s="2">
        <v>6.7</v>
      </c>
    </row>
    <row r="3309" spans="1:2" x14ac:dyDescent="0.25">
      <c r="A3309" s="2" t="s">
        <v>9266</v>
      </c>
      <c r="B3309" s="2">
        <v>5.6</v>
      </c>
    </row>
    <row r="3310" spans="1:2" x14ac:dyDescent="0.25">
      <c r="A3310" s="2" t="s">
        <v>3208</v>
      </c>
      <c r="B3310" s="2">
        <v>7</v>
      </c>
    </row>
    <row r="3311" spans="1:2" x14ac:dyDescent="0.25">
      <c r="A3311" s="2" t="s">
        <v>9268</v>
      </c>
      <c r="B3311" s="2">
        <v>7.6</v>
      </c>
    </row>
    <row r="3312" spans="1:2" x14ac:dyDescent="0.25">
      <c r="A3312" s="2" t="s">
        <v>5339</v>
      </c>
      <c r="B3312" s="2">
        <v>6.5</v>
      </c>
    </row>
    <row r="3313" spans="1:2" x14ac:dyDescent="0.25">
      <c r="A3313" s="2" t="s">
        <v>9271</v>
      </c>
      <c r="B3313" s="2">
        <v>7</v>
      </c>
    </row>
    <row r="3314" spans="1:2" x14ac:dyDescent="0.25">
      <c r="A3314" s="2" t="s">
        <v>9275</v>
      </c>
      <c r="B3314" s="2">
        <v>6.3</v>
      </c>
    </row>
    <row r="3315" spans="1:2" x14ac:dyDescent="0.25">
      <c r="A3315" s="2" t="s">
        <v>7343</v>
      </c>
      <c r="B3315" s="2">
        <v>6.4</v>
      </c>
    </row>
    <row r="3316" spans="1:2" x14ac:dyDescent="0.25">
      <c r="A3316" s="2" t="s">
        <v>9280</v>
      </c>
      <c r="B3316" s="2">
        <v>7.1</v>
      </c>
    </row>
    <row r="3317" spans="1:2" x14ac:dyDescent="0.25">
      <c r="A3317" s="2" t="s">
        <v>2358</v>
      </c>
      <c r="B3317" s="2">
        <v>7.1</v>
      </c>
    </row>
    <row r="3318" spans="1:2" x14ac:dyDescent="0.25">
      <c r="A3318" s="2" t="s">
        <v>9286</v>
      </c>
      <c r="B3318" s="2">
        <v>6.5</v>
      </c>
    </row>
    <row r="3319" spans="1:2" x14ac:dyDescent="0.25">
      <c r="A3319" s="2" t="s">
        <v>5463</v>
      </c>
      <c r="B3319" s="2">
        <v>6.9</v>
      </c>
    </row>
    <row r="3320" spans="1:2" x14ac:dyDescent="0.25">
      <c r="A3320" s="2" t="s">
        <v>7236</v>
      </c>
      <c r="B3320" s="2">
        <v>5.4</v>
      </c>
    </row>
    <row r="3321" spans="1:2" x14ac:dyDescent="0.25">
      <c r="A3321" s="2" t="s">
        <v>393</v>
      </c>
      <c r="B3321" s="2">
        <v>4.9000000000000004</v>
      </c>
    </row>
    <row r="3322" spans="1:2" x14ac:dyDescent="0.25">
      <c r="A3322" s="2" t="s">
        <v>6497</v>
      </c>
      <c r="B3322" s="2">
        <v>5.0999999999999996</v>
      </c>
    </row>
    <row r="3323" spans="1:2" x14ac:dyDescent="0.25">
      <c r="A3323" s="2" t="s">
        <v>9292</v>
      </c>
      <c r="B3323" s="2">
        <v>5.3</v>
      </c>
    </row>
    <row r="3324" spans="1:2" x14ac:dyDescent="0.25">
      <c r="A3324" s="2" t="s">
        <v>7343</v>
      </c>
      <c r="B3324" s="2">
        <v>7.5</v>
      </c>
    </row>
    <row r="3325" spans="1:2" x14ac:dyDescent="0.25">
      <c r="A3325" s="2" t="s">
        <v>9296</v>
      </c>
      <c r="B3325" s="2">
        <v>7.3</v>
      </c>
    </row>
    <row r="3326" spans="1:2" x14ac:dyDescent="0.25">
      <c r="A3326" s="2" t="s">
        <v>6653</v>
      </c>
      <c r="B3326" s="2">
        <v>7.3</v>
      </c>
    </row>
    <row r="3327" spans="1:2" x14ac:dyDescent="0.25">
      <c r="A3327" s="2" t="s">
        <v>9301</v>
      </c>
      <c r="B3327" s="2">
        <v>7.1</v>
      </c>
    </row>
    <row r="3328" spans="1:2" x14ac:dyDescent="0.25">
      <c r="A3328" s="2" t="s">
        <v>7562</v>
      </c>
      <c r="B3328" s="2">
        <v>6</v>
      </c>
    </row>
    <row r="3329" spans="1:2" x14ac:dyDescent="0.25">
      <c r="A3329" s="2" t="s">
        <v>3074</v>
      </c>
      <c r="B3329" s="2">
        <v>6.6</v>
      </c>
    </row>
    <row r="3330" spans="1:2" x14ac:dyDescent="0.25">
      <c r="A3330" s="2" t="s">
        <v>9309</v>
      </c>
      <c r="B3330" s="2">
        <v>7.2</v>
      </c>
    </row>
    <row r="3331" spans="1:2" x14ac:dyDescent="0.25">
      <c r="A3331" s="2" t="s">
        <v>5770</v>
      </c>
      <c r="B3331" s="2">
        <v>7.2</v>
      </c>
    </row>
    <row r="3332" spans="1:2" x14ac:dyDescent="0.25">
      <c r="A3332" s="2" t="s">
        <v>6834</v>
      </c>
      <c r="B3332" s="2">
        <v>6.9</v>
      </c>
    </row>
    <row r="3333" spans="1:2" x14ac:dyDescent="0.25">
      <c r="A3333" s="2" t="s">
        <v>9315</v>
      </c>
      <c r="B3333" s="2">
        <v>6.8</v>
      </c>
    </row>
    <row r="3334" spans="1:2" x14ac:dyDescent="0.25">
      <c r="A3334" s="2" t="s">
        <v>9319</v>
      </c>
      <c r="B3334" s="2">
        <v>4</v>
      </c>
    </row>
    <row r="3335" spans="1:2" x14ac:dyDescent="0.25">
      <c r="A3335" s="2" t="s">
        <v>9322</v>
      </c>
      <c r="B3335" s="2">
        <v>7.7</v>
      </c>
    </row>
    <row r="3336" spans="1:2" x14ac:dyDescent="0.25">
      <c r="A3336" s="2" t="s">
        <v>9327</v>
      </c>
      <c r="B3336" s="2">
        <v>7.4</v>
      </c>
    </row>
    <row r="3337" spans="1:2" x14ac:dyDescent="0.25">
      <c r="A3337" s="2" t="s">
        <v>9331</v>
      </c>
      <c r="B3337" s="2">
        <v>6.5</v>
      </c>
    </row>
    <row r="3338" spans="1:2" x14ac:dyDescent="0.25">
      <c r="A3338" s="2" t="s">
        <v>9333</v>
      </c>
      <c r="B3338" s="2">
        <v>6.4</v>
      </c>
    </row>
    <row r="3339" spans="1:2" x14ac:dyDescent="0.25">
      <c r="A3339" s="2" t="s">
        <v>9337</v>
      </c>
      <c r="B3339" s="2">
        <v>7.2</v>
      </c>
    </row>
    <row r="3340" spans="1:2" x14ac:dyDescent="0.25">
      <c r="A3340" s="2" t="s">
        <v>9339</v>
      </c>
      <c r="B3340" s="2">
        <v>5.6</v>
      </c>
    </row>
    <row r="3341" spans="1:2" x14ac:dyDescent="0.25">
      <c r="A3341" s="2" t="s">
        <v>4299</v>
      </c>
      <c r="B3341" s="2">
        <v>6.3</v>
      </c>
    </row>
    <row r="3342" spans="1:2" x14ac:dyDescent="0.25">
      <c r="A3342" s="2" t="s">
        <v>9343</v>
      </c>
      <c r="B3342" s="2">
        <v>6.8</v>
      </c>
    </row>
    <row r="3343" spans="1:2" x14ac:dyDescent="0.25">
      <c r="A3343" s="2" t="s">
        <v>3368</v>
      </c>
      <c r="B3343" s="2">
        <v>5.5</v>
      </c>
    </row>
    <row r="3344" spans="1:2" x14ac:dyDescent="0.25">
      <c r="A3344" s="2" t="s">
        <v>4227</v>
      </c>
      <c r="B3344" s="2">
        <v>6.9</v>
      </c>
    </row>
    <row r="3345" spans="1:2" x14ac:dyDescent="0.25">
      <c r="A3345" s="2" t="s">
        <v>9349</v>
      </c>
      <c r="B3345" s="2">
        <v>6</v>
      </c>
    </row>
    <row r="3346" spans="1:2" x14ac:dyDescent="0.25">
      <c r="A3346" s="2" t="s">
        <v>9352</v>
      </c>
      <c r="B3346" s="2">
        <v>6.4</v>
      </c>
    </row>
    <row r="3347" spans="1:2" x14ac:dyDescent="0.25">
      <c r="A3347" s="2" t="s">
        <v>9354</v>
      </c>
      <c r="B3347" s="2">
        <v>6.6</v>
      </c>
    </row>
    <row r="3348" spans="1:2" x14ac:dyDescent="0.25">
      <c r="A3348" s="2" t="s">
        <v>9357</v>
      </c>
      <c r="B3348" s="2">
        <v>5.3</v>
      </c>
    </row>
    <row r="3349" spans="1:2" x14ac:dyDescent="0.25">
      <c r="A3349" s="2" t="s">
        <v>6716</v>
      </c>
      <c r="B3349" s="2">
        <v>8.1</v>
      </c>
    </row>
    <row r="3350" spans="1:2" x14ac:dyDescent="0.25">
      <c r="A3350" s="2" t="s">
        <v>3764</v>
      </c>
      <c r="B3350" s="2">
        <v>5.9</v>
      </c>
    </row>
    <row r="3351" spans="1:2" x14ac:dyDescent="0.25">
      <c r="A3351" s="2" t="s">
        <v>9368</v>
      </c>
      <c r="B3351" s="2">
        <v>7.7</v>
      </c>
    </row>
    <row r="3352" spans="1:2" x14ac:dyDescent="0.25">
      <c r="A3352" s="2" t="s">
        <v>9372</v>
      </c>
      <c r="B3352" s="2">
        <v>4.5999999999999996</v>
      </c>
    </row>
    <row r="3353" spans="1:2" x14ac:dyDescent="0.25">
      <c r="A3353" s="2" t="s">
        <v>4111</v>
      </c>
      <c r="B3353" s="2">
        <v>5.0999999999999996</v>
      </c>
    </row>
    <row r="3354" spans="1:2" x14ac:dyDescent="0.25">
      <c r="A3354" s="2" t="s">
        <v>9379</v>
      </c>
      <c r="B3354" s="2">
        <v>6.9</v>
      </c>
    </row>
    <row r="3355" spans="1:2" x14ac:dyDescent="0.25">
      <c r="A3355" s="2" t="s">
        <v>3820</v>
      </c>
      <c r="B3355" s="2">
        <v>8</v>
      </c>
    </row>
    <row r="3356" spans="1:2" x14ac:dyDescent="0.25">
      <c r="A3356" s="2" t="s">
        <v>9301</v>
      </c>
      <c r="B3356" s="2">
        <v>6.8</v>
      </c>
    </row>
    <row r="3357" spans="1:2" x14ac:dyDescent="0.25">
      <c r="A3357" s="2" t="s">
        <v>9388</v>
      </c>
      <c r="B3357" s="2">
        <v>5.4</v>
      </c>
    </row>
    <row r="3358" spans="1:2" x14ac:dyDescent="0.25">
      <c r="A3358" s="2" t="s">
        <v>9392</v>
      </c>
      <c r="B3358" s="2">
        <v>6.5</v>
      </c>
    </row>
    <row r="3359" spans="1:2" x14ac:dyDescent="0.25">
      <c r="A3359" s="2" t="s">
        <v>9395</v>
      </c>
      <c r="B3359" s="2">
        <v>4.2</v>
      </c>
    </row>
    <row r="3360" spans="1:2" x14ac:dyDescent="0.25">
      <c r="A3360" s="2" t="s">
        <v>3820</v>
      </c>
      <c r="B3360" s="2">
        <v>7.4</v>
      </c>
    </row>
    <row r="3361" spans="1:2" x14ac:dyDescent="0.25">
      <c r="A3361" s="2" t="s">
        <v>4694</v>
      </c>
      <c r="B3361" s="2">
        <v>6.9</v>
      </c>
    </row>
    <row r="3362" spans="1:2" x14ac:dyDescent="0.25">
      <c r="A3362" s="2" t="s">
        <v>9404</v>
      </c>
      <c r="B3362" s="2">
        <v>6.7</v>
      </c>
    </row>
    <row r="3363" spans="1:2" x14ac:dyDescent="0.25">
      <c r="A3363" s="2" t="s">
        <v>9409</v>
      </c>
      <c r="B3363" s="2">
        <v>7.3</v>
      </c>
    </row>
    <row r="3364" spans="1:2" x14ac:dyDescent="0.25">
      <c r="A3364" s="2" t="s">
        <v>4910</v>
      </c>
      <c r="B3364" s="2">
        <v>7.6</v>
      </c>
    </row>
    <row r="3365" spans="1:2" x14ac:dyDescent="0.25">
      <c r="A3365" s="2" t="s">
        <v>9416</v>
      </c>
      <c r="B3365" s="2">
        <v>5.4</v>
      </c>
    </row>
    <row r="3366" spans="1:2" x14ac:dyDescent="0.25">
      <c r="A3366" s="2" t="s">
        <v>7587</v>
      </c>
      <c r="B3366" s="2">
        <v>7.3</v>
      </c>
    </row>
    <row r="3367" spans="1:2" x14ac:dyDescent="0.25">
      <c r="A3367" s="2" t="s">
        <v>6834</v>
      </c>
      <c r="B3367" s="2">
        <v>6.4</v>
      </c>
    </row>
    <row r="3368" spans="1:2" x14ac:dyDescent="0.25">
      <c r="A3368" s="2" t="s">
        <v>9422</v>
      </c>
      <c r="B3368" s="2">
        <v>6</v>
      </c>
    </row>
    <row r="3369" spans="1:2" x14ac:dyDescent="0.25">
      <c r="A3369" s="2" t="s">
        <v>5656</v>
      </c>
      <c r="B3369" s="2">
        <v>7.2</v>
      </c>
    </row>
    <row r="3370" spans="1:2" x14ac:dyDescent="0.25">
      <c r="A3370" s="2" t="s">
        <v>5167</v>
      </c>
      <c r="B3370" s="2">
        <v>6</v>
      </c>
    </row>
    <row r="3371" spans="1:2" x14ac:dyDescent="0.25">
      <c r="A3371" s="2" t="s">
        <v>9428</v>
      </c>
      <c r="B3371" s="2">
        <v>3.1</v>
      </c>
    </row>
    <row r="3372" spans="1:2" x14ac:dyDescent="0.25">
      <c r="A3372" s="2" t="s">
        <v>9431</v>
      </c>
      <c r="B3372" s="2">
        <v>6.9</v>
      </c>
    </row>
    <row r="3373" spans="1:2" x14ac:dyDescent="0.25">
      <c r="A3373" s="2" t="s">
        <v>8146</v>
      </c>
      <c r="B3373" s="2">
        <v>6.2</v>
      </c>
    </row>
    <row r="3374" spans="1:2" x14ac:dyDescent="0.25">
      <c r="A3374" s="2" t="s">
        <v>2352</v>
      </c>
      <c r="B3374" s="2">
        <v>5.5</v>
      </c>
    </row>
    <row r="3375" spans="1:2" x14ac:dyDescent="0.25">
      <c r="A3375" s="2" t="s">
        <v>9436</v>
      </c>
      <c r="B3375" s="2">
        <v>6.9</v>
      </c>
    </row>
    <row r="3376" spans="1:2" x14ac:dyDescent="0.25">
      <c r="A3376" s="2" t="s">
        <v>5604</v>
      </c>
      <c r="B3376" s="2">
        <v>6.3</v>
      </c>
    </row>
    <row r="3377" spans="1:2" x14ac:dyDescent="0.25">
      <c r="A3377" s="2" t="s">
        <v>9442</v>
      </c>
      <c r="B3377" s="2">
        <v>4.8</v>
      </c>
    </row>
    <row r="3378" spans="1:2" x14ac:dyDescent="0.25">
      <c r="A3378" s="2" t="s">
        <v>5089</v>
      </c>
      <c r="B3378" s="2">
        <v>7.9</v>
      </c>
    </row>
    <row r="3379" spans="1:2" x14ac:dyDescent="0.25">
      <c r="A3379" s="2" t="s">
        <v>9444</v>
      </c>
      <c r="B3379" s="2">
        <v>6.7</v>
      </c>
    </row>
    <row r="3380" spans="1:2" x14ac:dyDescent="0.25">
      <c r="A3380" s="2" t="s">
        <v>9446</v>
      </c>
      <c r="B3380" s="2">
        <v>5.6</v>
      </c>
    </row>
    <row r="3381" spans="1:2" x14ac:dyDescent="0.25">
      <c r="A3381" s="2" t="s">
        <v>9451</v>
      </c>
      <c r="B3381" s="2">
        <v>5.4</v>
      </c>
    </row>
    <row r="3382" spans="1:2" x14ac:dyDescent="0.25">
      <c r="A3382" s="2" t="s">
        <v>9456</v>
      </c>
      <c r="B3382" s="2">
        <v>8</v>
      </c>
    </row>
    <row r="3383" spans="1:2" x14ac:dyDescent="0.25">
      <c r="A3383" s="2" t="s">
        <v>1826</v>
      </c>
      <c r="B3383" s="2">
        <v>5.7</v>
      </c>
    </row>
    <row r="3384" spans="1:2" x14ac:dyDescent="0.25">
      <c r="A3384" s="2" t="s">
        <v>9462</v>
      </c>
      <c r="B3384" s="2">
        <v>7.6</v>
      </c>
    </row>
    <row r="3385" spans="1:2" x14ac:dyDescent="0.25">
      <c r="A3385" s="2" t="s">
        <v>7491</v>
      </c>
      <c r="B3385" s="2">
        <v>7</v>
      </c>
    </row>
    <row r="3386" spans="1:2" x14ac:dyDescent="0.25">
      <c r="A3386" s="2" t="s">
        <v>9469</v>
      </c>
      <c r="B3386" s="2">
        <v>7.2</v>
      </c>
    </row>
    <row r="3387" spans="1:2" x14ac:dyDescent="0.25">
      <c r="A3387" s="2" t="s">
        <v>58</v>
      </c>
      <c r="B3387" s="2">
        <v>6.2</v>
      </c>
    </row>
    <row r="3388" spans="1:2" x14ac:dyDescent="0.25">
      <c r="A3388" s="2" t="s">
        <v>9471</v>
      </c>
      <c r="B3388" s="2">
        <v>3.5</v>
      </c>
    </row>
    <row r="3389" spans="1:2" x14ac:dyDescent="0.25">
      <c r="A3389" s="2" t="s">
        <v>4910</v>
      </c>
      <c r="B3389" s="2">
        <v>7.5</v>
      </c>
    </row>
    <row r="3390" spans="1:2" x14ac:dyDescent="0.25">
      <c r="A3390" s="2" t="s">
        <v>9476</v>
      </c>
      <c r="B3390" s="2">
        <v>5.0999999999999996</v>
      </c>
    </row>
    <row r="3391" spans="1:2" x14ac:dyDescent="0.25">
      <c r="A3391" s="2" t="s">
        <v>9480</v>
      </c>
      <c r="B3391" s="2">
        <v>6.7</v>
      </c>
    </row>
    <row r="3392" spans="1:2" x14ac:dyDescent="0.25">
      <c r="A3392" s="2" t="s">
        <v>3020</v>
      </c>
      <c r="B3392" s="2">
        <v>9.1999999999999993</v>
      </c>
    </row>
    <row r="3393" spans="1:2" x14ac:dyDescent="0.25">
      <c r="A3393" s="2" t="s">
        <v>3199</v>
      </c>
      <c r="B3393" s="2">
        <v>6.1</v>
      </c>
    </row>
    <row r="3394" spans="1:2" x14ac:dyDescent="0.25">
      <c r="A3394" s="2" t="s">
        <v>128</v>
      </c>
      <c r="B3394" s="2">
        <v>7.7</v>
      </c>
    </row>
    <row r="3395" spans="1:2" x14ac:dyDescent="0.25">
      <c r="A3395" s="2" t="s">
        <v>8267</v>
      </c>
      <c r="B3395" s="2">
        <v>7.6</v>
      </c>
    </row>
    <row r="3396" spans="1:2" x14ac:dyDescent="0.25">
      <c r="A3396" s="2" t="s">
        <v>1005</v>
      </c>
      <c r="B3396" s="2">
        <v>6.1</v>
      </c>
    </row>
    <row r="3397" spans="1:2" x14ac:dyDescent="0.25">
      <c r="A3397" s="2" t="s">
        <v>597</v>
      </c>
      <c r="B3397" s="2">
        <v>4.9000000000000004</v>
      </c>
    </row>
    <row r="3398" spans="1:2" x14ac:dyDescent="0.25">
      <c r="A3398" s="2" t="s">
        <v>9480</v>
      </c>
      <c r="B3398" s="2">
        <v>6.8</v>
      </c>
    </row>
    <row r="3399" spans="1:2" x14ac:dyDescent="0.25">
      <c r="A3399" s="2" t="s">
        <v>2546</v>
      </c>
      <c r="B3399" s="2">
        <v>7</v>
      </c>
    </row>
    <row r="3400" spans="1:2" x14ac:dyDescent="0.25">
      <c r="A3400" s="2" t="s">
        <v>9499</v>
      </c>
      <c r="B3400" s="2">
        <v>7.2</v>
      </c>
    </row>
    <row r="3401" spans="1:2" x14ac:dyDescent="0.25">
      <c r="A3401" s="2" t="s">
        <v>8633</v>
      </c>
      <c r="B3401" s="2">
        <v>5.7</v>
      </c>
    </row>
    <row r="3402" spans="1:2" x14ac:dyDescent="0.25">
      <c r="A3402" s="2" t="s">
        <v>253</v>
      </c>
      <c r="B3402" s="2">
        <v>7.3</v>
      </c>
    </row>
    <row r="3403" spans="1:2" x14ac:dyDescent="0.25">
      <c r="A3403" s="2" t="s">
        <v>2160</v>
      </c>
      <c r="B3403" s="2">
        <v>7.5</v>
      </c>
    </row>
    <row r="3404" spans="1:2" x14ac:dyDescent="0.25">
      <c r="A3404" s="2" t="s">
        <v>3169</v>
      </c>
      <c r="B3404" s="2">
        <v>7.4</v>
      </c>
    </row>
    <row r="3405" spans="1:2" x14ac:dyDescent="0.25">
      <c r="A3405" s="2" t="s">
        <v>3047</v>
      </c>
      <c r="B3405" s="2">
        <v>7.2</v>
      </c>
    </row>
    <row r="3406" spans="1:2" x14ac:dyDescent="0.25">
      <c r="A3406" s="2" t="s">
        <v>5604</v>
      </c>
      <c r="B3406" s="2">
        <v>6.5</v>
      </c>
    </row>
    <row r="3407" spans="1:2" x14ac:dyDescent="0.25">
      <c r="A3407" s="2" t="s">
        <v>9509</v>
      </c>
      <c r="B3407" s="2">
        <v>6.8</v>
      </c>
    </row>
    <row r="3408" spans="1:2" x14ac:dyDescent="0.25">
      <c r="A3408" s="2" t="s">
        <v>9480</v>
      </c>
      <c r="B3408" s="2">
        <v>6.8</v>
      </c>
    </row>
    <row r="3409" spans="1:2" x14ac:dyDescent="0.25">
      <c r="A3409" s="2" t="s">
        <v>5891</v>
      </c>
      <c r="B3409" s="2">
        <v>5.2</v>
      </c>
    </row>
    <row r="3410" spans="1:2" x14ac:dyDescent="0.25">
      <c r="A3410" s="2" t="s">
        <v>4747</v>
      </c>
      <c r="B3410" s="2">
        <v>7.2</v>
      </c>
    </row>
    <row r="3411" spans="1:2" x14ac:dyDescent="0.25">
      <c r="A3411" s="2" t="s">
        <v>9518</v>
      </c>
      <c r="B3411" s="2">
        <v>7.5</v>
      </c>
    </row>
    <row r="3412" spans="1:2" x14ac:dyDescent="0.25">
      <c r="A3412" s="2" t="s">
        <v>9522</v>
      </c>
      <c r="B3412" s="2">
        <v>4</v>
      </c>
    </row>
    <row r="3413" spans="1:2" x14ac:dyDescent="0.25">
      <c r="A3413" s="2" t="s">
        <v>2612</v>
      </c>
      <c r="B3413" s="2">
        <v>6.8</v>
      </c>
    </row>
    <row r="3414" spans="1:2" x14ac:dyDescent="0.25">
      <c r="A3414" s="2" t="s">
        <v>7478</v>
      </c>
      <c r="B3414" s="2">
        <v>6.9</v>
      </c>
    </row>
    <row r="3415" spans="1:2" x14ac:dyDescent="0.25">
      <c r="A3415" s="2" t="s">
        <v>7817</v>
      </c>
      <c r="B3415" s="2">
        <v>7.3</v>
      </c>
    </row>
    <row r="3416" spans="1:2" x14ac:dyDescent="0.25">
      <c r="A3416" s="2" t="s">
        <v>4520</v>
      </c>
      <c r="B3416" s="2">
        <v>6.1</v>
      </c>
    </row>
    <row r="3417" spans="1:2" x14ac:dyDescent="0.25">
      <c r="A3417" s="2" t="s">
        <v>38</v>
      </c>
      <c r="B3417" s="2">
        <v>7.8</v>
      </c>
    </row>
    <row r="3418" spans="1:2" x14ac:dyDescent="0.25">
      <c r="A3418" s="2" t="s">
        <v>7478</v>
      </c>
      <c r="B3418" s="2">
        <v>6</v>
      </c>
    </row>
    <row r="3419" spans="1:2" x14ac:dyDescent="0.25">
      <c r="A3419" s="2" t="s">
        <v>9537</v>
      </c>
      <c r="B3419" s="2">
        <v>4.0999999999999996</v>
      </c>
    </row>
    <row r="3420" spans="1:2" x14ac:dyDescent="0.25">
      <c r="A3420" s="2" t="s">
        <v>4317</v>
      </c>
      <c r="B3420" s="2">
        <v>7</v>
      </c>
    </row>
    <row r="3421" spans="1:2" x14ac:dyDescent="0.25">
      <c r="A3421" s="2" t="s">
        <v>9545</v>
      </c>
      <c r="B3421" s="2">
        <v>7.1</v>
      </c>
    </row>
    <row r="3422" spans="1:2" x14ac:dyDescent="0.25">
      <c r="A3422" s="2" t="s">
        <v>4286</v>
      </c>
      <c r="B3422" s="2">
        <v>6.2</v>
      </c>
    </row>
    <row r="3423" spans="1:2" x14ac:dyDescent="0.25">
      <c r="A3423" s="2" t="s">
        <v>7506</v>
      </c>
      <c r="B3423" s="2">
        <v>6.9</v>
      </c>
    </row>
    <row r="3424" spans="1:2" x14ac:dyDescent="0.25">
      <c r="A3424" s="2" t="s">
        <v>9550</v>
      </c>
      <c r="B3424" s="2">
        <v>7.6</v>
      </c>
    </row>
    <row r="3425" spans="1:2" x14ac:dyDescent="0.25">
      <c r="A3425" s="2" t="s">
        <v>336</v>
      </c>
      <c r="B3425" s="2">
        <v>7.6</v>
      </c>
    </row>
    <row r="3426" spans="1:2" x14ac:dyDescent="0.25">
      <c r="A3426" s="2" t="s">
        <v>9333</v>
      </c>
      <c r="B3426" s="2">
        <v>6.4</v>
      </c>
    </row>
    <row r="3427" spans="1:2" x14ac:dyDescent="0.25">
      <c r="A3427" s="2" t="s">
        <v>8922</v>
      </c>
      <c r="B3427" s="2">
        <v>6.2</v>
      </c>
    </row>
    <row r="3428" spans="1:2" x14ac:dyDescent="0.25">
      <c r="A3428" s="2" t="s">
        <v>801</v>
      </c>
      <c r="B3428" s="2">
        <v>7.5</v>
      </c>
    </row>
    <row r="3429" spans="1:2" x14ac:dyDescent="0.25">
      <c r="A3429" s="2" t="s">
        <v>5795</v>
      </c>
      <c r="B3429" s="2">
        <v>2</v>
      </c>
    </row>
    <row r="3430" spans="1:2" x14ac:dyDescent="0.25">
      <c r="A3430" s="2" t="s">
        <v>9566</v>
      </c>
      <c r="B3430" s="2">
        <v>6.2</v>
      </c>
    </row>
    <row r="3431" spans="1:2" x14ac:dyDescent="0.25">
      <c r="A3431" s="2" t="s">
        <v>9571</v>
      </c>
      <c r="B3431" s="2">
        <v>6.5</v>
      </c>
    </row>
    <row r="3432" spans="1:2" x14ac:dyDescent="0.25">
      <c r="A3432" s="2" t="s">
        <v>8988</v>
      </c>
      <c r="B3432" s="2">
        <v>7.9</v>
      </c>
    </row>
    <row r="3433" spans="1:2" x14ac:dyDescent="0.25">
      <c r="A3433" s="2" t="s">
        <v>1256</v>
      </c>
      <c r="B3433" s="2">
        <v>6.8</v>
      </c>
    </row>
    <row r="3434" spans="1:2" x14ac:dyDescent="0.25">
      <c r="A3434" s="2" t="s">
        <v>8751</v>
      </c>
      <c r="B3434" s="2">
        <v>6.3</v>
      </c>
    </row>
    <row r="3435" spans="1:2" x14ac:dyDescent="0.25">
      <c r="A3435" s="2" t="s">
        <v>9580</v>
      </c>
      <c r="B3435" s="2">
        <v>6.3</v>
      </c>
    </row>
    <row r="3436" spans="1:2" x14ac:dyDescent="0.25">
      <c r="A3436" s="2" t="s">
        <v>8079</v>
      </c>
      <c r="B3436" s="2">
        <v>6.6</v>
      </c>
    </row>
    <row r="3437" spans="1:2" x14ac:dyDescent="0.25">
      <c r="A3437" s="2" t="s">
        <v>8105</v>
      </c>
      <c r="B3437" s="2">
        <v>6.4</v>
      </c>
    </row>
    <row r="3438" spans="1:2" x14ac:dyDescent="0.25">
      <c r="A3438" s="2" t="s">
        <v>9585</v>
      </c>
      <c r="B3438" s="2">
        <v>7.5</v>
      </c>
    </row>
    <row r="3439" spans="1:2" x14ac:dyDescent="0.25">
      <c r="A3439" s="2" t="s">
        <v>9588</v>
      </c>
      <c r="B3439" s="2">
        <v>5.8</v>
      </c>
    </row>
    <row r="3440" spans="1:2" x14ac:dyDescent="0.25">
      <c r="A3440" s="2" t="s">
        <v>9591</v>
      </c>
      <c r="B3440" s="2">
        <v>6.5</v>
      </c>
    </row>
    <row r="3441" spans="1:2" x14ac:dyDescent="0.25">
      <c r="A3441" s="2" t="s">
        <v>3054</v>
      </c>
      <c r="B3441" s="2">
        <v>4.8</v>
      </c>
    </row>
    <row r="3442" spans="1:2" x14ac:dyDescent="0.25">
      <c r="A3442" s="2" t="s">
        <v>9444</v>
      </c>
      <c r="B3442" s="2">
        <v>7.2</v>
      </c>
    </row>
    <row r="3443" spans="1:2" x14ac:dyDescent="0.25">
      <c r="A3443" s="2" t="s">
        <v>9597</v>
      </c>
      <c r="B3443" s="2">
        <v>6.3</v>
      </c>
    </row>
    <row r="3444" spans="1:2" x14ac:dyDescent="0.25">
      <c r="A3444" s="2" t="s">
        <v>4145</v>
      </c>
      <c r="B3444" s="2">
        <v>7</v>
      </c>
    </row>
    <row r="3445" spans="1:2" x14ac:dyDescent="0.25">
      <c r="A3445" s="2" t="s">
        <v>4086</v>
      </c>
      <c r="B3445" s="2">
        <v>6.3</v>
      </c>
    </row>
    <row r="3446" spans="1:2" x14ac:dyDescent="0.25">
      <c r="A3446" s="2" t="s">
        <v>9606</v>
      </c>
      <c r="B3446" s="2">
        <v>5.3</v>
      </c>
    </row>
    <row r="3447" spans="1:2" x14ac:dyDescent="0.25">
      <c r="A3447" s="2" t="s">
        <v>9610</v>
      </c>
      <c r="B3447" s="2">
        <v>2.2999999999999998</v>
      </c>
    </row>
    <row r="3448" spans="1:2" x14ac:dyDescent="0.25">
      <c r="A3448" s="2" t="s">
        <v>9612</v>
      </c>
      <c r="B3448" s="2">
        <v>7.1</v>
      </c>
    </row>
    <row r="3449" spans="1:2" x14ac:dyDescent="0.25">
      <c r="A3449" s="2" t="s">
        <v>4170</v>
      </c>
      <c r="B3449" s="2">
        <v>6.2</v>
      </c>
    </row>
    <row r="3450" spans="1:2" x14ac:dyDescent="0.25">
      <c r="A3450" s="2" t="s">
        <v>3705</v>
      </c>
      <c r="B3450" s="2">
        <v>6.2</v>
      </c>
    </row>
    <row r="3451" spans="1:2" x14ac:dyDescent="0.25">
      <c r="A3451" s="2" t="s">
        <v>9618</v>
      </c>
      <c r="B3451" s="2">
        <v>6.7</v>
      </c>
    </row>
    <row r="3452" spans="1:2" x14ac:dyDescent="0.25">
      <c r="A3452" s="2" t="s">
        <v>8607</v>
      </c>
      <c r="B3452" s="2">
        <v>6.5</v>
      </c>
    </row>
    <row r="3453" spans="1:2" x14ac:dyDescent="0.25">
      <c r="A3453" s="2" t="s">
        <v>9622</v>
      </c>
      <c r="B3453" s="2">
        <v>5.9</v>
      </c>
    </row>
    <row r="3454" spans="1:2" x14ac:dyDescent="0.25">
      <c r="A3454" s="2" t="s">
        <v>9624</v>
      </c>
      <c r="B3454" s="2">
        <v>6.7</v>
      </c>
    </row>
    <row r="3455" spans="1:2" x14ac:dyDescent="0.25">
      <c r="A3455" s="2" t="s">
        <v>9629</v>
      </c>
      <c r="B3455" s="2">
        <v>6</v>
      </c>
    </row>
    <row r="3456" spans="1:2" x14ac:dyDescent="0.25">
      <c r="A3456" s="2" t="s">
        <v>1494</v>
      </c>
      <c r="B3456" s="2">
        <v>6.9</v>
      </c>
    </row>
    <row r="3457" spans="1:2" x14ac:dyDescent="0.25">
      <c r="A3457" s="2" t="s">
        <v>9275</v>
      </c>
      <c r="B3457" s="2">
        <v>7.9</v>
      </c>
    </row>
    <row r="3458" spans="1:2" x14ac:dyDescent="0.25">
      <c r="A3458" s="2" t="s">
        <v>9635</v>
      </c>
      <c r="B3458" s="2">
        <v>5.3</v>
      </c>
    </row>
    <row r="3459" spans="1:2" x14ac:dyDescent="0.25">
      <c r="A3459" s="2" t="s">
        <v>3020</v>
      </c>
      <c r="B3459" s="2">
        <v>4.8</v>
      </c>
    </row>
    <row r="3460" spans="1:2" x14ac:dyDescent="0.25">
      <c r="A3460" s="2" t="s">
        <v>9640</v>
      </c>
      <c r="B3460" s="2">
        <v>5.3</v>
      </c>
    </row>
    <row r="3461" spans="1:2" x14ac:dyDescent="0.25">
      <c r="A3461" s="2" t="s">
        <v>2336</v>
      </c>
      <c r="B3461" s="2">
        <v>7.3</v>
      </c>
    </row>
    <row r="3462" spans="1:2" x14ac:dyDescent="0.25">
      <c r="A3462" s="2" t="s">
        <v>9647</v>
      </c>
      <c r="B3462" s="2">
        <v>7.4</v>
      </c>
    </row>
    <row r="3463" spans="1:2" x14ac:dyDescent="0.25">
      <c r="A3463" s="2" t="s">
        <v>5457</v>
      </c>
      <c r="B3463" s="2">
        <v>7.7</v>
      </c>
    </row>
    <row r="3464" spans="1:2" x14ac:dyDescent="0.25">
      <c r="A3464" s="2" t="s">
        <v>2553</v>
      </c>
      <c r="B3464" s="2">
        <v>4.8</v>
      </c>
    </row>
    <row r="3465" spans="1:2" x14ac:dyDescent="0.25">
      <c r="A3465" s="2" t="s">
        <v>9654</v>
      </c>
      <c r="B3465" s="2">
        <v>7.2</v>
      </c>
    </row>
    <row r="3466" spans="1:2" x14ac:dyDescent="0.25">
      <c r="A3466" s="2" t="s">
        <v>9659</v>
      </c>
      <c r="B3466" s="2">
        <v>5.8</v>
      </c>
    </row>
    <row r="3467" spans="1:2" x14ac:dyDescent="0.25">
      <c r="A3467" s="2" t="s">
        <v>9663</v>
      </c>
      <c r="B3467" s="2">
        <v>7.3</v>
      </c>
    </row>
    <row r="3468" spans="1:2" x14ac:dyDescent="0.25">
      <c r="A3468" s="2" t="s">
        <v>9668</v>
      </c>
      <c r="B3468" s="2">
        <v>7</v>
      </c>
    </row>
    <row r="3469" spans="1:2" x14ac:dyDescent="0.25">
      <c r="A3469" s="2" t="s">
        <v>9670</v>
      </c>
      <c r="B3469" s="2">
        <v>6.4</v>
      </c>
    </row>
    <row r="3470" spans="1:2" x14ac:dyDescent="0.25">
      <c r="A3470" s="2" t="s">
        <v>9674</v>
      </c>
      <c r="B3470" s="2">
        <v>5.6</v>
      </c>
    </row>
    <row r="3471" spans="1:2" x14ac:dyDescent="0.25">
      <c r="A3471" s="2" t="s">
        <v>3525</v>
      </c>
      <c r="B3471" s="2">
        <v>8.1999999999999993</v>
      </c>
    </row>
    <row r="3472" spans="1:2" x14ac:dyDescent="0.25">
      <c r="A3472" s="2" t="s">
        <v>2890</v>
      </c>
      <c r="B3472" s="2">
        <v>6.5</v>
      </c>
    </row>
    <row r="3473" spans="1:2" x14ac:dyDescent="0.25">
      <c r="A3473" s="2" t="s">
        <v>9685</v>
      </c>
      <c r="B3473" s="2">
        <v>6.4</v>
      </c>
    </row>
    <row r="3474" spans="1:2" x14ac:dyDescent="0.25">
      <c r="A3474" s="2" t="s">
        <v>924</v>
      </c>
      <c r="B3474" s="2">
        <v>8.1</v>
      </c>
    </row>
    <row r="3475" spans="1:2" x14ac:dyDescent="0.25">
      <c r="A3475" s="2" t="s">
        <v>5036</v>
      </c>
      <c r="B3475" s="2">
        <v>5.4</v>
      </c>
    </row>
    <row r="3476" spans="1:2" x14ac:dyDescent="0.25">
      <c r="A3476" s="2" t="s">
        <v>9695</v>
      </c>
      <c r="B3476" s="2">
        <v>6.3</v>
      </c>
    </row>
    <row r="3477" spans="1:2" x14ac:dyDescent="0.25">
      <c r="A3477" s="2" t="s">
        <v>1889</v>
      </c>
      <c r="B3477" s="2">
        <v>7.8</v>
      </c>
    </row>
    <row r="3478" spans="1:2" x14ac:dyDescent="0.25">
      <c r="A3478" s="2" t="s">
        <v>9704</v>
      </c>
      <c r="B3478" s="2">
        <v>6.8</v>
      </c>
    </row>
    <row r="3479" spans="1:2" x14ac:dyDescent="0.25">
      <c r="A3479" s="2" t="s">
        <v>9708</v>
      </c>
      <c r="B3479" s="2">
        <v>7.2</v>
      </c>
    </row>
    <row r="3480" spans="1:2" x14ac:dyDescent="0.25">
      <c r="A3480" s="2" t="s">
        <v>1463</v>
      </c>
      <c r="B3480" s="2">
        <v>7.1</v>
      </c>
    </row>
    <row r="3481" spans="1:2" x14ac:dyDescent="0.25">
      <c r="A3481" s="2" t="s">
        <v>370</v>
      </c>
      <c r="B3481" s="2">
        <v>6.2</v>
      </c>
    </row>
    <row r="3482" spans="1:2" x14ac:dyDescent="0.25">
      <c r="A3482" s="2" t="s">
        <v>360</v>
      </c>
      <c r="B3482" s="2">
        <v>7.3</v>
      </c>
    </row>
    <row r="3483" spans="1:2" x14ac:dyDescent="0.25">
      <c r="A3483" s="2" t="s">
        <v>9280</v>
      </c>
      <c r="B3483" s="2">
        <v>5.9</v>
      </c>
    </row>
    <row r="3484" spans="1:2" x14ac:dyDescent="0.25">
      <c r="A3484" s="2" t="s">
        <v>4409</v>
      </c>
      <c r="B3484" s="2">
        <v>7.2</v>
      </c>
    </row>
    <row r="3485" spans="1:2" x14ac:dyDescent="0.25">
      <c r="A3485" s="2" t="s">
        <v>9725</v>
      </c>
      <c r="B3485" s="2">
        <v>3.6</v>
      </c>
    </row>
    <row r="3486" spans="1:2" x14ac:dyDescent="0.25">
      <c r="A3486" s="2" t="s">
        <v>9727</v>
      </c>
      <c r="B3486" s="2">
        <v>7.7</v>
      </c>
    </row>
    <row r="3487" spans="1:2" x14ac:dyDescent="0.25">
      <c r="A3487" s="2" t="s">
        <v>6315</v>
      </c>
      <c r="B3487" s="2">
        <v>7.3</v>
      </c>
    </row>
    <row r="3488" spans="1:2" x14ac:dyDescent="0.25">
      <c r="A3488" s="2" t="s">
        <v>476</v>
      </c>
      <c r="B3488" s="2">
        <v>7.4</v>
      </c>
    </row>
    <row r="3489" spans="1:2" x14ac:dyDescent="0.25">
      <c r="A3489" s="2" t="s">
        <v>9734</v>
      </c>
      <c r="B3489" s="2">
        <v>6.6</v>
      </c>
    </row>
    <row r="3490" spans="1:2" x14ac:dyDescent="0.25">
      <c r="A3490" s="2" t="s">
        <v>9737</v>
      </c>
      <c r="B3490" s="2">
        <v>6.9</v>
      </c>
    </row>
    <row r="3491" spans="1:2" x14ac:dyDescent="0.25">
      <c r="A3491" s="2" t="s">
        <v>7533</v>
      </c>
      <c r="B3491" s="2">
        <v>6.8</v>
      </c>
    </row>
    <row r="3492" spans="1:2" x14ac:dyDescent="0.25">
      <c r="A3492" s="2" t="s">
        <v>9740</v>
      </c>
      <c r="B3492" s="2">
        <v>7.3</v>
      </c>
    </row>
    <row r="3493" spans="1:2" x14ac:dyDescent="0.25">
      <c r="A3493" s="2" t="s">
        <v>9744</v>
      </c>
      <c r="B3493" s="2">
        <v>7.2</v>
      </c>
    </row>
    <row r="3494" spans="1:2" x14ac:dyDescent="0.25">
      <c r="A3494" s="2" t="s">
        <v>9746</v>
      </c>
      <c r="B3494" s="2">
        <v>6.5</v>
      </c>
    </row>
    <row r="3495" spans="1:2" x14ac:dyDescent="0.25">
      <c r="A3495" s="2" t="s">
        <v>6380</v>
      </c>
      <c r="B3495" s="2">
        <v>7.7</v>
      </c>
    </row>
    <row r="3496" spans="1:2" x14ac:dyDescent="0.25">
      <c r="A3496" s="2" t="s">
        <v>24</v>
      </c>
      <c r="B3496" s="2">
        <v>8.1</v>
      </c>
    </row>
    <row r="3497" spans="1:2" x14ac:dyDescent="0.25">
      <c r="A3497" s="2" t="s">
        <v>9751</v>
      </c>
      <c r="B3497" s="2">
        <v>7.7</v>
      </c>
    </row>
    <row r="3498" spans="1:2" x14ac:dyDescent="0.25">
      <c r="A3498" s="2" t="s">
        <v>2318</v>
      </c>
      <c r="B3498" s="2">
        <v>7.6</v>
      </c>
    </row>
    <row r="3499" spans="1:2" x14ac:dyDescent="0.25">
      <c r="A3499" s="2" t="s">
        <v>9758</v>
      </c>
      <c r="B3499" s="2">
        <v>7.3</v>
      </c>
    </row>
    <row r="3500" spans="1:2" x14ac:dyDescent="0.25">
      <c r="A3500" s="2" t="s">
        <v>4330</v>
      </c>
      <c r="B3500" s="2">
        <v>7.2</v>
      </c>
    </row>
    <row r="3501" spans="1:2" x14ac:dyDescent="0.25">
      <c r="A3501" s="2" t="s">
        <v>7796</v>
      </c>
      <c r="B3501" s="2">
        <v>7.2</v>
      </c>
    </row>
    <row r="3502" spans="1:2" x14ac:dyDescent="0.25">
      <c r="A3502" s="2" t="s">
        <v>521</v>
      </c>
      <c r="B3502" s="2">
        <v>8.1</v>
      </c>
    </row>
    <row r="3503" spans="1:2" x14ac:dyDescent="0.25">
      <c r="A3503" s="2" t="s">
        <v>2401</v>
      </c>
      <c r="B3503" s="2">
        <v>7.5</v>
      </c>
    </row>
    <row r="3504" spans="1:2" x14ac:dyDescent="0.25">
      <c r="A3504" s="2" t="s">
        <v>9773</v>
      </c>
      <c r="B3504" s="2">
        <v>8.1</v>
      </c>
    </row>
    <row r="3505" spans="1:2" x14ac:dyDescent="0.25">
      <c r="A3505" s="2" t="s">
        <v>9779</v>
      </c>
      <c r="B3505" s="2">
        <v>7.8</v>
      </c>
    </row>
    <row r="3506" spans="1:2" x14ac:dyDescent="0.25">
      <c r="A3506" s="2" t="s">
        <v>2540</v>
      </c>
      <c r="B3506" s="2">
        <v>7.8</v>
      </c>
    </row>
    <row r="3507" spans="1:2" x14ac:dyDescent="0.25">
      <c r="A3507" s="2" t="s">
        <v>1067</v>
      </c>
      <c r="B3507" s="2">
        <v>5.8</v>
      </c>
    </row>
    <row r="3508" spans="1:2" x14ac:dyDescent="0.25">
      <c r="A3508" s="2" t="s">
        <v>9786</v>
      </c>
      <c r="B3508" s="2">
        <v>7.6</v>
      </c>
    </row>
    <row r="3509" spans="1:2" x14ac:dyDescent="0.25">
      <c r="A3509" s="2" t="s">
        <v>2644</v>
      </c>
      <c r="B3509" s="2">
        <v>7.4</v>
      </c>
    </row>
    <row r="3510" spans="1:2" x14ac:dyDescent="0.25">
      <c r="A3510" s="2" t="s">
        <v>9792</v>
      </c>
      <c r="B3510" s="2">
        <v>6.3</v>
      </c>
    </row>
    <row r="3511" spans="1:2" x14ac:dyDescent="0.25">
      <c r="A3511" s="2" t="s">
        <v>7817</v>
      </c>
      <c r="B3511" s="2">
        <v>6.9</v>
      </c>
    </row>
    <row r="3512" spans="1:2" x14ac:dyDescent="0.25">
      <c r="A3512" s="2" t="s">
        <v>86</v>
      </c>
      <c r="B3512" s="2">
        <v>8.6</v>
      </c>
    </row>
    <row r="3513" spans="1:2" x14ac:dyDescent="0.25">
      <c r="A3513" s="2" t="s">
        <v>1751</v>
      </c>
      <c r="B3513" s="2">
        <v>5.0999999999999996</v>
      </c>
    </row>
    <row r="3514" spans="1:2" x14ac:dyDescent="0.25">
      <c r="A3514" s="2" t="s">
        <v>1411</v>
      </c>
      <c r="B3514" s="2">
        <v>6.4</v>
      </c>
    </row>
    <row r="3515" spans="1:2" x14ac:dyDescent="0.25">
      <c r="A3515" s="2" t="s">
        <v>805</v>
      </c>
      <c r="B3515" s="2">
        <v>7.9</v>
      </c>
    </row>
    <row r="3516" spans="1:2" x14ac:dyDescent="0.25">
      <c r="A3516" s="2" t="s">
        <v>9806</v>
      </c>
      <c r="B3516" s="2">
        <v>6.9</v>
      </c>
    </row>
    <row r="3517" spans="1:2" x14ac:dyDescent="0.25">
      <c r="A3517" s="2" t="s">
        <v>6594</v>
      </c>
      <c r="B3517" s="2">
        <v>7.5</v>
      </c>
    </row>
    <row r="3518" spans="1:2" x14ac:dyDescent="0.25">
      <c r="A3518" s="2" t="s">
        <v>3309</v>
      </c>
      <c r="B3518" s="2">
        <v>7.2</v>
      </c>
    </row>
    <row r="3519" spans="1:2" x14ac:dyDescent="0.25">
      <c r="A3519" s="2" t="s">
        <v>3144</v>
      </c>
      <c r="B3519" s="2">
        <v>5.8</v>
      </c>
    </row>
    <row r="3520" spans="1:2" x14ac:dyDescent="0.25">
      <c r="A3520" s="2" t="s">
        <v>9815</v>
      </c>
      <c r="B3520" s="2">
        <v>2.9</v>
      </c>
    </row>
    <row r="3521" spans="1:2" x14ac:dyDescent="0.25">
      <c r="A3521" s="2" t="s">
        <v>6753</v>
      </c>
      <c r="B3521" s="2">
        <v>6.2</v>
      </c>
    </row>
    <row r="3522" spans="1:2" x14ac:dyDescent="0.25">
      <c r="A3522" s="2" t="s">
        <v>6594</v>
      </c>
      <c r="B3522" s="2">
        <v>7.3</v>
      </c>
    </row>
    <row r="3523" spans="1:2" x14ac:dyDescent="0.25">
      <c r="A3523" s="2" t="s">
        <v>2657</v>
      </c>
      <c r="B3523" s="2">
        <v>6.2</v>
      </c>
    </row>
    <row r="3524" spans="1:2" x14ac:dyDescent="0.25">
      <c r="A3524" s="2" t="s">
        <v>3597</v>
      </c>
      <c r="B3524" s="2">
        <v>6.8</v>
      </c>
    </row>
    <row r="3525" spans="1:2" x14ac:dyDescent="0.25">
      <c r="A3525" s="2" t="s">
        <v>9824</v>
      </c>
      <c r="B3525" s="2">
        <v>6.1</v>
      </c>
    </row>
    <row r="3526" spans="1:2" x14ac:dyDescent="0.25">
      <c r="A3526" s="2" t="s">
        <v>2651</v>
      </c>
      <c r="B3526" s="2">
        <v>7.7</v>
      </c>
    </row>
    <row r="3527" spans="1:2" x14ac:dyDescent="0.25">
      <c r="A3527" s="2" t="s">
        <v>9829</v>
      </c>
      <c r="B3527" s="2">
        <v>5.2</v>
      </c>
    </row>
    <row r="3528" spans="1:2" x14ac:dyDescent="0.25">
      <c r="A3528" s="2" t="s">
        <v>5457</v>
      </c>
      <c r="B3528" s="2">
        <v>6.8</v>
      </c>
    </row>
    <row r="3529" spans="1:2" x14ac:dyDescent="0.25">
      <c r="A3529" s="2" t="s">
        <v>9835</v>
      </c>
      <c r="B3529" s="2">
        <v>6.5</v>
      </c>
    </row>
    <row r="3530" spans="1:2" x14ac:dyDescent="0.25">
      <c r="A3530" s="2" t="s">
        <v>6481</v>
      </c>
      <c r="B3530" s="2">
        <v>7</v>
      </c>
    </row>
    <row r="3531" spans="1:2" x14ac:dyDescent="0.25">
      <c r="A3531" s="2" t="s">
        <v>9841</v>
      </c>
      <c r="B3531" s="2">
        <v>5.9</v>
      </c>
    </row>
    <row r="3532" spans="1:2" x14ac:dyDescent="0.25">
      <c r="A3532" s="2" t="s">
        <v>9843</v>
      </c>
      <c r="B3532" s="2">
        <v>7.1</v>
      </c>
    </row>
    <row r="3533" spans="1:2" x14ac:dyDescent="0.25">
      <c r="A3533" s="2" t="s">
        <v>9845</v>
      </c>
      <c r="B3533" s="2">
        <v>5.5</v>
      </c>
    </row>
    <row r="3534" spans="1:2" x14ac:dyDescent="0.25">
      <c r="A3534" s="2" t="s">
        <v>9848</v>
      </c>
      <c r="B3534" s="2">
        <v>7.4</v>
      </c>
    </row>
    <row r="3535" spans="1:2" x14ac:dyDescent="0.25">
      <c r="A3535" s="2" t="s">
        <v>9851</v>
      </c>
      <c r="B3535" s="2">
        <v>7.3</v>
      </c>
    </row>
    <row r="3536" spans="1:2" x14ac:dyDescent="0.25">
      <c r="A3536" s="2" t="s">
        <v>9854</v>
      </c>
      <c r="B3536" s="2">
        <v>4.5999999999999996</v>
      </c>
    </row>
    <row r="3537" spans="1:2" x14ac:dyDescent="0.25">
      <c r="A3537" s="2" t="s">
        <v>4086</v>
      </c>
      <c r="B3537" s="2">
        <v>7.2</v>
      </c>
    </row>
    <row r="3538" spans="1:2" x14ac:dyDescent="0.25">
      <c r="A3538" s="2" t="s">
        <v>8090</v>
      </c>
      <c r="B3538" s="2">
        <v>7</v>
      </c>
    </row>
    <row r="3539" spans="1:2" x14ac:dyDescent="0.25">
      <c r="A3539" s="2" t="s">
        <v>9859</v>
      </c>
      <c r="B3539" s="2">
        <v>5.0999999999999996</v>
      </c>
    </row>
    <row r="3540" spans="1:2" x14ac:dyDescent="0.25">
      <c r="A3540" s="2" t="s">
        <v>9864</v>
      </c>
      <c r="B3540" s="2">
        <v>6.7</v>
      </c>
    </row>
    <row r="3541" spans="1:2" x14ac:dyDescent="0.25">
      <c r="A3541" s="2" t="s">
        <v>9866</v>
      </c>
      <c r="B3541" s="2">
        <v>5.3</v>
      </c>
    </row>
    <row r="3542" spans="1:2" x14ac:dyDescent="0.25">
      <c r="A3542" s="2" t="s">
        <v>9869</v>
      </c>
      <c r="B3542" s="2">
        <v>7.8</v>
      </c>
    </row>
    <row r="3543" spans="1:2" x14ac:dyDescent="0.25">
      <c r="A3543" s="2" t="s">
        <v>7279</v>
      </c>
      <c r="B3543" s="2">
        <v>6.7</v>
      </c>
    </row>
    <row r="3544" spans="1:2" x14ac:dyDescent="0.25">
      <c r="A3544" s="2" t="s">
        <v>9875</v>
      </c>
      <c r="B3544" s="2">
        <v>5.4</v>
      </c>
    </row>
    <row r="3545" spans="1:2" x14ac:dyDescent="0.25">
      <c r="A3545" s="2" t="s">
        <v>6554</v>
      </c>
      <c r="B3545" s="2">
        <v>7.2</v>
      </c>
    </row>
    <row r="3546" spans="1:2" x14ac:dyDescent="0.25">
      <c r="A3546" s="2" t="s">
        <v>9881</v>
      </c>
      <c r="B3546" s="2">
        <v>5.8</v>
      </c>
    </row>
    <row r="3547" spans="1:2" x14ac:dyDescent="0.25">
      <c r="A3547" s="2" t="s">
        <v>9885</v>
      </c>
      <c r="B3547" s="2">
        <v>6.4</v>
      </c>
    </row>
    <row r="3548" spans="1:2" x14ac:dyDescent="0.25">
      <c r="A3548" s="2" t="s">
        <v>9888</v>
      </c>
      <c r="B3548" s="2">
        <v>8</v>
      </c>
    </row>
    <row r="3549" spans="1:2" x14ac:dyDescent="0.25">
      <c r="A3549" s="2" t="s">
        <v>4917</v>
      </c>
      <c r="B3549" s="2">
        <v>7</v>
      </c>
    </row>
    <row r="3550" spans="1:2" x14ac:dyDescent="0.25">
      <c r="A3550" s="2" t="s">
        <v>9894</v>
      </c>
      <c r="B3550" s="2">
        <v>7</v>
      </c>
    </row>
    <row r="3551" spans="1:2" x14ac:dyDescent="0.25">
      <c r="A3551" s="2" t="s">
        <v>9585</v>
      </c>
      <c r="B3551" s="2">
        <v>6.7</v>
      </c>
    </row>
    <row r="3552" spans="1:2" x14ac:dyDescent="0.25">
      <c r="A3552" s="2" t="s">
        <v>9903</v>
      </c>
      <c r="B3552" s="2">
        <v>3.8</v>
      </c>
    </row>
    <row r="3553" spans="1:2" x14ac:dyDescent="0.25">
      <c r="A3553" s="2" t="s">
        <v>9907</v>
      </c>
      <c r="B3553" s="2">
        <v>5.7</v>
      </c>
    </row>
    <row r="3554" spans="1:2" x14ac:dyDescent="0.25">
      <c r="A3554" s="2" t="s">
        <v>8825</v>
      </c>
      <c r="B3554" s="2">
        <v>6.6</v>
      </c>
    </row>
    <row r="3555" spans="1:2" x14ac:dyDescent="0.25">
      <c r="A3555" s="2" t="s">
        <v>6494</v>
      </c>
      <c r="B3555" s="2">
        <v>6.7</v>
      </c>
    </row>
    <row r="3556" spans="1:2" x14ac:dyDescent="0.25">
      <c r="A3556" s="2" t="s">
        <v>4865</v>
      </c>
      <c r="B3556" s="2">
        <v>6.2</v>
      </c>
    </row>
    <row r="3557" spans="1:2" x14ac:dyDescent="0.25">
      <c r="A3557" s="2" t="s">
        <v>7642</v>
      </c>
      <c r="B3557" s="2">
        <v>6.2</v>
      </c>
    </row>
    <row r="3558" spans="1:2" x14ac:dyDescent="0.25">
      <c r="A3558" s="2" t="s">
        <v>9921</v>
      </c>
      <c r="B3558" s="2">
        <v>7.4</v>
      </c>
    </row>
    <row r="3559" spans="1:2" x14ac:dyDescent="0.25">
      <c r="A3559" s="2" t="s">
        <v>9923</v>
      </c>
      <c r="B3559" s="2">
        <v>4.7</v>
      </c>
    </row>
    <row r="3560" spans="1:2" x14ac:dyDescent="0.25">
      <c r="A3560" s="2" t="s">
        <v>4670</v>
      </c>
      <c r="B3560" s="2">
        <v>8.3000000000000007</v>
      </c>
    </row>
    <row r="3561" spans="1:2" x14ac:dyDescent="0.25">
      <c r="A3561" s="2" t="s">
        <v>9929</v>
      </c>
      <c r="B3561" s="2">
        <v>7.2</v>
      </c>
    </row>
    <row r="3562" spans="1:2" x14ac:dyDescent="0.25">
      <c r="A3562" s="2" t="s">
        <v>9931</v>
      </c>
      <c r="B3562" s="2">
        <v>5.8</v>
      </c>
    </row>
    <row r="3563" spans="1:2" x14ac:dyDescent="0.25">
      <c r="A3563" s="2" t="s">
        <v>9934</v>
      </c>
      <c r="B3563" s="2">
        <v>5.9</v>
      </c>
    </row>
    <row r="3564" spans="1:2" x14ac:dyDescent="0.25">
      <c r="A3564" s="2" t="s">
        <v>7722</v>
      </c>
      <c r="B3564" s="2">
        <v>6.3</v>
      </c>
    </row>
    <row r="3565" spans="1:2" x14ac:dyDescent="0.25">
      <c r="A3565" s="2" t="s">
        <v>8928</v>
      </c>
      <c r="B3565" s="2">
        <v>7.2</v>
      </c>
    </row>
    <row r="3566" spans="1:2" x14ac:dyDescent="0.25">
      <c r="A3566" s="2" t="s">
        <v>9940</v>
      </c>
      <c r="B3566" s="2">
        <v>5.4</v>
      </c>
    </row>
    <row r="3567" spans="1:2" x14ac:dyDescent="0.25">
      <c r="A3567" s="2" t="s">
        <v>3327</v>
      </c>
      <c r="B3567" s="2">
        <v>7.3</v>
      </c>
    </row>
    <row r="3568" spans="1:2" x14ac:dyDescent="0.25">
      <c r="A3568" s="2" t="s">
        <v>9947</v>
      </c>
      <c r="B3568" s="2">
        <v>7.3</v>
      </c>
    </row>
    <row r="3569" spans="1:2" x14ac:dyDescent="0.25">
      <c r="A3569" s="2" t="s">
        <v>9949</v>
      </c>
      <c r="B3569" s="2">
        <v>5.8</v>
      </c>
    </row>
    <row r="3570" spans="1:2" x14ac:dyDescent="0.25">
      <c r="A3570" s="2" t="s">
        <v>3286</v>
      </c>
      <c r="B3570" s="2">
        <v>6.1</v>
      </c>
    </row>
    <row r="3571" spans="1:2" x14ac:dyDescent="0.25">
      <c r="A3571" s="2" t="s">
        <v>9953</v>
      </c>
      <c r="B3571" s="2">
        <v>7.1</v>
      </c>
    </row>
    <row r="3572" spans="1:2" x14ac:dyDescent="0.25">
      <c r="A3572" s="2" t="s">
        <v>2937</v>
      </c>
      <c r="B3572" s="2">
        <v>7.9</v>
      </c>
    </row>
    <row r="3573" spans="1:2" x14ac:dyDescent="0.25">
      <c r="A3573" s="2" t="s">
        <v>9962</v>
      </c>
      <c r="B3573" s="2">
        <v>5.4</v>
      </c>
    </row>
    <row r="3574" spans="1:2" x14ac:dyDescent="0.25">
      <c r="A3574" s="2" t="s">
        <v>9965</v>
      </c>
      <c r="B3574" s="2">
        <v>7.1</v>
      </c>
    </row>
    <row r="3575" spans="1:2" x14ac:dyDescent="0.25">
      <c r="A3575" s="2" t="s">
        <v>9969</v>
      </c>
      <c r="B3575" s="2">
        <v>6.4</v>
      </c>
    </row>
    <row r="3576" spans="1:2" x14ac:dyDescent="0.25">
      <c r="A3576" s="2" t="s">
        <v>8922</v>
      </c>
      <c r="B3576" s="2">
        <v>6.7</v>
      </c>
    </row>
    <row r="3577" spans="1:2" x14ac:dyDescent="0.25">
      <c r="A3577" s="2" t="s">
        <v>9165</v>
      </c>
      <c r="B3577" s="2">
        <v>6.9</v>
      </c>
    </row>
    <row r="3578" spans="1:2" x14ac:dyDescent="0.25">
      <c r="A3578" s="2" t="s">
        <v>7952</v>
      </c>
      <c r="B3578" s="2">
        <v>2.1</v>
      </c>
    </row>
    <row r="3579" spans="1:2" x14ac:dyDescent="0.25">
      <c r="A3579" s="2" t="s">
        <v>9980</v>
      </c>
      <c r="B3579" s="2">
        <v>4.3</v>
      </c>
    </row>
    <row r="3580" spans="1:2" x14ac:dyDescent="0.25">
      <c r="A3580" s="2" t="s">
        <v>8513</v>
      </c>
      <c r="B3580" s="2">
        <v>6.6</v>
      </c>
    </row>
    <row r="3581" spans="1:2" x14ac:dyDescent="0.25">
      <c r="A3581" s="2" t="s">
        <v>9053</v>
      </c>
      <c r="B3581" s="2">
        <v>3.4</v>
      </c>
    </row>
    <row r="3582" spans="1:2" x14ac:dyDescent="0.25">
      <c r="A3582" s="2" t="s">
        <v>9773</v>
      </c>
      <c r="B3582" s="2">
        <v>8.3000000000000007</v>
      </c>
    </row>
    <row r="3583" spans="1:2" x14ac:dyDescent="0.25">
      <c r="A3583" s="2" t="s">
        <v>4701</v>
      </c>
      <c r="B3583" s="2">
        <v>7.2</v>
      </c>
    </row>
    <row r="3584" spans="1:2" x14ac:dyDescent="0.25">
      <c r="A3584" s="2" t="s">
        <v>9996</v>
      </c>
      <c r="B3584" s="2">
        <v>5.6</v>
      </c>
    </row>
    <row r="3585" spans="1:2" x14ac:dyDescent="0.25">
      <c r="A3585" s="2" t="s">
        <v>4368</v>
      </c>
      <c r="B3585" s="2">
        <v>7.7</v>
      </c>
    </row>
    <row r="3586" spans="1:2" x14ac:dyDescent="0.25">
      <c r="A3586" s="2" t="s">
        <v>50</v>
      </c>
      <c r="B3586" s="2">
        <v>6.6</v>
      </c>
    </row>
    <row r="3587" spans="1:2" x14ac:dyDescent="0.25">
      <c r="A3587" s="2" t="s">
        <v>2336</v>
      </c>
      <c r="B3587" s="2">
        <v>7.6</v>
      </c>
    </row>
    <row r="3588" spans="1:2" x14ac:dyDescent="0.25">
      <c r="A3588" s="2" t="s">
        <v>6896</v>
      </c>
      <c r="B3588" s="2">
        <v>7.4</v>
      </c>
    </row>
    <row r="3589" spans="1:2" x14ac:dyDescent="0.25">
      <c r="A3589" s="2" t="s">
        <v>5409</v>
      </c>
      <c r="B3589" s="2">
        <v>7.1</v>
      </c>
    </row>
    <row r="3590" spans="1:2" x14ac:dyDescent="0.25">
      <c r="A3590" s="2" t="s">
        <v>10007</v>
      </c>
      <c r="B3590" s="2">
        <v>3.4</v>
      </c>
    </row>
    <row r="3591" spans="1:2" x14ac:dyDescent="0.25">
      <c r="A3591" s="2" t="s">
        <v>10011</v>
      </c>
      <c r="B3591" s="2">
        <v>7.9</v>
      </c>
    </row>
    <row r="3592" spans="1:2" x14ac:dyDescent="0.25">
      <c r="A3592" s="2" t="s">
        <v>10016</v>
      </c>
      <c r="B3592" s="2">
        <v>6.7</v>
      </c>
    </row>
    <row r="3593" spans="1:2" x14ac:dyDescent="0.25">
      <c r="A3593" s="2" t="s">
        <v>10020</v>
      </c>
      <c r="B3593" s="2">
        <v>6.6</v>
      </c>
    </row>
    <row r="3594" spans="1:2" x14ac:dyDescent="0.25">
      <c r="A3594" s="2" t="s">
        <v>3144</v>
      </c>
      <c r="B3594" s="2">
        <v>7.9</v>
      </c>
    </row>
    <row r="3595" spans="1:2" x14ac:dyDescent="0.25">
      <c r="A3595" s="2" t="s">
        <v>10025</v>
      </c>
      <c r="B3595" s="2">
        <v>4.9000000000000004</v>
      </c>
    </row>
    <row r="3596" spans="1:2" x14ac:dyDescent="0.25">
      <c r="A3596" s="2" t="s">
        <v>10027</v>
      </c>
      <c r="B3596" s="2">
        <v>7.2</v>
      </c>
    </row>
    <row r="3597" spans="1:2" x14ac:dyDescent="0.25">
      <c r="A3597" s="2" t="s">
        <v>7355</v>
      </c>
      <c r="B3597" s="2">
        <v>7.4</v>
      </c>
    </row>
    <row r="3598" spans="1:2" x14ac:dyDescent="0.25">
      <c r="A3598" s="2" t="s">
        <v>10035</v>
      </c>
      <c r="B3598" s="2">
        <v>6.1</v>
      </c>
    </row>
    <row r="3599" spans="1:2" x14ac:dyDescent="0.25">
      <c r="A3599" s="2" t="s">
        <v>10039</v>
      </c>
      <c r="B3599" s="2">
        <v>8.4</v>
      </c>
    </row>
    <row r="3600" spans="1:2" x14ac:dyDescent="0.25">
      <c r="A3600" s="2" t="s">
        <v>10043</v>
      </c>
      <c r="B3600" s="2">
        <v>6.2</v>
      </c>
    </row>
    <row r="3601" spans="1:2" x14ac:dyDescent="0.25">
      <c r="A3601" s="2" t="s">
        <v>10046</v>
      </c>
      <c r="B3601" s="2">
        <v>5.3</v>
      </c>
    </row>
    <row r="3602" spans="1:2" x14ac:dyDescent="0.25">
      <c r="A3602" s="2" t="s">
        <v>4753</v>
      </c>
      <c r="B3602" s="2">
        <v>5</v>
      </c>
    </row>
    <row r="3603" spans="1:2" x14ac:dyDescent="0.25">
      <c r="A3603" s="2" t="s">
        <v>10052</v>
      </c>
      <c r="B3603" s="2">
        <v>7.7</v>
      </c>
    </row>
    <row r="3604" spans="1:2" x14ac:dyDescent="0.25">
      <c r="A3604" s="2" t="s">
        <v>7416</v>
      </c>
      <c r="B3604" s="2">
        <v>7.6</v>
      </c>
    </row>
    <row r="3605" spans="1:2" x14ac:dyDescent="0.25">
      <c r="A3605" s="2" t="s">
        <v>10059</v>
      </c>
      <c r="B3605" s="2">
        <v>6.3</v>
      </c>
    </row>
    <row r="3606" spans="1:2" x14ac:dyDescent="0.25">
      <c r="A3606" s="2" t="s">
        <v>10062</v>
      </c>
      <c r="B3606" s="2">
        <v>7.6</v>
      </c>
    </row>
    <row r="3607" spans="1:2" x14ac:dyDescent="0.25">
      <c r="A3607" s="2" t="s">
        <v>10065</v>
      </c>
      <c r="B3607" s="2">
        <v>5.6</v>
      </c>
    </row>
    <row r="3608" spans="1:2" x14ac:dyDescent="0.25">
      <c r="A3608" s="2" t="s">
        <v>6288</v>
      </c>
      <c r="B3608" s="2">
        <v>7.3</v>
      </c>
    </row>
    <row r="3609" spans="1:2" x14ac:dyDescent="0.25">
      <c r="A3609" s="2" t="s">
        <v>10072</v>
      </c>
      <c r="B3609" s="2">
        <v>6.2</v>
      </c>
    </row>
    <row r="3610" spans="1:2" x14ac:dyDescent="0.25">
      <c r="A3610" s="2" t="s">
        <v>231</v>
      </c>
      <c r="B3610" s="2">
        <v>6.6</v>
      </c>
    </row>
    <row r="3611" spans="1:2" x14ac:dyDescent="0.25">
      <c r="A3611" s="2" t="s">
        <v>8551</v>
      </c>
      <c r="B3611" s="2">
        <v>6.6</v>
      </c>
    </row>
    <row r="3612" spans="1:2" x14ac:dyDescent="0.25">
      <c r="A3612" s="2" t="s">
        <v>10078</v>
      </c>
      <c r="B3612" s="2">
        <v>7.3</v>
      </c>
    </row>
    <row r="3613" spans="1:2" x14ac:dyDescent="0.25">
      <c r="A3613" s="2" t="s">
        <v>6282</v>
      </c>
      <c r="B3613" s="2">
        <v>6.6</v>
      </c>
    </row>
    <row r="3614" spans="1:2" x14ac:dyDescent="0.25">
      <c r="A3614" s="2" t="s">
        <v>10084</v>
      </c>
      <c r="B3614" s="2">
        <v>6.9</v>
      </c>
    </row>
    <row r="3615" spans="1:2" x14ac:dyDescent="0.25">
      <c r="A3615" s="2" t="s">
        <v>6477</v>
      </c>
      <c r="B3615" s="2">
        <v>5.8</v>
      </c>
    </row>
    <row r="3616" spans="1:2" x14ac:dyDescent="0.25">
      <c r="A3616" s="2" t="s">
        <v>10089</v>
      </c>
      <c r="B3616" s="2">
        <v>4.4000000000000004</v>
      </c>
    </row>
    <row r="3617" spans="1:2" x14ac:dyDescent="0.25">
      <c r="A3617" s="2" t="s">
        <v>1147</v>
      </c>
      <c r="B3617" s="2">
        <v>6.6</v>
      </c>
    </row>
    <row r="3618" spans="1:2" x14ac:dyDescent="0.25">
      <c r="A3618" s="2" t="s">
        <v>8687</v>
      </c>
      <c r="B3618" s="2">
        <v>7.1</v>
      </c>
    </row>
    <row r="3619" spans="1:2" x14ac:dyDescent="0.25">
      <c r="A3619" s="2" t="s">
        <v>10096</v>
      </c>
      <c r="B3619" s="2">
        <v>7.6</v>
      </c>
    </row>
    <row r="3620" spans="1:2" x14ac:dyDescent="0.25">
      <c r="A3620" s="2" t="s">
        <v>6477</v>
      </c>
      <c r="B3620" s="2">
        <v>4.5999999999999996</v>
      </c>
    </row>
    <row r="3621" spans="1:2" x14ac:dyDescent="0.25">
      <c r="A3621" s="2" t="s">
        <v>10104</v>
      </c>
      <c r="B3621" s="2">
        <v>6.8</v>
      </c>
    </row>
    <row r="3622" spans="1:2" x14ac:dyDescent="0.25">
      <c r="A3622" s="2" t="s">
        <v>6180</v>
      </c>
      <c r="B3622" s="2">
        <v>7.1</v>
      </c>
    </row>
    <row r="3623" spans="1:2" x14ac:dyDescent="0.25">
      <c r="A3623" s="2" t="s">
        <v>5909</v>
      </c>
      <c r="B3623" s="2">
        <v>4.9000000000000004</v>
      </c>
    </row>
    <row r="3624" spans="1:2" x14ac:dyDescent="0.25">
      <c r="A3624" s="2" t="s">
        <v>10110</v>
      </c>
      <c r="B3624" s="2">
        <v>7.3</v>
      </c>
    </row>
    <row r="3625" spans="1:2" x14ac:dyDescent="0.25">
      <c r="A3625" s="2" t="s">
        <v>5736</v>
      </c>
      <c r="B3625" s="2">
        <v>7.2</v>
      </c>
    </row>
    <row r="3626" spans="1:2" x14ac:dyDescent="0.25">
      <c r="A3626" s="2" t="s">
        <v>10116</v>
      </c>
      <c r="B3626" s="2">
        <v>5</v>
      </c>
    </row>
    <row r="3627" spans="1:2" x14ac:dyDescent="0.25">
      <c r="A3627" s="2" t="s">
        <v>3603</v>
      </c>
      <c r="B3627" s="2">
        <v>8.1999999999999993</v>
      </c>
    </row>
    <row r="3628" spans="1:2" x14ac:dyDescent="0.25">
      <c r="A3628" s="2" t="s">
        <v>4614</v>
      </c>
      <c r="B3628" s="2">
        <v>8</v>
      </c>
    </row>
    <row r="3629" spans="1:2" x14ac:dyDescent="0.25">
      <c r="A3629" s="2" t="s">
        <v>10123</v>
      </c>
      <c r="B3629" s="2">
        <v>5.2</v>
      </c>
    </row>
    <row r="3630" spans="1:2" x14ac:dyDescent="0.25">
      <c r="A3630" s="2" t="s">
        <v>45</v>
      </c>
      <c r="B3630" s="2">
        <v>8.5</v>
      </c>
    </row>
    <row r="3631" spans="1:2" x14ac:dyDescent="0.25">
      <c r="A3631" s="2" t="s">
        <v>10127</v>
      </c>
      <c r="B3631" s="2">
        <v>6.5</v>
      </c>
    </row>
    <row r="3632" spans="1:2" x14ac:dyDescent="0.25">
      <c r="A3632" s="2" t="s">
        <v>4330</v>
      </c>
      <c r="B3632" s="2">
        <v>7.4</v>
      </c>
    </row>
    <row r="3633" spans="1:2" x14ac:dyDescent="0.25">
      <c r="A3633" s="2" t="s">
        <v>4025</v>
      </c>
      <c r="B3633" s="2">
        <v>7.7</v>
      </c>
    </row>
    <row r="3634" spans="1:2" x14ac:dyDescent="0.25">
      <c r="A3634" s="2" t="s">
        <v>4005</v>
      </c>
      <c r="B3634" s="2">
        <v>7.4</v>
      </c>
    </row>
    <row r="3635" spans="1:2" x14ac:dyDescent="0.25">
      <c r="A3635" s="2" t="s">
        <v>10136</v>
      </c>
      <c r="B3635" s="2">
        <v>5.0999999999999996</v>
      </c>
    </row>
    <row r="3636" spans="1:2" x14ac:dyDescent="0.25">
      <c r="A3636" s="2" t="s">
        <v>576</v>
      </c>
      <c r="B3636" s="2">
        <v>7.3</v>
      </c>
    </row>
    <row r="3637" spans="1:2" x14ac:dyDescent="0.25">
      <c r="A3637" s="2" t="s">
        <v>10144</v>
      </c>
      <c r="B3637" s="2">
        <v>5</v>
      </c>
    </row>
    <row r="3638" spans="1:2" x14ac:dyDescent="0.25">
      <c r="A3638" s="2" t="s">
        <v>1105</v>
      </c>
      <c r="B3638" s="2">
        <v>7.2</v>
      </c>
    </row>
    <row r="3639" spans="1:2" x14ac:dyDescent="0.25">
      <c r="A3639" s="2" t="s">
        <v>10151</v>
      </c>
      <c r="B3639" s="2">
        <v>6.7</v>
      </c>
    </row>
    <row r="3640" spans="1:2" x14ac:dyDescent="0.25">
      <c r="A3640" s="2" t="s">
        <v>10154</v>
      </c>
      <c r="B3640" s="2">
        <v>6.4</v>
      </c>
    </row>
    <row r="3641" spans="1:2" x14ac:dyDescent="0.25">
      <c r="A3641" s="2" t="s">
        <v>1751</v>
      </c>
      <c r="B3641" s="2">
        <v>7.1</v>
      </c>
    </row>
    <row r="3642" spans="1:2" x14ac:dyDescent="0.25">
      <c r="A3642" s="2" t="s">
        <v>10157</v>
      </c>
      <c r="B3642" s="2">
        <v>5.6</v>
      </c>
    </row>
    <row r="3643" spans="1:2" x14ac:dyDescent="0.25">
      <c r="A3643" s="2" t="s">
        <v>991</v>
      </c>
      <c r="B3643" s="2">
        <v>6.2</v>
      </c>
    </row>
    <row r="3644" spans="1:2" x14ac:dyDescent="0.25">
      <c r="A3644" s="2" t="s">
        <v>8172</v>
      </c>
      <c r="B3644" s="2">
        <v>6.1</v>
      </c>
    </row>
    <row r="3645" spans="1:2" x14ac:dyDescent="0.25">
      <c r="A3645" s="2" t="s">
        <v>5692</v>
      </c>
      <c r="B3645" s="2">
        <v>5.2</v>
      </c>
    </row>
    <row r="3646" spans="1:2" x14ac:dyDescent="0.25">
      <c r="A3646" s="2" t="s">
        <v>7095</v>
      </c>
      <c r="B3646" s="2">
        <v>7.3</v>
      </c>
    </row>
    <row r="3647" spans="1:2" x14ac:dyDescent="0.25">
      <c r="A3647" s="2" t="s">
        <v>10167</v>
      </c>
      <c r="B3647" s="2">
        <v>7.5</v>
      </c>
    </row>
    <row r="3648" spans="1:2" x14ac:dyDescent="0.25">
      <c r="A3648" s="2" t="s">
        <v>10169</v>
      </c>
      <c r="B3648" s="2">
        <v>6.6</v>
      </c>
    </row>
    <row r="3649" spans="1:2" x14ac:dyDescent="0.25">
      <c r="A3649" s="2" t="s">
        <v>10172</v>
      </c>
      <c r="B3649" s="2">
        <v>6.4</v>
      </c>
    </row>
    <row r="3650" spans="1:2" x14ac:dyDescent="0.25">
      <c r="A3650" s="2" t="s">
        <v>10176</v>
      </c>
      <c r="B3650" s="2">
        <v>4.5</v>
      </c>
    </row>
    <row r="3651" spans="1:2" x14ac:dyDescent="0.25">
      <c r="A3651" s="2" t="s">
        <v>3575</v>
      </c>
      <c r="B3651" s="2">
        <v>6.6</v>
      </c>
    </row>
    <row r="3652" spans="1:2" x14ac:dyDescent="0.25">
      <c r="A3652" s="2" t="s">
        <v>8297</v>
      </c>
      <c r="B3652" s="2">
        <v>5.3</v>
      </c>
    </row>
    <row r="3653" spans="1:2" x14ac:dyDescent="0.25">
      <c r="A3653" s="2" t="s">
        <v>10184</v>
      </c>
      <c r="B3653" s="2">
        <v>4.9000000000000004</v>
      </c>
    </row>
    <row r="3654" spans="1:2" x14ac:dyDescent="0.25">
      <c r="A3654" s="2" t="s">
        <v>814</v>
      </c>
      <c r="B3654" s="2">
        <v>7.7</v>
      </c>
    </row>
    <row r="3655" spans="1:2" x14ac:dyDescent="0.25">
      <c r="A3655" s="2" t="s">
        <v>1589</v>
      </c>
      <c r="B3655" s="2">
        <v>8</v>
      </c>
    </row>
    <row r="3656" spans="1:2" x14ac:dyDescent="0.25">
      <c r="A3656" s="2" t="s">
        <v>10192</v>
      </c>
      <c r="B3656" s="2">
        <v>3.8</v>
      </c>
    </row>
    <row r="3657" spans="1:2" x14ac:dyDescent="0.25">
      <c r="A3657" s="2" t="s">
        <v>9165</v>
      </c>
      <c r="B3657" s="2">
        <v>7.6</v>
      </c>
    </row>
    <row r="3658" spans="1:2" x14ac:dyDescent="0.25">
      <c r="A3658" s="2" t="s">
        <v>5718</v>
      </c>
      <c r="B3658" s="2">
        <v>5.9</v>
      </c>
    </row>
    <row r="3659" spans="1:2" x14ac:dyDescent="0.25">
      <c r="A3659" s="2" t="s">
        <v>10200</v>
      </c>
      <c r="B3659" s="2">
        <v>6.2</v>
      </c>
    </row>
    <row r="3660" spans="1:2" x14ac:dyDescent="0.25">
      <c r="A3660" s="2" t="s">
        <v>1990</v>
      </c>
      <c r="B3660" s="2">
        <v>7.2</v>
      </c>
    </row>
    <row r="3661" spans="1:2" x14ac:dyDescent="0.25">
      <c r="A3661" s="2" t="s">
        <v>10205</v>
      </c>
      <c r="B3661" s="2">
        <v>6.3</v>
      </c>
    </row>
    <row r="3662" spans="1:2" x14ac:dyDescent="0.25">
      <c r="A3662" s="2" t="s">
        <v>10209</v>
      </c>
      <c r="B3662" s="2">
        <v>5.2</v>
      </c>
    </row>
    <row r="3663" spans="1:2" x14ac:dyDescent="0.25">
      <c r="A3663" s="2" t="s">
        <v>10213</v>
      </c>
      <c r="B3663" s="2">
        <v>6.9</v>
      </c>
    </row>
    <row r="3664" spans="1:2" x14ac:dyDescent="0.25">
      <c r="A3664" s="2" t="s">
        <v>8172</v>
      </c>
      <c r="B3664" s="2">
        <v>6.8</v>
      </c>
    </row>
    <row r="3665" spans="1:2" x14ac:dyDescent="0.25">
      <c r="A3665" s="2" t="s">
        <v>10219</v>
      </c>
      <c r="B3665" s="2">
        <v>6.2</v>
      </c>
    </row>
    <row r="3666" spans="1:2" x14ac:dyDescent="0.25">
      <c r="A3666" s="2" t="s">
        <v>9806</v>
      </c>
      <c r="B3666" s="2">
        <v>6.2</v>
      </c>
    </row>
    <row r="3667" spans="1:2" x14ac:dyDescent="0.25">
      <c r="A3667" s="2" t="s">
        <v>10226</v>
      </c>
      <c r="B3667" s="2">
        <v>3.5</v>
      </c>
    </row>
    <row r="3668" spans="1:2" x14ac:dyDescent="0.25">
      <c r="A3668" s="2" t="s">
        <v>3149</v>
      </c>
      <c r="B3668" s="2">
        <v>6.1</v>
      </c>
    </row>
    <row r="3669" spans="1:2" x14ac:dyDescent="0.25">
      <c r="A3669" s="2" t="s">
        <v>10229</v>
      </c>
      <c r="B3669" s="2">
        <v>6.6</v>
      </c>
    </row>
    <row r="3670" spans="1:2" x14ac:dyDescent="0.25">
      <c r="A3670" s="2" t="s">
        <v>5692</v>
      </c>
      <c r="B3670" s="2">
        <v>4.5</v>
      </c>
    </row>
    <row r="3671" spans="1:2" x14ac:dyDescent="0.25">
      <c r="A3671" s="2" t="s">
        <v>10236</v>
      </c>
      <c r="B3671" s="2">
        <v>5.9</v>
      </c>
    </row>
    <row r="3672" spans="1:2" x14ac:dyDescent="0.25">
      <c r="A3672" s="2" t="s">
        <v>10241</v>
      </c>
      <c r="B3672" s="2">
        <v>6.9</v>
      </c>
    </row>
    <row r="3673" spans="1:2" x14ac:dyDescent="0.25">
      <c r="A3673" s="2" t="s">
        <v>10243</v>
      </c>
      <c r="B3673" s="2">
        <v>7.7</v>
      </c>
    </row>
    <row r="3674" spans="1:2" x14ac:dyDescent="0.25">
      <c r="A3674" s="2" t="s">
        <v>3027</v>
      </c>
      <c r="B3674" s="2">
        <v>6.6</v>
      </c>
    </row>
    <row r="3675" spans="1:2" x14ac:dyDescent="0.25">
      <c r="A3675" s="2" t="s">
        <v>10249</v>
      </c>
      <c r="B3675" s="2">
        <v>5.3</v>
      </c>
    </row>
    <row r="3676" spans="1:2" x14ac:dyDescent="0.25">
      <c r="A3676" s="2" t="s">
        <v>9480</v>
      </c>
      <c r="B3676" s="2">
        <v>6.3</v>
      </c>
    </row>
    <row r="3677" spans="1:2" x14ac:dyDescent="0.25">
      <c r="A3677" s="2" t="s">
        <v>10252</v>
      </c>
      <c r="B3677" s="2">
        <v>7</v>
      </c>
    </row>
    <row r="3678" spans="1:2" x14ac:dyDescent="0.25">
      <c r="A3678" s="2" t="s">
        <v>10255</v>
      </c>
      <c r="B3678" s="2">
        <v>7</v>
      </c>
    </row>
    <row r="3679" spans="1:2" x14ac:dyDescent="0.25">
      <c r="A3679" s="2" t="s">
        <v>9039</v>
      </c>
      <c r="B3679" s="2">
        <v>6.6</v>
      </c>
    </row>
    <row r="3680" spans="1:2" x14ac:dyDescent="0.25">
      <c r="A3680" s="2" t="s">
        <v>5176</v>
      </c>
      <c r="B3680" s="2">
        <v>8.6</v>
      </c>
    </row>
    <row r="3681" spans="1:2" x14ac:dyDescent="0.25">
      <c r="A3681" s="2" t="s">
        <v>176</v>
      </c>
      <c r="B3681" s="2">
        <v>6.4</v>
      </c>
    </row>
    <row r="3682" spans="1:2" x14ac:dyDescent="0.25">
      <c r="A3682" s="2" t="s">
        <v>500</v>
      </c>
      <c r="B3682" s="2">
        <v>7.9</v>
      </c>
    </row>
    <row r="3683" spans="1:2" x14ac:dyDescent="0.25">
      <c r="A3683" s="2" t="s">
        <v>8885</v>
      </c>
      <c r="B3683" s="2">
        <v>5.4</v>
      </c>
    </row>
    <row r="3684" spans="1:2" x14ac:dyDescent="0.25">
      <c r="A3684" s="2" t="s">
        <v>10269</v>
      </c>
      <c r="B3684" s="2">
        <v>6.9</v>
      </c>
    </row>
    <row r="3685" spans="1:2" x14ac:dyDescent="0.25">
      <c r="A3685" s="2" t="s">
        <v>5165</v>
      </c>
      <c r="B3685" s="2">
        <v>7.7</v>
      </c>
    </row>
    <row r="3686" spans="1:2" x14ac:dyDescent="0.25">
      <c r="A3686" s="2" t="s">
        <v>10276</v>
      </c>
      <c r="B3686" s="2">
        <v>7.2</v>
      </c>
    </row>
    <row r="3687" spans="1:2" x14ac:dyDescent="0.25">
      <c r="A3687" s="2" t="s">
        <v>10279</v>
      </c>
      <c r="B3687" s="2">
        <v>6.8</v>
      </c>
    </row>
    <row r="3688" spans="1:2" x14ac:dyDescent="0.25">
      <c r="A3688" s="2" t="s">
        <v>10281</v>
      </c>
      <c r="B3688" s="2">
        <v>6.2</v>
      </c>
    </row>
    <row r="3689" spans="1:2" x14ac:dyDescent="0.25">
      <c r="A3689" s="2" t="s">
        <v>121</v>
      </c>
      <c r="B3689" s="2">
        <v>7.4</v>
      </c>
    </row>
    <row r="3690" spans="1:2" x14ac:dyDescent="0.25">
      <c r="A3690" s="2" t="s">
        <v>7991</v>
      </c>
      <c r="B3690" s="2">
        <v>4.5999999999999996</v>
      </c>
    </row>
    <row r="3691" spans="1:2" x14ac:dyDescent="0.25">
      <c r="A3691" s="2" t="s">
        <v>10293</v>
      </c>
      <c r="B3691" s="2">
        <v>6.4</v>
      </c>
    </row>
    <row r="3692" spans="1:2" x14ac:dyDescent="0.25">
      <c r="A3692" s="2" t="s">
        <v>4003</v>
      </c>
      <c r="B3692" s="2">
        <v>7</v>
      </c>
    </row>
    <row r="3693" spans="1:2" x14ac:dyDescent="0.25">
      <c r="A3693" s="2" t="s">
        <v>7668</v>
      </c>
      <c r="B3693" s="2">
        <v>7.7</v>
      </c>
    </row>
    <row r="3694" spans="1:2" x14ac:dyDescent="0.25">
      <c r="A3694" s="2" t="s">
        <v>8079</v>
      </c>
      <c r="B3694" s="2">
        <v>6.8</v>
      </c>
    </row>
    <row r="3695" spans="1:2" x14ac:dyDescent="0.25">
      <c r="A3695" s="2" t="s">
        <v>10299</v>
      </c>
      <c r="B3695" s="2">
        <v>7</v>
      </c>
    </row>
    <row r="3696" spans="1:2" x14ac:dyDescent="0.25">
      <c r="A3696" s="2" t="s">
        <v>9869</v>
      </c>
      <c r="B3696" s="2">
        <v>7</v>
      </c>
    </row>
    <row r="3697" spans="1:2" x14ac:dyDescent="0.25">
      <c r="A3697" s="2" t="s">
        <v>10303</v>
      </c>
      <c r="B3697" s="2">
        <v>6.3</v>
      </c>
    </row>
    <row r="3698" spans="1:2" x14ac:dyDescent="0.25">
      <c r="A3698" s="2" t="s">
        <v>10306</v>
      </c>
      <c r="B3698" s="2">
        <v>7.1</v>
      </c>
    </row>
    <row r="3699" spans="1:2" x14ac:dyDescent="0.25">
      <c r="A3699" s="2" t="s">
        <v>10309</v>
      </c>
      <c r="B3699" s="2">
        <v>5.6</v>
      </c>
    </row>
    <row r="3700" spans="1:2" x14ac:dyDescent="0.25">
      <c r="A3700" s="2" t="s">
        <v>10313</v>
      </c>
      <c r="B3700" s="2">
        <v>4.4000000000000004</v>
      </c>
    </row>
    <row r="3701" spans="1:2" x14ac:dyDescent="0.25">
      <c r="A3701" s="2" t="s">
        <v>3316</v>
      </c>
      <c r="B3701" s="2">
        <v>7.1</v>
      </c>
    </row>
    <row r="3702" spans="1:2" x14ac:dyDescent="0.25">
      <c r="A3702" s="2" t="s">
        <v>88</v>
      </c>
      <c r="B3702" s="2">
        <v>6.1</v>
      </c>
    </row>
    <row r="3703" spans="1:2" x14ac:dyDescent="0.25">
      <c r="A3703" s="2" t="s">
        <v>10320</v>
      </c>
      <c r="B3703" s="2">
        <v>7.4</v>
      </c>
    </row>
    <row r="3704" spans="1:2" x14ac:dyDescent="0.25">
      <c r="A3704" s="2" t="s">
        <v>10325</v>
      </c>
      <c r="B3704" s="2">
        <v>7.5</v>
      </c>
    </row>
    <row r="3705" spans="1:2" x14ac:dyDescent="0.25">
      <c r="A3705" s="2" t="s">
        <v>10331</v>
      </c>
      <c r="B3705" s="2">
        <v>7.2</v>
      </c>
    </row>
    <row r="3706" spans="1:2" x14ac:dyDescent="0.25">
      <c r="A3706" s="2" t="s">
        <v>10336</v>
      </c>
      <c r="B3706" s="2">
        <v>7.6</v>
      </c>
    </row>
    <row r="3707" spans="1:2" x14ac:dyDescent="0.25">
      <c r="A3707" s="2" t="s">
        <v>10338</v>
      </c>
      <c r="B3707" s="2">
        <v>7.3</v>
      </c>
    </row>
    <row r="3708" spans="1:2" x14ac:dyDescent="0.25">
      <c r="A3708" s="2" t="s">
        <v>10340</v>
      </c>
      <c r="B3708" s="2">
        <v>6.2</v>
      </c>
    </row>
    <row r="3709" spans="1:2" x14ac:dyDescent="0.25">
      <c r="A3709" s="2" t="s">
        <v>10345</v>
      </c>
      <c r="B3709" s="2">
        <v>6.2</v>
      </c>
    </row>
    <row r="3710" spans="1:2" x14ac:dyDescent="0.25">
      <c r="A3710" s="2" t="s">
        <v>10348</v>
      </c>
      <c r="B3710" s="2">
        <v>4.5999999999999996</v>
      </c>
    </row>
    <row r="3711" spans="1:2" x14ac:dyDescent="0.25">
      <c r="A3711" s="2" t="s">
        <v>621</v>
      </c>
      <c r="B3711" s="2">
        <v>6.2</v>
      </c>
    </row>
    <row r="3712" spans="1:2" x14ac:dyDescent="0.25">
      <c r="A3712" s="2" t="s">
        <v>1463</v>
      </c>
      <c r="B3712" s="2">
        <v>6.2</v>
      </c>
    </row>
    <row r="3713" spans="1:2" x14ac:dyDescent="0.25">
      <c r="A3713" s="2" t="s">
        <v>10362</v>
      </c>
      <c r="B3713" s="2">
        <v>3.3</v>
      </c>
    </row>
    <row r="3714" spans="1:2" x14ac:dyDescent="0.25">
      <c r="A3714" s="2" t="s">
        <v>10365</v>
      </c>
      <c r="B3714" s="2">
        <v>4.2</v>
      </c>
    </row>
    <row r="3715" spans="1:2" x14ac:dyDescent="0.25">
      <c r="A3715" s="2" t="s">
        <v>8513</v>
      </c>
      <c r="B3715" s="2">
        <v>7.2</v>
      </c>
    </row>
    <row r="3716" spans="1:2" x14ac:dyDescent="0.25">
      <c r="A3716" s="2" t="s">
        <v>10374</v>
      </c>
      <c r="B3716" s="2">
        <v>6.2</v>
      </c>
    </row>
    <row r="3717" spans="1:2" x14ac:dyDescent="0.25">
      <c r="A3717" s="2" t="s">
        <v>2781</v>
      </c>
      <c r="B3717" s="2">
        <v>6.1</v>
      </c>
    </row>
    <row r="3718" spans="1:2" x14ac:dyDescent="0.25">
      <c r="A3718" s="2" t="s">
        <v>4112</v>
      </c>
      <c r="B3718" s="2">
        <v>4.2</v>
      </c>
    </row>
    <row r="3719" spans="1:2" x14ac:dyDescent="0.25">
      <c r="A3719" s="2" t="s">
        <v>10383</v>
      </c>
      <c r="B3719" s="2">
        <v>4.5</v>
      </c>
    </row>
    <row r="3720" spans="1:2" x14ac:dyDescent="0.25">
      <c r="A3720" s="2" t="s">
        <v>10387</v>
      </c>
      <c r="B3720" s="2">
        <v>7.5</v>
      </c>
    </row>
    <row r="3721" spans="1:2" x14ac:dyDescent="0.25">
      <c r="A3721" s="2" t="s">
        <v>10390</v>
      </c>
      <c r="B3721" s="2">
        <v>6.7</v>
      </c>
    </row>
    <row r="3722" spans="1:2" x14ac:dyDescent="0.25">
      <c r="A3722" s="2" t="s">
        <v>9571</v>
      </c>
      <c r="B3722" s="2">
        <v>5.0999999999999996</v>
      </c>
    </row>
    <row r="3723" spans="1:2" x14ac:dyDescent="0.25">
      <c r="A3723" s="2" t="s">
        <v>8743</v>
      </c>
      <c r="B3723" s="2">
        <v>5.5</v>
      </c>
    </row>
    <row r="3724" spans="1:2" x14ac:dyDescent="0.25">
      <c r="A3724" s="2" t="s">
        <v>8079</v>
      </c>
      <c r="B3724" s="2">
        <v>4.4000000000000004</v>
      </c>
    </row>
    <row r="3725" spans="1:2" x14ac:dyDescent="0.25">
      <c r="A3725" s="2" t="s">
        <v>10399</v>
      </c>
      <c r="B3725" s="2">
        <v>4.4000000000000004</v>
      </c>
    </row>
    <row r="3726" spans="1:2" x14ac:dyDescent="0.25">
      <c r="A3726" s="2" t="s">
        <v>1189</v>
      </c>
      <c r="B3726" s="2">
        <v>6.8</v>
      </c>
    </row>
    <row r="3727" spans="1:2" x14ac:dyDescent="0.25">
      <c r="A3727" s="2" t="s">
        <v>10404</v>
      </c>
      <c r="B3727" s="2">
        <v>8.6</v>
      </c>
    </row>
    <row r="3728" spans="1:2" x14ac:dyDescent="0.25">
      <c r="A3728" s="2" t="s">
        <v>4330</v>
      </c>
      <c r="B3728" s="2">
        <v>4.8</v>
      </c>
    </row>
    <row r="3729" spans="1:2" x14ac:dyDescent="0.25">
      <c r="A3729" s="2" t="s">
        <v>10410</v>
      </c>
      <c r="B3729" s="2">
        <v>3.4</v>
      </c>
    </row>
    <row r="3730" spans="1:2" x14ac:dyDescent="0.25">
      <c r="A3730" s="2" t="s">
        <v>10415</v>
      </c>
      <c r="B3730" s="2">
        <v>7.4</v>
      </c>
    </row>
    <row r="3731" spans="1:2" x14ac:dyDescent="0.25">
      <c r="A3731" s="2" t="s">
        <v>10422</v>
      </c>
      <c r="B3731" s="2">
        <v>7.3</v>
      </c>
    </row>
    <row r="3732" spans="1:2" x14ac:dyDescent="0.25">
      <c r="A3732" s="2" t="s">
        <v>3639</v>
      </c>
      <c r="B3732" s="2">
        <v>8</v>
      </c>
    </row>
    <row r="3733" spans="1:2" x14ac:dyDescent="0.25">
      <c r="A3733" s="2" t="s">
        <v>10426</v>
      </c>
      <c r="B3733" s="2">
        <v>6.5</v>
      </c>
    </row>
    <row r="3734" spans="1:2" x14ac:dyDescent="0.25">
      <c r="A3734" s="2" t="s">
        <v>9416</v>
      </c>
      <c r="B3734" s="2">
        <v>5.9</v>
      </c>
    </row>
    <row r="3735" spans="1:2" x14ac:dyDescent="0.25">
      <c r="A3735" s="2" t="s">
        <v>5604</v>
      </c>
      <c r="B3735" s="2">
        <v>6.8</v>
      </c>
    </row>
    <row r="3736" spans="1:2" x14ac:dyDescent="0.25">
      <c r="A3736" s="2" t="s">
        <v>7027</v>
      </c>
      <c r="B3736" s="2">
        <v>7.4</v>
      </c>
    </row>
    <row r="3737" spans="1:2" x14ac:dyDescent="0.25">
      <c r="A3737" s="2" t="s">
        <v>10434</v>
      </c>
      <c r="B3737" s="2">
        <v>6.7</v>
      </c>
    </row>
    <row r="3738" spans="1:2" x14ac:dyDescent="0.25">
      <c r="A3738" s="2" t="s">
        <v>10437</v>
      </c>
      <c r="B3738" s="2">
        <v>6.8</v>
      </c>
    </row>
    <row r="3739" spans="1:2" x14ac:dyDescent="0.25">
      <c r="A3739" s="2" t="s">
        <v>10439</v>
      </c>
      <c r="B3739" s="2">
        <v>5.4</v>
      </c>
    </row>
    <row r="3740" spans="1:2" x14ac:dyDescent="0.25">
      <c r="A3740" s="2" t="s">
        <v>4473</v>
      </c>
      <c r="B3740" s="2">
        <v>5.5</v>
      </c>
    </row>
    <row r="3741" spans="1:2" x14ac:dyDescent="0.25">
      <c r="A3741" s="2" t="s">
        <v>9888</v>
      </c>
      <c r="B3741" s="2">
        <v>7.4</v>
      </c>
    </row>
    <row r="3742" spans="1:2" x14ac:dyDescent="0.25">
      <c r="A3742" s="2" t="s">
        <v>7491</v>
      </c>
      <c r="B3742" s="2">
        <v>5.7</v>
      </c>
    </row>
    <row r="3743" spans="1:2" x14ac:dyDescent="0.25">
      <c r="A3743" s="2" t="s">
        <v>10450</v>
      </c>
      <c r="B3743" s="2">
        <v>5.4</v>
      </c>
    </row>
    <row r="3744" spans="1:2" x14ac:dyDescent="0.25">
      <c r="A3744" s="2" t="s">
        <v>10454</v>
      </c>
      <c r="B3744" s="2">
        <v>3.2</v>
      </c>
    </row>
    <row r="3745" spans="1:2" x14ac:dyDescent="0.25">
      <c r="A3745" s="2" t="s">
        <v>10456</v>
      </c>
      <c r="B3745" s="2">
        <v>7.8</v>
      </c>
    </row>
    <row r="3746" spans="1:2" x14ac:dyDescent="0.25">
      <c r="A3746" s="2" t="s">
        <v>10459</v>
      </c>
      <c r="B3746" s="2">
        <v>5.3</v>
      </c>
    </row>
    <row r="3747" spans="1:2" x14ac:dyDescent="0.25">
      <c r="A3747" s="2" t="s">
        <v>10462</v>
      </c>
      <c r="B3747" s="2">
        <v>7.2</v>
      </c>
    </row>
    <row r="3748" spans="1:2" x14ac:dyDescent="0.25">
      <c r="A3748" s="2" t="s">
        <v>10466</v>
      </c>
      <c r="B3748" s="2">
        <v>6.2</v>
      </c>
    </row>
    <row r="3749" spans="1:2" x14ac:dyDescent="0.25">
      <c r="A3749" s="2" t="s">
        <v>10469</v>
      </c>
      <c r="B3749" s="2">
        <v>5.9</v>
      </c>
    </row>
    <row r="3750" spans="1:2" x14ac:dyDescent="0.25">
      <c r="A3750" s="2" t="s">
        <v>10471</v>
      </c>
      <c r="B3750" s="2">
        <v>7.3</v>
      </c>
    </row>
    <row r="3751" spans="1:2" x14ac:dyDescent="0.25">
      <c r="A3751" s="2" t="s">
        <v>4528</v>
      </c>
      <c r="B3751" s="2">
        <v>6.7</v>
      </c>
    </row>
    <row r="3752" spans="1:2" x14ac:dyDescent="0.25">
      <c r="A3752" s="2" t="s">
        <v>7796</v>
      </c>
      <c r="B3752" s="2">
        <v>5.7</v>
      </c>
    </row>
    <row r="3753" spans="1:2" x14ac:dyDescent="0.25">
      <c r="A3753" s="2" t="s">
        <v>258</v>
      </c>
      <c r="B3753" s="2">
        <v>7.1</v>
      </c>
    </row>
    <row r="3754" spans="1:2" x14ac:dyDescent="0.25">
      <c r="A3754" s="2" t="s">
        <v>6543</v>
      </c>
      <c r="B3754" s="2">
        <v>7.2</v>
      </c>
    </row>
    <row r="3755" spans="1:2" x14ac:dyDescent="0.25">
      <c r="A3755" s="2" t="s">
        <v>10482</v>
      </c>
      <c r="B3755" s="2">
        <v>7.4</v>
      </c>
    </row>
    <row r="3756" spans="1:2" x14ac:dyDescent="0.25">
      <c r="A3756" s="2" t="s">
        <v>3144</v>
      </c>
      <c r="B3756" s="2">
        <v>7.7</v>
      </c>
    </row>
    <row r="3757" spans="1:2" x14ac:dyDescent="0.25">
      <c r="A3757" s="2" t="s">
        <v>308</v>
      </c>
      <c r="B3757" s="2">
        <v>7.4</v>
      </c>
    </row>
    <row r="3758" spans="1:2" x14ac:dyDescent="0.25">
      <c r="A3758" s="2" t="s">
        <v>805</v>
      </c>
      <c r="B3758" s="2">
        <v>8.4</v>
      </c>
    </row>
    <row r="3759" spans="1:2" x14ac:dyDescent="0.25">
      <c r="A3759" s="2" t="s">
        <v>10493</v>
      </c>
      <c r="B3759" s="2">
        <v>7.1</v>
      </c>
    </row>
    <row r="3760" spans="1:2" x14ac:dyDescent="0.25">
      <c r="A3760" s="2" t="s">
        <v>10498</v>
      </c>
      <c r="B3760" s="2">
        <v>7.2</v>
      </c>
    </row>
    <row r="3761" spans="1:2" x14ac:dyDescent="0.25">
      <c r="A3761" s="2" t="s">
        <v>521</v>
      </c>
      <c r="B3761" s="2">
        <v>7.5</v>
      </c>
    </row>
    <row r="3762" spans="1:2" x14ac:dyDescent="0.25">
      <c r="A3762" s="2" t="s">
        <v>10506</v>
      </c>
      <c r="B3762" s="2">
        <v>5.4</v>
      </c>
    </row>
    <row r="3763" spans="1:2" x14ac:dyDescent="0.25">
      <c r="A3763" s="2" t="s">
        <v>5814</v>
      </c>
      <c r="B3763" s="2">
        <v>8.1</v>
      </c>
    </row>
    <row r="3764" spans="1:2" x14ac:dyDescent="0.25">
      <c r="A3764" s="2" t="s">
        <v>10512</v>
      </c>
      <c r="B3764" s="2">
        <v>6</v>
      </c>
    </row>
    <row r="3765" spans="1:2" x14ac:dyDescent="0.25">
      <c r="A3765" s="2" t="s">
        <v>10518</v>
      </c>
      <c r="B3765" s="2">
        <v>7.8</v>
      </c>
    </row>
    <row r="3766" spans="1:2" x14ac:dyDescent="0.25">
      <c r="A3766" s="2" t="s">
        <v>10523</v>
      </c>
      <c r="B3766" s="2">
        <v>6.8</v>
      </c>
    </row>
    <row r="3767" spans="1:2" x14ac:dyDescent="0.25">
      <c r="A3767" s="2" t="s">
        <v>10525</v>
      </c>
      <c r="B3767" s="2">
        <v>6.5</v>
      </c>
    </row>
    <row r="3768" spans="1:2" x14ac:dyDescent="0.25">
      <c r="A3768" s="2" t="s">
        <v>8294</v>
      </c>
      <c r="B3768" s="2">
        <v>7.7</v>
      </c>
    </row>
    <row r="3769" spans="1:2" x14ac:dyDescent="0.25">
      <c r="A3769" s="2" t="s">
        <v>10531</v>
      </c>
      <c r="B3769" s="2">
        <v>6.4</v>
      </c>
    </row>
    <row r="3770" spans="1:2" x14ac:dyDescent="0.25">
      <c r="A3770" s="2" t="s">
        <v>10536</v>
      </c>
      <c r="B3770" s="2">
        <v>6.5</v>
      </c>
    </row>
    <row r="3771" spans="1:2" x14ac:dyDescent="0.25">
      <c r="A3771" s="2" t="s">
        <v>10538</v>
      </c>
      <c r="B3771" s="2">
        <v>7.3</v>
      </c>
    </row>
    <row r="3772" spans="1:2" x14ac:dyDescent="0.25">
      <c r="A3772" s="2" t="s">
        <v>10540</v>
      </c>
      <c r="B3772" s="2">
        <v>6.6</v>
      </c>
    </row>
    <row r="3773" spans="1:2" x14ac:dyDescent="0.25">
      <c r="A3773" s="2" t="s">
        <v>10542</v>
      </c>
      <c r="B3773" s="2">
        <v>7.9</v>
      </c>
    </row>
    <row r="3774" spans="1:2" x14ac:dyDescent="0.25">
      <c r="A3774" s="2" t="s">
        <v>10546</v>
      </c>
      <c r="B3774" s="2">
        <v>5.9</v>
      </c>
    </row>
    <row r="3775" spans="1:2" x14ac:dyDescent="0.25">
      <c r="A3775" s="2" t="s">
        <v>10548</v>
      </c>
      <c r="B3775" s="2">
        <v>4.7</v>
      </c>
    </row>
    <row r="3776" spans="1:2" x14ac:dyDescent="0.25">
      <c r="A3776" s="2" t="s">
        <v>3077</v>
      </c>
      <c r="B3776" s="2">
        <v>8.6999999999999993</v>
      </c>
    </row>
    <row r="3777" spans="1:2" x14ac:dyDescent="0.25">
      <c r="A3777" s="2" t="s">
        <v>10553</v>
      </c>
      <c r="B3777" s="2">
        <v>5.9</v>
      </c>
    </row>
    <row r="3778" spans="1:2" x14ac:dyDescent="0.25">
      <c r="A3778" s="2" t="s">
        <v>6103</v>
      </c>
      <c r="B3778" s="2">
        <v>6.7</v>
      </c>
    </row>
    <row r="3779" spans="1:2" x14ac:dyDescent="0.25">
      <c r="A3779" s="2" t="s">
        <v>10559</v>
      </c>
      <c r="B3779" s="2">
        <v>8.5</v>
      </c>
    </row>
    <row r="3780" spans="1:2" x14ac:dyDescent="0.25">
      <c r="A3780" s="2" t="s">
        <v>9476</v>
      </c>
      <c r="B3780" s="2">
        <v>5.8</v>
      </c>
    </row>
    <row r="3781" spans="1:2" x14ac:dyDescent="0.25">
      <c r="A3781" s="2" t="s">
        <v>10567</v>
      </c>
      <c r="B3781" s="2">
        <v>6.1</v>
      </c>
    </row>
    <row r="3782" spans="1:2" x14ac:dyDescent="0.25">
      <c r="A3782" s="2" t="s">
        <v>6670</v>
      </c>
      <c r="B3782" s="2">
        <v>7.3</v>
      </c>
    </row>
    <row r="3783" spans="1:2" x14ac:dyDescent="0.25">
      <c r="A3783" s="2" t="s">
        <v>1528</v>
      </c>
      <c r="B3783" s="2">
        <v>6.7</v>
      </c>
    </row>
    <row r="3784" spans="1:2" x14ac:dyDescent="0.25">
      <c r="A3784" s="2" t="s">
        <v>5111</v>
      </c>
      <c r="B3784" s="2">
        <v>7.6</v>
      </c>
    </row>
    <row r="3785" spans="1:2" x14ac:dyDescent="0.25">
      <c r="A3785" s="2" t="s">
        <v>10578</v>
      </c>
      <c r="B3785" s="2">
        <v>7.2</v>
      </c>
    </row>
    <row r="3786" spans="1:2" x14ac:dyDescent="0.25">
      <c r="A3786" s="2" t="s">
        <v>10582</v>
      </c>
      <c r="B3786" s="2">
        <v>6.2</v>
      </c>
    </row>
    <row r="3787" spans="1:2" x14ac:dyDescent="0.25">
      <c r="A3787" s="2" t="s">
        <v>639</v>
      </c>
      <c r="B3787" s="2">
        <v>5.8</v>
      </c>
    </row>
    <row r="3788" spans="1:2" x14ac:dyDescent="0.25">
      <c r="A3788" s="2" t="s">
        <v>2553</v>
      </c>
      <c r="B3788" s="2">
        <v>5.2</v>
      </c>
    </row>
    <row r="3789" spans="1:2" x14ac:dyDescent="0.25">
      <c r="A3789" s="2" t="s">
        <v>8807</v>
      </c>
      <c r="B3789" s="2">
        <v>7.1</v>
      </c>
    </row>
    <row r="3790" spans="1:2" x14ac:dyDescent="0.25">
      <c r="A3790" s="2" t="s">
        <v>1404</v>
      </c>
      <c r="B3790" s="2">
        <v>6.5</v>
      </c>
    </row>
    <row r="3791" spans="1:2" x14ac:dyDescent="0.25">
      <c r="A3791" s="2" t="s">
        <v>3130</v>
      </c>
      <c r="B3791" s="2">
        <v>7.3</v>
      </c>
    </row>
    <row r="3792" spans="1:2" x14ac:dyDescent="0.25">
      <c r="A3792" s="2" t="s">
        <v>6615</v>
      </c>
      <c r="B3792" s="2">
        <v>6.2</v>
      </c>
    </row>
    <row r="3793" spans="1:2" x14ac:dyDescent="0.25">
      <c r="A3793" s="2" t="s">
        <v>1619</v>
      </c>
      <c r="B3793" s="2">
        <v>5</v>
      </c>
    </row>
    <row r="3794" spans="1:2" x14ac:dyDescent="0.25">
      <c r="A3794" s="2" t="s">
        <v>1619</v>
      </c>
      <c r="B3794" s="2">
        <v>8</v>
      </c>
    </row>
    <row r="3795" spans="1:2" x14ac:dyDescent="0.25">
      <c r="A3795" s="2" t="s">
        <v>4086</v>
      </c>
      <c r="B3795" s="2">
        <v>7.8</v>
      </c>
    </row>
    <row r="3796" spans="1:2" x14ac:dyDescent="0.25">
      <c r="A3796" s="2" t="s">
        <v>2520</v>
      </c>
      <c r="B3796" s="2">
        <v>8.1</v>
      </c>
    </row>
    <row r="3797" spans="1:2" x14ac:dyDescent="0.25">
      <c r="A3797" s="2" t="s">
        <v>10608</v>
      </c>
      <c r="B3797" s="2">
        <v>6.7</v>
      </c>
    </row>
    <row r="3798" spans="1:2" x14ac:dyDescent="0.25">
      <c r="A3798" s="2" t="s">
        <v>133</v>
      </c>
      <c r="B3798" s="2">
        <v>6.1</v>
      </c>
    </row>
    <row r="3799" spans="1:2" x14ac:dyDescent="0.25">
      <c r="A3799" s="2" t="s">
        <v>91</v>
      </c>
      <c r="B3799" s="2">
        <v>7.1</v>
      </c>
    </row>
    <row r="3800" spans="1:2" x14ac:dyDescent="0.25">
      <c r="A3800" s="2" t="s">
        <v>10615</v>
      </c>
      <c r="B3800" s="2">
        <v>5.6</v>
      </c>
    </row>
    <row r="3801" spans="1:2" x14ac:dyDescent="0.25">
      <c r="A3801" s="2" t="s">
        <v>10618</v>
      </c>
      <c r="B3801" s="2">
        <v>7.6</v>
      </c>
    </row>
    <row r="3802" spans="1:2" x14ac:dyDescent="0.25">
      <c r="A3802" s="2" t="s">
        <v>10620</v>
      </c>
      <c r="B3802" s="2">
        <v>4.3</v>
      </c>
    </row>
    <row r="3803" spans="1:2" x14ac:dyDescent="0.25">
      <c r="A3803" s="2" t="s">
        <v>9758</v>
      </c>
      <c r="B3803" s="2">
        <v>7.3</v>
      </c>
    </row>
    <row r="3804" spans="1:2" x14ac:dyDescent="0.25">
      <c r="A3804" s="2" t="s">
        <v>10622</v>
      </c>
      <c r="B3804" s="2">
        <v>7.3</v>
      </c>
    </row>
    <row r="3805" spans="1:2" x14ac:dyDescent="0.25">
      <c r="A3805" s="2" t="s">
        <v>344</v>
      </c>
      <c r="B3805" s="2">
        <v>4.5999999999999996</v>
      </c>
    </row>
    <row r="3806" spans="1:2" x14ac:dyDescent="0.25">
      <c r="A3806" s="2" t="s">
        <v>8578</v>
      </c>
      <c r="B3806" s="2">
        <v>6.8</v>
      </c>
    </row>
    <row r="3807" spans="1:2" x14ac:dyDescent="0.25">
      <c r="A3807" s="2" t="s">
        <v>10630</v>
      </c>
      <c r="B3807" s="2">
        <v>7.1</v>
      </c>
    </row>
    <row r="3808" spans="1:2" x14ac:dyDescent="0.25">
      <c r="A3808" s="2" t="s">
        <v>3309</v>
      </c>
      <c r="B3808" s="2">
        <v>7.3</v>
      </c>
    </row>
    <row r="3809" spans="1:2" x14ac:dyDescent="0.25">
      <c r="A3809" s="2" t="s">
        <v>10635</v>
      </c>
      <c r="B3809" s="2">
        <v>8.3000000000000007</v>
      </c>
    </row>
    <row r="3810" spans="1:2" x14ac:dyDescent="0.25">
      <c r="A3810" s="2" t="s">
        <v>10639</v>
      </c>
      <c r="B3810" s="2">
        <v>5.4</v>
      </c>
    </row>
    <row r="3811" spans="1:2" x14ac:dyDescent="0.25">
      <c r="A3811" s="2" t="s">
        <v>10644</v>
      </c>
      <c r="B3811" s="2">
        <v>4</v>
      </c>
    </row>
    <row r="3812" spans="1:2" x14ac:dyDescent="0.25">
      <c r="A3812" s="2" t="s">
        <v>5457</v>
      </c>
      <c r="B3812" s="2">
        <v>8</v>
      </c>
    </row>
    <row r="3813" spans="1:2" x14ac:dyDescent="0.25">
      <c r="A3813" s="2" t="s">
        <v>2520</v>
      </c>
      <c r="B3813" s="2">
        <v>6.7</v>
      </c>
    </row>
    <row r="3814" spans="1:2" x14ac:dyDescent="0.25">
      <c r="A3814" s="2" t="s">
        <v>179</v>
      </c>
      <c r="B3814" s="2">
        <v>5.7</v>
      </c>
    </row>
    <row r="3815" spans="1:2" x14ac:dyDescent="0.25">
      <c r="A3815" s="2" t="s">
        <v>10652</v>
      </c>
      <c r="B3815" s="2">
        <v>4.5999999999999996</v>
      </c>
    </row>
    <row r="3816" spans="1:2" x14ac:dyDescent="0.25">
      <c r="A3816" s="2" t="s">
        <v>10652</v>
      </c>
      <c r="B3816" s="2">
        <v>4</v>
      </c>
    </row>
    <row r="3817" spans="1:2" x14ac:dyDescent="0.25">
      <c r="A3817" s="2" t="s">
        <v>7190</v>
      </c>
      <c r="B3817" s="2">
        <v>7</v>
      </c>
    </row>
    <row r="3818" spans="1:2" x14ac:dyDescent="0.25">
      <c r="A3818" s="2" t="s">
        <v>10482</v>
      </c>
      <c r="B3818" s="2">
        <v>7.4</v>
      </c>
    </row>
    <row r="3819" spans="1:2" x14ac:dyDescent="0.25">
      <c r="A3819" s="2" t="s">
        <v>9885</v>
      </c>
      <c r="B3819" s="2">
        <v>5.9</v>
      </c>
    </row>
    <row r="3820" spans="1:2" x14ac:dyDescent="0.25">
      <c r="A3820" s="2" t="s">
        <v>10663</v>
      </c>
      <c r="B3820" s="2">
        <v>4.5999999999999996</v>
      </c>
    </row>
    <row r="3821" spans="1:2" x14ac:dyDescent="0.25">
      <c r="A3821" s="2" t="s">
        <v>3854</v>
      </c>
      <c r="B3821" s="2">
        <v>4.8</v>
      </c>
    </row>
    <row r="3822" spans="1:2" x14ac:dyDescent="0.25">
      <c r="A3822" s="2" t="s">
        <v>4092</v>
      </c>
      <c r="B3822" s="2">
        <v>7.5</v>
      </c>
    </row>
    <row r="3823" spans="1:2" x14ac:dyDescent="0.25">
      <c r="A3823" s="2" t="s">
        <v>10226</v>
      </c>
      <c r="B3823" s="2">
        <v>4.7</v>
      </c>
    </row>
    <row r="3824" spans="1:2" x14ac:dyDescent="0.25">
      <c r="A3824" s="2" t="s">
        <v>10672</v>
      </c>
      <c r="B3824" s="2">
        <v>6.7</v>
      </c>
    </row>
    <row r="3825" spans="1:2" x14ac:dyDescent="0.25">
      <c r="A3825" s="2" t="s">
        <v>6487</v>
      </c>
      <c r="B3825" s="2">
        <v>6.3</v>
      </c>
    </row>
    <row r="3826" spans="1:2" x14ac:dyDescent="0.25">
      <c r="A3826" s="2" t="s">
        <v>8809</v>
      </c>
      <c r="B3826" s="2">
        <v>6</v>
      </c>
    </row>
    <row r="3827" spans="1:2" x14ac:dyDescent="0.25">
      <c r="A3827" s="2" t="s">
        <v>10678</v>
      </c>
      <c r="B3827" s="2">
        <v>6.7</v>
      </c>
    </row>
    <row r="3828" spans="1:2" x14ac:dyDescent="0.25">
      <c r="A3828" s="2" t="s">
        <v>7227</v>
      </c>
      <c r="B3828" s="2">
        <v>7.1</v>
      </c>
    </row>
    <row r="3829" spans="1:2" x14ac:dyDescent="0.25">
      <c r="A3829" s="2" t="s">
        <v>10681</v>
      </c>
      <c r="B3829" s="2">
        <v>2.7</v>
      </c>
    </row>
    <row r="3830" spans="1:2" x14ac:dyDescent="0.25">
      <c r="A3830" s="2" t="s">
        <v>521</v>
      </c>
      <c r="B3830" s="2">
        <v>7.3</v>
      </c>
    </row>
    <row r="3831" spans="1:2" x14ac:dyDescent="0.25">
      <c r="A3831" s="2" t="s">
        <v>6594</v>
      </c>
      <c r="B3831" s="2">
        <v>7.6</v>
      </c>
    </row>
    <row r="3832" spans="1:2" x14ac:dyDescent="0.25">
      <c r="A3832" s="2" t="s">
        <v>10686</v>
      </c>
      <c r="B3832" s="2">
        <v>5.8</v>
      </c>
    </row>
    <row r="3833" spans="1:2" x14ac:dyDescent="0.25">
      <c r="A3833" s="2" t="s">
        <v>2771</v>
      </c>
      <c r="B3833" s="2">
        <v>6.5</v>
      </c>
    </row>
    <row r="3834" spans="1:2" x14ac:dyDescent="0.25">
      <c r="A3834" s="2" t="s">
        <v>10690</v>
      </c>
      <c r="B3834" s="2">
        <v>6.6</v>
      </c>
    </row>
    <row r="3835" spans="1:2" x14ac:dyDescent="0.25">
      <c r="A3835" s="2" t="s">
        <v>4330</v>
      </c>
      <c r="B3835" s="2">
        <v>6.2</v>
      </c>
    </row>
    <row r="3836" spans="1:2" x14ac:dyDescent="0.25">
      <c r="A3836" s="2" t="s">
        <v>10695</v>
      </c>
      <c r="B3836" s="2">
        <v>6.9</v>
      </c>
    </row>
    <row r="3837" spans="1:2" x14ac:dyDescent="0.25">
      <c r="A3837" s="2" t="s">
        <v>10699</v>
      </c>
      <c r="B3837" s="2">
        <v>8.5</v>
      </c>
    </row>
    <row r="3838" spans="1:2" x14ac:dyDescent="0.25">
      <c r="A3838" s="2" t="s">
        <v>10704</v>
      </c>
      <c r="B3838" s="2">
        <v>4.8</v>
      </c>
    </row>
    <row r="3839" spans="1:2" x14ac:dyDescent="0.25">
      <c r="A3839" s="2" t="s">
        <v>10707</v>
      </c>
      <c r="B3839" s="2">
        <v>6.6</v>
      </c>
    </row>
    <row r="3840" spans="1:2" x14ac:dyDescent="0.25">
      <c r="A3840" s="2" t="s">
        <v>10709</v>
      </c>
      <c r="B3840" s="2">
        <v>5.7</v>
      </c>
    </row>
    <row r="3841" spans="1:2" x14ac:dyDescent="0.25">
      <c r="A3841" s="2" t="s">
        <v>10712</v>
      </c>
      <c r="B3841" s="2">
        <v>7</v>
      </c>
    </row>
    <row r="3842" spans="1:2" x14ac:dyDescent="0.25">
      <c r="A3842" s="2" t="s">
        <v>10618</v>
      </c>
      <c r="B3842" s="2">
        <v>5.4</v>
      </c>
    </row>
    <row r="3843" spans="1:2" x14ac:dyDescent="0.25">
      <c r="A3843" s="2" t="s">
        <v>10715</v>
      </c>
      <c r="B3843" s="2">
        <v>7.1</v>
      </c>
    </row>
    <row r="3844" spans="1:2" x14ac:dyDescent="0.25">
      <c r="A3844" s="2" t="s">
        <v>3336</v>
      </c>
      <c r="B3844" s="2">
        <v>6.9</v>
      </c>
    </row>
    <row r="3845" spans="1:2" x14ac:dyDescent="0.25">
      <c r="A3845" s="2" t="s">
        <v>10719</v>
      </c>
      <c r="B3845" s="2">
        <v>6.6</v>
      </c>
    </row>
    <row r="3846" spans="1:2" x14ac:dyDescent="0.25">
      <c r="A3846" s="2" t="s">
        <v>1348</v>
      </c>
      <c r="B3846" s="2">
        <v>5.9</v>
      </c>
    </row>
    <row r="3847" spans="1:2" x14ac:dyDescent="0.25">
      <c r="A3847" s="2" t="s">
        <v>10723</v>
      </c>
      <c r="B3847" s="2">
        <v>6.3</v>
      </c>
    </row>
    <row r="3848" spans="1:2" x14ac:dyDescent="0.25">
      <c r="A3848" s="2" t="s">
        <v>5533</v>
      </c>
      <c r="B3848" s="2">
        <v>6.3</v>
      </c>
    </row>
    <row r="3849" spans="1:2" x14ac:dyDescent="0.25">
      <c r="A3849" s="2" t="s">
        <v>10729</v>
      </c>
      <c r="B3849" s="2">
        <v>7.7</v>
      </c>
    </row>
    <row r="3850" spans="1:2" x14ac:dyDescent="0.25">
      <c r="A3850" s="2" t="s">
        <v>8735</v>
      </c>
      <c r="B3850" s="2">
        <v>7</v>
      </c>
    </row>
    <row r="3851" spans="1:2" x14ac:dyDescent="0.25">
      <c r="A3851" s="2" t="s">
        <v>1990</v>
      </c>
      <c r="B3851" s="2">
        <v>6.3</v>
      </c>
    </row>
    <row r="3852" spans="1:2" x14ac:dyDescent="0.25">
      <c r="A3852" s="2" t="s">
        <v>7966</v>
      </c>
      <c r="B3852" s="2">
        <v>5.9</v>
      </c>
    </row>
    <row r="3853" spans="1:2" x14ac:dyDescent="0.25">
      <c r="A3853" s="2" t="s">
        <v>6079</v>
      </c>
      <c r="B3853" s="2">
        <v>6.2</v>
      </c>
    </row>
    <row r="3854" spans="1:2" x14ac:dyDescent="0.25">
      <c r="A3854" s="2" t="s">
        <v>10743</v>
      </c>
      <c r="B3854" s="2">
        <v>5</v>
      </c>
    </row>
    <row r="3855" spans="1:2" x14ac:dyDescent="0.25">
      <c r="A3855" s="2" t="s">
        <v>10746</v>
      </c>
      <c r="B3855" s="2">
        <v>7.7</v>
      </c>
    </row>
    <row r="3856" spans="1:2" x14ac:dyDescent="0.25">
      <c r="A3856" s="2" t="s">
        <v>10750</v>
      </c>
      <c r="B3856" s="2">
        <v>6.5</v>
      </c>
    </row>
    <row r="3857" spans="1:2" x14ac:dyDescent="0.25">
      <c r="A3857" s="2" t="s">
        <v>4089</v>
      </c>
      <c r="B3857" s="2">
        <v>5.8</v>
      </c>
    </row>
    <row r="3858" spans="1:2" x14ac:dyDescent="0.25">
      <c r="A3858" s="2" t="s">
        <v>10755</v>
      </c>
      <c r="B3858" s="2">
        <v>6.1</v>
      </c>
    </row>
    <row r="3859" spans="1:2" x14ac:dyDescent="0.25">
      <c r="A3859" s="2" t="s">
        <v>10758</v>
      </c>
      <c r="B3859" s="2">
        <v>6</v>
      </c>
    </row>
    <row r="3860" spans="1:2" x14ac:dyDescent="0.25">
      <c r="A3860" s="2" t="s">
        <v>8952</v>
      </c>
      <c r="B3860" s="2">
        <v>6.3</v>
      </c>
    </row>
    <row r="3861" spans="1:2" x14ac:dyDescent="0.25">
      <c r="A3861" s="2" t="s">
        <v>5114</v>
      </c>
      <c r="B3861" s="2">
        <v>6.3</v>
      </c>
    </row>
    <row r="3862" spans="1:2" x14ac:dyDescent="0.25">
      <c r="A3862" s="2" t="s">
        <v>10763</v>
      </c>
      <c r="B3862" s="2">
        <v>7.5</v>
      </c>
    </row>
    <row r="3863" spans="1:2" x14ac:dyDescent="0.25">
      <c r="A3863" s="2" t="s">
        <v>10767</v>
      </c>
      <c r="B3863" s="2">
        <v>7.6</v>
      </c>
    </row>
    <row r="3864" spans="1:2" x14ac:dyDescent="0.25">
      <c r="A3864" s="2" t="s">
        <v>10771</v>
      </c>
      <c r="B3864" s="2">
        <v>5.2</v>
      </c>
    </row>
    <row r="3865" spans="1:2" x14ac:dyDescent="0.25">
      <c r="A3865" s="2" t="s">
        <v>10776</v>
      </c>
      <c r="B3865" s="2">
        <v>7.8</v>
      </c>
    </row>
    <row r="3866" spans="1:2" x14ac:dyDescent="0.25">
      <c r="A3866" s="2" t="s">
        <v>10781</v>
      </c>
      <c r="B3866" s="2">
        <v>6.6</v>
      </c>
    </row>
    <row r="3867" spans="1:2" x14ac:dyDescent="0.25">
      <c r="A3867" s="2" t="s">
        <v>5045</v>
      </c>
      <c r="B3867" s="2">
        <v>4.7</v>
      </c>
    </row>
    <row r="3868" spans="1:2" x14ac:dyDescent="0.25">
      <c r="A3868" s="2" t="s">
        <v>10787</v>
      </c>
      <c r="B3868" s="2">
        <v>6.7</v>
      </c>
    </row>
    <row r="3869" spans="1:2" x14ac:dyDescent="0.25">
      <c r="A3869" s="2" t="s">
        <v>9223</v>
      </c>
      <c r="B3869" s="2">
        <v>4.2</v>
      </c>
    </row>
    <row r="3870" spans="1:2" x14ac:dyDescent="0.25">
      <c r="A3870" s="2" t="s">
        <v>10796</v>
      </c>
      <c r="B3870" s="2">
        <v>6.3</v>
      </c>
    </row>
    <row r="3871" spans="1:2" x14ac:dyDescent="0.25">
      <c r="A3871" s="2" t="s">
        <v>10799</v>
      </c>
      <c r="B3871" s="2">
        <v>4.7</v>
      </c>
    </row>
    <row r="3872" spans="1:2" x14ac:dyDescent="0.25">
      <c r="A3872" s="2" t="s">
        <v>1404</v>
      </c>
      <c r="B3872" s="2">
        <v>6</v>
      </c>
    </row>
    <row r="3873" spans="1:2" x14ac:dyDescent="0.25">
      <c r="A3873" s="2" t="s">
        <v>9921</v>
      </c>
      <c r="B3873" s="2">
        <v>7.9</v>
      </c>
    </row>
    <row r="3874" spans="1:2" x14ac:dyDescent="0.25">
      <c r="A3874" s="2" t="s">
        <v>6001</v>
      </c>
      <c r="B3874" s="2">
        <v>8.1</v>
      </c>
    </row>
    <row r="3875" spans="1:2" x14ac:dyDescent="0.25">
      <c r="A3875" s="2" t="s">
        <v>10807</v>
      </c>
      <c r="B3875" s="2">
        <v>8.1999999999999993</v>
      </c>
    </row>
    <row r="3876" spans="1:2" x14ac:dyDescent="0.25">
      <c r="A3876" s="2" t="s">
        <v>10812</v>
      </c>
      <c r="B3876" s="2">
        <v>6</v>
      </c>
    </row>
    <row r="3877" spans="1:2" x14ac:dyDescent="0.25">
      <c r="A3877" s="2" t="s">
        <v>9888</v>
      </c>
      <c r="B3877" s="2">
        <v>6.8</v>
      </c>
    </row>
    <row r="3878" spans="1:2" x14ac:dyDescent="0.25">
      <c r="A3878" s="2" t="s">
        <v>10818</v>
      </c>
      <c r="B3878" s="2">
        <v>7.3</v>
      </c>
    </row>
    <row r="3879" spans="1:2" x14ac:dyDescent="0.25">
      <c r="A3879" s="2" t="s">
        <v>10820</v>
      </c>
      <c r="B3879" s="2">
        <v>7</v>
      </c>
    </row>
    <row r="3880" spans="1:2" x14ac:dyDescent="0.25">
      <c r="A3880" s="2" t="s">
        <v>10826</v>
      </c>
      <c r="B3880" s="2">
        <v>7.3</v>
      </c>
    </row>
    <row r="3881" spans="1:2" x14ac:dyDescent="0.25">
      <c r="A3881" s="2" t="s">
        <v>10829</v>
      </c>
      <c r="B3881" s="2">
        <v>7.5</v>
      </c>
    </row>
    <row r="3882" spans="1:2" x14ac:dyDescent="0.25">
      <c r="A3882" s="2" t="s">
        <v>10834</v>
      </c>
      <c r="B3882" s="2">
        <v>6.8</v>
      </c>
    </row>
    <row r="3883" spans="1:2" x14ac:dyDescent="0.25">
      <c r="A3883" s="2" t="s">
        <v>10836</v>
      </c>
      <c r="B3883" s="2">
        <v>7.1</v>
      </c>
    </row>
    <row r="3884" spans="1:2" x14ac:dyDescent="0.25">
      <c r="A3884" s="2" t="s">
        <v>10842</v>
      </c>
      <c r="B3884" s="2">
        <v>6.9</v>
      </c>
    </row>
    <row r="3885" spans="1:2" x14ac:dyDescent="0.25">
      <c r="A3885" s="2" t="s">
        <v>6959</v>
      </c>
      <c r="B3885" s="2">
        <v>6.9</v>
      </c>
    </row>
    <row r="3886" spans="1:2" x14ac:dyDescent="0.25">
      <c r="A3886" s="2" t="s">
        <v>3172</v>
      </c>
      <c r="B3886" s="2">
        <v>6.9</v>
      </c>
    </row>
    <row r="3887" spans="1:2" x14ac:dyDescent="0.25">
      <c r="A3887" s="2" t="s">
        <v>5821</v>
      </c>
      <c r="B3887" s="2">
        <v>7.9</v>
      </c>
    </row>
    <row r="3888" spans="1:2" x14ac:dyDescent="0.25">
      <c r="A3888" s="2" t="s">
        <v>7642</v>
      </c>
      <c r="B3888" s="2">
        <v>7.2</v>
      </c>
    </row>
    <row r="3889" spans="1:2" x14ac:dyDescent="0.25">
      <c r="A3889" s="2" t="s">
        <v>10852</v>
      </c>
      <c r="B3889" s="2">
        <v>7.8</v>
      </c>
    </row>
    <row r="3890" spans="1:2" x14ac:dyDescent="0.25">
      <c r="A3890" s="2" t="s">
        <v>10857</v>
      </c>
      <c r="B3890" s="2">
        <v>3.5</v>
      </c>
    </row>
    <row r="3891" spans="1:2" x14ac:dyDescent="0.25">
      <c r="A3891" s="2" t="s">
        <v>1970</v>
      </c>
      <c r="B3891" s="2">
        <v>7.3</v>
      </c>
    </row>
    <row r="3892" spans="1:2" x14ac:dyDescent="0.25">
      <c r="A3892" s="2" t="s">
        <v>1705</v>
      </c>
      <c r="B3892" s="2">
        <v>7.5</v>
      </c>
    </row>
    <row r="3893" spans="1:2" x14ac:dyDescent="0.25">
      <c r="A3893" s="2" t="s">
        <v>10862</v>
      </c>
      <c r="B3893" s="2">
        <v>6</v>
      </c>
    </row>
    <row r="3894" spans="1:2" x14ac:dyDescent="0.25">
      <c r="A3894" s="2" t="s">
        <v>9888</v>
      </c>
      <c r="B3894" s="2">
        <v>7.3</v>
      </c>
    </row>
    <row r="3895" spans="1:2" x14ac:dyDescent="0.25">
      <c r="A3895" s="2" t="s">
        <v>10866</v>
      </c>
      <c r="B3895" s="2">
        <v>8</v>
      </c>
    </row>
    <row r="3896" spans="1:2" x14ac:dyDescent="0.25">
      <c r="A3896" s="2" t="s">
        <v>9921</v>
      </c>
      <c r="B3896" s="2">
        <v>7.6</v>
      </c>
    </row>
    <row r="3897" spans="1:2" x14ac:dyDescent="0.25">
      <c r="A3897" s="2" t="s">
        <v>7215</v>
      </c>
      <c r="B3897" s="2">
        <v>7</v>
      </c>
    </row>
    <row r="3898" spans="1:2" x14ac:dyDescent="0.25">
      <c r="A3898" s="2" t="s">
        <v>6487</v>
      </c>
      <c r="B3898" s="2">
        <v>7.5</v>
      </c>
    </row>
    <row r="3899" spans="1:2" x14ac:dyDescent="0.25">
      <c r="A3899" s="2" t="s">
        <v>10878</v>
      </c>
      <c r="B3899" s="2">
        <v>6.8</v>
      </c>
    </row>
    <row r="3900" spans="1:2" x14ac:dyDescent="0.25">
      <c r="A3900" s="2" t="s">
        <v>10881</v>
      </c>
      <c r="B3900" s="2">
        <v>3.9</v>
      </c>
    </row>
    <row r="3901" spans="1:2" x14ac:dyDescent="0.25">
      <c r="A3901" s="2" t="s">
        <v>10781</v>
      </c>
      <c r="B3901" s="2">
        <v>6.1</v>
      </c>
    </row>
    <row r="3902" spans="1:2" x14ac:dyDescent="0.25">
      <c r="A3902" s="2" t="s">
        <v>745</v>
      </c>
      <c r="B3902" s="2">
        <v>7.5</v>
      </c>
    </row>
    <row r="3903" spans="1:2" x14ac:dyDescent="0.25">
      <c r="A3903" s="2" t="s">
        <v>6220</v>
      </c>
      <c r="B3903" s="2">
        <v>8.1999999999999993</v>
      </c>
    </row>
    <row r="3904" spans="1:2" x14ac:dyDescent="0.25">
      <c r="A3904" s="2" t="s">
        <v>1619</v>
      </c>
      <c r="B3904" s="2">
        <v>7.2</v>
      </c>
    </row>
    <row r="3905" spans="1:2" x14ac:dyDescent="0.25">
      <c r="A3905" s="2" t="s">
        <v>10894</v>
      </c>
      <c r="B3905" s="2">
        <v>4.8</v>
      </c>
    </row>
    <row r="3906" spans="1:2" x14ac:dyDescent="0.25">
      <c r="A3906" s="2" t="s">
        <v>58</v>
      </c>
      <c r="B3906" s="2">
        <v>7.8</v>
      </c>
    </row>
    <row r="3907" spans="1:2" x14ac:dyDescent="0.25">
      <c r="A3907" s="2" t="s">
        <v>10902</v>
      </c>
      <c r="B3907" s="2">
        <v>5.2</v>
      </c>
    </row>
    <row r="3908" spans="1:2" x14ac:dyDescent="0.25">
      <c r="A3908" s="2" t="s">
        <v>10905</v>
      </c>
      <c r="B3908" s="2">
        <v>3.3</v>
      </c>
    </row>
    <row r="3909" spans="1:2" x14ac:dyDescent="0.25">
      <c r="A3909" s="2" t="s">
        <v>10908</v>
      </c>
      <c r="B3909" s="2">
        <v>6.8</v>
      </c>
    </row>
    <row r="3910" spans="1:2" x14ac:dyDescent="0.25">
      <c r="A3910" s="2" t="s">
        <v>10913</v>
      </c>
      <c r="B3910" s="2">
        <v>7</v>
      </c>
    </row>
    <row r="3911" spans="1:2" x14ac:dyDescent="0.25">
      <c r="A3911" s="2" t="s">
        <v>10919</v>
      </c>
      <c r="B3911" s="2">
        <v>6.5</v>
      </c>
    </row>
    <row r="3912" spans="1:2" x14ac:dyDescent="0.25">
      <c r="A3912" s="2" t="s">
        <v>2947</v>
      </c>
      <c r="B3912" s="2">
        <v>5.7</v>
      </c>
    </row>
    <row r="3913" spans="1:2" x14ac:dyDescent="0.25">
      <c r="A3913" s="2" t="s">
        <v>10921</v>
      </c>
      <c r="B3913" s="2">
        <v>6.4</v>
      </c>
    </row>
    <row r="3914" spans="1:2" x14ac:dyDescent="0.25">
      <c r="A3914" s="2" t="s">
        <v>3188</v>
      </c>
      <c r="B3914" s="2">
        <v>5.3</v>
      </c>
    </row>
    <row r="3915" spans="1:2" x14ac:dyDescent="0.25">
      <c r="A3915" s="2" t="s">
        <v>10924</v>
      </c>
      <c r="B3915" s="2">
        <v>4.7</v>
      </c>
    </row>
    <row r="3916" spans="1:2" x14ac:dyDescent="0.25">
      <c r="A3916" s="2" t="s">
        <v>10929</v>
      </c>
      <c r="B3916" s="2">
        <v>6.1</v>
      </c>
    </row>
    <row r="3917" spans="1:2" x14ac:dyDescent="0.25">
      <c r="A3917" s="2" t="s">
        <v>10932</v>
      </c>
      <c r="B3917" s="2">
        <v>5.5</v>
      </c>
    </row>
    <row r="3918" spans="1:2" x14ac:dyDescent="0.25">
      <c r="A3918" s="2" t="s">
        <v>10935</v>
      </c>
      <c r="B3918" s="2">
        <v>4.8</v>
      </c>
    </row>
    <row r="3919" spans="1:2" x14ac:dyDescent="0.25">
      <c r="A3919" s="2" t="s">
        <v>10937</v>
      </c>
      <c r="B3919" s="2">
        <v>8.4</v>
      </c>
    </row>
    <row r="3920" spans="1:2" x14ac:dyDescent="0.25">
      <c r="A3920" s="2" t="s">
        <v>10941</v>
      </c>
      <c r="B3920" s="2">
        <v>7</v>
      </c>
    </row>
    <row r="3921" spans="1:2" x14ac:dyDescent="0.25">
      <c r="A3921" s="2" t="s">
        <v>2762</v>
      </c>
      <c r="B3921" s="2">
        <v>3.3</v>
      </c>
    </row>
    <row r="3922" spans="1:2" x14ac:dyDescent="0.25">
      <c r="A3922" s="2" t="s">
        <v>10949</v>
      </c>
      <c r="B3922" s="2">
        <v>5.4</v>
      </c>
    </row>
    <row r="3923" spans="1:2" x14ac:dyDescent="0.25">
      <c r="A3923" s="2" t="s">
        <v>10951</v>
      </c>
      <c r="B3923" s="2">
        <v>4.8</v>
      </c>
    </row>
    <row r="3924" spans="1:2" x14ac:dyDescent="0.25">
      <c r="A3924" s="2" t="s">
        <v>10953</v>
      </c>
      <c r="B3924" s="2">
        <v>3.1</v>
      </c>
    </row>
    <row r="3925" spans="1:2" x14ac:dyDescent="0.25">
      <c r="A3925" s="2" t="s">
        <v>6103</v>
      </c>
      <c r="B3925" s="2">
        <v>6.7</v>
      </c>
    </row>
    <row r="3926" spans="1:2" x14ac:dyDescent="0.25">
      <c r="A3926" s="2" t="s">
        <v>10958</v>
      </c>
      <c r="B3926" s="2">
        <v>7.6</v>
      </c>
    </row>
    <row r="3927" spans="1:2" x14ac:dyDescent="0.25">
      <c r="A3927" s="2" t="s">
        <v>6672</v>
      </c>
      <c r="B3927" s="2">
        <v>7.1</v>
      </c>
    </row>
    <row r="3928" spans="1:2" x14ac:dyDescent="0.25">
      <c r="A3928" s="2" t="s">
        <v>10962</v>
      </c>
      <c r="B3928" s="2">
        <v>6.1</v>
      </c>
    </row>
    <row r="3929" spans="1:2" x14ac:dyDescent="0.25">
      <c r="A3929" s="2" t="s">
        <v>10967</v>
      </c>
      <c r="B3929" s="2">
        <v>6.5</v>
      </c>
    </row>
    <row r="3930" spans="1:2" x14ac:dyDescent="0.25">
      <c r="A3930" s="2" t="s">
        <v>10969</v>
      </c>
      <c r="B3930" s="2">
        <v>8.5</v>
      </c>
    </row>
    <row r="3931" spans="1:2" x14ac:dyDescent="0.25">
      <c r="A3931" s="2" t="s">
        <v>5566</v>
      </c>
      <c r="B3931" s="2">
        <v>8.6999999999999993</v>
      </c>
    </row>
    <row r="3932" spans="1:2" x14ac:dyDescent="0.25">
      <c r="A3932" s="2" t="s">
        <v>10973</v>
      </c>
      <c r="B3932" s="2">
        <v>7.1</v>
      </c>
    </row>
    <row r="3933" spans="1:2" x14ac:dyDescent="0.25">
      <c r="A3933" s="2" t="s">
        <v>10976</v>
      </c>
      <c r="B3933" s="2">
        <v>6.6</v>
      </c>
    </row>
    <row r="3934" spans="1:2" x14ac:dyDescent="0.25">
      <c r="A3934" s="2" t="s">
        <v>10980</v>
      </c>
      <c r="B3934" s="2">
        <v>6.7</v>
      </c>
    </row>
    <row r="3935" spans="1:2" x14ac:dyDescent="0.25">
      <c r="A3935" s="2" t="s">
        <v>9354</v>
      </c>
      <c r="B3935" s="2">
        <v>8.3000000000000007</v>
      </c>
    </row>
    <row r="3936" spans="1:2" x14ac:dyDescent="0.25">
      <c r="A3936" s="2" t="s">
        <v>6615</v>
      </c>
      <c r="B3936" s="2">
        <v>8.1</v>
      </c>
    </row>
    <row r="3937" spans="1:2" x14ac:dyDescent="0.25">
      <c r="A3937" s="2" t="s">
        <v>6657</v>
      </c>
      <c r="B3937" s="2">
        <v>7.4</v>
      </c>
    </row>
    <row r="3938" spans="1:2" x14ac:dyDescent="0.25">
      <c r="A3938" s="2" t="s">
        <v>7562</v>
      </c>
      <c r="B3938" s="2">
        <v>6.6</v>
      </c>
    </row>
    <row r="3939" spans="1:2" x14ac:dyDescent="0.25">
      <c r="A3939" s="2" t="s">
        <v>10993</v>
      </c>
      <c r="B3939" s="2">
        <v>4.5</v>
      </c>
    </row>
    <row r="3940" spans="1:2" x14ac:dyDescent="0.25">
      <c r="A3940" s="2" t="s">
        <v>10995</v>
      </c>
      <c r="B3940" s="2">
        <v>6.4</v>
      </c>
    </row>
    <row r="3941" spans="1:2" x14ac:dyDescent="0.25">
      <c r="A3941" s="2" t="s">
        <v>10997</v>
      </c>
      <c r="B3941" s="2">
        <v>7.5</v>
      </c>
    </row>
    <row r="3942" spans="1:2" x14ac:dyDescent="0.25">
      <c r="A3942" s="2" t="s">
        <v>2408</v>
      </c>
      <c r="B3942" s="2">
        <v>8</v>
      </c>
    </row>
    <row r="3943" spans="1:2" x14ac:dyDescent="0.25">
      <c r="A3943" s="2" t="s">
        <v>11004</v>
      </c>
      <c r="B3943" s="2">
        <v>8.1</v>
      </c>
    </row>
    <row r="3944" spans="1:2" x14ac:dyDescent="0.25">
      <c r="A3944" s="2" t="s">
        <v>11006</v>
      </c>
      <c r="B3944" s="2">
        <v>7.2</v>
      </c>
    </row>
    <row r="3945" spans="1:2" x14ac:dyDescent="0.25">
      <c r="A3945" s="2" t="s">
        <v>11009</v>
      </c>
      <c r="B3945" s="2">
        <v>7.5</v>
      </c>
    </row>
    <row r="3946" spans="1:2" x14ac:dyDescent="0.25">
      <c r="A3946" s="2" t="s">
        <v>10690</v>
      </c>
      <c r="B3946" s="2">
        <v>7.2</v>
      </c>
    </row>
    <row r="3947" spans="1:2" x14ac:dyDescent="0.25">
      <c r="A3947" s="2" t="s">
        <v>11016</v>
      </c>
      <c r="B3947" s="2">
        <v>6.4</v>
      </c>
    </row>
    <row r="3948" spans="1:2" x14ac:dyDescent="0.25">
      <c r="A3948" s="2" t="s">
        <v>3241</v>
      </c>
      <c r="B3948" s="2">
        <v>7.6</v>
      </c>
    </row>
    <row r="3949" spans="1:2" x14ac:dyDescent="0.25">
      <c r="A3949" s="2" t="s">
        <v>9480</v>
      </c>
      <c r="B3949" s="2">
        <v>7.8</v>
      </c>
    </row>
    <row r="3950" spans="1:2" x14ac:dyDescent="0.25">
      <c r="A3950" s="2" t="s">
        <v>11023</v>
      </c>
      <c r="B3950" s="2">
        <v>5.7</v>
      </c>
    </row>
    <row r="3951" spans="1:2" x14ac:dyDescent="0.25">
      <c r="A3951" s="2" t="s">
        <v>11026</v>
      </c>
      <c r="B3951" s="2">
        <v>8.6</v>
      </c>
    </row>
    <row r="3952" spans="1:2" x14ac:dyDescent="0.25">
      <c r="A3952" s="2" t="s">
        <v>3267</v>
      </c>
      <c r="B3952" s="2">
        <v>8.1999999999999993</v>
      </c>
    </row>
    <row r="3953" spans="1:2" x14ac:dyDescent="0.25">
      <c r="A3953" s="2" t="s">
        <v>3144</v>
      </c>
      <c r="B3953" s="2">
        <v>6.6</v>
      </c>
    </row>
    <row r="3954" spans="1:2" x14ac:dyDescent="0.25">
      <c r="A3954" s="2" t="s">
        <v>11032</v>
      </c>
      <c r="B3954" s="2">
        <v>5.7</v>
      </c>
    </row>
    <row r="3955" spans="1:2" x14ac:dyDescent="0.25">
      <c r="A3955" s="2" t="s">
        <v>4315</v>
      </c>
      <c r="B3955" s="2">
        <v>7.4</v>
      </c>
    </row>
    <row r="3956" spans="1:2" x14ac:dyDescent="0.25">
      <c r="A3956" s="2" t="s">
        <v>2401</v>
      </c>
      <c r="B3956" s="2">
        <v>8</v>
      </c>
    </row>
    <row r="3957" spans="1:2" x14ac:dyDescent="0.25">
      <c r="A3957" s="2" t="s">
        <v>1267</v>
      </c>
      <c r="B3957" s="2">
        <v>7.3</v>
      </c>
    </row>
    <row r="3958" spans="1:2" x14ac:dyDescent="0.25">
      <c r="A3958" s="2" t="s">
        <v>11040</v>
      </c>
      <c r="B3958" s="2">
        <v>5.4</v>
      </c>
    </row>
    <row r="3959" spans="1:2" x14ac:dyDescent="0.25">
      <c r="A3959" s="2" t="s">
        <v>7343</v>
      </c>
      <c r="B3959" s="2">
        <v>7.4</v>
      </c>
    </row>
    <row r="3960" spans="1:2" x14ac:dyDescent="0.25">
      <c r="A3960" s="2" t="s">
        <v>8557</v>
      </c>
      <c r="B3960" s="2">
        <v>5.7</v>
      </c>
    </row>
    <row r="3961" spans="1:2" x14ac:dyDescent="0.25">
      <c r="A3961" s="2" t="s">
        <v>1725</v>
      </c>
      <c r="B3961" s="2">
        <v>6.8</v>
      </c>
    </row>
    <row r="3962" spans="1:2" x14ac:dyDescent="0.25">
      <c r="A3962" s="2" t="s">
        <v>7623</v>
      </c>
      <c r="B3962" s="2">
        <v>5.4</v>
      </c>
    </row>
    <row r="3963" spans="1:2" x14ac:dyDescent="0.25">
      <c r="A3963" s="2" t="s">
        <v>10866</v>
      </c>
      <c r="B3963" s="2">
        <v>8.1</v>
      </c>
    </row>
    <row r="3964" spans="1:2" x14ac:dyDescent="0.25">
      <c r="A3964" s="2" t="s">
        <v>11056</v>
      </c>
      <c r="B3964" s="2">
        <v>6.1</v>
      </c>
    </row>
    <row r="3965" spans="1:2" x14ac:dyDescent="0.25">
      <c r="A3965" s="2" t="s">
        <v>4334</v>
      </c>
      <c r="B3965" s="2">
        <v>5.0999999999999996</v>
      </c>
    </row>
    <row r="3966" spans="1:2" x14ac:dyDescent="0.25">
      <c r="A3966" s="2" t="s">
        <v>11062</v>
      </c>
      <c r="B3966" s="2">
        <v>5.6</v>
      </c>
    </row>
    <row r="3967" spans="1:2" x14ac:dyDescent="0.25">
      <c r="A3967" s="2" t="s">
        <v>11067</v>
      </c>
      <c r="B3967" s="2">
        <v>5.9</v>
      </c>
    </row>
    <row r="3968" spans="1:2" x14ac:dyDescent="0.25">
      <c r="A3968" s="2" t="s">
        <v>5406</v>
      </c>
      <c r="B3968" s="2">
        <v>8.1999999999999993</v>
      </c>
    </row>
    <row r="3969" spans="1:2" x14ac:dyDescent="0.25">
      <c r="A3969" s="2" t="s">
        <v>3345</v>
      </c>
      <c r="B3969" s="2">
        <v>5.3</v>
      </c>
    </row>
    <row r="3970" spans="1:2" x14ac:dyDescent="0.25">
      <c r="A3970" s="2" t="s">
        <v>6487</v>
      </c>
      <c r="B3970" s="2">
        <v>6.8</v>
      </c>
    </row>
    <row r="3971" spans="1:2" x14ac:dyDescent="0.25">
      <c r="A3971" s="2" t="s">
        <v>10622</v>
      </c>
      <c r="B3971" s="2">
        <v>8.3000000000000007</v>
      </c>
    </row>
    <row r="3972" spans="1:2" x14ac:dyDescent="0.25">
      <c r="A3972" s="2" t="s">
        <v>11080</v>
      </c>
      <c r="B3972" s="2">
        <v>4.3</v>
      </c>
    </row>
    <row r="3973" spans="1:2" x14ac:dyDescent="0.25">
      <c r="A3973" s="2" t="s">
        <v>6487</v>
      </c>
      <c r="B3973" s="2">
        <v>6.7</v>
      </c>
    </row>
    <row r="3974" spans="1:2" x14ac:dyDescent="0.25">
      <c r="A3974" s="2" t="s">
        <v>1024</v>
      </c>
      <c r="B3974" s="2">
        <v>7.2</v>
      </c>
    </row>
    <row r="3975" spans="1:2" x14ac:dyDescent="0.25">
      <c r="A3975" s="2" t="s">
        <v>11091</v>
      </c>
      <c r="B3975" s="2">
        <v>6.9</v>
      </c>
    </row>
    <row r="3976" spans="1:2" x14ac:dyDescent="0.25">
      <c r="A3976" s="2" t="s">
        <v>8600</v>
      </c>
      <c r="B3976" s="2">
        <v>6.6</v>
      </c>
    </row>
    <row r="3977" spans="1:2" x14ac:dyDescent="0.25">
      <c r="A3977" s="2" t="s">
        <v>11096</v>
      </c>
      <c r="B3977" s="2">
        <v>5.9</v>
      </c>
    </row>
    <row r="3978" spans="1:2" x14ac:dyDescent="0.25">
      <c r="A3978" s="2" t="s">
        <v>10866</v>
      </c>
      <c r="B3978" s="2">
        <v>7.9</v>
      </c>
    </row>
    <row r="3979" spans="1:2" x14ac:dyDescent="0.25">
      <c r="A3979" s="2" t="s">
        <v>8962</v>
      </c>
      <c r="B3979" s="2">
        <v>8.3000000000000007</v>
      </c>
    </row>
    <row r="3980" spans="1:2" x14ac:dyDescent="0.25">
      <c r="A3980" s="2" t="s">
        <v>7623</v>
      </c>
      <c r="B3980" s="2">
        <v>5.2</v>
      </c>
    </row>
    <row r="3981" spans="1:2" x14ac:dyDescent="0.25">
      <c r="A3981" s="2" t="s">
        <v>11104</v>
      </c>
      <c r="B3981" s="2">
        <v>7.8</v>
      </c>
    </row>
    <row r="3982" spans="1:2" x14ac:dyDescent="0.25">
      <c r="A3982" s="2" t="s">
        <v>11108</v>
      </c>
      <c r="B3982" s="2">
        <v>3</v>
      </c>
    </row>
    <row r="3983" spans="1:2" x14ac:dyDescent="0.25">
      <c r="A3983" s="2" t="s">
        <v>5457</v>
      </c>
      <c r="B3983" s="2">
        <v>7.9</v>
      </c>
    </row>
    <row r="3984" spans="1:2" x14ac:dyDescent="0.25">
      <c r="A3984" s="2" t="s">
        <v>11115</v>
      </c>
      <c r="B3984" s="2">
        <v>3.2</v>
      </c>
    </row>
    <row r="3985" spans="1:2" x14ac:dyDescent="0.25">
      <c r="A3985" s="2" t="s">
        <v>10219</v>
      </c>
      <c r="B3985" s="2">
        <v>6.5</v>
      </c>
    </row>
    <row r="3986" spans="1:2" x14ac:dyDescent="0.25">
      <c r="A3986" s="2" t="s">
        <v>8600</v>
      </c>
      <c r="B3986" s="2">
        <v>6.9</v>
      </c>
    </row>
    <row r="3987" spans="1:2" x14ac:dyDescent="0.25">
      <c r="A3987" s="2" t="s">
        <v>11125</v>
      </c>
      <c r="B3987" s="2">
        <v>7</v>
      </c>
    </row>
    <row r="3988" spans="1:2" x14ac:dyDescent="0.25">
      <c r="A3988" s="2" t="s">
        <v>3441</v>
      </c>
      <c r="B3988" s="2">
        <v>7.8</v>
      </c>
    </row>
    <row r="3989" spans="1:2" x14ac:dyDescent="0.25">
      <c r="A3989" s="2" t="s">
        <v>11130</v>
      </c>
      <c r="B3989" s="2">
        <v>6.9</v>
      </c>
    </row>
    <row r="3990" spans="1:2" x14ac:dyDescent="0.25">
      <c r="A3990" s="2" t="s">
        <v>11132</v>
      </c>
      <c r="B3990" s="2">
        <v>4.4000000000000004</v>
      </c>
    </row>
    <row r="3991" spans="1:2" x14ac:dyDescent="0.25">
      <c r="A3991" s="2" t="s">
        <v>6090</v>
      </c>
      <c r="B3991" s="2">
        <v>6</v>
      </c>
    </row>
    <row r="3992" spans="1:2" x14ac:dyDescent="0.25">
      <c r="A3992" s="2" t="s">
        <v>9280</v>
      </c>
      <c r="B3992" s="2">
        <v>6.6</v>
      </c>
    </row>
    <row r="3993" spans="1:2" x14ac:dyDescent="0.25">
      <c r="A3993" s="2" t="s">
        <v>11140</v>
      </c>
      <c r="B3993" s="2">
        <v>7.8</v>
      </c>
    </row>
    <row r="3994" spans="1:2" x14ac:dyDescent="0.25">
      <c r="A3994" s="2" t="s">
        <v>11146</v>
      </c>
      <c r="B3994" s="2">
        <v>5.3</v>
      </c>
    </row>
    <row r="3995" spans="1:2" x14ac:dyDescent="0.25">
      <c r="A3995" s="2" t="s">
        <v>11149</v>
      </c>
      <c r="B3995" s="2">
        <v>5.3</v>
      </c>
    </row>
    <row r="3996" spans="1:2" x14ac:dyDescent="0.25">
      <c r="A3996" s="2" t="s">
        <v>3071</v>
      </c>
      <c r="B3996" s="2">
        <v>8</v>
      </c>
    </row>
    <row r="3997" spans="1:2" x14ac:dyDescent="0.25">
      <c r="A3997" s="2" t="s">
        <v>11155</v>
      </c>
      <c r="B3997" s="2">
        <v>7.1</v>
      </c>
    </row>
    <row r="3998" spans="1:2" x14ac:dyDescent="0.25">
      <c r="A3998" s="2" t="s">
        <v>11157</v>
      </c>
      <c r="B3998" s="2">
        <v>5.4</v>
      </c>
    </row>
    <row r="3999" spans="1:2" x14ac:dyDescent="0.25">
      <c r="A3999" s="2" t="s">
        <v>7844</v>
      </c>
      <c r="B3999" s="2">
        <v>6.9</v>
      </c>
    </row>
    <row r="4000" spans="1:2" x14ac:dyDescent="0.25">
      <c r="A4000" s="2" t="s">
        <v>8783</v>
      </c>
      <c r="B4000" s="2">
        <v>7.4</v>
      </c>
    </row>
    <row r="4001" spans="1:2" x14ac:dyDescent="0.25">
      <c r="A4001" s="2" t="s">
        <v>557</v>
      </c>
      <c r="B4001" s="2">
        <v>7.3</v>
      </c>
    </row>
    <row r="4002" spans="1:2" x14ac:dyDescent="0.25">
      <c r="A4002" s="2" t="s">
        <v>10525</v>
      </c>
      <c r="B4002" s="2">
        <v>7.8</v>
      </c>
    </row>
    <row r="4003" spans="1:2" x14ac:dyDescent="0.25">
      <c r="A4003" s="2" t="s">
        <v>5994</v>
      </c>
      <c r="B4003" s="2">
        <v>6.6</v>
      </c>
    </row>
    <row r="4004" spans="1:2" x14ac:dyDescent="0.25">
      <c r="A4004" s="2" t="s">
        <v>4330</v>
      </c>
      <c r="B4004" s="2">
        <v>5.4</v>
      </c>
    </row>
    <row r="4005" spans="1:2" x14ac:dyDescent="0.25">
      <c r="A4005" s="2" t="s">
        <v>8294</v>
      </c>
      <c r="B4005" s="2">
        <v>8.4</v>
      </c>
    </row>
    <row r="4006" spans="1:2" x14ac:dyDescent="0.25">
      <c r="A4006" s="2" t="s">
        <v>11176</v>
      </c>
      <c r="B4006" s="2">
        <v>6.3</v>
      </c>
    </row>
    <row r="4007" spans="1:2" x14ac:dyDescent="0.25">
      <c r="A4007" s="2" t="s">
        <v>11181</v>
      </c>
      <c r="B4007" s="2">
        <v>6.1</v>
      </c>
    </row>
    <row r="4008" spans="1:2" x14ac:dyDescent="0.25">
      <c r="A4008" s="2" t="s">
        <v>11185</v>
      </c>
      <c r="B4008" s="2">
        <v>5</v>
      </c>
    </row>
    <row r="4009" spans="1:2" x14ac:dyDescent="0.25">
      <c r="A4009" s="2" t="s">
        <v>11188</v>
      </c>
      <c r="B4009" s="2">
        <v>6.9</v>
      </c>
    </row>
    <row r="4010" spans="1:2" x14ac:dyDescent="0.25">
      <c r="A4010" s="2" t="s">
        <v>11190</v>
      </c>
      <c r="B4010" s="2">
        <v>7.2</v>
      </c>
    </row>
    <row r="4011" spans="1:2" x14ac:dyDescent="0.25">
      <c r="A4011" s="2" t="s">
        <v>11194</v>
      </c>
      <c r="B4011" s="2">
        <v>7.3</v>
      </c>
    </row>
    <row r="4012" spans="1:2" x14ac:dyDescent="0.25">
      <c r="A4012" s="2" t="s">
        <v>11197</v>
      </c>
      <c r="B4012" s="2">
        <v>5.7</v>
      </c>
    </row>
    <row r="4013" spans="1:2" x14ac:dyDescent="0.25">
      <c r="A4013" s="2" t="s">
        <v>11199</v>
      </c>
      <c r="B4013" s="2">
        <v>5.3</v>
      </c>
    </row>
    <row r="4014" spans="1:2" x14ac:dyDescent="0.25">
      <c r="A4014" s="2" t="s">
        <v>11202</v>
      </c>
      <c r="B4014" s="2">
        <v>5</v>
      </c>
    </row>
    <row r="4015" spans="1:2" x14ac:dyDescent="0.25">
      <c r="A4015" s="2" t="s">
        <v>993</v>
      </c>
      <c r="B4015" s="2">
        <v>5.3</v>
      </c>
    </row>
    <row r="4016" spans="1:2" x14ac:dyDescent="0.25">
      <c r="A4016" s="2" t="s">
        <v>1329</v>
      </c>
      <c r="B4016" s="2">
        <v>6</v>
      </c>
    </row>
    <row r="4017" spans="1:2" x14ac:dyDescent="0.25">
      <c r="A4017" s="2" t="s">
        <v>8317</v>
      </c>
      <c r="B4017" s="2">
        <v>7.4</v>
      </c>
    </row>
    <row r="4018" spans="1:2" x14ac:dyDescent="0.25">
      <c r="A4018" s="2" t="s">
        <v>11210</v>
      </c>
      <c r="B4018" s="2">
        <v>5.9</v>
      </c>
    </row>
    <row r="4019" spans="1:2" x14ac:dyDescent="0.25">
      <c r="A4019" s="2" t="s">
        <v>11213</v>
      </c>
      <c r="B4019" s="2">
        <v>4.0999999999999996</v>
      </c>
    </row>
    <row r="4020" spans="1:2" x14ac:dyDescent="0.25">
      <c r="A4020" s="2" t="s">
        <v>1156</v>
      </c>
      <c r="B4020" s="2">
        <v>6.7</v>
      </c>
    </row>
    <row r="4021" spans="1:2" x14ac:dyDescent="0.25">
      <c r="A4021" s="2" t="s">
        <v>7092</v>
      </c>
      <c r="B4021" s="2">
        <v>5.8</v>
      </c>
    </row>
    <row r="4022" spans="1:2" x14ac:dyDescent="0.25">
      <c r="A4022" s="2" t="s">
        <v>11220</v>
      </c>
      <c r="B4022" s="2">
        <v>6.2</v>
      </c>
    </row>
    <row r="4023" spans="1:2" x14ac:dyDescent="0.25">
      <c r="A4023" s="2" t="s">
        <v>11224</v>
      </c>
      <c r="B4023" s="2">
        <v>5.3</v>
      </c>
    </row>
    <row r="4024" spans="1:2" x14ac:dyDescent="0.25">
      <c r="A4024" s="2" t="s">
        <v>11226</v>
      </c>
      <c r="B4024" s="2">
        <v>3.3</v>
      </c>
    </row>
    <row r="4025" spans="1:2" x14ac:dyDescent="0.25">
      <c r="A4025" s="2" t="s">
        <v>179</v>
      </c>
      <c r="B4025" s="2">
        <v>6.5</v>
      </c>
    </row>
    <row r="4026" spans="1:2" x14ac:dyDescent="0.25">
      <c r="A4026" s="2" t="s">
        <v>11231</v>
      </c>
      <c r="B4026" s="2">
        <v>6.2</v>
      </c>
    </row>
    <row r="4027" spans="1:2" x14ac:dyDescent="0.25">
      <c r="A4027" s="2" t="s">
        <v>11233</v>
      </c>
      <c r="B4027" s="2">
        <v>5.9</v>
      </c>
    </row>
    <row r="4028" spans="1:2" x14ac:dyDescent="0.25">
      <c r="A4028" s="2" t="s">
        <v>11235</v>
      </c>
      <c r="B4028" s="2">
        <v>5.5</v>
      </c>
    </row>
    <row r="4029" spans="1:2" x14ac:dyDescent="0.25">
      <c r="A4029" s="2" t="s">
        <v>4753</v>
      </c>
      <c r="B4029" s="2">
        <v>5.5</v>
      </c>
    </row>
    <row r="4030" spans="1:2" x14ac:dyDescent="0.25">
      <c r="A4030" s="2" t="s">
        <v>11240</v>
      </c>
      <c r="B4030" s="2">
        <v>2.6</v>
      </c>
    </row>
    <row r="4031" spans="1:2" x14ac:dyDescent="0.25">
      <c r="A4031" s="2" t="s">
        <v>3923</v>
      </c>
      <c r="B4031" s="2">
        <v>5.8</v>
      </c>
    </row>
    <row r="4032" spans="1:2" x14ac:dyDescent="0.25">
      <c r="A4032" s="2" t="s">
        <v>6978</v>
      </c>
      <c r="B4032" s="2">
        <v>7.4</v>
      </c>
    </row>
    <row r="4033" spans="1:2" x14ac:dyDescent="0.25">
      <c r="A4033" s="2" t="s">
        <v>11250</v>
      </c>
      <c r="B4033" s="2">
        <v>5.0999999999999996</v>
      </c>
    </row>
    <row r="4034" spans="1:2" x14ac:dyDescent="0.25">
      <c r="A4034" s="2" t="s">
        <v>11254</v>
      </c>
      <c r="B4034" s="2">
        <v>5.2</v>
      </c>
    </row>
    <row r="4035" spans="1:2" x14ac:dyDescent="0.25">
      <c r="A4035" s="2" t="s">
        <v>11258</v>
      </c>
      <c r="B4035" s="2">
        <v>3.9</v>
      </c>
    </row>
    <row r="4036" spans="1:2" x14ac:dyDescent="0.25">
      <c r="A4036" s="2" t="s">
        <v>11262</v>
      </c>
      <c r="B4036" s="2">
        <v>6.2</v>
      </c>
    </row>
    <row r="4037" spans="1:2" x14ac:dyDescent="0.25">
      <c r="A4037" s="2" t="s">
        <v>584</v>
      </c>
      <c r="B4037" s="2">
        <v>7</v>
      </c>
    </row>
    <row r="4038" spans="1:2" x14ac:dyDescent="0.25">
      <c r="A4038" s="2" t="s">
        <v>11267</v>
      </c>
      <c r="B4038" s="2">
        <v>6.2</v>
      </c>
    </row>
    <row r="4039" spans="1:2" x14ac:dyDescent="0.25">
      <c r="A4039" s="2" t="s">
        <v>11270</v>
      </c>
      <c r="B4039" s="2">
        <v>5.9</v>
      </c>
    </row>
    <row r="4040" spans="1:2" x14ac:dyDescent="0.25">
      <c r="A4040" s="2" t="s">
        <v>2746</v>
      </c>
      <c r="B4040" s="2">
        <v>8</v>
      </c>
    </row>
    <row r="4041" spans="1:2" x14ac:dyDescent="0.25">
      <c r="A4041" s="2" t="s">
        <v>11026</v>
      </c>
      <c r="B4041" s="2">
        <v>7.3</v>
      </c>
    </row>
    <row r="4042" spans="1:2" x14ac:dyDescent="0.25">
      <c r="A4042" s="2" t="s">
        <v>11278</v>
      </c>
      <c r="B4042" s="2">
        <v>4.9000000000000004</v>
      </c>
    </row>
    <row r="4043" spans="1:2" x14ac:dyDescent="0.25">
      <c r="A4043" s="2" t="s">
        <v>11282</v>
      </c>
      <c r="B4043" s="2">
        <v>6.5</v>
      </c>
    </row>
    <row r="4044" spans="1:2" x14ac:dyDescent="0.25">
      <c r="A4044" s="2" t="s">
        <v>7991</v>
      </c>
      <c r="B4044" s="2">
        <v>4.3</v>
      </c>
    </row>
    <row r="4045" spans="1:2" x14ac:dyDescent="0.25">
      <c r="A4045" s="2" t="s">
        <v>11288</v>
      </c>
      <c r="B4045" s="2">
        <v>6.4</v>
      </c>
    </row>
    <row r="4046" spans="1:2" x14ac:dyDescent="0.25">
      <c r="A4046" s="2" t="s">
        <v>715</v>
      </c>
      <c r="B4046" s="2">
        <v>7.6</v>
      </c>
    </row>
    <row r="4047" spans="1:2" x14ac:dyDescent="0.25">
      <c r="A4047" s="2" t="s">
        <v>4518</v>
      </c>
      <c r="B4047" s="2">
        <v>6.8</v>
      </c>
    </row>
    <row r="4048" spans="1:2" x14ac:dyDescent="0.25">
      <c r="A4048" s="2" t="s">
        <v>11294</v>
      </c>
      <c r="B4048" s="2">
        <v>6.1</v>
      </c>
    </row>
    <row r="4049" spans="1:2" x14ac:dyDescent="0.25">
      <c r="A4049" s="2" t="s">
        <v>11299</v>
      </c>
      <c r="B4049" s="2">
        <v>4</v>
      </c>
    </row>
    <row r="4050" spans="1:2" x14ac:dyDescent="0.25">
      <c r="A4050" s="2" t="s">
        <v>7615</v>
      </c>
      <c r="B4050" s="2">
        <v>7.4</v>
      </c>
    </row>
    <row r="4051" spans="1:2" x14ac:dyDescent="0.25">
      <c r="A4051" s="2" t="s">
        <v>10622</v>
      </c>
      <c r="B4051" s="2">
        <v>8.3000000000000007</v>
      </c>
    </row>
    <row r="4052" spans="1:2" x14ac:dyDescent="0.25">
      <c r="A4052" s="2" t="s">
        <v>11311</v>
      </c>
      <c r="B4052" s="2">
        <v>5.3</v>
      </c>
    </row>
    <row r="4053" spans="1:2" x14ac:dyDescent="0.25">
      <c r="A4053" s="2" t="s">
        <v>10807</v>
      </c>
      <c r="B4053" s="2">
        <v>8.1</v>
      </c>
    </row>
    <row r="4054" spans="1:2" x14ac:dyDescent="0.25">
      <c r="A4054" s="2" t="s">
        <v>6103</v>
      </c>
      <c r="B4054" s="2">
        <v>8</v>
      </c>
    </row>
    <row r="4055" spans="1:2" x14ac:dyDescent="0.25">
      <c r="A4055" s="2" t="s">
        <v>1619</v>
      </c>
      <c r="B4055" s="2">
        <v>5.7</v>
      </c>
    </row>
    <row r="4056" spans="1:2" x14ac:dyDescent="0.25">
      <c r="A4056" s="2" t="s">
        <v>11322</v>
      </c>
      <c r="B4056" s="2">
        <v>8.1999999999999993</v>
      </c>
    </row>
    <row r="4057" spans="1:2" x14ac:dyDescent="0.25">
      <c r="A4057" s="2" t="s">
        <v>11325</v>
      </c>
      <c r="B4057" s="2">
        <v>7.1</v>
      </c>
    </row>
    <row r="4058" spans="1:2" x14ac:dyDescent="0.25">
      <c r="A4058" s="2" t="s">
        <v>8304</v>
      </c>
      <c r="B4058" s="2">
        <v>7.4</v>
      </c>
    </row>
    <row r="4059" spans="1:2" x14ac:dyDescent="0.25">
      <c r="A4059" s="2" t="s">
        <v>11333</v>
      </c>
      <c r="B4059" s="2">
        <v>6.6</v>
      </c>
    </row>
    <row r="4060" spans="1:2" x14ac:dyDescent="0.25">
      <c r="A4060" s="2" t="s">
        <v>11340</v>
      </c>
      <c r="B4060" s="2">
        <v>5.7</v>
      </c>
    </row>
    <row r="4061" spans="1:2" x14ac:dyDescent="0.25">
      <c r="A4061" s="2" t="s">
        <v>11004</v>
      </c>
      <c r="B4061" s="2">
        <v>6.9</v>
      </c>
    </row>
    <row r="4062" spans="1:2" x14ac:dyDescent="0.25">
      <c r="A4062" s="2" t="s">
        <v>11347</v>
      </c>
      <c r="B4062" s="2">
        <v>7</v>
      </c>
    </row>
    <row r="4063" spans="1:2" x14ac:dyDescent="0.25">
      <c r="A4063" s="2" t="s">
        <v>10807</v>
      </c>
      <c r="B4063" s="2">
        <v>7</v>
      </c>
    </row>
    <row r="4064" spans="1:2" x14ac:dyDescent="0.25">
      <c r="A4064" s="2" t="s">
        <v>6103</v>
      </c>
      <c r="B4064" s="2">
        <v>7.8</v>
      </c>
    </row>
    <row r="4065" spans="1:2" x14ac:dyDescent="0.25">
      <c r="A4065" s="2" t="s">
        <v>8642</v>
      </c>
      <c r="B4065" s="2">
        <v>5.9</v>
      </c>
    </row>
    <row r="4066" spans="1:2" x14ac:dyDescent="0.25">
      <c r="A4066" s="2" t="s">
        <v>11361</v>
      </c>
      <c r="B4066" s="2">
        <v>7.4</v>
      </c>
    </row>
    <row r="4067" spans="1:2" x14ac:dyDescent="0.25">
      <c r="A4067" s="2" t="s">
        <v>7343</v>
      </c>
      <c r="B4067" s="2">
        <v>7.8</v>
      </c>
    </row>
    <row r="4068" spans="1:2" x14ac:dyDescent="0.25">
      <c r="A4068" s="2" t="s">
        <v>11367</v>
      </c>
      <c r="B4068" s="2">
        <v>6</v>
      </c>
    </row>
    <row r="4069" spans="1:2" x14ac:dyDescent="0.25">
      <c r="A4069" s="2" t="s">
        <v>4699</v>
      </c>
      <c r="B4069" s="2">
        <v>5.3</v>
      </c>
    </row>
    <row r="4070" spans="1:2" x14ac:dyDescent="0.25">
      <c r="A4070" s="2" t="s">
        <v>11370</v>
      </c>
      <c r="B4070" s="2">
        <v>7.9</v>
      </c>
    </row>
    <row r="4071" spans="1:2" x14ac:dyDescent="0.25">
      <c r="A4071" s="2" t="s">
        <v>11376</v>
      </c>
      <c r="B4071" s="2">
        <v>7.2</v>
      </c>
    </row>
    <row r="4072" spans="1:2" x14ac:dyDescent="0.25">
      <c r="A4072" s="2" t="s">
        <v>11380</v>
      </c>
      <c r="B4072" s="2">
        <v>7.4</v>
      </c>
    </row>
    <row r="4073" spans="1:2" x14ac:dyDescent="0.25">
      <c r="A4073" s="2" t="s">
        <v>11384</v>
      </c>
      <c r="B4073" s="2">
        <v>5.3</v>
      </c>
    </row>
    <row r="4074" spans="1:2" x14ac:dyDescent="0.25">
      <c r="A4074" s="2" t="s">
        <v>11386</v>
      </c>
      <c r="B4074" s="2">
        <v>8.3000000000000007</v>
      </c>
    </row>
    <row r="4075" spans="1:2" x14ac:dyDescent="0.25">
      <c r="A4075" s="2" t="s">
        <v>11389</v>
      </c>
      <c r="B4075" s="2">
        <v>7.6</v>
      </c>
    </row>
    <row r="4076" spans="1:2" x14ac:dyDescent="0.25">
      <c r="A4076" s="2" t="s">
        <v>10226</v>
      </c>
      <c r="B4076" s="2">
        <v>5.0999999999999996</v>
      </c>
    </row>
    <row r="4077" spans="1:2" x14ac:dyDescent="0.25">
      <c r="A4077" s="2" t="s">
        <v>11394</v>
      </c>
      <c r="B4077" s="2">
        <v>5.0999999999999996</v>
      </c>
    </row>
    <row r="4078" spans="1:2" x14ac:dyDescent="0.25">
      <c r="A4078" s="2" t="s">
        <v>7478</v>
      </c>
      <c r="B4078" s="2">
        <v>4.9000000000000004</v>
      </c>
    </row>
    <row r="4079" spans="1:2" x14ac:dyDescent="0.25">
      <c r="A4079" s="2" t="s">
        <v>225</v>
      </c>
      <c r="B4079" s="2">
        <v>6.9</v>
      </c>
    </row>
    <row r="4080" spans="1:2" x14ac:dyDescent="0.25">
      <c r="A4080" s="2" t="s">
        <v>11399</v>
      </c>
      <c r="B4080" s="2">
        <v>4.5999999999999996</v>
      </c>
    </row>
    <row r="4081" spans="1:2" x14ac:dyDescent="0.25">
      <c r="A4081" s="2" t="s">
        <v>11402</v>
      </c>
      <c r="B4081" s="2">
        <v>6.3</v>
      </c>
    </row>
    <row r="4082" spans="1:2" x14ac:dyDescent="0.25">
      <c r="A4082" s="2" t="s">
        <v>8476</v>
      </c>
      <c r="B4082" s="2">
        <v>7.9</v>
      </c>
    </row>
    <row r="4083" spans="1:2" x14ac:dyDescent="0.25">
      <c r="A4083" s="2" t="s">
        <v>11408</v>
      </c>
      <c r="B4083" s="2">
        <v>6.7</v>
      </c>
    </row>
    <row r="4084" spans="1:2" x14ac:dyDescent="0.25">
      <c r="A4084" s="2" t="s">
        <v>3705</v>
      </c>
      <c r="B4084" s="2">
        <v>7.1</v>
      </c>
    </row>
    <row r="4085" spans="1:2" x14ac:dyDescent="0.25">
      <c r="A4085" s="2" t="s">
        <v>9864</v>
      </c>
      <c r="B4085" s="2">
        <v>7.6</v>
      </c>
    </row>
    <row r="4086" spans="1:2" x14ac:dyDescent="0.25">
      <c r="A4086" s="2" t="s">
        <v>5457</v>
      </c>
      <c r="B4086" s="2">
        <v>8.1</v>
      </c>
    </row>
    <row r="4087" spans="1:2" x14ac:dyDescent="0.25">
      <c r="A4087" s="2" t="s">
        <v>11420</v>
      </c>
      <c r="B4087" s="2">
        <v>6.6</v>
      </c>
    </row>
    <row r="4088" spans="1:2" x14ac:dyDescent="0.25">
      <c r="A4088" s="2" t="s">
        <v>11426</v>
      </c>
      <c r="B4088" s="2">
        <v>7</v>
      </c>
    </row>
    <row r="4089" spans="1:2" x14ac:dyDescent="0.25">
      <c r="A4089" s="2" t="s">
        <v>11428</v>
      </c>
      <c r="B4089" s="2">
        <v>7.6</v>
      </c>
    </row>
    <row r="4090" spans="1:2" x14ac:dyDescent="0.25">
      <c r="A4090" s="2" t="s">
        <v>11431</v>
      </c>
      <c r="B4090" s="2">
        <v>6.7</v>
      </c>
    </row>
    <row r="4091" spans="1:2" x14ac:dyDescent="0.25">
      <c r="A4091" s="2" t="s">
        <v>8210</v>
      </c>
      <c r="B4091" s="2">
        <v>7.1</v>
      </c>
    </row>
    <row r="4092" spans="1:2" x14ac:dyDescent="0.25">
      <c r="A4092" s="2" t="s">
        <v>11440</v>
      </c>
      <c r="B4092" s="2">
        <v>7.6</v>
      </c>
    </row>
    <row r="4093" spans="1:2" x14ac:dyDescent="0.25">
      <c r="A4093" s="2" t="s">
        <v>11443</v>
      </c>
      <c r="B4093" s="2">
        <v>7.1</v>
      </c>
    </row>
    <row r="4094" spans="1:2" x14ac:dyDescent="0.25">
      <c r="A4094" s="2" t="s">
        <v>10279</v>
      </c>
      <c r="B4094" s="2">
        <v>7.1</v>
      </c>
    </row>
    <row r="4095" spans="1:2" x14ac:dyDescent="0.25">
      <c r="A4095" s="2" t="s">
        <v>2352</v>
      </c>
      <c r="B4095" s="2">
        <v>7.7</v>
      </c>
    </row>
    <row r="4096" spans="1:2" x14ac:dyDescent="0.25">
      <c r="A4096" s="2" t="s">
        <v>11454</v>
      </c>
      <c r="B4096" s="2">
        <v>7.6</v>
      </c>
    </row>
    <row r="4097" spans="1:2" x14ac:dyDescent="0.25">
      <c r="A4097" s="2" t="s">
        <v>11458</v>
      </c>
      <c r="B4097" s="2">
        <v>6.6</v>
      </c>
    </row>
    <row r="4098" spans="1:2" x14ac:dyDescent="0.25">
      <c r="A4098" s="2" t="s">
        <v>3135</v>
      </c>
      <c r="B4098" s="2">
        <v>6.7</v>
      </c>
    </row>
    <row r="4099" spans="1:2" x14ac:dyDescent="0.25">
      <c r="A4099" s="2" t="s">
        <v>11460</v>
      </c>
      <c r="B4099" s="2">
        <v>5.7</v>
      </c>
    </row>
    <row r="4100" spans="1:2" x14ac:dyDescent="0.25">
      <c r="A4100" s="2" t="s">
        <v>11462</v>
      </c>
      <c r="B4100" s="2">
        <v>7.1</v>
      </c>
    </row>
    <row r="4101" spans="1:2" x14ac:dyDescent="0.25">
      <c r="A4101" s="2" t="s">
        <v>11467</v>
      </c>
      <c r="B4101" s="2">
        <v>6.2</v>
      </c>
    </row>
    <row r="4102" spans="1:2" x14ac:dyDescent="0.25">
      <c r="A4102" s="2" t="s">
        <v>7722</v>
      </c>
      <c r="B4102" s="2">
        <v>6.1</v>
      </c>
    </row>
    <row r="4103" spans="1:2" x14ac:dyDescent="0.25">
      <c r="A4103" s="2" t="s">
        <v>11473</v>
      </c>
      <c r="B4103" s="2">
        <v>5.9</v>
      </c>
    </row>
    <row r="4104" spans="1:2" x14ac:dyDescent="0.25">
      <c r="A4104" s="2" t="s">
        <v>451</v>
      </c>
      <c r="B4104" s="2">
        <v>6.8</v>
      </c>
    </row>
    <row r="4105" spans="1:2" x14ac:dyDescent="0.25">
      <c r="A4105" s="2" t="s">
        <v>11478</v>
      </c>
      <c r="B4105" s="2">
        <v>5.8</v>
      </c>
    </row>
    <row r="4106" spans="1:2" x14ac:dyDescent="0.25">
      <c r="A4106" s="2" t="s">
        <v>11480</v>
      </c>
      <c r="B4106" s="2">
        <v>5</v>
      </c>
    </row>
    <row r="4107" spans="1:2" x14ac:dyDescent="0.25">
      <c r="A4107" s="2" t="s">
        <v>11483</v>
      </c>
      <c r="B4107" s="2">
        <v>6.3</v>
      </c>
    </row>
    <row r="4108" spans="1:2" x14ac:dyDescent="0.25">
      <c r="A4108" s="2" t="s">
        <v>3144</v>
      </c>
      <c r="B4108" s="2">
        <v>6.8</v>
      </c>
    </row>
    <row r="4109" spans="1:2" x14ac:dyDescent="0.25">
      <c r="A4109" s="2" t="s">
        <v>11487</v>
      </c>
      <c r="B4109" s="2">
        <v>5.0999999999999996</v>
      </c>
    </row>
    <row r="4110" spans="1:2" x14ac:dyDescent="0.25">
      <c r="A4110" s="2" t="s">
        <v>8146</v>
      </c>
      <c r="B4110" s="2">
        <v>6.6</v>
      </c>
    </row>
    <row r="4111" spans="1:2" x14ac:dyDescent="0.25">
      <c r="A4111" s="2" t="s">
        <v>10052</v>
      </c>
      <c r="B4111" s="2">
        <v>7.7</v>
      </c>
    </row>
    <row r="4112" spans="1:2" x14ac:dyDescent="0.25">
      <c r="A4112" s="2" t="s">
        <v>11493</v>
      </c>
      <c r="B4112" s="2">
        <v>3.1</v>
      </c>
    </row>
    <row r="4113" spans="1:2" x14ac:dyDescent="0.25">
      <c r="A4113" s="2" t="s">
        <v>10820</v>
      </c>
      <c r="B4113" s="2">
        <v>6.5</v>
      </c>
    </row>
    <row r="4114" spans="1:2" x14ac:dyDescent="0.25">
      <c r="A4114" s="2" t="s">
        <v>11499</v>
      </c>
      <c r="B4114" s="2">
        <v>3.9</v>
      </c>
    </row>
    <row r="4115" spans="1:2" x14ac:dyDescent="0.25">
      <c r="A4115" s="2" t="s">
        <v>5006</v>
      </c>
      <c r="B4115" s="2">
        <v>6.8</v>
      </c>
    </row>
    <row r="4116" spans="1:2" x14ac:dyDescent="0.25">
      <c r="A4116" s="2" t="s">
        <v>10820</v>
      </c>
      <c r="B4116" s="2">
        <v>7</v>
      </c>
    </row>
    <row r="4117" spans="1:2" x14ac:dyDescent="0.25">
      <c r="A4117" s="2" t="s">
        <v>5548</v>
      </c>
      <c r="B4117" s="2">
        <v>5.9</v>
      </c>
    </row>
    <row r="4118" spans="1:2" x14ac:dyDescent="0.25">
      <c r="A4118" s="2" t="s">
        <v>11506</v>
      </c>
      <c r="B4118" s="2">
        <v>5.8</v>
      </c>
    </row>
    <row r="4119" spans="1:2" x14ac:dyDescent="0.25">
      <c r="A4119" s="2" t="s">
        <v>11508</v>
      </c>
      <c r="B4119" s="2">
        <v>7.3</v>
      </c>
    </row>
    <row r="4120" spans="1:2" x14ac:dyDescent="0.25">
      <c r="A4120" s="2" t="s">
        <v>1765</v>
      </c>
      <c r="B4120" s="2">
        <v>7.8</v>
      </c>
    </row>
    <row r="4121" spans="1:2" x14ac:dyDescent="0.25">
      <c r="A4121" s="2" t="s">
        <v>2950</v>
      </c>
      <c r="B4121" s="2">
        <v>7.8</v>
      </c>
    </row>
    <row r="4122" spans="1:2" x14ac:dyDescent="0.25">
      <c r="A4122" s="2" t="s">
        <v>11514</v>
      </c>
      <c r="B4122" s="2">
        <v>6.9</v>
      </c>
    </row>
    <row r="4123" spans="1:2" x14ac:dyDescent="0.25">
      <c r="A4123" s="2" t="s">
        <v>4286</v>
      </c>
      <c r="B4123" s="2">
        <v>5.7</v>
      </c>
    </row>
    <row r="4124" spans="1:2" x14ac:dyDescent="0.25">
      <c r="A4124" s="2" t="s">
        <v>11523</v>
      </c>
      <c r="B4124" s="2">
        <v>4.7</v>
      </c>
    </row>
    <row r="4125" spans="1:2" x14ac:dyDescent="0.25">
      <c r="A4125" s="2" t="s">
        <v>11190</v>
      </c>
      <c r="B4125" s="2">
        <v>5.9</v>
      </c>
    </row>
    <row r="4126" spans="1:2" x14ac:dyDescent="0.25">
      <c r="A4126" s="2" t="s">
        <v>11529</v>
      </c>
      <c r="B4126" s="2">
        <v>5.9</v>
      </c>
    </row>
    <row r="4127" spans="1:2" x14ac:dyDescent="0.25">
      <c r="A4127" s="2" t="s">
        <v>11531</v>
      </c>
      <c r="B4127" s="2">
        <v>4.3</v>
      </c>
    </row>
    <row r="4128" spans="1:2" x14ac:dyDescent="0.25">
      <c r="A4128" s="2" t="s">
        <v>11535</v>
      </c>
      <c r="B4128" s="2">
        <v>7.5</v>
      </c>
    </row>
    <row r="4129" spans="1:2" x14ac:dyDescent="0.25">
      <c r="A4129" s="2" t="s">
        <v>11538</v>
      </c>
      <c r="B4129" s="2">
        <v>4.8</v>
      </c>
    </row>
    <row r="4130" spans="1:2" x14ac:dyDescent="0.25">
      <c r="A4130" s="2" t="s">
        <v>11542</v>
      </c>
      <c r="B4130" s="2">
        <v>5.8</v>
      </c>
    </row>
    <row r="4131" spans="1:2" x14ac:dyDescent="0.25">
      <c r="A4131" s="2" t="s">
        <v>11547</v>
      </c>
      <c r="B4131" s="2">
        <v>5.3</v>
      </c>
    </row>
    <row r="4132" spans="1:2" x14ac:dyDescent="0.25">
      <c r="A4132" s="2" t="s">
        <v>9875</v>
      </c>
      <c r="B4132" s="2">
        <v>6</v>
      </c>
    </row>
    <row r="4133" spans="1:2" x14ac:dyDescent="0.25">
      <c r="A4133" s="2" t="s">
        <v>11553</v>
      </c>
      <c r="B4133" s="2">
        <v>8.1</v>
      </c>
    </row>
    <row r="4134" spans="1:2" x14ac:dyDescent="0.25">
      <c r="A4134" s="2" t="s">
        <v>11556</v>
      </c>
      <c r="B4134" s="2">
        <v>7</v>
      </c>
    </row>
    <row r="4135" spans="1:2" x14ac:dyDescent="0.25">
      <c r="A4135" s="2" t="s">
        <v>11558</v>
      </c>
      <c r="B4135" s="2">
        <v>7.6</v>
      </c>
    </row>
    <row r="4136" spans="1:2" x14ac:dyDescent="0.25">
      <c r="A4136" s="2" t="s">
        <v>11563</v>
      </c>
      <c r="B4136" s="2">
        <v>7.2</v>
      </c>
    </row>
    <row r="4137" spans="1:2" x14ac:dyDescent="0.25">
      <c r="A4137" s="2" t="s">
        <v>8513</v>
      </c>
      <c r="B4137" s="2">
        <v>7.5</v>
      </c>
    </row>
    <row r="4138" spans="1:2" x14ac:dyDescent="0.25">
      <c r="A4138" s="2" t="s">
        <v>11125</v>
      </c>
      <c r="B4138" s="2">
        <v>6.3</v>
      </c>
    </row>
    <row r="4139" spans="1:2" x14ac:dyDescent="0.25">
      <c r="A4139" s="2" t="s">
        <v>11574</v>
      </c>
      <c r="B4139" s="2">
        <v>6.7</v>
      </c>
    </row>
    <row r="4140" spans="1:2" x14ac:dyDescent="0.25">
      <c r="A4140" s="2" t="s">
        <v>11579</v>
      </c>
      <c r="B4140" s="2">
        <v>4.8</v>
      </c>
    </row>
    <row r="4141" spans="1:2" x14ac:dyDescent="0.25">
      <c r="A4141" s="2" t="s">
        <v>11583</v>
      </c>
      <c r="B4141" s="2">
        <v>5.5</v>
      </c>
    </row>
    <row r="4142" spans="1:2" x14ac:dyDescent="0.25">
      <c r="A4142" s="2" t="s">
        <v>3495</v>
      </c>
      <c r="B4142" s="2">
        <v>7.5</v>
      </c>
    </row>
    <row r="4143" spans="1:2" x14ac:dyDescent="0.25">
      <c r="A4143" s="2" t="s">
        <v>11589</v>
      </c>
      <c r="B4143" s="2">
        <v>5.0999999999999996</v>
      </c>
    </row>
    <row r="4144" spans="1:2" x14ac:dyDescent="0.25">
      <c r="A4144" s="2" t="s">
        <v>2520</v>
      </c>
      <c r="B4144" s="2">
        <v>7.3</v>
      </c>
    </row>
    <row r="4145" spans="1:2" x14ac:dyDescent="0.25">
      <c r="A4145" s="2" t="s">
        <v>11598</v>
      </c>
      <c r="B4145" s="2">
        <v>6.9</v>
      </c>
    </row>
    <row r="4146" spans="1:2" x14ac:dyDescent="0.25">
      <c r="A4146" s="2" t="s">
        <v>2520</v>
      </c>
      <c r="B4146" s="2">
        <v>6.8</v>
      </c>
    </row>
    <row r="4147" spans="1:2" x14ac:dyDescent="0.25">
      <c r="A4147" s="2" t="s">
        <v>11604</v>
      </c>
      <c r="B4147" s="2">
        <v>8.4</v>
      </c>
    </row>
    <row r="4148" spans="1:2" x14ac:dyDescent="0.25">
      <c r="A4148" s="2" t="s">
        <v>576</v>
      </c>
      <c r="B4148" s="2">
        <v>7.6</v>
      </c>
    </row>
    <row r="4149" spans="1:2" x14ac:dyDescent="0.25">
      <c r="A4149" s="2" t="s">
        <v>11610</v>
      </c>
      <c r="B4149" s="2">
        <v>7.6</v>
      </c>
    </row>
    <row r="4150" spans="1:2" x14ac:dyDescent="0.25">
      <c r="A4150" s="2" t="s">
        <v>2355</v>
      </c>
      <c r="B4150" s="2">
        <v>7.7</v>
      </c>
    </row>
    <row r="4151" spans="1:2" x14ac:dyDescent="0.25">
      <c r="A4151" s="2" t="s">
        <v>5039</v>
      </c>
      <c r="B4151" s="2">
        <v>7.6</v>
      </c>
    </row>
    <row r="4152" spans="1:2" x14ac:dyDescent="0.25">
      <c r="A4152" s="2" t="s">
        <v>11616</v>
      </c>
      <c r="B4152" s="2">
        <v>5.3</v>
      </c>
    </row>
    <row r="4153" spans="1:2" x14ac:dyDescent="0.25">
      <c r="A4153" s="2" t="s">
        <v>1185</v>
      </c>
      <c r="B4153" s="2">
        <v>8.5</v>
      </c>
    </row>
    <row r="4154" spans="1:2" x14ac:dyDescent="0.25">
      <c r="A4154" s="2" t="s">
        <v>10508</v>
      </c>
      <c r="B4154" s="2">
        <v>7</v>
      </c>
    </row>
    <row r="4155" spans="1:2" x14ac:dyDescent="0.25">
      <c r="A4155" s="2" t="s">
        <v>11625</v>
      </c>
      <c r="B4155" s="2">
        <v>8</v>
      </c>
    </row>
    <row r="4156" spans="1:2" x14ac:dyDescent="0.25">
      <c r="A4156" s="2" t="s">
        <v>11627</v>
      </c>
      <c r="B4156" s="2">
        <v>7.1</v>
      </c>
    </row>
    <row r="4157" spans="1:2" x14ac:dyDescent="0.25">
      <c r="A4157" s="2" t="s">
        <v>11632</v>
      </c>
      <c r="B4157" s="2">
        <v>7.8</v>
      </c>
    </row>
    <row r="4158" spans="1:2" x14ac:dyDescent="0.25">
      <c r="A4158" s="2" t="s">
        <v>11638</v>
      </c>
      <c r="B4158" s="2">
        <v>7.2</v>
      </c>
    </row>
    <row r="4159" spans="1:2" x14ac:dyDescent="0.25">
      <c r="A4159" s="2" t="s">
        <v>9622</v>
      </c>
      <c r="B4159" s="2">
        <v>7.5</v>
      </c>
    </row>
    <row r="4160" spans="1:2" x14ac:dyDescent="0.25">
      <c r="A4160" s="2" t="s">
        <v>5457</v>
      </c>
      <c r="B4160" s="2">
        <v>8</v>
      </c>
    </row>
    <row r="4161" spans="1:2" x14ac:dyDescent="0.25">
      <c r="A4161" s="2" t="s">
        <v>760</v>
      </c>
      <c r="B4161" s="2">
        <v>8.1</v>
      </c>
    </row>
    <row r="4162" spans="1:2" x14ac:dyDescent="0.25">
      <c r="A4162" s="2" t="s">
        <v>3762</v>
      </c>
      <c r="B4162" s="2">
        <v>6.8</v>
      </c>
    </row>
    <row r="4163" spans="1:2" x14ac:dyDescent="0.25">
      <c r="A4163" s="2" t="s">
        <v>11651</v>
      </c>
      <c r="B4163" s="2">
        <v>7.4</v>
      </c>
    </row>
    <row r="4164" spans="1:2" x14ac:dyDescent="0.25">
      <c r="A4164" s="2" t="s">
        <v>11655</v>
      </c>
      <c r="B4164" s="2">
        <v>7.2</v>
      </c>
    </row>
    <row r="4165" spans="1:2" x14ac:dyDescent="0.25">
      <c r="A4165" s="2" t="s">
        <v>2651</v>
      </c>
      <c r="B4165" s="2">
        <v>8.1</v>
      </c>
    </row>
    <row r="4166" spans="1:2" x14ac:dyDescent="0.25">
      <c r="A4166" s="2" t="s">
        <v>11664</v>
      </c>
      <c r="B4166" s="2">
        <v>7</v>
      </c>
    </row>
    <row r="4167" spans="1:2" x14ac:dyDescent="0.25">
      <c r="A4167" s="2" t="s">
        <v>11667</v>
      </c>
      <c r="B4167" s="2">
        <v>7.4</v>
      </c>
    </row>
    <row r="4168" spans="1:2" x14ac:dyDescent="0.25">
      <c r="A4168" s="2" t="s">
        <v>10941</v>
      </c>
      <c r="B4168" s="2">
        <v>8.3000000000000007</v>
      </c>
    </row>
    <row r="4169" spans="1:2" x14ac:dyDescent="0.25">
      <c r="A4169" s="2" t="s">
        <v>11673</v>
      </c>
      <c r="B4169" s="2">
        <v>6.1</v>
      </c>
    </row>
    <row r="4170" spans="1:2" x14ac:dyDescent="0.25">
      <c r="A4170" s="2" t="s">
        <v>11675</v>
      </c>
      <c r="B4170" s="2">
        <v>7.5</v>
      </c>
    </row>
    <row r="4171" spans="1:2" x14ac:dyDescent="0.25">
      <c r="A4171" s="2" t="s">
        <v>350</v>
      </c>
      <c r="B4171" s="2">
        <v>7</v>
      </c>
    </row>
    <row r="4172" spans="1:2" x14ac:dyDescent="0.25">
      <c r="A4172" s="2" t="s">
        <v>4132</v>
      </c>
      <c r="B4172" s="2">
        <v>5.3</v>
      </c>
    </row>
    <row r="4173" spans="1:2" x14ac:dyDescent="0.25">
      <c r="A4173" s="2" t="s">
        <v>1005</v>
      </c>
      <c r="B4173" s="2">
        <v>4.7</v>
      </c>
    </row>
    <row r="4174" spans="1:2" x14ac:dyDescent="0.25">
      <c r="A4174" s="2" t="s">
        <v>11683</v>
      </c>
      <c r="B4174" s="2">
        <v>5.7</v>
      </c>
    </row>
    <row r="4175" spans="1:2" x14ac:dyDescent="0.25">
      <c r="A4175" s="2" t="s">
        <v>584</v>
      </c>
      <c r="B4175" s="2">
        <v>7.8</v>
      </c>
    </row>
    <row r="4176" spans="1:2" x14ac:dyDescent="0.25">
      <c r="A4176" s="2" t="s">
        <v>9869</v>
      </c>
      <c r="B4176" s="2">
        <v>6.5</v>
      </c>
    </row>
    <row r="4177" spans="1:2" x14ac:dyDescent="0.25">
      <c r="A4177" s="2" t="s">
        <v>11691</v>
      </c>
      <c r="B4177" s="2">
        <v>8</v>
      </c>
    </row>
    <row r="4178" spans="1:2" x14ac:dyDescent="0.25">
      <c r="A4178" s="2" t="s">
        <v>11697</v>
      </c>
      <c r="B4178" s="2">
        <v>3.3</v>
      </c>
    </row>
    <row r="4179" spans="1:2" x14ac:dyDescent="0.25">
      <c r="A4179" s="2" t="s">
        <v>10941</v>
      </c>
      <c r="B4179" s="2">
        <v>8.3000000000000007</v>
      </c>
    </row>
    <row r="4180" spans="1:2" x14ac:dyDescent="0.25">
      <c r="A4180" s="2" t="s">
        <v>11706</v>
      </c>
      <c r="B4180" s="2">
        <v>6.9</v>
      </c>
    </row>
    <row r="4181" spans="1:2" x14ac:dyDescent="0.25">
      <c r="A4181" s="2" t="s">
        <v>11709</v>
      </c>
      <c r="B4181" s="2">
        <v>8.1</v>
      </c>
    </row>
    <row r="4182" spans="1:2" x14ac:dyDescent="0.25">
      <c r="A4182" s="2" t="s">
        <v>11715</v>
      </c>
      <c r="B4182" s="2">
        <v>6.5</v>
      </c>
    </row>
    <row r="4183" spans="1:2" x14ac:dyDescent="0.25">
      <c r="A4183" s="2" t="s">
        <v>10303</v>
      </c>
      <c r="B4183" s="2">
        <v>6.8</v>
      </c>
    </row>
    <row r="4184" spans="1:2" x14ac:dyDescent="0.25">
      <c r="A4184" s="2" t="s">
        <v>11720</v>
      </c>
      <c r="B4184" s="2">
        <v>7.3</v>
      </c>
    </row>
    <row r="4185" spans="1:2" x14ac:dyDescent="0.25">
      <c r="A4185" s="2" t="s">
        <v>11155</v>
      </c>
      <c r="B4185" s="2">
        <v>6.4</v>
      </c>
    </row>
    <row r="4186" spans="1:2" x14ac:dyDescent="0.25">
      <c r="A4186" s="2" t="s">
        <v>11724</v>
      </c>
      <c r="B4186" s="2">
        <v>4.5999999999999996</v>
      </c>
    </row>
    <row r="4187" spans="1:2" x14ac:dyDescent="0.25">
      <c r="A4187" s="2" t="s">
        <v>1289</v>
      </c>
      <c r="B4187" s="2">
        <v>6.5</v>
      </c>
    </row>
    <row r="4188" spans="1:2" x14ac:dyDescent="0.25">
      <c r="A4188" s="2" t="s">
        <v>11731</v>
      </c>
      <c r="B4188" s="2">
        <v>7</v>
      </c>
    </row>
    <row r="4189" spans="1:2" x14ac:dyDescent="0.25">
      <c r="A4189" s="2" t="s">
        <v>11733</v>
      </c>
      <c r="B4189" s="2">
        <v>5.4</v>
      </c>
    </row>
    <row r="4190" spans="1:2" x14ac:dyDescent="0.25">
      <c r="A4190" s="2" t="s">
        <v>11738</v>
      </c>
      <c r="B4190" s="2">
        <v>6.7</v>
      </c>
    </row>
    <row r="4191" spans="1:2" x14ac:dyDescent="0.25">
      <c r="A4191" s="2" t="s">
        <v>6841</v>
      </c>
      <c r="B4191" s="2">
        <v>7.4</v>
      </c>
    </row>
    <row r="4192" spans="1:2" x14ac:dyDescent="0.25">
      <c r="A4192" s="2" t="s">
        <v>11749</v>
      </c>
      <c r="B4192" s="2">
        <v>5.8</v>
      </c>
    </row>
    <row r="4193" spans="1:2" x14ac:dyDescent="0.25">
      <c r="A4193" s="2" t="s">
        <v>10052</v>
      </c>
      <c r="B4193" s="2">
        <v>7.1</v>
      </c>
    </row>
    <row r="4194" spans="1:2" x14ac:dyDescent="0.25">
      <c r="A4194" s="2" t="s">
        <v>297</v>
      </c>
      <c r="B4194" s="2">
        <v>4.5</v>
      </c>
    </row>
    <row r="4195" spans="1:2" x14ac:dyDescent="0.25">
      <c r="A4195" s="2" t="s">
        <v>11754</v>
      </c>
      <c r="B4195" s="2">
        <v>5.3</v>
      </c>
    </row>
    <row r="4196" spans="1:2" x14ac:dyDescent="0.25">
      <c r="A4196" s="2" t="s">
        <v>11759</v>
      </c>
      <c r="B4196" s="2">
        <v>5.4</v>
      </c>
    </row>
    <row r="4197" spans="1:2" x14ac:dyDescent="0.25">
      <c r="A4197" s="2" t="s">
        <v>11762</v>
      </c>
      <c r="B4197" s="2">
        <v>4.8</v>
      </c>
    </row>
    <row r="4198" spans="1:2" x14ac:dyDescent="0.25">
      <c r="A4198" s="2" t="s">
        <v>3359</v>
      </c>
      <c r="B4198" s="2">
        <v>5.9</v>
      </c>
    </row>
    <row r="4199" spans="1:2" x14ac:dyDescent="0.25">
      <c r="A4199" s="2" t="s">
        <v>11767</v>
      </c>
      <c r="B4199" s="2">
        <v>6.2</v>
      </c>
    </row>
    <row r="4200" spans="1:2" x14ac:dyDescent="0.25">
      <c r="A4200" s="2" t="s">
        <v>11769</v>
      </c>
      <c r="B4200" s="2">
        <v>5.9</v>
      </c>
    </row>
    <row r="4201" spans="1:2" x14ac:dyDescent="0.25">
      <c r="A4201" s="2" t="s">
        <v>11774</v>
      </c>
      <c r="B4201" s="2">
        <v>6.6</v>
      </c>
    </row>
    <row r="4202" spans="1:2" x14ac:dyDescent="0.25">
      <c r="A4202" s="2" t="s">
        <v>11776</v>
      </c>
      <c r="B4202" s="2">
        <v>6.6</v>
      </c>
    </row>
    <row r="4203" spans="1:2" x14ac:dyDescent="0.25">
      <c r="A4203" s="2" t="s">
        <v>5834</v>
      </c>
      <c r="B4203" s="2">
        <v>5.0999999999999996</v>
      </c>
    </row>
    <row r="4204" spans="1:2" x14ac:dyDescent="0.25">
      <c r="A4204" s="2" t="s">
        <v>11779</v>
      </c>
      <c r="B4204" s="2">
        <v>6</v>
      </c>
    </row>
    <row r="4205" spans="1:2" x14ac:dyDescent="0.25">
      <c r="A4205" s="2" t="s">
        <v>7440</v>
      </c>
      <c r="B4205" s="2">
        <v>6.8</v>
      </c>
    </row>
    <row r="4206" spans="1:2" x14ac:dyDescent="0.25">
      <c r="A4206" s="2" t="s">
        <v>3762</v>
      </c>
      <c r="B4206" s="2">
        <v>5.4</v>
      </c>
    </row>
    <row r="4207" spans="1:2" x14ac:dyDescent="0.25">
      <c r="A4207" s="2" t="s">
        <v>11788</v>
      </c>
      <c r="B4207" s="2">
        <v>5.2</v>
      </c>
    </row>
    <row r="4208" spans="1:2" x14ac:dyDescent="0.25">
      <c r="A4208" s="2" t="s">
        <v>11792</v>
      </c>
      <c r="B4208" s="2">
        <v>7.8</v>
      </c>
    </row>
    <row r="4209" spans="1:2" x14ac:dyDescent="0.25">
      <c r="A4209" s="2" t="s">
        <v>11796</v>
      </c>
      <c r="B4209" s="2">
        <v>6.4</v>
      </c>
    </row>
    <row r="4210" spans="1:2" x14ac:dyDescent="0.25">
      <c r="A4210" s="2" t="s">
        <v>11798</v>
      </c>
      <c r="B4210" s="2">
        <v>6.1</v>
      </c>
    </row>
    <row r="4211" spans="1:2" x14ac:dyDescent="0.25">
      <c r="A4211" s="2" t="s">
        <v>11802</v>
      </c>
      <c r="B4211" s="2">
        <v>5.7</v>
      </c>
    </row>
    <row r="4212" spans="1:2" x14ac:dyDescent="0.25">
      <c r="A4212" s="2" t="s">
        <v>11807</v>
      </c>
      <c r="B4212" s="2">
        <v>5.5</v>
      </c>
    </row>
    <row r="4213" spans="1:2" x14ac:dyDescent="0.25">
      <c r="A4213" s="2" t="s">
        <v>11811</v>
      </c>
      <c r="B4213" s="2">
        <v>7.4</v>
      </c>
    </row>
    <row r="4214" spans="1:2" x14ac:dyDescent="0.25">
      <c r="A4214" s="2" t="s">
        <v>2520</v>
      </c>
      <c r="B4214" s="2">
        <v>7.1</v>
      </c>
    </row>
    <row r="4215" spans="1:2" x14ac:dyDescent="0.25">
      <c r="A4215" s="2" t="s">
        <v>11818</v>
      </c>
      <c r="B4215" s="2">
        <v>3.9</v>
      </c>
    </row>
    <row r="4216" spans="1:2" x14ac:dyDescent="0.25">
      <c r="A4216" s="2" t="s">
        <v>11822</v>
      </c>
      <c r="B4216" s="2">
        <v>4.5999999999999996</v>
      </c>
    </row>
    <row r="4217" spans="1:2" x14ac:dyDescent="0.25">
      <c r="A4217" s="2" t="s">
        <v>11826</v>
      </c>
      <c r="B4217" s="2">
        <v>7.7</v>
      </c>
    </row>
    <row r="4218" spans="1:2" x14ac:dyDescent="0.25">
      <c r="A4218" s="2" t="s">
        <v>11832</v>
      </c>
      <c r="B4218" s="2">
        <v>4.9000000000000004</v>
      </c>
    </row>
    <row r="4219" spans="1:2" x14ac:dyDescent="0.25">
      <c r="A4219" s="2" t="s">
        <v>10020</v>
      </c>
      <c r="B4219" s="2">
        <v>6.3</v>
      </c>
    </row>
    <row r="4220" spans="1:2" x14ac:dyDescent="0.25">
      <c r="A4220" s="2" t="s">
        <v>11836</v>
      </c>
      <c r="B4220" s="2">
        <v>6.6</v>
      </c>
    </row>
    <row r="4221" spans="1:2" x14ac:dyDescent="0.25">
      <c r="A4221" s="2" t="s">
        <v>11839</v>
      </c>
      <c r="B4221" s="2">
        <v>5.7</v>
      </c>
    </row>
    <row r="4222" spans="1:2" x14ac:dyDescent="0.25">
      <c r="A4222" s="2" t="s">
        <v>11844</v>
      </c>
      <c r="B4222" s="2">
        <v>5.6</v>
      </c>
    </row>
    <row r="4223" spans="1:2" x14ac:dyDescent="0.25">
      <c r="A4223" s="2" t="s">
        <v>11846</v>
      </c>
      <c r="B4223" s="2">
        <v>6</v>
      </c>
    </row>
    <row r="4224" spans="1:2" x14ac:dyDescent="0.25">
      <c r="A4224" s="2" t="s">
        <v>10020</v>
      </c>
      <c r="B4224" s="2">
        <v>5.7</v>
      </c>
    </row>
    <row r="4225" spans="1:2" x14ac:dyDescent="0.25">
      <c r="A4225" s="2" t="s">
        <v>3027</v>
      </c>
      <c r="B4225" s="2">
        <v>7</v>
      </c>
    </row>
    <row r="4226" spans="1:2" x14ac:dyDescent="0.25">
      <c r="A4226" s="2" t="s">
        <v>2401</v>
      </c>
      <c r="B4226" s="2">
        <v>5.3</v>
      </c>
    </row>
    <row r="4227" spans="1:2" x14ac:dyDescent="0.25">
      <c r="A4227" s="2" t="s">
        <v>11860</v>
      </c>
      <c r="B4227" s="2">
        <v>4.4000000000000004</v>
      </c>
    </row>
    <row r="4228" spans="1:2" x14ac:dyDescent="0.25">
      <c r="A4228" s="2" t="s">
        <v>11863</v>
      </c>
      <c r="B4228" s="2">
        <v>3.4</v>
      </c>
    </row>
    <row r="4229" spans="1:2" x14ac:dyDescent="0.25">
      <c r="A4229" s="2" t="s">
        <v>11868</v>
      </c>
      <c r="B4229" s="2">
        <v>4.5</v>
      </c>
    </row>
    <row r="4230" spans="1:2" x14ac:dyDescent="0.25">
      <c r="A4230" s="2" t="s">
        <v>11870</v>
      </c>
      <c r="B4230" s="2">
        <v>3.4</v>
      </c>
    </row>
    <row r="4231" spans="1:2" x14ac:dyDescent="0.25">
      <c r="A4231" s="2" t="s">
        <v>11875</v>
      </c>
      <c r="B4231" s="2">
        <v>7.1</v>
      </c>
    </row>
    <row r="4232" spans="1:2" x14ac:dyDescent="0.25">
      <c r="A4232" s="2" t="s">
        <v>7991</v>
      </c>
      <c r="B4232" s="2">
        <v>6.4</v>
      </c>
    </row>
    <row r="4233" spans="1:2" x14ac:dyDescent="0.25">
      <c r="A4233" s="2" t="s">
        <v>9940</v>
      </c>
      <c r="B4233" s="2">
        <v>5.2</v>
      </c>
    </row>
    <row r="4234" spans="1:2" x14ac:dyDescent="0.25">
      <c r="A4234" s="2" t="s">
        <v>7076</v>
      </c>
      <c r="B4234" s="2">
        <v>7</v>
      </c>
    </row>
    <row r="4235" spans="1:2" x14ac:dyDescent="0.25">
      <c r="A4235" s="2" t="s">
        <v>11884</v>
      </c>
      <c r="B4235" s="2">
        <v>7.3</v>
      </c>
    </row>
    <row r="4236" spans="1:2" x14ac:dyDescent="0.25">
      <c r="A4236" s="2" t="s">
        <v>11886</v>
      </c>
      <c r="B4236" s="2">
        <v>8.1</v>
      </c>
    </row>
    <row r="4237" spans="1:2" x14ac:dyDescent="0.25">
      <c r="A4237" s="2" t="s">
        <v>11892</v>
      </c>
      <c r="B4237" s="2">
        <v>5.8</v>
      </c>
    </row>
    <row r="4238" spans="1:2" x14ac:dyDescent="0.25">
      <c r="A4238" s="2" t="s">
        <v>5039</v>
      </c>
      <c r="B4238" s="2">
        <v>5.9</v>
      </c>
    </row>
    <row r="4239" spans="1:2" x14ac:dyDescent="0.25">
      <c r="A4239" s="2" t="s">
        <v>11896</v>
      </c>
      <c r="B4239" s="2">
        <v>6.4</v>
      </c>
    </row>
    <row r="4240" spans="1:2" x14ac:dyDescent="0.25">
      <c r="A4240" s="2" t="s">
        <v>3854</v>
      </c>
      <c r="B4240" s="2">
        <v>7.5</v>
      </c>
    </row>
    <row r="4241" spans="1:2" x14ac:dyDescent="0.25">
      <c r="A4241" s="2" t="s">
        <v>7471</v>
      </c>
      <c r="B4241" s="2">
        <v>7.8</v>
      </c>
    </row>
    <row r="4242" spans="1:2" x14ac:dyDescent="0.25">
      <c r="A4242" s="2" t="s">
        <v>11904</v>
      </c>
      <c r="B4242" s="2">
        <v>6.3</v>
      </c>
    </row>
    <row r="4243" spans="1:2" x14ac:dyDescent="0.25">
      <c r="A4243" s="2" t="s">
        <v>11909</v>
      </c>
      <c r="B4243" s="2">
        <v>7.2</v>
      </c>
    </row>
    <row r="4244" spans="1:2" x14ac:dyDescent="0.25">
      <c r="A4244" s="2" t="s">
        <v>11912</v>
      </c>
      <c r="B4244" s="2">
        <v>5.6</v>
      </c>
    </row>
    <row r="4245" spans="1:2" x14ac:dyDescent="0.25">
      <c r="A4245" s="2" t="s">
        <v>3828</v>
      </c>
      <c r="B4245" s="2">
        <v>7.2</v>
      </c>
    </row>
    <row r="4246" spans="1:2" x14ac:dyDescent="0.25">
      <c r="A4246" s="2" t="s">
        <v>11651</v>
      </c>
      <c r="B4246" s="2">
        <v>8</v>
      </c>
    </row>
    <row r="4247" spans="1:2" x14ac:dyDescent="0.25">
      <c r="A4247" s="2" t="s">
        <v>2355</v>
      </c>
      <c r="B4247" s="2">
        <v>8.5</v>
      </c>
    </row>
    <row r="4248" spans="1:2" x14ac:dyDescent="0.25">
      <c r="A4248" s="2" t="s">
        <v>11919</v>
      </c>
      <c r="B4248" s="2">
        <v>6.8</v>
      </c>
    </row>
    <row r="4249" spans="1:2" x14ac:dyDescent="0.25">
      <c r="A4249" s="2" t="s">
        <v>11922</v>
      </c>
      <c r="B4249" s="2">
        <v>7.3</v>
      </c>
    </row>
    <row r="4250" spans="1:2" x14ac:dyDescent="0.25">
      <c r="A4250" s="2" t="s">
        <v>11926</v>
      </c>
      <c r="B4250" s="2">
        <v>5.5</v>
      </c>
    </row>
    <row r="4251" spans="1:2" x14ac:dyDescent="0.25">
      <c r="A4251" s="2" t="s">
        <v>11929</v>
      </c>
      <c r="B4251" s="2">
        <v>7.3</v>
      </c>
    </row>
    <row r="4252" spans="1:2" x14ac:dyDescent="0.25">
      <c r="A4252" s="2" t="s">
        <v>11931</v>
      </c>
      <c r="B4252" s="2">
        <v>6.3</v>
      </c>
    </row>
    <row r="4253" spans="1:2" x14ac:dyDescent="0.25">
      <c r="A4253" s="2" t="s">
        <v>11933</v>
      </c>
      <c r="B4253" s="2">
        <v>5.0999999999999996</v>
      </c>
    </row>
    <row r="4254" spans="1:2" x14ac:dyDescent="0.25">
      <c r="A4254" s="2" t="s">
        <v>8674</v>
      </c>
      <c r="B4254" s="2">
        <v>6.6</v>
      </c>
    </row>
    <row r="4255" spans="1:2" x14ac:dyDescent="0.25">
      <c r="A4255" s="2" t="s">
        <v>11941</v>
      </c>
      <c r="B4255" s="2">
        <v>6.1</v>
      </c>
    </row>
    <row r="4256" spans="1:2" x14ac:dyDescent="0.25">
      <c r="A4256" s="2" t="s">
        <v>11943</v>
      </c>
      <c r="B4256" s="2">
        <v>7.5</v>
      </c>
    </row>
    <row r="4257" spans="1:2" x14ac:dyDescent="0.25">
      <c r="A4257" s="2" t="s">
        <v>11056</v>
      </c>
      <c r="B4257" s="2">
        <v>7</v>
      </c>
    </row>
    <row r="4258" spans="1:2" x14ac:dyDescent="0.25">
      <c r="A4258" s="2" t="s">
        <v>10866</v>
      </c>
      <c r="B4258" s="2">
        <v>7.2</v>
      </c>
    </row>
    <row r="4259" spans="1:2" x14ac:dyDescent="0.25">
      <c r="A4259" s="2" t="s">
        <v>11955</v>
      </c>
      <c r="B4259" s="2">
        <v>5.3</v>
      </c>
    </row>
    <row r="4260" spans="1:2" x14ac:dyDescent="0.25">
      <c r="A4260" s="2" t="s">
        <v>11957</v>
      </c>
      <c r="B4260" s="2">
        <v>8.6999999999999993</v>
      </c>
    </row>
    <row r="4261" spans="1:2" x14ac:dyDescent="0.25">
      <c r="A4261" s="2" t="s">
        <v>11962</v>
      </c>
      <c r="B4261" s="2">
        <v>3.4</v>
      </c>
    </row>
    <row r="4262" spans="1:2" x14ac:dyDescent="0.25">
      <c r="A4262" s="2" t="s">
        <v>11966</v>
      </c>
      <c r="B4262" s="2">
        <v>5.4</v>
      </c>
    </row>
    <row r="4263" spans="1:2" x14ac:dyDescent="0.25">
      <c r="A4263" s="2" t="s">
        <v>1207</v>
      </c>
      <c r="B4263" s="2">
        <v>7.8</v>
      </c>
    </row>
    <row r="4264" spans="1:2" x14ac:dyDescent="0.25">
      <c r="A4264" s="2" t="s">
        <v>11972</v>
      </c>
      <c r="B4264" s="2">
        <v>6.7</v>
      </c>
    </row>
    <row r="4265" spans="1:2" x14ac:dyDescent="0.25">
      <c r="A4265" s="2" t="s">
        <v>11975</v>
      </c>
      <c r="B4265" s="2">
        <v>4.7</v>
      </c>
    </row>
    <row r="4266" spans="1:2" x14ac:dyDescent="0.25">
      <c r="A4266" s="2" t="s">
        <v>11979</v>
      </c>
      <c r="B4266" s="2">
        <v>6.3</v>
      </c>
    </row>
    <row r="4267" spans="1:2" x14ac:dyDescent="0.25">
      <c r="A4267" s="2" t="s">
        <v>5855</v>
      </c>
      <c r="B4267" s="2">
        <v>7.4</v>
      </c>
    </row>
    <row r="4268" spans="1:2" x14ac:dyDescent="0.25">
      <c r="A4268" s="2" t="s">
        <v>11926</v>
      </c>
      <c r="B4268" s="2">
        <v>6.1</v>
      </c>
    </row>
    <row r="4269" spans="1:2" x14ac:dyDescent="0.25">
      <c r="A4269" s="2" t="s">
        <v>7848</v>
      </c>
      <c r="B4269" s="2">
        <v>7.5</v>
      </c>
    </row>
    <row r="4270" spans="1:2" x14ac:dyDescent="0.25">
      <c r="A4270" s="2" t="s">
        <v>11989</v>
      </c>
      <c r="B4270" s="2">
        <v>6.3</v>
      </c>
    </row>
    <row r="4271" spans="1:2" x14ac:dyDescent="0.25">
      <c r="A4271" s="2" t="s">
        <v>11993</v>
      </c>
      <c r="B4271" s="2">
        <v>6.3</v>
      </c>
    </row>
    <row r="4272" spans="1:2" x14ac:dyDescent="0.25">
      <c r="A4272" s="2" t="s">
        <v>11361</v>
      </c>
      <c r="B4272" s="2">
        <v>6.8</v>
      </c>
    </row>
    <row r="4273" spans="1:2" x14ac:dyDescent="0.25">
      <c r="A4273" s="2" t="s">
        <v>11999</v>
      </c>
      <c r="B4273" s="2">
        <v>7.8</v>
      </c>
    </row>
    <row r="4274" spans="1:2" x14ac:dyDescent="0.25">
      <c r="A4274" s="2" t="s">
        <v>12002</v>
      </c>
      <c r="B4274" s="2">
        <v>6.9</v>
      </c>
    </row>
    <row r="4275" spans="1:2" x14ac:dyDescent="0.25">
      <c r="A4275" s="2" t="s">
        <v>11026</v>
      </c>
      <c r="B4275" s="2">
        <v>8</v>
      </c>
    </row>
    <row r="4276" spans="1:2" x14ac:dyDescent="0.25">
      <c r="A4276" s="2" t="s">
        <v>9921</v>
      </c>
      <c r="B4276" s="2">
        <v>7.8</v>
      </c>
    </row>
    <row r="4277" spans="1:2" x14ac:dyDescent="0.25">
      <c r="A4277" s="2" t="s">
        <v>11004</v>
      </c>
      <c r="B4277" s="2">
        <v>7.4</v>
      </c>
    </row>
    <row r="4278" spans="1:2" x14ac:dyDescent="0.25">
      <c r="A4278" s="2" t="s">
        <v>12011</v>
      </c>
      <c r="B4278" s="2">
        <v>6.1</v>
      </c>
    </row>
    <row r="4279" spans="1:2" x14ac:dyDescent="0.25">
      <c r="A4279" s="2" t="s">
        <v>12014</v>
      </c>
      <c r="B4279" s="2">
        <v>4.3</v>
      </c>
    </row>
    <row r="4280" spans="1:2" x14ac:dyDescent="0.25">
      <c r="A4280" s="2" t="s">
        <v>12017</v>
      </c>
      <c r="B4280" s="2">
        <v>7.2</v>
      </c>
    </row>
    <row r="4281" spans="1:2" x14ac:dyDescent="0.25">
      <c r="A4281" s="2" t="s">
        <v>12021</v>
      </c>
      <c r="B4281" s="2">
        <v>4.7</v>
      </c>
    </row>
    <row r="4282" spans="1:2" x14ac:dyDescent="0.25">
      <c r="A4282" s="2" t="s">
        <v>12025</v>
      </c>
      <c r="B4282" s="2">
        <v>7.3</v>
      </c>
    </row>
    <row r="4283" spans="1:2" x14ac:dyDescent="0.25">
      <c r="A4283" s="2" t="s">
        <v>3020</v>
      </c>
      <c r="B4283" s="2">
        <v>7.9</v>
      </c>
    </row>
    <row r="4284" spans="1:2" x14ac:dyDescent="0.25">
      <c r="A4284" s="2" t="s">
        <v>12032</v>
      </c>
      <c r="B4284" s="2">
        <v>7.2</v>
      </c>
    </row>
    <row r="4285" spans="1:2" x14ac:dyDescent="0.25">
      <c r="A4285" s="2" t="s">
        <v>1840</v>
      </c>
      <c r="B4285" s="2">
        <v>5.4</v>
      </c>
    </row>
    <row r="4286" spans="1:2" x14ac:dyDescent="0.25">
      <c r="A4286" s="2" t="s">
        <v>12038</v>
      </c>
      <c r="B4286" s="2">
        <v>3.7</v>
      </c>
    </row>
    <row r="4287" spans="1:2" x14ac:dyDescent="0.25">
      <c r="A4287" s="2" t="s">
        <v>81</v>
      </c>
      <c r="B4287" s="2">
        <v>7.4</v>
      </c>
    </row>
    <row r="4288" spans="1:2" x14ac:dyDescent="0.25">
      <c r="A4288" s="2" t="s">
        <v>12043</v>
      </c>
      <c r="B4288" s="2">
        <v>7.1</v>
      </c>
    </row>
    <row r="4289" spans="1:2" x14ac:dyDescent="0.25">
      <c r="A4289" s="2" t="s">
        <v>12045</v>
      </c>
      <c r="B4289" s="2">
        <v>6.8</v>
      </c>
    </row>
    <row r="4290" spans="1:2" x14ac:dyDescent="0.25">
      <c r="A4290" s="2" t="s">
        <v>11026</v>
      </c>
      <c r="B4290" s="2">
        <v>8.1999999999999993</v>
      </c>
    </row>
    <row r="4291" spans="1:2" x14ac:dyDescent="0.25">
      <c r="A4291" s="2" t="s">
        <v>11556</v>
      </c>
      <c r="B4291" s="2">
        <v>7</v>
      </c>
    </row>
    <row r="4292" spans="1:2" x14ac:dyDescent="0.25">
      <c r="A4292" s="2" t="s">
        <v>8783</v>
      </c>
      <c r="B4292" s="2">
        <v>7.4</v>
      </c>
    </row>
    <row r="4293" spans="1:2" x14ac:dyDescent="0.25">
      <c r="A4293" s="2" t="s">
        <v>5627</v>
      </c>
      <c r="B4293" s="2">
        <v>6.7</v>
      </c>
    </row>
    <row r="4294" spans="1:2" x14ac:dyDescent="0.25">
      <c r="A4294" s="2" t="s">
        <v>1267</v>
      </c>
      <c r="B4294" s="2">
        <v>5.7</v>
      </c>
    </row>
    <row r="4295" spans="1:2" x14ac:dyDescent="0.25">
      <c r="A4295" s="2" t="s">
        <v>6487</v>
      </c>
      <c r="B4295" s="2">
        <v>7.6</v>
      </c>
    </row>
    <row r="4296" spans="1:2" x14ac:dyDescent="0.25">
      <c r="A4296" s="2" t="s">
        <v>5165</v>
      </c>
      <c r="B4296" s="2">
        <v>7.2</v>
      </c>
    </row>
    <row r="4297" spans="1:2" x14ac:dyDescent="0.25">
      <c r="A4297" s="2" t="s">
        <v>8100</v>
      </c>
      <c r="B4297" s="2">
        <v>7.5</v>
      </c>
    </row>
    <row r="4298" spans="1:2" x14ac:dyDescent="0.25">
      <c r="A4298" s="2" t="s">
        <v>231</v>
      </c>
      <c r="B4298" s="2">
        <v>6.8</v>
      </c>
    </row>
    <row r="4299" spans="1:2" x14ac:dyDescent="0.25">
      <c r="A4299" s="2" t="s">
        <v>12071</v>
      </c>
      <c r="B4299" s="2">
        <v>6.9</v>
      </c>
    </row>
    <row r="4300" spans="1:2" x14ac:dyDescent="0.25">
      <c r="A4300" s="2" t="s">
        <v>12075</v>
      </c>
      <c r="B4300" s="2">
        <v>7.9</v>
      </c>
    </row>
    <row r="4301" spans="1:2" x14ac:dyDescent="0.25">
      <c r="A4301" s="2" t="s">
        <v>12079</v>
      </c>
      <c r="B4301" s="2">
        <v>7.6</v>
      </c>
    </row>
    <row r="4302" spans="1:2" x14ac:dyDescent="0.25">
      <c r="A4302" s="2" t="s">
        <v>12084</v>
      </c>
      <c r="B4302" s="2">
        <v>6.7</v>
      </c>
    </row>
    <row r="4303" spans="1:2" x14ac:dyDescent="0.25">
      <c r="A4303" s="2" t="s">
        <v>12087</v>
      </c>
      <c r="B4303" s="2">
        <v>5.8</v>
      </c>
    </row>
    <row r="4304" spans="1:2" x14ac:dyDescent="0.25">
      <c r="A4304" s="2" t="s">
        <v>10672</v>
      </c>
      <c r="B4304" s="2">
        <v>6.5</v>
      </c>
    </row>
    <row r="4305" spans="1:2" x14ac:dyDescent="0.25">
      <c r="A4305" s="2" t="s">
        <v>12091</v>
      </c>
      <c r="B4305" s="2">
        <v>7.2</v>
      </c>
    </row>
    <row r="4306" spans="1:2" x14ac:dyDescent="0.25">
      <c r="A4306" s="2" t="s">
        <v>3336</v>
      </c>
      <c r="B4306" s="2">
        <v>6.9</v>
      </c>
    </row>
    <row r="4307" spans="1:2" x14ac:dyDescent="0.25">
      <c r="A4307" s="2" t="s">
        <v>12096</v>
      </c>
      <c r="B4307" s="2">
        <v>5.5</v>
      </c>
    </row>
    <row r="4308" spans="1:2" x14ac:dyDescent="0.25">
      <c r="A4308" s="2" t="s">
        <v>7668</v>
      </c>
      <c r="B4308" s="2">
        <v>6.5</v>
      </c>
    </row>
    <row r="4309" spans="1:2" x14ac:dyDescent="0.25">
      <c r="A4309" s="2" t="s">
        <v>291</v>
      </c>
      <c r="B4309" s="2">
        <v>6.2</v>
      </c>
    </row>
    <row r="4310" spans="1:2" x14ac:dyDescent="0.25">
      <c r="A4310" s="2" t="s">
        <v>12104</v>
      </c>
      <c r="B4310" s="2">
        <v>6.7</v>
      </c>
    </row>
    <row r="4311" spans="1:2" x14ac:dyDescent="0.25">
      <c r="A4311" s="2" t="s">
        <v>12106</v>
      </c>
      <c r="B4311" s="2">
        <v>5.7</v>
      </c>
    </row>
    <row r="4312" spans="1:2" x14ac:dyDescent="0.25">
      <c r="A4312" s="2" t="s">
        <v>12109</v>
      </c>
      <c r="B4312" s="2">
        <v>8.6</v>
      </c>
    </row>
    <row r="4313" spans="1:2" x14ac:dyDescent="0.25">
      <c r="A4313" s="2" t="s">
        <v>12114</v>
      </c>
      <c r="B4313" s="2">
        <v>6.5</v>
      </c>
    </row>
    <row r="4314" spans="1:2" x14ac:dyDescent="0.25">
      <c r="A4314" s="2" t="s">
        <v>3823</v>
      </c>
      <c r="B4314" s="2">
        <v>6.3</v>
      </c>
    </row>
    <row r="4315" spans="1:2" x14ac:dyDescent="0.25">
      <c r="A4315" s="2" t="s">
        <v>7978</v>
      </c>
      <c r="B4315" s="2">
        <v>4.3</v>
      </c>
    </row>
    <row r="4316" spans="1:2" x14ac:dyDescent="0.25">
      <c r="A4316" s="2" t="s">
        <v>12119</v>
      </c>
      <c r="B4316" s="2">
        <v>6.1</v>
      </c>
    </row>
    <row r="4317" spans="1:2" x14ac:dyDescent="0.25">
      <c r="A4317" s="2" t="s">
        <v>8299</v>
      </c>
      <c r="B4317" s="2">
        <v>6</v>
      </c>
    </row>
    <row r="4318" spans="1:2" x14ac:dyDescent="0.25">
      <c r="A4318" s="2" t="s">
        <v>9165</v>
      </c>
      <c r="B4318" s="2">
        <v>5.8</v>
      </c>
    </row>
    <row r="4319" spans="1:2" x14ac:dyDescent="0.25">
      <c r="A4319" s="2" t="s">
        <v>12129</v>
      </c>
      <c r="B4319" s="2">
        <v>6.7</v>
      </c>
    </row>
    <row r="4320" spans="1:2" x14ac:dyDescent="0.25">
      <c r="A4320" s="2" t="s">
        <v>12133</v>
      </c>
      <c r="B4320" s="2">
        <v>6.7</v>
      </c>
    </row>
    <row r="4321" spans="1:2" x14ac:dyDescent="0.25">
      <c r="A4321" s="2" t="s">
        <v>12135</v>
      </c>
      <c r="B4321" s="2">
        <v>7.6</v>
      </c>
    </row>
    <row r="4322" spans="1:2" x14ac:dyDescent="0.25">
      <c r="A4322" s="2" t="s">
        <v>7478</v>
      </c>
      <c r="B4322" s="2">
        <v>5.0999999999999996</v>
      </c>
    </row>
    <row r="4323" spans="1:2" x14ac:dyDescent="0.25">
      <c r="A4323" s="2" t="s">
        <v>12139</v>
      </c>
      <c r="B4323" s="2">
        <v>6.8</v>
      </c>
    </row>
    <row r="4324" spans="1:2" x14ac:dyDescent="0.25">
      <c r="A4324" s="2" t="s">
        <v>12144</v>
      </c>
      <c r="B4324" s="2">
        <v>6.8</v>
      </c>
    </row>
    <row r="4325" spans="1:2" x14ac:dyDescent="0.25">
      <c r="A4325" s="2" t="s">
        <v>12149</v>
      </c>
      <c r="B4325" s="2">
        <v>6.8</v>
      </c>
    </row>
    <row r="4326" spans="1:2" x14ac:dyDescent="0.25">
      <c r="A4326" s="2" t="s">
        <v>12154</v>
      </c>
      <c r="B4326" s="2">
        <v>7.1</v>
      </c>
    </row>
    <row r="4327" spans="1:2" x14ac:dyDescent="0.25">
      <c r="A4327" s="2" t="s">
        <v>12159</v>
      </c>
      <c r="B4327" s="2">
        <v>2.8</v>
      </c>
    </row>
    <row r="4328" spans="1:2" x14ac:dyDescent="0.25">
      <c r="A4328" s="2" t="s">
        <v>12164</v>
      </c>
      <c r="B4328" s="2">
        <v>8.1999999999999993</v>
      </c>
    </row>
    <row r="4329" spans="1:2" x14ac:dyDescent="0.25">
      <c r="A4329" s="2" t="s">
        <v>12166</v>
      </c>
      <c r="B4329" s="2">
        <v>3.1</v>
      </c>
    </row>
    <row r="4330" spans="1:2" x14ac:dyDescent="0.25">
      <c r="A4330" s="2" t="s">
        <v>603</v>
      </c>
      <c r="B4330" s="2">
        <v>7</v>
      </c>
    </row>
    <row r="4331" spans="1:2" x14ac:dyDescent="0.25">
      <c r="A4331" s="2" t="s">
        <v>12169</v>
      </c>
      <c r="B4331" s="2">
        <v>3.3</v>
      </c>
    </row>
    <row r="4332" spans="1:2" x14ac:dyDescent="0.25">
      <c r="A4332" s="2" t="s">
        <v>12173</v>
      </c>
      <c r="B4332" s="2">
        <v>3.6</v>
      </c>
    </row>
    <row r="4333" spans="1:2" x14ac:dyDescent="0.25">
      <c r="A4333" s="2" t="s">
        <v>12176</v>
      </c>
      <c r="B4333" s="2">
        <v>7.7</v>
      </c>
    </row>
    <row r="4334" spans="1:2" x14ac:dyDescent="0.25">
      <c r="A4334" s="2" t="s">
        <v>12181</v>
      </c>
      <c r="B4334" s="2">
        <v>6.7</v>
      </c>
    </row>
    <row r="4335" spans="1:2" x14ac:dyDescent="0.25">
      <c r="A4335" s="2" t="s">
        <v>12185</v>
      </c>
      <c r="B4335" s="2">
        <v>5.5</v>
      </c>
    </row>
    <row r="4336" spans="1:2" x14ac:dyDescent="0.25">
      <c r="A4336" s="2" t="s">
        <v>12188</v>
      </c>
      <c r="B4336" s="2">
        <v>6.6</v>
      </c>
    </row>
    <row r="4337" spans="1:2" x14ac:dyDescent="0.25">
      <c r="A4337" s="2" t="s">
        <v>12193</v>
      </c>
      <c r="B4337" s="2">
        <v>4.8</v>
      </c>
    </row>
    <row r="4338" spans="1:2" x14ac:dyDescent="0.25">
      <c r="A4338" s="2" t="s">
        <v>9875</v>
      </c>
      <c r="B4338" s="2">
        <v>5.5</v>
      </c>
    </row>
    <row r="4339" spans="1:2" x14ac:dyDescent="0.25">
      <c r="A4339" s="2" t="s">
        <v>92</v>
      </c>
      <c r="B4339" s="2">
        <v>6.3</v>
      </c>
    </row>
    <row r="4340" spans="1:2" x14ac:dyDescent="0.25">
      <c r="A4340" s="2" t="s">
        <v>12204</v>
      </c>
      <c r="B4340" s="2">
        <v>6.9</v>
      </c>
    </row>
    <row r="4341" spans="1:2" x14ac:dyDescent="0.25">
      <c r="A4341" s="2" t="s">
        <v>12208</v>
      </c>
      <c r="B4341" s="2">
        <v>6.5</v>
      </c>
    </row>
    <row r="4342" spans="1:2" x14ac:dyDescent="0.25">
      <c r="A4342" s="2" t="s">
        <v>857</v>
      </c>
      <c r="B4342" s="2">
        <v>8.1999999999999993</v>
      </c>
    </row>
    <row r="4343" spans="1:2" x14ac:dyDescent="0.25">
      <c r="A4343" s="2" t="s">
        <v>12213</v>
      </c>
      <c r="B4343" s="2">
        <v>7.1</v>
      </c>
    </row>
    <row r="4344" spans="1:2" x14ac:dyDescent="0.25">
      <c r="A4344" s="2" t="s">
        <v>9354</v>
      </c>
      <c r="B4344" s="2">
        <v>8.1</v>
      </c>
    </row>
    <row r="4345" spans="1:2" x14ac:dyDescent="0.25">
      <c r="A4345" s="2" t="s">
        <v>192</v>
      </c>
      <c r="B4345" s="2">
        <v>7.2</v>
      </c>
    </row>
    <row r="4346" spans="1:2" x14ac:dyDescent="0.25">
      <c r="A4346" s="2" t="s">
        <v>12219</v>
      </c>
      <c r="B4346" s="2">
        <v>7.4</v>
      </c>
    </row>
    <row r="4347" spans="1:2" x14ac:dyDescent="0.25">
      <c r="A4347" s="2" t="s">
        <v>12225</v>
      </c>
      <c r="B4347" s="2">
        <v>6.5</v>
      </c>
    </row>
    <row r="4348" spans="1:2" x14ac:dyDescent="0.25">
      <c r="A4348" s="2" t="s">
        <v>12227</v>
      </c>
      <c r="B4348" s="2">
        <v>5.7</v>
      </c>
    </row>
    <row r="4349" spans="1:2" x14ac:dyDescent="0.25">
      <c r="A4349" s="2" t="s">
        <v>2689</v>
      </c>
      <c r="B4349" s="2">
        <v>6.1</v>
      </c>
    </row>
    <row r="4350" spans="1:2" x14ac:dyDescent="0.25">
      <c r="A4350" s="2" t="s">
        <v>12229</v>
      </c>
      <c r="B4350" s="2">
        <v>8.6999999999999993</v>
      </c>
    </row>
    <row r="4351" spans="1:2" x14ac:dyDescent="0.25">
      <c r="A4351" s="2" t="s">
        <v>12235</v>
      </c>
      <c r="B4351" s="2">
        <v>4.3</v>
      </c>
    </row>
    <row r="4352" spans="1:2" x14ac:dyDescent="0.25">
      <c r="A4352" s="2" t="s">
        <v>12239</v>
      </c>
      <c r="B4352" s="2">
        <v>6.2</v>
      </c>
    </row>
    <row r="4353" spans="1:2" x14ac:dyDescent="0.25">
      <c r="A4353" s="2" t="s">
        <v>12241</v>
      </c>
      <c r="B4353" s="2">
        <v>3.3</v>
      </c>
    </row>
    <row r="4354" spans="1:2" x14ac:dyDescent="0.25">
      <c r="A4354" s="2" t="s">
        <v>11240</v>
      </c>
      <c r="B4354" s="2">
        <v>2.7</v>
      </c>
    </row>
    <row r="4355" spans="1:2" x14ac:dyDescent="0.25">
      <c r="A4355" s="2" t="s">
        <v>12247</v>
      </c>
      <c r="B4355" s="2">
        <v>5.2</v>
      </c>
    </row>
    <row r="4356" spans="1:2" x14ac:dyDescent="0.25">
      <c r="A4356" s="2" t="s">
        <v>6487</v>
      </c>
      <c r="B4356" s="2">
        <v>8.1999999999999993</v>
      </c>
    </row>
    <row r="4357" spans="1:2" x14ac:dyDescent="0.25">
      <c r="A4357" s="2" t="s">
        <v>4286</v>
      </c>
      <c r="B4357" s="2">
        <v>6.1</v>
      </c>
    </row>
    <row r="4358" spans="1:2" x14ac:dyDescent="0.25">
      <c r="A4358" s="2" t="s">
        <v>10622</v>
      </c>
      <c r="B4358" s="2">
        <v>8</v>
      </c>
    </row>
    <row r="4359" spans="1:2" x14ac:dyDescent="0.25">
      <c r="A4359" s="2" t="s">
        <v>12263</v>
      </c>
      <c r="B4359" s="2">
        <v>5.5</v>
      </c>
    </row>
    <row r="4360" spans="1:2" x14ac:dyDescent="0.25">
      <c r="A4360" s="2" t="s">
        <v>11254</v>
      </c>
      <c r="B4360" s="2">
        <v>5.7</v>
      </c>
    </row>
    <row r="4361" spans="1:2" x14ac:dyDescent="0.25">
      <c r="A4361" s="2" t="s">
        <v>12268</v>
      </c>
      <c r="B4361" s="2">
        <v>3.7</v>
      </c>
    </row>
    <row r="4362" spans="1:2" x14ac:dyDescent="0.25">
      <c r="A4362" s="2" t="s">
        <v>12271</v>
      </c>
      <c r="B4362" s="2">
        <v>7.1</v>
      </c>
    </row>
    <row r="4363" spans="1:2" x14ac:dyDescent="0.25">
      <c r="A4363" s="2" t="s">
        <v>11004</v>
      </c>
      <c r="B4363" s="2">
        <v>7.8</v>
      </c>
    </row>
    <row r="4364" spans="1:2" x14ac:dyDescent="0.25">
      <c r="A4364" s="2" t="s">
        <v>3144</v>
      </c>
      <c r="B4364" s="2">
        <v>4.0999999999999996</v>
      </c>
    </row>
    <row r="4365" spans="1:2" x14ac:dyDescent="0.25">
      <c r="A4365" s="2" t="s">
        <v>1005</v>
      </c>
      <c r="B4365" s="2">
        <v>7.2</v>
      </c>
    </row>
    <row r="4366" spans="1:2" x14ac:dyDescent="0.25">
      <c r="A4366" s="2" t="s">
        <v>231</v>
      </c>
      <c r="B4366" s="2">
        <v>7.7</v>
      </c>
    </row>
    <row r="4367" spans="1:2" x14ac:dyDescent="0.25">
      <c r="A4367" s="2" t="s">
        <v>3067</v>
      </c>
      <c r="B4367" s="2">
        <v>7.1</v>
      </c>
    </row>
    <row r="4368" spans="1:2" x14ac:dyDescent="0.25">
      <c r="A4368" s="2" t="s">
        <v>12286</v>
      </c>
      <c r="B4368" s="2">
        <v>7.6</v>
      </c>
    </row>
    <row r="4369" spans="1:2" x14ac:dyDescent="0.25">
      <c r="A4369" s="2" t="s">
        <v>12290</v>
      </c>
      <c r="B4369" s="2">
        <v>7</v>
      </c>
    </row>
    <row r="4370" spans="1:2" x14ac:dyDescent="0.25">
      <c r="A4370" s="2" t="s">
        <v>1725</v>
      </c>
      <c r="B4370" s="2">
        <v>5.5</v>
      </c>
    </row>
    <row r="4371" spans="1:2" x14ac:dyDescent="0.25">
      <c r="A4371" s="2" t="s">
        <v>6090</v>
      </c>
      <c r="B4371" s="2">
        <v>7.4</v>
      </c>
    </row>
    <row r="4372" spans="1:2" x14ac:dyDescent="0.25">
      <c r="A4372" s="2" t="s">
        <v>7886</v>
      </c>
      <c r="B4372" s="2">
        <v>7.7</v>
      </c>
    </row>
    <row r="4373" spans="1:2" x14ac:dyDescent="0.25">
      <c r="A4373" s="2" t="s">
        <v>6487</v>
      </c>
      <c r="B4373" s="2">
        <v>7.2</v>
      </c>
    </row>
    <row r="4374" spans="1:2" x14ac:dyDescent="0.25">
      <c r="A4374" s="2" t="s">
        <v>3702</v>
      </c>
      <c r="B4374" s="2">
        <v>7.8</v>
      </c>
    </row>
    <row r="4375" spans="1:2" x14ac:dyDescent="0.25">
      <c r="A4375" s="2" t="s">
        <v>12300</v>
      </c>
      <c r="B4375" s="2">
        <v>6.6</v>
      </c>
    </row>
    <row r="4376" spans="1:2" x14ac:dyDescent="0.25">
      <c r="A4376" s="2" t="s">
        <v>12302</v>
      </c>
      <c r="B4376" s="2">
        <v>6</v>
      </c>
    </row>
    <row r="4377" spans="1:2" x14ac:dyDescent="0.25">
      <c r="A4377" s="2" t="s">
        <v>1152</v>
      </c>
      <c r="B4377" s="2">
        <v>8.4</v>
      </c>
    </row>
    <row r="4378" spans="1:2" x14ac:dyDescent="0.25">
      <c r="A4378" s="2" t="s">
        <v>10493</v>
      </c>
      <c r="B4378" s="2">
        <v>6.5</v>
      </c>
    </row>
    <row r="4379" spans="1:2" x14ac:dyDescent="0.25">
      <c r="A4379" s="2" t="s">
        <v>5176</v>
      </c>
      <c r="B4379" s="2">
        <v>8.9</v>
      </c>
    </row>
    <row r="4380" spans="1:2" x14ac:dyDescent="0.25">
      <c r="A4380" s="2" t="s">
        <v>12312</v>
      </c>
      <c r="B4380" s="2">
        <v>7.9</v>
      </c>
    </row>
    <row r="4381" spans="1:2" x14ac:dyDescent="0.25">
      <c r="A4381" s="2" t="s">
        <v>12317</v>
      </c>
      <c r="B4381" s="2">
        <v>6</v>
      </c>
    </row>
    <row r="4382" spans="1:2" x14ac:dyDescent="0.25">
      <c r="A4382" s="2" t="s">
        <v>12321</v>
      </c>
      <c r="B4382" s="2">
        <v>6.1</v>
      </c>
    </row>
    <row r="4383" spans="1:2" x14ac:dyDescent="0.25">
      <c r="A4383" s="2" t="s">
        <v>12326</v>
      </c>
      <c r="B4383" s="2">
        <v>6.2</v>
      </c>
    </row>
    <row r="4384" spans="1:2" x14ac:dyDescent="0.25">
      <c r="A4384" s="2" t="s">
        <v>12328</v>
      </c>
      <c r="B4384" s="2">
        <v>5.6</v>
      </c>
    </row>
    <row r="4385" spans="1:2" x14ac:dyDescent="0.25">
      <c r="A4385" s="2" t="s">
        <v>12333</v>
      </c>
      <c r="B4385" s="2">
        <v>7.2</v>
      </c>
    </row>
    <row r="4386" spans="1:2" x14ac:dyDescent="0.25">
      <c r="A4386" s="2" t="s">
        <v>12338</v>
      </c>
      <c r="B4386" s="2">
        <v>6.1</v>
      </c>
    </row>
    <row r="4387" spans="1:2" x14ac:dyDescent="0.25">
      <c r="A4387" s="2" t="s">
        <v>12341</v>
      </c>
      <c r="B4387" s="2">
        <v>3.8</v>
      </c>
    </row>
    <row r="4388" spans="1:2" x14ac:dyDescent="0.25">
      <c r="A4388" s="2" t="s">
        <v>10169</v>
      </c>
      <c r="B4388" s="2">
        <v>7.1</v>
      </c>
    </row>
    <row r="4389" spans="1:2" x14ac:dyDescent="0.25">
      <c r="A4389" s="2" t="s">
        <v>12347</v>
      </c>
      <c r="B4389" s="2">
        <v>4.5</v>
      </c>
    </row>
    <row r="4390" spans="1:2" x14ac:dyDescent="0.25">
      <c r="A4390" s="2" t="s">
        <v>12351</v>
      </c>
      <c r="B4390" s="2">
        <v>3.8</v>
      </c>
    </row>
    <row r="4391" spans="1:2" x14ac:dyDescent="0.25">
      <c r="A4391" s="2" t="s">
        <v>2289</v>
      </c>
      <c r="B4391" s="2">
        <v>6.2</v>
      </c>
    </row>
    <row r="4392" spans="1:2" x14ac:dyDescent="0.25">
      <c r="A4392" s="2" t="s">
        <v>9813</v>
      </c>
      <c r="B4392" s="2">
        <v>6.6</v>
      </c>
    </row>
    <row r="4393" spans="1:2" x14ac:dyDescent="0.25">
      <c r="A4393" s="2" t="s">
        <v>12364</v>
      </c>
      <c r="B4393" s="2">
        <v>4.5999999999999996</v>
      </c>
    </row>
    <row r="4394" spans="1:2" x14ac:dyDescent="0.25">
      <c r="A4394" s="2" t="s">
        <v>12367</v>
      </c>
      <c r="B4394" s="2">
        <v>4.2</v>
      </c>
    </row>
    <row r="4395" spans="1:2" x14ac:dyDescent="0.25">
      <c r="A4395" s="2" t="s">
        <v>12372</v>
      </c>
      <c r="B4395" s="2">
        <v>6.8</v>
      </c>
    </row>
    <row r="4396" spans="1:2" x14ac:dyDescent="0.25">
      <c r="A4396" s="2" t="s">
        <v>10052</v>
      </c>
      <c r="B4396" s="2">
        <v>7.7</v>
      </c>
    </row>
    <row r="4397" spans="1:2" x14ac:dyDescent="0.25">
      <c r="A4397" s="2" t="s">
        <v>12376</v>
      </c>
      <c r="B4397" s="2">
        <v>5.9</v>
      </c>
    </row>
    <row r="4398" spans="1:2" x14ac:dyDescent="0.25">
      <c r="A4398" s="2" t="s">
        <v>12379</v>
      </c>
      <c r="B4398" s="2">
        <v>7</v>
      </c>
    </row>
    <row r="4399" spans="1:2" x14ac:dyDescent="0.25">
      <c r="A4399" s="2" t="s">
        <v>12385</v>
      </c>
      <c r="B4399" s="2">
        <v>6.9</v>
      </c>
    </row>
    <row r="4400" spans="1:2" x14ac:dyDescent="0.25">
      <c r="A4400" s="2" t="s">
        <v>12390</v>
      </c>
      <c r="B4400" s="2">
        <v>6.1</v>
      </c>
    </row>
    <row r="4401" spans="1:2" x14ac:dyDescent="0.25">
      <c r="A4401" s="2" t="s">
        <v>12394</v>
      </c>
      <c r="B4401" s="2">
        <v>7.6</v>
      </c>
    </row>
    <row r="4402" spans="1:2" x14ac:dyDescent="0.25">
      <c r="A4402" s="2" t="s">
        <v>12401</v>
      </c>
      <c r="B4402" s="2">
        <v>3</v>
      </c>
    </row>
    <row r="4403" spans="1:2" x14ac:dyDescent="0.25">
      <c r="A4403" s="2" t="s">
        <v>12403</v>
      </c>
      <c r="B4403" s="2">
        <v>2.6</v>
      </c>
    </row>
    <row r="4404" spans="1:2" x14ac:dyDescent="0.25">
      <c r="A4404" s="2" t="s">
        <v>10169</v>
      </c>
      <c r="B4404" s="2">
        <v>8.6</v>
      </c>
    </row>
    <row r="4405" spans="1:2" x14ac:dyDescent="0.25">
      <c r="A4405" s="2" t="s">
        <v>12409</v>
      </c>
      <c r="B4405" s="2">
        <v>6.1</v>
      </c>
    </row>
    <row r="4406" spans="1:2" x14ac:dyDescent="0.25">
      <c r="A4406" s="2" t="s">
        <v>12414</v>
      </c>
      <c r="B4406" s="2">
        <v>7.5</v>
      </c>
    </row>
    <row r="4407" spans="1:2" x14ac:dyDescent="0.25">
      <c r="A4407" s="2" t="s">
        <v>12418</v>
      </c>
      <c r="B4407" s="2">
        <v>6.7</v>
      </c>
    </row>
    <row r="4408" spans="1:2" x14ac:dyDescent="0.25">
      <c r="A4408" s="2" t="s">
        <v>3812</v>
      </c>
      <c r="B4408" s="2">
        <v>8.1</v>
      </c>
    </row>
    <row r="4409" spans="1:2" x14ac:dyDescent="0.25">
      <c r="A4409" s="2" t="s">
        <v>12422</v>
      </c>
      <c r="B4409" s="2">
        <v>4.9000000000000004</v>
      </c>
    </row>
    <row r="4410" spans="1:2" x14ac:dyDescent="0.25">
      <c r="A4410" s="2" t="s">
        <v>3309</v>
      </c>
      <c r="B4410" s="2">
        <v>6.8</v>
      </c>
    </row>
    <row r="4411" spans="1:2" x14ac:dyDescent="0.25">
      <c r="A4411" s="2" t="s">
        <v>9422</v>
      </c>
      <c r="B4411" s="2">
        <v>6.8</v>
      </c>
    </row>
    <row r="4412" spans="1:2" x14ac:dyDescent="0.25">
      <c r="A4412" s="2" t="s">
        <v>12429</v>
      </c>
      <c r="B4412" s="2">
        <v>5.7</v>
      </c>
    </row>
    <row r="4413" spans="1:2" x14ac:dyDescent="0.25">
      <c r="A4413" s="2" t="s">
        <v>336</v>
      </c>
      <c r="B4413" s="2">
        <v>8.3000000000000007</v>
      </c>
    </row>
    <row r="4414" spans="1:2" x14ac:dyDescent="0.25">
      <c r="A4414" s="2" t="s">
        <v>1826</v>
      </c>
      <c r="B4414" s="2">
        <v>6.6</v>
      </c>
    </row>
    <row r="4415" spans="1:2" x14ac:dyDescent="0.25">
      <c r="A4415" s="2" t="s">
        <v>3495</v>
      </c>
      <c r="B4415" s="2">
        <v>7.3</v>
      </c>
    </row>
    <row r="4416" spans="1:2" x14ac:dyDescent="0.25">
      <c r="A4416" s="2" t="s">
        <v>12438</v>
      </c>
      <c r="B4416" s="2">
        <v>5</v>
      </c>
    </row>
    <row r="4417" spans="1:2" x14ac:dyDescent="0.25">
      <c r="A4417" s="2" t="s">
        <v>12440</v>
      </c>
      <c r="B4417" s="2">
        <v>7</v>
      </c>
    </row>
    <row r="4418" spans="1:2" x14ac:dyDescent="0.25">
      <c r="A4418" s="2" t="s">
        <v>12445</v>
      </c>
      <c r="B4418" s="2">
        <v>3.4</v>
      </c>
    </row>
    <row r="4419" spans="1:2" x14ac:dyDescent="0.25">
      <c r="A4419" s="2" t="s">
        <v>5386</v>
      </c>
      <c r="B4419" s="2">
        <v>5.9</v>
      </c>
    </row>
    <row r="4420" spans="1:2" x14ac:dyDescent="0.25">
      <c r="A4420" s="2" t="s">
        <v>12451</v>
      </c>
      <c r="B4420" s="2">
        <v>6</v>
      </c>
    </row>
    <row r="4421" spans="1:2" x14ac:dyDescent="0.25">
      <c r="A4421" s="2" t="s">
        <v>7552</v>
      </c>
      <c r="B4421" s="2">
        <v>7.4</v>
      </c>
    </row>
    <row r="4422" spans="1:2" x14ac:dyDescent="0.25">
      <c r="A4422" s="2" t="s">
        <v>12457</v>
      </c>
      <c r="B4422" s="2">
        <v>7.4</v>
      </c>
    </row>
    <row r="4423" spans="1:2" x14ac:dyDescent="0.25">
      <c r="A4423" s="2" t="s">
        <v>6462</v>
      </c>
      <c r="B4423" s="2">
        <v>4.2</v>
      </c>
    </row>
    <row r="4424" spans="1:2" x14ac:dyDescent="0.25">
      <c r="A4424" s="2" t="s">
        <v>12463</v>
      </c>
      <c r="B4424" s="2">
        <v>6.2</v>
      </c>
    </row>
    <row r="4425" spans="1:2" x14ac:dyDescent="0.25">
      <c r="A4425" s="2" t="s">
        <v>12467</v>
      </c>
      <c r="B4425" s="2">
        <v>6.2</v>
      </c>
    </row>
    <row r="4426" spans="1:2" x14ac:dyDescent="0.25">
      <c r="A4426" s="2" t="s">
        <v>7851</v>
      </c>
      <c r="B4426" s="2">
        <v>7.5</v>
      </c>
    </row>
    <row r="4427" spans="1:2" x14ac:dyDescent="0.25">
      <c r="A4427" s="2" t="s">
        <v>12474</v>
      </c>
      <c r="B4427" s="2">
        <v>7.2</v>
      </c>
    </row>
    <row r="4428" spans="1:2" x14ac:dyDescent="0.25">
      <c r="A4428" s="2" t="s">
        <v>336</v>
      </c>
      <c r="B4428" s="2">
        <v>7.2</v>
      </c>
    </row>
    <row r="4429" spans="1:2" x14ac:dyDescent="0.25">
      <c r="A4429" s="2" t="s">
        <v>9416</v>
      </c>
      <c r="B4429" s="2">
        <v>5.4</v>
      </c>
    </row>
    <row r="4430" spans="1:2" x14ac:dyDescent="0.25">
      <c r="A4430" s="2" t="s">
        <v>12487</v>
      </c>
      <c r="B4430" s="2">
        <v>7</v>
      </c>
    </row>
    <row r="4431" spans="1:2" x14ac:dyDescent="0.25">
      <c r="A4431" s="2" t="s">
        <v>12491</v>
      </c>
      <c r="B4431" s="2">
        <v>7.2</v>
      </c>
    </row>
    <row r="4432" spans="1:2" x14ac:dyDescent="0.25">
      <c r="A4432" s="2" t="s">
        <v>12494</v>
      </c>
      <c r="B4432" s="2">
        <v>7.9</v>
      </c>
    </row>
    <row r="4433" spans="1:2" x14ac:dyDescent="0.25">
      <c r="A4433" s="2" t="s">
        <v>10506</v>
      </c>
      <c r="B4433" s="2">
        <v>6.8</v>
      </c>
    </row>
    <row r="4434" spans="1:2" x14ac:dyDescent="0.25">
      <c r="A4434" s="2" t="s">
        <v>7668</v>
      </c>
      <c r="B4434" s="2">
        <v>6.7</v>
      </c>
    </row>
    <row r="4435" spans="1:2" x14ac:dyDescent="0.25">
      <c r="A4435" s="2" t="s">
        <v>4910</v>
      </c>
      <c r="B4435" s="2">
        <v>7.5</v>
      </c>
    </row>
    <row r="4436" spans="1:2" x14ac:dyDescent="0.25">
      <c r="A4436" s="2" t="s">
        <v>12503</v>
      </c>
      <c r="B4436" s="2">
        <v>6.8</v>
      </c>
    </row>
    <row r="4437" spans="1:2" x14ac:dyDescent="0.25">
      <c r="A4437" s="2" t="s">
        <v>12506</v>
      </c>
      <c r="B4437" s="2">
        <v>6.9</v>
      </c>
    </row>
    <row r="4438" spans="1:2" x14ac:dyDescent="0.25">
      <c r="A4438" s="2" t="s">
        <v>12509</v>
      </c>
      <c r="B4438" s="2">
        <v>6.8</v>
      </c>
    </row>
    <row r="4439" spans="1:2" x14ac:dyDescent="0.25">
      <c r="A4439" s="2" t="s">
        <v>12513</v>
      </c>
      <c r="B4439" s="2">
        <v>7.2</v>
      </c>
    </row>
    <row r="4440" spans="1:2" x14ac:dyDescent="0.25">
      <c r="A4440" s="2" t="s">
        <v>12517</v>
      </c>
      <c r="B4440" s="2">
        <v>7.4</v>
      </c>
    </row>
    <row r="4441" spans="1:2" x14ac:dyDescent="0.25">
      <c r="A4441" s="2" t="s">
        <v>10025</v>
      </c>
      <c r="B4441" s="2">
        <v>5.6</v>
      </c>
    </row>
    <row r="4442" spans="1:2" x14ac:dyDescent="0.25">
      <c r="A4442" s="2" t="s">
        <v>9280</v>
      </c>
      <c r="B4442" s="2">
        <v>6.8</v>
      </c>
    </row>
    <row r="4443" spans="1:2" x14ac:dyDescent="0.25">
      <c r="A4443" s="2" t="s">
        <v>7642</v>
      </c>
      <c r="B4443" s="2">
        <v>7.2</v>
      </c>
    </row>
    <row r="4444" spans="1:2" x14ac:dyDescent="0.25">
      <c r="A4444" s="2" t="s">
        <v>12525</v>
      </c>
      <c r="B4444" s="2">
        <v>7.7</v>
      </c>
    </row>
    <row r="4445" spans="1:2" x14ac:dyDescent="0.25">
      <c r="A4445" s="2" t="s">
        <v>12529</v>
      </c>
      <c r="B4445" s="2">
        <v>7</v>
      </c>
    </row>
    <row r="4446" spans="1:2" x14ac:dyDescent="0.25">
      <c r="A4446" s="2" t="s">
        <v>10219</v>
      </c>
      <c r="B4446" s="2">
        <v>7.2</v>
      </c>
    </row>
    <row r="4447" spans="1:2" x14ac:dyDescent="0.25">
      <c r="A4447" s="2" t="s">
        <v>329</v>
      </c>
      <c r="B4447" s="2">
        <v>6.4</v>
      </c>
    </row>
    <row r="4448" spans="1:2" x14ac:dyDescent="0.25">
      <c r="A4448" s="2" t="s">
        <v>12534</v>
      </c>
      <c r="B4448" s="2">
        <v>7.2</v>
      </c>
    </row>
    <row r="4449" spans="1:2" x14ac:dyDescent="0.25">
      <c r="A4449" s="2" t="s">
        <v>12538</v>
      </c>
      <c r="B4449" s="2">
        <v>7.2</v>
      </c>
    </row>
    <row r="4450" spans="1:2" x14ac:dyDescent="0.25">
      <c r="A4450" s="2" t="s">
        <v>12542</v>
      </c>
      <c r="B4450" s="2">
        <v>6.2</v>
      </c>
    </row>
    <row r="4451" spans="1:2" x14ac:dyDescent="0.25">
      <c r="A4451" s="2" t="s">
        <v>6103</v>
      </c>
      <c r="B4451" s="2">
        <v>6.9</v>
      </c>
    </row>
    <row r="4452" spans="1:2" x14ac:dyDescent="0.25">
      <c r="A4452" s="2" t="s">
        <v>6232</v>
      </c>
      <c r="B4452" s="2">
        <v>6.2</v>
      </c>
    </row>
    <row r="4453" spans="1:2" x14ac:dyDescent="0.25">
      <c r="A4453" s="2" t="s">
        <v>3336</v>
      </c>
      <c r="B4453" s="2">
        <v>6.9</v>
      </c>
    </row>
    <row r="4454" spans="1:2" x14ac:dyDescent="0.25">
      <c r="A4454" s="2" t="s">
        <v>12550</v>
      </c>
      <c r="B4454" s="2">
        <v>7</v>
      </c>
    </row>
    <row r="4455" spans="1:2" x14ac:dyDescent="0.25">
      <c r="A4455" s="2" t="s">
        <v>10980</v>
      </c>
      <c r="B4455" s="2">
        <v>6.7</v>
      </c>
    </row>
    <row r="4456" spans="1:2" x14ac:dyDescent="0.25">
      <c r="A4456" s="2" t="s">
        <v>12553</v>
      </c>
      <c r="B4456" s="2">
        <v>3.6</v>
      </c>
    </row>
    <row r="4457" spans="1:2" x14ac:dyDescent="0.25">
      <c r="A4457" s="2" t="s">
        <v>12555</v>
      </c>
      <c r="B4457" s="2">
        <v>6.3</v>
      </c>
    </row>
    <row r="4458" spans="1:2" x14ac:dyDescent="0.25">
      <c r="A4458" s="2" t="s">
        <v>12558</v>
      </c>
      <c r="B4458" s="2">
        <v>7.4</v>
      </c>
    </row>
    <row r="4459" spans="1:2" x14ac:dyDescent="0.25">
      <c r="A4459" s="2" t="s">
        <v>12562</v>
      </c>
      <c r="B4459" s="2">
        <v>7.4</v>
      </c>
    </row>
    <row r="4460" spans="1:2" x14ac:dyDescent="0.25">
      <c r="A4460" s="2" t="s">
        <v>12564</v>
      </c>
      <c r="B4460" s="2">
        <v>7.3</v>
      </c>
    </row>
    <row r="4461" spans="1:2" x14ac:dyDescent="0.25">
      <c r="A4461" s="2" t="s">
        <v>12568</v>
      </c>
      <c r="B4461" s="2">
        <v>6.1</v>
      </c>
    </row>
    <row r="4462" spans="1:2" x14ac:dyDescent="0.25">
      <c r="A4462" s="2" t="s">
        <v>121</v>
      </c>
      <c r="B4462" s="2">
        <v>6.7</v>
      </c>
    </row>
    <row r="4463" spans="1:2" x14ac:dyDescent="0.25">
      <c r="A4463" s="2" t="s">
        <v>12570</v>
      </c>
      <c r="B4463" s="2">
        <v>8.1999999999999993</v>
      </c>
    </row>
    <row r="4464" spans="1:2" x14ac:dyDescent="0.25">
      <c r="A4464" s="2" t="s">
        <v>12576</v>
      </c>
      <c r="B4464" s="2">
        <v>7.7</v>
      </c>
    </row>
    <row r="4465" spans="1:2" x14ac:dyDescent="0.25">
      <c r="A4465" s="2" t="s">
        <v>12579</v>
      </c>
      <c r="B4465" s="2">
        <v>7.3</v>
      </c>
    </row>
    <row r="4466" spans="1:2" x14ac:dyDescent="0.25">
      <c r="A4466" s="2" t="s">
        <v>12584</v>
      </c>
      <c r="B4466" s="2">
        <v>7.4</v>
      </c>
    </row>
    <row r="4467" spans="1:2" x14ac:dyDescent="0.25">
      <c r="A4467" s="2" t="s">
        <v>2630</v>
      </c>
      <c r="B4467" s="2">
        <v>5.7</v>
      </c>
    </row>
    <row r="4468" spans="1:2" x14ac:dyDescent="0.25">
      <c r="A4468" s="2" t="s">
        <v>12591</v>
      </c>
      <c r="B4468" s="2">
        <v>7.6</v>
      </c>
    </row>
    <row r="4469" spans="1:2" x14ac:dyDescent="0.25">
      <c r="A4469" s="2" t="s">
        <v>12596</v>
      </c>
      <c r="B4469" s="2">
        <v>6.8</v>
      </c>
    </row>
    <row r="4470" spans="1:2" x14ac:dyDescent="0.25">
      <c r="A4470" s="2" t="s">
        <v>12600</v>
      </c>
      <c r="B4470" s="2">
        <v>5.6</v>
      </c>
    </row>
    <row r="4471" spans="1:2" x14ac:dyDescent="0.25">
      <c r="A4471" s="2" t="s">
        <v>12603</v>
      </c>
      <c r="B4471" s="2">
        <v>4.8</v>
      </c>
    </row>
    <row r="4472" spans="1:2" x14ac:dyDescent="0.25">
      <c r="A4472" s="2" t="s">
        <v>12607</v>
      </c>
      <c r="B4472" s="2">
        <v>6.4</v>
      </c>
    </row>
    <row r="4473" spans="1:2" x14ac:dyDescent="0.25">
      <c r="A4473" s="2" t="s">
        <v>12610</v>
      </c>
      <c r="B4473" s="2">
        <v>6.8</v>
      </c>
    </row>
    <row r="4474" spans="1:2" x14ac:dyDescent="0.25">
      <c r="A4474" s="2" t="s">
        <v>3731</v>
      </c>
      <c r="B4474" s="2">
        <v>6.1</v>
      </c>
    </row>
    <row r="4475" spans="1:2" x14ac:dyDescent="0.25">
      <c r="A4475" s="2" t="s">
        <v>12613</v>
      </c>
      <c r="B4475" s="2">
        <v>5.2</v>
      </c>
    </row>
    <row r="4476" spans="1:2" x14ac:dyDescent="0.25">
      <c r="A4476" s="2" t="s">
        <v>12618</v>
      </c>
      <c r="B4476" s="2">
        <v>6.9</v>
      </c>
    </row>
    <row r="4477" spans="1:2" x14ac:dyDescent="0.25">
      <c r="A4477" s="2" t="s">
        <v>4567</v>
      </c>
      <c r="B4477" s="2">
        <v>6</v>
      </c>
    </row>
    <row r="4478" spans="1:2" x14ac:dyDescent="0.25">
      <c r="A4478" s="2" t="s">
        <v>12624</v>
      </c>
      <c r="B4478" s="2">
        <v>6.3</v>
      </c>
    </row>
    <row r="4479" spans="1:2" x14ac:dyDescent="0.25">
      <c r="A4479" s="2" t="s">
        <v>12629</v>
      </c>
      <c r="B4479" s="2">
        <v>6.1</v>
      </c>
    </row>
    <row r="4480" spans="1:2" x14ac:dyDescent="0.25">
      <c r="A4480" s="2" t="s">
        <v>12633</v>
      </c>
      <c r="B4480" s="2">
        <v>5.5</v>
      </c>
    </row>
    <row r="4481" spans="1:2" x14ac:dyDescent="0.25">
      <c r="A4481" s="2" t="s">
        <v>12637</v>
      </c>
      <c r="B4481" s="2">
        <v>6.9</v>
      </c>
    </row>
    <row r="4482" spans="1:2" x14ac:dyDescent="0.25">
      <c r="A4482" s="2" t="s">
        <v>11157</v>
      </c>
      <c r="B4482" s="2">
        <v>5.6</v>
      </c>
    </row>
    <row r="4483" spans="1:2" x14ac:dyDescent="0.25">
      <c r="A4483" s="2" t="s">
        <v>12642</v>
      </c>
      <c r="B4483" s="2">
        <v>1.9</v>
      </c>
    </row>
    <row r="4484" spans="1:2" x14ac:dyDescent="0.25">
      <c r="A4484" s="2" t="s">
        <v>6178</v>
      </c>
      <c r="B4484" s="2">
        <v>4.0999999999999996</v>
      </c>
    </row>
    <row r="4485" spans="1:2" x14ac:dyDescent="0.25">
      <c r="A4485" s="2" t="s">
        <v>4547</v>
      </c>
      <c r="B4485" s="2">
        <v>5.4</v>
      </c>
    </row>
    <row r="4486" spans="1:2" x14ac:dyDescent="0.25">
      <c r="A4486" s="2" t="s">
        <v>12653</v>
      </c>
      <c r="B4486" s="2">
        <v>6.8</v>
      </c>
    </row>
    <row r="4487" spans="1:2" x14ac:dyDescent="0.25">
      <c r="A4487" s="2" t="s">
        <v>12658</v>
      </c>
      <c r="B4487" s="2">
        <v>6.7</v>
      </c>
    </row>
    <row r="4488" spans="1:2" x14ac:dyDescent="0.25">
      <c r="A4488" s="2" t="s">
        <v>12662</v>
      </c>
      <c r="B4488" s="2">
        <v>5.8</v>
      </c>
    </row>
    <row r="4489" spans="1:2" x14ac:dyDescent="0.25">
      <c r="A4489" s="2" t="s">
        <v>12664</v>
      </c>
      <c r="B4489" s="2">
        <v>6.2</v>
      </c>
    </row>
    <row r="4490" spans="1:2" x14ac:dyDescent="0.25">
      <c r="A4490" s="2" t="s">
        <v>12668</v>
      </c>
      <c r="B4490" s="2">
        <v>2.8</v>
      </c>
    </row>
    <row r="4491" spans="1:2" x14ac:dyDescent="0.25">
      <c r="A4491" s="2" t="s">
        <v>9480</v>
      </c>
      <c r="B4491" s="2">
        <v>7.3</v>
      </c>
    </row>
    <row r="4492" spans="1:2" x14ac:dyDescent="0.25">
      <c r="A4492" s="2" t="s">
        <v>12674</v>
      </c>
      <c r="B4492" s="2">
        <v>5.8</v>
      </c>
    </row>
    <row r="4493" spans="1:2" x14ac:dyDescent="0.25">
      <c r="A4493" s="2" t="s">
        <v>3838</v>
      </c>
      <c r="B4493" s="2">
        <v>6.5</v>
      </c>
    </row>
    <row r="4494" spans="1:2" x14ac:dyDescent="0.25">
      <c r="A4494" s="2" t="s">
        <v>12678</v>
      </c>
      <c r="B4494" s="2">
        <v>6.1</v>
      </c>
    </row>
    <row r="4495" spans="1:2" x14ac:dyDescent="0.25">
      <c r="A4495" s="2" t="s">
        <v>12681</v>
      </c>
      <c r="B4495" s="2">
        <v>5.0999999999999996</v>
      </c>
    </row>
    <row r="4496" spans="1:2" x14ac:dyDescent="0.25">
      <c r="A4496" s="2" t="s">
        <v>12685</v>
      </c>
      <c r="B4496" s="2">
        <v>2.2000000000000002</v>
      </c>
    </row>
    <row r="4497" spans="1:2" x14ac:dyDescent="0.25">
      <c r="A4497" s="2" t="s">
        <v>12689</v>
      </c>
      <c r="B4497" s="2">
        <v>7.2</v>
      </c>
    </row>
    <row r="4498" spans="1:2" x14ac:dyDescent="0.25">
      <c r="A4498" s="2" t="s">
        <v>12694</v>
      </c>
      <c r="B4498" s="2">
        <v>5.7</v>
      </c>
    </row>
    <row r="4499" spans="1:2" x14ac:dyDescent="0.25">
      <c r="A4499" s="2" t="s">
        <v>12696</v>
      </c>
      <c r="B4499" s="2">
        <v>3.4</v>
      </c>
    </row>
    <row r="4500" spans="1:2" x14ac:dyDescent="0.25">
      <c r="A4500" s="2" t="s">
        <v>12685</v>
      </c>
      <c r="B4500" s="2">
        <v>3.8</v>
      </c>
    </row>
    <row r="4501" spans="1:2" x14ac:dyDescent="0.25">
      <c r="A4501" s="2" t="s">
        <v>9579</v>
      </c>
      <c r="B4501" s="2">
        <v>4.7</v>
      </c>
    </row>
    <row r="4502" spans="1:2" x14ac:dyDescent="0.25">
      <c r="A4502" s="2" t="s">
        <v>12705</v>
      </c>
      <c r="B4502" s="2">
        <v>5.6</v>
      </c>
    </row>
    <row r="4503" spans="1:2" x14ac:dyDescent="0.25">
      <c r="A4503" s="2" t="s">
        <v>12710</v>
      </c>
      <c r="B4503" s="2">
        <v>3.9</v>
      </c>
    </row>
    <row r="4504" spans="1:2" x14ac:dyDescent="0.25">
      <c r="A4504" s="2" t="s">
        <v>12715</v>
      </c>
      <c r="B4504" s="2">
        <v>5.4</v>
      </c>
    </row>
    <row r="4505" spans="1:2" x14ac:dyDescent="0.25">
      <c r="A4505" s="2" t="s">
        <v>12720</v>
      </c>
      <c r="B4505" s="2">
        <v>5.2</v>
      </c>
    </row>
    <row r="4506" spans="1:2" x14ac:dyDescent="0.25">
      <c r="A4506" s="2" t="s">
        <v>12724</v>
      </c>
      <c r="B4506" s="2">
        <v>3.5</v>
      </c>
    </row>
    <row r="4507" spans="1:2" x14ac:dyDescent="0.25">
      <c r="A4507" s="2" t="s">
        <v>3267</v>
      </c>
      <c r="B4507" s="2">
        <v>7</v>
      </c>
    </row>
    <row r="4508" spans="1:2" x14ac:dyDescent="0.25">
      <c r="A4508" s="2" t="s">
        <v>12729</v>
      </c>
      <c r="B4508" s="2">
        <v>7.1</v>
      </c>
    </row>
    <row r="4509" spans="1:2" x14ac:dyDescent="0.25">
      <c r="A4509" s="2" t="s">
        <v>12732</v>
      </c>
      <c r="B4509" s="2">
        <v>5.5</v>
      </c>
    </row>
    <row r="4510" spans="1:2" x14ac:dyDescent="0.25">
      <c r="A4510" s="2" t="s">
        <v>12736</v>
      </c>
      <c r="B4510" s="2">
        <v>6</v>
      </c>
    </row>
    <row r="4511" spans="1:2" x14ac:dyDescent="0.25">
      <c r="A4511" s="2" t="s">
        <v>12739</v>
      </c>
      <c r="B4511" s="2">
        <v>4.8</v>
      </c>
    </row>
    <row r="4512" spans="1:2" x14ac:dyDescent="0.25">
      <c r="A4512" s="2" t="s">
        <v>12741</v>
      </c>
      <c r="B4512" s="2">
        <v>7.1</v>
      </c>
    </row>
    <row r="4513" spans="1:2" x14ac:dyDescent="0.25">
      <c r="A4513" s="2" t="s">
        <v>11651</v>
      </c>
      <c r="B4513" s="2">
        <v>8.1999999999999993</v>
      </c>
    </row>
    <row r="4514" spans="1:2" x14ac:dyDescent="0.25">
      <c r="A4514" s="2" t="s">
        <v>12748</v>
      </c>
      <c r="B4514" s="2">
        <v>5.7</v>
      </c>
    </row>
    <row r="4515" spans="1:2" x14ac:dyDescent="0.25">
      <c r="A4515" s="2" t="s">
        <v>12750</v>
      </c>
      <c r="B4515" s="2">
        <v>7.9</v>
      </c>
    </row>
    <row r="4516" spans="1:2" x14ac:dyDescent="0.25">
      <c r="A4516" s="2" t="s">
        <v>12756</v>
      </c>
      <c r="B4516" s="2">
        <v>7.3</v>
      </c>
    </row>
    <row r="4517" spans="1:2" x14ac:dyDescent="0.25">
      <c r="A4517" s="2" t="s">
        <v>2248</v>
      </c>
      <c r="B4517" s="2">
        <v>7.1</v>
      </c>
    </row>
    <row r="4518" spans="1:2" x14ac:dyDescent="0.25">
      <c r="A4518" s="2" t="s">
        <v>12300</v>
      </c>
      <c r="B4518" s="2">
        <v>6.4</v>
      </c>
    </row>
    <row r="4519" spans="1:2" x14ac:dyDescent="0.25">
      <c r="A4519" s="2" t="s">
        <v>12763</v>
      </c>
      <c r="B4519" s="2">
        <v>5.9</v>
      </c>
    </row>
    <row r="4520" spans="1:2" x14ac:dyDescent="0.25">
      <c r="A4520" s="2" t="s">
        <v>4310</v>
      </c>
      <c r="B4520" s="2">
        <v>7.5</v>
      </c>
    </row>
    <row r="4521" spans="1:2" x14ac:dyDescent="0.25">
      <c r="A4521" s="2" t="s">
        <v>12772</v>
      </c>
      <c r="B4521" s="2">
        <v>6.4</v>
      </c>
    </row>
    <row r="4522" spans="1:2" x14ac:dyDescent="0.25">
      <c r="A4522" s="2" t="s">
        <v>1765</v>
      </c>
      <c r="B4522" s="2">
        <v>7.4</v>
      </c>
    </row>
    <row r="4523" spans="1:2" x14ac:dyDescent="0.25">
      <c r="A4523" s="2" t="s">
        <v>5627</v>
      </c>
      <c r="B4523" s="2">
        <v>7.3</v>
      </c>
    </row>
    <row r="4524" spans="1:2" x14ac:dyDescent="0.25">
      <c r="A4524" s="2" t="s">
        <v>7454</v>
      </c>
      <c r="B4524" s="2">
        <v>6.5</v>
      </c>
    </row>
    <row r="4525" spans="1:2" x14ac:dyDescent="0.25">
      <c r="A4525" s="2" t="s">
        <v>12782</v>
      </c>
      <c r="B4525" s="2">
        <v>7.2</v>
      </c>
    </row>
    <row r="4526" spans="1:2" x14ac:dyDescent="0.25">
      <c r="A4526" s="2" t="s">
        <v>12784</v>
      </c>
      <c r="B4526" s="2">
        <v>6.7</v>
      </c>
    </row>
    <row r="4527" spans="1:2" x14ac:dyDescent="0.25">
      <c r="A4527" s="2" t="s">
        <v>12789</v>
      </c>
      <c r="B4527" s="2">
        <v>7.1</v>
      </c>
    </row>
    <row r="4528" spans="1:2" x14ac:dyDescent="0.25">
      <c r="A4528" s="2" t="s">
        <v>12791</v>
      </c>
      <c r="B4528" s="2">
        <v>6</v>
      </c>
    </row>
    <row r="4529" spans="1:2" x14ac:dyDescent="0.25">
      <c r="A4529" s="2" t="s">
        <v>5004</v>
      </c>
      <c r="B4529" s="2">
        <v>6.7</v>
      </c>
    </row>
    <row r="4530" spans="1:2" x14ac:dyDescent="0.25">
      <c r="A4530" s="2" t="s">
        <v>12795</v>
      </c>
      <c r="B4530" s="2">
        <v>5.6</v>
      </c>
    </row>
    <row r="4531" spans="1:2" x14ac:dyDescent="0.25">
      <c r="A4531" s="2" t="s">
        <v>10374</v>
      </c>
      <c r="B4531" s="2">
        <v>7</v>
      </c>
    </row>
    <row r="4532" spans="1:2" x14ac:dyDescent="0.25">
      <c r="A4532" s="2" t="s">
        <v>10567</v>
      </c>
      <c r="B4532" s="2">
        <v>4.9000000000000004</v>
      </c>
    </row>
    <row r="4533" spans="1:2" x14ac:dyDescent="0.25">
      <c r="A4533" s="2" t="s">
        <v>12806</v>
      </c>
      <c r="B4533" s="2">
        <v>3.2</v>
      </c>
    </row>
    <row r="4534" spans="1:2" x14ac:dyDescent="0.25">
      <c r="A4534" s="2" t="s">
        <v>12809</v>
      </c>
      <c r="B4534" s="2">
        <v>8.4</v>
      </c>
    </row>
    <row r="4535" spans="1:2" x14ac:dyDescent="0.25">
      <c r="A4535" s="2" t="s">
        <v>12814</v>
      </c>
      <c r="B4535" s="2">
        <v>6.9</v>
      </c>
    </row>
    <row r="4536" spans="1:2" x14ac:dyDescent="0.25">
      <c r="A4536" s="2" t="s">
        <v>10525</v>
      </c>
      <c r="B4536" s="2">
        <v>7.5</v>
      </c>
    </row>
    <row r="4537" spans="1:2" x14ac:dyDescent="0.25">
      <c r="A4537" s="2" t="s">
        <v>11325</v>
      </c>
      <c r="B4537" s="2">
        <v>7.2</v>
      </c>
    </row>
    <row r="4538" spans="1:2" x14ac:dyDescent="0.25">
      <c r="A4538" s="2" t="s">
        <v>8607</v>
      </c>
      <c r="B4538" s="2">
        <v>7.2</v>
      </c>
    </row>
    <row r="4539" spans="1:2" x14ac:dyDescent="0.25">
      <c r="A4539" s="2" t="s">
        <v>12828</v>
      </c>
      <c r="B4539" s="2">
        <v>8</v>
      </c>
    </row>
    <row r="4540" spans="1:2" x14ac:dyDescent="0.25">
      <c r="A4540" s="2" t="s">
        <v>12833</v>
      </c>
      <c r="B4540" s="2">
        <v>7.4</v>
      </c>
    </row>
    <row r="4541" spans="1:2" x14ac:dyDescent="0.25">
      <c r="A4541" s="2" t="s">
        <v>12837</v>
      </c>
      <c r="B4541" s="2">
        <v>7.2</v>
      </c>
    </row>
    <row r="4542" spans="1:2" x14ac:dyDescent="0.25">
      <c r="A4542" s="2" t="s">
        <v>2725</v>
      </c>
      <c r="B4542" s="2">
        <v>6.5</v>
      </c>
    </row>
    <row r="4543" spans="1:2" x14ac:dyDescent="0.25">
      <c r="A4543" s="2" t="s">
        <v>12843</v>
      </c>
      <c r="B4543" s="2">
        <v>7.2</v>
      </c>
    </row>
    <row r="4544" spans="1:2" x14ac:dyDescent="0.25">
      <c r="A4544" s="2" t="s">
        <v>12846</v>
      </c>
      <c r="B4544" s="2">
        <v>4.2</v>
      </c>
    </row>
    <row r="4545" spans="1:2" x14ac:dyDescent="0.25">
      <c r="A4545" s="2" t="s">
        <v>12849</v>
      </c>
      <c r="B4545" s="2">
        <v>5.0999999999999996</v>
      </c>
    </row>
    <row r="4546" spans="1:2" x14ac:dyDescent="0.25">
      <c r="A4546" s="2" t="s">
        <v>3196</v>
      </c>
      <c r="B4546" s="2">
        <v>6.4</v>
      </c>
    </row>
    <row r="4547" spans="1:2" x14ac:dyDescent="0.25">
      <c r="A4547" s="2" t="s">
        <v>12856</v>
      </c>
      <c r="B4547" s="2">
        <v>6.8</v>
      </c>
    </row>
    <row r="4548" spans="1:2" x14ac:dyDescent="0.25">
      <c r="A4548" s="2" t="s">
        <v>12860</v>
      </c>
      <c r="B4548" s="2">
        <v>6.2</v>
      </c>
    </row>
    <row r="4549" spans="1:2" x14ac:dyDescent="0.25">
      <c r="A4549" s="2" t="s">
        <v>947</v>
      </c>
      <c r="B4549" s="2">
        <v>7.5</v>
      </c>
    </row>
    <row r="4550" spans="1:2" x14ac:dyDescent="0.25">
      <c r="A4550" s="2" t="s">
        <v>12144</v>
      </c>
      <c r="B4550" s="2">
        <v>7.7</v>
      </c>
    </row>
    <row r="4551" spans="1:2" x14ac:dyDescent="0.25">
      <c r="A4551" s="2" t="s">
        <v>12872</v>
      </c>
      <c r="B4551" s="2">
        <v>6.9</v>
      </c>
    </row>
    <row r="4552" spans="1:2" x14ac:dyDescent="0.25">
      <c r="A4552" s="2" t="s">
        <v>165</v>
      </c>
      <c r="B4552" s="2">
        <v>7</v>
      </c>
    </row>
    <row r="4553" spans="1:2" x14ac:dyDescent="0.25">
      <c r="A4553" s="2" t="s">
        <v>11408</v>
      </c>
      <c r="B4553" s="2">
        <v>7.5</v>
      </c>
    </row>
    <row r="4554" spans="1:2" x14ac:dyDescent="0.25">
      <c r="A4554" s="2" t="s">
        <v>12879</v>
      </c>
      <c r="B4554" s="2">
        <v>6.3</v>
      </c>
    </row>
    <row r="4555" spans="1:2" x14ac:dyDescent="0.25">
      <c r="A4555" s="2" t="s">
        <v>12607</v>
      </c>
      <c r="B4555" s="2">
        <v>5.5</v>
      </c>
    </row>
    <row r="4556" spans="1:2" x14ac:dyDescent="0.25">
      <c r="A4556" s="2" t="s">
        <v>2369</v>
      </c>
      <c r="B4556" s="2">
        <v>4.8</v>
      </c>
    </row>
    <row r="4557" spans="1:2" x14ac:dyDescent="0.25">
      <c r="A4557" s="2" t="s">
        <v>5670</v>
      </c>
      <c r="B4557" s="2">
        <v>8.1</v>
      </c>
    </row>
    <row r="4558" spans="1:2" x14ac:dyDescent="0.25">
      <c r="A4558" s="2" t="s">
        <v>1550</v>
      </c>
      <c r="B4558" s="2">
        <v>6.6</v>
      </c>
    </row>
    <row r="4559" spans="1:2" x14ac:dyDescent="0.25">
      <c r="A4559" s="2" t="s">
        <v>12891</v>
      </c>
      <c r="B4559" s="2">
        <v>5.2</v>
      </c>
    </row>
    <row r="4560" spans="1:2" x14ac:dyDescent="0.25">
      <c r="A4560" s="2" t="s">
        <v>4917</v>
      </c>
      <c r="B4560" s="2">
        <v>5.6</v>
      </c>
    </row>
    <row r="4561" spans="1:2" x14ac:dyDescent="0.25">
      <c r="A4561" s="2" t="s">
        <v>12896</v>
      </c>
      <c r="B4561" s="2">
        <v>3.1</v>
      </c>
    </row>
    <row r="4562" spans="1:2" x14ac:dyDescent="0.25">
      <c r="A4562" s="2" t="s">
        <v>9921</v>
      </c>
      <c r="B4562" s="2">
        <v>8.1</v>
      </c>
    </row>
    <row r="4563" spans="1:2" x14ac:dyDescent="0.25">
      <c r="A4563" s="2" t="s">
        <v>9315</v>
      </c>
      <c r="B4563" s="2">
        <v>8.3000000000000007</v>
      </c>
    </row>
    <row r="4564" spans="1:2" x14ac:dyDescent="0.25">
      <c r="A4564" s="2" t="s">
        <v>12908</v>
      </c>
      <c r="B4564" s="2">
        <v>7.1</v>
      </c>
    </row>
    <row r="4565" spans="1:2" x14ac:dyDescent="0.25">
      <c r="A4565" s="2" t="s">
        <v>10299</v>
      </c>
      <c r="B4565" s="2">
        <v>7.2</v>
      </c>
    </row>
    <row r="4566" spans="1:2" x14ac:dyDescent="0.25">
      <c r="A4566" s="2" t="s">
        <v>12915</v>
      </c>
      <c r="B4566" s="2">
        <v>6.3</v>
      </c>
    </row>
    <row r="4567" spans="1:2" x14ac:dyDescent="0.25">
      <c r="A4567" s="2" t="s">
        <v>12920</v>
      </c>
      <c r="B4567" s="2">
        <v>4</v>
      </c>
    </row>
    <row r="4568" spans="1:2" x14ac:dyDescent="0.25">
      <c r="A4568" s="2" t="s">
        <v>121</v>
      </c>
      <c r="B4568" s="2">
        <v>7.2</v>
      </c>
    </row>
    <row r="4569" spans="1:2" x14ac:dyDescent="0.25">
      <c r="A4569" s="2" t="s">
        <v>3172</v>
      </c>
      <c r="B4569" s="2">
        <v>5.3</v>
      </c>
    </row>
    <row r="4570" spans="1:2" x14ac:dyDescent="0.25">
      <c r="A4570" s="2" t="s">
        <v>12922</v>
      </c>
      <c r="B4570" s="2">
        <v>7.2</v>
      </c>
    </row>
    <row r="4571" spans="1:2" x14ac:dyDescent="0.25">
      <c r="A4571" s="2" t="s">
        <v>12925</v>
      </c>
      <c r="B4571" s="2">
        <v>6.5</v>
      </c>
    </row>
    <row r="4572" spans="1:2" x14ac:dyDescent="0.25">
      <c r="A4572" s="2" t="s">
        <v>12929</v>
      </c>
      <c r="B4572" s="2">
        <v>6.5</v>
      </c>
    </row>
    <row r="4573" spans="1:2" x14ac:dyDescent="0.25">
      <c r="A4573" s="2" t="s">
        <v>12933</v>
      </c>
      <c r="B4573" s="2">
        <v>4.9000000000000004</v>
      </c>
    </row>
    <row r="4574" spans="1:2" x14ac:dyDescent="0.25">
      <c r="A4574" s="2" t="s">
        <v>12937</v>
      </c>
      <c r="B4574" s="2">
        <v>5.2</v>
      </c>
    </row>
    <row r="4575" spans="1:2" x14ac:dyDescent="0.25">
      <c r="A4575" s="2" t="s">
        <v>12942</v>
      </c>
      <c r="B4575" s="2">
        <v>7.4</v>
      </c>
    </row>
    <row r="4576" spans="1:2" x14ac:dyDescent="0.25">
      <c r="A4576" s="2" t="s">
        <v>12944</v>
      </c>
      <c r="B4576" s="2">
        <v>7.4</v>
      </c>
    </row>
    <row r="4577" spans="1:2" x14ac:dyDescent="0.25">
      <c r="A4577" s="2" t="s">
        <v>12947</v>
      </c>
      <c r="B4577" s="2">
        <v>5.4</v>
      </c>
    </row>
    <row r="4578" spans="1:2" x14ac:dyDescent="0.25">
      <c r="A4578" s="2" t="s">
        <v>12951</v>
      </c>
      <c r="B4578" s="2">
        <v>3.9</v>
      </c>
    </row>
    <row r="4579" spans="1:2" x14ac:dyDescent="0.25">
      <c r="A4579" s="2" t="s">
        <v>12954</v>
      </c>
      <c r="B4579" s="2">
        <v>5.3</v>
      </c>
    </row>
    <row r="4580" spans="1:2" x14ac:dyDescent="0.25">
      <c r="A4580" s="2" t="s">
        <v>12956</v>
      </c>
      <c r="B4580" s="2">
        <v>7.8</v>
      </c>
    </row>
    <row r="4581" spans="1:2" x14ac:dyDescent="0.25">
      <c r="A4581" s="2" t="s">
        <v>12961</v>
      </c>
      <c r="B4581" s="2">
        <v>6.4</v>
      </c>
    </row>
    <row r="4582" spans="1:2" x14ac:dyDescent="0.25">
      <c r="A4582" s="2" t="s">
        <v>12966</v>
      </c>
      <c r="B4582" s="2">
        <v>8.1</v>
      </c>
    </row>
    <row r="4583" spans="1:2" x14ac:dyDescent="0.25">
      <c r="A4583" s="2" t="s">
        <v>3241</v>
      </c>
      <c r="B4583" s="2">
        <v>6.5</v>
      </c>
    </row>
    <row r="4584" spans="1:2" x14ac:dyDescent="0.25">
      <c r="A4584" s="2" t="s">
        <v>11529</v>
      </c>
      <c r="B4584" s="2">
        <v>5.6</v>
      </c>
    </row>
    <row r="4585" spans="1:2" x14ac:dyDescent="0.25">
      <c r="A4585" s="2" t="s">
        <v>12978</v>
      </c>
      <c r="B4585" s="2">
        <v>5.6</v>
      </c>
    </row>
    <row r="4586" spans="1:2" x14ac:dyDescent="0.25">
      <c r="A4586" s="2" t="s">
        <v>12983</v>
      </c>
      <c r="B4586" s="2">
        <v>6.6</v>
      </c>
    </row>
    <row r="4587" spans="1:2" x14ac:dyDescent="0.25">
      <c r="A4587" s="2" t="s">
        <v>12986</v>
      </c>
      <c r="B4587" s="2">
        <v>6.3</v>
      </c>
    </row>
    <row r="4588" spans="1:2" x14ac:dyDescent="0.25">
      <c r="A4588" s="2" t="s">
        <v>12990</v>
      </c>
      <c r="B4588" s="2">
        <v>7.7</v>
      </c>
    </row>
    <row r="4589" spans="1:2" x14ac:dyDescent="0.25">
      <c r="A4589" s="2" t="s">
        <v>12995</v>
      </c>
      <c r="B4589" s="2">
        <v>7</v>
      </c>
    </row>
    <row r="4590" spans="1:2" x14ac:dyDescent="0.25">
      <c r="A4590" s="2" t="s">
        <v>13000</v>
      </c>
      <c r="B4590" s="2">
        <v>8</v>
      </c>
    </row>
    <row r="4591" spans="1:2" x14ac:dyDescent="0.25">
      <c r="A4591" s="2" t="s">
        <v>13003</v>
      </c>
      <c r="B4591" s="2">
        <v>7.2</v>
      </c>
    </row>
    <row r="4592" spans="1:2" x14ac:dyDescent="0.25">
      <c r="A4592" s="2" t="s">
        <v>13007</v>
      </c>
      <c r="B4592" s="2">
        <v>4.5</v>
      </c>
    </row>
    <row r="4593" spans="1:2" x14ac:dyDescent="0.25">
      <c r="A4593" s="2" t="s">
        <v>3027</v>
      </c>
      <c r="B4593" s="2">
        <v>7.7</v>
      </c>
    </row>
    <row r="4594" spans="1:2" x14ac:dyDescent="0.25">
      <c r="A4594" s="2" t="s">
        <v>13014</v>
      </c>
      <c r="B4594" s="2">
        <v>6.1</v>
      </c>
    </row>
    <row r="4595" spans="1:2" x14ac:dyDescent="0.25">
      <c r="A4595" s="2" t="s">
        <v>13016</v>
      </c>
      <c r="B4595" s="2">
        <v>6.4</v>
      </c>
    </row>
    <row r="4596" spans="1:2" x14ac:dyDescent="0.25">
      <c r="A4596" s="2" t="s">
        <v>10508</v>
      </c>
      <c r="B4596" s="2">
        <v>6.5</v>
      </c>
    </row>
    <row r="4597" spans="1:2" x14ac:dyDescent="0.25">
      <c r="A4597" s="2" t="s">
        <v>13027</v>
      </c>
      <c r="B4597" s="2">
        <v>7</v>
      </c>
    </row>
    <row r="4598" spans="1:2" x14ac:dyDescent="0.25">
      <c r="A4598" s="2" t="s">
        <v>13033</v>
      </c>
      <c r="B4598" s="2">
        <v>6.1</v>
      </c>
    </row>
    <row r="4599" spans="1:2" x14ac:dyDescent="0.25">
      <c r="A4599" s="2" t="s">
        <v>11616</v>
      </c>
      <c r="B4599" s="2">
        <v>5.7</v>
      </c>
    </row>
    <row r="4600" spans="1:2" x14ac:dyDescent="0.25">
      <c r="A4600" s="2" t="s">
        <v>2330</v>
      </c>
      <c r="B4600" s="2">
        <v>5.4</v>
      </c>
    </row>
    <row r="4601" spans="1:2" x14ac:dyDescent="0.25">
      <c r="A4601" s="2" t="s">
        <v>13046</v>
      </c>
      <c r="B4601" s="2">
        <v>5.9</v>
      </c>
    </row>
    <row r="4602" spans="1:2" x14ac:dyDescent="0.25">
      <c r="A4602" s="2" t="s">
        <v>13050</v>
      </c>
      <c r="B4602" s="2">
        <v>7.5</v>
      </c>
    </row>
    <row r="4603" spans="1:2" x14ac:dyDescent="0.25">
      <c r="A4603" s="2" t="s">
        <v>301</v>
      </c>
      <c r="B4603" s="2">
        <v>7.7</v>
      </c>
    </row>
    <row r="4604" spans="1:2" x14ac:dyDescent="0.25">
      <c r="A4604" s="2" t="s">
        <v>13057</v>
      </c>
      <c r="B4604" s="2">
        <v>7.1</v>
      </c>
    </row>
    <row r="4605" spans="1:2" x14ac:dyDescent="0.25">
      <c r="A4605" s="2" t="s">
        <v>13059</v>
      </c>
      <c r="B4605" s="2">
        <v>7.4</v>
      </c>
    </row>
    <row r="4606" spans="1:2" x14ac:dyDescent="0.25">
      <c r="A4606" s="2" t="s">
        <v>13063</v>
      </c>
      <c r="B4606" s="2">
        <v>7.6</v>
      </c>
    </row>
    <row r="4607" spans="1:2" x14ac:dyDescent="0.25">
      <c r="A4607" s="2" t="s">
        <v>13069</v>
      </c>
      <c r="B4607" s="2">
        <v>6.4</v>
      </c>
    </row>
    <row r="4608" spans="1:2" x14ac:dyDescent="0.25">
      <c r="A4608" s="2" t="s">
        <v>13073</v>
      </c>
      <c r="B4608" s="2">
        <v>7.4</v>
      </c>
    </row>
    <row r="4609" spans="1:2" x14ac:dyDescent="0.25">
      <c r="A4609" s="2" t="s">
        <v>13079</v>
      </c>
      <c r="B4609" s="2">
        <v>6.8</v>
      </c>
    </row>
    <row r="4610" spans="1:2" x14ac:dyDescent="0.25">
      <c r="A4610" s="2" t="s">
        <v>13083</v>
      </c>
      <c r="B4610" s="2">
        <v>6.5</v>
      </c>
    </row>
    <row r="4611" spans="1:2" x14ac:dyDescent="0.25">
      <c r="A4611" s="2" t="s">
        <v>13069</v>
      </c>
      <c r="B4611" s="2">
        <v>6</v>
      </c>
    </row>
    <row r="4612" spans="1:2" x14ac:dyDescent="0.25">
      <c r="A4612" s="2" t="s">
        <v>7991</v>
      </c>
      <c r="B4612" s="2">
        <v>7.3</v>
      </c>
    </row>
    <row r="4613" spans="1:2" x14ac:dyDescent="0.25">
      <c r="A4613" s="2" t="s">
        <v>13092</v>
      </c>
      <c r="B4613" s="2">
        <v>7.3</v>
      </c>
    </row>
    <row r="4614" spans="1:2" x14ac:dyDescent="0.25">
      <c r="A4614" s="2" t="s">
        <v>10345</v>
      </c>
      <c r="B4614" s="2">
        <v>6.5</v>
      </c>
    </row>
    <row r="4615" spans="1:2" x14ac:dyDescent="0.25">
      <c r="A4615" s="2" t="s">
        <v>13095</v>
      </c>
      <c r="B4615" s="2">
        <v>6</v>
      </c>
    </row>
    <row r="4616" spans="1:2" x14ac:dyDescent="0.25">
      <c r="A4616" s="2" t="s">
        <v>13097</v>
      </c>
      <c r="B4616" s="2">
        <v>5.3</v>
      </c>
    </row>
    <row r="4617" spans="1:2" x14ac:dyDescent="0.25">
      <c r="A4617" s="2" t="s">
        <v>192</v>
      </c>
      <c r="B4617" s="2">
        <v>6.6</v>
      </c>
    </row>
    <row r="4618" spans="1:2" x14ac:dyDescent="0.25">
      <c r="A4618" s="2" t="s">
        <v>13100</v>
      </c>
      <c r="B4618" s="2">
        <v>6.1</v>
      </c>
    </row>
    <row r="4619" spans="1:2" x14ac:dyDescent="0.25">
      <c r="A4619" s="2" t="s">
        <v>13102</v>
      </c>
      <c r="B4619" s="2">
        <v>7.1</v>
      </c>
    </row>
    <row r="4620" spans="1:2" x14ac:dyDescent="0.25">
      <c r="A4620" s="2" t="s">
        <v>8368</v>
      </c>
      <c r="B4620" s="2">
        <v>8.6999999999999993</v>
      </c>
    </row>
    <row r="4621" spans="1:2" x14ac:dyDescent="0.25">
      <c r="A4621" s="2" t="s">
        <v>13110</v>
      </c>
      <c r="B4621" s="2">
        <v>8.4</v>
      </c>
    </row>
    <row r="4622" spans="1:2" x14ac:dyDescent="0.25">
      <c r="A4622" s="2" t="s">
        <v>13115</v>
      </c>
      <c r="B4622" s="2">
        <v>5.8</v>
      </c>
    </row>
    <row r="4623" spans="1:2" x14ac:dyDescent="0.25">
      <c r="A4623" s="2" t="s">
        <v>283</v>
      </c>
      <c r="B4623" s="2">
        <v>6.2</v>
      </c>
    </row>
    <row r="4624" spans="1:2" x14ac:dyDescent="0.25">
      <c r="A4624" s="2" t="s">
        <v>13122</v>
      </c>
      <c r="B4624" s="2">
        <v>5.8</v>
      </c>
    </row>
    <row r="4625" spans="1:2" x14ac:dyDescent="0.25">
      <c r="A4625" s="2" t="s">
        <v>786</v>
      </c>
      <c r="B4625" s="2">
        <v>6.7</v>
      </c>
    </row>
    <row r="4626" spans="1:2" x14ac:dyDescent="0.25">
      <c r="A4626" s="2" t="s">
        <v>12782</v>
      </c>
      <c r="B4626" s="2">
        <v>5.7</v>
      </c>
    </row>
    <row r="4627" spans="1:2" x14ac:dyDescent="0.25">
      <c r="A4627" s="2" t="s">
        <v>13129</v>
      </c>
      <c r="B4627" s="2">
        <v>6.1</v>
      </c>
    </row>
    <row r="4628" spans="1:2" x14ac:dyDescent="0.25">
      <c r="A4628" s="2" t="s">
        <v>13132</v>
      </c>
      <c r="B4628" s="2">
        <v>6.4</v>
      </c>
    </row>
    <row r="4629" spans="1:2" x14ac:dyDescent="0.25">
      <c r="A4629" s="2" t="s">
        <v>13135</v>
      </c>
      <c r="B4629" s="2">
        <v>5</v>
      </c>
    </row>
    <row r="4630" spans="1:2" x14ac:dyDescent="0.25">
      <c r="A4630" s="2" t="s">
        <v>13137</v>
      </c>
      <c r="B4630" s="2">
        <v>6.5</v>
      </c>
    </row>
    <row r="4631" spans="1:2" x14ac:dyDescent="0.25">
      <c r="A4631" s="2" t="s">
        <v>13141</v>
      </c>
      <c r="B4631" s="2">
        <v>4.5999999999999996</v>
      </c>
    </row>
    <row r="4632" spans="1:2" x14ac:dyDescent="0.25">
      <c r="A4632" s="2" t="s">
        <v>11380</v>
      </c>
      <c r="B4632" s="2">
        <v>7.7</v>
      </c>
    </row>
    <row r="4633" spans="1:2" x14ac:dyDescent="0.25">
      <c r="A4633" s="2" t="s">
        <v>13146</v>
      </c>
      <c r="B4633" s="2">
        <v>7.3</v>
      </c>
    </row>
    <row r="4634" spans="1:2" x14ac:dyDescent="0.25">
      <c r="A4634" s="2" t="s">
        <v>91</v>
      </c>
      <c r="B4634" s="2">
        <v>6.6</v>
      </c>
    </row>
    <row r="4635" spans="1:2" x14ac:dyDescent="0.25">
      <c r="A4635" s="2" t="s">
        <v>3299</v>
      </c>
      <c r="B4635" s="2">
        <v>6.4</v>
      </c>
    </row>
    <row r="4636" spans="1:2" x14ac:dyDescent="0.25">
      <c r="A4636" s="2" t="s">
        <v>13154</v>
      </c>
      <c r="B4636" s="2">
        <v>5.8</v>
      </c>
    </row>
    <row r="4637" spans="1:2" x14ac:dyDescent="0.25">
      <c r="A4637" s="2" t="s">
        <v>12995</v>
      </c>
      <c r="B4637" s="2">
        <v>7.2</v>
      </c>
    </row>
    <row r="4638" spans="1:2" x14ac:dyDescent="0.25">
      <c r="A4638" s="2" t="s">
        <v>9379</v>
      </c>
      <c r="B4638" s="2">
        <v>7.2</v>
      </c>
    </row>
    <row r="4639" spans="1:2" x14ac:dyDescent="0.25">
      <c r="A4639" s="2" t="s">
        <v>13163</v>
      </c>
      <c r="B4639" s="2">
        <v>3.5</v>
      </c>
    </row>
    <row r="4640" spans="1:2" x14ac:dyDescent="0.25">
      <c r="A4640" s="2" t="s">
        <v>13168</v>
      </c>
      <c r="B4640" s="2">
        <v>7.5</v>
      </c>
    </row>
    <row r="4641" spans="1:2" x14ac:dyDescent="0.25">
      <c r="A4641" s="2" t="s">
        <v>13171</v>
      </c>
      <c r="B4641" s="2">
        <v>2.2000000000000002</v>
      </c>
    </row>
    <row r="4642" spans="1:2" x14ac:dyDescent="0.25">
      <c r="A4642" s="2" t="s">
        <v>8159</v>
      </c>
      <c r="B4642" s="2">
        <v>3.3</v>
      </c>
    </row>
    <row r="4643" spans="1:2" x14ac:dyDescent="0.25">
      <c r="A4643" s="2" t="s">
        <v>13175</v>
      </c>
      <c r="B4643" s="2">
        <v>6.6</v>
      </c>
    </row>
    <row r="4644" spans="1:2" x14ac:dyDescent="0.25">
      <c r="A4644" s="2" t="s">
        <v>13178</v>
      </c>
      <c r="B4644" s="2">
        <v>6.9</v>
      </c>
    </row>
    <row r="4645" spans="1:2" x14ac:dyDescent="0.25">
      <c r="A4645" s="2" t="s">
        <v>13183</v>
      </c>
      <c r="B4645" s="2">
        <v>4</v>
      </c>
    </row>
    <row r="4646" spans="1:2" x14ac:dyDescent="0.25">
      <c r="A4646" s="2" t="s">
        <v>8551</v>
      </c>
      <c r="B4646" s="2">
        <v>7.4</v>
      </c>
    </row>
    <row r="4647" spans="1:2" x14ac:dyDescent="0.25">
      <c r="A4647" s="2" t="s">
        <v>13190</v>
      </c>
      <c r="B4647" s="2">
        <v>8.3000000000000007</v>
      </c>
    </row>
    <row r="4648" spans="1:2" x14ac:dyDescent="0.25">
      <c r="A4648" s="2" t="s">
        <v>13196</v>
      </c>
      <c r="B4648" s="2">
        <v>5.7</v>
      </c>
    </row>
    <row r="4649" spans="1:2" x14ac:dyDescent="0.25">
      <c r="A4649" s="2" t="s">
        <v>13200</v>
      </c>
      <c r="B4649" s="2">
        <v>6.8</v>
      </c>
    </row>
    <row r="4650" spans="1:2" x14ac:dyDescent="0.25">
      <c r="A4650" s="2" t="s">
        <v>13206</v>
      </c>
      <c r="B4650" s="2">
        <v>5.2</v>
      </c>
    </row>
    <row r="4651" spans="1:2" x14ac:dyDescent="0.25">
      <c r="A4651" s="2" t="s">
        <v>58</v>
      </c>
      <c r="B4651" s="2">
        <v>6.4</v>
      </c>
    </row>
    <row r="4652" spans="1:2" x14ac:dyDescent="0.25">
      <c r="A4652" s="2" t="s">
        <v>11589</v>
      </c>
      <c r="B4652" s="2">
        <v>6.2</v>
      </c>
    </row>
    <row r="4653" spans="1:2" x14ac:dyDescent="0.25">
      <c r="A4653" s="2" t="s">
        <v>9286</v>
      </c>
      <c r="B4653" s="2">
        <v>5.9</v>
      </c>
    </row>
    <row r="4654" spans="1:2" x14ac:dyDescent="0.25">
      <c r="A4654" s="2" t="s">
        <v>774</v>
      </c>
      <c r="B4654" s="2">
        <v>7.7</v>
      </c>
    </row>
    <row r="4655" spans="1:2" x14ac:dyDescent="0.25">
      <c r="A4655" s="2" t="s">
        <v>13219</v>
      </c>
      <c r="B4655" s="2">
        <v>4.3</v>
      </c>
    </row>
    <row r="4656" spans="1:2" x14ac:dyDescent="0.25">
      <c r="A4656" s="2" t="s">
        <v>13223</v>
      </c>
      <c r="B4656" s="2">
        <v>7.1</v>
      </c>
    </row>
    <row r="4657" spans="1:2" x14ac:dyDescent="0.25">
      <c r="A4657" s="2" t="s">
        <v>13225</v>
      </c>
      <c r="B4657" s="2">
        <v>6.2</v>
      </c>
    </row>
    <row r="4658" spans="1:2" x14ac:dyDescent="0.25">
      <c r="A4658" s="2" t="s">
        <v>13229</v>
      </c>
      <c r="B4658" s="2">
        <v>6.8</v>
      </c>
    </row>
    <row r="4659" spans="1:2" x14ac:dyDescent="0.25">
      <c r="A4659" s="2" t="s">
        <v>13234</v>
      </c>
      <c r="B4659" s="2">
        <v>7.7</v>
      </c>
    </row>
    <row r="4660" spans="1:2" x14ac:dyDescent="0.25">
      <c r="A4660" s="2" t="s">
        <v>13238</v>
      </c>
      <c r="B4660" s="2">
        <v>8.1999999999999993</v>
      </c>
    </row>
    <row r="4661" spans="1:2" x14ac:dyDescent="0.25">
      <c r="A4661" s="2" t="s">
        <v>11197</v>
      </c>
      <c r="B4661" s="2">
        <v>7.5</v>
      </c>
    </row>
    <row r="4662" spans="1:2" x14ac:dyDescent="0.25">
      <c r="A4662" s="2" t="s">
        <v>13247</v>
      </c>
      <c r="B4662" s="2">
        <v>7.6</v>
      </c>
    </row>
    <row r="4663" spans="1:2" x14ac:dyDescent="0.25">
      <c r="A4663" s="2" t="s">
        <v>13251</v>
      </c>
      <c r="B4663" s="2">
        <v>4.0999999999999996</v>
      </c>
    </row>
    <row r="4664" spans="1:2" x14ac:dyDescent="0.25">
      <c r="A4664" s="2" t="s">
        <v>4763</v>
      </c>
      <c r="B4664" s="2">
        <v>6.9</v>
      </c>
    </row>
    <row r="4665" spans="1:2" x14ac:dyDescent="0.25">
      <c r="A4665" s="2" t="s">
        <v>10306</v>
      </c>
      <c r="B4665" s="2">
        <v>7.1</v>
      </c>
    </row>
    <row r="4666" spans="1:2" x14ac:dyDescent="0.25">
      <c r="A4666" s="2" t="s">
        <v>10365</v>
      </c>
      <c r="B4666" s="2">
        <v>6.3</v>
      </c>
    </row>
    <row r="4667" spans="1:2" x14ac:dyDescent="0.25">
      <c r="A4667" s="2" t="s">
        <v>11370</v>
      </c>
      <c r="B4667" s="2">
        <v>7.7</v>
      </c>
    </row>
    <row r="4668" spans="1:2" x14ac:dyDescent="0.25">
      <c r="A4668" s="2" t="s">
        <v>1792</v>
      </c>
      <c r="B4668" s="2">
        <v>8.3000000000000007</v>
      </c>
    </row>
    <row r="4669" spans="1:2" x14ac:dyDescent="0.25">
      <c r="A4669" s="2" t="s">
        <v>10167</v>
      </c>
      <c r="B4669" s="2">
        <v>7.1</v>
      </c>
    </row>
    <row r="4670" spans="1:2" x14ac:dyDescent="0.25">
      <c r="A4670" s="2" t="s">
        <v>13271</v>
      </c>
      <c r="B4670" s="2">
        <v>4.7</v>
      </c>
    </row>
    <row r="4671" spans="1:2" x14ac:dyDescent="0.25">
      <c r="A4671" s="2" t="s">
        <v>13276</v>
      </c>
      <c r="B4671" s="2">
        <v>7.2</v>
      </c>
    </row>
    <row r="4672" spans="1:2" x14ac:dyDescent="0.25">
      <c r="A4672" s="2" t="s">
        <v>13281</v>
      </c>
      <c r="B4672" s="2">
        <v>5.0999999999999996</v>
      </c>
    </row>
    <row r="4673" spans="1:2" x14ac:dyDescent="0.25">
      <c r="A4673" s="2" t="s">
        <v>13286</v>
      </c>
      <c r="B4673" s="2">
        <v>5.4</v>
      </c>
    </row>
    <row r="4674" spans="1:2" x14ac:dyDescent="0.25">
      <c r="A4674" s="2" t="s">
        <v>13290</v>
      </c>
      <c r="B4674" s="2">
        <v>6.9</v>
      </c>
    </row>
    <row r="4675" spans="1:2" x14ac:dyDescent="0.25">
      <c r="A4675" s="2" t="s">
        <v>4874</v>
      </c>
      <c r="B4675" s="2">
        <v>6.1</v>
      </c>
    </row>
    <row r="4676" spans="1:2" x14ac:dyDescent="0.25">
      <c r="A4676" s="2" t="s">
        <v>13297</v>
      </c>
      <c r="B4676" s="2">
        <v>6.1</v>
      </c>
    </row>
    <row r="4677" spans="1:2" x14ac:dyDescent="0.25">
      <c r="A4677" s="2" t="s">
        <v>3470</v>
      </c>
      <c r="B4677" s="2">
        <v>6.9</v>
      </c>
    </row>
    <row r="4678" spans="1:2" x14ac:dyDescent="0.25">
      <c r="A4678" s="2" t="s">
        <v>13305</v>
      </c>
      <c r="B4678" s="2">
        <v>5.8</v>
      </c>
    </row>
    <row r="4679" spans="1:2" x14ac:dyDescent="0.25">
      <c r="A4679" s="2" t="s">
        <v>13309</v>
      </c>
      <c r="B4679" s="2">
        <v>6</v>
      </c>
    </row>
    <row r="4680" spans="1:2" x14ac:dyDescent="0.25">
      <c r="A4680" s="2" t="s">
        <v>13312</v>
      </c>
      <c r="B4680" s="2">
        <v>8.1999999999999993</v>
      </c>
    </row>
    <row r="4681" spans="1:2" x14ac:dyDescent="0.25">
      <c r="A4681" s="2" t="s">
        <v>13316</v>
      </c>
      <c r="B4681" s="2">
        <v>8</v>
      </c>
    </row>
    <row r="4682" spans="1:2" x14ac:dyDescent="0.25">
      <c r="A4682" s="2" t="s">
        <v>13320</v>
      </c>
      <c r="B4682" s="2">
        <v>7</v>
      </c>
    </row>
    <row r="4683" spans="1:2" x14ac:dyDescent="0.25">
      <c r="A4683" s="2" t="s">
        <v>13324</v>
      </c>
      <c r="B4683" s="2">
        <v>6.3</v>
      </c>
    </row>
    <row r="4684" spans="1:2" x14ac:dyDescent="0.25">
      <c r="A4684" s="2" t="s">
        <v>58</v>
      </c>
      <c r="B4684" s="2">
        <v>7.6</v>
      </c>
    </row>
    <row r="4685" spans="1:2" x14ac:dyDescent="0.25">
      <c r="A4685" s="2" t="s">
        <v>13331</v>
      </c>
      <c r="B4685" s="2">
        <v>6.1</v>
      </c>
    </row>
    <row r="4686" spans="1:2" x14ac:dyDescent="0.25">
      <c r="A4686" s="2" t="s">
        <v>13336</v>
      </c>
      <c r="B4686" s="2">
        <v>7.2</v>
      </c>
    </row>
    <row r="4687" spans="1:2" x14ac:dyDescent="0.25">
      <c r="A4687" s="2" t="s">
        <v>13339</v>
      </c>
      <c r="B4687" s="2">
        <v>7.8</v>
      </c>
    </row>
    <row r="4688" spans="1:2" x14ac:dyDescent="0.25">
      <c r="A4688" s="2" t="s">
        <v>13344</v>
      </c>
      <c r="B4688" s="2">
        <v>4.7</v>
      </c>
    </row>
    <row r="4689" spans="1:2" x14ac:dyDescent="0.25">
      <c r="A4689" s="2" t="s">
        <v>13347</v>
      </c>
      <c r="B4689" s="2">
        <v>7.5</v>
      </c>
    </row>
    <row r="4690" spans="1:2" x14ac:dyDescent="0.25">
      <c r="A4690" s="2" t="s">
        <v>13352</v>
      </c>
      <c r="B4690" s="2">
        <v>3.4</v>
      </c>
    </row>
    <row r="4691" spans="1:2" x14ac:dyDescent="0.25">
      <c r="A4691" s="2" t="s">
        <v>3309</v>
      </c>
      <c r="B4691" s="2">
        <v>7.9</v>
      </c>
    </row>
    <row r="4692" spans="1:2" x14ac:dyDescent="0.25">
      <c r="A4692" s="2" t="s">
        <v>6001</v>
      </c>
      <c r="B4692" s="2">
        <v>8.9</v>
      </c>
    </row>
    <row r="4693" spans="1:2" x14ac:dyDescent="0.25">
      <c r="A4693" s="2" t="s">
        <v>13358</v>
      </c>
      <c r="B4693" s="2">
        <v>6.9</v>
      </c>
    </row>
    <row r="4694" spans="1:2" x14ac:dyDescent="0.25">
      <c r="A4694" s="2" t="s">
        <v>11026</v>
      </c>
      <c r="B4694" s="2">
        <v>8.1999999999999993</v>
      </c>
    </row>
    <row r="4695" spans="1:2" x14ac:dyDescent="0.25">
      <c r="A4695" s="2" t="s">
        <v>13364</v>
      </c>
      <c r="B4695" s="2">
        <v>7.3</v>
      </c>
    </row>
    <row r="4696" spans="1:2" x14ac:dyDescent="0.25">
      <c r="A4696" s="2" t="s">
        <v>13370</v>
      </c>
      <c r="B4696" s="2">
        <v>8</v>
      </c>
    </row>
    <row r="4697" spans="1:2" x14ac:dyDescent="0.25">
      <c r="A4697" s="2" t="s">
        <v>5122</v>
      </c>
      <c r="B4697" s="2">
        <v>6.7</v>
      </c>
    </row>
    <row r="4698" spans="1:2" x14ac:dyDescent="0.25">
      <c r="A4698" s="2" t="s">
        <v>13375</v>
      </c>
      <c r="B4698" s="2">
        <v>6.6</v>
      </c>
    </row>
    <row r="4699" spans="1:2" x14ac:dyDescent="0.25">
      <c r="A4699" s="2" t="s">
        <v>9947</v>
      </c>
      <c r="B4699" s="2">
        <v>6.9</v>
      </c>
    </row>
    <row r="4700" spans="1:2" x14ac:dyDescent="0.25">
      <c r="A4700" s="2" t="s">
        <v>3958</v>
      </c>
      <c r="B4700" s="2">
        <v>7.1</v>
      </c>
    </row>
    <row r="4701" spans="1:2" x14ac:dyDescent="0.25">
      <c r="A4701" s="2" t="s">
        <v>13382</v>
      </c>
      <c r="B4701" s="2">
        <v>5.6</v>
      </c>
    </row>
    <row r="4702" spans="1:2" x14ac:dyDescent="0.25">
      <c r="A4702" s="2" t="s">
        <v>11715</v>
      </c>
      <c r="B4702" s="2">
        <v>6.7</v>
      </c>
    </row>
    <row r="4703" spans="1:2" x14ac:dyDescent="0.25">
      <c r="A4703" s="2" t="s">
        <v>11715</v>
      </c>
      <c r="B4703" s="2">
        <v>7.1</v>
      </c>
    </row>
    <row r="4704" spans="1:2" x14ac:dyDescent="0.25">
      <c r="A4704" s="2" t="s">
        <v>13392</v>
      </c>
      <c r="B4704" s="2">
        <v>5.2</v>
      </c>
    </row>
    <row r="4705" spans="1:2" x14ac:dyDescent="0.25">
      <c r="A4705" s="2" t="s">
        <v>13394</v>
      </c>
      <c r="B4705" s="2">
        <v>7.7</v>
      </c>
    </row>
    <row r="4706" spans="1:2" x14ac:dyDescent="0.25">
      <c r="A4706" s="2" t="s">
        <v>13398</v>
      </c>
      <c r="B4706" s="2">
        <v>7.5</v>
      </c>
    </row>
    <row r="4707" spans="1:2" x14ac:dyDescent="0.25">
      <c r="A4707" s="2" t="s">
        <v>13403</v>
      </c>
      <c r="B4707" s="2">
        <v>8.1</v>
      </c>
    </row>
    <row r="4708" spans="1:2" x14ac:dyDescent="0.25">
      <c r="A4708" s="2" t="s">
        <v>10154</v>
      </c>
      <c r="B4708" s="2">
        <v>5.5</v>
      </c>
    </row>
    <row r="4709" spans="1:2" x14ac:dyDescent="0.25">
      <c r="A4709" s="2" t="s">
        <v>13408</v>
      </c>
      <c r="B4709" s="2">
        <v>6.6</v>
      </c>
    </row>
    <row r="4710" spans="1:2" x14ac:dyDescent="0.25">
      <c r="A4710" s="2" t="s">
        <v>13412</v>
      </c>
      <c r="B4710" s="2">
        <v>3.2</v>
      </c>
    </row>
    <row r="4711" spans="1:2" x14ac:dyDescent="0.25">
      <c r="A4711" s="2" t="s">
        <v>3606</v>
      </c>
      <c r="B4711" s="2">
        <v>7.4</v>
      </c>
    </row>
    <row r="4712" spans="1:2" x14ac:dyDescent="0.25">
      <c r="A4712" s="2" t="s">
        <v>13417</v>
      </c>
      <c r="B4712" s="2">
        <v>6.6</v>
      </c>
    </row>
    <row r="4713" spans="1:2" x14ac:dyDescent="0.25">
      <c r="A4713" s="2" t="s">
        <v>13422</v>
      </c>
      <c r="B4713" s="2">
        <v>6.2</v>
      </c>
    </row>
    <row r="4714" spans="1:2" x14ac:dyDescent="0.25">
      <c r="A4714" s="2" t="s">
        <v>13425</v>
      </c>
      <c r="B4714" s="2">
        <v>4.8</v>
      </c>
    </row>
    <row r="4715" spans="1:2" x14ac:dyDescent="0.25">
      <c r="A4715" s="2" t="s">
        <v>13427</v>
      </c>
      <c r="B4715" s="2">
        <v>7.2</v>
      </c>
    </row>
    <row r="4716" spans="1:2" x14ac:dyDescent="0.25">
      <c r="A4716" s="2" t="s">
        <v>13431</v>
      </c>
      <c r="B4716" s="2">
        <v>4.3</v>
      </c>
    </row>
    <row r="4717" spans="1:2" x14ac:dyDescent="0.25">
      <c r="A4717" s="2" t="s">
        <v>13436</v>
      </c>
      <c r="B4717" s="2">
        <v>4.5</v>
      </c>
    </row>
    <row r="4718" spans="1:2" x14ac:dyDescent="0.25">
      <c r="A4718" s="2" t="s">
        <v>13439</v>
      </c>
      <c r="B4718" s="2">
        <v>6.4</v>
      </c>
    </row>
    <row r="4719" spans="1:2" x14ac:dyDescent="0.25">
      <c r="A4719" s="2" t="s">
        <v>13443</v>
      </c>
      <c r="B4719" s="2">
        <v>6.4</v>
      </c>
    </row>
    <row r="4720" spans="1:2" x14ac:dyDescent="0.25">
      <c r="A4720" s="2" t="s">
        <v>4330</v>
      </c>
      <c r="B4720" s="2">
        <v>7.3</v>
      </c>
    </row>
    <row r="4721" spans="1:2" x14ac:dyDescent="0.25">
      <c r="A4721" s="2" t="s">
        <v>9280</v>
      </c>
      <c r="B4721" s="2">
        <v>6.9</v>
      </c>
    </row>
    <row r="4722" spans="1:2" x14ac:dyDescent="0.25">
      <c r="A4722" s="2" t="s">
        <v>13449</v>
      </c>
      <c r="B4722" s="2">
        <v>4.3</v>
      </c>
    </row>
    <row r="4723" spans="1:2" x14ac:dyDescent="0.25">
      <c r="A4723" s="2" t="s">
        <v>283</v>
      </c>
      <c r="B4723" s="2">
        <v>7.2</v>
      </c>
    </row>
    <row r="4724" spans="1:2" x14ac:dyDescent="0.25">
      <c r="A4724" s="2" t="s">
        <v>13458</v>
      </c>
      <c r="B4724" s="2">
        <v>6.5</v>
      </c>
    </row>
    <row r="4725" spans="1:2" x14ac:dyDescent="0.25">
      <c r="A4725" s="2" t="s">
        <v>5339</v>
      </c>
      <c r="B4725" s="2">
        <v>6.6</v>
      </c>
    </row>
    <row r="4726" spans="1:2" x14ac:dyDescent="0.25">
      <c r="A4726" s="2" t="s">
        <v>13462</v>
      </c>
      <c r="B4726" s="2">
        <v>6.7</v>
      </c>
    </row>
    <row r="4727" spans="1:2" x14ac:dyDescent="0.25">
      <c r="A4727" s="2" t="s">
        <v>13467</v>
      </c>
      <c r="B4727" s="2">
        <v>4.3</v>
      </c>
    </row>
    <row r="4728" spans="1:2" x14ac:dyDescent="0.25">
      <c r="A4728" s="2" t="s">
        <v>5114</v>
      </c>
      <c r="B4728" s="2">
        <v>7.3</v>
      </c>
    </row>
    <row r="4729" spans="1:2" x14ac:dyDescent="0.25">
      <c r="A4729" s="2" t="s">
        <v>13473</v>
      </c>
      <c r="B4729" s="2">
        <v>6.4</v>
      </c>
    </row>
    <row r="4730" spans="1:2" x14ac:dyDescent="0.25">
      <c r="A4730" s="2" t="s">
        <v>13476</v>
      </c>
      <c r="B4730" s="2">
        <v>7</v>
      </c>
    </row>
    <row r="4731" spans="1:2" x14ac:dyDescent="0.25">
      <c r="A4731" s="2" t="s">
        <v>13083</v>
      </c>
      <c r="B4731" s="2">
        <v>5.5</v>
      </c>
    </row>
    <row r="4732" spans="1:2" x14ac:dyDescent="0.25">
      <c r="A4732" s="2" t="s">
        <v>13484</v>
      </c>
      <c r="B4732" s="2">
        <v>6.7</v>
      </c>
    </row>
    <row r="4733" spans="1:2" x14ac:dyDescent="0.25">
      <c r="A4733" s="2" t="s">
        <v>13488</v>
      </c>
      <c r="B4733" s="2">
        <v>4.3</v>
      </c>
    </row>
    <row r="4734" spans="1:2" x14ac:dyDescent="0.25">
      <c r="A4734" s="2" t="s">
        <v>10678</v>
      </c>
      <c r="B4734" s="2">
        <v>6.1</v>
      </c>
    </row>
    <row r="4735" spans="1:2" x14ac:dyDescent="0.25">
      <c r="A4735" s="2" t="s">
        <v>13493</v>
      </c>
      <c r="B4735" s="2">
        <v>6.8</v>
      </c>
    </row>
    <row r="4736" spans="1:2" x14ac:dyDescent="0.25">
      <c r="A4736" s="2" t="s">
        <v>8079</v>
      </c>
      <c r="B4736" s="2">
        <v>3.9</v>
      </c>
    </row>
    <row r="4737" spans="1:2" x14ac:dyDescent="0.25">
      <c r="A4737" s="2" t="s">
        <v>13500</v>
      </c>
      <c r="B4737" s="2">
        <v>6.9</v>
      </c>
    </row>
    <row r="4738" spans="1:2" x14ac:dyDescent="0.25">
      <c r="A4738" s="2" t="s">
        <v>7027</v>
      </c>
      <c r="B4738" s="2">
        <v>7.3</v>
      </c>
    </row>
    <row r="4739" spans="1:2" x14ac:dyDescent="0.25">
      <c r="A4739" s="2" t="s">
        <v>13508</v>
      </c>
      <c r="B4739" s="2">
        <v>6.9</v>
      </c>
    </row>
    <row r="4740" spans="1:2" x14ac:dyDescent="0.25">
      <c r="A4740" s="2" t="s">
        <v>13511</v>
      </c>
      <c r="B4740" s="2">
        <v>6.3</v>
      </c>
    </row>
    <row r="4741" spans="1:2" x14ac:dyDescent="0.25">
      <c r="A4741" s="2" t="s">
        <v>13515</v>
      </c>
      <c r="B4741" s="2">
        <v>2.5</v>
      </c>
    </row>
    <row r="4742" spans="1:2" x14ac:dyDescent="0.25">
      <c r="A4742" s="2" t="s">
        <v>7656</v>
      </c>
      <c r="B4742" s="2">
        <v>5.7</v>
      </c>
    </row>
    <row r="4743" spans="1:2" x14ac:dyDescent="0.25">
      <c r="A4743" s="2" t="s">
        <v>13522</v>
      </c>
      <c r="B4743" s="2">
        <v>7</v>
      </c>
    </row>
    <row r="4744" spans="1:2" x14ac:dyDescent="0.25">
      <c r="A4744" s="2" t="s">
        <v>13528</v>
      </c>
      <c r="B4744" s="2">
        <v>6.2</v>
      </c>
    </row>
    <row r="4745" spans="1:2" x14ac:dyDescent="0.25">
      <c r="A4745" s="2" t="s">
        <v>13533</v>
      </c>
      <c r="B4745" s="2">
        <v>6.9</v>
      </c>
    </row>
    <row r="4746" spans="1:2" x14ac:dyDescent="0.25">
      <c r="A4746" s="2" t="s">
        <v>13539</v>
      </c>
      <c r="B4746" s="2">
        <v>4.5</v>
      </c>
    </row>
    <row r="4747" spans="1:2" x14ac:dyDescent="0.25">
      <c r="A4747" s="2" t="s">
        <v>13542</v>
      </c>
      <c r="B4747" s="2">
        <v>7.8</v>
      </c>
    </row>
    <row r="4748" spans="1:2" x14ac:dyDescent="0.25">
      <c r="A4748" s="2" t="s">
        <v>13547</v>
      </c>
      <c r="B4748" s="2">
        <v>4.4000000000000004</v>
      </c>
    </row>
    <row r="4749" spans="1:2" x14ac:dyDescent="0.25">
      <c r="A4749" s="2" t="s">
        <v>7629</v>
      </c>
      <c r="B4749" s="2">
        <v>7.4</v>
      </c>
    </row>
    <row r="4750" spans="1:2" x14ac:dyDescent="0.25">
      <c r="A4750" s="2" t="s">
        <v>13196</v>
      </c>
      <c r="B4750" s="2">
        <v>6.6</v>
      </c>
    </row>
    <row r="4751" spans="1:2" x14ac:dyDescent="0.25">
      <c r="A4751" s="2" t="s">
        <v>13555</v>
      </c>
      <c r="B4751" s="2">
        <v>8</v>
      </c>
    </row>
    <row r="4752" spans="1:2" x14ac:dyDescent="0.25">
      <c r="A4752" s="2" t="s">
        <v>9806</v>
      </c>
      <c r="B4752" s="2">
        <v>8.3000000000000007</v>
      </c>
    </row>
    <row r="4753" spans="1:2" x14ac:dyDescent="0.25">
      <c r="A4753" s="2" t="s">
        <v>13561</v>
      </c>
      <c r="B4753" s="2">
        <v>6.5</v>
      </c>
    </row>
    <row r="4754" spans="1:2" x14ac:dyDescent="0.25">
      <c r="A4754" s="2" t="s">
        <v>13565</v>
      </c>
      <c r="B4754" s="2">
        <v>7.1</v>
      </c>
    </row>
    <row r="4755" spans="1:2" x14ac:dyDescent="0.25">
      <c r="A4755" s="2" t="s">
        <v>7491</v>
      </c>
      <c r="B4755" s="2">
        <v>7.1</v>
      </c>
    </row>
    <row r="4756" spans="1:2" x14ac:dyDescent="0.25">
      <c r="A4756" s="2" t="s">
        <v>13573</v>
      </c>
      <c r="B4756" s="2">
        <v>4</v>
      </c>
    </row>
    <row r="4757" spans="1:2" x14ac:dyDescent="0.25">
      <c r="A4757" s="2" t="s">
        <v>13579</v>
      </c>
      <c r="B4757" s="2">
        <v>7.5</v>
      </c>
    </row>
    <row r="4758" spans="1:2" x14ac:dyDescent="0.25">
      <c r="A4758" s="2" t="s">
        <v>13584</v>
      </c>
      <c r="B4758" s="2">
        <v>7</v>
      </c>
    </row>
    <row r="4759" spans="1:2" x14ac:dyDescent="0.25">
      <c r="A4759" s="2" t="s">
        <v>13587</v>
      </c>
      <c r="B4759" s="2">
        <v>4</v>
      </c>
    </row>
    <row r="4760" spans="1:2" x14ac:dyDescent="0.25">
      <c r="A4760" s="2" t="s">
        <v>13592</v>
      </c>
      <c r="B4760" s="2">
        <v>6.7</v>
      </c>
    </row>
    <row r="4761" spans="1:2" x14ac:dyDescent="0.25">
      <c r="A4761" s="2" t="s">
        <v>5736</v>
      </c>
      <c r="B4761" s="2">
        <v>7.2</v>
      </c>
    </row>
    <row r="4762" spans="1:2" x14ac:dyDescent="0.25">
      <c r="A4762" s="2" t="s">
        <v>576</v>
      </c>
      <c r="B4762" s="2">
        <v>7</v>
      </c>
    </row>
    <row r="4763" spans="1:2" x14ac:dyDescent="0.25">
      <c r="A4763" s="2" t="s">
        <v>360</v>
      </c>
      <c r="B4763" s="2">
        <v>7.4</v>
      </c>
    </row>
    <row r="4764" spans="1:2" x14ac:dyDescent="0.25">
      <c r="A4764" s="2" t="s">
        <v>5176</v>
      </c>
      <c r="B4764" s="2">
        <v>8</v>
      </c>
    </row>
    <row r="4765" spans="1:2" x14ac:dyDescent="0.25">
      <c r="A4765" s="2" t="s">
        <v>13607</v>
      </c>
      <c r="B4765" s="2">
        <v>6.5</v>
      </c>
    </row>
    <row r="4766" spans="1:2" x14ac:dyDescent="0.25">
      <c r="A4766" s="2" t="s">
        <v>13613</v>
      </c>
      <c r="B4766" s="2">
        <v>7.2</v>
      </c>
    </row>
    <row r="4767" spans="1:2" x14ac:dyDescent="0.25">
      <c r="A4767" s="2" t="s">
        <v>13618</v>
      </c>
      <c r="B4767" s="2">
        <v>6.4</v>
      </c>
    </row>
    <row r="4768" spans="1:2" x14ac:dyDescent="0.25">
      <c r="A4768" s="2" t="s">
        <v>6337</v>
      </c>
      <c r="B4768" s="2">
        <v>6.5</v>
      </c>
    </row>
    <row r="4769" spans="1:2" x14ac:dyDescent="0.25">
      <c r="A4769" s="2" t="s">
        <v>1207</v>
      </c>
      <c r="B4769" s="2">
        <v>6.8</v>
      </c>
    </row>
    <row r="4770" spans="1:2" x14ac:dyDescent="0.25">
      <c r="A4770" s="2" t="s">
        <v>13629</v>
      </c>
      <c r="B4770" s="2">
        <v>6.9</v>
      </c>
    </row>
    <row r="4771" spans="1:2" x14ac:dyDescent="0.25">
      <c r="A4771" s="2" t="s">
        <v>13634</v>
      </c>
      <c r="B4771" s="2">
        <v>7.5</v>
      </c>
    </row>
    <row r="4772" spans="1:2" x14ac:dyDescent="0.25">
      <c r="A4772" s="2" t="s">
        <v>1005</v>
      </c>
      <c r="B4772" s="2">
        <v>7.1</v>
      </c>
    </row>
    <row r="4773" spans="1:2" x14ac:dyDescent="0.25">
      <c r="A4773" s="2" t="s">
        <v>13639</v>
      </c>
      <c r="B4773" s="2">
        <v>5.0999999999999996</v>
      </c>
    </row>
    <row r="4774" spans="1:2" x14ac:dyDescent="0.25">
      <c r="A4774" s="2" t="s">
        <v>7330</v>
      </c>
      <c r="B4774" s="2">
        <v>6.2</v>
      </c>
    </row>
    <row r="4775" spans="1:2" x14ac:dyDescent="0.25">
      <c r="A4775" s="2" t="s">
        <v>6432</v>
      </c>
      <c r="B4775" s="2">
        <v>3.9</v>
      </c>
    </row>
    <row r="4776" spans="1:2" x14ac:dyDescent="0.25">
      <c r="A4776" s="2" t="s">
        <v>8751</v>
      </c>
      <c r="B4776" s="2">
        <v>6</v>
      </c>
    </row>
    <row r="4777" spans="1:2" x14ac:dyDescent="0.25">
      <c r="A4777" s="2" t="s">
        <v>13651</v>
      </c>
      <c r="B4777" s="2">
        <v>6.8</v>
      </c>
    </row>
    <row r="4778" spans="1:2" x14ac:dyDescent="0.25">
      <c r="A4778" s="2" t="s">
        <v>13657</v>
      </c>
      <c r="B4778" s="2">
        <v>7.4</v>
      </c>
    </row>
    <row r="4779" spans="1:2" x14ac:dyDescent="0.25">
      <c r="A4779" s="2" t="s">
        <v>13662</v>
      </c>
      <c r="B4779" s="2">
        <v>8.1</v>
      </c>
    </row>
    <row r="4780" spans="1:2" x14ac:dyDescent="0.25">
      <c r="A4780" s="2" t="s">
        <v>13667</v>
      </c>
      <c r="B4780" s="2">
        <v>6.5</v>
      </c>
    </row>
    <row r="4781" spans="1:2" x14ac:dyDescent="0.25">
      <c r="A4781" s="2" t="s">
        <v>12739</v>
      </c>
      <c r="B4781" s="2">
        <v>8</v>
      </c>
    </row>
    <row r="4782" spans="1:2" x14ac:dyDescent="0.25">
      <c r="A4782" s="2" t="s">
        <v>13671</v>
      </c>
      <c r="B4782" s="2">
        <v>7.7</v>
      </c>
    </row>
    <row r="4783" spans="1:2" x14ac:dyDescent="0.25">
      <c r="A4783" s="2" t="s">
        <v>13676</v>
      </c>
      <c r="B4783" s="2">
        <v>7.2</v>
      </c>
    </row>
    <row r="4784" spans="1:2" x14ac:dyDescent="0.25">
      <c r="A4784" s="2" t="s">
        <v>13680</v>
      </c>
      <c r="B4784" s="2">
        <v>5.4</v>
      </c>
    </row>
    <row r="4785" spans="1:2" x14ac:dyDescent="0.25">
      <c r="A4785" s="2" t="s">
        <v>13686</v>
      </c>
      <c r="B4785" s="2">
        <v>6.7</v>
      </c>
    </row>
    <row r="4786" spans="1:2" x14ac:dyDescent="0.25">
      <c r="A4786" s="2" t="s">
        <v>13691</v>
      </c>
      <c r="B4786" s="2">
        <v>6.3</v>
      </c>
    </row>
    <row r="4787" spans="1:2" x14ac:dyDescent="0.25">
      <c r="A4787" s="2" t="s">
        <v>13695</v>
      </c>
      <c r="B4787" s="2">
        <v>8.1</v>
      </c>
    </row>
    <row r="4788" spans="1:2" x14ac:dyDescent="0.25">
      <c r="A4788" s="2" t="s">
        <v>13698</v>
      </c>
      <c r="B4788" s="2">
        <v>8.5</v>
      </c>
    </row>
    <row r="4789" spans="1:2" x14ac:dyDescent="0.25">
      <c r="A4789" s="2" t="s">
        <v>13703</v>
      </c>
      <c r="B4789" s="2">
        <v>7.7</v>
      </c>
    </row>
    <row r="4790" spans="1:2" x14ac:dyDescent="0.25">
      <c r="A4790" s="2" t="s">
        <v>3144</v>
      </c>
      <c r="B4790" s="2">
        <v>6.5</v>
      </c>
    </row>
    <row r="4791" spans="1:2" x14ac:dyDescent="0.25">
      <c r="A4791" s="2" t="s">
        <v>13710</v>
      </c>
      <c r="B4791" s="2">
        <v>8.6999999999999993</v>
      </c>
    </row>
    <row r="4792" spans="1:2" x14ac:dyDescent="0.25">
      <c r="A4792" s="2" t="s">
        <v>13715</v>
      </c>
      <c r="B4792" s="2">
        <v>6.5</v>
      </c>
    </row>
    <row r="4793" spans="1:2" x14ac:dyDescent="0.25">
      <c r="A4793" s="2" t="s">
        <v>12564</v>
      </c>
      <c r="B4793" s="2">
        <v>7</v>
      </c>
    </row>
    <row r="4794" spans="1:2" x14ac:dyDescent="0.25">
      <c r="A4794" s="2" t="s">
        <v>11506</v>
      </c>
      <c r="B4794" s="2">
        <v>5.8</v>
      </c>
    </row>
    <row r="4795" spans="1:2" x14ac:dyDescent="0.25">
      <c r="A4795" s="2" t="s">
        <v>13723</v>
      </c>
      <c r="B4795" s="2">
        <v>5.5</v>
      </c>
    </row>
    <row r="4796" spans="1:2" x14ac:dyDescent="0.25">
      <c r="A4796" s="2" t="s">
        <v>13725</v>
      </c>
      <c r="B4796" s="2">
        <v>7</v>
      </c>
    </row>
    <row r="4797" spans="1:2" x14ac:dyDescent="0.25">
      <c r="A4797" s="2" t="s">
        <v>1657</v>
      </c>
      <c r="B4797" s="2">
        <v>6.3</v>
      </c>
    </row>
    <row r="4798" spans="1:2" x14ac:dyDescent="0.25">
      <c r="A4798" s="2" t="s">
        <v>9327</v>
      </c>
      <c r="B4798" s="2">
        <v>7.9</v>
      </c>
    </row>
    <row r="4799" spans="1:2" x14ac:dyDescent="0.25">
      <c r="A4799" s="2" t="s">
        <v>13735</v>
      </c>
      <c r="B4799" s="2">
        <v>7.3</v>
      </c>
    </row>
    <row r="4800" spans="1:2" x14ac:dyDescent="0.25">
      <c r="A4800" s="2" t="s">
        <v>13740</v>
      </c>
      <c r="B4800" s="2">
        <v>7.4</v>
      </c>
    </row>
    <row r="4801" spans="1:2" x14ac:dyDescent="0.25">
      <c r="A4801" s="2" t="s">
        <v>13745</v>
      </c>
      <c r="B4801" s="2">
        <v>5.4</v>
      </c>
    </row>
    <row r="4802" spans="1:2" x14ac:dyDescent="0.25">
      <c r="A4802" s="2" t="s">
        <v>13750</v>
      </c>
      <c r="B4802" s="2">
        <v>7.1</v>
      </c>
    </row>
    <row r="4803" spans="1:2" x14ac:dyDescent="0.25">
      <c r="A4803" s="2" t="s">
        <v>4473</v>
      </c>
      <c r="B4803" s="2">
        <v>7.5</v>
      </c>
    </row>
    <row r="4804" spans="1:2" x14ac:dyDescent="0.25">
      <c r="A4804" s="2" t="s">
        <v>1255</v>
      </c>
      <c r="B4804" s="2">
        <v>8.4</v>
      </c>
    </row>
    <row r="4805" spans="1:2" x14ac:dyDescent="0.25">
      <c r="A4805" s="2" t="s">
        <v>13758</v>
      </c>
      <c r="B4805" s="2">
        <v>7</v>
      </c>
    </row>
    <row r="4806" spans="1:2" x14ac:dyDescent="0.25">
      <c r="A4806" s="2" t="s">
        <v>13764</v>
      </c>
      <c r="B4806" s="2">
        <v>5.3</v>
      </c>
    </row>
    <row r="4807" spans="1:2" x14ac:dyDescent="0.25">
      <c r="A4807" s="2" t="s">
        <v>13769</v>
      </c>
      <c r="B4807" s="2">
        <v>7.1</v>
      </c>
    </row>
    <row r="4808" spans="1:2" x14ac:dyDescent="0.25">
      <c r="A4808" s="2" t="s">
        <v>2401</v>
      </c>
      <c r="B4808" s="2">
        <v>7.5</v>
      </c>
    </row>
    <row r="4809" spans="1:2" x14ac:dyDescent="0.25">
      <c r="A4809" s="2" t="s">
        <v>8079</v>
      </c>
      <c r="B4809" s="2">
        <v>6.1</v>
      </c>
    </row>
    <row r="4810" spans="1:2" x14ac:dyDescent="0.25">
      <c r="A4810" s="2" t="s">
        <v>13777</v>
      </c>
      <c r="B4810" s="2">
        <v>7.2</v>
      </c>
    </row>
    <row r="4811" spans="1:2" x14ac:dyDescent="0.25">
      <c r="A4811" s="2" t="s">
        <v>9737</v>
      </c>
      <c r="B4811" s="2">
        <v>6.7</v>
      </c>
    </row>
    <row r="4812" spans="1:2" x14ac:dyDescent="0.25">
      <c r="A4812" s="2" t="s">
        <v>13784</v>
      </c>
      <c r="B4812" s="2">
        <v>6.7</v>
      </c>
    </row>
    <row r="4813" spans="1:2" x14ac:dyDescent="0.25">
      <c r="A4813" s="2" t="s">
        <v>5115</v>
      </c>
      <c r="B4813" s="2">
        <v>7</v>
      </c>
    </row>
    <row r="4814" spans="1:2" x14ac:dyDescent="0.25">
      <c r="A4814" s="2" t="s">
        <v>5115</v>
      </c>
      <c r="B4814" s="2">
        <v>7</v>
      </c>
    </row>
    <row r="4815" spans="1:2" x14ac:dyDescent="0.25">
      <c r="A4815" s="2" t="s">
        <v>1619</v>
      </c>
      <c r="B4815" s="2">
        <v>8</v>
      </c>
    </row>
    <row r="4816" spans="1:2" x14ac:dyDescent="0.25">
      <c r="A4816" s="2" t="s">
        <v>13394</v>
      </c>
      <c r="B4816" s="2">
        <v>7.4</v>
      </c>
    </row>
    <row r="4817" spans="1:2" x14ac:dyDescent="0.25">
      <c r="A4817" s="2" t="s">
        <v>2820</v>
      </c>
      <c r="B4817" s="2">
        <v>5.4</v>
      </c>
    </row>
    <row r="4818" spans="1:2" x14ac:dyDescent="0.25">
      <c r="A4818" s="2" t="s">
        <v>13795</v>
      </c>
      <c r="B4818" s="2">
        <v>5.7</v>
      </c>
    </row>
    <row r="4819" spans="1:2" x14ac:dyDescent="0.25">
      <c r="A4819" s="2" t="s">
        <v>10508</v>
      </c>
      <c r="B4819" s="2">
        <v>6.7</v>
      </c>
    </row>
    <row r="4820" spans="1:2" x14ac:dyDescent="0.25">
      <c r="A4820" s="2" t="s">
        <v>13801</v>
      </c>
      <c r="B4820" s="2">
        <v>4.2</v>
      </c>
    </row>
    <row r="4821" spans="1:2" x14ac:dyDescent="0.25">
      <c r="A4821" s="2" t="s">
        <v>3603</v>
      </c>
      <c r="B4821" s="2">
        <v>7.4</v>
      </c>
    </row>
    <row r="4822" spans="1:2" x14ac:dyDescent="0.25">
      <c r="A4822" s="2" t="s">
        <v>13809</v>
      </c>
      <c r="B4822" s="2">
        <v>4.8</v>
      </c>
    </row>
    <row r="4823" spans="1:2" x14ac:dyDescent="0.25">
      <c r="A4823" s="2" t="s">
        <v>10934</v>
      </c>
      <c r="B4823" s="2">
        <v>7</v>
      </c>
    </row>
    <row r="4824" spans="1:2" x14ac:dyDescent="0.25">
      <c r="A4824" s="2" t="s">
        <v>1097</v>
      </c>
      <c r="B4824" s="2">
        <v>7.3</v>
      </c>
    </row>
    <row r="4825" spans="1:2" x14ac:dyDescent="0.25">
      <c r="A4825" s="2" t="s">
        <v>13816</v>
      </c>
      <c r="B4825" s="2">
        <v>5.8</v>
      </c>
    </row>
    <row r="4826" spans="1:2" x14ac:dyDescent="0.25">
      <c r="A4826" s="2" t="s">
        <v>13821</v>
      </c>
      <c r="B4826" s="2">
        <v>7</v>
      </c>
    </row>
    <row r="4827" spans="1:2" x14ac:dyDescent="0.25">
      <c r="A4827" s="2" t="s">
        <v>13825</v>
      </c>
      <c r="B4827" s="2">
        <v>3.2</v>
      </c>
    </row>
    <row r="4828" spans="1:2" x14ac:dyDescent="0.25">
      <c r="A4828" s="2" t="s">
        <v>13830</v>
      </c>
      <c r="B4828" s="2">
        <v>6.8</v>
      </c>
    </row>
    <row r="4829" spans="1:2" x14ac:dyDescent="0.25">
      <c r="A4829" s="2" t="s">
        <v>13834</v>
      </c>
      <c r="B4829" s="2">
        <v>7.7</v>
      </c>
    </row>
    <row r="4830" spans="1:2" x14ac:dyDescent="0.25">
      <c r="A4830" s="2" t="s">
        <v>13839</v>
      </c>
      <c r="B4830" s="2">
        <v>5.6</v>
      </c>
    </row>
    <row r="4831" spans="1:2" x14ac:dyDescent="0.25">
      <c r="A4831" s="2" t="s">
        <v>13842</v>
      </c>
      <c r="B4831" s="2">
        <v>7.1</v>
      </c>
    </row>
    <row r="4832" spans="1:2" x14ac:dyDescent="0.25">
      <c r="A4832" s="2" t="s">
        <v>13846</v>
      </c>
      <c r="B4832" s="2">
        <v>3.6</v>
      </c>
    </row>
    <row r="4833" spans="1:2" x14ac:dyDescent="0.25">
      <c r="A4833" s="2" t="s">
        <v>13851</v>
      </c>
      <c r="B4833" s="2">
        <v>6.8</v>
      </c>
    </row>
    <row r="4834" spans="1:2" x14ac:dyDescent="0.25">
      <c r="A4834" s="2" t="s">
        <v>13855</v>
      </c>
      <c r="B4834" s="2">
        <v>7.6</v>
      </c>
    </row>
    <row r="4835" spans="1:2" x14ac:dyDescent="0.25">
      <c r="A4835" s="2" t="s">
        <v>7481</v>
      </c>
      <c r="B4835" s="2">
        <v>6.6</v>
      </c>
    </row>
    <row r="4836" spans="1:2" x14ac:dyDescent="0.25">
      <c r="A4836" s="2" t="s">
        <v>13860</v>
      </c>
      <c r="B4836" s="2">
        <v>8.3000000000000007</v>
      </c>
    </row>
    <row r="4837" spans="1:2" x14ac:dyDescent="0.25">
      <c r="A4837" s="2" t="s">
        <v>805</v>
      </c>
      <c r="B4837" s="2">
        <v>7.5</v>
      </c>
    </row>
    <row r="4838" spans="1:2" x14ac:dyDescent="0.25">
      <c r="A4838" s="2" t="s">
        <v>13867</v>
      </c>
      <c r="B4838" s="2">
        <v>5.4</v>
      </c>
    </row>
    <row r="4839" spans="1:2" x14ac:dyDescent="0.25">
      <c r="A4839" s="2" t="s">
        <v>13871</v>
      </c>
      <c r="B4839" s="2">
        <v>5.3</v>
      </c>
    </row>
    <row r="4840" spans="1:2" x14ac:dyDescent="0.25">
      <c r="A4840" s="2" t="s">
        <v>13875</v>
      </c>
      <c r="B4840" s="2">
        <v>4.5</v>
      </c>
    </row>
    <row r="4841" spans="1:2" x14ac:dyDescent="0.25">
      <c r="A4841" s="2" t="s">
        <v>8674</v>
      </c>
      <c r="B4841" s="2">
        <v>7.3</v>
      </c>
    </row>
    <row r="4842" spans="1:2" x14ac:dyDescent="0.25">
      <c r="A4842" s="2" t="s">
        <v>13885</v>
      </c>
      <c r="B4842" s="2">
        <v>5.6</v>
      </c>
    </row>
    <row r="4843" spans="1:2" x14ac:dyDescent="0.25">
      <c r="A4843" s="2" t="s">
        <v>13100</v>
      </c>
      <c r="B4843" s="2">
        <v>5.6</v>
      </c>
    </row>
    <row r="4844" spans="1:2" x14ac:dyDescent="0.25">
      <c r="A4844" s="2" t="s">
        <v>13890</v>
      </c>
      <c r="B4844" s="2">
        <v>4.0999999999999996</v>
      </c>
    </row>
    <row r="4845" spans="1:2" x14ac:dyDescent="0.25">
      <c r="A4845" s="2" t="s">
        <v>13895</v>
      </c>
      <c r="B4845" s="2">
        <v>6.8</v>
      </c>
    </row>
    <row r="4846" spans="1:2" x14ac:dyDescent="0.25">
      <c r="A4846" s="2" t="s">
        <v>13900</v>
      </c>
      <c r="B4846" s="2">
        <v>6.3</v>
      </c>
    </row>
    <row r="4847" spans="1:2" x14ac:dyDescent="0.25">
      <c r="A4847" s="2" t="s">
        <v>10127</v>
      </c>
      <c r="B4847" s="2">
        <v>5.8</v>
      </c>
    </row>
    <row r="4848" spans="1:2" x14ac:dyDescent="0.25">
      <c r="A4848" s="2" t="s">
        <v>10781</v>
      </c>
      <c r="B4848" s="2">
        <v>6.6</v>
      </c>
    </row>
    <row r="4849" spans="1:2" x14ac:dyDescent="0.25">
      <c r="A4849" s="2" t="s">
        <v>13909</v>
      </c>
      <c r="B4849" s="2">
        <v>6.7</v>
      </c>
    </row>
    <row r="4850" spans="1:2" x14ac:dyDescent="0.25">
      <c r="A4850" s="2" t="s">
        <v>13913</v>
      </c>
      <c r="B4850" s="2">
        <v>6.4</v>
      </c>
    </row>
    <row r="4851" spans="1:2" x14ac:dyDescent="0.25">
      <c r="A4851" s="2" t="s">
        <v>12608</v>
      </c>
      <c r="B4851" s="2">
        <v>6.3</v>
      </c>
    </row>
    <row r="4852" spans="1:2" x14ac:dyDescent="0.25">
      <c r="A4852" s="2" t="s">
        <v>13919</v>
      </c>
      <c r="B4852" s="2">
        <v>3.4</v>
      </c>
    </row>
    <row r="4853" spans="1:2" x14ac:dyDescent="0.25">
      <c r="A4853" s="2" t="s">
        <v>13924</v>
      </c>
      <c r="B4853" s="2">
        <v>7.3</v>
      </c>
    </row>
    <row r="4854" spans="1:2" x14ac:dyDescent="0.25">
      <c r="A4854" s="2" t="s">
        <v>13929</v>
      </c>
      <c r="B4854" s="2">
        <v>7.9</v>
      </c>
    </row>
    <row r="4855" spans="1:2" x14ac:dyDescent="0.25">
      <c r="A4855" s="2" t="s">
        <v>13932</v>
      </c>
      <c r="B4855" s="2">
        <v>6.1</v>
      </c>
    </row>
    <row r="4856" spans="1:2" x14ac:dyDescent="0.25">
      <c r="A4856" s="2" t="s">
        <v>13936</v>
      </c>
      <c r="B4856" s="2">
        <v>7.4</v>
      </c>
    </row>
    <row r="4857" spans="1:2" x14ac:dyDescent="0.25">
      <c r="A4857" s="2" t="s">
        <v>13941</v>
      </c>
      <c r="B4857" s="2">
        <v>6.6</v>
      </c>
    </row>
    <row r="4858" spans="1:2" x14ac:dyDescent="0.25">
      <c r="A4858" s="2" t="s">
        <v>2804</v>
      </c>
      <c r="B4858" s="2">
        <v>5.5</v>
      </c>
    </row>
    <row r="4859" spans="1:2" x14ac:dyDescent="0.25">
      <c r="A4859" s="2" t="s">
        <v>3336</v>
      </c>
      <c r="B4859" s="2">
        <v>7.5</v>
      </c>
    </row>
    <row r="4860" spans="1:2" x14ac:dyDescent="0.25">
      <c r="A4860" s="2" t="s">
        <v>13950</v>
      </c>
      <c r="B4860" s="2">
        <v>7.6</v>
      </c>
    </row>
    <row r="4861" spans="1:2" x14ac:dyDescent="0.25">
      <c r="A4861" s="2" t="s">
        <v>13954</v>
      </c>
      <c r="B4861" s="2">
        <v>5</v>
      </c>
    </row>
    <row r="4862" spans="1:2" x14ac:dyDescent="0.25">
      <c r="A4862" s="2" t="s">
        <v>13958</v>
      </c>
      <c r="B4862" s="2">
        <v>3.2</v>
      </c>
    </row>
    <row r="4863" spans="1:2" x14ac:dyDescent="0.25">
      <c r="A4863" s="2" t="s">
        <v>336</v>
      </c>
      <c r="B4863" s="2">
        <v>8.1999999999999993</v>
      </c>
    </row>
    <row r="4864" spans="1:2" x14ac:dyDescent="0.25">
      <c r="A4864" s="2" t="s">
        <v>13963</v>
      </c>
      <c r="B4864" s="2">
        <v>3.7</v>
      </c>
    </row>
    <row r="4865" spans="1:2" x14ac:dyDescent="0.25">
      <c r="A4865" s="2" t="s">
        <v>13968</v>
      </c>
      <c r="B4865" s="2">
        <v>6.3</v>
      </c>
    </row>
    <row r="4866" spans="1:2" x14ac:dyDescent="0.25">
      <c r="A4866" s="2" t="s">
        <v>13971</v>
      </c>
      <c r="B4866" s="2">
        <v>4.0999999999999996</v>
      </c>
    </row>
    <row r="4867" spans="1:2" x14ac:dyDescent="0.25">
      <c r="A4867" s="2" t="s">
        <v>13976</v>
      </c>
      <c r="B4867" s="2">
        <v>6.9</v>
      </c>
    </row>
    <row r="4868" spans="1:2" x14ac:dyDescent="0.25">
      <c r="A4868" s="2" t="s">
        <v>13980</v>
      </c>
      <c r="B4868" s="2">
        <v>5.4</v>
      </c>
    </row>
    <row r="4869" spans="1:2" x14ac:dyDescent="0.25">
      <c r="A4869" s="2" t="s">
        <v>12879</v>
      </c>
      <c r="B4869" s="2">
        <v>6.5</v>
      </c>
    </row>
    <row r="4870" spans="1:2" x14ac:dyDescent="0.25">
      <c r="A4870" s="2" t="s">
        <v>4330</v>
      </c>
      <c r="B4870" s="2">
        <v>7.8</v>
      </c>
    </row>
    <row r="4871" spans="1:2" x14ac:dyDescent="0.25">
      <c r="A4871" s="2" t="s">
        <v>13989</v>
      </c>
      <c r="B4871" s="2">
        <v>6.7</v>
      </c>
    </row>
    <row r="4872" spans="1:2" x14ac:dyDescent="0.25">
      <c r="A4872" s="2" t="s">
        <v>13976</v>
      </c>
      <c r="B4872" s="2">
        <v>6.4</v>
      </c>
    </row>
    <row r="4873" spans="1:2" x14ac:dyDescent="0.25">
      <c r="A4873" s="2" t="s">
        <v>5990</v>
      </c>
      <c r="B4873" s="2">
        <v>7.3</v>
      </c>
    </row>
    <row r="4874" spans="1:2" x14ac:dyDescent="0.25">
      <c r="A4874" s="2" t="s">
        <v>350</v>
      </c>
      <c r="B4874" s="2">
        <v>5.7</v>
      </c>
    </row>
    <row r="4875" spans="1:2" x14ac:dyDescent="0.25">
      <c r="A4875" s="2" t="s">
        <v>13997</v>
      </c>
      <c r="B4875" s="2">
        <v>7</v>
      </c>
    </row>
    <row r="4876" spans="1:2" x14ac:dyDescent="0.25">
      <c r="A4876" s="2" t="s">
        <v>2762</v>
      </c>
      <c r="B4876" s="2">
        <v>6.3</v>
      </c>
    </row>
    <row r="4877" spans="1:2" x14ac:dyDescent="0.25">
      <c r="A4877" s="2" t="s">
        <v>5457</v>
      </c>
      <c r="B4877" s="2">
        <v>7.1</v>
      </c>
    </row>
    <row r="4878" spans="1:2" x14ac:dyDescent="0.25">
      <c r="A4878" s="2" t="s">
        <v>14005</v>
      </c>
      <c r="B4878" s="2">
        <v>4.8</v>
      </c>
    </row>
    <row r="4879" spans="1:2" x14ac:dyDescent="0.25">
      <c r="A4879" s="2" t="s">
        <v>13958</v>
      </c>
      <c r="B4879" s="2">
        <v>3.3</v>
      </c>
    </row>
    <row r="4880" spans="1:2" x14ac:dyDescent="0.25">
      <c r="A4880" s="2" t="s">
        <v>10508</v>
      </c>
      <c r="B4880" s="2">
        <v>6.9</v>
      </c>
    </row>
    <row r="4881" spans="1:2" x14ac:dyDescent="0.25">
      <c r="A4881" s="2" t="s">
        <v>14016</v>
      </c>
      <c r="B4881" s="2">
        <v>4.5999999999999996</v>
      </c>
    </row>
    <row r="4882" spans="1:2" x14ac:dyDescent="0.25">
      <c r="A4882" s="2" t="s">
        <v>8751</v>
      </c>
      <c r="B4882" s="2">
        <v>6.6</v>
      </c>
    </row>
    <row r="4883" spans="1:2" x14ac:dyDescent="0.25">
      <c r="A4883" s="2" t="s">
        <v>14022</v>
      </c>
      <c r="B4883" s="2">
        <v>7.4</v>
      </c>
    </row>
    <row r="4884" spans="1:2" x14ac:dyDescent="0.25">
      <c r="A4884" s="2" t="s">
        <v>14029</v>
      </c>
      <c r="B4884" s="2">
        <v>6.2</v>
      </c>
    </row>
    <row r="4885" spans="1:2" x14ac:dyDescent="0.25">
      <c r="A4885" s="2" t="s">
        <v>14032</v>
      </c>
      <c r="B4885" s="2">
        <v>4</v>
      </c>
    </row>
    <row r="4886" spans="1:2" x14ac:dyDescent="0.25">
      <c r="A4886" s="2" t="s">
        <v>7998</v>
      </c>
      <c r="B4886" s="2">
        <v>6.1</v>
      </c>
    </row>
    <row r="4887" spans="1:2" x14ac:dyDescent="0.25">
      <c r="A4887" s="2" t="s">
        <v>8014</v>
      </c>
      <c r="B4887" s="2">
        <v>6.9</v>
      </c>
    </row>
    <row r="4888" spans="1:2" x14ac:dyDescent="0.25">
      <c r="A4888" s="2" t="s">
        <v>14042</v>
      </c>
      <c r="B4888" s="2">
        <v>7.5</v>
      </c>
    </row>
    <row r="4889" spans="1:2" x14ac:dyDescent="0.25">
      <c r="A4889" s="2" t="s">
        <v>14047</v>
      </c>
      <c r="B4889" s="2">
        <v>6.7</v>
      </c>
    </row>
    <row r="4890" spans="1:2" x14ac:dyDescent="0.25">
      <c r="A4890" s="2" t="s">
        <v>14052</v>
      </c>
      <c r="B4890" s="2">
        <v>7.4</v>
      </c>
    </row>
    <row r="4891" spans="1:2" x14ac:dyDescent="0.25">
      <c r="A4891" s="2" t="s">
        <v>14057</v>
      </c>
      <c r="B4891" s="2">
        <v>6.1</v>
      </c>
    </row>
    <row r="4892" spans="1:2" x14ac:dyDescent="0.25">
      <c r="A4892" s="2" t="s">
        <v>14062</v>
      </c>
      <c r="B4892" s="2">
        <v>5.4</v>
      </c>
    </row>
    <row r="4893" spans="1:2" x14ac:dyDescent="0.25">
      <c r="A4893" s="2" t="s">
        <v>14067</v>
      </c>
      <c r="B4893" s="2">
        <v>6.4</v>
      </c>
    </row>
    <row r="4894" spans="1:2" x14ac:dyDescent="0.25">
      <c r="A4894" s="2" t="s">
        <v>14070</v>
      </c>
      <c r="B4894" s="2">
        <v>7</v>
      </c>
    </row>
    <row r="4895" spans="1:2" x14ac:dyDescent="0.25">
      <c r="A4895" s="2" t="s">
        <v>14074</v>
      </c>
      <c r="B4895" s="2">
        <v>6.3</v>
      </c>
    </row>
    <row r="4896" spans="1:2" x14ac:dyDescent="0.25">
      <c r="A4896" s="2" t="s">
        <v>3047</v>
      </c>
      <c r="B4896" s="2">
        <v>6.9</v>
      </c>
    </row>
    <row r="4897" spans="1:2" x14ac:dyDescent="0.25">
      <c r="A4897" s="2" t="s">
        <v>14084</v>
      </c>
      <c r="B4897" s="2">
        <v>7.8</v>
      </c>
    </row>
    <row r="4898" spans="1:2" x14ac:dyDescent="0.25">
      <c r="A4898" s="2" t="s">
        <v>10781</v>
      </c>
      <c r="B4898" s="2">
        <v>6.4</v>
      </c>
    </row>
    <row r="4899" spans="1:2" x14ac:dyDescent="0.25">
      <c r="A4899" s="2" t="s">
        <v>14093</v>
      </c>
      <c r="B4899" s="2">
        <v>7.7</v>
      </c>
    </row>
    <row r="4900" spans="1:2" x14ac:dyDescent="0.25">
      <c r="A4900" s="2" t="s">
        <v>14096</v>
      </c>
      <c r="B4900" s="2">
        <v>6.3</v>
      </c>
    </row>
    <row r="4901" spans="1:2" x14ac:dyDescent="0.25">
      <c r="A4901" s="2" t="s">
        <v>14101</v>
      </c>
      <c r="B4901" s="2">
        <v>6.3</v>
      </c>
    </row>
    <row r="4902" spans="1:2" x14ac:dyDescent="0.25">
      <c r="A4902" s="2" t="s">
        <v>11529</v>
      </c>
      <c r="B4902" s="2">
        <v>6.6</v>
      </c>
    </row>
  </sheetData>
  <conditionalFormatting sqref="J3:K13">
    <cfRule type="top10" dxfId="0" priority="1" rank="10"/>
  </conditionalFormatting>
  <pageMargins left="0.7" right="0.7" top="0.75" bottom="0.75" header="0.3" footer="0.3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6F90-B623-4B6D-A879-3A917E03958F}">
  <dimension ref="A1:I4901"/>
  <sheetViews>
    <sheetView tabSelected="1" topLeftCell="B10" workbookViewId="0">
      <selection activeCell="K20" sqref="K20"/>
    </sheetView>
  </sheetViews>
  <sheetFormatPr defaultRowHeight="15" x14ac:dyDescent="0.25"/>
  <cols>
    <col min="1" max="1" width="79.7109375" bestFit="1" customWidth="1"/>
    <col min="2" max="3" width="10" bestFit="1" customWidth="1"/>
    <col min="4" max="4" width="14.85546875" customWidth="1"/>
    <col min="5" max="5" width="22" bestFit="1" customWidth="1"/>
    <col min="6" max="6" width="41.7109375" bestFit="1" customWidth="1"/>
    <col min="7" max="8" width="10" bestFit="1" customWidth="1"/>
    <col min="9" max="9" width="12.7109375" bestFit="1" customWidth="1"/>
  </cols>
  <sheetData>
    <row r="1" spans="1:9" ht="15.75" thickBot="1" x14ac:dyDescent="0.3">
      <c r="A1" s="1" t="s">
        <v>10</v>
      </c>
      <c r="B1" s="1" t="s">
        <v>7</v>
      </c>
      <c r="C1" s="1" t="s">
        <v>18</v>
      </c>
      <c r="D1" s="19" t="s">
        <v>14138</v>
      </c>
      <c r="F1" s="16" t="s">
        <v>10</v>
      </c>
      <c r="G1" s="16" t="s">
        <v>7</v>
      </c>
      <c r="H1" s="16" t="s">
        <v>18</v>
      </c>
      <c r="I1" s="16" t="s">
        <v>14138</v>
      </c>
    </row>
    <row r="2" spans="1:9" x14ac:dyDescent="0.25">
      <c r="A2" s="17" t="s">
        <v>110</v>
      </c>
      <c r="B2" s="17">
        <v>623279547</v>
      </c>
      <c r="C2" s="17">
        <v>0</v>
      </c>
      <c r="D2">
        <f>B2-C2</f>
        <v>623279547</v>
      </c>
      <c r="F2" s="14" t="s">
        <v>110</v>
      </c>
      <c r="G2" s="14">
        <v>623279547</v>
      </c>
      <c r="H2" s="14">
        <v>0</v>
      </c>
      <c r="I2" s="14">
        <f>G2-H2</f>
        <v>623279547</v>
      </c>
    </row>
    <row r="3" spans="1:9" x14ac:dyDescent="0.25">
      <c r="A3" s="17" t="s">
        <v>28</v>
      </c>
      <c r="B3" s="17">
        <v>760505847</v>
      </c>
      <c r="C3" s="17">
        <v>237000000</v>
      </c>
      <c r="D3">
        <f>B3-C3</f>
        <v>523505847</v>
      </c>
      <c r="F3" s="15" t="s">
        <v>28</v>
      </c>
      <c r="G3" s="15">
        <v>760505847</v>
      </c>
      <c r="H3" s="15">
        <v>237000000</v>
      </c>
      <c r="I3" s="15">
        <f>G3-H3</f>
        <v>523505847</v>
      </c>
    </row>
    <row r="4" spans="1:9" x14ac:dyDescent="0.25">
      <c r="A4" s="17" t="s">
        <v>168</v>
      </c>
      <c r="B4" s="17">
        <v>652177271</v>
      </c>
      <c r="C4" s="17">
        <v>150000000</v>
      </c>
      <c r="D4">
        <f>B4-C4</f>
        <v>502177271</v>
      </c>
      <c r="F4" s="15" t="s">
        <v>168</v>
      </c>
      <c r="G4" s="15">
        <v>652177271</v>
      </c>
      <c r="H4" s="15">
        <v>150000000</v>
      </c>
      <c r="I4" s="15">
        <f>G4-H4</f>
        <v>502177271</v>
      </c>
    </row>
    <row r="5" spans="1:9" x14ac:dyDescent="0.25">
      <c r="A5" s="17" t="s">
        <v>956</v>
      </c>
      <c r="B5" s="17">
        <v>474544677</v>
      </c>
      <c r="C5" s="17">
        <v>0</v>
      </c>
      <c r="D5">
        <f>B5-C5</f>
        <v>474544677</v>
      </c>
      <c r="F5" s="14" t="s">
        <v>956</v>
      </c>
      <c r="G5" s="14">
        <v>474544677</v>
      </c>
      <c r="H5" s="14">
        <v>0</v>
      </c>
      <c r="I5" s="14">
        <f>G5-H5</f>
        <v>474544677</v>
      </c>
    </row>
    <row r="6" spans="1:9" x14ac:dyDescent="0.25">
      <c r="A6" s="17" t="s">
        <v>8383</v>
      </c>
      <c r="B6" s="17">
        <v>460935665</v>
      </c>
      <c r="C6" s="17">
        <v>0</v>
      </c>
      <c r="D6">
        <f>B6-C6</f>
        <v>460935665</v>
      </c>
      <c r="F6" s="15" t="s">
        <v>8383</v>
      </c>
      <c r="G6" s="15">
        <v>460935665</v>
      </c>
      <c r="H6" s="15">
        <v>0</v>
      </c>
      <c r="I6" s="15">
        <f>G6-H6</f>
        <v>460935665</v>
      </c>
    </row>
    <row r="7" spans="1:9" x14ac:dyDescent="0.25">
      <c r="A7" s="17" t="s">
        <v>154</v>
      </c>
      <c r="B7" s="17">
        <v>658672302</v>
      </c>
      <c r="C7" s="17">
        <v>200000000</v>
      </c>
      <c r="D7">
        <f>B7-C7</f>
        <v>458672302</v>
      </c>
      <c r="F7" s="14" t="s">
        <v>154</v>
      </c>
      <c r="G7" s="14">
        <v>658672302</v>
      </c>
      <c r="H7" s="14">
        <v>200000000</v>
      </c>
      <c r="I7" s="14">
        <f>G7-H7</f>
        <v>458672302</v>
      </c>
    </row>
    <row r="8" spans="1:9" x14ac:dyDescent="0.25">
      <c r="A8" s="17" t="s">
        <v>2100</v>
      </c>
      <c r="B8" s="17">
        <v>436471036</v>
      </c>
      <c r="C8" s="17">
        <v>0</v>
      </c>
      <c r="D8">
        <f>B8-C8</f>
        <v>436471036</v>
      </c>
      <c r="F8" s="15" t="s">
        <v>2100</v>
      </c>
      <c r="G8" s="15">
        <v>436471036</v>
      </c>
      <c r="H8" s="15">
        <v>0</v>
      </c>
      <c r="I8" s="15">
        <f>G8-H8</f>
        <v>436471036</v>
      </c>
    </row>
    <row r="9" spans="1:9" x14ac:dyDescent="0.25">
      <c r="A9" s="17" t="s">
        <v>8522</v>
      </c>
      <c r="B9" s="17">
        <v>434949459</v>
      </c>
      <c r="C9" s="17">
        <v>0</v>
      </c>
      <c r="D9">
        <f>B9-C9</f>
        <v>434949459</v>
      </c>
      <c r="F9" s="14" t="s">
        <v>8522</v>
      </c>
      <c r="G9" s="14">
        <v>434949459</v>
      </c>
      <c r="H9" s="14">
        <v>0</v>
      </c>
      <c r="I9" s="14">
        <f>G9-H9</f>
        <v>434949459</v>
      </c>
    </row>
    <row r="10" spans="1:9" x14ac:dyDescent="0.25">
      <c r="A10" s="17" t="s">
        <v>1877</v>
      </c>
      <c r="B10" s="17">
        <v>422783777</v>
      </c>
      <c r="C10" s="17">
        <v>0</v>
      </c>
      <c r="D10">
        <f>B10-C10</f>
        <v>422783777</v>
      </c>
      <c r="F10" s="15" t="s">
        <v>1877</v>
      </c>
      <c r="G10" s="15">
        <v>422783777</v>
      </c>
      <c r="H10" s="15">
        <v>0</v>
      </c>
      <c r="I10" s="15">
        <f>G10-H10</f>
        <v>422783777</v>
      </c>
    </row>
    <row r="11" spans="1:9" x14ac:dyDescent="0.25">
      <c r="A11" s="17" t="s">
        <v>1644</v>
      </c>
      <c r="B11" s="17">
        <v>407999255</v>
      </c>
      <c r="C11" s="17">
        <v>0</v>
      </c>
      <c r="D11">
        <f>B11-C11</f>
        <v>407999255</v>
      </c>
    </row>
    <row r="12" spans="1:9" x14ac:dyDescent="0.25">
      <c r="A12" s="17" t="s">
        <v>110</v>
      </c>
      <c r="B12" s="17">
        <v>623279547</v>
      </c>
      <c r="C12" s="17">
        <v>220000000</v>
      </c>
      <c r="D12">
        <f>B12-C12</f>
        <v>403279547</v>
      </c>
    </row>
    <row r="13" spans="1:9" x14ac:dyDescent="0.25">
      <c r="A13" s="17" t="s">
        <v>1313</v>
      </c>
      <c r="B13" s="17">
        <v>380838870</v>
      </c>
      <c r="C13" s="17">
        <v>0</v>
      </c>
      <c r="D13">
        <f>B13-C13</f>
        <v>380838870</v>
      </c>
    </row>
    <row r="14" spans="1:9" x14ac:dyDescent="0.25">
      <c r="A14" s="17" t="s">
        <v>948</v>
      </c>
      <c r="B14" s="17">
        <v>380262555</v>
      </c>
      <c r="C14" s="17">
        <v>0</v>
      </c>
      <c r="D14">
        <f>B14-C14</f>
        <v>380262555</v>
      </c>
    </row>
    <row r="15" spans="1:9" x14ac:dyDescent="0.25">
      <c r="A15" s="17" t="s">
        <v>1314</v>
      </c>
      <c r="B15" s="17">
        <v>377019252</v>
      </c>
      <c r="C15" s="17">
        <v>0</v>
      </c>
      <c r="D15">
        <f>B15-C15</f>
        <v>377019252</v>
      </c>
    </row>
    <row r="16" spans="1:9" x14ac:dyDescent="0.25">
      <c r="A16" s="17" t="s">
        <v>1912</v>
      </c>
      <c r="B16" s="17">
        <v>368049635</v>
      </c>
      <c r="C16" s="17">
        <v>0</v>
      </c>
      <c r="D16">
        <f>B16-C16</f>
        <v>368049635</v>
      </c>
    </row>
    <row r="17" spans="1:4" x14ac:dyDescent="0.25">
      <c r="A17" s="17" t="s">
        <v>2779</v>
      </c>
      <c r="B17" s="17">
        <v>363024263</v>
      </c>
      <c r="C17" s="17">
        <v>0</v>
      </c>
      <c r="D17">
        <f>B17-C17</f>
        <v>363024263</v>
      </c>
    </row>
    <row r="18" spans="1:4" x14ac:dyDescent="0.25">
      <c r="A18" s="17" t="s">
        <v>380</v>
      </c>
      <c r="B18" s="17">
        <v>362645141</v>
      </c>
      <c r="C18" s="17">
        <v>0</v>
      </c>
      <c r="D18">
        <f>B18-C18</f>
        <v>362645141</v>
      </c>
    </row>
    <row r="19" spans="1:4" x14ac:dyDescent="0.25">
      <c r="A19" s="17" t="s">
        <v>2435</v>
      </c>
      <c r="B19" s="17">
        <v>356784000</v>
      </c>
      <c r="C19" s="17">
        <v>0</v>
      </c>
      <c r="D19">
        <f>B19-C19</f>
        <v>356784000</v>
      </c>
    </row>
    <row r="20" spans="1:4" x14ac:dyDescent="0.25">
      <c r="A20" s="17" t="s">
        <v>2787</v>
      </c>
      <c r="B20" s="17">
        <v>350123553</v>
      </c>
      <c r="C20" s="17">
        <v>0</v>
      </c>
      <c r="D20">
        <f>B20-C20</f>
        <v>350123553</v>
      </c>
    </row>
    <row r="21" spans="1:4" x14ac:dyDescent="0.25">
      <c r="A21" s="17" t="s">
        <v>322</v>
      </c>
      <c r="B21" s="17">
        <v>533316061</v>
      </c>
      <c r="C21" s="17">
        <v>185000000</v>
      </c>
      <c r="D21">
        <f>B21-C21</f>
        <v>348316061</v>
      </c>
    </row>
    <row r="22" spans="1:4" x14ac:dyDescent="0.25">
      <c r="A22" s="17" t="s">
        <v>1316</v>
      </c>
      <c r="B22" s="17">
        <v>340478898</v>
      </c>
      <c r="C22" s="17">
        <v>0</v>
      </c>
      <c r="D22">
        <f>B22-C22</f>
        <v>340478898</v>
      </c>
    </row>
    <row r="23" spans="1:4" x14ac:dyDescent="0.25">
      <c r="A23" s="17" t="s">
        <v>843</v>
      </c>
      <c r="B23" s="17">
        <v>337103873</v>
      </c>
      <c r="C23" s="17">
        <v>0</v>
      </c>
      <c r="D23">
        <f>B23-C23</f>
        <v>337103873</v>
      </c>
    </row>
    <row r="24" spans="1:4" x14ac:dyDescent="0.25">
      <c r="A24" s="17" t="s">
        <v>62</v>
      </c>
      <c r="B24" s="17">
        <v>336530303</v>
      </c>
      <c r="C24" s="17">
        <v>0</v>
      </c>
      <c r="D24">
        <f>B24-C24</f>
        <v>336530303</v>
      </c>
    </row>
    <row r="25" spans="1:4" x14ac:dyDescent="0.25">
      <c r="A25" s="17" t="s">
        <v>2034</v>
      </c>
      <c r="B25" s="17">
        <v>336029560</v>
      </c>
      <c r="C25" s="17">
        <v>0</v>
      </c>
      <c r="D25">
        <f>B25-C25</f>
        <v>336029560</v>
      </c>
    </row>
    <row r="26" spans="1:4" x14ac:dyDescent="0.25">
      <c r="A26" s="17" t="s">
        <v>180</v>
      </c>
      <c r="B26" s="17">
        <v>334185206</v>
      </c>
      <c r="C26" s="17">
        <v>0</v>
      </c>
      <c r="D26">
        <f>B26-C26</f>
        <v>334185206</v>
      </c>
    </row>
    <row r="27" spans="1:4" x14ac:dyDescent="0.25">
      <c r="A27" s="17" t="s">
        <v>2854</v>
      </c>
      <c r="B27" s="17">
        <v>329691196</v>
      </c>
      <c r="C27" s="17">
        <v>0</v>
      </c>
      <c r="D27">
        <f>B27-C27</f>
        <v>329691196</v>
      </c>
    </row>
    <row r="28" spans="1:4" x14ac:dyDescent="0.25">
      <c r="A28" s="17" t="s">
        <v>1905</v>
      </c>
      <c r="B28" s="17">
        <v>323505540</v>
      </c>
      <c r="C28" s="17">
        <v>0</v>
      </c>
      <c r="D28">
        <f>B28-C28</f>
        <v>323505540</v>
      </c>
    </row>
    <row r="29" spans="1:4" x14ac:dyDescent="0.25">
      <c r="A29" s="17" t="s">
        <v>1065</v>
      </c>
      <c r="B29" s="17">
        <v>313837577</v>
      </c>
      <c r="C29" s="17">
        <v>0</v>
      </c>
      <c r="D29">
        <f>B29-C29</f>
        <v>313837577</v>
      </c>
    </row>
    <row r="30" spans="1:4" x14ac:dyDescent="0.25">
      <c r="A30" s="17" t="s">
        <v>950</v>
      </c>
      <c r="B30" s="17">
        <v>310675583</v>
      </c>
      <c r="C30" s="17">
        <v>0</v>
      </c>
      <c r="D30">
        <f>B30-C30</f>
        <v>310675583</v>
      </c>
    </row>
    <row r="31" spans="1:4" x14ac:dyDescent="0.25">
      <c r="A31" s="17" t="s">
        <v>4745</v>
      </c>
      <c r="B31" s="17">
        <v>309125409</v>
      </c>
      <c r="C31" s="17">
        <v>0</v>
      </c>
      <c r="D31">
        <f>B31-C31</f>
        <v>309125409</v>
      </c>
    </row>
    <row r="32" spans="1:4" x14ac:dyDescent="0.25">
      <c r="A32" s="17" t="s">
        <v>1913</v>
      </c>
      <c r="B32" s="17">
        <v>306124059</v>
      </c>
      <c r="C32" s="17">
        <v>0</v>
      </c>
      <c r="D32">
        <f>B32-C32</f>
        <v>306124059</v>
      </c>
    </row>
    <row r="33" spans="1:4" x14ac:dyDescent="0.25">
      <c r="A33" s="17" t="s">
        <v>841</v>
      </c>
      <c r="B33" s="17">
        <v>305388685</v>
      </c>
      <c r="C33" s="17">
        <v>0</v>
      </c>
      <c r="D33">
        <f>B33-C33</f>
        <v>305388685</v>
      </c>
    </row>
    <row r="34" spans="1:4" x14ac:dyDescent="0.25">
      <c r="A34" s="17" t="s">
        <v>172</v>
      </c>
      <c r="B34" s="17">
        <v>304360277</v>
      </c>
      <c r="C34" s="17">
        <v>0</v>
      </c>
      <c r="D34">
        <f>B34-C34</f>
        <v>304360277</v>
      </c>
    </row>
    <row r="35" spans="1:4" x14ac:dyDescent="0.25">
      <c r="A35" s="17" t="s">
        <v>2249</v>
      </c>
      <c r="B35" s="17">
        <v>300523113</v>
      </c>
      <c r="C35" s="17">
        <v>0</v>
      </c>
      <c r="D35">
        <f>B35-C35</f>
        <v>300523113</v>
      </c>
    </row>
    <row r="36" spans="1:4" x14ac:dyDescent="0.25">
      <c r="A36" s="17" t="s">
        <v>3101</v>
      </c>
      <c r="B36" s="17">
        <v>296623634</v>
      </c>
      <c r="C36" s="17">
        <v>0</v>
      </c>
      <c r="D36">
        <f>B36-C36</f>
        <v>296623634</v>
      </c>
    </row>
    <row r="37" spans="1:4" x14ac:dyDescent="0.25">
      <c r="A37" s="17" t="s">
        <v>784</v>
      </c>
      <c r="B37" s="17">
        <v>424645577</v>
      </c>
      <c r="C37" s="17">
        <v>130000000</v>
      </c>
      <c r="D37">
        <f>B37-C37</f>
        <v>294645577</v>
      </c>
    </row>
    <row r="38" spans="1:4" x14ac:dyDescent="0.25">
      <c r="A38" s="17" t="s">
        <v>3805</v>
      </c>
      <c r="B38" s="17">
        <v>293501675</v>
      </c>
      <c r="C38" s="17">
        <v>0</v>
      </c>
      <c r="D38">
        <f>B38-C38</f>
        <v>293501675</v>
      </c>
    </row>
    <row r="39" spans="1:4" x14ac:dyDescent="0.25">
      <c r="A39" s="17" t="s">
        <v>6032</v>
      </c>
      <c r="B39" s="17">
        <v>290158751</v>
      </c>
      <c r="C39" s="17">
        <v>0</v>
      </c>
      <c r="D39">
        <f>B39-C39</f>
        <v>290158751</v>
      </c>
    </row>
    <row r="40" spans="1:4" x14ac:dyDescent="0.25">
      <c r="A40" s="17" t="s">
        <v>951</v>
      </c>
      <c r="B40" s="17">
        <v>289907418</v>
      </c>
      <c r="C40" s="17">
        <v>0</v>
      </c>
      <c r="D40">
        <f>B40-C40</f>
        <v>289907418</v>
      </c>
    </row>
    <row r="41" spans="1:4" x14ac:dyDescent="0.25">
      <c r="A41" s="17" t="s">
        <v>7390</v>
      </c>
      <c r="B41" s="17">
        <v>285761243</v>
      </c>
      <c r="C41" s="17">
        <v>0</v>
      </c>
      <c r="D41">
        <f>B41-C41</f>
        <v>285761243</v>
      </c>
    </row>
    <row r="42" spans="1:4" x14ac:dyDescent="0.25">
      <c r="A42" s="17" t="s">
        <v>2476</v>
      </c>
      <c r="B42" s="17">
        <v>279167575</v>
      </c>
      <c r="C42" s="17">
        <v>0</v>
      </c>
      <c r="D42">
        <f>B42-C42</f>
        <v>279167575</v>
      </c>
    </row>
    <row r="43" spans="1:4" x14ac:dyDescent="0.25">
      <c r="A43" s="17" t="s">
        <v>4383</v>
      </c>
      <c r="B43" s="17">
        <v>277313371</v>
      </c>
      <c r="C43" s="17">
        <v>0</v>
      </c>
      <c r="D43">
        <f>B43-C43</f>
        <v>277313371</v>
      </c>
    </row>
    <row r="44" spans="1:4" x14ac:dyDescent="0.25">
      <c r="A44" s="17" t="s">
        <v>980</v>
      </c>
      <c r="B44" s="17">
        <v>274084951</v>
      </c>
      <c r="C44" s="17">
        <v>0</v>
      </c>
      <c r="D44">
        <f>B44-C44</f>
        <v>274084951</v>
      </c>
    </row>
    <row r="45" spans="1:4" x14ac:dyDescent="0.25">
      <c r="A45" s="17" t="s">
        <v>3103</v>
      </c>
      <c r="B45" s="17">
        <v>267652016</v>
      </c>
      <c r="C45" s="17">
        <v>0</v>
      </c>
      <c r="D45">
        <f>B45-C45</f>
        <v>267652016</v>
      </c>
    </row>
    <row r="46" spans="1:4" x14ac:dyDescent="0.25">
      <c r="A46" s="17" t="s">
        <v>699</v>
      </c>
      <c r="B46" s="17">
        <v>403706375</v>
      </c>
      <c r="C46" s="17">
        <v>139000000</v>
      </c>
      <c r="D46">
        <f>B46-C46</f>
        <v>264706375</v>
      </c>
    </row>
    <row r="47" spans="1:4" x14ac:dyDescent="0.25">
      <c r="A47" s="17" t="s">
        <v>1113</v>
      </c>
      <c r="B47" s="17">
        <v>261970615</v>
      </c>
      <c r="C47" s="17">
        <v>0</v>
      </c>
      <c r="D47">
        <f>B47-C47</f>
        <v>261970615</v>
      </c>
    </row>
    <row r="48" spans="1:4" x14ac:dyDescent="0.25">
      <c r="A48" s="17" t="s">
        <v>1346</v>
      </c>
      <c r="B48" s="17">
        <v>261437578</v>
      </c>
      <c r="C48" s="17">
        <v>0</v>
      </c>
      <c r="D48">
        <f>B48-C48</f>
        <v>261437578</v>
      </c>
    </row>
    <row r="49" spans="1:4" x14ac:dyDescent="0.25">
      <c r="A49" s="17" t="s">
        <v>884</v>
      </c>
      <c r="B49" s="17">
        <v>260031035</v>
      </c>
      <c r="C49" s="17">
        <v>0</v>
      </c>
      <c r="D49">
        <f>B49-C49</f>
        <v>260031035</v>
      </c>
    </row>
    <row r="50" spans="1:4" x14ac:dyDescent="0.25">
      <c r="A50" s="17" t="s">
        <v>8120</v>
      </c>
      <c r="B50" s="17">
        <v>260000000</v>
      </c>
      <c r="C50" s="17">
        <v>0</v>
      </c>
      <c r="D50">
        <f>B50-C50</f>
        <v>260000000</v>
      </c>
    </row>
    <row r="51" spans="1:4" x14ac:dyDescent="0.25">
      <c r="A51" s="17" t="s">
        <v>2633</v>
      </c>
      <c r="B51" s="17">
        <v>257756197</v>
      </c>
      <c r="C51" s="17">
        <v>0</v>
      </c>
      <c r="D51">
        <f>B51-C51</f>
        <v>257756197</v>
      </c>
    </row>
    <row r="52" spans="1:4" x14ac:dyDescent="0.25">
      <c r="A52" s="17" t="s">
        <v>4399</v>
      </c>
      <c r="B52" s="17">
        <v>255950375</v>
      </c>
      <c r="C52" s="17">
        <v>0</v>
      </c>
      <c r="D52">
        <f>B52-C52</f>
        <v>255950375</v>
      </c>
    </row>
    <row r="53" spans="1:4" x14ac:dyDescent="0.25">
      <c r="A53" s="17" t="s">
        <v>1648</v>
      </c>
      <c r="B53" s="17">
        <v>254455986</v>
      </c>
      <c r="C53" s="17">
        <v>0</v>
      </c>
      <c r="D53">
        <f>B53-C53</f>
        <v>254455986</v>
      </c>
    </row>
    <row r="54" spans="1:4" x14ac:dyDescent="0.25">
      <c r="A54" s="17" t="s">
        <v>2252</v>
      </c>
      <c r="B54" s="17">
        <v>251501645</v>
      </c>
      <c r="C54" s="17">
        <v>0</v>
      </c>
      <c r="D54">
        <f>B54-C54</f>
        <v>251501645</v>
      </c>
    </row>
    <row r="55" spans="1:4" x14ac:dyDescent="0.25">
      <c r="A55" s="17" t="s">
        <v>4391</v>
      </c>
      <c r="B55" s="17">
        <v>251188924</v>
      </c>
      <c r="C55" s="17">
        <v>0</v>
      </c>
      <c r="D55">
        <f>B55-C55</f>
        <v>251188924</v>
      </c>
    </row>
    <row r="56" spans="1:4" x14ac:dyDescent="0.25">
      <c r="A56" s="17" t="s">
        <v>995</v>
      </c>
      <c r="B56" s="17">
        <v>250863268</v>
      </c>
      <c r="C56" s="17">
        <v>0</v>
      </c>
      <c r="D56">
        <f>B56-C56</f>
        <v>250863268</v>
      </c>
    </row>
    <row r="57" spans="1:4" x14ac:dyDescent="0.25">
      <c r="A57" s="17" t="s">
        <v>568</v>
      </c>
      <c r="B57" s="17">
        <v>400736600</v>
      </c>
      <c r="C57" s="17">
        <v>150000000</v>
      </c>
      <c r="D57">
        <f>B57-C57</f>
        <v>250736600</v>
      </c>
    </row>
    <row r="58" spans="1:4" x14ac:dyDescent="0.25">
      <c r="A58" s="17" t="s">
        <v>1354</v>
      </c>
      <c r="B58" s="17">
        <v>250147615</v>
      </c>
      <c r="C58" s="17">
        <v>0</v>
      </c>
      <c r="D58">
        <f>B58-C58</f>
        <v>250147615</v>
      </c>
    </row>
    <row r="59" spans="1:4" x14ac:dyDescent="0.25">
      <c r="A59" s="17" t="s">
        <v>1356</v>
      </c>
      <c r="B59" s="17">
        <v>245823397</v>
      </c>
      <c r="C59" s="17">
        <v>0</v>
      </c>
      <c r="D59">
        <f>B59-C59</f>
        <v>245823397</v>
      </c>
    </row>
    <row r="60" spans="1:4" x14ac:dyDescent="0.25">
      <c r="A60" s="17" t="s">
        <v>2103</v>
      </c>
      <c r="B60" s="17">
        <v>244052771</v>
      </c>
      <c r="C60" s="17">
        <v>0</v>
      </c>
      <c r="D60">
        <f>B60-C60</f>
        <v>244052771</v>
      </c>
    </row>
    <row r="61" spans="1:4" x14ac:dyDescent="0.25">
      <c r="A61" s="17" t="s">
        <v>1640</v>
      </c>
      <c r="B61" s="17">
        <v>242589580</v>
      </c>
      <c r="C61" s="17">
        <v>0</v>
      </c>
      <c r="D61">
        <f>B61-C61</f>
        <v>242589580</v>
      </c>
    </row>
    <row r="62" spans="1:4" x14ac:dyDescent="0.25">
      <c r="A62" s="17" t="s">
        <v>6268</v>
      </c>
      <c r="B62" s="17">
        <v>242374454</v>
      </c>
      <c r="C62" s="17">
        <v>0</v>
      </c>
      <c r="D62">
        <f>B62-C62</f>
        <v>242374454</v>
      </c>
    </row>
    <row r="63" spans="1:4" x14ac:dyDescent="0.25">
      <c r="A63" s="17" t="s">
        <v>1500</v>
      </c>
      <c r="B63" s="17">
        <v>241688385</v>
      </c>
      <c r="C63" s="17">
        <v>0</v>
      </c>
      <c r="D63">
        <f>B63-C63</f>
        <v>241688385</v>
      </c>
    </row>
    <row r="64" spans="1:4" x14ac:dyDescent="0.25">
      <c r="A64" s="17" t="s">
        <v>10181</v>
      </c>
      <c r="B64" s="17">
        <v>241437427</v>
      </c>
      <c r="C64" s="17">
        <v>0</v>
      </c>
      <c r="D64">
        <f>B64-C64</f>
        <v>241437427</v>
      </c>
    </row>
    <row r="65" spans="1:4" x14ac:dyDescent="0.25">
      <c r="A65" s="17" t="s">
        <v>205</v>
      </c>
      <c r="B65" s="17">
        <v>234903076</v>
      </c>
      <c r="C65" s="17">
        <v>0</v>
      </c>
      <c r="D65">
        <f>B65-C65</f>
        <v>234903076</v>
      </c>
    </row>
    <row r="66" spans="1:4" x14ac:dyDescent="0.25">
      <c r="A66" s="17" t="s">
        <v>7389</v>
      </c>
      <c r="B66" s="17">
        <v>234760500</v>
      </c>
      <c r="C66" s="17">
        <v>0</v>
      </c>
      <c r="D66">
        <f>B66-C66</f>
        <v>234760500</v>
      </c>
    </row>
    <row r="67" spans="1:4" x14ac:dyDescent="0.25">
      <c r="A67" s="17" t="s">
        <v>1504</v>
      </c>
      <c r="B67" s="17">
        <v>233630478</v>
      </c>
      <c r="C67" s="17">
        <v>0</v>
      </c>
      <c r="D67">
        <f>B67-C67</f>
        <v>233630478</v>
      </c>
    </row>
    <row r="68" spans="1:4" x14ac:dyDescent="0.25">
      <c r="A68" s="17" t="s">
        <v>1917</v>
      </c>
      <c r="B68" s="17">
        <v>229074524</v>
      </c>
      <c r="C68" s="17">
        <v>0</v>
      </c>
      <c r="D68">
        <f>B68-C68</f>
        <v>229074524</v>
      </c>
    </row>
    <row r="69" spans="1:4" x14ac:dyDescent="0.25">
      <c r="A69" s="17" t="s">
        <v>1092</v>
      </c>
      <c r="B69" s="17">
        <v>228430993</v>
      </c>
      <c r="C69" s="17">
        <v>0</v>
      </c>
      <c r="D69">
        <f>B69-C69</f>
        <v>228430993</v>
      </c>
    </row>
    <row r="70" spans="1:4" x14ac:dyDescent="0.25">
      <c r="A70" s="17" t="s">
        <v>2096</v>
      </c>
      <c r="B70" s="17">
        <v>227965690</v>
      </c>
      <c r="C70" s="17">
        <v>0</v>
      </c>
      <c r="D70">
        <f>B70-C70</f>
        <v>227965690</v>
      </c>
    </row>
    <row r="71" spans="1:4" x14ac:dyDescent="0.25">
      <c r="A71" s="17" t="s">
        <v>1361</v>
      </c>
      <c r="B71" s="17">
        <v>226138454</v>
      </c>
      <c r="C71" s="17">
        <v>0</v>
      </c>
      <c r="D71">
        <f>B71-C71</f>
        <v>226138454</v>
      </c>
    </row>
    <row r="72" spans="1:4" x14ac:dyDescent="0.25">
      <c r="A72" s="17" t="s">
        <v>2139</v>
      </c>
      <c r="B72" s="17">
        <v>219613391</v>
      </c>
      <c r="C72" s="17">
        <v>0</v>
      </c>
      <c r="D72">
        <f>B72-C72</f>
        <v>219613391</v>
      </c>
    </row>
    <row r="73" spans="1:4" x14ac:dyDescent="0.25">
      <c r="A73" s="17" t="s">
        <v>5574</v>
      </c>
      <c r="B73" s="17">
        <v>219200000</v>
      </c>
      <c r="C73" s="17">
        <v>0</v>
      </c>
      <c r="D73">
        <f>B73-C73</f>
        <v>219200000</v>
      </c>
    </row>
    <row r="74" spans="1:4" x14ac:dyDescent="0.25">
      <c r="A74" s="17" t="s">
        <v>3112</v>
      </c>
      <c r="B74" s="17">
        <v>218628680</v>
      </c>
      <c r="C74" s="17">
        <v>0</v>
      </c>
      <c r="D74">
        <f>B74-C74</f>
        <v>218628680</v>
      </c>
    </row>
    <row r="75" spans="1:4" x14ac:dyDescent="0.25">
      <c r="A75" s="17" t="s">
        <v>149</v>
      </c>
      <c r="B75" s="17">
        <v>218051260</v>
      </c>
      <c r="C75" s="17">
        <v>0</v>
      </c>
      <c r="D75">
        <f>B75-C75</f>
        <v>218051260</v>
      </c>
    </row>
    <row r="76" spans="1:4" x14ac:dyDescent="0.25">
      <c r="A76" s="17" t="s">
        <v>149</v>
      </c>
      <c r="B76" s="17">
        <v>218051260</v>
      </c>
      <c r="C76" s="17">
        <v>0</v>
      </c>
      <c r="D76">
        <f>B76-C76</f>
        <v>218051260</v>
      </c>
    </row>
    <row r="77" spans="1:4" x14ac:dyDescent="0.25">
      <c r="A77" s="17" t="s">
        <v>6112</v>
      </c>
      <c r="B77" s="17">
        <v>217631306</v>
      </c>
      <c r="C77" s="17">
        <v>0</v>
      </c>
      <c r="D77">
        <f>B77-C77</f>
        <v>217631306</v>
      </c>
    </row>
    <row r="78" spans="1:4" x14ac:dyDescent="0.25">
      <c r="A78" s="17" t="s">
        <v>845</v>
      </c>
      <c r="B78" s="17">
        <v>217536138</v>
      </c>
      <c r="C78" s="17">
        <v>0</v>
      </c>
      <c r="D78">
        <f>B78-C78</f>
        <v>217536138</v>
      </c>
    </row>
    <row r="79" spans="1:4" x14ac:dyDescent="0.25">
      <c r="A79" s="17" t="s">
        <v>5271</v>
      </c>
      <c r="B79" s="17">
        <v>217350219</v>
      </c>
      <c r="C79" s="17">
        <v>0</v>
      </c>
      <c r="D79">
        <f>B79-C79</f>
        <v>217350219</v>
      </c>
    </row>
    <row r="80" spans="1:4" x14ac:dyDescent="0.25">
      <c r="A80" s="17" t="s">
        <v>2857</v>
      </c>
      <c r="B80" s="17">
        <v>217326336</v>
      </c>
      <c r="C80" s="17">
        <v>0</v>
      </c>
      <c r="D80">
        <f>B80-C80</f>
        <v>217326336</v>
      </c>
    </row>
    <row r="81" spans="1:4" x14ac:dyDescent="0.25">
      <c r="A81" s="17" t="s">
        <v>2296</v>
      </c>
      <c r="B81" s="17">
        <v>216119491</v>
      </c>
      <c r="C81" s="17">
        <v>0</v>
      </c>
      <c r="D81">
        <f>B81-C81</f>
        <v>216119491</v>
      </c>
    </row>
    <row r="82" spans="1:4" x14ac:dyDescent="0.25">
      <c r="A82" s="17" t="s">
        <v>889</v>
      </c>
      <c r="B82" s="17">
        <v>215397307</v>
      </c>
      <c r="C82" s="17">
        <v>0</v>
      </c>
      <c r="D82">
        <f>B82-C82</f>
        <v>215397307</v>
      </c>
    </row>
    <row r="83" spans="1:4" x14ac:dyDescent="0.25">
      <c r="A83" s="17" t="s">
        <v>226</v>
      </c>
      <c r="B83" s="17">
        <v>414984497</v>
      </c>
      <c r="C83" s="17">
        <v>200000000</v>
      </c>
      <c r="D83">
        <f>B83-C83</f>
        <v>214984497</v>
      </c>
    </row>
    <row r="84" spans="1:4" x14ac:dyDescent="0.25">
      <c r="A84" s="17" t="s">
        <v>854</v>
      </c>
      <c r="B84" s="17">
        <v>214948780</v>
      </c>
      <c r="C84" s="17">
        <v>0</v>
      </c>
      <c r="D84">
        <f>B84-C84</f>
        <v>214948780</v>
      </c>
    </row>
    <row r="85" spans="1:4" x14ac:dyDescent="0.25">
      <c r="A85" s="17" t="s">
        <v>2430</v>
      </c>
      <c r="B85" s="17">
        <v>213079163</v>
      </c>
      <c r="C85" s="17">
        <v>0</v>
      </c>
      <c r="D85">
        <f>B85-C85</f>
        <v>213079163</v>
      </c>
    </row>
    <row r="86" spans="1:4" x14ac:dyDescent="0.25">
      <c r="A86" s="17" t="s">
        <v>6796</v>
      </c>
      <c r="B86" s="17">
        <v>210609762</v>
      </c>
      <c r="C86" s="17">
        <v>0</v>
      </c>
      <c r="D86">
        <f>B86-C86</f>
        <v>210609762</v>
      </c>
    </row>
    <row r="87" spans="1:4" x14ac:dyDescent="0.25">
      <c r="A87" s="17" t="s">
        <v>2474</v>
      </c>
      <c r="B87" s="17">
        <v>210592590</v>
      </c>
      <c r="C87" s="17">
        <v>0</v>
      </c>
      <c r="D87">
        <f>B87-C87</f>
        <v>210592590</v>
      </c>
    </row>
    <row r="88" spans="1:4" x14ac:dyDescent="0.25">
      <c r="A88" s="17" t="s">
        <v>856</v>
      </c>
      <c r="B88" s="17">
        <v>209805005</v>
      </c>
      <c r="C88" s="17">
        <v>0</v>
      </c>
      <c r="D88">
        <f>B88-C88</f>
        <v>209805005</v>
      </c>
    </row>
    <row r="89" spans="1:4" x14ac:dyDescent="0.25">
      <c r="A89" s="17" t="s">
        <v>1402</v>
      </c>
      <c r="B89" s="17">
        <v>209019489</v>
      </c>
      <c r="C89" s="17">
        <v>0</v>
      </c>
      <c r="D89">
        <f>B89-C89</f>
        <v>209019489</v>
      </c>
    </row>
    <row r="90" spans="1:4" x14ac:dyDescent="0.25">
      <c r="A90" s="17" t="s">
        <v>177</v>
      </c>
      <c r="B90" s="17">
        <v>408992272</v>
      </c>
      <c r="C90" s="17">
        <v>200000000</v>
      </c>
      <c r="D90">
        <f>B90-C90</f>
        <v>208992272</v>
      </c>
    </row>
    <row r="91" spans="1:4" x14ac:dyDescent="0.25">
      <c r="A91" s="17" t="s">
        <v>73</v>
      </c>
      <c r="B91" s="17">
        <v>458991599</v>
      </c>
      <c r="C91" s="17">
        <v>250000000</v>
      </c>
      <c r="D91">
        <f>B91-C91</f>
        <v>208991599</v>
      </c>
    </row>
    <row r="92" spans="1:4" x14ac:dyDescent="0.25">
      <c r="A92" s="17" t="s">
        <v>4390</v>
      </c>
      <c r="B92" s="17">
        <v>205399422</v>
      </c>
      <c r="C92" s="17">
        <v>0</v>
      </c>
      <c r="D92">
        <f>B92-C92</f>
        <v>205399422</v>
      </c>
    </row>
    <row r="93" spans="1:4" x14ac:dyDescent="0.25">
      <c r="A93" s="17" t="s">
        <v>1121</v>
      </c>
      <c r="B93" s="17">
        <v>204843350</v>
      </c>
      <c r="C93" s="17">
        <v>0</v>
      </c>
      <c r="D93">
        <f>B93-C93</f>
        <v>204843350</v>
      </c>
    </row>
    <row r="94" spans="1:4" x14ac:dyDescent="0.25">
      <c r="A94" s="17" t="s">
        <v>8117</v>
      </c>
      <c r="B94" s="17">
        <v>204565000</v>
      </c>
      <c r="C94" s="17">
        <v>0</v>
      </c>
      <c r="D94">
        <f>B94-C94</f>
        <v>204565000</v>
      </c>
    </row>
    <row r="95" spans="1:4" x14ac:dyDescent="0.25">
      <c r="A95" s="17" t="s">
        <v>198</v>
      </c>
      <c r="B95" s="17">
        <v>402076689</v>
      </c>
      <c r="C95" s="17">
        <v>200000000</v>
      </c>
      <c r="D95">
        <f>B95-C95</f>
        <v>202076689</v>
      </c>
    </row>
    <row r="96" spans="1:4" x14ac:dyDescent="0.25">
      <c r="A96" s="17" t="s">
        <v>1263</v>
      </c>
      <c r="B96" s="17">
        <v>202007640</v>
      </c>
      <c r="C96" s="17">
        <v>0</v>
      </c>
      <c r="D96">
        <f>B96-C96</f>
        <v>202007640</v>
      </c>
    </row>
    <row r="97" spans="1:4" x14ac:dyDescent="0.25">
      <c r="A97" s="17" t="s">
        <v>1307</v>
      </c>
      <c r="B97" s="17">
        <v>201148159</v>
      </c>
      <c r="C97" s="17">
        <v>0</v>
      </c>
      <c r="D97">
        <f>B97-C97</f>
        <v>201148159</v>
      </c>
    </row>
    <row r="98" spans="1:4" x14ac:dyDescent="0.25">
      <c r="A98" s="17" t="s">
        <v>1307</v>
      </c>
      <c r="B98" s="17">
        <v>201148159</v>
      </c>
      <c r="C98" s="17">
        <v>0</v>
      </c>
      <c r="D98">
        <f>B98-C98</f>
        <v>201148159</v>
      </c>
    </row>
    <row r="99" spans="1:4" x14ac:dyDescent="0.25">
      <c r="A99" s="17" t="s">
        <v>10810</v>
      </c>
      <c r="B99" s="17">
        <v>198655278</v>
      </c>
      <c r="C99" s="17">
        <v>0</v>
      </c>
      <c r="D99">
        <f>B99-C99</f>
        <v>198655278</v>
      </c>
    </row>
    <row r="100" spans="1:4" x14ac:dyDescent="0.25">
      <c r="A100" s="17" t="s">
        <v>49</v>
      </c>
      <c r="B100" s="17">
        <v>448130642</v>
      </c>
      <c r="C100" s="17">
        <v>250000000</v>
      </c>
      <c r="D100">
        <f>B100-C100</f>
        <v>198130642</v>
      </c>
    </row>
    <row r="101" spans="1:4" x14ac:dyDescent="0.25">
      <c r="A101" s="17" t="s">
        <v>96</v>
      </c>
      <c r="B101" s="17">
        <v>423032628</v>
      </c>
      <c r="C101" s="17">
        <v>225000000</v>
      </c>
      <c r="D101">
        <f>B101-C101</f>
        <v>198032628</v>
      </c>
    </row>
    <row r="102" spans="1:4" x14ac:dyDescent="0.25">
      <c r="A102" s="17" t="s">
        <v>1507</v>
      </c>
      <c r="B102" s="17">
        <v>197992827</v>
      </c>
      <c r="C102" s="17">
        <v>0</v>
      </c>
      <c r="D102">
        <f>B102-C102</f>
        <v>197992827</v>
      </c>
    </row>
    <row r="103" spans="1:4" x14ac:dyDescent="0.25">
      <c r="A103" s="17" t="s">
        <v>3392</v>
      </c>
      <c r="B103" s="17">
        <v>197171806</v>
      </c>
      <c r="C103" s="17">
        <v>0</v>
      </c>
      <c r="D103">
        <f>B103-C103</f>
        <v>197171806</v>
      </c>
    </row>
    <row r="104" spans="1:4" x14ac:dyDescent="0.25">
      <c r="A104" s="17" t="s">
        <v>1374</v>
      </c>
      <c r="B104" s="17">
        <v>196573705</v>
      </c>
      <c r="C104" s="17">
        <v>0</v>
      </c>
      <c r="D104">
        <f>B104-C104</f>
        <v>196573705</v>
      </c>
    </row>
    <row r="105" spans="1:4" x14ac:dyDescent="0.25">
      <c r="A105" s="17" t="s">
        <v>1931</v>
      </c>
      <c r="B105" s="17">
        <v>195329763</v>
      </c>
      <c r="C105" s="17">
        <v>0</v>
      </c>
      <c r="D105">
        <f>B105-C105</f>
        <v>195329763</v>
      </c>
    </row>
    <row r="106" spans="1:4" x14ac:dyDescent="0.25">
      <c r="A106" s="17" t="s">
        <v>1919</v>
      </c>
      <c r="B106" s="17">
        <v>193136719</v>
      </c>
      <c r="C106" s="17">
        <v>0</v>
      </c>
      <c r="D106">
        <f>B106-C106</f>
        <v>193136719</v>
      </c>
    </row>
    <row r="107" spans="1:4" x14ac:dyDescent="0.25">
      <c r="A107" s="17" t="s">
        <v>835</v>
      </c>
      <c r="B107" s="17">
        <v>317557891</v>
      </c>
      <c r="C107" s="17">
        <v>125000000</v>
      </c>
      <c r="D107">
        <f>B107-C107</f>
        <v>192557891</v>
      </c>
    </row>
    <row r="108" spans="1:4" x14ac:dyDescent="0.25">
      <c r="A108" s="17" t="s">
        <v>4868</v>
      </c>
      <c r="B108" s="17">
        <v>191796233</v>
      </c>
      <c r="C108" s="17">
        <v>0</v>
      </c>
      <c r="D108">
        <f>B108-C108</f>
        <v>191796233</v>
      </c>
    </row>
    <row r="109" spans="1:4" x14ac:dyDescent="0.25">
      <c r="A109" s="17" t="s">
        <v>3129</v>
      </c>
      <c r="B109" s="17">
        <v>191616238</v>
      </c>
      <c r="C109" s="17">
        <v>0</v>
      </c>
      <c r="D109">
        <f>B109-C109</f>
        <v>191616238</v>
      </c>
    </row>
    <row r="110" spans="1:4" x14ac:dyDescent="0.25">
      <c r="A110" s="17" t="s">
        <v>4338</v>
      </c>
      <c r="B110" s="17">
        <v>191449475</v>
      </c>
      <c r="C110" s="17">
        <v>0</v>
      </c>
      <c r="D110">
        <f>B110-C110</f>
        <v>191449475</v>
      </c>
    </row>
    <row r="111" spans="1:4" x14ac:dyDescent="0.25">
      <c r="A111" s="17" t="s">
        <v>4338</v>
      </c>
      <c r="B111" s="17">
        <v>191449475</v>
      </c>
      <c r="C111" s="17">
        <v>0</v>
      </c>
      <c r="D111">
        <f>B111-C111</f>
        <v>191449475</v>
      </c>
    </row>
    <row r="112" spans="1:4" x14ac:dyDescent="0.25">
      <c r="A112" s="17" t="s">
        <v>975</v>
      </c>
      <c r="B112" s="17">
        <v>190871240</v>
      </c>
      <c r="C112" s="17">
        <v>0</v>
      </c>
      <c r="D112">
        <f>B112-C112</f>
        <v>190871240</v>
      </c>
    </row>
    <row r="113" spans="1:4" x14ac:dyDescent="0.25">
      <c r="A113" s="17" t="s">
        <v>975</v>
      </c>
      <c r="B113" s="17">
        <v>190871240</v>
      </c>
      <c r="C113" s="17">
        <v>0</v>
      </c>
      <c r="D113">
        <f>B113-C113</f>
        <v>190871240</v>
      </c>
    </row>
    <row r="114" spans="1:4" x14ac:dyDescent="0.25">
      <c r="A114" s="17" t="s">
        <v>1108</v>
      </c>
      <c r="B114" s="17">
        <v>187670866</v>
      </c>
      <c r="C114" s="17">
        <v>0</v>
      </c>
      <c r="D114">
        <f>B114-C114</f>
        <v>187670866</v>
      </c>
    </row>
    <row r="115" spans="1:4" x14ac:dyDescent="0.25">
      <c r="A115" s="17" t="s">
        <v>380</v>
      </c>
      <c r="B115" s="17">
        <v>362645141</v>
      </c>
      <c r="C115" s="17">
        <v>175000000</v>
      </c>
      <c r="D115">
        <f>B115-C115</f>
        <v>187645141</v>
      </c>
    </row>
    <row r="116" spans="1:4" x14ac:dyDescent="0.25">
      <c r="A116" s="17" t="s">
        <v>959</v>
      </c>
      <c r="B116" s="17">
        <v>187165546</v>
      </c>
      <c r="C116" s="17">
        <v>0</v>
      </c>
      <c r="D116">
        <f>B116-C116</f>
        <v>187165546</v>
      </c>
    </row>
    <row r="117" spans="1:4" x14ac:dyDescent="0.25">
      <c r="A117" s="17" t="s">
        <v>859</v>
      </c>
      <c r="B117" s="17">
        <v>186830669</v>
      </c>
      <c r="C117" s="17">
        <v>0</v>
      </c>
      <c r="D117">
        <f>B117-C117</f>
        <v>186830669</v>
      </c>
    </row>
    <row r="118" spans="1:4" x14ac:dyDescent="0.25">
      <c r="A118" s="17" t="s">
        <v>886</v>
      </c>
      <c r="B118" s="17">
        <v>186739919</v>
      </c>
      <c r="C118" s="17">
        <v>0</v>
      </c>
      <c r="D118">
        <f>B118-C118</f>
        <v>186739919</v>
      </c>
    </row>
    <row r="119" spans="1:4" x14ac:dyDescent="0.25">
      <c r="A119" s="17" t="s">
        <v>1011</v>
      </c>
      <c r="B119" s="17">
        <v>186336103</v>
      </c>
      <c r="C119" s="17">
        <v>0</v>
      </c>
      <c r="D119">
        <f>B119-C119</f>
        <v>186336103</v>
      </c>
    </row>
    <row r="120" spans="1:4" x14ac:dyDescent="0.25">
      <c r="A120" s="17" t="s">
        <v>12179</v>
      </c>
      <c r="B120" s="17">
        <v>184925485</v>
      </c>
      <c r="C120" s="17">
        <v>0</v>
      </c>
      <c r="D120">
        <f>B120-C120</f>
        <v>184925485</v>
      </c>
    </row>
    <row r="121" spans="1:4" x14ac:dyDescent="0.25">
      <c r="A121" s="17" t="s">
        <v>6782</v>
      </c>
      <c r="B121" s="17">
        <v>184208848</v>
      </c>
      <c r="C121" s="17">
        <v>0</v>
      </c>
      <c r="D121">
        <f>B121-C121</f>
        <v>184208848</v>
      </c>
    </row>
    <row r="122" spans="1:4" x14ac:dyDescent="0.25">
      <c r="A122" s="17" t="s">
        <v>1200</v>
      </c>
      <c r="B122" s="17">
        <v>184031112</v>
      </c>
      <c r="C122" s="17">
        <v>0</v>
      </c>
      <c r="D122">
        <f>B122-C122</f>
        <v>184031112</v>
      </c>
    </row>
    <row r="123" spans="1:4" x14ac:dyDescent="0.25">
      <c r="A123" s="17" t="s">
        <v>3683</v>
      </c>
      <c r="B123" s="17">
        <v>183875760</v>
      </c>
      <c r="C123" s="17">
        <v>0</v>
      </c>
      <c r="D123">
        <f>B123-C123</f>
        <v>183875760</v>
      </c>
    </row>
    <row r="124" spans="1:4" x14ac:dyDescent="0.25">
      <c r="A124" s="17" t="s">
        <v>5240</v>
      </c>
      <c r="B124" s="17">
        <v>183436380</v>
      </c>
      <c r="C124" s="17">
        <v>0</v>
      </c>
      <c r="D124">
        <f>B124-C124</f>
        <v>183436380</v>
      </c>
    </row>
    <row r="125" spans="1:4" x14ac:dyDescent="0.25">
      <c r="A125" s="17" t="s">
        <v>1514</v>
      </c>
      <c r="B125" s="17">
        <v>183405771</v>
      </c>
      <c r="C125" s="17">
        <v>0</v>
      </c>
      <c r="D125">
        <f>B125-C125</f>
        <v>183405771</v>
      </c>
    </row>
    <row r="126" spans="1:4" x14ac:dyDescent="0.25">
      <c r="A126" s="17" t="s">
        <v>2075</v>
      </c>
      <c r="B126" s="17">
        <v>183132370</v>
      </c>
      <c r="C126" s="17">
        <v>0</v>
      </c>
      <c r="D126">
        <f>B126-C126</f>
        <v>183132370</v>
      </c>
    </row>
    <row r="127" spans="1:4" x14ac:dyDescent="0.25">
      <c r="A127" s="17" t="s">
        <v>2301</v>
      </c>
      <c r="B127" s="17">
        <v>182805123</v>
      </c>
      <c r="C127" s="17">
        <v>0</v>
      </c>
      <c r="D127">
        <f>B127-C127</f>
        <v>182805123</v>
      </c>
    </row>
    <row r="128" spans="1:4" x14ac:dyDescent="0.25">
      <c r="A128" s="17" t="s">
        <v>892</v>
      </c>
      <c r="B128" s="17">
        <v>182618434</v>
      </c>
      <c r="C128" s="17">
        <v>0</v>
      </c>
      <c r="D128">
        <f>B128-C128</f>
        <v>182618434</v>
      </c>
    </row>
    <row r="129" spans="1:4" x14ac:dyDescent="0.25">
      <c r="A129" s="17" t="s">
        <v>2306</v>
      </c>
      <c r="B129" s="17">
        <v>182204440</v>
      </c>
      <c r="C129" s="17">
        <v>0</v>
      </c>
      <c r="D129">
        <f>B129-C129</f>
        <v>182204440</v>
      </c>
    </row>
    <row r="130" spans="1:4" x14ac:dyDescent="0.25">
      <c r="A130" s="17" t="s">
        <v>376</v>
      </c>
      <c r="B130" s="17">
        <v>356454367</v>
      </c>
      <c r="C130" s="17">
        <v>175000000</v>
      </c>
      <c r="D130">
        <f>B130-C130</f>
        <v>181454367</v>
      </c>
    </row>
    <row r="131" spans="1:4" x14ac:dyDescent="0.25">
      <c r="A131" s="17" t="s">
        <v>3488</v>
      </c>
      <c r="B131" s="17">
        <v>181395380</v>
      </c>
      <c r="C131" s="17">
        <v>0</v>
      </c>
      <c r="D131">
        <f>B131-C131</f>
        <v>181395380</v>
      </c>
    </row>
    <row r="132" spans="1:4" x14ac:dyDescent="0.25">
      <c r="A132" s="17" t="s">
        <v>9766</v>
      </c>
      <c r="B132" s="17">
        <v>181360000</v>
      </c>
      <c r="C132" s="17">
        <v>0</v>
      </c>
      <c r="D132">
        <f>B132-C132</f>
        <v>181360000</v>
      </c>
    </row>
    <row r="133" spans="1:4" x14ac:dyDescent="0.25">
      <c r="A133" s="17" t="s">
        <v>1327</v>
      </c>
      <c r="B133" s="17">
        <v>181166115</v>
      </c>
      <c r="C133" s="17">
        <v>0</v>
      </c>
      <c r="D133">
        <f>B133-C133</f>
        <v>181166115</v>
      </c>
    </row>
    <row r="134" spans="1:4" x14ac:dyDescent="0.25">
      <c r="A134" s="17" t="s">
        <v>1642</v>
      </c>
      <c r="B134" s="17">
        <v>180965237</v>
      </c>
      <c r="C134" s="17">
        <v>0</v>
      </c>
      <c r="D134">
        <f>B134-C134</f>
        <v>180965237</v>
      </c>
    </row>
    <row r="135" spans="1:4" x14ac:dyDescent="0.25">
      <c r="A135" s="17" t="s">
        <v>1118</v>
      </c>
      <c r="B135" s="17">
        <v>180011740</v>
      </c>
      <c r="C135" s="17">
        <v>0</v>
      </c>
      <c r="D135">
        <f>B135-C135</f>
        <v>180011740</v>
      </c>
    </row>
    <row r="136" spans="1:4" x14ac:dyDescent="0.25">
      <c r="A136" s="17" t="s">
        <v>1118</v>
      </c>
      <c r="B136" s="17">
        <v>180011740</v>
      </c>
      <c r="C136" s="17">
        <v>0</v>
      </c>
      <c r="D136">
        <f>B136-C136</f>
        <v>180011740</v>
      </c>
    </row>
    <row r="137" spans="1:4" x14ac:dyDescent="0.25">
      <c r="A137" s="17" t="s">
        <v>5278</v>
      </c>
      <c r="B137" s="17">
        <v>179870271</v>
      </c>
      <c r="C137" s="17">
        <v>0</v>
      </c>
      <c r="D137">
        <f>B137-C137</f>
        <v>179870271</v>
      </c>
    </row>
    <row r="138" spans="1:4" x14ac:dyDescent="0.25">
      <c r="A138" s="17" t="s">
        <v>7776</v>
      </c>
      <c r="B138" s="17">
        <v>178406268</v>
      </c>
      <c r="C138" s="17">
        <v>0</v>
      </c>
      <c r="D138">
        <f>B138-C138</f>
        <v>178406268</v>
      </c>
    </row>
    <row r="139" spans="1:4" x14ac:dyDescent="0.25">
      <c r="A139" s="17" t="s">
        <v>335</v>
      </c>
      <c r="B139" s="17">
        <v>318298180</v>
      </c>
      <c r="C139" s="17">
        <v>140000000</v>
      </c>
      <c r="D139">
        <f>B139-C139</f>
        <v>178298180</v>
      </c>
    </row>
    <row r="140" spans="1:4" x14ac:dyDescent="0.25">
      <c r="A140" s="17" t="s">
        <v>2868</v>
      </c>
      <c r="B140" s="17">
        <v>177575142</v>
      </c>
      <c r="C140" s="17">
        <v>0</v>
      </c>
      <c r="D140">
        <f>B140-C140</f>
        <v>177575142</v>
      </c>
    </row>
    <row r="141" spans="1:4" x14ac:dyDescent="0.25">
      <c r="A141" s="17" t="s">
        <v>790</v>
      </c>
      <c r="B141" s="17">
        <v>177343675</v>
      </c>
      <c r="C141" s="17">
        <v>0</v>
      </c>
      <c r="D141">
        <f>B141-C141</f>
        <v>177343675</v>
      </c>
    </row>
    <row r="142" spans="1:4" x14ac:dyDescent="0.25">
      <c r="A142" s="17" t="s">
        <v>790</v>
      </c>
      <c r="B142" s="17">
        <v>177343675</v>
      </c>
      <c r="C142" s="17">
        <v>0</v>
      </c>
      <c r="D142">
        <f>B142-C142</f>
        <v>177343675</v>
      </c>
    </row>
    <row r="143" spans="1:4" x14ac:dyDescent="0.25">
      <c r="A143" s="17" t="s">
        <v>7392</v>
      </c>
      <c r="B143" s="17">
        <v>177200000</v>
      </c>
      <c r="C143" s="17">
        <v>0</v>
      </c>
      <c r="D143">
        <f>B143-C143</f>
        <v>177200000</v>
      </c>
    </row>
    <row r="144" spans="1:4" x14ac:dyDescent="0.25">
      <c r="A144" s="17" t="s">
        <v>7393</v>
      </c>
      <c r="B144" s="17">
        <v>176781728</v>
      </c>
      <c r="C144" s="17">
        <v>0</v>
      </c>
      <c r="D144">
        <f>B144-C144</f>
        <v>176781728</v>
      </c>
    </row>
    <row r="145" spans="1:4" x14ac:dyDescent="0.25">
      <c r="A145" s="17" t="s">
        <v>1331</v>
      </c>
      <c r="B145" s="17">
        <v>176740650</v>
      </c>
      <c r="C145" s="17">
        <v>0</v>
      </c>
      <c r="D145">
        <f>B145-C145</f>
        <v>176740650</v>
      </c>
    </row>
    <row r="146" spans="1:4" x14ac:dyDescent="0.25">
      <c r="A146" s="17" t="s">
        <v>6114</v>
      </c>
      <c r="B146" s="17">
        <v>176483808</v>
      </c>
      <c r="C146" s="17">
        <v>0</v>
      </c>
      <c r="D146">
        <f>B146-C146</f>
        <v>176483808</v>
      </c>
    </row>
    <row r="147" spans="1:4" x14ac:dyDescent="0.25">
      <c r="A147" s="17" t="s">
        <v>2302</v>
      </c>
      <c r="B147" s="17">
        <v>176387405</v>
      </c>
      <c r="C147" s="17">
        <v>0</v>
      </c>
      <c r="D147">
        <f>B147-C147</f>
        <v>176387405</v>
      </c>
    </row>
    <row r="148" spans="1:4" x14ac:dyDescent="0.25">
      <c r="A148" s="17" t="s">
        <v>1510</v>
      </c>
      <c r="B148" s="17">
        <v>176049130</v>
      </c>
      <c r="C148" s="17">
        <v>0</v>
      </c>
      <c r="D148">
        <f>B148-C148</f>
        <v>176049130</v>
      </c>
    </row>
    <row r="149" spans="1:4" x14ac:dyDescent="0.25">
      <c r="A149" s="17" t="s">
        <v>9107</v>
      </c>
      <c r="B149" s="17">
        <v>174635000</v>
      </c>
      <c r="C149" s="17">
        <v>0</v>
      </c>
      <c r="D149">
        <f>B149-C149</f>
        <v>174635000</v>
      </c>
    </row>
    <row r="150" spans="1:4" x14ac:dyDescent="0.25">
      <c r="A150" s="17" t="s">
        <v>6269</v>
      </c>
      <c r="B150" s="17">
        <v>173585516</v>
      </c>
      <c r="C150" s="17">
        <v>0</v>
      </c>
      <c r="D150">
        <f>B150-C150</f>
        <v>173585516</v>
      </c>
    </row>
    <row r="151" spans="1:4" x14ac:dyDescent="0.25">
      <c r="A151" s="17" t="s">
        <v>4755</v>
      </c>
      <c r="B151" s="17">
        <v>173381405</v>
      </c>
      <c r="C151" s="17">
        <v>0</v>
      </c>
      <c r="D151">
        <f>B151-C151</f>
        <v>173381405</v>
      </c>
    </row>
    <row r="152" spans="1:4" x14ac:dyDescent="0.25">
      <c r="A152" s="17" t="s">
        <v>174</v>
      </c>
      <c r="B152" s="17">
        <v>373377893</v>
      </c>
      <c r="C152" s="17">
        <v>200000000</v>
      </c>
      <c r="D152">
        <f>B152-C152</f>
        <v>173377893</v>
      </c>
    </row>
    <row r="153" spans="1:4" x14ac:dyDescent="0.25">
      <c r="A153" s="17" t="s">
        <v>1170</v>
      </c>
      <c r="B153" s="17">
        <v>173005002</v>
      </c>
      <c r="C153" s="17">
        <v>0</v>
      </c>
      <c r="D153">
        <f>B153-C153</f>
        <v>173005002</v>
      </c>
    </row>
    <row r="154" spans="1:4" x14ac:dyDescent="0.25">
      <c r="A154" s="17" t="s">
        <v>5576</v>
      </c>
      <c r="B154" s="17">
        <v>172825435</v>
      </c>
      <c r="C154" s="17">
        <v>0</v>
      </c>
      <c r="D154">
        <f>B154-C154</f>
        <v>172825435</v>
      </c>
    </row>
    <row r="155" spans="1:4" x14ac:dyDescent="0.25">
      <c r="A155" s="17" t="s">
        <v>1512</v>
      </c>
      <c r="B155" s="17">
        <v>172620724</v>
      </c>
      <c r="C155" s="17">
        <v>0</v>
      </c>
      <c r="D155">
        <f>B155-C155</f>
        <v>172620724</v>
      </c>
    </row>
    <row r="156" spans="1:4" x14ac:dyDescent="0.25">
      <c r="A156" s="17" t="s">
        <v>747</v>
      </c>
      <c r="B156" s="17">
        <v>292298923</v>
      </c>
      <c r="C156" s="17">
        <v>120000000</v>
      </c>
      <c r="D156">
        <f>B156-C156</f>
        <v>172298923</v>
      </c>
    </row>
    <row r="157" spans="1:4" x14ac:dyDescent="0.25">
      <c r="A157" s="17" t="s">
        <v>747</v>
      </c>
      <c r="B157" s="17">
        <v>292298923</v>
      </c>
      <c r="C157" s="17">
        <v>120000000</v>
      </c>
      <c r="D157">
        <f>B157-C157</f>
        <v>172298923</v>
      </c>
    </row>
    <row r="158" spans="1:4" x14ac:dyDescent="0.25">
      <c r="A158" s="17" t="s">
        <v>2311</v>
      </c>
      <c r="B158" s="17">
        <v>172071312</v>
      </c>
      <c r="C158" s="17">
        <v>0</v>
      </c>
      <c r="D158">
        <f>B158-C158</f>
        <v>172071312</v>
      </c>
    </row>
    <row r="159" spans="1:4" x14ac:dyDescent="0.25">
      <c r="A159" s="17" t="s">
        <v>211</v>
      </c>
      <c r="B159" s="17">
        <v>172051787</v>
      </c>
      <c r="C159" s="17">
        <v>0</v>
      </c>
      <c r="D159">
        <f>B159-C159</f>
        <v>172051787</v>
      </c>
    </row>
    <row r="160" spans="1:4" x14ac:dyDescent="0.25">
      <c r="A160" s="17" t="s">
        <v>2308</v>
      </c>
      <c r="B160" s="17">
        <v>171383253</v>
      </c>
      <c r="C160" s="17">
        <v>0</v>
      </c>
      <c r="D160">
        <f>B160-C160</f>
        <v>171383253</v>
      </c>
    </row>
    <row r="161" spans="1:4" x14ac:dyDescent="0.25">
      <c r="A161" s="17" t="s">
        <v>4405</v>
      </c>
      <c r="B161" s="17">
        <v>171031347</v>
      </c>
      <c r="C161" s="17">
        <v>0</v>
      </c>
      <c r="D161">
        <f>B161-C161</f>
        <v>171031347</v>
      </c>
    </row>
    <row r="162" spans="1:4" x14ac:dyDescent="0.25">
      <c r="A162" s="17" t="s">
        <v>1875</v>
      </c>
      <c r="B162" s="17">
        <v>170708996</v>
      </c>
      <c r="C162" s="17">
        <v>0</v>
      </c>
      <c r="D162">
        <f>B162-C162</f>
        <v>170708996</v>
      </c>
    </row>
    <row r="163" spans="1:4" x14ac:dyDescent="0.25">
      <c r="A163" s="17" t="s">
        <v>4862</v>
      </c>
      <c r="B163" s="17">
        <v>170684505</v>
      </c>
      <c r="C163" s="17">
        <v>0</v>
      </c>
      <c r="D163">
        <f>B163-C163</f>
        <v>170684505</v>
      </c>
    </row>
    <row r="164" spans="1:4" x14ac:dyDescent="0.25">
      <c r="A164" s="17" t="s">
        <v>5591</v>
      </c>
      <c r="B164" s="17">
        <v>169705587</v>
      </c>
      <c r="C164" s="17">
        <v>0</v>
      </c>
      <c r="D164">
        <f>B164-C164</f>
        <v>169705587</v>
      </c>
    </row>
    <row r="165" spans="1:4" x14ac:dyDescent="0.25">
      <c r="A165" s="17" t="s">
        <v>1762</v>
      </c>
      <c r="B165" s="17">
        <v>169692572</v>
      </c>
      <c r="C165" s="17">
        <v>0</v>
      </c>
      <c r="D165">
        <f>B165-C165</f>
        <v>169692572</v>
      </c>
    </row>
    <row r="166" spans="1:4" x14ac:dyDescent="0.25">
      <c r="A166" s="17" t="s">
        <v>4768</v>
      </c>
      <c r="B166" s="17">
        <v>169076745</v>
      </c>
      <c r="C166" s="17">
        <v>0</v>
      </c>
      <c r="D166">
        <f>B166-C166</f>
        <v>169076745</v>
      </c>
    </row>
    <row r="167" spans="1:4" x14ac:dyDescent="0.25">
      <c r="A167" s="17" t="s">
        <v>520</v>
      </c>
      <c r="B167" s="17">
        <v>318759914</v>
      </c>
      <c r="C167" s="17">
        <v>150000000</v>
      </c>
      <c r="D167">
        <f>B167-C167</f>
        <v>168759914</v>
      </c>
    </row>
    <row r="168" spans="1:4" x14ac:dyDescent="0.25">
      <c r="A168" s="17" t="s">
        <v>2487</v>
      </c>
      <c r="B168" s="17">
        <v>168213584</v>
      </c>
      <c r="C168" s="17">
        <v>0</v>
      </c>
      <c r="D168">
        <f>B168-C168</f>
        <v>168213584</v>
      </c>
    </row>
    <row r="169" spans="1:4" x14ac:dyDescent="0.25">
      <c r="A169" s="17" t="s">
        <v>7391</v>
      </c>
      <c r="B169" s="17">
        <v>167780960</v>
      </c>
      <c r="C169" s="17">
        <v>0</v>
      </c>
      <c r="D169">
        <f>B169-C169</f>
        <v>167780960</v>
      </c>
    </row>
    <row r="170" spans="1:4" x14ac:dyDescent="0.25">
      <c r="A170" s="17" t="s">
        <v>2491</v>
      </c>
      <c r="B170" s="17">
        <v>167735396</v>
      </c>
      <c r="C170" s="17">
        <v>0</v>
      </c>
      <c r="D170">
        <f>B170-C170</f>
        <v>167735396</v>
      </c>
    </row>
    <row r="171" spans="1:4" x14ac:dyDescent="0.25">
      <c r="A171" s="17" t="s">
        <v>1115</v>
      </c>
      <c r="B171" s="17">
        <v>167007184</v>
      </c>
      <c r="C171" s="17">
        <v>0</v>
      </c>
      <c r="D171">
        <f>B171-C171</f>
        <v>167007184</v>
      </c>
    </row>
    <row r="172" spans="1:4" x14ac:dyDescent="0.25">
      <c r="A172" s="17" t="s">
        <v>1115</v>
      </c>
      <c r="B172" s="17">
        <v>167007184</v>
      </c>
      <c r="C172" s="17">
        <v>0</v>
      </c>
      <c r="D172">
        <f>B172-C172</f>
        <v>167007184</v>
      </c>
    </row>
    <row r="173" spans="1:4" x14ac:dyDescent="0.25">
      <c r="A173" s="17" t="s">
        <v>2859</v>
      </c>
      <c r="B173" s="17">
        <v>166225040</v>
      </c>
      <c r="C173" s="17">
        <v>0</v>
      </c>
      <c r="D173">
        <f>B173-C173</f>
        <v>166225040</v>
      </c>
    </row>
    <row r="174" spans="1:4" x14ac:dyDescent="0.25">
      <c r="A174" s="17" t="s">
        <v>3829</v>
      </c>
      <c r="B174" s="17">
        <v>166147885</v>
      </c>
      <c r="C174" s="17">
        <v>0</v>
      </c>
      <c r="D174">
        <f>B174-C174</f>
        <v>166147885</v>
      </c>
    </row>
    <row r="175" spans="1:4" x14ac:dyDescent="0.25">
      <c r="A175" s="17" t="s">
        <v>3109</v>
      </c>
      <c r="B175" s="17">
        <v>165500000</v>
      </c>
      <c r="C175" s="17">
        <v>0</v>
      </c>
      <c r="D175">
        <f>B175-C175</f>
        <v>165500000</v>
      </c>
    </row>
    <row r="176" spans="1:4" x14ac:dyDescent="0.25">
      <c r="A176" s="17" t="s">
        <v>3058</v>
      </c>
      <c r="B176" s="17">
        <v>164435221</v>
      </c>
      <c r="C176" s="17">
        <v>0</v>
      </c>
      <c r="D176">
        <f>B176-C176</f>
        <v>164435221</v>
      </c>
    </row>
    <row r="177" spans="1:4" x14ac:dyDescent="0.25">
      <c r="A177" s="17" t="s">
        <v>3819</v>
      </c>
      <c r="B177" s="17">
        <v>163947053</v>
      </c>
      <c r="C177" s="17">
        <v>0</v>
      </c>
      <c r="D177">
        <f>B177-C177</f>
        <v>163947053</v>
      </c>
    </row>
    <row r="178" spans="1:4" x14ac:dyDescent="0.25">
      <c r="A178" s="17" t="s">
        <v>4864</v>
      </c>
      <c r="B178" s="17">
        <v>163479795</v>
      </c>
      <c r="C178" s="17">
        <v>0</v>
      </c>
      <c r="D178">
        <f>B178-C178</f>
        <v>163479795</v>
      </c>
    </row>
    <row r="179" spans="1:4" x14ac:dyDescent="0.25">
      <c r="A179" s="17" t="s">
        <v>9208</v>
      </c>
      <c r="B179" s="17">
        <v>163214286</v>
      </c>
      <c r="C179" s="17">
        <v>0</v>
      </c>
      <c r="D179">
        <f>B179-C179</f>
        <v>163214286</v>
      </c>
    </row>
    <row r="180" spans="1:4" x14ac:dyDescent="0.25">
      <c r="A180" s="17" t="s">
        <v>861</v>
      </c>
      <c r="B180" s="17">
        <v>163192114</v>
      </c>
      <c r="C180" s="17">
        <v>0</v>
      </c>
      <c r="D180">
        <f>B180-C180</f>
        <v>163192114</v>
      </c>
    </row>
    <row r="181" spans="1:4" x14ac:dyDescent="0.25">
      <c r="A181" s="17" t="s">
        <v>861</v>
      </c>
      <c r="B181" s="17">
        <v>163192114</v>
      </c>
      <c r="C181" s="17">
        <v>0</v>
      </c>
      <c r="D181">
        <f>B181-C181</f>
        <v>163192114</v>
      </c>
    </row>
    <row r="182" spans="1:4" x14ac:dyDescent="0.25">
      <c r="A182" s="17" t="s">
        <v>453</v>
      </c>
      <c r="B182" s="17">
        <v>333130696</v>
      </c>
      <c r="C182" s="17">
        <v>170000000</v>
      </c>
      <c r="D182">
        <f>B182-C182</f>
        <v>163130696</v>
      </c>
    </row>
    <row r="183" spans="1:4" x14ac:dyDescent="0.25">
      <c r="A183" s="17" t="s">
        <v>1650</v>
      </c>
      <c r="B183" s="17">
        <v>162831698</v>
      </c>
      <c r="C183" s="17">
        <v>0</v>
      </c>
      <c r="D183">
        <f>B183-C183</f>
        <v>162831698</v>
      </c>
    </row>
    <row r="184" spans="1:4" x14ac:dyDescent="0.25">
      <c r="A184" s="17" t="s">
        <v>1154</v>
      </c>
      <c r="B184" s="17">
        <v>162804648</v>
      </c>
      <c r="C184" s="17">
        <v>0</v>
      </c>
      <c r="D184">
        <f>B184-C184</f>
        <v>162804648</v>
      </c>
    </row>
    <row r="185" spans="1:4" x14ac:dyDescent="0.25">
      <c r="A185" s="17" t="s">
        <v>3558</v>
      </c>
      <c r="B185" s="17">
        <v>162792677</v>
      </c>
      <c r="C185" s="17">
        <v>0</v>
      </c>
      <c r="D185">
        <f>B185-C185</f>
        <v>162792677</v>
      </c>
    </row>
    <row r="186" spans="1:4" x14ac:dyDescent="0.25">
      <c r="A186" s="17" t="s">
        <v>2892</v>
      </c>
      <c r="B186" s="17">
        <v>162586036</v>
      </c>
      <c r="C186" s="17">
        <v>0</v>
      </c>
      <c r="D186">
        <f>B186-C186</f>
        <v>162586036</v>
      </c>
    </row>
    <row r="187" spans="1:4" x14ac:dyDescent="0.25">
      <c r="A187" s="17" t="s">
        <v>2114</v>
      </c>
      <c r="B187" s="17">
        <v>162495848</v>
      </c>
      <c r="C187" s="17">
        <v>0</v>
      </c>
      <c r="D187">
        <f>B187-C187</f>
        <v>162495848</v>
      </c>
    </row>
    <row r="188" spans="1:4" x14ac:dyDescent="0.25">
      <c r="A188" s="17" t="s">
        <v>1950</v>
      </c>
      <c r="B188" s="17">
        <v>162001186</v>
      </c>
      <c r="C188" s="17">
        <v>0</v>
      </c>
      <c r="D188">
        <f>B188-C188</f>
        <v>162001186</v>
      </c>
    </row>
    <row r="189" spans="1:4" x14ac:dyDescent="0.25">
      <c r="A189" s="17" t="s">
        <v>6031</v>
      </c>
      <c r="B189" s="17">
        <v>161487252</v>
      </c>
      <c r="C189" s="17">
        <v>0</v>
      </c>
      <c r="D189">
        <f>B189-C189</f>
        <v>161487252</v>
      </c>
    </row>
    <row r="190" spans="1:4" x14ac:dyDescent="0.25">
      <c r="A190" s="17" t="s">
        <v>1303</v>
      </c>
      <c r="B190" s="17">
        <v>161317423</v>
      </c>
      <c r="C190" s="17">
        <v>0</v>
      </c>
      <c r="D190">
        <f>B190-C190</f>
        <v>161317423</v>
      </c>
    </row>
    <row r="191" spans="1:4" x14ac:dyDescent="0.25">
      <c r="A191" s="17" t="s">
        <v>5275</v>
      </c>
      <c r="B191" s="17">
        <v>161029270</v>
      </c>
      <c r="C191" s="17">
        <v>0</v>
      </c>
      <c r="D191">
        <f>B191-C191</f>
        <v>161029270</v>
      </c>
    </row>
    <row r="192" spans="1:4" x14ac:dyDescent="0.25">
      <c r="A192" s="17" t="s">
        <v>1963</v>
      </c>
      <c r="B192" s="17">
        <v>160762022</v>
      </c>
      <c r="C192" s="17">
        <v>0</v>
      </c>
      <c r="D192">
        <f>B192-C192</f>
        <v>160762022</v>
      </c>
    </row>
    <row r="193" spans="1:4" x14ac:dyDescent="0.25">
      <c r="A193" s="17" t="s">
        <v>498</v>
      </c>
      <c r="B193" s="17">
        <v>320706665</v>
      </c>
      <c r="C193" s="17">
        <v>160000000</v>
      </c>
      <c r="D193">
        <f>B193-C193</f>
        <v>160706665</v>
      </c>
    </row>
    <row r="194" spans="1:4" x14ac:dyDescent="0.25">
      <c r="A194" s="17" t="s">
        <v>235</v>
      </c>
      <c r="B194" s="17">
        <v>350034110</v>
      </c>
      <c r="C194" s="17">
        <v>190000000</v>
      </c>
      <c r="D194">
        <f>B194-C194</f>
        <v>160034110</v>
      </c>
    </row>
    <row r="195" spans="1:4" x14ac:dyDescent="0.25">
      <c r="A195" s="17" t="s">
        <v>9994</v>
      </c>
      <c r="B195" s="17">
        <v>159600000</v>
      </c>
      <c r="C195" s="17">
        <v>0</v>
      </c>
      <c r="D195">
        <f>B195-C195</f>
        <v>159600000</v>
      </c>
    </row>
    <row r="196" spans="1:4" x14ac:dyDescent="0.25">
      <c r="A196" s="17" t="s">
        <v>3738</v>
      </c>
      <c r="B196" s="17">
        <v>159578352</v>
      </c>
      <c r="C196" s="17">
        <v>0</v>
      </c>
      <c r="D196">
        <f>B196-C196</f>
        <v>159578352</v>
      </c>
    </row>
    <row r="197" spans="1:4" x14ac:dyDescent="0.25">
      <c r="A197" s="17" t="s">
        <v>3716</v>
      </c>
      <c r="B197" s="17">
        <v>158348400</v>
      </c>
      <c r="C197" s="17">
        <v>0</v>
      </c>
      <c r="D197">
        <f>B197-C197</f>
        <v>158348400</v>
      </c>
    </row>
    <row r="198" spans="1:4" x14ac:dyDescent="0.25">
      <c r="A198" s="17" t="s">
        <v>1666</v>
      </c>
      <c r="B198" s="17">
        <v>158115031</v>
      </c>
      <c r="C198" s="17">
        <v>0</v>
      </c>
      <c r="D198">
        <f>B198-C198</f>
        <v>158115031</v>
      </c>
    </row>
    <row r="199" spans="1:4" x14ac:dyDescent="0.25">
      <c r="A199" s="17" t="s">
        <v>269</v>
      </c>
      <c r="B199" s="17">
        <v>352358779</v>
      </c>
      <c r="C199" s="17">
        <v>195000000</v>
      </c>
      <c r="D199">
        <f>B199-C199</f>
        <v>157358779</v>
      </c>
    </row>
    <row r="200" spans="1:4" x14ac:dyDescent="0.25">
      <c r="A200" s="17" t="s">
        <v>1924</v>
      </c>
      <c r="B200" s="17">
        <v>157299717</v>
      </c>
      <c r="C200" s="17">
        <v>0</v>
      </c>
      <c r="D200">
        <f>B200-C200</f>
        <v>157299717</v>
      </c>
    </row>
    <row r="201" spans="1:4" x14ac:dyDescent="0.25">
      <c r="A201" s="17" t="s">
        <v>157</v>
      </c>
      <c r="B201" s="17">
        <v>407197282</v>
      </c>
      <c r="C201" s="17">
        <v>250000000</v>
      </c>
      <c r="D201">
        <f>B201-C201</f>
        <v>157197282</v>
      </c>
    </row>
    <row r="202" spans="1:4" x14ac:dyDescent="0.25">
      <c r="A202" s="17" t="s">
        <v>7775</v>
      </c>
      <c r="B202" s="17">
        <v>156645693</v>
      </c>
      <c r="C202" s="17">
        <v>0</v>
      </c>
      <c r="D202">
        <f>B202-C202</f>
        <v>156645693</v>
      </c>
    </row>
    <row r="203" spans="1:4" x14ac:dyDescent="0.25">
      <c r="A203" s="17" t="s">
        <v>1365</v>
      </c>
      <c r="B203" s="17">
        <v>155370362</v>
      </c>
      <c r="C203" s="17">
        <v>0</v>
      </c>
      <c r="D203">
        <f>B203-C203</f>
        <v>155370362</v>
      </c>
    </row>
    <row r="204" spans="1:4" x14ac:dyDescent="0.25">
      <c r="A204" s="17" t="s">
        <v>997</v>
      </c>
      <c r="B204" s="17">
        <v>155181732</v>
      </c>
      <c r="C204" s="17">
        <v>0</v>
      </c>
      <c r="D204">
        <f>B204-C204</f>
        <v>155181732</v>
      </c>
    </row>
    <row r="205" spans="1:4" x14ac:dyDescent="0.25">
      <c r="A205" s="17" t="s">
        <v>1652</v>
      </c>
      <c r="B205" s="17">
        <v>155019340</v>
      </c>
      <c r="C205" s="17">
        <v>0</v>
      </c>
      <c r="D205">
        <f>B205-C205</f>
        <v>155019340</v>
      </c>
    </row>
    <row r="206" spans="1:4" x14ac:dyDescent="0.25">
      <c r="A206" s="17" t="s">
        <v>6275</v>
      </c>
      <c r="B206" s="17">
        <v>153665036</v>
      </c>
      <c r="C206" s="17">
        <v>0</v>
      </c>
      <c r="D206">
        <f>B206-C206</f>
        <v>153665036</v>
      </c>
    </row>
    <row r="207" spans="1:4" x14ac:dyDescent="0.25">
      <c r="A207" s="17" t="s">
        <v>3110</v>
      </c>
      <c r="B207" s="17">
        <v>153620822</v>
      </c>
      <c r="C207" s="17">
        <v>0</v>
      </c>
      <c r="D207">
        <f>B207-C207</f>
        <v>153620822</v>
      </c>
    </row>
    <row r="208" spans="1:4" x14ac:dyDescent="0.25">
      <c r="A208" s="17" t="s">
        <v>1608</v>
      </c>
      <c r="B208" s="17">
        <v>153288182</v>
      </c>
      <c r="C208" s="17">
        <v>0</v>
      </c>
      <c r="D208">
        <f>B208-C208</f>
        <v>153288182</v>
      </c>
    </row>
    <row r="209" spans="1:4" x14ac:dyDescent="0.25">
      <c r="A209" s="17" t="s">
        <v>2106</v>
      </c>
      <c r="B209" s="17">
        <v>152149590</v>
      </c>
      <c r="C209" s="17">
        <v>0</v>
      </c>
      <c r="D209">
        <f>B209-C209</f>
        <v>152149590</v>
      </c>
    </row>
    <row r="210" spans="1:4" x14ac:dyDescent="0.25">
      <c r="A210" s="17" t="s">
        <v>1551</v>
      </c>
      <c r="B210" s="17">
        <v>150832203</v>
      </c>
      <c r="C210" s="17">
        <v>0</v>
      </c>
      <c r="D210">
        <f>B210-C210</f>
        <v>150832203</v>
      </c>
    </row>
    <row r="211" spans="1:4" x14ac:dyDescent="0.25">
      <c r="A211" s="17" t="s">
        <v>3687</v>
      </c>
      <c r="B211" s="17">
        <v>150415432</v>
      </c>
      <c r="C211" s="17">
        <v>0</v>
      </c>
      <c r="D211">
        <f>B211-C211</f>
        <v>150415432</v>
      </c>
    </row>
    <row r="212" spans="1:4" x14ac:dyDescent="0.25">
      <c r="A212" s="17" t="s">
        <v>4345</v>
      </c>
      <c r="B212" s="17">
        <v>150368971</v>
      </c>
      <c r="C212" s="17">
        <v>0</v>
      </c>
      <c r="D212">
        <f>B212-C212</f>
        <v>150368971</v>
      </c>
    </row>
    <row r="213" spans="1:4" x14ac:dyDescent="0.25">
      <c r="A213" s="17" t="s">
        <v>3140</v>
      </c>
      <c r="B213" s="17">
        <v>150315155</v>
      </c>
      <c r="C213" s="17">
        <v>0</v>
      </c>
      <c r="D213">
        <f>B213-C213</f>
        <v>150315155</v>
      </c>
    </row>
    <row r="214" spans="1:4" x14ac:dyDescent="0.25">
      <c r="A214" s="17" t="s">
        <v>3817</v>
      </c>
      <c r="B214" s="17">
        <v>150117807</v>
      </c>
      <c r="C214" s="17">
        <v>0</v>
      </c>
      <c r="D214">
        <f>B214-C214</f>
        <v>150117807</v>
      </c>
    </row>
    <row r="215" spans="1:4" x14ac:dyDescent="0.25">
      <c r="A215" s="17" t="s">
        <v>6873</v>
      </c>
      <c r="B215" s="17">
        <v>150056505</v>
      </c>
      <c r="C215" s="17">
        <v>0</v>
      </c>
      <c r="D215">
        <f>B215-C215</f>
        <v>150056505</v>
      </c>
    </row>
    <row r="216" spans="1:4" x14ac:dyDescent="0.25">
      <c r="A216" s="17" t="s">
        <v>2319</v>
      </c>
      <c r="B216" s="17">
        <v>148775460</v>
      </c>
      <c r="C216" s="17">
        <v>0</v>
      </c>
      <c r="D216">
        <f>B216-C216</f>
        <v>148775460</v>
      </c>
    </row>
    <row r="217" spans="1:4" x14ac:dyDescent="0.25">
      <c r="A217" s="17" t="s">
        <v>5401</v>
      </c>
      <c r="B217" s="17">
        <v>148734225</v>
      </c>
      <c r="C217" s="17">
        <v>0</v>
      </c>
      <c r="D217">
        <f>B217-C217</f>
        <v>148734225</v>
      </c>
    </row>
    <row r="218" spans="1:4" x14ac:dyDescent="0.25">
      <c r="A218" s="17" t="s">
        <v>1141</v>
      </c>
      <c r="B218" s="17">
        <v>148383780</v>
      </c>
      <c r="C218" s="17">
        <v>0</v>
      </c>
      <c r="D218">
        <f>B218-C218</f>
        <v>148383780</v>
      </c>
    </row>
    <row r="219" spans="1:4" x14ac:dyDescent="0.25">
      <c r="A219" s="17" t="s">
        <v>1519</v>
      </c>
      <c r="B219" s="17">
        <v>148313048</v>
      </c>
      <c r="C219" s="17">
        <v>0</v>
      </c>
      <c r="D219">
        <f>B219-C219</f>
        <v>148313048</v>
      </c>
    </row>
    <row r="220" spans="1:4" x14ac:dyDescent="0.25">
      <c r="A220" s="17" t="s">
        <v>2057</v>
      </c>
      <c r="B220" s="17">
        <v>148213377</v>
      </c>
      <c r="C220" s="17">
        <v>0</v>
      </c>
      <c r="D220">
        <f>B220-C220</f>
        <v>148213377</v>
      </c>
    </row>
    <row r="221" spans="1:4" x14ac:dyDescent="0.25">
      <c r="A221" s="17" t="s">
        <v>8380</v>
      </c>
      <c r="B221" s="17">
        <v>148170000</v>
      </c>
      <c r="C221" s="17">
        <v>0</v>
      </c>
      <c r="D221">
        <f>B221-C221</f>
        <v>148170000</v>
      </c>
    </row>
    <row r="222" spans="1:4" x14ac:dyDescent="0.25">
      <c r="A222" s="17" t="s">
        <v>5578</v>
      </c>
      <c r="B222" s="17">
        <v>148085755</v>
      </c>
      <c r="C222" s="17">
        <v>0</v>
      </c>
      <c r="D222">
        <f>B222-C222</f>
        <v>148085755</v>
      </c>
    </row>
    <row r="223" spans="1:4" x14ac:dyDescent="0.25">
      <c r="A223" s="17" t="s">
        <v>3114</v>
      </c>
      <c r="B223" s="17">
        <v>147637474</v>
      </c>
      <c r="C223" s="17">
        <v>0</v>
      </c>
      <c r="D223">
        <f>B223-C223</f>
        <v>147637474</v>
      </c>
    </row>
    <row r="224" spans="1:4" x14ac:dyDescent="0.25">
      <c r="A224" s="17" t="s">
        <v>1133</v>
      </c>
      <c r="B224" s="17">
        <v>146282411</v>
      </c>
      <c r="C224" s="17">
        <v>0</v>
      </c>
      <c r="D224">
        <f>B224-C224</f>
        <v>146282411</v>
      </c>
    </row>
    <row r="225" spans="1:4" x14ac:dyDescent="0.25">
      <c r="A225" s="17" t="s">
        <v>1655</v>
      </c>
      <c r="B225" s="17">
        <v>145771527</v>
      </c>
      <c r="C225" s="17">
        <v>0</v>
      </c>
      <c r="D225">
        <f>B225-C225</f>
        <v>145771527</v>
      </c>
    </row>
    <row r="226" spans="1:4" x14ac:dyDescent="0.25">
      <c r="A226" s="17" t="s">
        <v>4867</v>
      </c>
      <c r="B226" s="17">
        <v>145096820</v>
      </c>
      <c r="C226" s="17">
        <v>0</v>
      </c>
      <c r="D226">
        <f>B226-C226</f>
        <v>145096820</v>
      </c>
    </row>
    <row r="227" spans="1:4" x14ac:dyDescent="0.25">
      <c r="A227" s="17" t="s">
        <v>5581</v>
      </c>
      <c r="B227" s="17">
        <v>145000989</v>
      </c>
      <c r="C227" s="17">
        <v>0</v>
      </c>
      <c r="D227">
        <f>B227-C227</f>
        <v>145000989</v>
      </c>
    </row>
    <row r="228" spans="1:4" x14ac:dyDescent="0.25">
      <c r="A228" s="17" t="s">
        <v>6115</v>
      </c>
      <c r="B228" s="17">
        <v>144833357</v>
      </c>
      <c r="C228" s="17">
        <v>0</v>
      </c>
      <c r="D228">
        <f>B228-C228</f>
        <v>144833357</v>
      </c>
    </row>
    <row r="229" spans="1:4" x14ac:dyDescent="0.25">
      <c r="A229" s="17" t="s">
        <v>255</v>
      </c>
      <c r="B229" s="17">
        <v>144812796</v>
      </c>
      <c r="C229" s="17">
        <v>0</v>
      </c>
      <c r="D229">
        <f>B229-C229</f>
        <v>144812796</v>
      </c>
    </row>
    <row r="230" spans="1:4" x14ac:dyDescent="0.25">
      <c r="A230" s="17" t="s">
        <v>1079</v>
      </c>
      <c r="B230" s="17">
        <v>144795350</v>
      </c>
      <c r="C230" s="17">
        <v>0</v>
      </c>
      <c r="D230">
        <f>B230-C230</f>
        <v>144795350</v>
      </c>
    </row>
    <row r="231" spans="1:4" x14ac:dyDescent="0.25">
      <c r="A231" s="17" t="s">
        <v>4396</v>
      </c>
      <c r="B231" s="17">
        <v>144731527</v>
      </c>
      <c r="C231" s="17">
        <v>0</v>
      </c>
      <c r="D231">
        <f>B231-C231</f>
        <v>144731527</v>
      </c>
    </row>
    <row r="232" spans="1:4" x14ac:dyDescent="0.25">
      <c r="A232" s="17" t="s">
        <v>469</v>
      </c>
      <c r="B232" s="17">
        <v>144512310</v>
      </c>
      <c r="C232" s="17">
        <v>0</v>
      </c>
      <c r="D232">
        <f>B232-C232</f>
        <v>144512310</v>
      </c>
    </row>
    <row r="233" spans="1:4" x14ac:dyDescent="0.25">
      <c r="A233" s="17" t="s">
        <v>469</v>
      </c>
      <c r="B233" s="17">
        <v>144512310</v>
      </c>
      <c r="C233" s="17">
        <v>0</v>
      </c>
      <c r="D233">
        <f>B233-C233</f>
        <v>144512310</v>
      </c>
    </row>
    <row r="234" spans="1:4" x14ac:dyDescent="0.25">
      <c r="A234" s="17" t="s">
        <v>2092</v>
      </c>
      <c r="B234" s="17">
        <v>144156464</v>
      </c>
      <c r="C234" s="17">
        <v>0</v>
      </c>
      <c r="D234">
        <f>B234-C234</f>
        <v>144156464</v>
      </c>
    </row>
    <row r="235" spans="1:4" x14ac:dyDescent="0.25">
      <c r="A235" s="17" t="s">
        <v>3065</v>
      </c>
      <c r="B235" s="17">
        <v>143704210</v>
      </c>
      <c r="C235" s="17">
        <v>0</v>
      </c>
      <c r="D235">
        <f>B235-C235</f>
        <v>143704210</v>
      </c>
    </row>
    <row r="236" spans="1:4" x14ac:dyDescent="0.25">
      <c r="A236" s="17" t="s">
        <v>1467</v>
      </c>
      <c r="B236" s="17">
        <v>143618384</v>
      </c>
      <c r="C236" s="17">
        <v>0</v>
      </c>
      <c r="D236">
        <f>B236-C236</f>
        <v>143618384</v>
      </c>
    </row>
    <row r="237" spans="1:4" x14ac:dyDescent="0.25">
      <c r="A237" s="17" t="s">
        <v>9475</v>
      </c>
      <c r="B237" s="17">
        <v>143492840</v>
      </c>
      <c r="C237" s="17">
        <v>0</v>
      </c>
      <c r="D237">
        <f>B237-C237</f>
        <v>143492840</v>
      </c>
    </row>
    <row r="238" spans="1:4" x14ac:dyDescent="0.25">
      <c r="A238" s="17" t="s">
        <v>9475</v>
      </c>
      <c r="B238" s="17">
        <v>143492840</v>
      </c>
      <c r="C238" s="17">
        <v>0</v>
      </c>
      <c r="D238">
        <f>B238-C238</f>
        <v>143492840</v>
      </c>
    </row>
    <row r="239" spans="1:4" x14ac:dyDescent="0.25">
      <c r="A239" s="17" t="s">
        <v>2481</v>
      </c>
      <c r="B239" s="17">
        <v>143151473</v>
      </c>
      <c r="C239" s="17">
        <v>0</v>
      </c>
      <c r="D239">
        <f>B239-C239</f>
        <v>143151473</v>
      </c>
    </row>
    <row r="240" spans="1:4" x14ac:dyDescent="0.25">
      <c r="A240" s="17" t="s">
        <v>1036</v>
      </c>
      <c r="B240" s="17">
        <v>142614158</v>
      </c>
      <c r="C240" s="17">
        <v>0</v>
      </c>
      <c r="D240">
        <f>B240-C240</f>
        <v>142614158</v>
      </c>
    </row>
    <row r="241" spans="1:4" x14ac:dyDescent="0.25">
      <c r="A241" s="17" t="s">
        <v>528</v>
      </c>
      <c r="B241" s="17">
        <v>292000866</v>
      </c>
      <c r="C241" s="17">
        <v>150000000</v>
      </c>
      <c r="D241">
        <f>B241-C241</f>
        <v>142000866</v>
      </c>
    </row>
    <row r="242" spans="1:4" x14ac:dyDescent="0.25">
      <c r="A242" s="17" t="s">
        <v>2862</v>
      </c>
      <c r="B242" s="17">
        <v>141600000</v>
      </c>
      <c r="C242" s="17">
        <v>0</v>
      </c>
      <c r="D242">
        <f>B242-C242</f>
        <v>141600000</v>
      </c>
    </row>
    <row r="243" spans="1:4" x14ac:dyDescent="0.25">
      <c r="A243" s="17" t="s">
        <v>11019</v>
      </c>
      <c r="B243" s="17">
        <v>141600000</v>
      </c>
      <c r="C243" s="17">
        <v>0</v>
      </c>
      <c r="D243">
        <f>B243-C243</f>
        <v>141600000</v>
      </c>
    </row>
    <row r="244" spans="1:4" x14ac:dyDescent="0.25">
      <c r="A244" s="17" t="s">
        <v>4711</v>
      </c>
      <c r="B244" s="17">
        <v>141340178</v>
      </c>
      <c r="C244" s="17">
        <v>0</v>
      </c>
      <c r="D244">
        <f>B244-C244</f>
        <v>141340178</v>
      </c>
    </row>
    <row r="245" spans="1:4" x14ac:dyDescent="0.25">
      <c r="A245" s="17" t="s">
        <v>7772</v>
      </c>
      <c r="B245" s="17">
        <v>141319195</v>
      </c>
      <c r="C245" s="17">
        <v>0</v>
      </c>
      <c r="D245">
        <f>B245-C245</f>
        <v>141319195</v>
      </c>
    </row>
    <row r="246" spans="1:4" x14ac:dyDescent="0.25">
      <c r="A246" s="17" t="s">
        <v>2109</v>
      </c>
      <c r="B246" s="17">
        <v>141204016</v>
      </c>
      <c r="C246" s="17">
        <v>0</v>
      </c>
      <c r="D246">
        <f>B246-C246</f>
        <v>141204016</v>
      </c>
    </row>
    <row r="247" spans="1:4" x14ac:dyDescent="0.25">
      <c r="A247" s="17" t="s">
        <v>12964</v>
      </c>
      <c r="B247" s="17">
        <v>140530114</v>
      </c>
      <c r="C247" s="17">
        <v>0</v>
      </c>
      <c r="D247">
        <f>B247-C247</f>
        <v>140530114</v>
      </c>
    </row>
    <row r="248" spans="1:4" x14ac:dyDescent="0.25">
      <c r="A248" s="17" t="s">
        <v>1661</v>
      </c>
      <c r="B248" s="17">
        <v>140459099</v>
      </c>
      <c r="C248" s="17">
        <v>0</v>
      </c>
      <c r="D248">
        <f>B248-C248</f>
        <v>140459099</v>
      </c>
    </row>
    <row r="249" spans="1:4" x14ac:dyDescent="0.25">
      <c r="A249" s="17" t="s">
        <v>1084</v>
      </c>
      <c r="B249" s="17">
        <v>140015224</v>
      </c>
      <c r="C249" s="17">
        <v>0</v>
      </c>
      <c r="D249">
        <f>B249-C249</f>
        <v>140015224</v>
      </c>
    </row>
    <row r="250" spans="1:4" x14ac:dyDescent="0.25">
      <c r="A250" s="17" t="s">
        <v>530</v>
      </c>
      <c r="B250" s="17">
        <v>289994397</v>
      </c>
      <c r="C250" s="17">
        <v>150000000</v>
      </c>
      <c r="D250">
        <f>B250-C250</f>
        <v>139994397</v>
      </c>
    </row>
    <row r="251" spans="1:4" x14ac:dyDescent="0.25">
      <c r="A251" s="17" t="s">
        <v>3501</v>
      </c>
      <c r="B251" s="17">
        <v>139852971</v>
      </c>
      <c r="C251" s="17">
        <v>0</v>
      </c>
      <c r="D251">
        <f>B251-C251</f>
        <v>139852971</v>
      </c>
    </row>
    <row r="252" spans="1:4" x14ac:dyDescent="0.25">
      <c r="A252" s="17" t="s">
        <v>2316</v>
      </c>
      <c r="B252" s="17">
        <v>139225854</v>
      </c>
      <c r="C252" s="17">
        <v>0</v>
      </c>
      <c r="D252">
        <f>B252-C252</f>
        <v>139225854</v>
      </c>
    </row>
    <row r="253" spans="1:4" x14ac:dyDescent="0.25">
      <c r="A253" s="17" t="s">
        <v>7402</v>
      </c>
      <c r="B253" s="17">
        <v>138795342</v>
      </c>
      <c r="C253" s="17">
        <v>0</v>
      </c>
      <c r="D253">
        <f>B253-C253</f>
        <v>138795342</v>
      </c>
    </row>
    <row r="254" spans="1:4" x14ac:dyDescent="0.25">
      <c r="A254" s="17" t="s">
        <v>3832</v>
      </c>
      <c r="B254" s="17">
        <v>138614544</v>
      </c>
      <c r="C254" s="17">
        <v>0</v>
      </c>
      <c r="D254">
        <f>B254-C254</f>
        <v>138614544</v>
      </c>
    </row>
    <row r="255" spans="1:4" x14ac:dyDescent="0.25">
      <c r="A255" s="17" t="s">
        <v>3725</v>
      </c>
      <c r="B255" s="17">
        <v>138447667</v>
      </c>
      <c r="C255" s="17">
        <v>0</v>
      </c>
      <c r="D255">
        <f>B255-C255</f>
        <v>138447667</v>
      </c>
    </row>
    <row r="256" spans="1:4" x14ac:dyDescent="0.25">
      <c r="A256" s="17" t="s">
        <v>8547</v>
      </c>
      <c r="B256" s="17">
        <v>138339411</v>
      </c>
      <c r="C256" s="17">
        <v>0</v>
      </c>
      <c r="D256">
        <f>B256-C256</f>
        <v>138339411</v>
      </c>
    </row>
    <row r="257" spans="1:4" x14ac:dyDescent="0.25">
      <c r="A257" s="17" t="s">
        <v>9767</v>
      </c>
      <c r="B257" s="17">
        <v>137963328</v>
      </c>
      <c r="C257" s="17">
        <v>0</v>
      </c>
      <c r="D257">
        <f>B257-C257</f>
        <v>137963328</v>
      </c>
    </row>
    <row r="258" spans="1:4" x14ac:dyDescent="0.25">
      <c r="A258" s="17" t="s">
        <v>6295</v>
      </c>
      <c r="B258" s="17">
        <v>137387272</v>
      </c>
      <c r="C258" s="17">
        <v>0</v>
      </c>
      <c r="D258">
        <f>B258-C258</f>
        <v>137387272</v>
      </c>
    </row>
    <row r="259" spans="1:4" x14ac:dyDescent="0.25">
      <c r="A259" s="17" t="s">
        <v>1617</v>
      </c>
      <c r="B259" s="17">
        <v>137340146</v>
      </c>
      <c r="C259" s="17">
        <v>0</v>
      </c>
      <c r="D259">
        <f>B259-C259</f>
        <v>137340146</v>
      </c>
    </row>
    <row r="260" spans="1:4" x14ac:dyDescent="0.25">
      <c r="A260" s="17" t="s">
        <v>2484</v>
      </c>
      <c r="B260" s="17">
        <v>136801374</v>
      </c>
      <c r="C260" s="17">
        <v>0</v>
      </c>
      <c r="D260">
        <f>B260-C260</f>
        <v>136801374</v>
      </c>
    </row>
    <row r="261" spans="1:4" x14ac:dyDescent="0.25">
      <c r="A261" s="17" t="s">
        <v>2115</v>
      </c>
      <c r="B261" s="17">
        <v>136448821</v>
      </c>
      <c r="C261" s="17">
        <v>0</v>
      </c>
      <c r="D261">
        <f>B261-C261</f>
        <v>136448821</v>
      </c>
    </row>
    <row r="262" spans="1:4" x14ac:dyDescent="0.25">
      <c r="A262" s="17" t="s">
        <v>3680</v>
      </c>
      <c r="B262" s="17">
        <v>136019448</v>
      </c>
      <c r="C262" s="17">
        <v>0</v>
      </c>
      <c r="D262">
        <f>B262-C262</f>
        <v>136019448</v>
      </c>
    </row>
    <row r="263" spans="1:4" x14ac:dyDescent="0.25">
      <c r="A263" s="17" t="s">
        <v>2489</v>
      </c>
      <c r="B263" s="17">
        <v>135381507</v>
      </c>
      <c r="C263" s="17">
        <v>0</v>
      </c>
      <c r="D263">
        <f>B263-C263</f>
        <v>135381507</v>
      </c>
    </row>
    <row r="264" spans="1:4" x14ac:dyDescent="0.25">
      <c r="A264" s="17" t="s">
        <v>3117</v>
      </c>
      <c r="B264" s="17">
        <v>135014968</v>
      </c>
      <c r="C264" s="17">
        <v>0</v>
      </c>
      <c r="D264">
        <f>B264-C264</f>
        <v>135014968</v>
      </c>
    </row>
    <row r="265" spans="1:4" x14ac:dyDescent="0.25">
      <c r="A265" s="17" t="s">
        <v>9483</v>
      </c>
      <c r="B265" s="17">
        <v>134821952</v>
      </c>
      <c r="C265" s="17">
        <v>0</v>
      </c>
      <c r="D265">
        <f>B265-C265</f>
        <v>134821952</v>
      </c>
    </row>
    <row r="266" spans="1:4" x14ac:dyDescent="0.25">
      <c r="A266" s="17" t="s">
        <v>1926</v>
      </c>
      <c r="B266" s="17">
        <v>134568845</v>
      </c>
      <c r="C266" s="17">
        <v>0</v>
      </c>
      <c r="D266">
        <f>B266-C266</f>
        <v>134568845</v>
      </c>
    </row>
    <row r="267" spans="1:4" x14ac:dyDescent="0.25">
      <c r="A267" s="17" t="s">
        <v>1063</v>
      </c>
      <c r="B267" s="17">
        <v>134520804</v>
      </c>
      <c r="C267" s="17">
        <v>0</v>
      </c>
      <c r="D267">
        <f>B267-C267</f>
        <v>134520804</v>
      </c>
    </row>
    <row r="268" spans="1:4" x14ac:dyDescent="0.25">
      <c r="A268" s="17" t="s">
        <v>4413</v>
      </c>
      <c r="B268" s="17">
        <v>134455175</v>
      </c>
      <c r="C268" s="17">
        <v>0</v>
      </c>
      <c r="D268">
        <f>B268-C268</f>
        <v>134455175</v>
      </c>
    </row>
    <row r="269" spans="1:4" x14ac:dyDescent="0.25">
      <c r="A269" s="17" t="s">
        <v>2866</v>
      </c>
      <c r="B269" s="17">
        <v>134218018</v>
      </c>
      <c r="C269" s="17">
        <v>0</v>
      </c>
      <c r="D269">
        <f>B269-C269</f>
        <v>134218018</v>
      </c>
    </row>
    <row r="270" spans="1:4" x14ac:dyDescent="0.25">
      <c r="A270" s="17" t="s">
        <v>180</v>
      </c>
      <c r="B270" s="17">
        <v>334185206</v>
      </c>
      <c r="C270" s="17">
        <v>200000000</v>
      </c>
      <c r="D270">
        <f>B270-C270</f>
        <v>134185206</v>
      </c>
    </row>
    <row r="271" spans="1:4" x14ac:dyDescent="0.25">
      <c r="A271" s="17" t="s">
        <v>5620</v>
      </c>
      <c r="B271" s="17">
        <v>134141530</v>
      </c>
      <c r="C271" s="17">
        <v>0</v>
      </c>
      <c r="D271">
        <f>B271-C271</f>
        <v>134141530</v>
      </c>
    </row>
    <row r="272" spans="1:4" x14ac:dyDescent="0.25">
      <c r="A272" s="17" t="s">
        <v>1928</v>
      </c>
      <c r="B272" s="17">
        <v>134006721</v>
      </c>
      <c r="C272" s="17">
        <v>0</v>
      </c>
      <c r="D272">
        <f>B272-C272</f>
        <v>134006721</v>
      </c>
    </row>
    <row r="273" spans="1:4" x14ac:dyDescent="0.25">
      <c r="A273" s="17" t="s">
        <v>1670</v>
      </c>
      <c r="B273" s="17">
        <v>133668525</v>
      </c>
      <c r="C273" s="17">
        <v>0</v>
      </c>
      <c r="D273">
        <f>B273-C273</f>
        <v>133668525</v>
      </c>
    </row>
    <row r="274" spans="1:4" x14ac:dyDescent="0.25">
      <c r="A274" s="17" t="s">
        <v>1668</v>
      </c>
      <c r="B274" s="17">
        <v>133103929</v>
      </c>
      <c r="C274" s="17">
        <v>0</v>
      </c>
      <c r="D274">
        <f>B274-C274</f>
        <v>133103929</v>
      </c>
    </row>
    <row r="275" spans="1:4" x14ac:dyDescent="0.25">
      <c r="A275" s="17" t="s">
        <v>459</v>
      </c>
      <c r="B275" s="17">
        <v>292568851</v>
      </c>
      <c r="C275" s="17">
        <v>160000000</v>
      </c>
      <c r="D275">
        <f>B275-C275</f>
        <v>132568851</v>
      </c>
    </row>
    <row r="276" spans="1:4" x14ac:dyDescent="0.25">
      <c r="A276" s="17" t="s">
        <v>954</v>
      </c>
      <c r="B276" s="17">
        <v>132550960</v>
      </c>
      <c r="C276" s="17">
        <v>0</v>
      </c>
      <c r="D276">
        <f>B276-C276</f>
        <v>132550960</v>
      </c>
    </row>
    <row r="277" spans="1:4" x14ac:dyDescent="0.25">
      <c r="A277" s="17" t="s">
        <v>6277</v>
      </c>
      <c r="B277" s="17">
        <v>132541238</v>
      </c>
      <c r="C277" s="17">
        <v>0</v>
      </c>
      <c r="D277">
        <f>B277-C277</f>
        <v>132541238</v>
      </c>
    </row>
    <row r="278" spans="1:4" x14ac:dyDescent="0.25">
      <c r="A278" s="17" t="s">
        <v>1386</v>
      </c>
      <c r="B278" s="17">
        <v>132373442</v>
      </c>
      <c r="C278" s="17">
        <v>0</v>
      </c>
      <c r="D278">
        <f>B278-C278</f>
        <v>132373442</v>
      </c>
    </row>
    <row r="279" spans="1:4" x14ac:dyDescent="0.25">
      <c r="A279" s="17" t="s">
        <v>6241</v>
      </c>
      <c r="B279" s="17">
        <v>132088910</v>
      </c>
      <c r="C279" s="17">
        <v>0</v>
      </c>
      <c r="D279">
        <f>B279-C279</f>
        <v>132088910</v>
      </c>
    </row>
    <row r="280" spans="1:4" x14ac:dyDescent="0.25">
      <c r="A280" s="17" t="s">
        <v>1111</v>
      </c>
      <c r="B280" s="17">
        <v>132014112</v>
      </c>
      <c r="C280" s="17">
        <v>0</v>
      </c>
      <c r="D280">
        <f>B280-C280</f>
        <v>132014112</v>
      </c>
    </row>
    <row r="281" spans="1:4" x14ac:dyDescent="0.25">
      <c r="A281" s="17" t="s">
        <v>273</v>
      </c>
      <c r="B281" s="17">
        <v>317011114</v>
      </c>
      <c r="C281" s="17">
        <v>185000000</v>
      </c>
      <c r="D281">
        <f>B281-C281</f>
        <v>132011114</v>
      </c>
    </row>
    <row r="282" spans="1:4" x14ac:dyDescent="0.25">
      <c r="A282" s="17" t="s">
        <v>896</v>
      </c>
      <c r="B282" s="17">
        <v>131920333</v>
      </c>
      <c r="C282" s="17">
        <v>0</v>
      </c>
      <c r="D282">
        <f>B282-C282</f>
        <v>131920333</v>
      </c>
    </row>
    <row r="283" spans="1:4" x14ac:dyDescent="0.25">
      <c r="A283" s="17" t="s">
        <v>851</v>
      </c>
      <c r="B283" s="17">
        <v>131536019</v>
      </c>
      <c r="C283" s="17">
        <v>0</v>
      </c>
      <c r="D283">
        <f>B283-C283</f>
        <v>131536019</v>
      </c>
    </row>
    <row r="284" spans="1:4" x14ac:dyDescent="0.25">
      <c r="A284" s="17" t="s">
        <v>572</v>
      </c>
      <c r="B284" s="17">
        <v>281492479</v>
      </c>
      <c r="C284" s="17">
        <v>150000000</v>
      </c>
      <c r="D284">
        <f>B284-C284</f>
        <v>131492479</v>
      </c>
    </row>
    <row r="285" spans="1:4" x14ac:dyDescent="0.25">
      <c r="A285" s="17" t="s">
        <v>1320</v>
      </c>
      <c r="B285" s="17">
        <v>131144183</v>
      </c>
      <c r="C285" s="17">
        <v>0</v>
      </c>
      <c r="D285">
        <f>B285-C285</f>
        <v>131144183</v>
      </c>
    </row>
    <row r="286" spans="1:4" x14ac:dyDescent="0.25">
      <c r="A286" s="17" t="s">
        <v>6279</v>
      </c>
      <c r="B286" s="17">
        <v>130727000</v>
      </c>
      <c r="C286" s="17">
        <v>0</v>
      </c>
      <c r="D286">
        <f>B286-C286</f>
        <v>130727000</v>
      </c>
    </row>
    <row r="287" spans="1:4" x14ac:dyDescent="0.25">
      <c r="A287" s="17" t="s">
        <v>3499</v>
      </c>
      <c r="B287" s="17">
        <v>130512915</v>
      </c>
      <c r="C287" s="17">
        <v>0</v>
      </c>
      <c r="D287">
        <f>B287-C287</f>
        <v>130512915</v>
      </c>
    </row>
    <row r="288" spans="1:4" x14ac:dyDescent="0.25">
      <c r="A288" s="17" t="s">
        <v>1671</v>
      </c>
      <c r="B288" s="17">
        <v>130313314</v>
      </c>
      <c r="C288" s="17">
        <v>0</v>
      </c>
      <c r="D288">
        <f>B288-C288</f>
        <v>130313314</v>
      </c>
    </row>
    <row r="289" spans="1:4" x14ac:dyDescent="0.25">
      <c r="A289" s="17" t="s">
        <v>1254</v>
      </c>
      <c r="B289" s="17">
        <v>130174897</v>
      </c>
      <c r="C289" s="17">
        <v>0</v>
      </c>
      <c r="D289">
        <f>B289-C289</f>
        <v>130174897</v>
      </c>
    </row>
    <row r="290" spans="1:4" x14ac:dyDescent="0.25">
      <c r="A290" s="17" t="s">
        <v>1128</v>
      </c>
      <c r="B290" s="17">
        <v>130127620</v>
      </c>
      <c r="C290" s="17">
        <v>0</v>
      </c>
      <c r="D290">
        <f>B290-C290</f>
        <v>130127620</v>
      </c>
    </row>
    <row r="291" spans="1:4" x14ac:dyDescent="0.25">
      <c r="A291" s="17" t="s">
        <v>7400</v>
      </c>
      <c r="B291" s="17">
        <v>130058047</v>
      </c>
      <c r="C291" s="17">
        <v>0</v>
      </c>
      <c r="D291">
        <f>B291-C291</f>
        <v>130058047</v>
      </c>
    </row>
    <row r="292" spans="1:4" x14ac:dyDescent="0.25">
      <c r="A292" s="17" t="s">
        <v>1014</v>
      </c>
      <c r="B292" s="17">
        <v>129995817</v>
      </c>
      <c r="C292" s="17">
        <v>0</v>
      </c>
      <c r="D292">
        <f>B292-C292</f>
        <v>129995817</v>
      </c>
    </row>
    <row r="293" spans="1:4" x14ac:dyDescent="0.25">
      <c r="A293" s="17" t="s">
        <v>2867</v>
      </c>
      <c r="B293" s="17">
        <v>128769345</v>
      </c>
      <c r="C293" s="17">
        <v>0</v>
      </c>
      <c r="D293">
        <f>B293-C293</f>
        <v>128769345</v>
      </c>
    </row>
    <row r="294" spans="1:4" x14ac:dyDescent="0.25">
      <c r="A294" s="17" t="s">
        <v>6879</v>
      </c>
      <c r="B294" s="17">
        <v>128505958</v>
      </c>
      <c r="C294" s="17">
        <v>0</v>
      </c>
      <c r="D294">
        <f>B294-C294</f>
        <v>128505958</v>
      </c>
    </row>
    <row r="295" spans="1:4" x14ac:dyDescent="0.25">
      <c r="A295" s="17" t="s">
        <v>6271</v>
      </c>
      <c r="B295" s="17">
        <v>128300000</v>
      </c>
      <c r="C295" s="17">
        <v>0</v>
      </c>
      <c r="D295">
        <f>B295-C295</f>
        <v>128300000</v>
      </c>
    </row>
    <row r="296" spans="1:4" x14ac:dyDescent="0.25">
      <c r="A296" s="17" t="s">
        <v>1681</v>
      </c>
      <c r="B296" s="17">
        <v>128200012</v>
      </c>
      <c r="C296" s="17">
        <v>0</v>
      </c>
      <c r="D296">
        <f>B296-C296</f>
        <v>128200012</v>
      </c>
    </row>
    <row r="297" spans="1:4" x14ac:dyDescent="0.25">
      <c r="A297" s="17" t="s">
        <v>7397</v>
      </c>
      <c r="B297" s="17">
        <v>128067808</v>
      </c>
      <c r="C297" s="17">
        <v>0</v>
      </c>
      <c r="D297">
        <f>B297-C297</f>
        <v>128067808</v>
      </c>
    </row>
    <row r="298" spans="1:4" x14ac:dyDescent="0.25">
      <c r="A298" s="17" t="s">
        <v>3143</v>
      </c>
      <c r="B298" s="17">
        <v>127997349</v>
      </c>
      <c r="C298" s="17">
        <v>0</v>
      </c>
      <c r="D298">
        <f>B298-C298</f>
        <v>127997349</v>
      </c>
    </row>
    <row r="299" spans="1:4" x14ac:dyDescent="0.25">
      <c r="A299" s="17" t="s">
        <v>1675</v>
      </c>
      <c r="B299" s="17">
        <v>127968405</v>
      </c>
      <c r="C299" s="17">
        <v>0</v>
      </c>
      <c r="D299">
        <f>B299-C299</f>
        <v>127968405</v>
      </c>
    </row>
    <row r="300" spans="1:4" x14ac:dyDescent="0.25">
      <c r="A300" s="17" t="s">
        <v>1524</v>
      </c>
      <c r="B300" s="17">
        <v>127706877</v>
      </c>
      <c r="C300" s="17">
        <v>0</v>
      </c>
      <c r="D300">
        <f>B300-C300</f>
        <v>127706877</v>
      </c>
    </row>
    <row r="301" spans="1:4" x14ac:dyDescent="0.25">
      <c r="A301" s="17" t="s">
        <v>4223</v>
      </c>
      <c r="B301" s="17">
        <v>127214072</v>
      </c>
      <c r="C301" s="17">
        <v>0</v>
      </c>
      <c r="D301">
        <f>B301-C301</f>
        <v>127214072</v>
      </c>
    </row>
    <row r="302" spans="1:4" x14ac:dyDescent="0.25">
      <c r="A302" s="17" t="s">
        <v>7244</v>
      </c>
      <c r="B302" s="17">
        <v>127175354</v>
      </c>
      <c r="C302" s="17">
        <v>0</v>
      </c>
      <c r="D302">
        <f>B302-C302</f>
        <v>127175354</v>
      </c>
    </row>
    <row r="303" spans="1:4" x14ac:dyDescent="0.25">
      <c r="A303" s="17" t="s">
        <v>1890</v>
      </c>
      <c r="B303" s="17">
        <v>127083765</v>
      </c>
      <c r="C303" s="17">
        <v>0</v>
      </c>
      <c r="D303">
        <f>B303-C303</f>
        <v>127083765</v>
      </c>
    </row>
    <row r="304" spans="1:4" x14ac:dyDescent="0.25">
      <c r="A304" s="17" t="s">
        <v>3122</v>
      </c>
      <c r="B304" s="17">
        <v>126975169</v>
      </c>
      <c r="C304" s="17">
        <v>0</v>
      </c>
      <c r="D304">
        <f>B304-C304</f>
        <v>126975169</v>
      </c>
    </row>
    <row r="305" spans="1:4" x14ac:dyDescent="0.25">
      <c r="A305" s="17" t="s">
        <v>3475</v>
      </c>
      <c r="B305" s="17">
        <v>126805112</v>
      </c>
      <c r="C305" s="17">
        <v>0</v>
      </c>
      <c r="D305">
        <f>B305-C305</f>
        <v>126805112</v>
      </c>
    </row>
    <row r="306" spans="1:4" x14ac:dyDescent="0.25">
      <c r="A306" s="17" t="s">
        <v>3827</v>
      </c>
      <c r="B306" s="17">
        <v>126546825</v>
      </c>
      <c r="C306" s="17">
        <v>0</v>
      </c>
      <c r="D306">
        <f>B306-C306</f>
        <v>126546825</v>
      </c>
    </row>
    <row r="307" spans="1:4" x14ac:dyDescent="0.25">
      <c r="A307" s="17" t="s">
        <v>914</v>
      </c>
      <c r="B307" s="17">
        <v>126464904</v>
      </c>
      <c r="C307" s="17">
        <v>0</v>
      </c>
      <c r="D307">
        <f>B307-C307</f>
        <v>126464904</v>
      </c>
    </row>
    <row r="308" spans="1:4" x14ac:dyDescent="0.25">
      <c r="A308" s="17" t="s">
        <v>3119</v>
      </c>
      <c r="B308" s="17">
        <v>126203320</v>
      </c>
      <c r="C308" s="17">
        <v>0</v>
      </c>
      <c r="D308">
        <f>B308-C308</f>
        <v>126203320</v>
      </c>
    </row>
    <row r="309" spans="1:4" x14ac:dyDescent="0.25">
      <c r="A309" s="17" t="s">
        <v>1529</v>
      </c>
      <c r="B309" s="17">
        <v>126149655</v>
      </c>
      <c r="C309" s="17">
        <v>0</v>
      </c>
      <c r="D309">
        <f>B309-C309</f>
        <v>126149655</v>
      </c>
    </row>
    <row r="310" spans="1:4" x14ac:dyDescent="0.25">
      <c r="A310" s="17" t="s">
        <v>3136</v>
      </c>
      <c r="B310" s="17">
        <v>126088877</v>
      </c>
      <c r="C310" s="17">
        <v>0</v>
      </c>
      <c r="D310">
        <f>B310-C310</f>
        <v>126088877</v>
      </c>
    </row>
    <row r="311" spans="1:4" x14ac:dyDescent="0.25">
      <c r="A311" s="17" t="s">
        <v>2500</v>
      </c>
      <c r="B311" s="17">
        <v>125603360</v>
      </c>
      <c r="C311" s="17">
        <v>0</v>
      </c>
      <c r="D311">
        <f>B311-C311</f>
        <v>125603360</v>
      </c>
    </row>
    <row r="312" spans="1:4" x14ac:dyDescent="0.25">
      <c r="A312" s="17" t="s">
        <v>3124</v>
      </c>
      <c r="B312" s="17">
        <v>125548685</v>
      </c>
      <c r="C312" s="17">
        <v>0</v>
      </c>
      <c r="D312">
        <f>B312-C312</f>
        <v>125548685</v>
      </c>
    </row>
    <row r="313" spans="1:4" x14ac:dyDescent="0.25">
      <c r="A313" s="17" t="s">
        <v>1008</v>
      </c>
      <c r="B313" s="17">
        <v>125531634</v>
      </c>
      <c r="C313" s="17">
        <v>0</v>
      </c>
      <c r="D313">
        <f>B313-C313</f>
        <v>125531634</v>
      </c>
    </row>
    <row r="314" spans="1:4" x14ac:dyDescent="0.25">
      <c r="A314" s="17" t="s">
        <v>1001</v>
      </c>
      <c r="B314" s="17">
        <v>125332007</v>
      </c>
      <c r="C314" s="17">
        <v>0</v>
      </c>
      <c r="D314">
        <f>B314-C314</f>
        <v>125332007</v>
      </c>
    </row>
    <row r="315" spans="1:4" x14ac:dyDescent="0.25">
      <c r="A315" s="17" t="s">
        <v>1383</v>
      </c>
      <c r="B315" s="17">
        <v>125305545</v>
      </c>
      <c r="C315" s="17">
        <v>0</v>
      </c>
      <c r="D315">
        <f>B315-C315</f>
        <v>125305545</v>
      </c>
    </row>
    <row r="316" spans="1:4" x14ac:dyDescent="0.25">
      <c r="A316" s="17" t="s">
        <v>3836</v>
      </c>
      <c r="B316" s="17">
        <v>125069696</v>
      </c>
      <c r="C316" s="17">
        <v>0</v>
      </c>
      <c r="D316">
        <f>B316-C316</f>
        <v>125069696</v>
      </c>
    </row>
    <row r="317" spans="1:4" x14ac:dyDescent="0.25">
      <c r="A317" s="17" t="s">
        <v>4872</v>
      </c>
      <c r="B317" s="17">
        <v>125014030</v>
      </c>
      <c r="C317" s="17">
        <v>0</v>
      </c>
      <c r="D317">
        <f>B317-C317</f>
        <v>125014030</v>
      </c>
    </row>
    <row r="318" spans="1:4" x14ac:dyDescent="0.25">
      <c r="A318" s="17" t="s">
        <v>899</v>
      </c>
      <c r="B318" s="17">
        <v>124976634</v>
      </c>
      <c r="C318" s="17">
        <v>0</v>
      </c>
      <c r="D318">
        <f>B318-C318</f>
        <v>124976634</v>
      </c>
    </row>
    <row r="319" spans="1:4" x14ac:dyDescent="0.25">
      <c r="A319" s="17" t="s">
        <v>1370</v>
      </c>
      <c r="B319" s="17">
        <v>124870275</v>
      </c>
      <c r="C319" s="17">
        <v>0</v>
      </c>
      <c r="D319">
        <f>B319-C319</f>
        <v>124870275</v>
      </c>
    </row>
    <row r="320" spans="1:4" x14ac:dyDescent="0.25">
      <c r="A320" s="17" t="s">
        <v>8190</v>
      </c>
      <c r="B320" s="17">
        <v>124868837</v>
      </c>
      <c r="C320" s="17">
        <v>0</v>
      </c>
      <c r="D320">
        <f>B320-C320</f>
        <v>124868837</v>
      </c>
    </row>
    <row r="321" spans="1:4" x14ac:dyDescent="0.25">
      <c r="A321" s="17" t="s">
        <v>4407</v>
      </c>
      <c r="B321" s="17">
        <v>124732962</v>
      </c>
      <c r="C321" s="17">
        <v>0</v>
      </c>
      <c r="D321">
        <f>B321-C321</f>
        <v>124732962</v>
      </c>
    </row>
    <row r="322" spans="1:4" x14ac:dyDescent="0.25">
      <c r="A322" s="17" t="s">
        <v>1672</v>
      </c>
      <c r="B322" s="17">
        <v>124590960</v>
      </c>
      <c r="C322" s="17">
        <v>0</v>
      </c>
      <c r="D322">
        <f>B322-C322</f>
        <v>124590960</v>
      </c>
    </row>
    <row r="323" spans="1:4" x14ac:dyDescent="0.25">
      <c r="A323" s="17" t="s">
        <v>3390</v>
      </c>
      <c r="B323" s="17">
        <v>124107476</v>
      </c>
      <c r="C323" s="17">
        <v>0</v>
      </c>
      <c r="D323">
        <f>B323-C323</f>
        <v>124107476</v>
      </c>
    </row>
    <row r="324" spans="1:4" x14ac:dyDescent="0.25">
      <c r="A324" s="17" t="s">
        <v>7916</v>
      </c>
      <c r="B324" s="17">
        <v>123922370</v>
      </c>
      <c r="C324" s="17">
        <v>0</v>
      </c>
      <c r="D324">
        <f>B324-C324</f>
        <v>123922370</v>
      </c>
    </row>
    <row r="325" spans="1:4" x14ac:dyDescent="0.25">
      <c r="A325" s="17" t="s">
        <v>1603</v>
      </c>
      <c r="B325" s="17">
        <v>123307945</v>
      </c>
      <c r="C325" s="17">
        <v>0</v>
      </c>
      <c r="D325">
        <f>B325-C325</f>
        <v>123307945</v>
      </c>
    </row>
    <row r="326" spans="1:4" x14ac:dyDescent="0.25">
      <c r="A326" s="17" t="s">
        <v>278</v>
      </c>
      <c r="B326" s="17">
        <v>123070338</v>
      </c>
      <c r="C326" s="17">
        <v>0</v>
      </c>
      <c r="D326">
        <f>B326-C326</f>
        <v>123070338</v>
      </c>
    </row>
    <row r="327" spans="1:4" x14ac:dyDescent="0.25">
      <c r="A327" s="17" t="s">
        <v>468</v>
      </c>
      <c r="B327" s="17">
        <v>303001229</v>
      </c>
      <c r="C327" s="17">
        <v>180000000</v>
      </c>
      <c r="D327">
        <f>B327-C327</f>
        <v>123001229</v>
      </c>
    </row>
    <row r="328" spans="1:4" x14ac:dyDescent="0.25">
      <c r="A328" s="17" t="s">
        <v>2441</v>
      </c>
      <c r="B328" s="17">
        <v>122012710</v>
      </c>
      <c r="C328" s="17">
        <v>0</v>
      </c>
      <c r="D328">
        <f>B328-C328</f>
        <v>122012710</v>
      </c>
    </row>
    <row r="329" spans="1:4" x14ac:dyDescent="0.25">
      <c r="A329" s="17" t="s">
        <v>4877</v>
      </c>
      <c r="B329" s="17">
        <v>122012643</v>
      </c>
      <c r="C329" s="17">
        <v>0</v>
      </c>
      <c r="D329">
        <f>B329-C329</f>
        <v>122012643</v>
      </c>
    </row>
    <row r="330" spans="1:4" x14ac:dyDescent="0.25">
      <c r="A330" s="17" t="s">
        <v>5586</v>
      </c>
      <c r="B330" s="17">
        <v>121945720</v>
      </c>
      <c r="C330" s="17">
        <v>0</v>
      </c>
      <c r="D330">
        <f>B330-C330</f>
        <v>121945720</v>
      </c>
    </row>
    <row r="331" spans="1:4" x14ac:dyDescent="0.25">
      <c r="A331" s="17" t="s">
        <v>6281</v>
      </c>
      <c r="B331" s="17">
        <v>121697350</v>
      </c>
      <c r="C331" s="17">
        <v>0</v>
      </c>
      <c r="D331">
        <f>B331-C331</f>
        <v>121697350</v>
      </c>
    </row>
    <row r="332" spans="1:4" x14ac:dyDescent="0.25">
      <c r="A332" s="17" t="s">
        <v>481</v>
      </c>
      <c r="B332" s="17">
        <v>281666058</v>
      </c>
      <c r="C332" s="17">
        <v>160000000</v>
      </c>
      <c r="D332">
        <f>B332-C332</f>
        <v>121666058</v>
      </c>
    </row>
    <row r="333" spans="1:4" x14ac:dyDescent="0.25">
      <c r="A333" s="17" t="s">
        <v>2494</v>
      </c>
      <c r="B333" s="17">
        <v>121468960</v>
      </c>
      <c r="C333" s="17">
        <v>0</v>
      </c>
      <c r="D333">
        <f>B333-C333</f>
        <v>121468960</v>
      </c>
    </row>
    <row r="334" spans="1:4" x14ac:dyDescent="0.25">
      <c r="A334" s="17" t="s">
        <v>7078</v>
      </c>
      <c r="B334" s="17">
        <v>121463226</v>
      </c>
      <c r="C334" s="17">
        <v>0</v>
      </c>
      <c r="D334">
        <f>B334-C334</f>
        <v>121463226</v>
      </c>
    </row>
    <row r="335" spans="1:4" x14ac:dyDescent="0.25">
      <c r="A335" s="17" t="s">
        <v>4869</v>
      </c>
      <c r="B335" s="17">
        <v>121248145</v>
      </c>
      <c r="C335" s="17">
        <v>0</v>
      </c>
      <c r="D335">
        <f>B335-C335</f>
        <v>121248145</v>
      </c>
    </row>
    <row r="336" spans="1:4" x14ac:dyDescent="0.25">
      <c r="A336" s="17" t="s">
        <v>1934</v>
      </c>
      <c r="B336" s="17">
        <v>120776832</v>
      </c>
      <c r="C336" s="17">
        <v>0</v>
      </c>
      <c r="D336">
        <f>B336-C336</f>
        <v>120776832</v>
      </c>
    </row>
    <row r="337" spans="1:4" x14ac:dyDescent="0.25">
      <c r="A337" s="17" t="s">
        <v>1390</v>
      </c>
      <c r="B337" s="17">
        <v>120618403</v>
      </c>
      <c r="C337" s="17">
        <v>0</v>
      </c>
      <c r="D337">
        <f>B337-C337</f>
        <v>120618403</v>
      </c>
    </row>
    <row r="338" spans="1:4" x14ac:dyDescent="0.25">
      <c r="A338" s="17" t="s">
        <v>2117</v>
      </c>
      <c r="B338" s="17">
        <v>120523073</v>
      </c>
      <c r="C338" s="17">
        <v>0</v>
      </c>
      <c r="D338">
        <f>B338-C338</f>
        <v>120523073</v>
      </c>
    </row>
    <row r="339" spans="1:4" x14ac:dyDescent="0.25">
      <c r="A339" s="17" t="s">
        <v>1498</v>
      </c>
      <c r="B339" s="17">
        <v>120147445</v>
      </c>
      <c r="C339" s="17">
        <v>0</v>
      </c>
      <c r="D339">
        <f>B339-C339</f>
        <v>120147445</v>
      </c>
    </row>
    <row r="340" spans="1:4" x14ac:dyDescent="0.25">
      <c r="A340" s="17" t="s">
        <v>1678</v>
      </c>
      <c r="B340" s="17">
        <v>120136047</v>
      </c>
      <c r="C340" s="17">
        <v>0</v>
      </c>
      <c r="D340">
        <f>B340-C340</f>
        <v>120136047</v>
      </c>
    </row>
    <row r="341" spans="1:4" x14ac:dyDescent="0.25">
      <c r="A341" s="17" t="s">
        <v>6875</v>
      </c>
      <c r="B341" s="17">
        <v>119938730</v>
      </c>
      <c r="C341" s="17">
        <v>0</v>
      </c>
      <c r="D341">
        <f>B341-C341</f>
        <v>119938730</v>
      </c>
    </row>
    <row r="342" spans="1:4" x14ac:dyDescent="0.25">
      <c r="A342" s="17" t="s">
        <v>1882</v>
      </c>
      <c r="B342" s="17">
        <v>119793567</v>
      </c>
      <c r="C342" s="17">
        <v>0</v>
      </c>
      <c r="D342">
        <f>B342-C342</f>
        <v>119793567</v>
      </c>
    </row>
    <row r="343" spans="1:4" x14ac:dyDescent="0.25">
      <c r="A343" s="17" t="s">
        <v>2118</v>
      </c>
      <c r="B343" s="17">
        <v>119654900</v>
      </c>
      <c r="C343" s="17">
        <v>0</v>
      </c>
      <c r="D343">
        <f>B343-C343</f>
        <v>119654900</v>
      </c>
    </row>
    <row r="344" spans="1:4" x14ac:dyDescent="0.25">
      <c r="A344" s="17" t="s">
        <v>5244</v>
      </c>
      <c r="B344" s="17">
        <v>119518352</v>
      </c>
      <c r="C344" s="17">
        <v>0</v>
      </c>
      <c r="D344">
        <f>B344-C344</f>
        <v>119518352</v>
      </c>
    </row>
    <row r="345" spans="1:4" x14ac:dyDescent="0.25">
      <c r="A345" s="17" t="s">
        <v>11356</v>
      </c>
      <c r="B345" s="17">
        <v>119500000</v>
      </c>
      <c r="C345" s="17">
        <v>0</v>
      </c>
      <c r="D345">
        <f>B345-C345</f>
        <v>119500000</v>
      </c>
    </row>
    <row r="346" spans="1:4" x14ac:dyDescent="0.25">
      <c r="A346" s="17" t="s">
        <v>866</v>
      </c>
      <c r="B346" s="17">
        <v>119412921</v>
      </c>
      <c r="C346" s="17">
        <v>0</v>
      </c>
      <c r="D346">
        <f>B346-C346</f>
        <v>119412921</v>
      </c>
    </row>
    <row r="347" spans="1:4" x14ac:dyDescent="0.25">
      <c r="A347" s="17" t="s">
        <v>866</v>
      </c>
      <c r="B347" s="17">
        <v>119412921</v>
      </c>
      <c r="C347" s="17">
        <v>0</v>
      </c>
      <c r="D347">
        <f>B347-C347</f>
        <v>119412921</v>
      </c>
    </row>
    <row r="348" spans="1:4" x14ac:dyDescent="0.25">
      <c r="A348" s="17" t="s">
        <v>815</v>
      </c>
      <c r="B348" s="17">
        <v>249358727</v>
      </c>
      <c r="C348" s="17">
        <v>130000000</v>
      </c>
      <c r="D348">
        <f>B348-C348</f>
        <v>119358727</v>
      </c>
    </row>
    <row r="349" spans="1:4" x14ac:dyDescent="0.25">
      <c r="A349" s="17" t="s">
        <v>1145</v>
      </c>
      <c r="B349" s="17">
        <v>119219978</v>
      </c>
      <c r="C349" s="17">
        <v>0</v>
      </c>
      <c r="D349">
        <f>B349-C349</f>
        <v>119219978</v>
      </c>
    </row>
    <row r="350" spans="1:4" x14ac:dyDescent="0.25">
      <c r="A350" s="17" t="s">
        <v>9771</v>
      </c>
      <c r="B350" s="17">
        <v>119078393</v>
      </c>
      <c r="C350" s="17">
        <v>0</v>
      </c>
      <c r="D350">
        <f>B350-C350</f>
        <v>119078393</v>
      </c>
    </row>
    <row r="351" spans="1:4" x14ac:dyDescent="0.25">
      <c r="A351" s="17" t="s">
        <v>1939</v>
      </c>
      <c r="B351" s="17">
        <v>118823091</v>
      </c>
      <c r="C351" s="17">
        <v>0</v>
      </c>
      <c r="D351">
        <f>B351-C351</f>
        <v>118823091</v>
      </c>
    </row>
    <row r="352" spans="1:4" x14ac:dyDescent="0.25">
      <c r="A352" s="17" t="s">
        <v>3061</v>
      </c>
      <c r="B352" s="17">
        <v>118683135</v>
      </c>
      <c r="C352" s="17">
        <v>0</v>
      </c>
      <c r="D352">
        <f>B352-C352</f>
        <v>118683135</v>
      </c>
    </row>
    <row r="353" spans="1:4" x14ac:dyDescent="0.25">
      <c r="A353" s="17" t="s">
        <v>3825</v>
      </c>
      <c r="B353" s="17">
        <v>118500000</v>
      </c>
      <c r="C353" s="17">
        <v>0</v>
      </c>
      <c r="D353">
        <f>B353-C353</f>
        <v>118500000</v>
      </c>
    </row>
    <row r="354" spans="1:4" x14ac:dyDescent="0.25">
      <c r="A354" s="17" t="s">
        <v>2246</v>
      </c>
      <c r="B354" s="17">
        <v>118471320</v>
      </c>
      <c r="C354" s="17">
        <v>0</v>
      </c>
      <c r="D354">
        <f>B354-C354</f>
        <v>118471320</v>
      </c>
    </row>
    <row r="355" spans="1:4" x14ac:dyDescent="0.25">
      <c r="A355" s="17" t="s">
        <v>2469</v>
      </c>
      <c r="B355" s="17">
        <v>118153533</v>
      </c>
      <c r="C355" s="17">
        <v>0</v>
      </c>
      <c r="D355">
        <f>B355-C355</f>
        <v>118153533</v>
      </c>
    </row>
    <row r="356" spans="1:4" x14ac:dyDescent="0.25">
      <c r="A356" s="17" t="s">
        <v>662</v>
      </c>
      <c r="B356" s="17">
        <v>118099659</v>
      </c>
      <c r="C356" s="17">
        <v>0</v>
      </c>
      <c r="D356">
        <f>B356-C356</f>
        <v>118099659</v>
      </c>
    </row>
    <row r="357" spans="1:4" x14ac:dyDescent="0.25">
      <c r="A357" s="17" t="s">
        <v>327</v>
      </c>
      <c r="B357" s="17">
        <v>292979556</v>
      </c>
      <c r="C357" s="17">
        <v>175000000</v>
      </c>
      <c r="D357">
        <f>B357-C357</f>
        <v>117979556</v>
      </c>
    </row>
    <row r="358" spans="1:4" x14ac:dyDescent="0.25">
      <c r="A358" s="17" t="s">
        <v>1948</v>
      </c>
      <c r="B358" s="17">
        <v>117698894</v>
      </c>
      <c r="C358" s="17">
        <v>0</v>
      </c>
      <c r="D358">
        <f>B358-C358</f>
        <v>117698894</v>
      </c>
    </row>
    <row r="359" spans="1:4" x14ac:dyDescent="0.25">
      <c r="A359" s="17" t="s">
        <v>4713</v>
      </c>
      <c r="B359" s="17">
        <v>117559438</v>
      </c>
      <c r="C359" s="17">
        <v>0</v>
      </c>
      <c r="D359">
        <f>B359-C359</f>
        <v>117559438</v>
      </c>
    </row>
    <row r="360" spans="1:4" x14ac:dyDescent="0.25">
      <c r="A360" s="17" t="s">
        <v>2120</v>
      </c>
      <c r="B360" s="17">
        <v>117541000</v>
      </c>
      <c r="C360" s="17">
        <v>0</v>
      </c>
      <c r="D360">
        <f>B360-C360</f>
        <v>117541000</v>
      </c>
    </row>
    <row r="361" spans="1:4" x14ac:dyDescent="0.25">
      <c r="A361" s="17" t="s">
        <v>4403</v>
      </c>
      <c r="B361" s="17">
        <v>117528646</v>
      </c>
      <c r="C361" s="17">
        <v>0</v>
      </c>
      <c r="D361">
        <f>B361-C361</f>
        <v>117528646</v>
      </c>
    </row>
    <row r="362" spans="1:4" x14ac:dyDescent="0.25">
      <c r="A362" s="17" t="s">
        <v>12421</v>
      </c>
      <c r="B362" s="17">
        <v>117235247</v>
      </c>
      <c r="C362" s="17">
        <v>0</v>
      </c>
      <c r="D362">
        <f>B362-C362</f>
        <v>117235247</v>
      </c>
    </row>
    <row r="363" spans="1:4" x14ac:dyDescent="0.25">
      <c r="A363" s="17" t="s">
        <v>6286</v>
      </c>
      <c r="B363" s="17">
        <v>117224271</v>
      </c>
      <c r="C363" s="17">
        <v>0</v>
      </c>
      <c r="D363">
        <f>B363-C363</f>
        <v>117224271</v>
      </c>
    </row>
    <row r="364" spans="1:4" x14ac:dyDescent="0.25">
      <c r="A364" s="17" t="s">
        <v>1545</v>
      </c>
      <c r="B364" s="17">
        <v>117144465</v>
      </c>
      <c r="C364" s="17">
        <v>0</v>
      </c>
      <c r="D364">
        <f>B364-C364</f>
        <v>117144465</v>
      </c>
    </row>
    <row r="365" spans="1:4" x14ac:dyDescent="0.25">
      <c r="A365" s="17" t="s">
        <v>777</v>
      </c>
      <c r="B365" s="17">
        <v>227137090</v>
      </c>
      <c r="C365" s="17">
        <v>110000000</v>
      </c>
      <c r="D365">
        <f>B365-C365</f>
        <v>117137090</v>
      </c>
    </row>
    <row r="366" spans="1:4" x14ac:dyDescent="0.25">
      <c r="A366" s="17" t="s">
        <v>1198</v>
      </c>
      <c r="B366" s="17">
        <v>116866727</v>
      </c>
      <c r="C366" s="17">
        <v>0</v>
      </c>
      <c r="D366">
        <f>B366-C366</f>
        <v>116866727</v>
      </c>
    </row>
    <row r="367" spans="1:4" x14ac:dyDescent="0.25">
      <c r="A367" s="17" t="s">
        <v>3822</v>
      </c>
      <c r="B367" s="17">
        <v>116735231</v>
      </c>
      <c r="C367" s="17">
        <v>0</v>
      </c>
      <c r="D367">
        <f>B367-C367</f>
        <v>116735231</v>
      </c>
    </row>
    <row r="368" spans="1:4" x14ac:dyDescent="0.25">
      <c r="A368" s="17" t="s">
        <v>3792</v>
      </c>
      <c r="B368" s="17">
        <v>116724075</v>
      </c>
      <c r="C368" s="17">
        <v>0</v>
      </c>
      <c r="D368">
        <f>B368-C368</f>
        <v>116724075</v>
      </c>
    </row>
    <row r="369" spans="1:4" x14ac:dyDescent="0.25">
      <c r="A369" s="17" t="s">
        <v>2125</v>
      </c>
      <c r="B369" s="17">
        <v>116643346</v>
      </c>
      <c r="C369" s="17">
        <v>0</v>
      </c>
      <c r="D369">
        <f>B369-C369</f>
        <v>116643346</v>
      </c>
    </row>
    <row r="370" spans="1:4" x14ac:dyDescent="0.25">
      <c r="A370" s="17" t="s">
        <v>4878</v>
      </c>
      <c r="B370" s="17">
        <v>116631310</v>
      </c>
      <c r="C370" s="17">
        <v>0</v>
      </c>
      <c r="D370">
        <f>B370-C370</f>
        <v>116631310</v>
      </c>
    </row>
    <row r="371" spans="1:4" x14ac:dyDescent="0.25">
      <c r="A371" s="17" t="s">
        <v>3727</v>
      </c>
      <c r="B371" s="17">
        <v>116006080</v>
      </c>
      <c r="C371" s="17">
        <v>0</v>
      </c>
      <c r="D371">
        <f>B371-C371</f>
        <v>116006080</v>
      </c>
    </row>
    <row r="372" spans="1:4" x14ac:dyDescent="0.25">
      <c r="A372" s="17" t="s">
        <v>904</v>
      </c>
      <c r="B372" s="17">
        <v>115802596</v>
      </c>
      <c r="C372" s="17">
        <v>0</v>
      </c>
      <c r="D372">
        <f>B372-C372</f>
        <v>115802596</v>
      </c>
    </row>
    <row r="373" spans="1:4" x14ac:dyDescent="0.25">
      <c r="A373" s="17" t="s">
        <v>2322</v>
      </c>
      <c r="B373" s="17">
        <v>115731542</v>
      </c>
      <c r="C373" s="17">
        <v>0</v>
      </c>
      <c r="D373">
        <f>B373-C373</f>
        <v>115731542</v>
      </c>
    </row>
    <row r="374" spans="1:4" x14ac:dyDescent="0.25">
      <c r="A374" s="17" t="s">
        <v>4876</v>
      </c>
      <c r="B374" s="17">
        <v>115648585</v>
      </c>
      <c r="C374" s="17">
        <v>0</v>
      </c>
      <c r="D374">
        <f>B374-C374</f>
        <v>115648585</v>
      </c>
    </row>
    <row r="375" spans="1:4" x14ac:dyDescent="0.25">
      <c r="A375" s="17" t="s">
        <v>4887</v>
      </c>
      <c r="B375" s="17">
        <v>115646235</v>
      </c>
      <c r="C375" s="17">
        <v>0</v>
      </c>
      <c r="D375">
        <f>B375-C375</f>
        <v>115646235</v>
      </c>
    </row>
    <row r="376" spans="1:4" x14ac:dyDescent="0.25">
      <c r="A376" s="17" t="s">
        <v>2334</v>
      </c>
      <c r="B376" s="17">
        <v>115603980</v>
      </c>
      <c r="C376" s="17">
        <v>0</v>
      </c>
      <c r="D376">
        <f>B376-C376</f>
        <v>115603980</v>
      </c>
    </row>
    <row r="377" spans="1:4" x14ac:dyDescent="0.25">
      <c r="A377" s="17" t="s">
        <v>2334</v>
      </c>
      <c r="B377" s="17">
        <v>115603980</v>
      </c>
      <c r="C377" s="17">
        <v>0</v>
      </c>
      <c r="D377">
        <f>B377-C377</f>
        <v>115603980</v>
      </c>
    </row>
    <row r="378" spans="1:4" x14ac:dyDescent="0.25">
      <c r="A378" s="17" t="s">
        <v>12866</v>
      </c>
      <c r="B378" s="17">
        <v>115000000</v>
      </c>
      <c r="C378" s="17">
        <v>0</v>
      </c>
      <c r="D378">
        <f>B378-C378</f>
        <v>115000000</v>
      </c>
    </row>
    <row r="379" spans="1:4" x14ac:dyDescent="0.25">
      <c r="A379" s="17" t="s">
        <v>6876</v>
      </c>
      <c r="B379" s="17">
        <v>114968774</v>
      </c>
      <c r="C379" s="17">
        <v>0</v>
      </c>
      <c r="D379">
        <f>B379-C379</f>
        <v>114968774</v>
      </c>
    </row>
    <row r="380" spans="1:4" x14ac:dyDescent="0.25">
      <c r="A380" s="17" t="s">
        <v>4879</v>
      </c>
      <c r="B380" s="17">
        <v>114324072</v>
      </c>
      <c r="C380" s="17">
        <v>0</v>
      </c>
      <c r="D380">
        <f>B380-C380</f>
        <v>114324072</v>
      </c>
    </row>
    <row r="381" spans="1:4" x14ac:dyDescent="0.25">
      <c r="A381" s="17" t="s">
        <v>4879</v>
      </c>
      <c r="B381" s="17">
        <v>114324072</v>
      </c>
      <c r="C381" s="17">
        <v>0</v>
      </c>
      <c r="D381">
        <f>B381-C381</f>
        <v>114324072</v>
      </c>
    </row>
    <row r="382" spans="1:4" x14ac:dyDescent="0.25">
      <c r="A382" s="17" t="s">
        <v>2090</v>
      </c>
      <c r="B382" s="17">
        <v>114195633</v>
      </c>
      <c r="C382" s="17">
        <v>0</v>
      </c>
      <c r="D382">
        <f>B382-C382</f>
        <v>114195633</v>
      </c>
    </row>
    <row r="383" spans="1:4" x14ac:dyDescent="0.25">
      <c r="A383" s="17" t="s">
        <v>9491</v>
      </c>
      <c r="B383" s="17">
        <v>113709992</v>
      </c>
      <c r="C383" s="17">
        <v>0</v>
      </c>
      <c r="D383">
        <f>B383-C383</f>
        <v>113709992</v>
      </c>
    </row>
    <row r="384" spans="1:4" x14ac:dyDescent="0.25">
      <c r="A384" s="17" t="s">
        <v>4880</v>
      </c>
      <c r="B384" s="17">
        <v>113502246</v>
      </c>
      <c r="C384" s="17">
        <v>0</v>
      </c>
      <c r="D384">
        <f>B384-C384</f>
        <v>113502246</v>
      </c>
    </row>
    <row r="385" spans="1:4" x14ac:dyDescent="0.25">
      <c r="A385" s="17" t="s">
        <v>1004</v>
      </c>
      <c r="B385" s="17">
        <v>113330342</v>
      </c>
      <c r="C385" s="17">
        <v>0</v>
      </c>
      <c r="D385">
        <f>B385-C385</f>
        <v>113330342</v>
      </c>
    </row>
    <row r="386" spans="1:4" x14ac:dyDescent="0.25">
      <c r="A386" s="17" t="s">
        <v>875</v>
      </c>
      <c r="B386" s="17">
        <v>113165635</v>
      </c>
      <c r="C386" s="17">
        <v>0</v>
      </c>
      <c r="D386">
        <f>B386-C386</f>
        <v>113165635</v>
      </c>
    </row>
    <row r="387" spans="1:4" x14ac:dyDescent="0.25">
      <c r="A387" s="17" t="s">
        <v>2847</v>
      </c>
      <c r="B387" s="17">
        <v>113006880</v>
      </c>
      <c r="C387" s="17">
        <v>0</v>
      </c>
      <c r="D387">
        <f>B387-C387</f>
        <v>113006880</v>
      </c>
    </row>
    <row r="388" spans="1:4" x14ac:dyDescent="0.25">
      <c r="A388" s="17" t="s">
        <v>2061</v>
      </c>
      <c r="B388" s="17">
        <v>112950721</v>
      </c>
      <c r="C388" s="17">
        <v>0</v>
      </c>
      <c r="D388">
        <f>B388-C388</f>
        <v>112950721</v>
      </c>
    </row>
    <row r="389" spans="1:4" x14ac:dyDescent="0.25">
      <c r="A389" s="17" t="s">
        <v>1542</v>
      </c>
      <c r="B389" s="17">
        <v>112703470</v>
      </c>
      <c r="C389" s="17">
        <v>0</v>
      </c>
      <c r="D389">
        <f>B389-C389</f>
        <v>112703470</v>
      </c>
    </row>
    <row r="390" spans="1:4" x14ac:dyDescent="0.25">
      <c r="A390" s="17" t="s">
        <v>4402</v>
      </c>
      <c r="B390" s="17">
        <v>112692062</v>
      </c>
      <c r="C390" s="17">
        <v>0</v>
      </c>
      <c r="D390">
        <f>B390-C390</f>
        <v>112692062</v>
      </c>
    </row>
    <row r="391" spans="1:4" x14ac:dyDescent="0.25">
      <c r="A391" s="17" t="s">
        <v>1683</v>
      </c>
      <c r="B391" s="17">
        <v>112225777</v>
      </c>
      <c r="C391" s="17">
        <v>0</v>
      </c>
      <c r="D391">
        <f>B391-C391</f>
        <v>112225777</v>
      </c>
    </row>
    <row r="392" spans="1:4" x14ac:dyDescent="0.25">
      <c r="A392" s="17" t="s">
        <v>382</v>
      </c>
      <c r="B392" s="17">
        <v>312057433</v>
      </c>
      <c r="C392" s="17">
        <v>200000000</v>
      </c>
      <c r="D392">
        <f>B392-C392</f>
        <v>112057433</v>
      </c>
    </row>
    <row r="393" spans="1:4" x14ac:dyDescent="0.25">
      <c r="A393" s="17" t="s">
        <v>10552</v>
      </c>
      <c r="B393" s="17">
        <v>112000000</v>
      </c>
      <c r="C393" s="17">
        <v>0</v>
      </c>
      <c r="D393">
        <f>B393-C393</f>
        <v>112000000</v>
      </c>
    </row>
    <row r="394" spans="1:4" x14ac:dyDescent="0.25">
      <c r="A394" s="17" t="s">
        <v>7403</v>
      </c>
      <c r="B394" s="17">
        <v>111936400</v>
      </c>
      <c r="C394" s="17">
        <v>0</v>
      </c>
      <c r="D394">
        <f>B394-C394</f>
        <v>111936400</v>
      </c>
    </row>
    <row r="395" spans="1:4" x14ac:dyDescent="0.25">
      <c r="A395" s="17" t="s">
        <v>3830</v>
      </c>
      <c r="B395" s="17">
        <v>111760631</v>
      </c>
      <c r="C395" s="17">
        <v>0</v>
      </c>
      <c r="D395">
        <f>B395-C395</f>
        <v>111760631</v>
      </c>
    </row>
    <row r="396" spans="1:4" x14ac:dyDescent="0.25">
      <c r="A396" s="17" t="s">
        <v>8388</v>
      </c>
      <c r="B396" s="17">
        <v>111722000</v>
      </c>
      <c r="C396" s="17">
        <v>0</v>
      </c>
      <c r="D396">
        <f>B396-C396</f>
        <v>111722000</v>
      </c>
    </row>
    <row r="397" spans="1:4" x14ac:dyDescent="0.25">
      <c r="A397" s="17" t="s">
        <v>315</v>
      </c>
      <c r="B397" s="17">
        <v>291709845</v>
      </c>
      <c r="C397" s="17">
        <v>180000000</v>
      </c>
      <c r="D397">
        <f>B397-C397</f>
        <v>111709845</v>
      </c>
    </row>
    <row r="398" spans="1:4" x14ac:dyDescent="0.25">
      <c r="A398" s="17" t="s">
        <v>1538</v>
      </c>
      <c r="B398" s="17">
        <v>111544445</v>
      </c>
      <c r="C398" s="17">
        <v>0</v>
      </c>
      <c r="D398">
        <f>B398-C398</f>
        <v>111544445</v>
      </c>
    </row>
    <row r="399" spans="1:4" x14ac:dyDescent="0.25">
      <c r="A399" s="17" t="s">
        <v>3066</v>
      </c>
      <c r="B399" s="17">
        <v>110476776</v>
      </c>
      <c r="C399" s="17">
        <v>0</v>
      </c>
      <c r="D399">
        <f>B399-C399</f>
        <v>110476776</v>
      </c>
    </row>
    <row r="400" spans="1:4" x14ac:dyDescent="0.25">
      <c r="A400" s="17" t="s">
        <v>1393</v>
      </c>
      <c r="B400" s="17">
        <v>110416702</v>
      </c>
      <c r="C400" s="17">
        <v>0</v>
      </c>
      <c r="D400">
        <f>B400-C400</f>
        <v>110416702</v>
      </c>
    </row>
    <row r="401" spans="1:4" x14ac:dyDescent="0.25">
      <c r="A401" s="17" t="s">
        <v>5488</v>
      </c>
      <c r="B401" s="17">
        <v>110222438</v>
      </c>
      <c r="C401" s="17">
        <v>0</v>
      </c>
      <c r="D401">
        <f>B401-C401</f>
        <v>110222438</v>
      </c>
    </row>
    <row r="402" spans="1:4" x14ac:dyDescent="0.25">
      <c r="A402" s="17" t="s">
        <v>8569</v>
      </c>
      <c r="B402" s="17">
        <v>110175871</v>
      </c>
      <c r="C402" s="17">
        <v>0</v>
      </c>
      <c r="D402">
        <f>B402-C402</f>
        <v>110175871</v>
      </c>
    </row>
    <row r="403" spans="1:4" x14ac:dyDescent="0.25">
      <c r="A403" s="17" t="s">
        <v>4418</v>
      </c>
      <c r="B403" s="17">
        <v>110008260</v>
      </c>
      <c r="C403" s="17">
        <v>0</v>
      </c>
      <c r="D403">
        <f>B403-C403</f>
        <v>110008260</v>
      </c>
    </row>
    <row r="404" spans="1:4" x14ac:dyDescent="0.25">
      <c r="A404" s="17" t="s">
        <v>3505</v>
      </c>
      <c r="B404" s="17">
        <v>110000082</v>
      </c>
      <c r="C404" s="17">
        <v>0</v>
      </c>
      <c r="D404">
        <f>B404-C404</f>
        <v>110000082</v>
      </c>
    </row>
    <row r="405" spans="1:4" x14ac:dyDescent="0.25">
      <c r="A405" s="17" t="s">
        <v>1687</v>
      </c>
      <c r="B405" s="17">
        <v>109993847</v>
      </c>
      <c r="C405" s="17">
        <v>0</v>
      </c>
      <c r="D405">
        <f>B405-C405</f>
        <v>109993847</v>
      </c>
    </row>
    <row r="406" spans="1:4" x14ac:dyDescent="0.25">
      <c r="A406" s="17" t="s">
        <v>5970</v>
      </c>
      <c r="B406" s="17">
        <v>109713132</v>
      </c>
      <c r="C406" s="17">
        <v>0</v>
      </c>
      <c r="D406">
        <f>B406-C406</f>
        <v>109713132</v>
      </c>
    </row>
    <row r="407" spans="1:4" x14ac:dyDescent="0.25">
      <c r="A407" s="17" t="s">
        <v>4312</v>
      </c>
      <c r="B407" s="17">
        <v>109712885</v>
      </c>
      <c r="C407" s="17">
        <v>0</v>
      </c>
      <c r="D407">
        <f>B407-C407</f>
        <v>109712885</v>
      </c>
    </row>
    <row r="408" spans="1:4" x14ac:dyDescent="0.25">
      <c r="A408" s="17" t="s">
        <v>7779</v>
      </c>
      <c r="B408" s="17">
        <v>109306210</v>
      </c>
      <c r="C408" s="17">
        <v>0</v>
      </c>
      <c r="D408">
        <f>B408-C408</f>
        <v>109306210</v>
      </c>
    </row>
    <row r="409" spans="1:4" x14ac:dyDescent="0.25">
      <c r="A409" s="17" t="s">
        <v>5489</v>
      </c>
      <c r="B409" s="17">
        <v>109243478</v>
      </c>
      <c r="C409" s="17">
        <v>0</v>
      </c>
      <c r="D409">
        <f>B409-C409</f>
        <v>109243478</v>
      </c>
    </row>
    <row r="410" spans="1:4" x14ac:dyDescent="0.25">
      <c r="A410" s="17" t="s">
        <v>2524</v>
      </c>
      <c r="B410" s="17">
        <v>109176215</v>
      </c>
      <c r="C410" s="17">
        <v>0</v>
      </c>
      <c r="D410">
        <f>B410-C410</f>
        <v>109176215</v>
      </c>
    </row>
    <row r="411" spans="1:4" x14ac:dyDescent="0.25">
      <c r="A411" s="17" t="s">
        <v>3831</v>
      </c>
      <c r="B411" s="17">
        <v>108706165</v>
      </c>
      <c r="C411" s="17">
        <v>0</v>
      </c>
      <c r="D411">
        <f>B411-C411</f>
        <v>108706165</v>
      </c>
    </row>
    <row r="412" spans="1:4" x14ac:dyDescent="0.25">
      <c r="A412" s="17" t="s">
        <v>1284</v>
      </c>
      <c r="B412" s="17">
        <v>108638745</v>
      </c>
      <c r="C412" s="17">
        <v>0</v>
      </c>
      <c r="D412">
        <f>B412-C412</f>
        <v>108638745</v>
      </c>
    </row>
    <row r="413" spans="1:4" x14ac:dyDescent="0.25">
      <c r="A413" s="17" t="s">
        <v>907</v>
      </c>
      <c r="B413" s="17">
        <v>108521835</v>
      </c>
      <c r="C413" s="17">
        <v>0</v>
      </c>
      <c r="D413">
        <f>B413-C413</f>
        <v>108521835</v>
      </c>
    </row>
    <row r="414" spans="1:4" x14ac:dyDescent="0.25">
      <c r="A414" s="17" t="s">
        <v>4882</v>
      </c>
      <c r="B414" s="17">
        <v>108360000</v>
      </c>
      <c r="C414" s="17">
        <v>0</v>
      </c>
      <c r="D414">
        <f>B414-C414</f>
        <v>108360000</v>
      </c>
    </row>
    <row r="415" spans="1:4" x14ac:dyDescent="0.25">
      <c r="A415" s="17" t="s">
        <v>4883</v>
      </c>
      <c r="B415" s="17">
        <v>108244774</v>
      </c>
      <c r="C415" s="17">
        <v>0</v>
      </c>
      <c r="D415">
        <f>B415-C415</f>
        <v>108244774</v>
      </c>
    </row>
    <row r="416" spans="1:4" x14ac:dyDescent="0.25">
      <c r="A416" s="17" t="s">
        <v>3028</v>
      </c>
      <c r="B416" s="17">
        <v>108200000</v>
      </c>
      <c r="C416" s="17">
        <v>0</v>
      </c>
      <c r="D416">
        <f>B416-C416</f>
        <v>108200000</v>
      </c>
    </row>
    <row r="417" spans="1:4" x14ac:dyDescent="0.25">
      <c r="A417" s="17" t="s">
        <v>2472</v>
      </c>
      <c r="B417" s="17">
        <v>108012170</v>
      </c>
      <c r="C417" s="17">
        <v>0</v>
      </c>
      <c r="D417">
        <f>B417-C417</f>
        <v>108012170</v>
      </c>
    </row>
    <row r="418" spans="1:4" x14ac:dyDescent="0.25">
      <c r="A418" s="17" t="s">
        <v>9196</v>
      </c>
      <c r="B418" s="17">
        <v>107930000</v>
      </c>
      <c r="C418" s="17">
        <v>0</v>
      </c>
      <c r="D418">
        <f>B418-C418</f>
        <v>107930000</v>
      </c>
    </row>
    <row r="419" spans="1:4" x14ac:dyDescent="0.25">
      <c r="A419" s="17" t="s">
        <v>13260</v>
      </c>
      <c r="B419" s="17">
        <v>107917283</v>
      </c>
      <c r="C419" s="17">
        <v>0</v>
      </c>
      <c r="D419">
        <f>B419-C419</f>
        <v>107917283</v>
      </c>
    </row>
    <row r="420" spans="1:4" x14ac:dyDescent="0.25">
      <c r="A420" s="17" t="s">
        <v>698</v>
      </c>
      <c r="B420" s="17">
        <v>257704099</v>
      </c>
      <c r="C420" s="17">
        <v>150000000</v>
      </c>
      <c r="D420">
        <f>B420-C420</f>
        <v>107704099</v>
      </c>
    </row>
    <row r="421" spans="1:4" x14ac:dyDescent="0.25">
      <c r="A421" s="17" t="s">
        <v>1183</v>
      </c>
      <c r="B421" s="17">
        <v>107515297</v>
      </c>
      <c r="C421" s="17">
        <v>0</v>
      </c>
      <c r="D421">
        <f>B421-C421</f>
        <v>107515297</v>
      </c>
    </row>
    <row r="422" spans="1:4" x14ac:dyDescent="0.25">
      <c r="A422" s="17" t="s">
        <v>3840</v>
      </c>
      <c r="B422" s="17">
        <v>107458785</v>
      </c>
      <c r="C422" s="17">
        <v>0</v>
      </c>
      <c r="D422">
        <f>B422-C422</f>
        <v>107458785</v>
      </c>
    </row>
    <row r="423" spans="1:4" x14ac:dyDescent="0.25">
      <c r="A423" s="17" t="s">
        <v>880</v>
      </c>
      <c r="B423" s="17">
        <v>107285004</v>
      </c>
      <c r="C423" s="17">
        <v>0</v>
      </c>
      <c r="D423">
        <f>B423-C423</f>
        <v>107285004</v>
      </c>
    </row>
    <row r="424" spans="1:4" x14ac:dyDescent="0.25">
      <c r="A424" s="17" t="s">
        <v>2045</v>
      </c>
      <c r="B424" s="17">
        <v>107225164</v>
      </c>
      <c r="C424" s="17">
        <v>0</v>
      </c>
      <c r="D424">
        <f>B424-C424</f>
        <v>107225164</v>
      </c>
    </row>
    <row r="425" spans="1:4" x14ac:dyDescent="0.25">
      <c r="A425" s="17" t="s">
        <v>2878</v>
      </c>
      <c r="B425" s="17">
        <v>107100855</v>
      </c>
      <c r="C425" s="17">
        <v>0</v>
      </c>
      <c r="D425">
        <f>B425-C425</f>
        <v>107100855</v>
      </c>
    </row>
    <row r="426" spans="1:4" x14ac:dyDescent="0.25">
      <c r="A426" s="17" t="s">
        <v>7922</v>
      </c>
      <c r="B426" s="17">
        <v>106952327</v>
      </c>
      <c r="C426" s="17">
        <v>0</v>
      </c>
      <c r="D426">
        <f>B426-C426</f>
        <v>106952327</v>
      </c>
    </row>
    <row r="427" spans="1:4" x14ac:dyDescent="0.25">
      <c r="A427" s="17" t="s">
        <v>3510</v>
      </c>
      <c r="B427" s="17">
        <v>106807667</v>
      </c>
      <c r="C427" s="17">
        <v>0</v>
      </c>
      <c r="D427">
        <f>B427-C427</f>
        <v>106807667</v>
      </c>
    </row>
    <row r="428" spans="1:4" x14ac:dyDescent="0.25">
      <c r="A428" s="17" t="s">
        <v>3729</v>
      </c>
      <c r="B428" s="17">
        <v>106793915</v>
      </c>
      <c r="C428" s="17">
        <v>0</v>
      </c>
      <c r="D428">
        <f>B428-C428</f>
        <v>106793915</v>
      </c>
    </row>
    <row r="429" spans="1:4" x14ac:dyDescent="0.25">
      <c r="A429" s="17" t="s">
        <v>4897</v>
      </c>
      <c r="B429" s="17">
        <v>106694016</v>
      </c>
      <c r="C429" s="17">
        <v>0</v>
      </c>
      <c r="D429">
        <f>B429-C429</f>
        <v>106694016</v>
      </c>
    </row>
    <row r="430" spans="1:4" x14ac:dyDescent="0.25">
      <c r="A430" s="17" t="s">
        <v>2496</v>
      </c>
      <c r="B430" s="17">
        <v>106635996</v>
      </c>
      <c r="C430" s="17">
        <v>0</v>
      </c>
      <c r="D430">
        <f>B430-C430</f>
        <v>106635996</v>
      </c>
    </row>
    <row r="431" spans="1:4" x14ac:dyDescent="0.25">
      <c r="A431" s="17" t="s">
        <v>9401</v>
      </c>
      <c r="B431" s="17">
        <v>106593296</v>
      </c>
      <c r="C431" s="17">
        <v>0</v>
      </c>
      <c r="D431">
        <f>B431-C431</f>
        <v>106593296</v>
      </c>
    </row>
    <row r="432" spans="1:4" x14ac:dyDescent="0.25">
      <c r="A432" s="17" t="s">
        <v>469</v>
      </c>
      <c r="B432" s="17">
        <v>144512310</v>
      </c>
      <c r="C432" s="17">
        <v>38000000</v>
      </c>
      <c r="D432">
        <f>B432-C432</f>
        <v>106512310</v>
      </c>
    </row>
    <row r="433" spans="1:4" x14ac:dyDescent="0.25">
      <c r="A433" s="17" t="s">
        <v>536</v>
      </c>
      <c r="B433" s="17">
        <v>256386216</v>
      </c>
      <c r="C433" s="17">
        <v>150000000</v>
      </c>
      <c r="D433">
        <f>B433-C433</f>
        <v>106386216</v>
      </c>
    </row>
    <row r="434" spans="1:4" x14ac:dyDescent="0.25">
      <c r="A434" s="17" t="s">
        <v>1032</v>
      </c>
      <c r="B434" s="17">
        <v>106369117</v>
      </c>
      <c r="C434" s="17">
        <v>0</v>
      </c>
      <c r="D434">
        <f>B434-C434</f>
        <v>106369117</v>
      </c>
    </row>
    <row r="435" spans="1:4" x14ac:dyDescent="0.25">
      <c r="A435" s="17" t="s">
        <v>2515</v>
      </c>
      <c r="B435" s="17">
        <v>106126012</v>
      </c>
      <c r="C435" s="17">
        <v>0</v>
      </c>
      <c r="D435">
        <f>B435-C435</f>
        <v>106126012</v>
      </c>
    </row>
    <row r="436" spans="1:4" x14ac:dyDescent="0.25">
      <c r="A436" s="17" t="s">
        <v>3126</v>
      </c>
      <c r="B436" s="17">
        <v>105807520</v>
      </c>
      <c r="C436" s="17">
        <v>0</v>
      </c>
      <c r="D436">
        <f>B436-C436</f>
        <v>105807520</v>
      </c>
    </row>
    <row r="437" spans="1:4" x14ac:dyDescent="0.25">
      <c r="A437" s="17" t="s">
        <v>10596</v>
      </c>
      <c r="B437" s="17">
        <v>105500000</v>
      </c>
      <c r="C437" s="17">
        <v>0</v>
      </c>
      <c r="D437">
        <f>B437-C437</f>
        <v>105500000</v>
      </c>
    </row>
    <row r="438" spans="1:4" x14ac:dyDescent="0.25">
      <c r="A438" s="17" t="s">
        <v>4885</v>
      </c>
      <c r="B438" s="17">
        <v>105444419</v>
      </c>
      <c r="C438" s="17">
        <v>0</v>
      </c>
      <c r="D438">
        <f>B438-C438</f>
        <v>105444419</v>
      </c>
    </row>
    <row r="439" spans="1:4" x14ac:dyDescent="0.25">
      <c r="A439" s="17" t="s">
        <v>3132</v>
      </c>
      <c r="B439" s="17">
        <v>105264608</v>
      </c>
      <c r="C439" s="17">
        <v>0</v>
      </c>
      <c r="D439">
        <f>B439-C439</f>
        <v>105264608</v>
      </c>
    </row>
    <row r="440" spans="1:4" x14ac:dyDescent="0.25">
      <c r="A440" s="17" t="s">
        <v>2871</v>
      </c>
      <c r="B440" s="17">
        <v>105263257</v>
      </c>
      <c r="C440" s="17">
        <v>0</v>
      </c>
      <c r="D440">
        <f>B440-C440</f>
        <v>105263257</v>
      </c>
    </row>
    <row r="441" spans="1:4" x14ac:dyDescent="0.25">
      <c r="A441" s="17" t="s">
        <v>4757</v>
      </c>
      <c r="B441" s="17">
        <v>104632573</v>
      </c>
      <c r="C441" s="17">
        <v>0</v>
      </c>
      <c r="D441">
        <f>B441-C441</f>
        <v>104632573</v>
      </c>
    </row>
    <row r="442" spans="1:4" x14ac:dyDescent="0.25">
      <c r="A442" s="17" t="s">
        <v>1089</v>
      </c>
      <c r="B442" s="17">
        <v>104374107</v>
      </c>
      <c r="C442" s="17">
        <v>0</v>
      </c>
      <c r="D442">
        <f>B442-C442</f>
        <v>104374107</v>
      </c>
    </row>
    <row r="443" spans="1:4" x14ac:dyDescent="0.25">
      <c r="A443" s="17" t="s">
        <v>172</v>
      </c>
      <c r="B443" s="17">
        <v>304360277</v>
      </c>
      <c r="C443" s="17">
        <v>200000000</v>
      </c>
      <c r="D443">
        <f>B443-C443</f>
        <v>104360277</v>
      </c>
    </row>
    <row r="444" spans="1:4" x14ac:dyDescent="0.25">
      <c r="A444" s="17" t="s">
        <v>2876</v>
      </c>
      <c r="B444" s="17">
        <v>104354205</v>
      </c>
      <c r="C444" s="17">
        <v>0</v>
      </c>
      <c r="D444">
        <f>B444-C444</f>
        <v>104354205</v>
      </c>
    </row>
    <row r="445" spans="1:4" x14ac:dyDescent="0.25">
      <c r="A445" s="17" t="s">
        <v>2508</v>
      </c>
      <c r="B445" s="17">
        <v>104148781</v>
      </c>
      <c r="C445" s="17">
        <v>0</v>
      </c>
      <c r="D445">
        <f>B445-C445</f>
        <v>104148781</v>
      </c>
    </row>
    <row r="446" spans="1:4" x14ac:dyDescent="0.25">
      <c r="A446" s="17" t="s">
        <v>1690</v>
      </c>
      <c r="B446" s="17">
        <v>104054514</v>
      </c>
      <c r="C446" s="17">
        <v>0</v>
      </c>
      <c r="D446">
        <f>B446-C446</f>
        <v>104054514</v>
      </c>
    </row>
    <row r="447" spans="1:4" x14ac:dyDescent="0.25">
      <c r="A447" s="17" t="s">
        <v>10088</v>
      </c>
      <c r="B447" s="17">
        <v>104007828</v>
      </c>
      <c r="C447" s="17">
        <v>0</v>
      </c>
      <c r="D447">
        <f>B447-C447</f>
        <v>104007828</v>
      </c>
    </row>
    <row r="448" spans="1:4" x14ac:dyDescent="0.25">
      <c r="A448" s="17" t="s">
        <v>1879</v>
      </c>
      <c r="B448" s="17">
        <v>103812241</v>
      </c>
      <c r="C448" s="17">
        <v>0</v>
      </c>
      <c r="D448">
        <f>B448-C448</f>
        <v>103812241</v>
      </c>
    </row>
    <row r="449" spans="1:4" x14ac:dyDescent="0.25">
      <c r="A449" s="17" t="s">
        <v>3451</v>
      </c>
      <c r="B449" s="17">
        <v>103738726</v>
      </c>
      <c r="C449" s="17">
        <v>0</v>
      </c>
      <c r="D449">
        <f>B449-C449</f>
        <v>103738726</v>
      </c>
    </row>
    <row r="450" spans="1:4" x14ac:dyDescent="0.25">
      <c r="A450" s="17" t="s">
        <v>1967</v>
      </c>
      <c r="B450" s="17">
        <v>103338338</v>
      </c>
      <c r="C450" s="17">
        <v>0</v>
      </c>
      <c r="D450">
        <f>B450-C450</f>
        <v>103338338</v>
      </c>
    </row>
    <row r="451" spans="1:4" x14ac:dyDescent="0.25">
      <c r="A451" s="17" t="s">
        <v>1693</v>
      </c>
      <c r="B451" s="17">
        <v>103028109</v>
      </c>
      <c r="C451" s="17">
        <v>0</v>
      </c>
      <c r="D451">
        <f>B451-C451</f>
        <v>103028109</v>
      </c>
    </row>
    <row r="452" spans="1:4" x14ac:dyDescent="0.25">
      <c r="A452" s="17" t="s">
        <v>6789</v>
      </c>
      <c r="B452" s="17">
        <v>103001286</v>
      </c>
      <c r="C452" s="17">
        <v>0</v>
      </c>
      <c r="D452">
        <f>B452-C452</f>
        <v>103001286</v>
      </c>
    </row>
    <row r="453" spans="1:4" x14ac:dyDescent="0.25">
      <c r="A453" s="17" t="s">
        <v>1641</v>
      </c>
      <c r="B453" s="17">
        <v>102981571</v>
      </c>
      <c r="C453" s="17">
        <v>0</v>
      </c>
      <c r="D453">
        <f>B453-C453</f>
        <v>102981571</v>
      </c>
    </row>
    <row r="454" spans="1:4" x14ac:dyDescent="0.25">
      <c r="A454" s="17" t="s">
        <v>6290</v>
      </c>
      <c r="B454" s="17">
        <v>102922376</v>
      </c>
      <c r="C454" s="17">
        <v>0</v>
      </c>
      <c r="D454">
        <f>B454-C454</f>
        <v>102922376</v>
      </c>
    </row>
    <row r="455" spans="1:4" x14ac:dyDescent="0.25">
      <c r="A455" s="17" t="s">
        <v>12778</v>
      </c>
      <c r="B455" s="17">
        <v>102797150</v>
      </c>
      <c r="C455" s="17">
        <v>0</v>
      </c>
      <c r="D455">
        <f>B455-C455</f>
        <v>102797150</v>
      </c>
    </row>
    <row r="456" spans="1:4" x14ac:dyDescent="0.25">
      <c r="A456" s="17" t="s">
        <v>2498</v>
      </c>
      <c r="B456" s="17">
        <v>102678089</v>
      </c>
      <c r="C456" s="17">
        <v>0</v>
      </c>
      <c r="D456">
        <f>B456-C456</f>
        <v>102678089</v>
      </c>
    </row>
    <row r="457" spans="1:4" x14ac:dyDescent="0.25">
      <c r="A457" s="17" t="s">
        <v>1018</v>
      </c>
      <c r="B457" s="17">
        <v>102608827</v>
      </c>
      <c r="C457" s="17">
        <v>0</v>
      </c>
      <c r="D457">
        <f>B457-C457</f>
        <v>102608827</v>
      </c>
    </row>
    <row r="458" spans="1:4" x14ac:dyDescent="0.25">
      <c r="A458" s="17" t="s">
        <v>1397</v>
      </c>
      <c r="B458" s="17">
        <v>102515793</v>
      </c>
      <c r="C458" s="17">
        <v>0</v>
      </c>
      <c r="D458">
        <f>B458-C458</f>
        <v>102515793</v>
      </c>
    </row>
    <row r="459" spans="1:4" x14ac:dyDescent="0.25">
      <c r="A459" s="17" t="s">
        <v>4673</v>
      </c>
      <c r="B459" s="17">
        <v>102413606</v>
      </c>
      <c r="C459" s="17">
        <v>0</v>
      </c>
      <c r="D459">
        <f>B459-C459</f>
        <v>102413606</v>
      </c>
    </row>
    <row r="460" spans="1:4" x14ac:dyDescent="0.25">
      <c r="A460" s="17" t="s">
        <v>3843</v>
      </c>
      <c r="B460" s="17">
        <v>102310175</v>
      </c>
      <c r="C460" s="17">
        <v>0</v>
      </c>
      <c r="D460">
        <f>B460-C460</f>
        <v>102310175</v>
      </c>
    </row>
    <row r="461" spans="1:4" x14ac:dyDescent="0.25">
      <c r="A461" s="17" t="s">
        <v>9777</v>
      </c>
      <c r="B461" s="17">
        <v>102308900</v>
      </c>
      <c r="C461" s="17">
        <v>0</v>
      </c>
      <c r="D461">
        <f>B461-C461</f>
        <v>102308900</v>
      </c>
    </row>
    <row r="462" spans="1:4" x14ac:dyDescent="0.25">
      <c r="A462" s="17" t="s">
        <v>9783</v>
      </c>
      <c r="B462" s="17">
        <v>102300000</v>
      </c>
      <c r="C462" s="17">
        <v>0</v>
      </c>
      <c r="D462">
        <f>B462-C462</f>
        <v>102300000</v>
      </c>
    </row>
    <row r="463" spans="1:4" x14ac:dyDescent="0.25">
      <c r="A463" s="17" t="s">
        <v>793</v>
      </c>
      <c r="B463" s="17">
        <v>234277056</v>
      </c>
      <c r="C463" s="17">
        <v>132000000</v>
      </c>
      <c r="D463">
        <f>B463-C463</f>
        <v>102277056</v>
      </c>
    </row>
    <row r="464" spans="1:4" x14ac:dyDescent="0.25">
      <c r="A464" s="17" t="s">
        <v>7430</v>
      </c>
      <c r="B464" s="17">
        <v>101978840</v>
      </c>
      <c r="C464" s="17">
        <v>0</v>
      </c>
      <c r="D464">
        <f>B464-C464</f>
        <v>101978840</v>
      </c>
    </row>
    <row r="465" spans="1:4" x14ac:dyDescent="0.25">
      <c r="A465" s="17" t="s">
        <v>8121</v>
      </c>
      <c r="B465" s="17">
        <v>101736215</v>
      </c>
      <c r="C465" s="17">
        <v>0</v>
      </c>
      <c r="D465">
        <f>B465-C465</f>
        <v>101736215</v>
      </c>
    </row>
    <row r="466" spans="1:4" x14ac:dyDescent="0.25">
      <c r="A466" s="17" t="s">
        <v>3513</v>
      </c>
      <c r="B466" s="17">
        <v>101702060</v>
      </c>
      <c r="C466" s="17">
        <v>0</v>
      </c>
      <c r="D466">
        <f>B466-C466</f>
        <v>101702060</v>
      </c>
    </row>
    <row r="467" spans="1:4" x14ac:dyDescent="0.25">
      <c r="A467" s="17" t="s">
        <v>1104</v>
      </c>
      <c r="B467" s="17">
        <v>101643008</v>
      </c>
      <c r="C467" s="17">
        <v>0</v>
      </c>
      <c r="D467">
        <f>B467-C467</f>
        <v>101643008</v>
      </c>
    </row>
    <row r="468" spans="1:4" x14ac:dyDescent="0.25">
      <c r="A468" s="17" t="s">
        <v>2883</v>
      </c>
      <c r="B468" s="17">
        <v>101530738</v>
      </c>
      <c r="C468" s="17">
        <v>0</v>
      </c>
      <c r="D468">
        <f>B468-C468</f>
        <v>101530738</v>
      </c>
    </row>
    <row r="469" spans="1:4" x14ac:dyDescent="0.25">
      <c r="A469" s="17" t="s">
        <v>4770</v>
      </c>
      <c r="B469" s="17">
        <v>101470202</v>
      </c>
      <c r="C469" s="17">
        <v>0</v>
      </c>
      <c r="D469">
        <f>B469-C469</f>
        <v>101470202</v>
      </c>
    </row>
    <row r="470" spans="1:4" x14ac:dyDescent="0.25">
      <c r="A470" s="17" t="s">
        <v>5972</v>
      </c>
      <c r="B470" s="17">
        <v>101334374</v>
      </c>
      <c r="C470" s="17">
        <v>0</v>
      </c>
      <c r="D470">
        <f>B470-C470</f>
        <v>101334374</v>
      </c>
    </row>
    <row r="471" spans="1:4" x14ac:dyDescent="0.25">
      <c r="A471" s="17" t="s">
        <v>1150</v>
      </c>
      <c r="B471" s="17">
        <v>101228120</v>
      </c>
      <c r="C471" s="17">
        <v>0</v>
      </c>
      <c r="D471">
        <f>B471-C471</f>
        <v>101228120</v>
      </c>
    </row>
    <row r="472" spans="1:4" x14ac:dyDescent="0.25">
      <c r="A472" s="17" t="s">
        <v>2505</v>
      </c>
      <c r="B472" s="17">
        <v>101217900</v>
      </c>
      <c r="C472" s="17">
        <v>0</v>
      </c>
      <c r="D472">
        <f>B472-C472</f>
        <v>101217900</v>
      </c>
    </row>
    <row r="473" spans="1:4" x14ac:dyDescent="0.25">
      <c r="A473" s="17" t="s">
        <v>7765</v>
      </c>
      <c r="B473" s="17">
        <v>101157447</v>
      </c>
      <c r="C473" s="17">
        <v>0</v>
      </c>
      <c r="D473">
        <f>B473-C473</f>
        <v>101157447</v>
      </c>
    </row>
    <row r="474" spans="1:4" x14ac:dyDescent="0.25">
      <c r="A474" s="17" t="s">
        <v>1700</v>
      </c>
      <c r="B474" s="17">
        <v>101111837</v>
      </c>
      <c r="C474" s="17">
        <v>0</v>
      </c>
      <c r="D474">
        <f>B474-C474</f>
        <v>101111837</v>
      </c>
    </row>
    <row r="475" spans="1:4" x14ac:dyDescent="0.25">
      <c r="A475" s="17" t="s">
        <v>1696</v>
      </c>
      <c r="B475" s="17">
        <v>101087161</v>
      </c>
      <c r="C475" s="17">
        <v>0</v>
      </c>
      <c r="D475">
        <f>B475-C475</f>
        <v>101087161</v>
      </c>
    </row>
    <row r="476" spans="1:4" x14ac:dyDescent="0.25">
      <c r="A476" s="17" t="s">
        <v>1436</v>
      </c>
      <c r="B476" s="17">
        <v>100853835</v>
      </c>
      <c r="C476" s="17">
        <v>0</v>
      </c>
      <c r="D476">
        <f>B476-C476</f>
        <v>100853835</v>
      </c>
    </row>
    <row r="477" spans="1:4" x14ac:dyDescent="0.25">
      <c r="A477" s="17" t="s">
        <v>3516</v>
      </c>
      <c r="B477" s="17">
        <v>100768056</v>
      </c>
      <c r="C477" s="17">
        <v>0</v>
      </c>
      <c r="D477">
        <f>B477-C477</f>
        <v>100768056</v>
      </c>
    </row>
    <row r="478" spans="1:4" x14ac:dyDescent="0.25">
      <c r="A478" s="17" t="s">
        <v>911</v>
      </c>
      <c r="B478" s="17">
        <v>100685880</v>
      </c>
      <c r="C478" s="17">
        <v>0</v>
      </c>
      <c r="D478">
        <f>B478-C478</f>
        <v>100685880</v>
      </c>
    </row>
    <row r="479" spans="1:4" x14ac:dyDescent="0.25">
      <c r="A479" s="17" t="s">
        <v>2130</v>
      </c>
      <c r="B479" s="17">
        <v>100614858</v>
      </c>
      <c r="C479" s="17">
        <v>0</v>
      </c>
      <c r="D479">
        <f>B479-C479</f>
        <v>100614858</v>
      </c>
    </row>
    <row r="480" spans="1:4" x14ac:dyDescent="0.25">
      <c r="A480" s="17" t="s">
        <v>5281</v>
      </c>
      <c r="B480" s="17">
        <v>100491683</v>
      </c>
      <c r="C480" s="17">
        <v>0</v>
      </c>
      <c r="D480">
        <f>B480-C480</f>
        <v>100491683</v>
      </c>
    </row>
    <row r="481" spans="1:4" x14ac:dyDescent="0.25">
      <c r="A481" s="17" t="s">
        <v>2323</v>
      </c>
      <c r="B481" s="17">
        <v>100468793</v>
      </c>
      <c r="C481" s="17">
        <v>0</v>
      </c>
      <c r="D481">
        <f>B481-C481</f>
        <v>100468793</v>
      </c>
    </row>
    <row r="482" spans="1:4" x14ac:dyDescent="0.25">
      <c r="A482" s="17" t="s">
        <v>2329</v>
      </c>
      <c r="B482" s="17">
        <v>100448498</v>
      </c>
      <c r="C482" s="17">
        <v>0</v>
      </c>
      <c r="D482">
        <f>B482-C482</f>
        <v>100448498</v>
      </c>
    </row>
    <row r="483" spans="1:4" x14ac:dyDescent="0.25">
      <c r="A483" s="17" t="s">
        <v>1076</v>
      </c>
      <c r="B483" s="17">
        <v>100446895</v>
      </c>
      <c r="C483" s="17">
        <v>0</v>
      </c>
      <c r="D483">
        <f>B483-C483</f>
        <v>100446895</v>
      </c>
    </row>
    <row r="484" spans="1:4" x14ac:dyDescent="0.25">
      <c r="A484" s="17" t="s">
        <v>4895</v>
      </c>
      <c r="B484" s="17">
        <v>100422786</v>
      </c>
      <c r="C484" s="17">
        <v>0</v>
      </c>
      <c r="D484">
        <f>B484-C484</f>
        <v>100422786</v>
      </c>
    </row>
    <row r="485" spans="1:4" x14ac:dyDescent="0.25">
      <c r="A485" s="17" t="s">
        <v>2882</v>
      </c>
      <c r="B485" s="17">
        <v>100328194</v>
      </c>
      <c r="C485" s="17">
        <v>0</v>
      </c>
      <c r="D485">
        <f>B485-C485</f>
        <v>100328194</v>
      </c>
    </row>
    <row r="486" spans="1:4" x14ac:dyDescent="0.25">
      <c r="A486" s="17" t="s">
        <v>6783</v>
      </c>
      <c r="B486" s="17">
        <v>100292856</v>
      </c>
      <c r="C486" s="17">
        <v>0</v>
      </c>
      <c r="D486">
        <f>B486-C486</f>
        <v>100292856</v>
      </c>
    </row>
    <row r="487" spans="1:4" x14ac:dyDescent="0.25">
      <c r="A487" s="17" t="s">
        <v>5492</v>
      </c>
      <c r="B487" s="17">
        <v>100241322</v>
      </c>
      <c r="C487" s="17">
        <v>0</v>
      </c>
      <c r="D487">
        <f>B487-C487</f>
        <v>100241322</v>
      </c>
    </row>
    <row r="488" spans="1:4" x14ac:dyDescent="0.25">
      <c r="A488" s="17" t="s">
        <v>1740</v>
      </c>
      <c r="B488" s="17">
        <v>100169068</v>
      </c>
      <c r="C488" s="17">
        <v>0</v>
      </c>
      <c r="D488">
        <f>B488-C488</f>
        <v>100169068</v>
      </c>
    </row>
    <row r="489" spans="1:4" x14ac:dyDescent="0.25">
      <c r="A489" s="17" t="s">
        <v>4886</v>
      </c>
      <c r="B489" s="17">
        <v>100125340</v>
      </c>
      <c r="C489" s="17">
        <v>0</v>
      </c>
      <c r="D489">
        <f>B489-C489</f>
        <v>100125340</v>
      </c>
    </row>
    <row r="490" spans="1:4" x14ac:dyDescent="0.25">
      <c r="A490" s="17" t="s">
        <v>1158</v>
      </c>
      <c r="B490" s="17">
        <v>100117603</v>
      </c>
      <c r="C490" s="17">
        <v>0</v>
      </c>
      <c r="D490">
        <f>B490-C490</f>
        <v>100117603</v>
      </c>
    </row>
    <row r="491" spans="1:4" x14ac:dyDescent="0.25">
      <c r="A491" s="17" t="s">
        <v>1422</v>
      </c>
      <c r="B491" s="17">
        <v>100018837</v>
      </c>
      <c r="C491" s="17">
        <v>0</v>
      </c>
      <c r="D491">
        <f>B491-C491</f>
        <v>100018837</v>
      </c>
    </row>
    <row r="492" spans="1:4" x14ac:dyDescent="0.25">
      <c r="A492" s="17" t="s">
        <v>1400</v>
      </c>
      <c r="B492" s="17">
        <v>100012500</v>
      </c>
      <c r="C492" s="17">
        <v>0</v>
      </c>
      <c r="D492">
        <f>B492-C492</f>
        <v>100012500</v>
      </c>
    </row>
    <row r="493" spans="1:4" x14ac:dyDescent="0.25">
      <c r="A493" s="17" t="s">
        <v>2544</v>
      </c>
      <c r="B493" s="17">
        <v>100003492</v>
      </c>
      <c r="C493" s="17">
        <v>0</v>
      </c>
      <c r="D493">
        <f>B493-C493</f>
        <v>100003492</v>
      </c>
    </row>
    <row r="494" spans="1:4" x14ac:dyDescent="0.25">
      <c r="A494" s="17" t="s">
        <v>2143</v>
      </c>
      <c r="B494" s="17">
        <v>98895417</v>
      </c>
      <c r="C494" s="17">
        <v>0</v>
      </c>
      <c r="D494">
        <f>B494-C494</f>
        <v>98895417</v>
      </c>
    </row>
    <row r="495" spans="1:4" x14ac:dyDescent="0.25">
      <c r="A495" s="17" t="s">
        <v>1026</v>
      </c>
      <c r="B495" s="17">
        <v>98780042</v>
      </c>
      <c r="C495" s="17">
        <v>0</v>
      </c>
      <c r="D495">
        <f>B495-C495</f>
        <v>98780042</v>
      </c>
    </row>
    <row r="496" spans="1:4" x14ac:dyDescent="0.25">
      <c r="A496" s="17" t="s">
        <v>2880</v>
      </c>
      <c r="B496" s="17">
        <v>98711404</v>
      </c>
      <c r="C496" s="17">
        <v>0</v>
      </c>
      <c r="D496">
        <f>B496-C496</f>
        <v>98711404</v>
      </c>
    </row>
    <row r="497" spans="1:4" x14ac:dyDescent="0.25">
      <c r="A497" s="17" t="s">
        <v>3133</v>
      </c>
      <c r="B497" s="17">
        <v>97680195</v>
      </c>
      <c r="C497" s="17">
        <v>0</v>
      </c>
      <c r="D497">
        <f>B497-C497</f>
        <v>97680195</v>
      </c>
    </row>
    <row r="498" spans="1:4" x14ac:dyDescent="0.25">
      <c r="A498" s="17" t="s">
        <v>1947</v>
      </c>
      <c r="B498" s="17">
        <v>97360069</v>
      </c>
      <c r="C498" s="17">
        <v>0</v>
      </c>
      <c r="D498">
        <f>B498-C498</f>
        <v>97360069</v>
      </c>
    </row>
    <row r="499" spans="1:4" x14ac:dyDescent="0.25">
      <c r="A499" s="17" t="s">
        <v>1124</v>
      </c>
      <c r="B499" s="17">
        <v>97030725</v>
      </c>
      <c r="C499" s="17">
        <v>0</v>
      </c>
      <c r="D499">
        <f>B499-C499</f>
        <v>97030725</v>
      </c>
    </row>
    <row r="500" spans="1:4" x14ac:dyDescent="0.25">
      <c r="A500" s="17" t="s">
        <v>3845</v>
      </c>
      <c r="B500" s="17">
        <v>96917897</v>
      </c>
      <c r="C500" s="17">
        <v>0</v>
      </c>
      <c r="D500">
        <f>B500-C500</f>
        <v>96917897</v>
      </c>
    </row>
    <row r="501" spans="1:4" x14ac:dyDescent="0.25">
      <c r="A501" s="17" t="s">
        <v>7108</v>
      </c>
      <c r="B501" s="17">
        <v>96471845</v>
      </c>
      <c r="C501" s="17">
        <v>0</v>
      </c>
      <c r="D501">
        <f>B501-C501</f>
        <v>96471845</v>
      </c>
    </row>
    <row r="502" spans="1:4" x14ac:dyDescent="0.25">
      <c r="A502" s="17" t="s">
        <v>5589</v>
      </c>
      <c r="B502" s="17">
        <v>96067179</v>
      </c>
      <c r="C502" s="17">
        <v>0</v>
      </c>
      <c r="D502">
        <f>B502-C502</f>
        <v>96067179</v>
      </c>
    </row>
    <row r="503" spans="1:4" x14ac:dyDescent="0.25">
      <c r="A503" s="17" t="s">
        <v>7242</v>
      </c>
      <c r="B503" s="17">
        <v>95860116</v>
      </c>
      <c r="C503" s="17">
        <v>0</v>
      </c>
      <c r="D503">
        <f>B503-C503</f>
        <v>95860116</v>
      </c>
    </row>
    <row r="504" spans="1:4" x14ac:dyDescent="0.25">
      <c r="A504" s="17" t="s">
        <v>3059</v>
      </c>
      <c r="B504" s="17">
        <v>95720716</v>
      </c>
      <c r="C504" s="17">
        <v>0</v>
      </c>
      <c r="D504">
        <f>B504-C504</f>
        <v>95720716</v>
      </c>
    </row>
    <row r="505" spans="1:4" x14ac:dyDescent="0.25">
      <c r="A505" s="17" t="s">
        <v>1704</v>
      </c>
      <c r="B505" s="17">
        <v>95632614</v>
      </c>
      <c r="C505" s="17">
        <v>0</v>
      </c>
      <c r="D505">
        <f>B505-C505</f>
        <v>95632614</v>
      </c>
    </row>
    <row r="506" spans="1:4" x14ac:dyDescent="0.25">
      <c r="A506" s="17" t="s">
        <v>1295</v>
      </c>
      <c r="B506" s="17">
        <v>95328937</v>
      </c>
      <c r="C506" s="17">
        <v>0</v>
      </c>
      <c r="D506">
        <f>B506-C506</f>
        <v>95328937</v>
      </c>
    </row>
    <row r="507" spans="1:4" x14ac:dyDescent="0.25">
      <c r="A507" s="17" t="s">
        <v>3402</v>
      </c>
      <c r="B507" s="17">
        <v>95308367</v>
      </c>
      <c r="C507" s="17">
        <v>0</v>
      </c>
      <c r="D507">
        <f>B507-C507</f>
        <v>95308367</v>
      </c>
    </row>
    <row r="508" spans="1:4" x14ac:dyDescent="0.25">
      <c r="A508" s="17" t="s">
        <v>3515</v>
      </c>
      <c r="B508" s="17">
        <v>95149435</v>
      </c>
      <c r="C508" s="17">
        <v>0</v>
      </c>
      <c r="D508">
        <f>B508-C508</f>
        <v>95149435</v>
      </c>
    </row>
    <row r="509" spans="1:4" x14ac:dyDescent="0.25">
      <c r="A509" s="17" t="s">
        <v>6882</v>
      </c>
      <c r="B509" s="17">
        <v>95001351</v>
      </c>
      <c r="C509" s="17">
        <v>0</v>
      </c>
      <c r="D509">
        <f>B509-C509</f>
        <v>95001351</v>
      </c>
    </row>
    <row r="510" spans="1:4" x14ac:dyDescent="0.25">
      <c r="A510" s="17" t="s">
        <v>3866</v>
      </c>
      <c r="B510" s="17">
        <v>95001343</v>
      </c>
      <c r="C510" s="17">
        <v>0</v>
      </c>
      <c r="D510">
        <f>B510-C510</f>
        <v>95001343</v>
      </c>
    </row>
    <row r="511" spans="1:4" x14ac:dyDescent="0.25">
      <c r="A511" s="17" t="s">
        <v>2032</v>
      </c>
      <c r="B511" s="17">
        <v>94999143</v>
      </c>
      <c r="C511" s="17">
        <v>0</v>
      </c>
      <c r="D511">
        <f>B511-C511</f>
        <v>94999143</v>
      </c>
    </row>
    <row r="512" spans="1:4" x14ac:dyDescent="0.25">
      <c r="A512" s="17" t="s">
        <v>9485</v>
      </c>
      <c r="B512" s="17">
        <v>94900000</v>
      </c>
      <c r="C512" s="17">
        <v>0</v>
      </c>
      <c r="D512">
        <f>B512-C512</f>
        <v>94900000</v>
      </c>
    </row>
    <row r="513" spans="1:4" x14ac:dyDescent="0.25">
      <c r="A513" s="17" t="s">
        <v>1706</v>
      </c>
      <c r="B513" s="17">
        <v>94822707</v>
      </c>
      <c r="C513" s="17">
        <v>0</v>
      </c>
      <c r="D513">
        <f>B513-C513</f>
        <v>94822707</v>
      </c>
    </row>
    <row r="514" spans="1:4" x14ac:dyDescent="0.25">
      <c r="A514" s="17" t="s">
        <v>6293</v>
      </c>
      <c r="B514" s="17">
        <v>94497271</v>
      </c>
      <c r="C514" s="17">
        <v>0</v>
      </c>
      <c r="D514">
        <f>B514-C514</f>
        <v>94497271</v>
      </c>
    </row>
    <row r="515" spans="1:4" x14ac:dyDescent="0.25">
      <c r="A515" s="17" t="s">
        <v>7408</v>
      </c>
      <c r="B515" s="17">
        <v>94175854</v>
      </c>
      <c r="C515" s="17">
        <v>0</v>
      </c>
      <c r="D515">
        <f>B515-C515</f>
        <v>94175854</v>
      </c>
    </row>
    <row r="516" spans="1:4" x14ac:dyDescent="0.25">
      <c r="A516" s="17" t="s">
        <v>3865</v>
      </c>
      <c r="B516" s="17">
        <v>94125426</v>
      </c>
      <c r="C516" s="17">
        <v>0</v>
      </c>
      <c r="D516">
        <f>B516-C516</f>
        <v>94125426</v>
      </c>
    </row>
    <row r="517" spans="1:4" x14ac:dyDescent="0.25">
      <c r="A517" s="17" t="s">
        <v>3850</v>
      </c>
      <c r="B517" s="17">
        <v>93952276</v>
      </c>
      <c r="C517" s="17">
        <v>0</v>
      </c>
      <c r="D517">
        <f>B517-C517</f>
        <v>93952276</v>
      </c>
    </row>
    <row r="518" spans="1:4" x14ac:dyDescent="0.25">
      <c r="A518" s="17" t="s">
        <v>2886</v>
      </c>
      <c r="B518" s="17">
        <v>93815117</v>
      </c>
      <c r="C518" s="17">
        <v>0</v>
      </c>
      <c r="D518">
        <f>B518-C518</f>
        <v>93815117</v>
      </c>
    </row>
    <row r="519" spans="1:4" x14ac:dyDescent="0.25">
      <c r="A519" s="17" t="s">
        <v>2327</v>
      </c>
      <c r="B519" s="17">
        <v>93771072</v>
      </c>
      <c r="C519" s="17">
        <v>0</v>
      </c>
      <c r="D519">
        <f>B519-C519</f>
        <v>93771072</v>
      </c>
    </row>
    <row r="520" spans="1:4" x14ac:dyDescent="0.25">
      <c r="A520" s="17" t="s">
        <v>4843</v>
      </c>
      <c r="B520" s="17">
        <v>93749203</v>
      </c>
      <c r="C520" s="17">
        <v>0</v>
      </c>
      <c r="D520">
        <f>B520-C520</f>
        <v>93749203</v>
      </c>
    </row>
    <row r="521" spans="1:4" x14ac:dyDescent="0.25">
      <c r="A521" s="17" t="s">
        <v>3476</v>
      </c>
      <c r="B521" s="17">
        <v>93607673</v>
      </c>
      <c r="C521" s="17">
        <v>0</v>
      </c>
      <c r="D521">
        <f>B521-C521</f>
        <v>93607673</v>
      </c>
    </row>
    <row r="522" spans="1:4" x14ac:dyDescent="0.25">
      <c r="A522" s="17" t="s">
        <v>8397</v>
      </c>
      <c r="B522" s="17">
        <v>93571803</v>
      </c>
      <c r="C522" s="17">
        <v>0</v>
      </c>
      <c r="D522">
        <f>B522-C522</f>
        <v>93571803</v>
      </c>
    </row>
    <row r="523" spans="1:4" x14ac:dyDescent="0.25">
      <c r="A523" s="17" t="s">
        <v>3520</v>
      </c>
      <c r="B523" s="17">
        <v>93452056</v>
      </c>
      <c r="C523" s="17">
        <v>0</v>
      </c>
      <c r="D523">
        <f>B523-C523</f>
        <v>93452056</v>
      </c>
    </row>
    <row r="524" spans="1:4" x14ac:dyDescent="0.25">
      <c r="A524" s="17" t="s">
        <v>2513</v>
      </c>
      <c r="B524" s="17">
        <v>93375151</v>
      </c>
      <c r="C524" s="17">
        <v>0</v>
      </c>
      <c r="D524">
        <f>B524-C524</f>
        <v>93375151</v>
      </c>
    </row>
    <row r="525" spans="1:4" x14ac:dyDescent="0.25">
      <c r="A525" s="17" t="s">
        <v>2519</v>
      </c>
      <c r="B525" s="17">
        <v>93307796</v>
      </c>
      <c r="C525" s="17">
        <v>0</v>
      </c>
      <c r="D525">
        <f>B525-C525</f>
        <v>93307796</v>
      </c>
    </row>
    <row r="526" spans="1:4" x14ac:dyDescent="0.25">
      <c r="A526" s="17" t="s">
        <v>920</v>
      </c>
      <c r="B526" s="17">
        <v>93050117</v>
      </c>
      <c r="C526" s="17">
        <v>0</v>
      </c>
      <c r="D526">
        <f>B526-C526</f>
        <v>93050117</v>
      </c>
    </row>
    <row r="527" spans="1:4" x14ac:dyDescent="0.25">
      <c r="A527" s="17" t="s">
        <v>1710</v>
      </c>
      <c r="B527" s="17">
        <v>92969824</v>
      </c>
      <c r="C527" s="17">
        <v>0</v>
      </c>
      <c r="D527">
        <f>B527-C527</f>
        <v>92969824</v>
      </c>
    </row>
    <row r="528" spans="1:4" x14ac:dyDescent="0.25">
      <c r="A528" s="17" t="s">
        <v>1884</v>
      </c>
      <c r="B528" s="17">
        <v>92930005</v>
      </c>
      <c r="C528" s="17">
        <v>0</v>
      </c>
      <c r="D528">
        <f>B528-C528</f>
        <v>92930005</v>
      </c>
    </row>
    <row r="529" spans="1:4" x14ac:dyDescent="0.25">
      <c r="A529" s="17" t="s">
        <v>7247</v>
      </c>
      <c r="B529" s="17">
        <v>92823600</v>
      </c>
      <c r="C529" s="17">
        <v>0</v>
      </c>
      <c r="D529">
        <f>B529-C529</f>
        <v>92823600</v>
      </c>
    </row>
    <row r="530" spans="1:4" x14ac:dyDescent="0.25">
      <c r="A530" s="17" t="s">
        <v>4313</v>
      </c>
      <c r="B530" s="17">
        <v>92173235</v>
      </c>
      <c r="C530" s="17">
        <v>0</v>
      </c>
      <c r="D530">
        <f>B530-C530</f>
        <v>92173235</v>
      </c>
    </row>
    <row r="531" spans="1:4" x14ac:dyDescent="0.25">
      <c r="A531" s="17" t="s">
        <v>3517</v>
      </c>
      <c r="B531" s="17">
        <v>92115211</v>
      </c>
      <c r="C531" s="17">
        <v>0</v>
      </c>
      <c r="D531">
        <f>B531-C531</f>
        <v>92115211</v>
      </c>
    </row>
    <row r="532" spans="1:4" x14ac:dyDescent="0.25">
      <c r="A532" s="17" t="s">
        <v>3480</v>
      </c>
      <c r="B532" s="17">
        <v>92001027</v>
      </c>
      <c r="C532" s="17">
        <v>0</v>
      </c>
      <c r="D532">
        <f>B532-C532</f>
        <v>92001027</v>
      </c>
    </row>
    <row r="533" spans="1:4" x14ac:dyDescent="0.25">
      <c r="A533" s="17" t="s">
        <v>8129</v>
      </c>
      <c r="B533" s="17">
        <v>91547205</v>
      </c>
      <c r="C533" s="17">
        <v>0</v>
      </c>
      <c r="D533">
        <f>B533-C533</f>
        <v>91547205</v>
      </c>
    </row>
    <row r="534" spans="1:4" x14ac:dyDescent="0.25">
      <c r="A534" s="17" t="s">
        <v>5497</v>
      </c>
      <c r="B534" s="17">
        <v>91457688</v>
      </c>
      <c r="C534" s="17">
        <v>0</v>
      </c>
      <c r="D534">
        <f>B534-C534</f>
        <v>91457688</v>
      </c>
    </row>
    <row r="535" spans="1:4" x14ac:dyDescent="0.25">
      <c r="A535" s="17" t="s">
        <v>8358</v>
      </c>
      <c r="B535" s="17">
        <v>91443253</v>
      </c>
      <c r="C535" s="17">
        <v>0</v>
      </c>
      <c r="D535">
        <f>B535-C535</f>
        <v>91443253</v>
      </c>
    </row>
    <row r="536" spans="1:4" x14ac:dyDescent="0.25">
      <c r="A536" s="17" t="s">
        <v>3173</v>
      </c>
      <c r="B536" s="17">
        <v>91439400</v>
      </c>
      <c r="C536" s="17">
        <v>0</v>
      </c>
      <c r="D536">
        <f>B536-C536</f>
        <v>91439400</v>
      </c>
    </row>
    <row r="537" spans="1:4" x14ac:dyDescent="0.25">
      <c r="A537" s="17" t="s">
        <v>2888</v>
      </c>
      <c r="B537" s="17">
        <v>91400000</v>
      </c>
      <c r="C537" s="17">
        <v>0</v>
      </c>
      <c r="D537">
        <f>B537-C537</f>
        <v>91400000</v>
      </c>
    </row>
    <row r="538" spans="1:4" x14ac:dyDescent="0.25">
      <c r="A538" s="17" t="s">
        <v>1714</v>
      </c>
      <c r="B538" s="17">
        <v>91188905</v>
      </c>
      <c r="C538" s="17">
        <v>0</v>
      </c>
      <c r="D538">
        <f>B538-C538</f>
        <v>91188905</v>
      </c>
    </row>
    <row r="539" spans="1:4" x14ac:dyDescent="0.25">
      <c r="A539" s="17" t="s">
        <v>7417</v>
      </c>
      <c r="B539" s="17">
        <v>91121452</v>
      </c>
      <c r="C539" s="17">
        <v>0</v>
      </c>
      <c r="D539">
        <f>B539-C539</f>
        <v>91121452</v>
      </c>
    </row>
    <row r="540" spans="1:4" x14ac:dyDescent="0.25">
      <c r="A540" s="17" t="s">
        <v>7924</v>
      </c>
      <c r="B540" s="17">
        <v>91038276</v>
      </c>
      <c r="C540" s="17">
        <v>0</v>
      </c>
      <c r="D540">
        <f>B540-C540</f>
        <v>91038276</v>
      </c>
    </row>
    <row r="541" spans="1:4" x14ac:dyDescent="0.25">
      <c r="A541" s="17" t="s">
        <v>3138</v>
      </c>
      <c r="B541" s="17">
        <v>91030827</v>
      </c>
      <c r="C541" s="17">
        <v>0</v>
      </c>
      <c r="D541">
        <f>B541-C541</f>
        <v>91030827</v>
      </c>
    </row>
    <row r="542" spans="1:4" x14ac:dyDescent="0.25">
      <c r="A542" s="17" t="s">
        <v>3873</v>
      </c>
      <c r="B542" s="17">
        <v>90835030</v>
      </c>
      <c r="C542" s="17">
        <v>0</v>
      </c>
      <c r="D542">
        <f>B542-C542</f>
        <v>90835030</v>
      </c>
    </row>
    <row r="543" spans="1:4" x14ac:dyDescent="0.25">
      <c r="A543" s="17" t="s">
        <v>3815</v>
      </c>
      <c r="B543" s="17">
        <v>90800000</v>
      </c>
      <c r="C543" s="17">
        <v>0</v>
      </c>
      <c r="D543">
        <f>B543-C543</f>
        <v>90800000</v>
      </c>
    </row>
    <row r="544" spans="1:4" x14ac:dyDescent="0.25">
      <c r="A544" s="17" t="s">
        <v>3815</v>
      </c>
      <c r="B544" s="17">
        <v>90800000</v>
      </c>
      <c r="C544" s="17">
        <v>0</v>
      </c>
      <c r="D544">
        <f>B544-C544</f>
        <v>90800000</v>
      </c>
    </row>
    <row r="545" spans="1:4" x14ac:dyDescent="0.25">
      <c r="A545" s="17" t="s">
        <v>3853</v>
      </c>
      <c r="B545" s="17">
        <v>90703745</v>
      </c>
      <c r="C545" s="17">
        <v>0</v>
      </c>
      <c r="D545">
        <f>B545-C545</f>
        <v>90703745</v>
      </c>
    </row>
    <row r="546" spans="1:4" x14ac:dyDescent="0.25">
      <c r="A546" s="17" t="s">
        <v>2521</v>
      </c>
      <c r="B546" s="17">
        <v>90646554</v>
      </c>
      <c r="C546" s="17">
        <v>0</v>
      </c>
      <c r="D546">
        <f>B546-C546</f>
        <v>90646554</v>
      </c>
    </row>
    <row r="547" spans="1:4" x14ac:dyDescent="0.25">
      <c r="A547" s="17" t="s">
        <v>6118</v>
      </c>
      <c r="B547" s="17">
        <v>90636983</v>
      </c>
      <c r="C547" s="17">
        <v>0</v>
      </c>
      <c r="D547">
        <f>B547-C547</f>
        <v>90636983</v>
      </c>
    </row>
    <row r="548" spans="1:4" x14ac:dyDescent="0.25">
      <c r="A548" s="17" t="s">
        <v>3092</v>
      </c>
      <c r="B548" s="17">
        <v>90567722</v>
      </c>
      <c r="C548" s="17">
        <v>0</v>
      </c>
      <c r="D548">
        <f>B548-C548</f>
        <v>90567722</v>
      </c>
    </row>
    <row r="549" spans="1:4" x14ac:dyDescent="0.25">
      <c r="A549" s="17" t="s">
        <v>8395</v>
      </c>
      <c r="B549" s="17">
        <v>90556401</v>
      </c>
      <c r="C549" s="17">
        <v>0</v>
      </c>
      <c r="D549">
        <f>B549-C549</f>
        <v>90556401</v>
      </c>
    </row>
    <row r="550" spans="1:4" x14ac:dyDescent="0.25">
      <c r="A550" s="17" t="s">
        <v>7079</v>
      </c>
      <c r="B550" s="17">
        <v>90485233</v>
      </c>
      <c r="C550" s="17">
        <v>0</v>
      </c>
      <c r="D550">
        <f>B550-C550</f>
        <v>90485233</v>
      </c>
    </row>
    <row r="551" spans="1:4" x14ac:dyDescent="0.25">
      <c r="A551" s="17" t="s">
        <v>2338</v>
      </c>
      <c r="B551" s="17">
        <v>90454043</v>
      </c>
      <c r="C551" s="17">
        <v>0</v>
      </c>
      <c r="D551">
        <f>B551-C551</f>
        <v>90454043</v>
      </c>
    </row>
    <row r="552" spans="1:4" x14ac:dyDescent="0.25">
      <c r="A552" s="17" t="s">
        <v>1718</v>
      </c>
      <c r="B552" s="17">
        <v>90443603</v>
      </c>
      <c r="C552" s="17">
        <v>0</v>
      </c>
      <c r="D552">
        <f>B552-C552</f>
        <v>90443603</v>
      </c>
    </row>
    <row r="553" spans="1:4" x14ac:dyDescent="0.25">
      <c r="A553" s="17" t="s">
        <v>9030</v>
      </c>
      <c r="B553" s="17">
        <v>90400000</v>
      </c>
      <c r="C553" s="17">
        <v>0</v>
      </c>
      <c r="D553">
        <f>B553-C553</f>
        <v>90400000</v>
      </c>
    </row>
    <row r="554" spans="1:4" x14ac:dyDescent="0.25">
      <c r="A554" s="17" t="s">
        <v>2537</v>
      </c>
      <c r="B554" s="17">
        <v>90356857</v>
      </c>
      <c r="C554" s="17">
        <v>0</v>
      </c>
      <c r="D554">
        <f>B554-C554</f>
        <v>90356857</v>
      </c>
    </row>
    <row r="555" spans="1:4" x14ac:dyDescent="0.25">
      <c r="A555" s="17" t="s">
        <v>3861</v>
      </c>
      <c r="B555" s="17">
        <v>90353764</v>
      </c>
      <c r="C555" s="17">
        <v>0</v>
      </c>
      <c r="D555">
        <f>B555-C555</f>
        <v>90353764</v>
      </c>
    </row>
    <row r="556" spans="1:4" x14ac:dyDescent="0.25">
      <c r="A556" s="17" t="s">
        <v>2545</v>
      </c>
      <c r="B556" s="17">
        <v>90341670</v>
      </c>
      <c r="C556" s="17">
        <v>0</v>
      </c>
      <c r="D556">
        <f>B556-C556</f>
        <v>90341670</v>
      </c>
    </row>
    <row r="557" spans="1:4" x14ac:dyDescent="0.25">
      <c r="A557" s="17" t="s">
        <v>4893</v>
      </c>
      <c r="B557" s="17">
        <v>90135191</v>
      </c>
      <c r="C557" s="17">
        <v>0</v>
      </c>
      <c r="D557">
        <f>B557-C557</f>
        <v>90135191</v>
      </c>
    </row>
    <row r="558" spans="1:4" x14ac:dyDescent="0.25">
      <c r="A558" s="17" t="s">
        <v>5628</v>
      </c>
      <c r="B558" s="17">
        <v>89808372</v>
      </c>
      <c r="C558" s="17">
        <v>0</v>
      </c>
      <c r="D558">
        <f>B558-C558</f>
        <v>89808372</v>
      </c>
    </row>
    <row r="559" spans="1:4" x14ac:dyDescent="0.25">
      <c r="A559" s="17" t="s">
        <v>409</v>
      </c>
      <c r="B559" s="17">
        <v>259746958</v>
      </c>
      <c r="C559" s="17">
        <v>170000000</v>
      </c>
      <c r="D559">
        <f>B559-C559</f>
        <v>89746958</v>
      </c>
    </row>
    <row r="560" spans="1:4" x14ac:dyDescent="0.25">
      <c r="A560" s="17" t="s">
        <v>2895</v>
      </c>
      <c r="B560" s="17">
        <v>89706988</v>
      </c>
      <c r="C560" s="17">
        <v>0</v>
      </c>
      <c r="D560">
        <f>B560-C560</f>
        <v>89706988</v>
      </c>
    </row>
    <row r="561" spans="1:4" x14ac:dyDescent="0.25">
      <c r="A561" s="17" t="s">
        <v>1163</v>
      </c>
      <c r="B561" s="17">
        <v>89296573</v>
      </c>
      <c r="C561" s="17">
        <v>0</v>
      </c>
      <c r="D561">
        <f>B561-C561</f>
        <v>89296573</v>
      </c>
    </row>
    <row r="562" spans="1:4" x14ac:dyDescent="0.25">
      <c r="A562" s="17" t="s">
        <v>3434</v>
      </c>
      <c r="B562" s="17">
        <v>89253340</v>
      </c>
      <c r="C562" s="17">
        <v>0</v>
      </c>
      <c r="D562">
        <f>B562-C562</f>
        <v>89253340</v>
      </c>
    </row>
    <row r="563" spans="1:4" x14ac:dyDescent="0.25">
      <c r="A563" s="17" t="s">
        <v>3857</v>
      </c>
      <c r="B563" s="17">
        <v>89138076</v>
      </c>
      <c r="C563" s="17">
        <v>0</v>
      </c>
      <c r="D563">
        <f>B563-C563</f>
        <v>89138076</v>
      </c>
    </row>
    <row r="564" spans="1:4" x14ac:dyDescent="0.25">
      <c r="A564" s="17" t="s">
        <v>945</v>
      </c>
      <c r="B564" s="17">
        <v>89021735</v>
      </c>
      <c r="C564" s="17">
        <v>0</v>
      </c>
      <c r="D564">
        <f>B564-C564</f>
        <v>89021735</v>
      </c>
    </row>
    <row r="565" spans="1:4" x14ac:dyDescent="0.25">
      <c r="A565" s="17" t="s">
        <v>4225</v>
      </c>
      <c r="B565" s="17">
        <v>88915214</v>
      </c>
      <c r="C565" s="17">
        <v>0</v>
      </c>
      <c r="D565">
        <f>B565-C565</f>
        <v>88915214</v>
      </c>
    </row>
    <row r="566" spans="1:4" x14ac:dyDescent="0.25">
      <c r="A566" s="17" t="s">
        <v>1352</v>
      </c>
      <c r="B566" s="17">
        <v>88761720</v>
      </c>
      <c r="C566" s="17">
        <v>0</v>
      </c>
      <c r="D566">
        <f>B566-C566</f>
        <v>88761720</v>
      </c>
    </row>
    <row r="567" spans="1:4" x14ac:dyDescent="0.25">
      <c r="A567" s="17" t="s">
        <v>3157</v>
      </c>
      <c r="B567" s="17">
        <v>88658172</v>
      </c>
      <c r="C567" s="17">
        <v>0</v>
      </c>
      <c r="D567">
        <f>B567-C567</f>
        <v>88658172</v>
      </c>
    </row>
    <row r="568" spans="1:4" x14ac:dyDescent="0.25">
      <c r="A568" s="17" t="s">
        <v>3534</v>
      </c>
      <c r="B568" s="17">
        <v>88625922</v>
      </c>
      <c r="C568" s="17">
        <v>0</v>
      </c>
      <c r="D568">
        <f>B568-C568</f>
        <v>88625922</v>
      </c>
    </row>
    <row r="569" spans="1:4" x14ac:dyDescent="0.25">
      <c r="A569" s="17" t="s">
        <v>3146</v>
      </c>
      <c r="B569" s="17">
        <v>88504640</v>
      </c>
      <c r="C569" s="17">
        <v>0</v>
      </c>
      <c r="D569">
        <f>B569-C569</f>
        <v>88504640</v>
      </c>
    </row>
    <row r="570" spans="1:4" x14ac:dyDescent="0.25">
      <c r="A570" s="17" t="s">
        <v>2576</v>
      </c>
      <c r="B570" s="17">
        <v>88200225</v>
      </c>
      <c r="C570" s="17">
        <v>0</v>
      </c>
      <c r="D570">
        <f>B570-C570</f>
        <v>88200225</v>
      </c>
    </row>
    <row r="571" spans="1:4" x14ac:dyDescent="0.25">
      <c r="A571" s="17" t="s">
        <v>3733</v>
      </c>
      <c r="B571" s="17">
        <v>87856565</v>
      </c>
      <c r="C571" s="17">
        <v>0</v>
      </c>
      <c r="D571">
        <f>B571-C571</f>
        <v>87856565</v>
      </c>
    </row>
    <row r="572" spans="1:4" x14ac:dyDescent="0.25">
      <c r="A572" s="17" t="s">
        <v>2285</v>
      </c>
      <c r="B572" s="17">
        <v>87704396</v>
      </c>
      <c r="C572" s="17">
        <v>0</v>
      </c>
      <c r="D572">
        <f>B572-C572</f>
        <v>87704396</v>
      </c>
    </row>
    <row r="573" spans="1:4" x14ac:dyDescent="0.25">
      <c r="A573" s="17" t="s">
        <v>3859</v>
      </c>
      <c r="B573" s="17">
        <v>87666629</v>
      </c>
      <c r="C573" s="17">
        <v>0</v>
      </c>
      <c r="D573">
        <f>B573-C573</f>
        <v>87666629</v>
      </c>
    </row>
    <row r="574" spans="1:4" x14ac:dyDescent="0.25">
      <c r="A574" s="17" t="s">
        <v>5498</v>
      </c>
      <c r="B574" s="17">
        <v>87341380</v>
      </c>
      <c r="C574" s="17">
        <v>0</v>
      </c>
      <c r="D574">
        <f>B574-C574</f>
        <v>87341380</v>
      </c>
    </row>
    <row r="575" spans="1:4" x14ac:dyDescent="0.25">
      <c r="A575" s="17" t="s">
        <v>4842</v>
      </c>
      <c r="B575" s="17">
        <v>87100000</v>
      </c>
      <c r="C575" s="17">
        <v>0</v>
      </c>
      <c r="D575">
        <f>B575-C575</f>
        <v>87100000</v>
      </c>
    </row>
    <row r="576" spans="1:4" x14ac:dyDescent="0.25">
      <c r="A576" s="17" t="s">
        <v>10077</v>
      </c>
      <c r="B576" s="17">
        <v>87025093</v>
      </c>
      <c r="C576" s="17">
        <v>0</v>
      </c>
      <c r="D576">
        <f>B576-C576</f>
        <v>87025093</v>
      </c>
    </row>
    <row r="577" spans="1:4" x14ac:dyDescent="0.25">
      <c r="A577" s="17" t="s">
        <v>6036</v>
      </c>
      <c r="B577" s="17">
        <v>86930411</v>
      </c>
      <c r="C577" s="17">
        <v>0</v>
      </c>
      <c r="D577">
        <f>B577-C577</f>
        <v>86930411</v>
      </c>
    </row>
    <row r="578" spans="1:4" x14ac:dyDescent="0.25">
      <c r="A578" s="17" t="s">
        <v>1287</v>
      </c>
      <c r="B578" s="17">
        <v>86897182</v>
      </c>
      <c r="C578" s="17">
        <v>0</v>
      </c>
      <c r="D578">
        <f>B578-C578</f>
        <v>86897182</v>
      </c>
    </row>
    <row r="579" spans="1:4" x14ac:dyDescent="0.25">
      <c r="A579" s="17" t="s">
        <v>11319</v>
      </c>
      <c r="B579" s="17">
        <v>86300000</v>
      </c>
      <c r="C579" s="17">
        <v>0</v>
      </c>
      <c r="D579">
        <f>B579-C579</f>
        <v>86300000</v>
      </c>
    </row>
    <row r="580" spans="1:4" x14ac:dyDescent="0.25">
      <c r="A580" s="17" t="s">
        <v>3868</v>
      </c>
      <c r="B580" s="17">
        <v>86208010</v>
      </c>
      <c r="C580" s="17">
        <v>0</v>
      </c>
      <c r="D580">
        <f>B580-C580</f>
        <v>86208010</v>
      </c>
    </row>
    <row r="581" spans="1:4" x14ac:dyDescent="0.25">
      <c r="A581" s="17" t="s">
        <v>6910</v>
      </c>
      <c r="B581" s="17">
        <v>86049418</v>
      </c>
      <c r="C581" s="17">
        <v>0</v>
      </c>
      <c r="D581">
        <f>B581-C581</f>
        <v>86049418</v>
      </c>
    </row>
    <row r="582" spans="1:4" x14ac:dyDescent="0.25">
      <c r="A582" s="17" t="s">
        <v>2361</v>
      </c>
      <c r="B582" s="17">
        <v>85911262</v>
      </c>
      <c r="C582" s="17">
        <v>0</v>
      </c>
      <c r="D582">
        <f>B582-C582</f>
        <v>85911262</v>
      </c>
    </row>
    <row r="583" spans="1:4" x14ac:dyDescent="0.25">
      <c r="A583" s="17" t="s">
        <v>1415</v>
      </c>
      <c r="B583" s="17">
        <v>85884815</v>
      </c>
      <c r="C583" s="17">
        <v>0</v>
      </c>
      <c r="D583">
        <f>B583-C583</f>
        <v>85884815</v>
      </c>
    </row>
    <row r="584" spans="1:4" x14ac:dyDescent="0.25">
      <c r="A584" s="17" t="s">
        <v>1733</v>
      </c>
      <c r="B584" s="17">
        <v>85707116</v>
      </c>
      <c r="C584" s="17">
        <v>0</v>
      </c>
      <c r="D584">
        <f>B584-C584</f>
        <v>85707116</v>
      </c>
    </row>
    <row r="585" spans="1:4" x14ac:dyDescent="0.25">
      <c r="A585" s="17" t="s">
        <v>4231</v>
      </c>
      <c r="B585" s="17">
        <v>85570368</v>
      </c>
      <c r="C585" s="17">
        <v>0</v>
      </c>
      <c r="D585">
        <f>B585-C585</f>
        <v>85570368</v>
      </c>
    </row>
    <row r="586" spans="1:4" x14ac:dyDescent="0.25">
      <c r="A586" s="17" t="s">
        <v>1047</v>
      </c>
      <c r="B586" s="17">
        <v>85463309</v>
      </c>
      <c r="C586" s="17">
        <v>0</v>
      </c>
      <c r="D586">
        <f>B586-C586</f>
        <v>85463309</v>
      </c>
    </row>
    <row r="587" spans="1:4" x14ac:dyDescent="0.25">
      <c r="A587" s="17" t="s">
        <v>4890</v>
      </c>
      <c r="B587" s="17">
        <v>85416609</v>
      </c>
      <c r="C587" s="17">
        <v>0</v>
      </c>
      <c r="D587">
        <f>B587-C587</f>
        <v>85416609</v>
      </c>
    </row>
    <row r="588" spans="1:4" x14ac:dyDescent="0.25">
      <c r="A588" s="17" t="s">
        <v>779</v>
      </c>
      <c r="B588" s="17">
        <v>215395021</v>
      </c>
      <c r="C588" s="17">
        <v>130000000</v>
      </c>
      <c r="D588">
        <f>B588-C588</f>
        <v>85395021</v>
      </c>
    </row>
    <row r="589" spans="1:4" x14ac:dyDescent="0.25">
      <c r="A589" s="17" t="s">
        <v>8554</v>
      </c>
      <c r="B589" s="17">
        <v>85300000</v>
      </c>
      <c r="C589" s="17">
        <v>0</v>
      </c>
      <c r="D589">
        <f>B589-C589</f>
        <v>85300000</v>
      </c>
    </row>
    <row r="590" spans="1:4" x14ac:dyDescent="0.25">
      <c r="A590" s="17" t="s">
        <v>7111</v>
      </c>
      <c r="B590" s="17">
        <v>85200000</v>
      </c>
      <c r="C590" s="17">
        <v>0</v>
      </c>
      <c r="D590">
        <f>B590-C590</f>
        <v>85200000</v>
      </c>
    </row>
    <row r="591" spans="1:4" x14ac:dyDescent="0.25">
      <c r="A591" s="17" t="s">
        <v>1167</v>
      </c>
      <c r="B591" s="17">
        <v>85017401</v>
      </c>
      <c r="C591" s="17">
        <v>0</v>
      </c>
      <c r="D591">
        <f>B591-C591</f>
        <v>85017401</v>
      </c>
    </row>
    <row r="592" spans="1:4" x14ac:dyDescent="0.25">
      <c r="A592" s="17" t="s">
        <v>11033</v>
      </c>
      <c r="B592" s="17">
        <v>84749884</v>
      </c>
      <c r="C592" s="17">
        <v>0</v>
      </c>
      <c r="D592">
        <f>B592-C592</f>
        <v>84749884</v>
      </c>
    </row>
    <row r="593" spans="1:4" x14ac:dyDescent="0.25">
      <c r="A593" s="17" t="s">
        <v>6299</v>
      </c>
      <c r="B593" s="17">
        <v>84518155</v>
      </c>
      <c r="C593" s="17">
        <v>0</v>
      </c>
      <c r="D593">
        <f>B593-C593</f>
        <v>84518155</v>
      </c>
    </row>
    <row r="594" spans="1:4" x14ac:dyDescent="0.25">
      <c r="A594" s="17" t="s">
        <v>1548</v>
      </c>
      <c r="B594" s="17">
        <v>84303558</v>
      </c>
      <c r="C594" s="17">
        <v>0</v>
      </c>
      <c r="D594">
        <f>B594-C594</f>
        <v>84303558</v>
      </c>
    </row>
    <row r="595" spans="1:4" x14ac:dyDescent="0.25">
      <c r="A595" s="17" t="s">
        <v>3695</v>
      </c>
      <c r="B595" s="17">
        <v>84300000</v>
      </c>
      <c r="C595" s="17">
        <v>0</v>
      </c>
      <c r="D595">
        <f>B595-C595</f>
        <v>84300000</v>
      </c>
    </row>
    <row r="596" spans="1:4" x14ac:dyDescent="0.25">
      <c r="A596" s="17" t="s">
        <v>9693</v>
      </c>
      <c r="B596" s="17">
        <v>84263837</v>
      </c>
      <c r="C596" s="17">
        <v>0</v>
      </c>
      <c r="D596">
        <f>B596-C596</f>
        <v>84263837</v>
      </c>
    </row>
    <row r="597" spans="1:4" x14ac:dyDescent="0.25">
      <c r="A597" s="17" t="s">
        <v>3162</v>
      </c>
      <c r="B597" s="17">
        <v>84244877</v>
      </c>
      <c r="C597" s="17">
        <v>0</v>
      </c>
      <c r="D597">
        <f>B597-C597</f>
        <v>84244877</v>
      </c>
    </row>
    <row r="598" spans="1:4" x14ac:dyDescent="0.25">
      <c r="A598" s="17" t="s">
        <v>5595</v>
      </c>
      <c r="B598" s="17">
        <v>84185387</v>
      </c>
      <c r="C598" s="17">
        <v>0</v>
      </c>
      <c r="D598">
        <f>B598-C598</f>
        <v>84185387</v>
      </c>
    </row>
    <row r="599" spans="1:4" x14ac:dyDescent="0.25">
      <c r="A599" s="17" t="s">
        <v>5661</v>
      </c>
      <c r="B599" s="17">
        <v>84136909</v>
      </c>
      <c r="C599" s="17">
        <v>0</v>
      </c>
      <c r="D599">
        <f>B599-C599</f>
        <v>84136909</v>
      </c>
    </row>
    <row r="600" spans="1:4" x14ac:dyDescent="0.25">
      <c r="A600" s="17" t="s">
        <v>2341</v>
      </c>
      <c r="B600" s="17">
        <v>84049211</v>
      </c>
      <c r="C600" s="17">
        <v>0</v>
      </c>
      <c r="D600">
        <f>B600-C600</f>
        <v>84049211</v>
      </c>
    </row>
    <row r="601" spans="1:4" x14ac:dyDescent="0.25">
      <c r="A601" s="17" t="s">
        <v>1409</v>
      </c>
      <c r="B601" s="17">
        <v>84037039</v>
      </c>
      <c r="C601" s="17">
        <v>0</v>
      </c>
      <c r="D601">
        <f>B601-C601</f>
        <v>84037039</v>
      </c>
    </row>
    <row r="602" spans="1:4" x14ac:dyDescent="0.25">
      <c r="A602" s="17" t="s">
        <v>3902</v>
      </c>
      <c r="B602" s="17">
        <v>83906114</v>
      </c>
      <c r="C602" s="17">
        <v>0</v>
      </c>
      <c r="D602">
        <f>B602-C602</f>
        <v>83906114</v>
      </c>
    </row>
    <row r="603" spans="1:4" x14ac:dyDescent="0.25">
      <c r="A603" s="17" t="s">
        <v>2291</v>
      </c>
      <c r="B603" s="17">
        <v>83892374</v>
      </c>
      <c r="C603" s="17">
        <v>0</v>
      </c>
      <c r="D603">
        <f>B603-C603</f>
        <v>83892374</v>
      </c>
    </row>
    <row r="604" spans="1:4" x14ac:dyDescent="0.25">
      <c r="A604" s="17" t="s">
        <v>4911</v>
      </c>
      <c r="B604" s="17">
        <v>83813460</v>
      </c>
      <c r="C604" s="17">
        <v>0</v>
      </c>
      <c r="D604">
        <f>B604-C604</f>
        <v>83813460</v>
      </c>
    </row>
    <row r="605" spans="1:4" x14ac:dyDescent="0.25">
      <c r="A605" s="17" t="s">
        <v>10076</v>
      </c>
      <c r="B605" s="17">
        <v>83574831</v>
      </c>
      <c r="C605" s="17">
        <v>0</v>
      </c>
      <c r="D605">
        <f>B605-C605</f>
        <v>83574831</v>
      </c>
    </row>
    <row r="606" spans="1:4" x14ac:dyDescent="0.25">
      <c r="A606" s="17" t="s">
        <v>2149</v>
      </c>
      <c r="B606" s="17">
        <v>83552429</v>
      </c>
      <c r="C606" s="17">
        <v>0</v>
      </c>
      <c r="D606">
        <f>B606-C606</f>
        <v>83552429</v>
      </c>
    </row>
    <row r="607" spans="1:4" x14ac:dyDescent="0.25">
      <c r="A607" s="17" t="s">
        <v>2007</v>
      </c>
      <c r="B607" s="17">
        <v>83503161</v>
      </c>
      <c r="C607" s="17">
        <v>0</v>
      </c>
      <c r="D607">
        <f>B607-C607</f>
        <v>83503161</v>
      </c>
    </row>
    <row r="608" spans="1:4" x14ac:dyDescent="0.25">
      <c r="A608" s="17" t="s">
        <v>10855</v>
      </c>
      <c r="B608" s="17">
        <v>83400000</v>
      </c>
      <c r="C608" s="17">
        <v>0</v>
      </c>
      <c r="D608">
        <f>B608-C608</f>
        <v>83400000</v>
      </c>
    </row>
    <row r="609" spans="1:4" x14ac:dyDescent="0.25">
      <c r="A609" s="17" t="s">
        <v>4453</v>
      </c>
      <c r="B609" s="17">
        <v>83299761</v>
      </c>
      <c r="C609" s="17">
        <v>0</v>
      </c>
      <c r="D609">
        <f>B609-C609</f>
        <v>83299761</v>
      </c>
    </row>
    <row r="610" spans="1:4" x14ac:dyDescent="0.25">
      <c r="A610" s="17" t="s">
        <v>3521</v>
      </c>
      <c r="B610" s="17">
        <v>83287363</v>
      </c>
      <c r="C610" s="17">
        <v>0</v>
      </c>
      <c r="D610">
        <f>B610-C610</f>
        <v>83287363</v>
      </c>
    </row>
    <row r="611" spans="1:4" x14ac:dyDescent="0.25">
      <c r="A611" s="17" t="s">
        <v>1418</v>
      </c>
      <c r="B611" s="17">
        <v>83077470</v>
      </c>
      <c r="C611" s="17">
        <v>0</v>
      </c>
      <c r="D611">
        <f>B611-C611</f>
        <v>83077470</v>
      </c>
    </row>
    <row r="612" spans="1:4" x14ac:dyDescent="0.25">
      <c r="A612" s="17" t="s">
        <v>7893</v>
      </c>
      <c r="B612" s="17">
        <v>83025853</v>
      </c>
      <c r="C612" s="17">
        <v>0</v>
      </c>
      <c r="D612">
        <f>B612-C612</f>
        <v>83025853</v>
      </c>
    </row>
    <row r="613" spans="1:4" x14ac:dyDescent="0.25">
      <c r="A613" s="17" t="s">
        <v>2898</v>
      </c>
      <c r="B613" s="17">
        <v>83000000</v>
      </c>
      <c r="C613" s="17">
        <v>0</v>
      </c>
      <c r="D613">
        <f>B613-C613</f>
        <v>83000000</v>
      </c>
    </row>
    <row r="614" spans="1:4" x14ac:dyDescent="0.25">
      <c r="A614" s="17" t="s">
        <v>3524</v>
      </c>
      <c r="B614" s="17">
        <v>82931301</v>
      </c>
      <c r="C614" s="17">
        <v>0</v>
      </c>
      <c r="D614">
        <f>B614-C614</f>
        <v>82931301</v>
      </c>
    </row>
    <row r="615" spans="1:4" x14ac:dyDescent="0.25">
      <c r="A615" s="17" t="s">
        <v>2526</v>
      </c>
      <c r="B615" s="17">
        <v>82670733</v>
      </c>
      <c r="C615" s="17">
        <v>0</v>
      </c>
      <c r="D615">
        <f>B615-C615</f>
        <v>82670733</v>
      </c>
    </row>
    <row r="616" spans="1:4" x14ac:dyDescent="0.25">
      <c r="A616" s="17" t="s">
        <v>6306</v>
      </c>
      <c r="B616" s="17">
        <v>82624961</v>
      </c>
      <c r="C616" s="17">
        <v>0</v>
      </c>
      <c r="D616">
        <f>B616-C616</f>
        <v>82624961</v>
      </c>
    </row>
    <row r="617" spans="1:4" x14ac:dyDescent="0.25">
      <c r="A617" s="17" t="s">
        <v>2528</v>
      </c>
      <c r="B617" s="17">
        <v>82569532</v>
      </c>
      <c r="C617" s="17">
        <v>0</v>
      </c>
      <c r="D617">
        <f>B617-C617</f>
        <v>82569532</v>
      </c>
    </row>
    <row r="618" spans="1:4" x14ac:dyDescent="0.25">
      <c r="A618" s="17" t="s">
        <v>4836</v>
      </c>
      <c r="B618" s="17">
        <v>82528097</v>
      </c>
      <c r="C618" s="17">
        <v>0</v>
      </c>
      <c r="D618">
        <f>B618-C618</f>
        <v>82528097</v>
      </c>
    </row>
    <row r="619" spans="1:4" x14ac:dyDescent="0.25">
      <c r="A619" s="17" t="s">
        <v>3863</v>
      </c>
      <c r="B619" s="17">
        <v>82522790</v>
      </c>
      <c r="C619" s="17">
        <v>0</v>
      </c>
      <c r="D619">
        <f>B619-C619</f>
        <v>82522790</v>
      </c>
    </row>
    <row r="620" spans="1:4" x14ac:dyDescent="0.25">
      <c r="A620" s="17" t="s">
        <v>1658</v>
      </c>
      <c r="B620" s="17">
        <v>82506325</v>
      </c>
      <c r="C620" s="17">
        <v>0</v>
      </c>
      <c r="D620">
        <f>B620-C620</f>
        <v>82506325</v>
      </c>
    </row>
    <row r="621" spans="1:4" x14ac:dyDescent="0.25">
      <c r="A621" s="17" t="s">
        <v>7119</v>
      </c>
      <c r="B621" s="17">
        <v>82389560</v>
      </c>
      <c r="C621" s="17">
        <v>0</v>
      </c>
      <c r="D621">
        <f>B621-C621</f>
        <v>82389560</v>
      </c>
    </row>
    <row r="622" spans="1:4" x14ac:dyDescent="0.25">
      <c r="A622" s="17" t="s">
        <v>6297</v>
      </c>
      <c r="B622" s="17">
        <v>82301521</v>
      </c>
      <c r="C622" s="17">
        <v>0</v>
      </c>
      <c r="D622">
        <f>B622-C622</f>
        <v>82301521</v>
      </c>
    </row>
    <row r="623" spans="1:4" x14ac:dyDescent="0.25">
      <c r="A623" s="17" t="s">
        <v>4411</v>
      </c>
      <c r="B623" s="17">
        <v>82300000</v>
      </c>
      <c r="C623" s="17">
        <v>0</v>
      </c>
      <c r="D623">
        <f>B623-C623</f>
        <v>82300000</v>
      </c>
    </row>
    <row r="624" spans="1:4" x14ac:dyDescent="0.25">
      <c r="A624" s="17" t="s">
        <v>5650</v>
      </c>
      <c r="B624" s="17">
        <v>82234139</v>
      </c>
      <c r="C624" s="17">
        <v>0</v>
      </c>
      <c r="D624">
        <f>B624-C624</f>
        <v>82234139</v>
      </c>
    </row>
    <row r="625" spans="1:4" x14ac:dyDescent="0.25">
      <c r="A625" s="17" t="s">
        <v>1723</v>
      </c>
      <c r="B625" s="17">
        <v>82226474</v>
      </c>
      <c r="C625" s="17">
        <v>0</v>
      </c>
      <c r="D625">
        <f>B625-C625</f>
        <v>82226474</v>
      </c>
    </row>
    <row r="626" spans="1:4" x14ac:dyDescent="0.25">
      <c r="A626" s="17" t="s">
        <v>5603</v>
      </c>
      <c r="B626" s="17">
        <v>82163317</v>
      </c>
      <c r="C626" s="17">
        <v>0</v>
      </c>
      <c r="D626">
        <f>B626-C626</f>
        <v>82163317</v>
      </c>
    </row>
    <row r="627" spans="1:4" x14ac:dyDescent="0.25">
      <c r="A627" s="17" t="s">
        <v>2532</v>
      </c>
      <c r="B627" s="17">
        <v>81687587</v>
      </c>
      <c r="C627" s="17">
        <v>0</v>
      </c>
      <c r="D627">
        <f>B627-C627</f>
        <v>81687587</v>
      </c>
    </row>
    <row r="628" spans="1:4" x14ac:dyDescent="0.25">
      <c r="A628" s="17" t="s">
        <v>3014</v>
      </c>
      <c r="B628" s="17">
        <v>81645152</v>
      </c>
      <c r="C628" s="17">
        <v>0</v>
      </c>
      <c r="D628">
        <f>B628-C628</f>
        <v>81645152</v>
      </c>
    </row>
    <row r="629" spans="1:4" x14ac:dyDescent="0.25">
      <c r="A629" s="17" t="s">
        <v>988</v>
      </c>
      <c r="B629" s="17">
        <v>81638674</v>
      </c>
      <c r="C629" s="17">
        <v>0</v>
      </c>
      <c r="D629">
        <f>B629-C629</f>
        <v>81638674</v>
      </c>
    </row>
    <row r="630" spans="1:4" x14ac:dyDescent="0.25">
      <c r="A630" s="17" t="s">
        <v>3869</v>
      </c>
      <c r="B630" s="17">
        <v>81593527</v>
      </c>
      <c r="C630" s="17">
        <v>0</v>
      </c>
      <c r="D630">
        <f>B630-C630</f>
        <v>81593527</v>
      </c>
    </row>
    <row r="631" spans="1:4" x14ac:dyDescent="0.25">
      <c r="A631" s="17" t="s">
        <v>1357</v>
      </c>
      <c r="B631" s="17">
        <v>81557479</v>
      </c>
      <c r="C631" s="17">
        <v>0</v>
      </c>
      <c r="D631">
        <f>B631-C631</f>
        <v>81557479</v>
      </c>
    </row>
    <row r="632" spans="1:4" x14ac:dyDescent="0.25">
      <c r="A632" s="17" t="s">
        <v>3150</v>
      </c>
      <c r="B632" s="17">
        <v>81517441</v>
      </c>
      <c r="C632" s="17">
        <v>0</v>
      </c>
      <c r="D632">
        <f>B632-C632</f>
        <v>81517441</v>
      </c>
    </row>
    <row r="633" spans="1:4" x14ac:dyDescent="0.25">
      <c r="A633" s="17" t="s">
        <v>5288</v>
      </c>
      <c r="B633" s="17">
        <v>81350242</v>
      </c>
      <c r="C633" s="17">
        <v>0</v>
      </c>
      <c r="D633">
        <f>B633-C633</f>
        <v>81350242</v>
      </c>
    </row>
    <row r="634" spans="1:4" x14ac:dyDescent="0.25">
      <c r="A634" s="17" t="s">
        <v>3867</v>
      </c>
      <c r="B634" s="17">
        <v>81292135</v>
      </c>
      <c r="C634" s="17">
        <v>0</v>
      </c>
      <c r="D634">
        <f>B634-C634</f>
        <v>81292135</v>
      </c>
    </row>
    <row r="635" spans="1:4" x14ac:dyDescent="0.25">
      <c r="A635" s="17" t="s">
        <v>6300</v>
      </c>
      <c r="B635" s="17">
        <v>81257845</v>
      </c>
      <c r="C635" s="17">
        <v>0</v>
      </c>
      <c r="D635">
        <f>B635-C635</f>
        <v>81257845</v>
      </c>
    </row>
    <row r="636" spans="1:4" x14ac:dyDescent="0.25">
      <c r="A636" s="17" t="s">
        <v>2259</v>
      </c>
      <c r="B636" s="17">
        <v>81257500</v>
      </c>
      <c r="C636" s="17">
        <v>0</v>
      </c>
      <c r="D636">
        <f>B636-C636</f>
        <v>81257500</v>
      </c>
    </row>
    <row r="637" spans="1:4" x14ac:dyDescent="0.25">
      <c r="A637" s="17" t="s">
        <v>10476</v>
      </c>
      <c r="B637" s="17">
        <v>81200000</v>
      </c>
      <c r="C637" s="17">
        <v>0</v>
      </c>
      <c r="D637">
        <f>B637-C637</f>
        <v>81200000</v>
      </c>
    </row>
    <row r="638" spans="1:4" x14ac:dyDescent="0.25">
      <c r="A638" s="17" t="s">
        <v>4416</v>
      </c>
      <c r="B638" s="17">
        <v>81159365</v>
      </c>
      <c r="C638" s="17">
        <v>0</v>
      </c>
      <c r="D638">
        <f>B638-C638</f>
        <v>81159365</v>
      </c>
    </row>
    <row r="639" spans="1:4" x14ac:dyDescent="0.25">
      <c r="A639" s="17" t="s">
        <v>4760</v>
      </c>
      <c r="B639" s="17">
        <v>81150692</v>
      </c>
      <c r="C639" s="17">
        <v>0</v>
      </c>
      <c r="D639">
        <f>B639-C639</f>
        <v>81150692</v>
      </c>
    </row>
    <row r="640" spans="1:4" x14ac:dyDescent="0.25">
      <c r="A640" s="17" t="s">
        <v>3153</v>
      </c>
      <c r="B640" s="17">
        <v>81022333</v>
      </c>
      <c r="C640" s="17">
        <v>0</v>
      </c>
      <c r="D640">
        <f>B640-C640</f>
        <v>81022333</v>
      </c>
    </row>
    <row r="641" spans="1:4" x14ac:dyDescent="0.25">
      <c r="A641" s="17" t="s">
        <v>5608</v>
      </c>
      <c r="B641" s="17">
        <v>80920948</v>
      </c>
      <c r="C641" s="17">
        <v>0</v>
      </c>
      <c r="D641">
        <f>B641-C641</f>
        <v>80920948</v>
      </c>
    </row>
    <row r="642" spans="1:4" x14ac:dyDescent="0.25">
      <c r="A642" s="17" t="s">
        <v>2535</v>
      </c>
      <c r="B642" s="17">
        <v>80574010</v>
      </c>
      <c r="C642" s="17">
        <v>0</v>
      </c>
      <c r="D642">
        <f>B642-C642</f>
        <v>80574010</v>
      </c>
    </row>
    <row r="643" spans="1:4" x14ac:dyDescent="0.25">
      <c r="A643" s="17" t="s">
        <v>1749</v>
      </c>
      <c r="B643" s="17">
        <v>80360866</v>
      </c>
      <c r="C643" s="17">
        <v>0</v>
      </c>
      <c r="D643">
        <f>B643-C643</f>
        <v>80360866</v>
      </c>
    </row>
    <row r="644" spans="1:4" x14ac:dyDescent="0.25">
      <c r="A644" s="17" t="s">
        <v>2135</v>
      </c>
      <c r="B644" s="17">
        <v>80281096</v>
      </c>
      <c r="C644" s="17">
        <v>0</v>
      </c>
      <c r="D644">
        <f>B644-C644</f>
        <v>80281096</v>
      </c>
    </row>
    <row r="645" spans="1:4" x14ac:dyDescent="0.25">
      <c r="A645" s="17" t="s">
        <v>13295</v>
      </c>
      <c r="B645" s="17">
        <v>80276912</v>
      </c>
      <c r="C645" s="17">
        <v>0</v>
      </c>
      <c r="D645">
        <f>B645-C645</f>
        <v>80276912</v>
      </c>
    </row>
    <row r="646" spans="1:4" x14ac:dyDescent="0.25">
      <c r="A646" s="17" t="s">
        <v>3070</v>
      </c>
      <c r="B646" s="17">
        <v>80270227</v>
      </c>
      <c r="C646" s="17">
        <v>0</v>
      </c>
      <c r="D646">
        <f>B646-C646</f>
        <v>80270227</v>
      </c>
    </row>
    <row r="647" spans="1:4" x14ac:dyDescent="0.25">
      <c r="A647" s="17" t="s">
        <v>84</v>
      </c>
      <c r="B647" s="17">
        <v>330249062</v>
      </c>
      <c r="C647" s="17">
        <v>250000000</v>
      </c>
      <c r="D647">
        <f>B647-C647</f>
        <v>80249062</v>
      </c>
    </row>
    <row r="648" spans="1:4" x14ac:dyDescent="0.25">
      <c r="A648" s="17" t="s">
        <v>4765</v>
      </c>
      <c r="B648" s="17">
        <v>80197993</v>
      </c>
      <c r="C648" s="17">
        <v>0</v>
      </c>
      <c r="D648">
        <f>B648-C648</f>
        <v>80197993</v>
      </c>
    </row>
    <row r="649" spans="1:4" x14ac:dyDescent="0.25">
      <c r="A649" s="17" t="s">
        <v>1627</v>
      </c>
      <c r="B649" s="17">
        <v>80170146</v>
      </c>
      <c r="C649" s="17">
        <v>0</v>
      </c>
      <c r="D649">
        <f>B649-C649</f>
        <v>80170146</v>
      </c>
    </row>
    <row r="650" spans="1:4" x14ac:dyDescent="0.25">
      <c r="A650" s="17" t="s">
        <v>8552</v>
      </c>
      <c r="B650" s="17">
        <v>80150343</v>
      </c>
      <c r="C650" s="17">
        <v>0</v>
      </c>
      <c r="D650">
        <f>B650-C650</f>
        <v>80150343</v>
      </c>
    </row>
    <row r="651" spans="1:4" x14ac:dyDescent="0.25">
      <c r="A651" s="17" t="s">
        <v>4168</v>
      </c>
      <c r="B651" s="17">
        <v>80050171</v>
      </c>
      <c r="C651" s="17">
        <v>0</v>
      </c>
      <c r="D651">
        <f>B651-C651</f>
        <v>80050171</v>
      </c>
    </row>
    <row r="652" spans="1:4" x14ac:dyDescent="0.25">
      <c r="A652" s="17" t="s">
        <v>4168</v>
      </c>
      <c r="B652" s="17">
        <v>80050171</v>
      </c>
      <c r="C652" s="17">
        <v>0</v>
      </c>
      <c r="D652">
        <f>B652-C652</f>
        <v>80050171</v>
      </c>
    </row>
    <row r="653" spans="1:4" x14ac:dyDescent="0.25">
      <c r="A653" s="17" t="s">
        <v>5610</v>
      </c>
      <c r="B653" s="17">
        <v>80034302</v>
      </c>
      <c r="C653" s="17">
        <v>0</v>
      </c>
      <c r="D653">
        <f>B653-C653</f>
        <v>80034302</v>
      </c>
    </row>
    <row r="654" spans="1:4" x14ac:dyDescent="0.25">
      <c r="A654" s="17" t="s">
        <v>2550</v>
      </c>
      <c r="B654" s="17">
        <v>80033643</v>
      </c>
      <c r="C654" s="17">
        <v>0</v>
      </c>
      <c r="D654">
        <f>B654-C654</f>
        <v>80033643</v>
      </c>
    </row>
    <row r="655" spans="1:4" x14ac:dyDescent="0.25">
      <c r="A655" s="17" t="s">
        <v>2550</v>
      </c>
      <c r="B655" s="17">
        <v>80033643</v>
      </c>
      <c r="C655" s="17">
        <v>0</v>
      </c>
      <c r="D655">
        <f>B655-C655</f>
        <v>80033643</v>
      </c>
    </row>
    <row r="656" spans="1:4" x14ac:dyDescent="0.25">
      <c r="A656" s="17" t="s">
        <v>2792</v>
      </c>
      <c r="B656" s="17">
        <v>80021740</v>
      </c>
      <c r="C656" s="17">
        <v>0</v>
      </c>
      <c r="D656">
        <f>B656-C656</f>
        <v>80021740</v>
      </c>
    </row>
    <row r="657" spans="1:4" x14ac:dyDescent="0.25">
      <c r="A657" s="17" t="s">
        <v>2792</v>
      </c>
      <c r="B657" s="17">
        <v>80021740</v>
      </c>
      <c r="C657" s="17">
        <v>0</v>
      </c>
      <c r="D657">
        <f>B657-C657</f>
        <v>80021740</v>
      </c>
    </row>
    <row r="658" spans="1:4" x14ac:dyDescent="0.25">
      <c r="A658" s="17" t="s">
        <v>5979</v>
      </c>
      <c r="B658" s="17">
        <v>80000000</v>
      </c>
      <c r="C658" s="17">
        <v>0</v>
      </c>
      <c r="D658">
        <f>B658-C658</f>
        <v>80000000</v>
      </c>
    </row>
    <row r="659" spans="1:4" x14ac:dyDescent="0.25">
      <c r="A659" s="17" t="s">
        <v>5979</v>
      </c>
      <c r="B659" s="17">
        <v>80000000</v>
      </c>
      <c r="C659" s="17">
        <v>0</v>
      </c>
      <c r="D659">
        <f>B659-C659</f>
        <v>80000000</v>
      </c>
    </row>
    <row r="660" spans="1:4" x14ac:dyDescent="0.25">
      <c r="A660" s="17" t="s">
        <v>3155</v>
      </c>
      <c r="B660" s="17">
        <v>79948113</v>
      </c>
      <c r="C660" s="17">
        <v>0</v>
      </c>
      <c r="D660">
        <f>B660-C660</f>
        <v>79948113</v>
      </c>
    </row>
    <row r="661" spans="1:4" x14ac:dyDescent="0.25">
      <c r="A661" s="17" t="s">
        <v>7420</v>
      </c>
      <c r="B661" s="17">
        <v>79900000</v>
      </c>
      <c r="C661" s="17">
        <v>0</v>
      </c>
      <c r="D661">
        <f>B661-C661</f>
        <v>79900000</v>
      </c>
    </row>
    <row r="662" spans="1:4" x14ac:dyDescent="0.25">
      <c r="A662" s="17" t="s">
        <v>2159</v>
      </c>
      <c r="B662" s="17">
        <v>79883359</v>
      </c>
      <c r="C662" s="17">
        <v>0</v>
      </c>
      <c r="D662">
        <f>B662-C662</f>
        <v>79883359</v>
      </c>
    </row>
    <row r="663" spans="1:4" x14ac:dyDescent="0.25">
      <c r="A663" s="17" t="s">
        <v>8127</v>
      </c>
      <c r="B663" s="17">
        <v>79817937</v>
      </c>
      <c r="C663" s="17">
        <v>0</v>
      </c>
      <c r="D663">
        <f>B663-C663</f>
        <v>79817937</v>
      </c>
    </row>
    <row r="664" spans="1:4" x14ac:dyDescent="0.25">
      <c r="A664" s="17" t="s">
        <v>8134</v>
      </c>
      <c r="B664" s="17">
        <v>79568000</v>
      </c>
      <c r="C664" s="17">
        <v>0</v>
      </c>
      <c r="D664">
        <f>B664-C664</f>
        <v>79568000</v>
      </c>
    </row>
    <row r="665" spans="1:4" x14ac:dyDescent="0.25">
      <c r="A665" s="17" t="s">
        <v>4903</v>
      </c>
      <c r="B665" s="17">
        <v>79566871</v>
      </c>
      <c r="C665" s="17">
        <v>0</v>
      </c>
      <c r="D665">
        <f>B665-C665</f>
        <v>79566871</v>
      </c>
    </row>
    <row r="666" spans="1:4" x14ac:dyDescent="0.25">
      <c r="A666" s="17" t="s">
        <v>1727</v>
      </c>
      <c r="B666" s="17">
        <v>79363785</v>
      </c>
      <c r="C666" s="17">
        <v>0</v>
      </c>
      <c r="D666">
        <f>B666-C666</f>
        <v>79363785</v>
      </c>
    </row>
    <row r="667" spans="1:4" x14ac:dyDescent="0.25">
      <c r="A667" s="17" t="s">
        <v>1727</v>
      </c>
      <c r="B667" s="17">
        <v>79363785</v>
      </c>
      <c r="C667" s="17">
        <v>0</v>
      </c>
      <c r="D667">
        <f>B667-C667</f>
        <v>79363785</v>
      </c>
    </row>
    <row r="668" spans="1:4" x14ac:dyDescent="0.25">
      <c r="A668" s="17" t="s">
        <v>4415</v>
      </c>
      <c r="B668" s="17">
        <v>79100000</v>
      </c>
      <c r="C668" s="17">
        <v>0</v>
      </c>
      <c r="D668">
        <f>B668-C668</f>
        <v>79100000</v>
      </c>
    </row>
    <row r="669" spans="1:4" x14ac:dyDescent="0.25">
      <c r="A669" s="17" t="s">
        <v>8131</v>
      </c>
      <c r="B669" s="17">
        <v>78900000</v>
      </c>
      <c r="C669" s="17">
        <v>0</v>
      </c>
      <c r="D669">
        <f>B669-C669</f>
        <v>78900000</v>
      </c>
    </row>
    <row r="670" spans="1:4" x14ac:dyDescent="0.25">
      <c r="A670" s="17" t="s">
        <v>8992</v>
      </c>
      <c r="B670" s="17">
        <v>78900000</v>
      </c>
      <c r="C670" s="17">
        <v>0</v>
      </c>
      <c r="D670">
        <f>B670-C670</f>
        <v>78900000</v>
      </c>
    </row>
    <row r="671" spans="1:4" x14ac:dyDescent="0.25">
      <c r="A671" s="17" t="s">
        <v>8558</v>
      </c>
      <c r="B671" s="17">
        <v>78845130</v>
      </c>
      <c r="C671" s="17">
        <v>0</v>
      </c>
      <c r="D671">
        <f>B671-C671</f>
        <v>78845130</v>
      </c>
    </row>
    <row r="672" spans="1:4" x14ac:dyDescent="0.25">
      <c r="A672" s="17" t="s">
        <v>4833</v>
      </c>
      <c r="B672" s="17">
        <v>78800000</v>
      </c>
      <c r="C672" s="17">
        <v>0</v>
      </c>
      <c r="D672">
        <f>B672-C672</f>
        <v>78800000</v>
      </c>
    </row>
    <row r="673" spans="1:4" x14ac:dyDescent="0.25">
      <c r="A673" s="17" t="s">
        <v>1425</v>
      </c>
      <c r="B673" s="17">
        <v>78747585</v>
      </c>
      <c r="C673" s="17">
        <v>0</v>
      </c>
      <c r="D673">
        <f>B673-C673</f>
        <v>78747585</v>
      </c>
    </row>
    <row r="674" spans="1:4" x14ac:dyDescent="0.25">
      <c r="A674" s="17" t="s">
        <v>2899</v>
      </c>
      <c r="B674" s="17">
        <v>78745923</v>
      </c>
      <c r="C674" s="17">
        <v>0</v>
      </c>
      <c r="D674">
        <f>B674-C674</f>
        <v>78745923</v>
      </c>
    </row>
    <row r="675" spans="1:4" x14ac:dyDescent="0.25">
      <c r="A675" s="17" t="s">
        <v>5615</v>
      </c>
      <c r="B675" s="17">
        <v>78656813</v>
      </c>
      <c r="C675" s="17">
        <v>0</v>
      </c>
      <c r="D675">
        <f>B675-C675</f>
        <v>78656813</v>
      </c>
    </row>
    <row r="676" spans="1:4" x14ac:dyDescent="0.25">
      <c r="A676" s="17" t="s">
        <v>4424</v>
      </c>
      <c r="B676" s="17">
        <v>78651430</v>
      </c>
      <c r="C676" s="17">
        <v>0</v>
      </c>
      <c r="D676">
        <f>B676-C676</f>
        <v>78651430</v>
      </c>
    </row>
    <row r="677" spans="1:4" x14ac:dyDescent="0.25">
      <c r="A677" s="17" t="s">
        <v>1427</v>
      </c>
      <c r="B677" s="17">
        <v>78616689</v>
      </c>
      <c r="C677" s="17">
        <v>0</v>
      </c>
      <c r="D677">
        <f>B677-C677</f>
        <v>78616689</v>
      </c>
    </row>
    <row r="678" spans="1:4" x14ac:dyDescent="0.25">
      <c r="A678" s="17" t="s">
        <v>62</v>
      </c>
      <c r="B678" s="17">
        <v>336530303</v>
      </c>
      <c r="C678" s="17">
        <v>258000000</v>
      </c>
      <c r="D678">
        <f>B678-C678</f>
        <v>78530303</v>
      </c>
    </row>
    <row r="679" spans="1:4" x14ac:dyDescent="0.25">
      <c r="A679" s="17" t="s">
        <v>2141</v>
      </c>
      <c r="B679" s="17">
        <v>78120196</v>
      </c>
      <c r="C679" s="17">
        <v>0</v>
      </c>
      <c r="D679">
        <f>B679-C679</f>
        <v>78120196</v>
      </c>
    </row>
    <row r="680" spans="1:4" x14ac:dyDescent="0.25">
      <c r="A680" s="17" t="s">
        <v>2161</v>
      </c>
      <c r="B680" s="17">
        <v>78031620</v>
      </c>
      <c r="C680" s="17">
        <v>0</v>
      </c>
      <c r="D680">
        <f>B680-C680</f>
        <v>78031620</v>
      </c>
    </row>
    <row r="681" spans="1:4" x14ac:dyDescent="0.25">
      <c r="A681" s="17" t="s">
        <v>1534</v>
      </c>
      <c r="B681" s="17">
        <v>78009155</v>
      </c>
      <c r="C681" s="17">
        <v>0</v>
      </c>
      <c r="D681">
        <f>B681-C681</f>
        <v>78009155</v>
      </c>
    </row>
    <row r="682" spans="1:4" x14ac:dyDescent="0.25">
      <c r="A682" s="17" t="s">
        <v>533</v>
      </c>
      <c r="B682" s="17">
        <v>227946274</v>
      </c>
      <c r="C682" s="17">
        <v>150000000</v>
      </c>
      <c r="D682">
        <f>B682-C682</f>
        <v>77946274</v>
      </c>
    </row>
    <row r="683" spans="1:4" x14ac:dyDescent="0.25">
      <c r="A683" s="17" t="s">
        <v>2573</v>
      </c>
      <c r="B683" s="17">
        <v>77862546</v>
      </c>
      <c r="C683" s="17">
        <v>0</v>
      </c>
      <c r="D683">
        <f>B683-C683</f>
        <v>77862546</v>
      </c>
    </row>
    <row r="684" spans="1:4" x14ac:dyDescent="0.25">
      <c r="A684" s="17" t="s">
        <v>1266</v>
      </c>
      <c r="B684" s="17">
        <v>77679638</v>
      </c>
      <c r="C684" s="17">
        <v>0</v>
      </c>
      <c r="D684">
        <f>B684-C684</f>
        <v>77679638</v>
      </c>
    </row>
    <row r="685" spans="1:4" x14ac:dyDescent="0.25">
      <c r="A685" s="17" t="s">
        <v>10960</v>
      </c>
      <c r="B685" s="17">
        <v>77413017</v>
      </c>
      <c r="C685" s="17">
        <v>0</v>
      </c>
      <c r="D685">
        <f>B685-C685</f>
        <v>77413017</v>
      </c>
    </row>
    <row r="686" spans="1:4" x14ac:dyDescent="0.25">
      <c r="A686" s="17" t="s">
        <v>7316</v>
      </c>
      <c r="B686" s="17">
        <v>77324422</v>
      </c>
      <c r="C686" s="17">
        <v>0</v>
      </c>
      <c r="D686">
        <f>B686-C686</f>
        <v>77324422</v>
      </c>
    </row>
    <row r="687" spans="1:4" x14ac:dyDescent="0.25">
      <c r="A687" s="17" t="s">
        <v>5631</v>
      </c>
      <c r="B687" s="17">
        <v>77264926</v>
      </c>
      <c r="C687" s="17">
        <v>0</v>
      </c>
      <c r="D687">
        <f>B687-C687</f>
        <v>77264926</v>
      </c>
    </row>
    <row r="688" spans="1:4" x14ac:dyDescent="0.25">
      <c r="A688" s="17" t="s">
        <v>1179</v>
      </c>
      <c r="B688" s="17">
        <v>77222184</v>
      </c>
      <c r="C688" s="17">
        <v>0</v>
      </c>
      <c r="D688">
        <f>B688-C688</f>
        <v>77222184</v>
      </c>
    </row>
    <row r="689" spans="1:4" x14ac:dyDescent="0.25">
      <c r="A689" s="17" t="s">
        <v>2452</v>
      </c>
      <c r="B689" s="17">
        <v>77086030</v>
      </c>
      <c r="C689" s="17">
        <v>0</v>
      </c>
      <c r="D689">
        <f>B689-C689</f>
        <v>77086030</v>
      </c>
    </row>
    <row r="690" spans="1:4" x14ac:dyDescent="0.25">
      <c r="A690" s="17" t="s">
        <v>1951</v>
      </c>
      <c r="B690" s="17">
        <v>77032279</v>
      </c>
      <c r="C690" s="17">
        <v>0</v>
      </c>
      <c r="D690">
        <f>B690-C690</f>
        <v>77032279</v>
      </c>
    </row>
    <row r="691" spans="1:4" x14ac:dyDescent="0.25">
      <c r="A691" s="17" t="s">
        <v>4900</v>
      </c>
      <c r="B691" s="17">
        <v>76806312</v>
      </c>
      <c r="C691" s="17">
        <v>0</v>
      </c>
      <c r="D691">
        <f>B691-C691</f>
        <v>76806312</v>
      </c>
    </row>
    <row r="692" spans="1:4" x14ac:dyDescent="0.25">
      <c r="A692" s="17" t="s">
        <v>9199</v>
      </c>
      <c r="B692" s="17">
        <v>76657000</v>
      </c>
      <c r="C692" s="17">
        <v>0</v>
      </c>
      <c r="D692">
        <f>B692-C692</f>
        <v>76657000</v>
      </c>
    </row>
    <row r="693" spans="1:4" x14ac:dyDescent="0.25">
      <c r="A693" s="17" t="s">
        <v>4477</v>
      </c>
      <c r="B693" s="17">
        <v>76600000</v>
      </c>
      <c r="C693" s="17">
        <v>0</v>
      </c>
      <c r="D693">
        <f>B693-C693</f>
        <v>76600000</v>
      </c>
    </row>
    <row r="694" spans="1:4" x14ac:dyDescent="0.25">
      <c r="A694" s="17" t="s">
        <v>4477</v>
      </c>
      <c r="B694" s="17">
        <v>76600000</v>
      </c>
      <c r="C694" s="17">
        <v>0</v>
      </c>
      <c r="D694">
        <f>B694-C694</f>
        <v>76600000</v>
      </c>
    </row>
    <row r="695" spans="1:4" x14ac:dyDescent="0.25">
      <c r="A695" s="17" t="s">
        <v>4906</v>
      </c>
      <c r="B695" s="17">
        <v>76501438</v>
      </c>
      <c r="C695" s="17">
        <v>0</v>
      </c>
      <c r="D695">
        <f>B695-C695</f>
        <v>76501438</v>
      </c>
    </row>
    <row r="696" spans="1:4" x14ac:dyDescent="0.25">
      <c r="A696" s="17" t="s">
        <v>943</v>
      </c>
      <c r="B696" s="17">
        <v>76418654</v>
      </c>
      <c r="C696" s="17">
        <v>0</v>
      </c>
      <c r="D696">
        <f>B696-C696</f>
        <v>76418654</v>
      </c>
    </row>
    <row r="697" spans="1:4" x14ac:dyDescent="0.25">
      <c r="A697" s="17" t="s">
        <v>6884</v>
      </c>
      <c r="B697" s="17">
        <v>76400000</v>
      </c>
      <c r="C697" s="17">
        <v>0</v>
      </c>
      <c r="D697">
        <f>B697-C697</f>
        <v>76400000</v>
      </c>
    </row>
    <row r="698" spans="1:4" x14ac:dyDescent="0.25">
      <c r="A698" s="17" t="s">
        <v>11513</v>
      </c>
      <c r="B698" s="17">
        <v>76400000</v>
      </c>
      <c r="C698" s="17">
        <v>0</v>
      </c>
      <c r="D698">
        <f>B698-C698</f>
        <v>76400000</v>
      </c>
    </row>
    <row r="699" spans="1:4" x14ac:dyDescent="0.25">
      <c r="A699" s="17" t="s">
        <v>5618</v>
      </c>
      <c r="B699" s="17">
        <v>76270454</v>
      </c>
      <c r="C699" s="17">
        <v>0</v>
      </c>
      <c r="D699">
        <f>B699-C699</f>
        <v>76270454</v>
      </c>
    </row>
    <row r="700" spans="1:4" x14ac:dyDescent="0.25">
      <c r="A700" s="17" t="s">
        <v>3527</v>
      </c>
      <c r="B700" s="17">
        <v>76261036</v>
      </c>
      <c r="C700" s="17">
        <v>0</v>
      </c>
      <c r="D700">
        <f>B700-C700</f>
        <v>76261036</v>
      </c>
    </row>
    <row r="701" spans="1:4" x14ac:dyDescent="0.25">
      <c r="A701" s="17" t="s">
        <v>2945</v>
      </c>
      <c r="B701" s="17">
        <v>76137505</v>
      </c>
      <c r="C701" s="17">
        <v>0</v>
      </c>
      <c r="D701">
        <f>B701-C701</f>
        <v>76137505</v>
      </c>
    </row>
    <row r="702" spans="1:4" x14ac:dyDescent="0.25">
      <c r="A702" s="17" t="s">
        <v>1731</v>
      </c>
      <c r="B702" s="17">
        <v>76081498</v>
      </c>
      <c r="C702" s="17">
        <v>0</v>
      </c>
      <c r="D702">
        <f>B702-C702</f>
        <v>76081498</v>
      </c>
    </row>
    <row r="703" spans="1:4" x14ac:dyDescent="0.25">
      <c r="A703" s="17" t="s">
        <v>3160</v>
      </c>
      <c r="B703" s="17">
        <v>75888270</v>
      </c>
      <c r="C703" s="17">
        <v>0</v>
      </c>
      <c r="D703">
        <f>B703-C703</f>
        <v>75888270</v>
      </c>
    </row>
    <row r="704" spans="1:4" x14ac:dyDescent="0.25">
      <c r="A704" s="17" t="s">
        <v>1432</v>
      </c>
      <c r="B704" s="17">
        <v>75817994</v>
      </c>
      <c r="C704" s="17">
        <v>0</v>
      </c>
      <c r="D704">
        <f>B704-C704</f>
        <v>75817994</v>
      </c>
    </row>
    <row r="705" spans="1:4" x14ac:dyDescent="0.25">
      <c r="A705" s="17" t="s">
        <v>2536</v>
      </c>
      <c r="B705" s="17">
        <v>75764085</v>
      </c>
      <c r="C705" s="17">
        <v>0</v>
      </c>
      <c r="D705">
        <f>B705-C705</f>
        <v>75764085</v>
      </c>
    </row>
    <row r="706" spans="1:4" x14ac:dyDescent="0.25">
      <c r="A706" s="17" t="s">
        <v>1632</v>
      </c>
      <c r="B706" s="17">
        <v>75754670</v>
      </c>
      <c r="C706" s="17">
        <v>0</v>
      </c>
      <c r="D706">
        <f>B706-C706</f>
        <v>75754670</v>
      </c>
    </row>
    <row r="707" spans="1:4" x14ac:dyDescent="0.25">
      <c r="A707" s="17" t="s">
        <v>4234</v>
      </c>
      <c r="B707" s="17">
        <v>75668868</v>
      </c>
      <c r="C707" s="17">
        <v>0</v>
      </c>
      <c r="D707">
        <f>B707-C707</f>
        <v>75668868</v>
      </c>
    </row>
    <row r="708" spans="1:4" x14ac:dyDescent="0.25">
      <c r="A708" s="17" t="s">
        <v>2561</v>
      </c>
      <c r="B708" s="17">
        <v>75638743</v>
      </c>
      <c r="C708" s="17">
        <v>0</v>
      </c>
      <c r="D708">
        <f>B708-C708</f>
        <v>75638743</v>
      </c>
    </row>
    <row r="709" spans="1:4" x14ac:dyDescent="0.25">
      <c r="A709" s="17" t="s">
        <v>3154</v>
      </c>
      <c r="B709" s="17">
        <v>75621915</v>
      </c>
      <c r="C709" s="17">
        <v>0</v>
      </c>
      <c r="D709">
        <f>B709-C709</f>
        <v>75621915</v>
      </c>
    </row>
    <row r="710" spans="1:4" x14ac:dyDescent="0.25">
      <c r="A710" s="17" t="s">
        <v>3170</v>
      </c>
      <c r="B710" s="17">
        <v>75605492</v>
      </c>
      <c r="C710" s="17">
        <v>0</v>
      </c>
      <c r="D710">
        <f>B710-C710</f>
        <v>75605492</v>
      </c>
    </row>
    <row r="711" spans="1:4" x14ac:dyDescent="0.25">
      <c r="A711" s="17" t="s">
        <v>3025</v>
      </c>
      <c r="B711" s="17">
        <v>75604320</v>
      </c>
      <c r="C711" s="17">
        <v>0</v>
      </c>
      <c r="D711">
        <f>B711-C711</f>
        <v>75604320</v>
      </c>
    </row>
    <row r="712" spans="1:4" x14ac:dyDescent="0.25">
      <c r="A712" s="17" t="s">
        <v>2067</v>
      </c>
      <c r="B712" s="17">
        <v>75600000</v>
      </c>
      <c r="C712" s="17">
        <v>0</v>
      </c>
      <c r="D712">
        <f>B712-C712</f>
        <v>75600000</v>
      </c>
    </row>
    <row r="713" spans="1:4" x14ac:dyDescent="0.25">
      <c r="A713" s="17" t="s">
        <v>6116</v>
      </c>
      <c r="B713" s="17">
        <v>75597042</v>
      </c>
      <c r="C713" s="17">
        <v>0</v>
      </c>
      <c r="D713">
        <f>B713-C713</f>
        <v>75597042</v>
      </c>
    </row>
    <row r="714" spans="1:4" x14ac:dyDescent="0.25">
      <c r="A714" s="17" t="s">
        <v>6029</v>
      </c>
      <c r="B714" s="17">
        <v>75590286</v>
      </c>
      <c r="C714" s="17">
        <v>0</v>
      </c>
      <c r="D714">
        <f>B714-C714</f>
        <v>75590286</v>
      </c>
    </row>
    <row r="715" spans="1:4" x14ac:dyDescent="0.25">
      <c r="A715" s="17" t="s">
        <v>2510</v>
      </c>
      <c r="B715" s="17">
        <v>75573300</v>
      </c>
      <c r="C715" s="17">
        <v>0</v>
      </c>
      <c r="D715">
        <f>B715-C715</f>
        <v>75573300</v>
      </c>
    </row>
    <row r="716" spans="1:4" x14ac:dyDescent="0.25">
      <c r="A716" s="17" t="s">
        <v>2539</v>
      </c>
      <c r="B716" s="17">
        <v>75530832</v>
      </c>
      <c r="C716" s="17">
        <v>0</v>
      </c>
      <c r="D716">
        <f>B716-C716</f>
        <v>75530832</v>
      </c>
    </row>
    <row r="717" spans="1:4" x14ac:dyDescent="0.25">
      <c r="A717" s="17" t="s">
        <v>2542</v>
      </c>
      <c r="B717" s="17">
        <v>75370763</v>
      </c>
      <c r="C717" s="17">
        <v>0</v>
      </c>
      <c r="D717">
        <f>B717-C717</f>
        <v>75370763</v>
      </c>
    </row>
    <row r="718" spans="1:4" x14ac:dyDescent="0.25">
      <c r="A718" s="17" t="s">
        <v>3165</v>
      </c>
      <c r="B718" s="17">
        <v>75367693</v>
      </c>
      <c r="C718" s="17">
        <v>0</v>
      </c>
      <c r="D718">
        <f>B718-C718</f>
        <v>75367693</v>
      </c>
    </row>
    <row r="719" spans="1:4" x14ac:dyDescent="0.25">
      <c r="A719" s="17" t="s">
        <v>3879</v>
      </c>
      <c r="B719" s="17">
        <v>75305995</v>
      </c>
      <c r="C719" s="17">
        <v>0</v>
      </c>
      <c r="D719">
        <f>B719-C719</f>
        <v>75305995</v>
      </c>
    </row>
    <row r="720" spans="1:4" x14ac:dyDescent="0.25">
      <c r="A720" s="17" t="s">
        <v>2569</v>
      </c>
      <c r="B720" s="17">
        <v>75280058</v>
      </c>
      <c r="C720" s="17">
        <v>0</v>
      </c>
      <c r="D720">
        <f>B720-C720</f>
        <v>75280058</v>
      </c>
    </row>
    <row r="721" spans="1:4" x14ac:dyDescent="0.25">
      <c r="A721" s="17" t="s">
        <v>3871</v>
      </c>
      <c r="B721" s="17">
        <v>75274748</v>
      </c>
      <c r="C721" s="17">
        <v>0</v>
      </c>
      <c r="D721">
        <f>B721-C721</f>
        <v>75274748</v>
      </c>
    </row>
    <row r="722" spans="1:4" x14ac:dyDescent="0.25">
      <c r="A722" s="17" t="s">
        <v>8130</v>
      </c>
      <c r="B722" s="17">
        <v>75074950</v>
      </c>
      <c r="C722" s="17">
        <v>0</v>
      </c>
      <c r="D722">
        <f>B722-C722</f>
        <v>75074950</v>
      </c>
    </row>
    <row r="723" spans="1:4" x14ac:dyDescent="0.25">
      <c r="A723" s="17" t="s">
        <v>6885</v>
      </c>
      <c r="B723" s="17">
        <v>75072454</v>
      </c>
      <c r="C723" s="17">
        <v>0</v>
      </c>
      <c r="D723">
        <f>B723-C723</f>
        <v>75072454</v>
      </c>
    </row>
    <row r="724" spans="1:4" x14ac:dyDescent="0.25">
      <c r="A724" s="17" t="s">
        <v>1174</v>
      </c>
      <c r="B724" s="17">
        <v>75030163</v>
      </c>
      <c r="C724" s="17">
        <v>0</v>
      </c>
      <c r="D724">
        <f>B724-C724</f>
        <v>75030163</v>
      </c>
    </row>
    <row r="725" spans="1:4" x14ac:dyDescent="0.25">
      <c r="A725" s="17" t="s">
        <v>5416</v>
      </c>
      <c r="B725" s="17">
        <v>74888996</v>
      </c>
      <c r="C725" s="17">
        <v>0</v>
      </c>
      <c r="D725">
        <f>B725-C725</f>
        <v>74888996</v>
      </c>
    </row>
    <row r="726" spans="1:4" x14ac:dyDescent="0.25">
      <c r="A726" s="17" t="s">
        <v>4907</v>
      </c>
      <c r="B726" s="17">
        <v>74787599</v>
      </c>
      <c r="C726" s="17">
        <v>0</v>
      </c>
      <c r="D726">
        <f>B726-C726</f>
        <v>74787599</v>
      </c>
    </row>
    <row r="727" spans="1:4" x14ac:dyDescent="0.25">
      <c r="A727" s="17" t="s">
        <v>5982</v>
      </c>
      <c r="B727" s="17">
        <v>74608545</v>
      </c>
      <c r="C727" s="17">
        <v>0</v>
      </c>
      <c r="D727">
        <f>B727-C727</f>
        <v>74608545</v>
      </c>
    </row>
    <row r="728" spans="1:4" x14ac:dyDescent="0.25">
      <c r="A728" s="17" t="s">
        <v>2548</v>
      </c>
      <c r="B728" s="17">
        <v>74540762</v>
      </c>
      <c r="C728" s="17">
        <v>0</v>
      </c>
      <c r="D728">
        <f>B728-C728</f>
        <v>74540762</v>
      </c>
    </row>
    <row r="729" spans="1:4" x14ac:dyDescent="0.25">
      <c r="A729" s="17" t="s">
        <v>4936</v>
      </c>
      <c r="B729" s="17">
        <v>74484168</v>
      </c>
      <c r="C729" s="17">
        <v>0</v>
      </c>
      <c r="D729">
        <f>B729-C729</f>
        <v>74484168</v>
      </c>
    </row>
    <row r="730" spans="1:4" x14ac:dyDescent="0.25">
      <c r="A730" s="17" t="s">
        <v>1737</v>
      </c>
      <c r="B730" s="17">
        <v>74329966</v>
      </c>
      <c r="C730" s="17">
        <v>0</v>
      </c>
      <c r="D730">
        <f>B730-C730</f>
        <v>74329966</v>
      </c>
    </row>
    <row r="731" spans="1:4" x14ac:dyDescent="0.25">
      <c r="A731" s="17" t="s">
        <v>5619</v>
      </c>
      <c r="B731" s="17">
        <v>74273505</v>
      </c>
      <c r="C731" s="17">
        <v>0</v>
      </c>
      <c r="D731">
        <f>B731-C731</f>
        <v>74273505</v>
      </c>
    </row>
    <row r="732" spans="1:4" x14ac:dyDescent="0.25">
      <c r="A732" s="17" t="s">
        <v>1887</v>
      </c>
      <c r="B732" s="17">
        <v>74158157</v>
      </c>
      <c r="C732" s="17">
        <v>0</v>
      </c>
      <c r="D732">
        <f>B732-C732</f>
        <v>74158157</v>
      </c>
    </row>
    <row r="733" spans="1:4" x14ac:dyDescent="0.25">
      <c r="A733" s="17" t="s">
        <v>3881</v>
      </c>
      <c r="B733" s="17">
        <v>74098862</v>
      </c>
      <c r="C733" s="17">
        <v>0</v>
      </c>
      <c r="D733">
        <f>B733-C733</f>
        <v>74098862</v>
      </c>
    </row>
    <row r="734" spans="1:4" x14ac:dyDescent="0.25">
      <c r="A734" s="17" t="s">
        <v>5282</v>
      </c>
      <c r="B734" s="17">
        <v>74058698</v>
      </c>
      <c r="C734" s="17">
        <v>0</v>
      </c>
      <c r="D734">
        <f>B734-C734</f>
        <v>74058698</v>
      </c>
    </row>
    <row r="735" spans="1:4" x14ac:dyDescent="0.25">
      <c r="A735" s="17" t="s">
        <v>3168</v>
      </c>
      <c r="B735" s="17">
        <v>73701902</v>
      </c>
      <c r="C735" s="17">
        <v>0</v>
      </c>
      <c r="D735">
        <f>B735-C735</f>
        <v>73701902</v>
      </c>
    </row>
    <row r="736" spans="1:4" x14ac:dyDescent="0.25">
      <c r="A736" s="17" t="s">
        <v>1989</v>
      </c>
      <c r="B736" s="17">
        <v>73661010</v>
      </c>
      <c r="C736" s="17">
        <v>0</v>
      </c>
      <c r="D736">
        <f>B736-C736</f>
        <v>73661010</v>
      </c>
    </row>
    <row r="737" spans="1:4" x14ac:dyDescent="0.25">
      <c r="A737" s="17" t="s">
        <v>2551</v>
      </c>
      <c r="B737" s="17">
        <v>73648142</v>
      </c>
      <c r="C737" s="17">
        <v>0</v>
      </c>
      <c r="D737">
        <f>B737-C737</f>
        <v>73648142</v>
      </c>
    </row>
    <row r="738" spans="1:4" x14ac:dyDescent="0.25">
      <c r="A738" s="17" t="s">
        <v>414</v>
      </c>
      <c r="B738" s="17">
        <v>238371987</v>
      </c>
      <c r="C738" s="17">
        <v>165000000</v>
      </c>
      <c r="D738">
        <f>B738-C738</f>
        <v>73371987</v>
      </c>
    </row>
    <row r="739" spans="1:4" x14ac:dyDescent="0.25">
      <c r="A739" s="17" t="s">
        <v>3046</v>
      </c>
      <c r="B739" s="17">
        <v>73343413</v>
      </c>
      <c r="C739" s="17">
        <v>0</v>
      </c>
      <c r="D739">
        <f>B739-C739</f>
        <v>73343413</v>
      </c>
    </row>
    <row r="740" spans="1:4" x14ac:dyDescent="0.25">
      <c r="A740" s="17" t="s">
        <v>7434</v>
      </c>
      <c r="B740" s="17">
        <v>73326666</v>
      </c>
      <c r="C740" s="17">
        <v>0</v>
      </c>
      <c r="D740">
        <f>B740-C740</f>
        <v>73326666</v>
      </c>
    </row>
    <row r="741" spans="1:4" x14ac:dyDescent="0.25">
      <c r="A741" s="17" t="s">
        <v>1745</v>
      </c>
      <c r="B741" s="17">
        <v>73215310</v>
      </c>
      <c r="C741" s="17">
        <v>0</v>
      </c>
      <c r="D741">
        <f>B741-C741</f>
        <v>73215310</v>
      </c>
    </row>
    <row r="742" spans="1:4" x14ac:dyDescent="0.25">
      <c r="A742" s="17" t="s">
        <v>1441</v>
      </c>
      <c r="B742" s="17">
        <v>73209340</v>
      </c>
      <c r="C742" s="17">
        <v>0</v>
      </c>
      <c r="D742">
        <f>B742-C742</f>
        <v>73209340</v>
      </c>
    </row>
    <row r="743" spans="1:4" x14ac:dyDescent="0.25">
      <c r="A743" s="17" t="s">
        <v>1955</v>
      </c>
      <c r="B743" s="17">
        <v>73023275</v>
      </c>
      <c r="C743" s="17">
        <v>0</v>
      </c>
      <c r="D743">
        <f>B743-C743</f>
        <v>73023275</v>
      </c>
    </row>
    <row r="744" spans="1:4" x14ac:dyDescent="0.25">
      <c r="A744" s="17" t="s">
        <v>7920</v>
      </c>
      <c r="B744" s="17">
        <v>73000942</v>
      </c>
      <c r="C744" s="17">
        <v>0</v>
      </c>
      <c r="D744">
        <f>B744-C744</f>
        <v>73000942</v>
      </c>
    </row>
    <row r="745" spans="1:4" x14ac:dyDescent="0.25">
      <c r="A745" s="17" t="s">
        <v>2282</v>
      </c>
      <c r="B745" s="17">
        <v>72980108</v>
      </c>
      <c r="C745" s="17">
        <v>0</v>
      </c>
      <c r="D745">
        <f>B745-C745</f>
        <v>72980108</v>
      </c>
    </row>
    <row r="746" spans="1:4" x14ac:dyDescent="0.25">
      <c r="A746" s="17" t="s">
        <v>8398</v>
      </c>
      <c r="B746" s="17">
        <v>72755517</v>
      </c>
      <c r="C746" s="17">
        <v>0</v>
      </c>
      <c r="D746">
        <f>B746-C746</f>
        <v>72755517</v>
      </c>
    </row>
    <row r="747" spans="1:4" x14ac:dyDescent="0.25">
      <c r="A747" s="17" t="s">
        <v>1219</v>
      </c>
      <c r="B747" s="17">
        <v>72660029</v>
      </c>
      <c r="C747" s="17">
        <v>0</v>
      </c>
      <c r="D747">
        <f>B747-C747</f>
        <v>72660029</v>
      </c>
    </row>
    <row r="748" spans="1:4" x14ac:dyDescent="0.25">
      <c r="A748" s="17" t="s">
        <v>1219</v>
      </c>
      <c r="B748" s="17">
        <v>72660029</v>
      </c>
      <c r="C748" s="17">
        <v>0</v>
      </c>
      <c r="D748">
        <f>B748-C748</f>
        <v>72660029</v>
      </c>
    </row>
    <row r="749" spans="1:4" x14ac:dyDescent="0.25">
      <c r="A749" s="17" t="s">
        <v>3096</v>
      </c>
      <c r="B749" s="17">
        <v>72601713</v>
      </c>
      <c r="C749" s="17">
        <v>0</v>
      </c>
      <c r="D749">
        <f>B749-C749</f>
        <v>72601713</v>
      </c>
    </row>
    <row r="750" spans="1:4" x14ac:dyDescent="0.25">
      <c r="A750" s="17" t="s">
        <v>1446</v>
      </c>
      <c r="B750" s="17">
        <v>72515360</v>
      </c>
      <c r="C750" s="17">
        <v>0</v>
      </c>
      <c r="D750">
        <f>B750-C750</f>
        <v>72515360</v>
      </c>
    </row>
    <row r="751" spans="1:4" x14ac:dyDescent="0.25">
      <c r="A751" s="17" t="s">
        <v>3876</v>
      </c>
      <c r="B751" s="17">
        <v>72455275</v>
      </c>
      <c r="C751" s="17">
        <v>0</v>
      </c>
      <c r="D751">
        <f>B751-C751</f>
        <v>72455275</v>
      </c>
    </row>
    <row r="752" spans="1:4" x14ac:dyDescent="0.25">
      <c r="A752" s="17" t="s">
        <v>3909</v>
      </c>
      <c r="B752" s="17">
        <v>72306065</v>
      </c>
      <c r="C752" s="17">
        <v>0</v>
      </c>
      <c r="D752">
        <f>B752-C752</f>
        <v>72306065</v>
      </c>
    </row>
    <row r="753" spans="1:4" x14ac:dyDescent="0.25">
      <c r="A753" s="17" t="s">
        <v>4337</v>
      </c>
      <c r="B753" s="17">
        <v>72279690</v>
      </c>
      <c r="C753" s="17">
        <v>0</v>
      </c>
      <c r="D753">
        <f>B753-C753</f>
        <v>72279690</v>
      </c>
    </row>
    <row r="754" spans="1:4" x14ac:dyDescent="0.25">
      <c r="A754" s="17" t="s">
        <v>3883</v>
      </c>
      <c r="B754" s="17">
        <v>72266306</v>
      </c>
      <c r="C754" s="17">
        <v>0</v>
      </c>
      <c r="D754">
        <f>B754-C754</f>
        <v>72266306</v>
      </c>
    </row>
    <row r="755" spans="1:4" x14ac:dyDescent="0.25">
      <c r="A755" s="17" t="s">
        <v>7118</v>
      </c>
      <c r="B755" s="17">
        <v>72219395</v>
      </c>
      <c r="C755" s="17">
        <v>0</v>
      </c>
      <c r="D755">
        <f>B755-C755</f>
        <v>72219395</v>
      </c>
    </row>
    <row r="756" spans="1:4" x14ac:dyDescent="0.25">
      <c r="A756" s="17" t="s">
        <v>8132</v>
      </c>
      <c r="B756" s="17">
        <v>72217000</v>
      </c>
      <c r="C756" s="17">
        <v>0</v>
      </c>
      <c r="D756">
        <f>B756-C756</f>
        <v>72217000</v>
      </c>
    </row>
    <row r="757" spans="1:4" x14ac:dyDescent="0.25">
      <c r="A757" s="17" t="s">
        <v>4859</v>
      </c>
      <c r="B757" s="17">
        <v>72077000</v>
      </c>
      <c r="C757" s="17">
        <v>0</v>
      </c>
      <c r="D757">
        <f>B757-C757</f>
        <v>72077000</v>
      </c>
    </row>
    <row r="758" spans="1:4" x14ac:dyDescent="0.25">
      <c r="A758" s="17" t="s">
        <v>7116</v>
      </c>
      <c r="B758" s="17">
        <v>72000000</v>
      </c>
      <c r="C758" s="17">
        <v>0</v>
      </c>
      <c r="D758">
        <f>B758-C758</f>
        <v>72000000</v>
      </c>
    </row>
    <row r="759" spans="1:4" x14ac:dyDescent="0.25">
      <c r="A759" s="17" t="s">
        <v>6101</v>
      </c>
      <c r="B759" s="17">
        <v>71975611</v>
      </c>
      <c r="C759" s="17">
        <v>0</v>
      </c>
      <c r="D759">
        <f>B759-C759</f>
        <v>71975611</v>
      </c>
    </row>
    <row r="760" spans="1:4" x14ac:dyDescent="0.25">
      <c r="A760" s="17" t="s">
        <v>10080</v>
      </c>
      <c r="B760" s="17">
        <v>71897215</v>
      </c>
      <c r="C760" s="17">
        <v>0</v>
      </c>
      <c r="D760">
        <f>B760-C760</f>
        <v>71897215</v>
      </c>
    </row>
    <row r="761" spans="1:4" x14ac:dyDescent="0.25">
      <c r="A761" s="17" t="s">
        <v>2557</v>
      </c>
      <c r="B761" s="17">
        <v>71844424</v>
      </c>
      <c r="C761" s="17">
        <v>0</v>
      </c>
      <c r="D761">
        <f>B761-C761</f>
        <v>71844424</v>
      </c>
    </row>
    <row r="762" spans="1:4" x14ac:dyDescent="0.25">
      <c r="A762" s="17" t="s">
        <v>7425</v>
      </c>
      <c r="B762" s="17">
        <v>71588220</v>
      </c>
      <c r="C762" s="17">
        <v>0</v>
      </c>
      <c r="D762">
        <f>B762-C762</f>
        <v>71588220</v>
      </c>
    </row>
    <row r="763" spans="1:4" x14ac:dyDescent="0.25">
      <c r="A763" s="17" t="s">
        <v>9020</v>
      </c>
      <c r="B763" s="17">
        <v>71519230</v>
      </c>
      <c r="C763" s="17">
        <v>0</v>
      </c>
      <c r="D763">
        <f>B763-C763</f>
        <v>71519230</v>
      </c>
    </row>
    <row r="764" spans="1:4" x14ac:dyDescent="0.25">
      <c r="A764" s="17" t="s">
        <v>7121</v>
      </c>
      <c r="B764" s="17">
        <v>71502303</v>
      </c>
      <c r="C764" s="17">
        <v>0</v>
      </c>
      <c r="D764">
        <f>B764-C764</f>
        <v>71502303</v>
      </c>
    </row>
    <row r="765" spans="1:4" x14ac:dyDescent="0.25">
      <c r="A765" s="17" t="s">
        <v>5623</v>
      </c>
      <c r="B765" s="17">
        <v>71500556</v>
      </c>
      <c r="C765" s="17">
        <v>0</v>
      </c>
      <c r="D765">
        <f>B765-C765</f>
        <v>71500556</v>
      </c>
    </row>
    <row r="766" spans="1:4" x14ac:dyDescent="0.25">
      <c r="A766" s="17" t="s">
        <v>3529</v>
      </c>
      <c r="B766" s="17">
        <v>71423726</v>
      </c>
      <c r="C766" s="17">
        <v>0</v>
      </c>
      <c r="D766">
        <f>B766-C766</f>
        <v>71423726</v>
      </c>
    </row>
    <row r="767" spans="1:4" x14ac:dyDescent="0.25">
      <c r="A767" s="17" t="s">
        <v>652</v>
      </c>
      <c r="B767" s="17">
        <v>216366733</v>
      </c>
      <c r="C767" s="17">
        <v>145000000</v>
      </c>
      <c r="D767">
        <f>B767-C767</f>
        <v>71366733</v>
      </c>
    </row>
    <row r="768" spans="1:4" x14ac:dyDescent="0.25">
      <c r="A768" s="17" t="s">
        <v>3884</v>
      </c>
      <c r="B768" s="17">
        <v>71347010</v>
      </c>
      <c r="C768" s="17">
        <v>0</v>
      </c>
      <c r="D768">
        <f>B768-C768</f>
        <v>71347010</v>
      </c>
    </row>
    <row r="769" spans="1:4" x14ac:dyDescent="0.25">
      <c r="A769" s="17" t="s">
        <v>5324</v>
      </c>
      <c r="B769" s="17">
        <v>71346930</v>
      </c>
      <c r="C769" s="17">
        <v>0</v>
      </c>
      <c r="D769">
        <f>B769-C769</f>
        <v>71346930</v>
      </c>
    </row>
    <row r="770" spans="1:4" x14ac:dyDescent="0.25">
      <c r="A770" s="17" t="s">
        <v>5625</v>
      </c>
      <c r="B770" s="17">
        <v>71309760</v>
      </c>
      <c r="C770" s="17">
        <v>0</v>
      </c>
      <c r="D770">
        <f>B770-C770</f>
        <v>71309760</v>
      </c>
    </row>
    <row r="771" spans="1:4" x14ac:dyDescent="0.25">
      <c r="A771" s="17" t="s">
        <v>3531</v>
      </c>
      <c r="B771" s="17">
        <v>71277420</v>
      </c>
      <c r="C771" s="17">
        <v>0</v>
      </c>
      <c r="D771">
        <f>B771-C771</f>
        <v>71277420</v>
      </c>
    </row>
    <row r="772" spans="1:4" x14ac:dyDescent="0.25">
      <c r="A772" s="17" t="s">
        <v>1334</v>
      </c>
      <c r="B772" s="17">
        <v>71148699</v>
      </c>
      <c r="C772" s="17">
        <v>0</v>
      </c>
      <c r="D772">
        <f>B772-C772</f>
        <v>71148699</v>
      </c>
    </row>
    <row r="773" spans="1:4" x14ac:dyDescent="0.25">
      <c r="A773" s="17" t="s">
        <v>2250</v>
      </c>
      <c r="B773" s="17">
        <v>71069884</v>
      </c>
      <c r="C773" s="17">
        <v>0</v>
      </c>
      <c r="D773">
        <f>B773-C773</f>
        <v>71069884</v>
      </c>
    </row>
    <row r="774" spans="1:4" x14ac:dyDescent="0.25">
      <c r="A774" s="17" t="s">
        <v>4255</v>
      </c>
      <c r="B774" s="17">
        <v>71038190</v>
      </c>
      <c r="C774" s="17">
        <v>0</v>
      </c>
      <c r="D774">
        <f>B774-C774</f>
        <v>71038190</v>
      </c>
    </row>
    <row r="775" spans="1:4" x14ac:dyDescent="0.25">
      <c r="A775" s="17" t="s">
        <v>4340</v>
      </c>
      <c r="B775" s="17">
        <v>71026631</v>
      </c>
      <c r="C775" s="17">
        <v>0</v>
      </c>
      <c r="D775">
        <f>B775-C775</f>
        <v>71026631</v>
      </c>
    </row>
    <row r="776" spans="1:4" x14ac:dyDescent="0.25">
      <c r="A776" s="17" t="s">
        <v>1051</v>
      </c>
      <c r="B776" s="17">
        <v>71017784</v>
      </c>
      <c r="C776" s="17">
        <v>0</v>
      </c>
      <c r="D776">
        <f>B776-C776</f>
        <v>71017784</v>
      </c>
    </row>
    <row r="777" spans="1:4" x14ac:dyDescent="0.25">
      <c r="A777" s="17" t="s">
        <v>6119</v>
      </c>
      <c r="B777" s="17">
        <v>70960517</v>
      </c>
      <c r="C777" s="17">
        <v>0</v>
      </c>
      <c r="D777">
        <f>B777-C777</f>
        <v>70960517</v>
      </c>
    </row>
    <row r="778" spans="1:4" x14ac:dyDescent="0.25">
      <c r="A778" s="17" t="s">
        <v>7753</v>
      </c>
      <c r="B778" s="17">
        <v>70906973</v>
      </c>
      <c r="C778" s="17">
        <v>0</v>
      </c>
      <c r="D778">
        <f>B778-C778</f>
        <v>70906973</v>
      </c>
    </row>
    <row r="779" spans="1:4" x14ac:dyDescent="0.25">
      <c r="A779" s="17" t="s">
        <v>3886</v>
      </c>
      <c r="B779" s="17">
        <v>70836296</v>
      </c>
      <c r="C779" s="17">
        <v>0</v>
      </c>
      <c r="D779">
        <f>B779-C779</f>
        <v>70836296</v>
      </c>
    </row>
    <row r="780" spans="1:4" x14ac:dyDescent="0.25">
      <c r="A780" s="17" t="s">
        <v>5633</v>
      </c>
      <c r="B780" s="17">
        <v>70625986</v>
      </c>
      <c r="C780" s="17">
        <v>0</v>
      </c>
      <c r="D780">
        <f>B780-C780</f>
        <v>70625986</v>
      </c>
    </row>
    <row r="781" spans="1:4" x14ac:dyDescent="0.25">
      <c r="A781" s="17" t="s">
        <v>3180</v>
      </c>
      <c r="B781" s="17">
        <v>70496802</v>
      </c>
      <c r="C781" s="17">
        <v>0</v>
      </c>
      <c r="D781">
        <f>B781-C781</f>
        <v>70496802</v>
      </c>
    </row>
    <row r="782" spans="1:4" x14ac:dyDescent="0.25">
      <c r="A782" s="17" t="s">
        <v>7129</v>
      </c>
      <c r="B782" s="17">
        <v>70492685</v>
      </c>
      <c r="C782" s="17">
        <v>0</v>
      </c>
      <c r="D782">
        <f>B782-C782</f>
        <v>70492685</v>
      </c>
    </row>
    <row r="783" spans="1:4" x14ac:dyDescent="0.25">
      <c r="A783" s="17" t="s">
        <v>2344</v>
      </c>
      <c r="B783" s="17">
        <v>70450000</v>
      </c>
      <c r="C783" s="17">
        <v>0</v>
      </c>
      <c r="D783">
        <f>B783-C783</f>
        <v>70450000</v>
      </c>
    </row>
    <row r="784" spans="1:4" x14ac:dyDescent="0.25">
      <c r="A784" s="17" t="s">
        <v>3890</v>
      </c>
      <c r="B784" s="17">
        <v>70405498</v>
      </c>
      <c r="C784" s="17">
        <v>0</v>
      </c>
      <c r="D784">
        <f>B784-C784</f>
        <v>70405498</v>
      </c>
    </row>
    <row r="785" spans="1:4" x14ac:dyDescent="0.25">
      <c r="A785" s="17" t="s">
        <v>6302</v>
      </c>
      <c r="B785" s="17">
        <v>70360285</v>
      </c>
      <c r="C785" s="17">
        <v>0</v>
      </c>
      <c r="D785">
        <f>B785-C785</f>
        <v>70360285</v>
      </c>
    </row>
    <row r="786" spans="1:4" x14ac:dyDescent="0.25">
      <c r="A786" s="17" t="s">
        <v>3035</v>
      </c>
      <c r="B786" s="17">
        <v>70327868</v>
      </c>
      <c r="C786" s="17">
        <v>0</v>
      </c>
      <c r="D786">
        <f>B786-C786</f>
        <v>70327868</v>
      </c>
    </row>
    <row r="787" spans="1:4" x14ac:dyDescent="0.25">
      <c r="A787" s="17" t="s">
        <v>5971</v>
      </c>
      <c r="B787" s="17">
        <v>70269171</v>
      </c>
      <c r="C787" s="17">
        <v>0</v>
      </c>
      <c r="D787">
        <f>B787-C787</f>
        <v>70269171</v>
      </c>
    </row>
    <row r="788" spans="1:4" x14ac:dyDescent="0.25">
      <c r="A788" s="17" t="s">
        <v>2349</v>
      </c>
      <c r="B788" s="17">
        <v>70236496</v>
      </c>
      <c r="C788" s="17">
        <v>0</v>
      </c>
      <c r="D788">
        <f>B788-C788</f>
        <v>70236496</v>
      </c>
    </row>
    <row r="789" spans="1:4" x14ac:dyDescent="0.25">
      <c r="A789" s="17" t="s">
        <v>5291</v>
      </c>
      <c r="B789" s="17">
        <v>70235322</v>
      </c>
      <c r="C789" s="17">
        <v>0</v>
      </c>
      <c r="D789">
        <f>B789-C789</f>
        <v>70235322</v>
      </c>
    </row>
    <row r="790" spans="1:4" x14ac:dyDescent="0.25">
      <c r="A790" s="17" t="s">
        <v>2048</v>
      </c>
      <c r="B790" s="17">
        <v>70224196</v>
      </c>
      <c r="C790" s="17">
        <v>0</v>
      </c>
      <c r="D790">
        <f>B790-C790</f>
        <v>70224196</v>
      </c>
    </row>
    <row r="791" spans="1:4" x14ac:dyDescent="0.25">
      <c r="A791" s="17" t="s">
        <v>3893</v>
      </c>
      <c r="B791" s="17">
        <v>70163652</v>
      </c>
      <c r="C791" s="17">
        <v>0</v>
      </c>
      <c r="D791">
        <f>B791-C791</f>
        <v>70163652</v>
      </c>
    </row>
    <row r="792" spans="1:4" x14ac:dyDescent="0.25">
      <c r="A792" s="17" t="s">
        <v>2147</v>
      </c>
      <c r="B792" s="17">
        <v>70117571</v>
      </c>
      <c r="C792" s="17">
        <v>0</v>
      </c>
      <c r="D792">
        <f>B792-C792</f>
        <v>70117571</v>
      </c>
    </row>
    <row r="793" spans="1:4" x14ac:dyDescent="0.25">
      <c r="A793" s="17" t="s">
        <v>3735</v>
      </c>
      <c r="B793" s="17">
        <v>70100000</v>
      </c>
      <c r="C793" s="17">
        <v>0</v>
      </c>
      <c r="D793">
        <f>B793-C793</f>
        <v>70100000</v>
      </c>
    </row>
    <row r="794" spans="1:4" x14ac:dyDescent="0.25">
      <c r="A794" s="17" t="s">
        <v>2901</v>
      </c>
      <c r="B794" s="17">
        <v>70098138</v>
      </c>
      <c r="C794" s="17">
        <v>0</v>
      </c>
      <c r="D794">
        <f>B794-C794</f>
        <v>70098138</v>
      </c>
    </row>
    <row r="795" spans="1:4" x14ac:dyDescent="0.25">
      <c r="A795" s="17" t="s">
        <v>8141</v>
      </c>
      <c r="B795" s="17">
        <v>70011073</v>
      </c>
      <c r="C795" s="17">
        <v>0</v>
      </c>
      <c r="D795">
        <f>B795-C795</f>
        <v>70011073</v>
      </c>
    </row>
    <row r="796" spans="1:4" x14ac:dyDescent="0.25">
      <c r="A796" s="17" t="s">
        <v>7784</v>
      </c>
      <c r="B796" s="17">
        <v>70001698</v>
      </c>
      <c r="C796" s="17">
        <v>0</v>
      </c>
      <c r="D796">
        <f>B796-C796</f>
        <v>70001698</v>
      </c>
    </row>
    <row r="797" spans="1:4" x14ac:dyDescent="0.25">
      <c r="A797" s="17" t="s">
        <v>3538</v>
      </c>
      <c r="B797" s="17">
        <v>70001065</v>
      </c>
      <c r="C797" s="17">
        <v>0</v>
      </c>
      <c r="D797">
        <f>B797-C797</f>
        <v>70001065</v>
      </c>
    </row>
    <row r="798" spans="1:4" x14ac:dyDescent="0.25">
      <c r="A798" s="17" t="s">
        <v>3015</v>
      </c>
      <c r="B798" s="17">
        <v>69951824</v>
      </c>
      <c r="C798" s="17">
        <v>0</v>
      </c>
      <c r="D798">
        <f>B798-C798</f>
        <v>69951824</v>
      </c>
    </row>
    <row r="799" spans="1:4" x14ac:dyDescent="0.25">
      <c r="A799" s="17" t="s">
        <v>7419</v>
      </c>
      <c r="B799" s="17">
        <v>69800000</v>
      </c>
      <c r="C799" s="17">
        <v>0</v>
      </c>
      <c r="D799">
        <f>B799-C799</f>
        <v>69800000</v>
      </c>
    </row>
    <row r="800" spans="1:4" x14ac:dyDescent="0.25">
      <c r="A800" s="17" t="s">
        <v>9211</v>
      </c>
      <c r="B800" s="17">
        <v>69800000</v>
      </c>
      <c r="C800" s="17">
        <v>0</v>
      </c>
      <c r="D800">
        <f>B800-C800</f>
        <v>69800000</v>
      </c>
    </row>
    <row r="801" spans="1:4" x14ac:dyDescent="0.25">
      <c r="A801" s="17" t="s">
        <v>1778</v>
      </c>
      <c r="B801" s="17">
        <v>69772969</v>
      </c>
      <c r="C801" s="17">
        <v>0</v>
      </c>
      <c r="D801">
        <f>B801-C801</f>
        <v>69772969</v>
      </c>
    </row>
    <row r="802" spans="1:4" x14ac:dyDescent="0.25">
      <c r="A802" s="17" t="s">
        <v>6265</v>
      </c>
      <c r="B802" s="17">
        <v>69700000</v>
      </c>
      <c r="C802" s="17">
        <v>0</v>
      </c>
      <c r="D802">
        <f>B802-C802</f>
        <v>69700000</v>
      </c>
    </row>
    <row r="803" spans="1:4" x14ac:dyDescent="0.25">
      <c r="A803" s="17" t="s">
        <v>2346</v>
      </c>
      <c r="B803" s="17">
        <v>69688384</v>
      </c>
      <c r="C803" s="17">
        <v>0</v>
      </c>
      <c r="D803">
        <f>B803-C803</f>
        <v>69688384</v>
      </c>
    </row>
    <row r="804" spans="1:4" x14ac:dyDescent="0.25">
      <c r="A804" s="17" t="s">
        <v>5418</v>
      </c>
      <c r="B804" s="17">
        <v>69586544</v>
      </c>
      <c r="C804" s="17">
        <v>0</v>
      </c>
      <c r="D804">
        <f>B804-C804</f>
        <v>69586544</v>
      </c>
    </row>
    <row r="805" spans="1:4" x14ac:dyDescent="0.25">
      <c r="A805" s="17" t="s">
        <v>3454</v>
      </c>
      <c r="B805" s="17">
        <v>69304264</v>
      </c>
      <c r="C805" s="17">
        <v>0</v>
      </c>
      <c r="D805">
        <f>B805-C805</f>
        <v>69304264</v>
      </c>
    </row>
    <row r="806" spans="1:4" x14ac:dyDescent="0.25">
      <c r="A806" s="17" t="s">
        <v>6303</v>
      </c>
      <c r="B806" s="17">
        <v>69148997</v>
      </c>
      <c r="C806" s="17">
        <v>0</v>
      </c>
      <c r="D806">
        <f>B806-C806</f>
        <v>69148997</v>
      </c>
    </row>
    <row r="807" spans="1:4" x14ac:dyDescent="0.25">
      <c r="A807" s="17" t="s">
        <v>1753</v>
      </c>
      <c r="B807" s="17">
        <v>69102910</v>
      </c>
      <c r="C807" s="17">
        <v>0</v>
      </c>
      <c r="D807">
        <f>B807-C807</f>
        <v>69102910</v>
      </c>
    </row>
    <row r="808" spans="1:4" x14ac:dyDescent="0.25">
      <c r="A808" s="17" t="s">
        <v>7785</v>
      </c>
      <c r="B808" s="17">
        <v>68856263</v>
      </c>
      <c r="C808" s="17">
        <v>0</v>
      </c>
      <c r="D808">
        <f>B808-C808</f>
        <v>68856263</v>
      </c>
    </row>
    <row r="809" spans="1:4" x14ac:dyDescent="0.25">
      <c r="A809" s="17" t="s">
        <v>2917</v>
      </c>
      <c r="B809" s="17">
        <v>68750000</v>
      </c>
      <c r="C809" s="17">
        <v>0</v>
      </c>
      <c r="D809">
        <f>B809-C809</f>
        <v>68750000</v>
      </c>
    </row>
    <row r="810" spans="1:4" x14ac:dyDescent="0.25">
      <c r="A810" s="17" t="s">
        <v>1451</v>
      </c>
      <c r="B810" s="17">
        <v>68558662</v>
      </c>
      <c r="C810" s="17">
        <v>0</v>
      </c>
      <c r="D810">
        <f>B810-C810</f>
        <v>68558662</v>
      </c>
    </row>
    <row r="811" spans="1:4" x14ac:dyDescent="0.25">
      <c r="A811" s="17" t="s">
        <v>7251</v>
      </c>
      <c r="B811" s="17">
        <v>68525609</v>
      </c>
      <c r="C811" s="17">
        <v>0</v>
      </c>
      <c r="D811">
        <f>B811-C811</f>
        <v>68525609</v>
      </c>
    </row>
    <row r="812" spans="1:4" x14ac:dyDescent="0.25">
      <c r="A812" s="17" t="s">
        <v>193</v>
      </c>
      <c r="B812" s="17">
        <v>268488329</v>
      </c>
      <c r="C812" s="17">
        <v>200000000</v>
      </c>
      <c r="D812">
        <f>B812-C812</f>
        <v>68488329</v>
      </c>
    </row>
    <row r="813" spans="1:4" x14ac:dyDescent="0.25">
      <c r="A813" s="17" t="s">
        <v>1958</v>
      </c>
      <c r="B813" s="17">
        <v>68473360</v>
      </c>
      <c r="C813" s="17">
        <v>0</v>
      </c>
      <c r="D813">
        <f>B813-C813</f>
        <v>68473360</v>
      </c>
    </row>
    <row r="814" spans="1:4" x14ac:dyDescent="0.25">
      <c r="A814" s="17" t="s">
        <v>8555</v>
      </c>
      <c r="B814" s="17">
        <v>68353550</v>
      </c>
      <c r="C814" s="17">
        <v>0</v>
      </c>
      <c r="D814">
        <f>B814-C814</f>
        <v>68353550</v>
      </c>
    </row>
    <row r="815" spans="1:4" x14ac:dyDescent="0.25">
      <c r="A815" s="17" t="s">
        <v>2921</v>
      </c>
      <c r="B815" s="17">
        <v>68218041</v>
      </c>
      <c r="C815" s="17">
        <v>0</v>
      </c>
      <c r="D815">
        <f>B815-C815</f>
        <v>68218041</v>
      </c>
    </row>
    <row r="816" spans="1:4" x14ac:dyDescent="0.25">
      <c r="A816" s="17" t="s">
        <v>4341</v>
      </c>
      <c r="B816" s="17">
        <v>68208190</v>
      </c>
      <c r="C816" s="17">
        <v>0</v>
      </c>
      <c r="D816">
        <f>B816-C816</f>
        <v>68208190</v>
      </c>
    </row>
    <row r="817" spans="1:4" x14ac:dyDescent="0.25">
      <c r="A817" s="17" t="s">
        <v>4422</v>
      </c>
      <c r="B817" s="17">
        <v>67962333</v>
      </c>
      <c r="C817" s="17">
        <v>0</v>
      </c>
      <c r="D817">
        <f>B817-C817</f>
        <v>67962333</v>
      </c>
    </row>
    <row r="818" spans="1:4" x14ac:dyDescent="0.25">
      <c r="A818" s="17" t="s">
        <v>5398</v>
      </c>
      <c r="B818" s="17">
        <v>67900000</v>
      </c>
      <c r="C818" s="17">
        <v>0</v>
      </c>
      <c r="D818">
        <f>B818-C818</f>
        <v>67900000</v>
      </c>
    </row>
    <row r="819" spans="1:4" x14ac:dyDescent="0.25">
      <c r="A819" s="17" t="s">
        <v>3171</v>
      </c>
      <c r="B819" s="17">
        <v>67823573</v>
      </c>
      <c r="C819" s="17">
        <v>0</v>
      </c>
      <c r="D819">
        <f>B819-C819</f>
        <v>67823573</v>
      </c>
    </row>
    <row r="820" spans="1:4" x14ac:dyDescent="0.25">
      <c r="A820" s="17" t="s">
        <v>1187</v>
      </c>
      <c r="B820" s="17">
        <v>67631157</v>
      </c>
      <c r="C820" s="17">
        <v>0</v>
      </c>
      <c r="D820">
        <f>B820-C820</f>
        <v>67631157</v>
      </c>
    </row>
    <row r="821" spans="1:4" x14ac:dyDescent="0.25">
      <c r="A821" s="17" t="s">
        <v>1187</v>
      </c>
      <c r="B821" s="17">
        <v>67631157</v>
      </c>
      <c r="C821" s="17">
        <v>0</v>
      </c>
      <c r="D821">
        <f>B821-C821</f>
        <v>67631157</v>
      </c>
    </row>
    <row r="822" spans="1:4" x14ac:dyDescent="0.25">
      <c r="A822" s="17" t="s">
        <v>4457</v>
      </c>
      <c r="B822" s="17">
        <v>67523385</v>
      </c>
      <c r="C822" s="17">
        <v>0</v>
      </c>
      <c r="D822">
        <f>B822-C822</f>
        <v>67523385</v>
      </c>
    </row>
    <row r="823" spans="1:4" x14ac:dyDescent="0.25">
      <c r="A823" s="17" t="s">
        <v>1338</v>
      </c>
      <c r="B823" s="17">
        <v>67344392</v>
      </c>
      <c r="C823" s="17">
        <v>0</v>
      </c>
      <c r="D823">
        <f>B823-C823</f>
        <v>67344392</v>
      </c>
    </row>
    <row r="824" spans="1:4" x14ac:dyDescent="0.25">
      <c r="A824" s="17" t="s">
        <v>6309</v>
      </c>
      <c r="B824" s="17">
        <v>67325559</v>
      </c>
      <c r="C824" s="17">
        <v>0</v>
      </c>
      <c r="D824">
        <f>B824-C824</f>
        <v>67325559</v>
      </c>
    </row>
    <row r="825" spans="1:4" x14ac:dyDescent="0.25">
      <c r="A825" s="17" t="s">
        <v>1886</v>
      </c>
      <c r="B825" s="17">
        <v>67286731</v>
      </c>
      <c r="C825" s="17">
        <v>0</v>
      </c>
      <c r="D825">
        <f>B825-C825</f>
        <v>67286731</v>
      </c>
    </row>
    <row r="826" spans="1:4" x14ac:dyDescent="0.25">
      <c r="A826" s="17" t="s">
        <v>5290</v>
      </c>
      <c r="B826" s="17">
        <v>67266300</v>
      </c>
      <c r="C826" s="17">
        <v>0</v>
      </c>
      <c r="D826">
        <f>B826-C826</f>
        <v>67266300</v>
      </c>
    </row>
    <row r="827" spans="1:4" x14ac:dyDescent="0.25">
      <c r="A827" s="17" t="s">
        <v>3477</v>
      </c>
      <c r="B827" s="17">
        <v>67263182</v>
      </c>
      <c r="C827" s="17">
        <v>0</v>
      </c>
      <c r="D827">
        <f>B827-C827</f>
        <v>67263182</v>
      </c>
    </row>
    <row r="828" spans="1:4" x14ac:dyDescent="0.25">
      <c r="A828" s="17" t="s">
        <v>3540</v>
      </c>
      <c r="B828" s="17">
        <v>67253092</v>
      </c>
      <c r="C828" s="17">
        <v>0</v>
      </c>
      <c r="D828">
        <f>B828-C828</f>
        <v>67253092</v>
      </c>
    </row>
    <row r="829" spans="1:4" x14ac:dyDescent="0.25">
      <c r="A829" s="17" t="s">
        <v>985</v>
      </c>
      <c r="B829" s="17">
        <v>67155742</v>
      </c>
      <c r="C829" s="17">
        <v>0</v>
      </c>
      <c r="D829">
        <f>B829-C829</f>
        <v>67155742</v>
      </c>
    </row>
    <row r="830" spans="1:4" x14ac:dyDescent="0.25">
      <c r="A830" s="17" t="s">
        <v>3178</v>
      </c>
      <c r="B830" s="17">
        <v>67128202</v>
      </c>
      <c r="C830" s="17">
        <v>0</v>
      </c>
      <c r="D830">
        <f>B830-C830</f>
        <v>67128202</v>
      </c>
    </row>
    <row r="831" spans="1:4" x14ac:dyDescent="0.25">
      <c r="A831" s="17" t="s">
        <v>3684</v>
      </c>
      <c r="B831" s="17">
        <v>67061228</v>
      </c>
      <c r="C831" s="17">
        <v>0</v>
      </c>
      <c r="D831">
        <f>B831-C831</f>
        <v>67061228</v>
      </c>
    </row>
    <row r="832" spans="1:4" x14ac:dyDescent="0.25">
      <c r="A832" s="17" t="s">
        <v>5340</v>
      </c>
      <c r="B832" s="17">
        <v>66950483</v>
      </c>
      <c r="C832" s="17">
        <v>0</v>
      </c>
      <c r="D832">
        <f>B832-C832</f>
        <v>66950483</v>
      </c>
    </row>
    <row r="833" spans="1:4" x14ac:dyDescent="0.25">
      <c r="A833" s="17" t="s">
        <v>1531</v>
      </c>
      <c r="B833" s="17">
        <v>66941559</v>
      </c>
      <c r="C833" s="17">
        <v>0</v>
      </c>
      <c r="D833">
        <f>B833-C833</f>
        <v>66941559</v>
      </c>
    </row>
    <row r="834" spans="1:4" x14ac:dyDescent="0.25">
      <c r="A834" s="17" t="s">
        <v>1192</v>
      </c>
      <c r="B834" s="17">
        <v>66862068</v>
      </c>
      <c r="C834" s="17">
        <v>0</v>
      </c>
      <c r="D834">
        <f>B834-C834</f>
        <v>66862068</v>
      </c>
    </row>
    <row r="835" spans="1:4" x14ac:dyDescent="0.25">
      <c r="A835" s="17" t="s">
        <v>3896</v>
      </c>
      <c r="B835" s="17">
        <v>66808615</v>
      </c>
      <c r="C835" s="17">
        <v>0</v>
      </c>
      <c r="D835">
        <f>B835-C835</f>
        <v>66808615</v>
      </c>
    </row>
    <row r="836" spans="1:4" x14ac:dyDescent="0.25">
      <c r="A836" s="17" t="s">
        <v>3544</v>
      </c>
      <c r="B836" s="17">
        <v>66790248</v>
      </c>
      <c r="C836" s="17">
        <v>0</v>
      </c>
      <c r="D836">
        <f>B836-C836</f>
        <v>66790248</v>
      </c>
    </row>
    <row r="837" spans="1:4" x14ac:dyDescent="0.25">
      <c r="A837" s="17" t="s">
        <v>2565</v>
      </c>
      <c r="B837" s="17">
        <v>66734992</v>
      </c>
      <c r="C837" s="17">
        <v>0</v>
      </c>
      <c r="D837">
        <f>B837-C837</f>
        <v>66734992</v>
      </c>
    </row>
    <row r="838" spans="1:4" x14ac:dyDescent="0.25">
      <c r="A838" s="17" t="s">
        <v>3021</v>
      </c>
      <c r="B838" s="17">
        <v>66676062</v>
      </c>
      <c r="C838" s="17">
        <v>0</v>
      </c>
      <c r="D838">
        <f>B838-C838</f>
        <v>66676062</v>
      </c>
    </row>
    <row r="839" spans="1:4" x14ac:dyDescent="0.25">
      <c r="A839" s="17" t="s">
        <v>1961</v>
      </c>
      <c r="B839" s="17">
        <v>66636385</v>
      </c>
      <c r="C839" s="17">
        <v>0</v>
      </c>
      <c r="D839">
        <f>B839-C839</f>
        <v>66636385</v>
      </c>
    </row>
    <row r="840" spans="1:4" x14ac:dyDescent="0.25">
      <c r="A840" s="17" t="s">
        <v>4929</v>
      </c>
      <c r="B840" s="17">
        <v>66600000</v>
      </c>
      <c r="C840" s="17">
        <v>0</v>
      </c>
      <c r="D840">
        <f>B840-C840</f>
        <v>66600000</v>
      </c>
    </row>
    <row r="841" spans="1:4" x14ac:dyDescent="0.25">
      <c r="A841" s="17" t="s">
        <v>4909</v>
      </c>
      <c r="B841" s="17">
        <v>66528842</v>
      </c>
      <c r="C841" s="17">
        <v>0</v>
      </c>
      <c r="D841">
        <f>B841-C841</f>
        <v>66528842</v>
      </c>
    </row>
    <row r="842" spans="1:4" x14ac:dyDescent="0.25">
      <c r="A842" s="17" t="s">
        <v>5673</v>
      </c>
      <c r="B842" s="17">
        <v>66489425</v>
      </c>
      <c r="C842" s="17">
        <v>0</v>
      </c>
      <c r="D842">
        <f>B842-C842</f>
        <v>66489425</v>
      </c>
    </row>
    <row r="843" spans="1:4" x14ac:dyDescent="0.25">
      <c r="A843" s="17" t="s">
        <v>3399</v>
      </c>
      <c r="B843" s="17">
        <v>66488090</v>
      </c>
      <c r="C843" s="17">
        <v>0</v>
      </c>
      <c r="D843">
        <f>B843-C843</f>
        <v>66488090</v>
      </c>
    </row>
    <row r="844" spans="1:4" x14ac:dyDescent="0.25">
      <c r="A844" s="17" t="s">
        <v>4924</v>
      </c>
      <c r="B844" s="17">
        <v>66468315</v>
      </c>
      <c r="C844" s="17">
        <v>0</v>
      </c>
      <c r="D844">
        <f>B844-C844</f>
        <v>66468315</v>
      </c>
    </row>
    <row r="845" spans="1:4" x14ac:dyDescent="0.25">
      <c r="A845" s="17" t="s">
        <v>3907</v>
      </c>
      <c r="B845" s="17">
        <v>66466372</v>
      </c>
      <c r="C845" s="17">
        <v>0</v>
      </c>
      <c r="D845">
        <f>B845-C845</f>
        <v>66466372</v>
      </c>
    </row>
    <row r="846" spans="1:4" x14ac:dyDescent="0.25">
      <c r="A846" s="17" t="s">
        <v>1909</v>
      </c>
      <c r="B846" s="17">
        <v>66462600</v>
      </c>
      <c r="C846" s="17">
        <v>0</v>
      </c>
      <c r="D846">
        <f>B846-C846</f>
        <v>66462600</v>
      </c>
    </row>
    <row r="847" spans="1:4" x14ac:dyDescent="0.25">
      <c r="A847" s="17" t="s">
        <v>2904</v>
      </c>
      <c r="B847" s="17">
        <v>66365290</v>
      </c>
      <c r="C847" s="17">
        <v>0</v>
      </c>
      <c r="D847">
        <f>B847-C847</f>
        <v>66365290</v>
      </c>
    </row>
    <row r="848" spans="1:4" x14ac:dyDescent="0.25">
      <c r="A848" s="17" t="s">
        <v>4921</v>
      </c>
      <c r="B848" s="17">
        <v>66359959</v>
      </c>
      <c r="C848" s="17">
        <v>0</v>
      </c>
      <c r="D848">
        <f>B848-C848</f>
        <v>66359959</v>
      </c>
    </row>
    <row r="849" spans="1:4" x14ac:dyDescent="0.25">
      <c r="A849" s="17" t="s">
        <v>2151</v>
      </c>
      <c r="B849" s="17">
        <v>66257002</v>
      </c>
      <c r="C849" s="17">
        <v>0</v>
      </c>
      <c r="D849">
        <f>B849-C849</f>
        <v>66257002</v>
      </c>
    </row>
    <row r="850" spans="1:4" x14ac:dyDescent="0.25">
      <c r="A850" s="17" t="s">
        <v>2907</v>
      </c>
      <c r="B850" s="17">
        <v>66207920</v>
      </c>
      <c r="C850" s="17">
        <v>0</v>
      </c>
      <c r="D850">
        <f>B850-C850</f>
        <v>66207920</v>
      </c>
    </row>
    <row r="851" spans="1:4" x14ac:dyDescent="0.25">
      <c r="A851" s="17" t="s">
        <v>102</v>
      </c>
      <c r="B851" s="17">
        <v>291021565</v>
      </c>
      <c r="C851" s="17">
        <v>225000000</v>
      </c>
      <c r="D851">
        <f>B851-C851</f>
        <v>66021565</v>
      </c>
    </row>
    <row r="852" spans="1:4" x14ac:dyDescent="0.25">
      <c r="A852" s="17" t="s">
        <v>7755</v>
      </c>
      <c r="B852" s="17">
        <v>66009973</v>
      </c>
      <c r="C852" s="17">
        <v>0</v>
      </c>
      <c r="D852">
        <f>B852-C852</f>
        <v>66009973</v>
      </c>
    </row>
    <row r="853" spans="1:4" x14ac:dyDescent="0.25">
      <c r="A853" s="17" t="s">
        <v>1044</v>
      </c>
      <c r="B853" s="17">
        <v>66002193</v>
      </c>
      <c r="C853" s="17">
        <v>0</v>
      </c>
      <c r="D853">
        <f>B853-C853</f>
        <v>66002193</v>
      </c>
    </row>
    <row r="854" spans="1:4" x14ac:dyDescent="0.25">
      <c r="A854" s="17" t="s">
        <v>3190</v>
      </c>
      <c r="B854" s="17">
        <v>66002004</v>
      </c>
      <c r="C854" s="17">
        <v>0</v>
      </c>
      <c r="D854">
        <f>B854-C854</f>
        <v>66002004</v>
      </c>
    </row>
    <row r="855" spans="1:4" x14ac:dyDescent="0.25">
      <c r="A855" s="17" t="s">
        <v>1757</v>
      </c>
      <c r="B855" s="17">
        <v>65948711</v>
      </c>
      <c r="C855" s="17">
        <v>0</v>
      </c>
      <c r="D855">
        <f>B855-C855</f>
        <v>65948711</v>
      </c>
    </row>
    <row r="856" spans="1:4" x14ac:dyDescent="0.25">
      <c r="A856" s="17" t="s">
        <v>6034</v>
      </c>
      <c r="B856" s="17">
        <v>65807024</v>
      </c>
      <c r="C856" s="17">
        <v>0</v>
      </c>
      <c r="D856">
        <f>B856-C856</f>
        <v>65807024</v>
      </c>
    </row>
    <row r="857" spans="1:4" x14ac:dyDescent="0.25">
      <c r="A857" s="17" t="s">
        <v>5499</v>
      </c>
      <c r="B857" s="17">
        <v>65703412</v>
      </c>
      <c r="C857" s="17">
        <v>0</v>
      </c>
      <c r="D857">
        <f>B857-C857</f>
        <v>65703412</v>
      </c>
    </row>
    <row r="858" spans="1:4" x14ac:dyDescent="0.25">
      <c r="A858" s="17" t="s">
        <v>1452</v>
      </c>
      <c r="B858" s="17">
        <v>65653758</v>
      </c>
      <c r="C858" s="17">
        <v>0</v>
      </c>
      <c r="D858">
        <f>B858-C858</f>
        <v>65653758</v>
      </c>
    </row>
    <row r="859" spans="1:4" x14ac:dyDescent="0.25">
      <c r="A859" s="17" t="s">
        <v>6326</v>
      </c>
      <c r="B859" s="17">
        <v>65623128</v>
      </c>
      <c r="C859" s="17">
        <v>0</v>
      </c>
      <c r="D859">
        <f>B859-C859</f>
        <v>65623128</v>
      </c>
    </row>
    <row r="860" spans="1:4" x14ac:dyDescent="0.25">
      <c r="A860" s="17" t="s">
        <v>3549</v>
      </c>
      <c r="B860" s="17">
        <v>65557989</v>
      </c>
      <c r="C860" s="17">
        <v>0</v>
      </c>
      <c r="D860">
        <f>B860-C860</f>
        <v>65557989</v>
      </c>
    </row>
    <row r="861" spans="1:4" x14ac:dyDescent="0.25">
      <c r="A861" s="17" t="s">
        <v>6887</v>
      </c>
      <c r="B861" s="17">
        <v>65535067</v>
      </c>
      <c r="C861" s="17">
        <v>0</v>
      </c>
      <c r="D861">
        <f>B861-C861</f>
        <v>65535067</v>
      </c>
    </row>
    <row r="862" spans="1:4" x14ac:dyDescent="0.25">
      <c r="A862" s="17" t="s">
        <v>8136</v>
      </c>
      <c r="B862" s="17">
        <v>65500000</v>
      </c>
      <c r="C862" s="17">
        <v>0</v>
      </c>
      <c r="D862">
        <f>B862-C862</f>
        <v>65500000</v>
      </c>
    </row>
    <row r="863" spans="1:4" x14ac:dyDescent="0.25">
      <c r="A863" s="17" t="s">
        <v>1136</v>
      </c>
      <c r="B863" s="17">
        <v>65452312</v>
      </c>
      <c r="C863" s="17">
        <v>0</v>
      </c>
      <c r="D863">
        <f>B863-C863</f>
        <v>65452312</v>
      </c>
    </row>
    <row r="864" spans="1:4" x14ac:dyDescent="0.25">
      <c r="A864" s="17" t="s">
        <v>8144</v>
      </c>
      <c r="B864" s="17">
        <v>65269010</v>
      </c>
      <c r="C864" s="17">
        <v>0</v>
      </c>
      <c r="D864">
        <f>B864-C864</f>
        <v>65269010</v>
      </c>
    </row>
    <row r="865" spans="1:4" x14ac:dyDescent="0.25">
      <c r="A865" s="17" t="s">
        <v>5976</v>
      </c>
      <c r="B865" s="17">
        <v>65182182</v>
      </c>
      <c r="C865" s="17">
        <v>0</v>
      </c>
      <c r="D865">
        <f>B865-C865</f>
        <v>65182182</v>
      </c>
    </row>
    <row r="866" spans="1:4" x14ac:dyDescent="0.25">
      <c r="A866" s="17" t="s">
        <v>10355</v>
      </c>
      <c r="B866" s="17">
        <v>65069140</v>
      </c>
      <c r="C866" s="17">
        <v>0</v>
      </c>
      <c r="D866">
        <f>B866-C866</f>
        <v>65069140</v>
      </c>
    </row>
    <row r="867" spans="1:4" x14ac:dyDescent="0.25">
      <c r="A867" s="17" t="s">
        <v>2155</v>
      </c>
      <c r="B867" s="17">
        <v>65012000</v>
      </c>
      <c r="C867" s="17">
        <v>0</v>
      </c>
      <c r="D867">
        <f>B867-C867</f>
        <v>65012000</v>
      </c>
    </row>
    <row r="868" spans="1:4" x14ac:dyDescent="0.25">
      <c r="A868" s="17" t="s">
        <v>4915</v>
      </c>
      <c r="B868" s="17">
        <v>65010106</v>
      </c>
      <c r="C868" s="17">
        <v>0</v>
      </c>
      <c r="D868">
        <f>B868-C868</f>
        <v>65010106</v>
      </c>
    </row>
    <row r="869" spans="1:4" x14ac:dyDescent="0.25">
      <c r="A869" s="17" t="s">
        <v>695</v>
      </c>
      <c r="B869" s="17">
        <v>65007045</v>
      </c>
      <c r="C869" s="17">
        <v>0</v>
      </c>
      <c r="D869">
        <f>B869-C869</f>
        <v>65007045</v>
      </c>
    </row>
    <row r="870" spans="1:4" x14ac:dyDescent="0.25">
      <c r="A870" s="17" t="s">
        <v>2456</v>
      </c>
      <c r="B870" s="17">
        <v>65000000</v>
      </c>
      <c r="C870" s="17">
        <v>0</v>
      </c>
      <c r="D870">
        <f>B870-C870</f>
        <v>65000000</v>
      </c>
    </row>
    <row r="871" spans="1:4" x14ac:dyDescent="0.25">
      <c r="A871" s="17" t="s">
        <v>7155</v>
      </c>
      <c r="B871" s="17">
        <v>64998368</v>
      </c>
      <c r="C871" s="17">
        <v>0</v>
      </c>
      <c r="D871">
        <f>B871-C871</f>
        <v>64998368</v>
      </c>
    </row>
    <row r="872" spans="1:4" x14ac:dyDescent="0.25">
      <c r="A872" s="17" t="s">
        <v>6895</v>
      </c>
      <c r="B872" s="17">
        <v>64955956</v>
      </c>
      <c r="C872" s="17">
        <v>0</v>
      </c>
      <c r="D872">
        <f>B872-C872</f>
        <v>64955956</v>
      </c>
    </row>
    <row r="873" spans="1:4" x14ac:dyDescent="0.25">
      <c r="A873" s="17" t="s">
        <v>1588</v>
      </c>
      <c r="B873" s="17">
        <v>64933670</v>
      </c>
      <c r="C873" s="17">
        <v>0</v>
      </c>
      <c r="D873">
        <f>B873-C873</f>
        <v>64933670</v>
      </c>
    </row>
    <row r="874" spans="1:4" x14ac:dyDescent="0.25">
      <c r="A874" s="17" t="s">
        <v>916</v>
      </c>
      <c r="B874" s="17">
        <v>64736114</v>
      </c>
      <c r="C874" s="17">
        <v>0</v>
      </c>
      <c r="D874">
        <f>B874-C874</f>
        <v>64736114</v>
      </c>
    </row>
    <row r="875" spans="1:4" x14ac:dyDescent="0.25">
      <c r="A875" s="17" t="s">
        <v>1454</v>
      </c>
      <c r="B875" s="17">
        <v>64685359</v>
      </c>
      <c r="C875" s="17">
        <v>0</v>
      </c>
      <c r="D875">
        <f>B875-C875</f>
        <v>64685359</v>
      </c>
    </row>
    <row r="876" spans="1:4" x14ac:dyDescent="0.25">
      <c r="A876" s="17" t="s">
        <v>4426</v>
      </c>
      <c r="B876" s="17">
        <v>64604977</v>
      </c>
      <c r="C876" s="17">
        <v>0</v>
      </c>
      <c r="D876">
        <f>B876-C876</f>
        <v>64604977</v>
      </c>
    </row>
    <row r="877" spans="1:4" x14ac:dyDescent="0.25">
      <c r="A877" s="17" t="s">
        <v>8152</v>
      </c>
      <c r="B877" s="17">
        <v>64572496</v>
      </c>
      <c r="C877" s="17">
        <v>0</v>
      </c>
      <c r="D877">
        <f>B877-C877</f>
        <v>64572496</v>
      </c>
    </row>
    <row r="878" spans="1:4" x14ac:dyDescent="0.25">
      <c r="A878" s="17" t="s">
        <v>2571</v>
      </c>
      <c r="B878" s="17">
        <v>64505912</v>
      </c>
      <c r="C878" s="17">
        <v>0</v>
      </c>
      <c r="D878">
        <f>B878-C878</f>
        <v>64505912</v>
      </c>
    </row>
    <row r="879" spans="1:4" x14ac:dyDescent="0.25">
      <c r="A879" s="17" t="s">
        <v>11045</v>
      </c>
      <c r="B879" s="17">
        <v>64423650</v>
      </c>
      <c r="C879" s="17">
        <v>0</v>
      </c>
      <c r="D879">
        <f>B879-C879</f>
        <v>64423650</v>
      </c>
    </row>
    <row r="880" spans="1:4" x14ac:dyDescent="0.25">
      <c r="A880" s="17" t="s">
        <v>5296</v>
      </c>
      <c r="B880" s="17">
        <v>64371181</v>
      </c>
      <c r="C880" s="17">
        <v>0</v>
      </c>
      <c r="D880">
        <f>B880-C880</f>
        <v>64371181</v>
      </c>
    </row>
    <row r="881" spans="1:4" x14ac:dyDescent="0.25">
      <c r="A881" s="17" t="s">
        <v>676</v>
      </c>
      <c r="B881" s="17">
        <v>209364921</v>
      </c>
      <c r="C881" s="17">
        <v>145000000</v>
      </c>
      <c r="D881">
        <f>B881-C881</f>
        <v>64364921</v>
      </c>
    </row>
    <row r="882" spans="1:4" x14ac:dyDescent="0.25">
      <c r="A882" s="17" t="s">
        <v>10083</v>
      </c>
      <c r="B882" s="17">
        <v>64267897</v>
      </c>
      <c r="C882" s="17">
        <v>0</v>
      </c>
      <c r="D882">
        <f>B882-C882</f>
        <v>64267897</v>
      </c>
    </row>
    <row r="883" spans="1:4" x14ac:dyDescent="0.25">
      <c r="A883" s="17" t="s">
        <v>6860</v>
      </c>
      <c r="B883" s="17">
        <v>64255243</v>
      </c>
      <c r="C883" s="17">
        <v>0</v>
      </c>
      <c r="D883">
        <f>B883-C883</f>
        <v>64255243</v>
      </c>
    </row>
    <row r="884" spans="1:4" x14ac:dyDescent="0.25">
      <c r="A884" s="17" t="s">
        <v>4953</v>
      </c>
      <c r="B884" s="17">
        <v>64238770</v>
      </c>
      <c r="C884" s="17">
        <v>0</v>
      </c>
      <c r="D884">
        <f>B884-C884</f>
        <v>64238770</v>
      </c>
    </row>
    <row r="885" spans="1:4" x14ac:dyDescent="0.25">
      <c r="A885" s="17" t="s">
        <v>4926</v>
      </c>
      <c r="B885" s="17">
        <v>64172251</v>
      </c>
      <c r="C885" s="17">
        <v>0</v>
      </c>
      <c r="D885">
        <f>B885-C885</f>
        <v>64172251</v>
      </c>
    </row>
    <row r="886" spans="1:4" x14ac:dyDescent="0.25">
      <c r="A886" s="17" t="s">
        <v>3899</v>
      </c>
      <c r="B886" s="17">
        <v>64149837</v>
      </c>
      <c r="C886" s="17">
        <v>0</v>
      </c>
      <c r="D886">
        <f>B886-C886</f>
        <v>64149837</v>
      </c>
    </row>
    <row r="887" spans="1:4" x14ac:dyDescent="0.25">
      <c r="A887" s="17" t="s">
        <v>7422</v>
      </c>
      <c r="B887" s="17">
        <v>64001297</v>
      </c>
      <c r="C887" s="17">
        <v>0</v>
      </c>
      <c r="D887">
        <f>B887-C887</f>
        <v>64001297</v>
      </c>
    </row>
    <row r="888" spans="1:4" x14ac:dyDescent="0.25">
      <c r="A888" s="17" t="s">
        <v>4428</v>
      </c>
      <c r="B888" s="17">
        <v>63939454</v>
      </c>
      <c r="C888" s="17">
        <v>0</v>
      </c>
      <c r="D888">
        <f>B888-C888</f>
        <v>63939454</v>
      </c>
    </row>
    <row r="889" spans="1:4" x14ac:dyDescent="0.25">
      <c r="A889" s="17" t="s">
        <v>5310</v>
      </c>
      <c r="B889" s="17">
        <v>63910583</v>
      </c>
      <c r="C889" s="17">
        <v>0</v>
      </c>
      <c r="D889">
        <f>B889-C889</f>
        <v>63910583</v>
      </c>
    </row>
    <row r="890" spans="1:4" x14ac:dyDescent="0.25">
      <c r="A890" s="17" t="s">
        <v>4429</v>
      </c>
      <c r="B890" s="17">
        <v>63826569</v>
      </c>
      <c r="C890" s="17">
        <v>0</v>
      </c>
      <c r="D890">
        <f>B890-C890</f>
        <v>63826569</v>
      </c>
    </row>
    <row r="891" spans="1:4" x14ac:dyDescent="0.25">
      <c r="A891" s="17" t="s">
        <v>2350</v>
      </c>
      <c r="B891" s="17">
        <v>63695760</v>
      </c>
      <c r="C891" s="17">
        <v>0</v>
      </c>
      <c r="D891">
        <f>B891-C891</f>
        <v>63695760</v>
      </c>
    </row>
    <row r="892" spans="1:4" x14ac:dyDescent="0.25">
      <c r="A892" s="17" t="s">
        <v>9002</v>
      </c>
      <c r="B892" s="17">
        <v>63600000</v>
      </c>
      <c r="C892" s="17">
        <v>0</v>
      </c>
      <c r="D892">
        <f>B892-C892</f>
        <v>63600000</v>
      </c>
    </row>
    <row r="893" spans="1:4" x14ac:dyDescent="0.25">
      <c r="A893" s="17" t="s">
        <v>1291</v>
      </c>
      <c r="B893" s="17">
        <v>63540020</v>
      </c>
      <c r="C893" s="17">
        <v>0</v>
      </c>
      <c r="D893">
        <f>B893-C893</f>
        <v>63540020</v>
      </c>
    </row>
    <row r="894" spans="1:4" x14ac:dyDescent="0.25">
      <c r="A894" s="17" t="s">
        <v>4930</v>
      </c>
      <c r="B894" s="17">
        <v>63536011</v>
      </c>
      <c r="C894" s="17">
        <v>0</v>
      </c>
      <c r="D894">
        <f>B894-C894</f>
        <v>63536011</v>
      </c>
    </row>
    <row r="895" spans="1:4" x14ac:dyDescent="0.25">
      <c r="A895" s="17" t="s">
        <v>4205</v>
      </c>
      <c r="B895" s="17">
        <v>63411478</v>
      </c>
      <c r="C895" s="17">
        <v>0</v>
      </c>
      <c r="D895">
        <f>B895-C895</f>
        <v>63411478</v>
      </c>
    </row>
    <row r="896" spans="1:4" x14ac:dyDescent="0.25">
      <c r="A896" s="17" t="s">
        <v>2909</v>
      </c>
      <c r="B896" s="17">
        <v>63408614</v>
      </c>
      <c r="C896" s="17">
        <v>0</v>
      </c>
      <c r="D896">
        <f>B896-C896</f>
        <v>63408614</v>
      </c>
    </row>
    <row r="897" spans="1:4" x14ac:dyDescent="0.25">
      <c r="A897" s="17" t="s">
        <v>8559</v>
      </c>
      <c r="B897" s="17">
        <v>63319509</v>
      </c>
      <c r="C897" s="17">
        <v>0</v>
      </c>
      <c r="D897">
        <f>B897-C897</f>
        <v>63319509</v>
      </c>
    </row>
    <row r="898" spans="1:4" x14ac:dyDescent="0.25">
      <c r="A898" s="17" t="s">
        <v>8560</v>
      </c>
      <c r="B898" s="17">
        <v>63270259</v>
      </c>
      <c r="C898" s="17">
        <v>0</v>
      </c>
      <c r="D898">
        <f>B898-C898</f>
        <v>63270259</v>
      </c>
    </row>
    <row r="899" spans="1:4" x14ac:dyDescent="0.25">
      <c r="A899" s="17" t="s">
        <v>8562</v>
      </c>
      <c r="B899" s="17">
        <v>63231524</v>
      </c>
      <c r="C899" s="17">
        <v>0</v>
      </c>
      <c r="D899">
        <f>B899-C899</f>
        <v>63231524</v>
      </c>
    </row>
    <row r="900" spans="1:4" x14ac:dyDescent="0.25">
      <c r="A900" s="17" t="s">
        <v>1536</v>
      </c>
      <c r="B900" s="17">
        <v>63224849</v>
      </c>
      <c r="C900" s="17">
        <v>0</v>
      </c>
      <c r="D900">
        <f>B900-C900</f>
        <v>63224849</v>
      </c>
    </row>
    <row r="901" spans="1:4" x14ac:dyDescent="0.25">
      <c r="A901" s="17" t="s">
        <v>8148</v>
      </c>
      <c r="B901" s="17">
        <v>63071133</v>
      </c>
      <c r="C901" s="17">
        <v>0</v>
      </c>
      <c r="D901">
        <f>B901-C901</f>
        <v>63071133</v>
      </c>
    </row>
    <row r="902" spans="1:4" x14ac:dyDescent="0.25">
      <c r="A902" s="17" t="s">
        <v>5259</v>
      </c>
      <c r="B902" s="17">
        <v>63034755</v>
      </c>
      <c r="C902" s="17">
        <v>0</v>
      </c>
      <c r="D902">
        <f>B902-C902</f>
        <v>63034755</v>
      </c>
    </row>
    <row r="903" spans="1:4" x14ac:dyDescent="0.25">
      <c r="A903" s="17" t="s">
        <v>6313</v>
      </c>
      <c r="B903" s="17">
        <v>62933793</v>
      </c>
      <c r="C903" s="17">
        <v>0</v>
      </c>
      <c r="D903">
        <f>B903-C903</f>
        <v>62933793</v>
      </c>
    </row>
    <row r="904" spans="1:4" x14ac:dyDescent="0.25">
      <c r="A904" s="17" t="s">
        <v>4932</v>
      </c>
      <c r="B904" s="17">
        <v>62877175</v>
      </c>
      <c r="C904" s="17">
        <v>0</v>
      </c>
      <c r="D904">
        <f>B904-C904</f>
        <v>62877175</v>
      </c>
    </row>
    <row r="905" spans="1:4" x14ac:dyDescent="0.25">
      <c r="A905" s="17" t="s">
        <v>4845</v>
      </c>
      <c r="B905" s="17">
        <v>62700000</v>
      </c>
      <c r="C905" s="17">
        <v>0</v>
      </c>
      <c r="D905">
        <f>B905-C905</f>
        <v>62700000</v>
      </c>
    </row>
    <row r="906" spans="1:4" x14ac:dyDescent="0.25">
      <c r="A906" s="17" t="s">
        <v>2070</v>
      </c>
      <c r="B906" s="17">
        <v>62647540</v>
      </c>
      <c r="C906" s="17">
        <v>0</v>
      </c>
      <c r="D906">
        <f>B906-C906</f>
        <v>62647540</v>
      </c>
    </row>
    <row r="907" spans="1:4" x14ac:dyDescent="0.25">
      <c r="A907" s="17" t="s">
        <v>3044</v>
      </c>
      <c r="B907" s="17">
        <v>62563543</v>
      </c>
      <c r="C907" s="17">
        <v>0</v>
      </c>
      <c r="D907">
        <f>B907-C907</f>
        <v>62563543</v>
      </c>
    </row>
    <row r="908" spans="1:4" x14ac:dyDescent="0.25">
      <c r="A908" s="17" t="s">
        <v>10593</v>
      </c>
      <c r="B908" s="17">
        <v>62549000</v>
      </c>
      <c r="C908" s="17">
        <v>0</v>
      </c>
      <c r="D908">
        <f>B908-C908</f>
        <v>62549000</v>
      </c>
    </row>
    <row r="909" spans="1:4" x14ac:dyDescent="0.25">
      <c r="A909" s="17" t="s">
        <v>1567</v>
      </c>
      <c r="B909" s="17">
        <v>62494975</v>
      </c>
      <c r="C909" s="17">
        <v>0</v>
      </c>
      <c r="D909">
        <f>B909-C909</f>
        <v>62494975</v>
      </c>
    </row>
    <row r="910" spans="1:4" x14ac:dyDescent="0.25">
      <c r="A910" s="17" t="s">
        <v>3107</v>
      </c>
      <c r="B910" s="17">
        <v>62453315</v>
      </c>
      <c r="C910" s="17">
        <v>0</v>
      </c>
      <c r="D910">
        <f>B910-C910</f>
        <v>62453315</v>
      </c>
    </row>
    <row r="911" spans="1:4" x14ac:dyDescent="0.25">
      <c r="A911" s="17" t="s">
        <v>2616</v>
      </c>
      <c r="B911" s="17">
        <v>62401264</v>
      </c>
      <c r="C911" s="17">
        <v>0</v>
      </c>
      <c r="D911">
        <f>B911-C911</f>
        <v>62401264</v>
      </c>
    </row>
    <row r="912" spans="1:4" x14ac:dyDescent="0.25">
      <c r="A912" s="17" t="s">
        <v>2196</v>
      </c>
      <c r="B912" s="17">
        <v>62321039</v>
      </c>
      <c r="C912" s="17">
        <v>0</v>
      </c>
      <c r="D912">
        <f>B912-C912</f>
        <v>62321039</v>
      </c>
    </row>
    <row r="913" spans="1:4" x14ac:dyDescent="0.25">
      <c r="A913" s="17" t="s">
        <v>3701</v>
      </c>
      <c r="B913" s="17">
        <v>62318875</v>
      </c>
      <c r="C913" s="17">
        <v>0</v>
      </c>
      <c r="D913">
        <f>B913-C913</f>
        <v>62318875</v>
      </c>
    </row>
    <row r="914" spans="1:4" x14ac:dyDescent="0.25">
      <c r="A914" s="17" t="s">
        <v>5312</v>
      </c>
      <c r="B914" s="17">
        <v>62300000</v>
      </c>
      <c r="C914" s="17">
        <v>0</v>
      </c>
      <c r="D914">
        <f>B914-C914</f>
        <v>62300000</v>
      </c>
    </row>
    <row r="915" spans="1:4" x14ac:dyDescent="0.25">
      <c r="A915" s="17" t="s">
        <v>7931</v>
      </c>
      <c r="B915" s="17">
        <v>61693523</v>
      </c>
      <c r="C915" s="17">
        <v>0</v>
      </c>
      <c r="D915">
        <f>B915-C915</f>
        <v>61693523</v>
      </c>
    </row>
    <row r="916" spans="1:4" x14ac:dyDescent="0.25">
      <c r="A916" s="17" t="s">
        <v>1059</v>
      </c>
      <c r="B916" s="17">
        <v>61656849</v>
      </c>
      <c r="C916" s="17">
        <v>0</v>
      </c>
      <c r="D916">
        <f>B916-C916</f>
        <v>61656849</v>
      </c>
    </row>
    <row r="917" spans="1:4" x14ac:dyDescent="0.25">
      <c r="A917" s="17" t="s">
        <v>1488</v>
      </c>
      <c r="B917" s="17">
        <v>61644321</v>
      </c>
      <c r="C917" s="17">
        <v>0</v>
      </c>
      <c r="D917">
        <f>B917-C917</f>
        <v>61644321</v>
      </c>
    </row>
    <row r="918" spans="1:4" x14ac:dyDescent="0.25">
      <c r="A918" s="17" t="s">
        <v>665</v>
      </c>
      <c r="B918" s="17">
        <v>201573391</v>
      </c>
      <c r="C918" s="17">
        <v>140000000</v>
      </c>
      <c r="D918">
        <f>B918-C918</f>
        <v>61573391</v>
      </c>
    </row>
    <row r="919" spans="1:4" x14ac:dyDescent="0.25">
      <c r="A919" s="17" t="s">
        <v>5502</v>
      </c>
      <c r="B919" s="17">
        <v>61490000</v>
      </c>
      <c r="C919" s="17">
        <v>0</v>
      </c>
      <c r="D919">
        <f>B919-C919</f>
        <v>61490000</v>
      </c>
    </row>
    <row r="920" spans="1:4" x14ac:dyDescent="0.25">
      <c r="A920" s="17" t="s">
        <v>391</v>
      </c>
      <c r="B920" s="17">
        <v>241407328</v>
      </c>
      <c r="C920" s="17">
        <v>180000000</v>
      </c>
      <c r="D920">
        <f>B920-C920</f>
        <v>61407328</v>
      </c>
    </row>
    <row r="921" spans="1:4" x14ac:dyDescent="0.25">
      <c r="A921" s="17" t="s">
        <v>7427</v>
      </c>
      <c r="B921" s="17">
        <v>61400000</v>
      </c>
      <c r="C921" s="17">
        <v>0</v>
      </c>
      <c r="D921">
        <f>B921-C921</f>
        <v>61400000</v>
      </c>
    </row>
    <row r="922" spans="1:4" x14ac:dyDescent="0.25">
      <c r="A922" s="17" t="s">
        <v>7789</v>
      </c>
      <c r="B922" s="17">
        <v>61356221</v>
      </c>
      <c r="C922" s="17">
        <v>0</v>
      </c>
      <c r="D922">
        <f>B922-C922</f>
        <v>61356221</v>
      </c>
    </row>
    <row r="923" spans="1:4" x14ac:dyDescent="0.25">
      <c r="A923" s="17" t="s">
        <v>1458</v>
      </c>
      <c r="B923" s="17">
        <v>61355436</v>
      </c>
      <c r="C923" s="17">
        <v>0</v>
      </c>
      <c r="D923">
        <f>B923-C923</f>
        <v>61355436</v>
      </c>
    </row>
    <row r="924" spans="1:4" x14ac:dyDescent="0.25">
      <c r="A924" s="17" t="s">
        <v>4438</v>
      </c>
      <c r="B924" s="17">
        <v>61280963</v>
      </c>
      <c r="C924" s="17">
        <v>0</v>
      </c>
      <c r="D924">
        <f>B924-C924</f>
        <v>61280963</v>
      </c>
    </row>
    <row r="925" spans="1:4" x14ac:dyDescent="0.25">
      <c r="A925" s="17" t="s">
        <v>2575</v>
      </c>
      <c r="B925" s="17">
        <v>61112916</v>
      </c>
      <c r="C925" s="17">
        <v>0</v>
      </c>
      <c r="D925">
        <f>B925-C925</f>
        <v>61112916</v>
      </c>
    </row>
    <row r="926" spans="1:4" x14ac:dyDescent="0.25">
      <c r="A926" s="17" t="s">
        <v>3929</v>
      </c>
      <c r="B926" s="17">
        <v>61094903</v>
      </c>
      <c r="C926" s="17">
        <v>0</v>
      </c>
      <c r="D926">
        <f>B926-C926</f>
        <v>61094903</v>
      </c>
    </row>
    <row r="927" spans="1:4" x14ac:dyDescent="0.25">
      <c r="A927" s="17" t="s">
        <v>3929</v>
      </c>
      <c r="B927" s="17">
        <v>61094903</v>
      </c>
      <c r="C927" s="17">
        <v>0</v>
      </c>
      <c r="D927">
        <f>B927-C927</f>
        <v>61094903</v>
      </c>
    </row>
    <row r="928" spans="1:4" x14ac:dyDescent="0.25">
      <c r="A928" s="17" t="s">
        <v>2824</v>
      </c>
      <c r="B928" s="17">
        <v>60984028</v>
      </c>
      <c r="C928" s="17">
        <v>0</v>
      </c>
      <c r="D928">
        <f>B928-C928</f>
        <v>60984028</v>
      </c>
    </row>
    <row r="929" spans="1:4" x14ac:dyDescent="0.25">
      <c r="A929" s="17" t="s">
        <v>3526</v>
      </c>
      <c r="B929" s="17">
        <v>60962878</v>
      </c>
      <c r="C929" s="17">
        <v>0</v>
      </c>
      <c r="D929">
        <f>B929-C929</f>
        <v>60962878</v>
      </c>
    </row>
    <row r="930" spans="1:4" x14ac:dyDescent="0.25">
      <c r="A930" s="17" t="s">
        <v>3917</v>
      </c>
      <c r="B930" s="17">
        <v>60923325</v>
      </c>
      <c r="C930" s="17">
        <v>0</v>
      </c>
      <c r="D930">
        <f>B930-C930</f>
        <v>60923325</v>
      </c>
    </row>
    <row r="931" spans="1:4" x14ac:dyDescent="0.25">
      <c r="A931" s="17" t="s">
        <v>1464</v>
      </c>
      <c r="B931" s="17">
        <v>60874615</v>
      </c>
      <c r="C931" s="17">
        <v>0</v>
      </c>
      <c r="D931">
        <f>B931-C931</f>
        <v>60874615</v>
      </c>
    </row>
    <row r="932" spans="1:4" x14ac:dyDescent="0.25">
      <c r="A932" s="17" t="s">
        <v>3553</v>
      </c>
      <c r="B932" s="17">
        <v>60786269</v>
      </c>
      <c r="C932" s="17">
        <v>0</v>
      </c>
      <c r="D932">
        <f>B932-C932</f>
        <v>60786269</v>
      </c>
    </row>
    <row r="933" spans="1:4" x14ac:dyDescent="0.25">
      <c r="A933" s="17" t="s">
        <v>3411</v>
      </c>
      <c r="B933" s="17">
        <v>60652036</v>
      </c>
      <c r="C933" s="17">
        <v>0</v>
      </c>
      <c r="D933">
        <f>B933-C933</f>
        <v>60652036</v>
      </c>
    </row>
    <row r="934" spans="1:4" x14ac:dyDescent="0.25">
      <c r="A934" s="17" t="s">
        <v>2580</v>
      </c>
      <c r="B934" s="17">
        <v>60573641</v>
      </c>
      <c r="C934" s="17">
        <v>0</v>
      </c>
      <c r="D934">
        <f>B934-C934</f>
        <v>60573641</v>
      </c>
    </row>
    <row r="935" spans="1:4" x14ac:dyDescent="0.25">
      <c r="A935" s="17" t="s">
        <v>1769</v>
      </c>
      <c r="B935" s="17">
        <v>60507228</v>
      </c>
      <c r="C935" s="17">
        <v>0</v>
      </c>
      <c r="D935">
        <f>B935-C935</f>
        <v>60507228</v>
      </c>
    </row>
    <row r="936" spans="1:4" x14ac:dyDescent="0.25">
      <c r="A936" s="17" t="s">
        <v>5420</v>
      </c>
      <c r="B936" s="17">
        <v>60491560</v>
      </c>
      <c r="C936" s="17">
        <v>0</v>
      </c>
      <c r="D936">
        <f>B936-C936</f>
        <v>60491560</v>
      </c>
    </row>
    <row r="937" spans="1:4" x14ac:dyDescent="0.25">
      <c r="A937" s="17" t="s">
        <v>3184</v>
      </c>
      <c r="B937" s="17">
        <v>60470220</v>
      </c>
      <c r="C937" s="17">
        <v>0</v>
      </c>
      <c r="D937">
        <f>B937-C937</f>
        <v>60470220</v>
      </c>
    </row>
    <row r="938" spans="1:4" x14ac:dyDescent="0.25">
      <c r="A938" s="17" t="s">
        <v>5647</v>
      </c>
      <c r="B938" s="17">
        <v>60443237</v>
      </c>
      <c r="C938" s="17">
        <v>0</v>
      </c>
      <c r="D938">
        <f>B938-C938</f>
        <v>60443237</v>
      </c>
    </row>
    <row r="939" spans="1:4" x14ac:dyDescent="0.25">
      <c r="A939" s="17" t="s">
        <v>5299</v>
      </c>
      <c r="B939" s="17">
        <v>60400856</v>
      </c>
      <c r="C939" s="17">
        <v>0</v>
      </c>
      <c r="D939">
        <f>B939-C939</f>
        <v>60400856</v>
      </c>
    </row>
    <row r="940" spans="1:4" x14ac:dyDescent="0.25">
      <c r="A940" s="17" t="s">
        <v>4318</v>
      </c>
      <c r="B940" s="17">
        <v>60338891</v>
      </c>
      <c r="C940" s="17">
        <v>0</v>
      </c>
      <c r="D940">
        <f>B940-C940</f>
        <v>60338891</v>
      </c>
    </row>
    <row r="941" spans="1:4" x14ac:dyDescent="0.25">
      <c r="A941" s="17" t="s">
        <v>4762</v>
      </c>
      <c r="B941" s="17">
        <v>60328558</v>
      </c>
      <c r="C941" s="17">
        <v>0</v>
      </c>
      <c r="D941">
        <f>B941-C941</f>
        <v>60328558</v>
      </c>
    </row>
    <row r="942" spans="1:4" x14ac:dyDescent="0.25">
      <c r="A942" s="17" t="s">
        <v>4939</v>
      </c>
      <c r="B942" s="17">
        <v>60269340</v>
      </c>
      <c r="C942" s="17">
        <v>0</v>
      </c>
      <c r="D942">
        <f>B942-C942</f>
        <v>60269340</v>
      </c>
    </row>
    <row r="943" spans="1:4" x14ac:dyDescent="0.25">
      <c r="A943" s="17" t="s">
        <v>3439</v>
      </c>
      <c r="B943" s="17">
        <v>60154431</v>
      </c>
      <c r="C943" s="17">
        <v>0</v>
      </c>
      <c r="D943">
        <f>B943-C943</f>
        <v>60154431</v>
      </c>
    </row>
    <row r="944" spans="1:4" x14ac:dyDescent="0.25">
      <c r="A944" s="17" t="s">
        <v>2817</v>
      </c>
      <c r="B944" s="17">
        <v>60128566</v>
      </c>
      <c r="C944" s="17">
        <v>0</v>
      </c>
      <c r="D944">
        <f>B944-C944</f>
        <v>60128566</v>
      </c>
    </row>
    <row r="945" spans="1:4" x14ac:dyDescent="0.25">
      <c r="A945" s="17" t="s">
        <v>6320</v>
      </c>
      <c r="B945" s="17">
        <v>60072596</v>
      </c>
      <c r="C945" s="17">
        <v>0</v>
      </c>
      <c r="D945">
        <f>B945-C945</f>
        <v>60072596</v>
      </c>
    </row>
    <row r="946" spans="1:4" x14ac:dyDescent="0.25">
      <c r="A946" s="17" t="s">
        <v>6897</v>
      </c>
      <c r="B946" s="17">
        <v>60057639</v>
      </c>
      <c r="C946" s="17">
        <v>0</v>
      </c>
      <c r="D946">
        <f>B946-C946</f>
        <v>60057639</v>
      </c>
    </row>
    <row r="947" spans="1:4" x14ac:dyDescent="0.25">
      <c r="A947" s="17" t="s">
        <v>4433</v>
      </c>
      <c r="B947" s="17">
        <v>60054449</v>
      </c>
      <c r="C947" s="17">
        <v>0</v>
      </c>
      <c r="D947">
        <f>B947-C947</f>
        <v>60054449</v>
      </c>
    </row>
    <row r="948" spans="1:4" x14ac:dyDescent="0.25">
      <c r="A948" s="17" t="s">
        <v>4941</v>
      </c>
      <c r="B948" s="17">
        <v>60033780</v>
      </c>
      <c r="C948" s="17">
        <v>0</v>
      </c>
      <c r="D948">
        <f>B948-C948</f>
        <v>60033780</v>
      </c>
    </row>
    <row r="949" spans="1:4" x14ac:dyDescent="0.25">
      <c r="A949" s="17" t="s">
        <v>7951</v>
      </c>
      <c r="B949" s="17">
        <v>60008303</v>
      </c>
      <c r="C949" s="17">
        <v>0</v>
      </c>
      <c r="D949">
        <f>B949-C949</f>
        <v>60008303</v>
      </c>
    </row>
    <row r="950" spans="1:4" x14ac:dyDescent="0.25">
      <c r="A950" s="17" t="s">
        <v>4218</v>
      </c>
      <c r="B950" s="17">
        <v>60000000</v>
      </c>
      <c r="C950" s="17">
        <v>0</v>
      </c>
      <c r="D950">
        <f>B950-C950</f>
        <v>60000000</v>
      </c>
    </row>
    <row r="951" spans="1:4" x14ac:dyDescent="0.25">
      <c r="A951" s="17" t="s">
        <v>3756</v>
      </c>
      <c r="B951" s="17">
        <v>59992760</v>
      </c>
      <c r="C951" s="17">
        <v>0</v>
      </c>
      <c r="D951">
        <f>B951-C951</f>
        <v>59992760</v>
      </c>
    </row>
    <row r="952" spans="1:4" x14ac:dyDescent="0.25">
      <c r="A952" s="17" t="s">
        <v>9215</v>
      </c>
      <c r="B952" s="17">
        <v>59889948</v>
      </c>
      <c r="C952" s="17">
        <v>0</v>
      </c>
      <c r="D952">
        <f>B952-C952</f>
        <v>59889948</v>
      </c>
    </row>
    <row r="953" spans="1:4" x14ac:dyDescent="0.25">
      <c r="A953" s="17" t="s">
        <v>7226</v>
      </c>
      <c r="B953" s="17">
        <v>59847242</v>
      </c>
      <c r="C953" s="17">
        <v>0</v>
      </c>
      <c r="D953">
        <f>B953-C953</f>
        <v>59847242</v>
      </c>
    </row>
    <row r="954" spans="1:4" x14ac:dyDescent="0.25">
      <c r="A954" s="17" t="s">
        <v>6904</v>
      </c>
      <c r="B954" s="17">
        <v>59735548</v>
      </c>
      <c r="C954" s="17">
        <v>0</v>
      </c>
      <c r="D954">
        <f>B954-C954</f>
        <v>59735548</v>
      </c>
    </row>
    <row r="955" spans="1:4" x14ac:dyDescent="0.25">
      <c r="A955" s="17" t="s">
        <v>4444</v>
      </c>
      <c r="B955" s="17">
        <v>59699513</v>
      </c>
      <c r="C955" s="17">
        <v>0</v>
      </c>
      <c r="D955">
        <f>B955-C955</f>
        <v>59699513</v>
      </c>
    </row>
    <row r="956" spans="1:4" x14ac:dyDescent="0.25">
      <c r="A956" s="17" t="s">
        <v>6135</v>
      </c>
      <c r="B956" s="17">
        <v>59696176</v>
      </c>
      <c r="C956" s="17">
        <v>0</v>
      </c>
      <c r="D956">
        <f>B956-C956</f>
        <v>59696176</v>
      </c>
    </row>
    <row r="957" spans="1:4" x14ac:dyDescent="0.25">
      <c r="A957" s="17" t="s">
        <v>2353</v>
      </c>
      <c r="B957" s="17">
        <v>59617068</v>
      </c>
      <c r="C957" s="17">
        <v>0</v>
      </c>
      <c r="D957">
        <f>B957-C957</f>
        <v>59617068</v>
      </c>
    </row>
    <row r="958" spans="1:4" x14ac:dyDescent="0.25">
      <c r="A958" s="17" t="s">
        <v>3970</v>
      </c>
      <c r="B958" s="17">
        <v>59588068</v>
      </c>
      <c r="C958" s="17">
        <v>0</v>
      </c>
      <c r="D958">
        <f>B958-C958</f>
        <v>59588068</v>
      </c>
    </row>
    <row r="959" spans="1:4" x14ac:dyDescent="0.25">
      <c r="A959" s="17" t="s">
        <v>6900</v>
      </c>
      <c r="B959" s="17">
        <v>59573085</v>
      </c>
      <c r="C959" s="17">
        <v>0</v>
      </c>
      <c r="D959">
        <f>B959-C959</f>
        <v>59573085</v>
      </c>
    </row>
    <row r="960" spans="1:4" x14ac:dyDescent="0.25">
      <c r="A960" s="17" t="s">
        <v>1281</v>
      </c>
      <c r="B960" s="17">
        <v>59475623</v>
      </c>
      <c r="C960" s="17">
        <v>0</v>
      </c>
      <c r="D960">
        <f>B960-C960</f>
        <v>59475623</v>
      </c>
    </row>
    <row r="961" spans="1:4" x14ac:dyDescent="0.25">
      <c r="A961" s="17" t="s">
        <v>3555</v>
      </c>
      <c r="B961" s="17">
        <v>59365105</v>
      </c>
      <c r="C961" s="17">
        <v>0</v>
      </c>
      <c r="D961">
        <f>B961-C961</f>
        <v>59365105</v>
      </c>
    </row>
    <row r="962" spans="1:4" x14ac:dyDescent="0.25">
      <c r="A962" s="17" t="s">
        <v>4847</v>
      </c>
      <c r="B962" s="17">
        <v>59073773</v>
      </c>
      <c r="C962" s="17">
        <v>0</v>
      </c>
      <c r="D962">
        <f>B962-C962</f>
        <v>59073773</v>
      </c>
    </row>
    <row r="963" spans="1:4" x14ac:dyDescent="0.25">
      <c r="A963" s="17" t="s">
        <v>3911</v>
      </c>
      <c r="B963" s="17">
        <v>59068786</v>
      </c>
      <c r="C963" s="17">
        <v>0</v>
      </c>
      <c r="D963">
        <f>B963-C963</f>
        <v>59068786</v>
      </c>
    </row>
    <row r="964" spans="1:4" x14ac:dyDescent="0.25">
      <c r="A964" s="17" t="s">
        <v>2584</v>
      </c>
      <c r="B964" s="17">
        <v>59035104</v>
      </c>
      <c r="C964" s="17">
        <v>0</v>
      </c>
      <c r="D964">
        <f>B964-C964</f>
        <v>59035104</v>
      </c>
    </row>
    <row r="965" spans="1:4" x14ac:dyDescent="0.25">
      <c r="A965" s="17" t="s">
        <v>3486</v>
      </c>
      <c r="B965" s="17">
        <v>58918501</v>
      </c>
      <c r="C965" s="17">
        <v>0</v>
      </c>
      <c r="D965">
        <f>B965-C965</f>
        <v>58918501</v>
      </c>
    </row>
    <row r="966" spans="1:4" x14ac:dyDescent="0.25">
      <c r="A966" s="17" t="s">
        <v>5298</v>
      </c>
      <c r="B966" s="17">
        <v>58885635</v>
      </c>
      <c r="C966" s="17">
        <v>0</v>
      </c>
      <c r="D966">
        <f>B966-C966</f>
        <v>58885635</v>
      </c>
    </row>
    <row r="967" spans="1:4" x14ac:dyDescent="0.25">
      <c r="A967" s="17" t="s">
        <v>5298</v>
      </c>
      <c r="B967" s="17">
        <v>58885635</v>
      </c>
      <c r="C967" s="17">
        <v>0</v>
      </c>
      <c r="D967">
        <f>B967-C967</f>
        <v>58885635</v>
      </c>
    </row>
    <row r="968" spans="1:4" x14ac:dyDescent="0.25">
      <c r="A968" s="17" t="s">
        <v>4858</v>
      </c>
      <c r="B968" s="17">
        <v>58879132</v>
      </c>
      <c r="C968" s="17">
        <v>0</v>
      </c>
      <c r="D968">
        <f>B968-C968</f>
        <v>58879132</v>
      </c>
    </row>
    <row r="969" spans="1:4" x14ac:dyDescent="0.25">
      <c r="A969" s="17" t="s">
        <v>1276</v>
      </c>
      <c r="B969" s="17">
        <v>58867694</v>
      </c>
      <c r="C969" s="17">
        <v>0</v>
      </c>
      <c r="D969">
        <f>B969-C969</f>
        <v>58867694</v>
      </c>
    </row>
    <row r="970" spans="1:4" x14ac:dyDescent="0.25">
      <c r="A970" s="17" t="s">
        <v>9995</v>
      </c>
      <c r="B970" s="17">
        <v>58800000</v>
      </c>
      <c r="C970" s="17">
        <v>0</v>
      </c>
      <c r="D970">
        <f>B970-C970</f>
        <v>58800000</v>
      </c>
    </row>
    <row r="971" spans="1:4" x14ac:dyDescent="0.25">
      <c r="A971" s="17" t="s">
        <v>4942</v>
      </c>
      <c r="B971" s="17">
        <v>58715510</v>
      </c>
      <c r="C971" s="17">
        <v>0</v>
      </c>
      <c r="D971">
        <f>B971-C971</f>
        <v>58715510</v>
      </c>
    </row>
    <row r="972" spans="1:4" x14ac:dyDescent="0.25">
      <c r="A972" s="17" t="s">
        <v>4240</v>
      </c>
      <c r="B972" s="17">
        <v>58700247</v>
      </c>
      <c r="C972" s="17">
        <v>0</v>
      </c>
      <c r="D972">
        <f>B972-C972</f>
        <v>58700247</v>
      </c>
    </row>
    <row r="973" spans="1:4" x14ac:dyDescent="0.25">
      <c r="A973" s="17" t="s">
        <v>927</v>
      </c>
      <c r="B973" s="17">
        <v>58607007</v>
      </c>
      <c r="C973" s="17">
        <v>0</v>
      </c>
      <c r="D973">
        <f>B973-C973</f>
        <v>58607007</v>
      </c>
    </row>
    <row r="974" spans="1:4" x14ac:dyDescent="0.25">
      <c r="A974" s="17" t="s">
        <v>927</v>
      </c>
      <c r="B974" s="17">
        <v>58607007</v>
      </c>
      <c r="C974" s="17">
        <v>0</v>
      </c>
      <c r="D974">
        <f>B974-C974</f>
        <v>58607007</v>
      </c>
    </row>
    <row r="975" spans="1:4" x14ac:dyDescent="0.25">
      <c r="A975" s="17" t="s">
        <v>6784</v>
      </c>
      <c r="B975" s="17">
        <v>58571513</v>
      </c>
      <c r="C975" s="17">
        <v>0</v>
      </c>
      <c r="D975">
        <f>B975-C975</f>
        <v>58571513</v>
      </c>
    </row>
    <row r="976" spans="1:4" x14ac:dyDescent="0.25">
      <c r="A976" s="17" t="s">
        <v>516</v>
      </c>
      <c r="B976" s="17">
        <v>198539855</v>
      </c>
      <c r="C976" s="17">
        <v>140000000</v>
      </c>
      <c r="D976">
        <f>B976-C976</f>
        <v>58539855</v>
      </c>
    </row>
    <row r="977" spans="1:4" x14ac:dyDescent="0.25">
      <c r="A977" s="17" t="s">
        <v>2911</v>
      </c>
      <c r="B977" s="17">
        <v>58422650</v>
      </c>
      <c r="C977" s="17">
        <v>0</v>
      </c>
      <c r="D977">
        <f>B977-C977</f>
        <v>58422650</v>
      </c>
    </row>
    <row r="978" spans="1:4" x14ac:dyDescent="0.25">
      <c r="A978" s="17" t="s">
        <v>9284</v>
      </c>
      <c r="B978" s="17">
        <v>58401464</v>
      </c>
      <c r="C978" s="17">
        <v>0</v>
      </c>
      <c r="D978">
        <f>B978-C978</f>
        <v>58401464</v>
      </c>
    </row>
    <row r="979" spans="1:4" x14ac:dyDescent="0.25">
      <c r="A979" s="17" t="s">
        <v>3187</v>
      </c>
      <c r="B979" s="17">
        <v>58336565</v>
      </c>
      <c r="C979" s="17">
        <v>0</v>
      </c>
      <c r="D979">
        <f>B979-C979</f>
        <v>58336565</v>
      </c>
    </row>
    <row r="980" spans="1:4" x14ac:dyDescent="0.25">
      <c r="A980" s="17" t="s">
        <v>5501</v>
      </c>
      <c r="B980" s="17">
        <v>58328680</v>
      </c>
      <c r="C980" s="17">
        <v>0</v>
      </c>
      <c r="D980">
        <f>B980-C980</f>
        <v>58328680</v>
      </c>
    </row>
    <row r="981" spans="1:4" x14ac:dyDescent="0.25">
      <c r="A981" s="17" t="s">
        <v>3037</v>
      </c>
      <c r="B981" s="17">
        <v>58297830</v>
      </c>
      <c r="C981" s="17">
        <v>0</v>
      </c>
      <c r="D981">
        <f>B981-C981</f>
        <v>58297830</v>
      </c>
    </row>
    <row r="982" spans="1:4" x14ac:dyDescent="0.25">
      <c r="A982" s="17" t="s">
        <v>2449</v>
      </c>
      <c r="B982" s="17">
        <v>58255287</v>
      </c>
      <c r="C982" s="17">
        <v>0</v>
      </c>
      <c r="D982">
        <f>B982-C982</f>
        <v>58255287</v>
      </c>
    </row>
    <row r="983" spans="1:4" x14ac:dyDescent="0.25">
      <c r="A983" s="17" t="s">
        <v>1379</v>
      </c>
      <c r="B983" s="17">
        <v>58229120</v>
      </c>
      <c r="C983" s="17">
        <v>0</v>
      </c>
      <c r="D983">
        <f>B983-C983</f>
        <v>58229120</v>
      </c>
    </row>
    <row r="984" spans="1:4" x14ac:dyDescent="0.25">
      <c r="A984" s="17" t="s">
        <v>1470</v>
      </c>
      <c r="B984" s="17">
        <v>58220776</v>
      </c>
      <c r="C984" s="17">
        <v>0</v>
      </c>
      <c r="D984">
        <f>B984-C984</f>
        <v>58220776</v>
      </c>
    </row>
    <row r="985" spans="1:4" x14ac:dyDescent="0.25">
      <c r="A985" s="17" t="s">
        <v>1073</v>
      </c>
      <c r="B985" s="17">
        <v>58183966</v>
      </c>
      <c r="C985" s="17">
        <v>0</v>
      </c>
      <c r="D985">
        <f>B985-C985</f>
        <v>58183966</v>
      </c>
    </row>
    <row r="986" spans="1:4" x14ac:dyDescent="0.25">
      <c r="A986" s="17" t="s">
        <v>4945</v>
      </c>
      <c r="B986" s="17">
        <v>58156435</v>
      </c>
      <c r="C986" s="17">
        <v>0</v>
      </c>
      <c r="D986">
        <f>B986-C986</f>
        <v>58156435</v>
      </c>
    </row>
    <row r="987" spans="1:4" x14ac:dyDescent="0.25">
      <c r="A987" s="17" t="s">
        <v>7084</v>
      </c>
      <c r="B987" s="17">
        <v>58006147</v>
      </c>
      <c r="C987" s="17">
        <v>0</v>
      </c>
      <c r="D987">
        <f>B987-C987</f>
        <v>58006147</v>
      </c>
    </row>
    <row r="988" spans="1:4" x14ac:dyDescent="0.25">
      <c r="A988" s="17" t="s">
        <v>3928</v>
      </c>
      <c r="B988" s="17">
        <v>57981889</v>
      </c>
      <c r="C988" s="17">
        <v>0</v>
      </c>
      <c r="D988">
        <f>B988-C988</f>
        <v>57981889</v>
      </c>
    </row>
    <row r="989" spans="1:4" x14ac:dyDescent="0.25">
      <c r="A989" s="17" t="s">
        <v>3920</v>
      </c>
      <c r="B989" s="17">
        <v>57887882</v>
      </c>
      <c r="C989" s="17">
        <v>0</v>
      </c>
      <c r="D989">
        <f>B989-C989</f>
        <v>57887882</v>
      </c>
    </row>
    <row r="990" spans="1:4" x14ac:dyDescent="0.25">
      <c r="A990" s="17" t="s">
        <v>5512</v>
      </c>
      <c r="B990" s="17">
        <v>57859105</v>
      </c>
      <c r="C990" s="17">
        <v>0</v>
      </c>
      <c r="D990">
        <f>B990-C990</f>
        <v>57859105</v>
      </c>
    </row>
    <row r="991" spans="1:4" x14ac:dyDescent="0.25">
      <c r="A991" s="17" t="s">
        <v>3742</v>
      </c>
      <c r="B991" s="17">
        <v>57750000</v>
      </c>
      <c r="C991" s="17">
        <v>0</v>
      </c>
      <c r="D991">
        <f>B991-C991</f>
        <v>57750000</v>
      </c>
    </row>
    <row r="992" spans="1:4" x14ac:dyDescent="0.25">
      <c r="A992" s="17" t="s">
        <v>4775</v>
      </c>
      <c r="B992" s="17">
        <v>57744720</v>
      </c>
      <c r="C992" s="17">
        <v>0</v>
      </c>
      <c r="D992">
        <f>B992-C992</f>
        <v>57744720</v>
      </c>
    </row>
    <row r="993" spans="1:4" x14ac:dyDescent="0.25">
      <c r="A993" s="17" t="s">
        <v>4466</v>
      </c>
      <c r="B993" s="17">
        <v>57651794</v>
      </c>
      <c r="C993" s="17">
        <v>0</v>
      </c>
      <c r="D993">
        <f>B993-C993</f>
        <v>57651794</v>
      </c>
    </row>
    <row r="994" spans="1:4" x14ac:dyDescent="0.25">
      <c r="A994" s="17" t="s">
        <v>922</v>
      </c>
      <c r="B994" s="17">
        <v>57637485</v>
      </c>
      <c r="C994" s="17">
        <v>0</v>
      </c>
      <c r="D994">
        <f>B994-C994</f>
        <v>57637485</v>
      </c>
    </row>
    <row r="995" spans="1:4" x14ac:dyDescent="0.25">
      <c r="A995" s="17" t="s">
        <v>9702</v>
      </c>
      <c r="B995" s="17">
        <v>57504069</v>
      </c>
      <c r="C995" s="17">
        <v>0</v>
      </c>
      <c r="D995">
        <f>B995-C995</f>
        <v>57504069</v>
      </c>
    </row>
    <row r="996" spans="1:4" x14ac:dyDescent="0.25">
      <c r="A996" s="17" t="s">
        <v>425</v>
      </c>
      <c r="B996" s="17">
        <v>222487711</v>
      </c>
      <c r="C996" s="17">
        <v>165000000</v>
      </c>
      <c r="D996">
        <f>B996-C996</f>
        <v>57487711</v>
      </c>
    </row>
    <row r="997" spans="1:4" x14ac:dyDescent="0.25">
      <c r="A997" s="17" t="s">
        <v>8366</v>
      </c>
      <c r="B997" s="17">
        <v>57469179</v>
      </c>
      <c r="C997" s="17">
        <v>0</v>
      </c>
      <c r="D997">
        <f>B997-C997</f>
        <v>57469179</v>
      </c>
    </row>
    <row r="998" spans="1:4" x14ac:dyDescent="0.25">
      <c r="A998" s="17" t="s">
        <v>3040</v>
      </c>
      <c r="B998" s="17">
        <v>57386369</v>
      </c>
      <c r="C998" s="17">
        <v>0</v>
      </c>
      <c r="D998">
        <f>B998-C998</f>
        <v>57386369</v>
      </c>
    </row>
    <row r="999" spans="1:4" x14ac:dyDescent="0.25">
      <c r="A999" s="17" t="s">
        <v>1195</v>
      </c>
      <c r="B999" s="17">
        <v>57366262</v>
      </c>
      <c r="C999" s="17">
        <v>0</v>
      </c>
      <c r="D999">
        <f>B999-C999</f>
        <v>57366262</v>
      </c>
    </row>
    <row r="1000" spans="1:4" x14ac:dyDescent="0.25">
      <c r="A1000" s="17" t="s">
        <v>3563</v>
      </c>
      <c r="B1000" s="17">
        <v>57362581</v>
      </c>
      <c r="C1000" s="17">
        <v>0</v>
      </c>
      <c r="D1000">
        <f>B1000-C1000</f>
        <v>57362581</v>
      </c>
    </row>
    <row r="1001" spans="1:4" x14ac:dyDescent="0.25">
      <c r="A1001" s="17" t="s">
        <v>7923</v>
      </c>
      <c r="B1001" s="17">
        <v>57300000</v>
      </c>
      <c r="C1001" s="17">
        <v>0</v>
      </c>
      <c r="D1001">
        <f>B1001-C1001</f>
        <v>57300000</v>
      </c>
    </row>
    <row r="1002" spans="1:4" x14ac:dyDescent="0.25">
      <c r="A1002" s="17" t="s">
        <v>5977</v>
      </c>
      <c r="B1002" s="17">
        <v>57262492</v>
      </c>
      <c r="C1002" s="17">
        <v>0</v>
      </c>
      <c r="D1002">
        <f>B1002-C1002</f>
        <v>57262492</v>
      </c>
    </row>
    <row r="1003" spans="1:4" x14ac:dyDescent="0.25">
      <c r="A1003" s="17" t="s">
        <v>8946</v>
      </c>
      <c r="B1003" s="17">
        <v>57176582</v>
      </c>
      <c r="C1003" s="17">
        <v>0</v>
      </c>
      <c r="D1003">
        <f>B1003-C1003</f>
        <v>57176582</v>
      </c>
    </row>
    <row r="1004" spans="1:4" x14ac:dyDescent="0.25">
      <c r="A1004" s="17" t="s">
        <v>3936</v>
      </c>
      <c r="B1004" s="17">
        <v>57011847</v>
      </c>
      <c r="C1004" s="17">
        <v>0</v>
      </c>
      <c r="D1004">
        <f>B1004-C1004</f>
        <v>57011847</v>
      </c>
    </row>
    <row r="1005" spans="1:4" x14ac:dyDescent="0.25">
      <c r="A1005" s="17" t="s">
        <v>1563</v>
      </c>
      <c r="B1005" s="17">
        <v>57010853</v>
      </c>
      <c r="C1005" s="17">
        <v>0</v>
      </c>
      <c r="D1005">
        <f>B1005-C1005</f>
        <v>57010853</v>
      </c>
    </row>
    <row r="1006" spans="1:4" x14ac:dyDescent="0.25">
      <c r="A1006" s="17" t="s">
        <v>2915</v>
      </c>
      <c r="B1006" s="17">
        <v>56932305</v>
      </c>
      <c r="C1006" s="17">
        <v>0</v>
      </c>
      <c r="D1006">
        <f>B1006-C1006</f>
        <v>56932305</v>
      </c>
    </row>
    <row r="1007" spans="1:4" x14ac:dyDescent="0.25">
      <c r="A1007" s="17" t="s">
        <v>4440</v>
      </c>
      <c r="B1007" s="17">
        <v>56876365</v>
      </c>
      <c r="C1007" s="17">
        <v>0</v>
      </c>
      <c r="D1007">
        <f>B1007-C1007</f>
        <v>56876365</v>
      </c>
    </row>
    <row r="1008" spans="1:4" x14ac:dyDescent="0.25">
      <c r="A1008" s="17" t="s">
        <v>4950</v>
      </c>
      <c r="B1008" s="17">
        <v>56816662</v>
      </c>
      <c r="C1008" s="17">
        <v>0</v>
      </c>
      <c r="D1008">
        <f>B1008-C1008</f>
        <v>56816662</v>
      </c>
    </row>
    <row r="1009" spans="1:4" x14ac:dyDescent="0.25">
      <c r="A1009" s="17" t="s">
        <v>8489</v>
      </c>
      <c r="B1009" s="17">
        <v>56729973</v>
      </c>
      <c r="C1009" s="17">
        <v>0</v>
      </c>
      <c r="D1009">
        <f>B1009-C1009</f>
        <v>56729973</v>
      </c>
    </row>
    <row r="1010" spans="1:4" x14ac:dyDescent="0.25">
      <c r="A1010" s="17" t="s">
        <v>3234</v>
      </c>
      <c r="B1010" s="17">
        <v>56724080</v>
      </c>
      <c r="C1010" s="17">
        <v>0</v>
      </c>
      <c r="D1010">
        <f>B1010-C1010</f>
        <v>56724080</v>
      </c>
    </row>
    <row r="1011" spans="1:4" x14ac:dyDescent="0.25">
      <c r="A1011" s="17" t="s">
        <v>8518</v>
      </c>
      <c r="B1011" s="17">
        <v>56715371</v>
      </c>
      <c r="C1011" s="17">
        <v>0</v>
      </c>
      <c r="D1011">
        <f>B1011-C1011</f>
        <v>56715371</v>
      </c>
    </row>
    <row r="1012" spans="1:4" x14ac:dyDescent="0.25">
      <c r="A1012" s="17" t="s">
        <v>2586</v>
      </c>
      <c r="B1012" s="17">
        <v>56702901</v>
      </c>
      <c r="C1012" s="17">
        <v>0</v>
      </c>
      <c r="D1012">
        <f>B1012-C1012</f>
        <v>56702901</v>
      </c>
    </row>
    <row r="1013" spans="1:4" x14ac:dyDescent="0.25">
      <c r="A1013" s="17" t="s">
        <v>1772</v>
      </c>
      <c r="B1013" s="17">
        <v>56684819</v>
      </c>
      <c r="C1013" s="17">
        <v>0</v>
      </c>
      <c r="D1013">
        <f>B1013-C1013</f>
        <v>56684819</v>
      </c>
    </row>
    <row r="1014" spans="1:4" x14ac:dyDescent="0.25">
      <c r="A1014" s="17" t="s">
        <v>6316</v>
      </c>
      <c r="B1014" s="17">
        <v>56667870</v>
      </c>
      <c r="C1014" s="17">
        <v>0</v>
      </c>
      <c r="D1014">
        <f>B1014-C1014</f>
        <v>56667870</v>
      </c>
    </row>
    <row r="1015" spans="1:4" x14ac:dyDescent="0.25">
      <c r="A1015" s="17" t="s">
        <v>7894</v>
      </c>
      <c r="B1015" s="17">
        <v>56631572</v>
      </c>
      <c r="C1015" s="17">
        <v>0</v>
      </c>
      <c r="D1015">
        <f>B1015-C1015</f>
        <v>56631572</v>
      </c>
    </row>
    <row r="1016" spans="1:4" x14ac:dyDescent="0.25">
      <c r="A1016" s="17" t="s">
        <v>3419</v>
      </c>
      <c r="B1016" s="17">
        <v>56607223</v>
      </c>
      <c r="C1016" s="17">
        <v>0</v>
      </c>
      <c r="D1016">
        <f>B1016-C1016</f>
        <v>56607223</v>
      </c>
    </row>
    <row r="1017" spans="1:4" x14ac:dyDescent="0.25">
      <c r="A1017" s="17" t="s">
        <v>10086</v>
      </c>
      <c r="B1017" s="17">
        <v>56536016</v>
      </c>
      <c r="C1017" s="17">
        <v>0</v>
      </c>
      <c r="D1017">
        <f>B1017-C1017</f>
        <v>56536016</v>
      </c>
    </row>
    <row r="1018" spans="1:4" x14ac:dyDescent="0.25">
      <c r="A1018" s="17" t="s">
        <v>5636</v>
      </c>
      <c r="B1018" s="17">
        <v>56505065</v>
      </c>
      <c r="C1018" s="17">
        <v>0</v>
      </c>
      <c r="D1018">
        <f>B1018-C1018</f>
        <v>56505065</v>
      </c>
    </row>
    <row r="1019" spans="1:4" x14ac:dyDescent="0.25">
      <c r="A1019" s="17" t="s">
        <v>539</v>
      </c>
      <c r="B1019" s="17">
        <v>206456431</v>
      </c>
      <c r="C1019" s="17">
        <v>150000000</v>
      </c>
      <c r="D1019">
        <f>B1019-C1019</f>
        <v>56456431</v>
      </c>
    </row>
    <row r="1020" spans="1:4" x14ac:dyDescent="0.25">
      <c r="A1020" s="17" t="s">
        <v>2614</v>
      </c>
      <c r="B1020" s="17">
        <v>56443482</v>
      </c>
      <c r="C1020" s="17">
        <v>0</v>
      </c>
      <c r="D1020">
        <f>B1020-C1020</f>
        <v>56443482</v>
      </c>
    </row>
    <row r="1021" spans="1:4" x14ac:dyDescent="0.25">
      <c r="A1021" s="17" t="s">
        <v>7433</v>
      </c>
      <c r="B1021" s="17">
        <v>56437947</v>
      </c>
      <c r="C1021" s="17">
        <v>0</v>
      </c>
      <c r="D1021">
        <f>B1021-C1021</f>
        <v>56437947</v>
      </c>
    </row>
    <row r="1022" spans="1:4" x14ac:dyDescent="0.25">
      <c r="A1022" s="17" t="s">
        <v>543</v>
      </c>
      <c r="B1022" s="17">
        <v>206435493</v>
      </c>
      <c r="C1022" s="17">
        <v>150000000</v>
      </c>
      <c r="D1022">
        <f>B1022-C1022</f>
        <v>56435493</v>
      </c>
    </row>
    <row r="1023" spans="1:4" x14ac:dyDescent="0.25">
      <c r="A1023" s="17" t="s">
        <v>6318</v>
      </c>
      <c r="B1023" s="17">
        <v>56398162</v>
      </c>
      <c r="C1023" s="17">
        <v>0</v>
      </c>
      <c r="D1023">
        <f>B1023-C1023</f>
        <v>56398162</v>
      </c>
    </row>
    <row r="1024" spans="1:4" x14ac:dyDescent="0.25">
      <c r="A1024" s="17" t="s">
        <v>6322</v>
      </c>
      <c r="B1024" s="17">
        <v>56362352</v>
      </c>
      <c r="C1024" s="17">
        <v>0</v>
      </c>
      <c r="D1024">
        <f>B1024-C1024</f>
        <v>56362352</v>
      </c>
    </row>
    <row r="1025" spans="1:4" x14ac:dyDescent="0.25">
      <c r="A1025" s="17" t="s">
        <v>6324</v>
      </c>
      <c r="B1025" s="17">
        <v>56154094</v>
      </c>
      <c r="C1025" s="17">
        <v>0</v>
      </c>
      <c r="D1025">
        <f>B1025-C1025</f>
        <v>56154094</v>
      </c>
    </row>
    <row r="1026" spans="1:4" x14ac:dyDescent="0.25">
      <c r="A1026" s="17" t="s">
        <v>6811</v>
      </c>
      <c r="B1026" s="17">
        <v>56127162</v>
      </c>
      <c r="C1026" s="17">
        <v>0</v>
      </c>
      <c r="D1026">
        <f>B1026-C1026</f>
        <v>56127162</v>
      </c>
    </row>
    <row r="1027" spans="1:4" x14ac:dyDescent="0.25">
      <c r="A1027" s="17" t="s">
        <v>992</v>
      </c>
      <c r="B1027" s="17">
        <v>56114221</v>
      </c>
      <c r="C1027" s="17">
        <v>0</v>
      </c>
      <c r="D1027">
        <f>B1027-C1027</f>
        <v>56114221</v>
      </c>
    </row>
    <row r="1028" spans="1:4" x14ac:dyDescent="0.25">
      <c r="A1028" s="17" t="s">
        <v>992</v>
      </c>
      <c r="B1028" s="17">
        <v>56114221</v>
      </c>
      <c r="C1028" s="17">
        <v>0</v>
      </c>
      <c r="D1028">
        <f>B1028-C1028</f>
        <v>56114221</v>
      </c>
    </row>
    <row r="1029" spans="1:4" x14ac:dyDescent="0.25">
      <c r="A1029" s="17" t="s">
        <v>3798</v>
      </c>
      <c r="B1029" s="17">
        <v>56083966</v>
      </c>
      <c r="C1029" s="17">
        <v>0</v>
      </c>
      <c r="D1029">
        <f>B1029-C1029</f>
        <v>56083966</v>
      </c>
    </row>
    <row r="1030" spans="1:4" x14ac:dyDescent="0.25">
      <c r="A1030" s="17" t="s">
        <v>4974</v>
      </c>
      <c r="B1030" s="17">
        <v>56068547</v>
      </c>
      <c r="C1030" s="17">
        <v>0</v>
      </c>
      <c r="D1030">
        <f>B1030-C1030</f>
        <v>56068547</v>
      </c>
    </row>
    <row r="1031" spans="1:4" x14ac:dyDescent="0.25">
      <c r="A1031" s="17" t="s">
        <v>4947</v>
      </c>
      <c r="B1031" s="17">
        <v>56044241</v>
      </c>
      <c r="C1031" s="17">
        <v>0</v>
      </c>
      <c r="D1031">
        <f>B1031-C1031</f>
        <v>56044241</v>
      </c>
    </row>
    <row r="1032" spans="1:4" x14ac:dyDescent="0.25">
      <c r="A1032" s="17" t="s">
        <v>2588</v>
      </c>
      <c r="B1032" s="17">
        <v>55994557</v>
      </c>
      <c r="C1032" s="17">
        <v>0</v>
      </c>
      <c r="D1032">
        <f>B1032-C1032</f>
        <v>55994557</v>
      </c>
    </row>
    <row r="1033" spans="1:4" x14ac:dyDescent="0.25">
      <c r="A1033" s="17" t="s">
        <v>5637</v>
      </c>
      <c r="B1033" s="17">
        <v>55973336</v>
      </c>
      <c r="C1033" s="17">
        <v>0</v>
      </c>
      <c r="D1033">
        <f>B1033-C1033</f>
        <v>55973336</v>
      </c>
    </row>
    <row r="1034" spans="1:4" x14ac:dyDescent="0.25">
      <c r="A1034" s="17" t="s">
        <v>2170</v>
      </c>
      <c r="B1034" s="17">
        <v>55942830</v>
      </c>
      <c r="C1034" s="17">
        <v>0</v>
      </c>
      <c r="D1034">
        <f>B1034-C1034</f>
        <v>55942830</v>
      </c>
    </row>
    <row r="1035" spans="1:4" x14ac:dyDescent="0.25">
      <c r="A1035" s="17" t="s">
        <v>8561</v>
      </c>
      <c r="B1035" s="17">
        <v>55865715</v>
      </c>
      <c r="C1035" s="17">
        <v>0</v>
      </c>
      <c r="D1035">
        <f>B1035-C1035</f>
        <v>55865715</v>
      </c>
    </row>
    <row r="1036" spans="1:4" x14ac:dyDescent="0.25">
      <c r="A1036" s="17" t="s">
        <v>5286</v>
      </c>
      <c r="B1036" s="17">
        <v>55845943</v>
      </c>
      <c r="C1036" s="17">
        <v>0</v>
      </c>
      <c r="D1036">
        <f>B1036-C1036</f>
        <v>55845943</v>
      </c>
    </row>
    <row r="1037" spans="1:4" x14ac:dyDescent="0.25">
      <c r="A1037" s="17" t="s">
        <v>1973</v>
      </c>
      <c r="B1037" s="17">
        <v>55808744</v>
      </c>
      <c r="C1037" s="17">
        <v>0</v>
      </c>
      <c r="D1037">
        <f>B1037-C1037</f>
        <v>55808744</v>
      </c>
    </row>
    <row r="1038" spans="1:4" x14ac:dyDescent="0.25">
      <c r="A1038" s="17" t="s">
        <v>4449</v>
      </c>
      <c r="B1038" s="17">
        <v>55802754</v>
      </c>
      <c r="C1038" s="17">
        <v>0</v>
      </c>
      <c r="D1038">
        <f>B1038-C1038</f>
        <v>55802754</v>
      </c>
    </row>
    <row r="1039" spans="1:4" x14ac:dyDescent="0.25">
      <c r="A1039" s="17" t="s">
        <v>6122</v>
      </c>
      <c r="B1039" s="17">
        <v>55762229</v>
      </c>
      <c r="C1039" s="17">
        <v>0</v>
      </c>
      <c r="D1039">
        <f>B1039-C1039</f>
        <v>55762229</v>
      </c>
    </row>
    <row r="1040" spans="1:4" x14ac:dyDescent="0.25">
      <c r="A1040" s="17" t="s">
        <v>2926</v>
      </c>
      <c r="B1040" s="17">
        <v>55747724</v>
      </c>
      <c r="C1040" s="17">
        <v>0</v>
      </c>
      <c r="D1040">
        <f>B1040-C1040</f>
        <v>55747724</v>
      </c>
    </row>
    <row r="1041" spans="1:4" x14ac:dyDescent="0.25">
      <c r="A1041" s="17" t="s">
        <v>3198</v>
      </c>
      <c r="B1041" s="17">
        <v>55682070</v>
      </c>
      <c r="C1041" s="17">
        <v>0</v>
      </c>
      <c r="D1041">
        <f>B1041-C1041</f>
        <v>55682070</v>
      </c>
    </row>
    <row r="1042" spans="1:4" x14ac:dyDescent="0.25">
      <c r="A1042" s="17" t="s">
        <v>1212</v>
      </c>
      <c r="B1042" s="17">
        <v>55673333</v>
      </c>
      <c r="C1042" s="17">
        <v>0</v>
      </c>
      <c r="D1042">
        <f>B1042-C1042</f>
        <v>55673333</v>
      </c>
    </row>
    <row r="1043" spans="1:4" x14ac:dyDescent="0.25">
      <c r="A1043" s="17" t="s">
        <v>2357</v>
      </c>
      <c r="B1043" s="17">
        <v>55637680</v>
      </c>
      <c r="C1043" s="17">
        <v>0</v>
      </c>
      <c r="D1043">
        <f>B1043-C1043</f>
        <v>55637680</v>
      </c>
    </row>
    <row r="1044" spans="1:4" x14ac:dyDescent="0.25">
      <c r="A1044" s="17" t="s">
        <v>2037</v>
      </c>
      <c r="B1044" s="17">
        <v>55585389</v>
      </c>
      <c r="C1044" s="17">
        <v>0</v>
      </c>
      <c r="D1044">
        <f>B1044-C1044</f>
        <v>55585389</v>
      </c>
    </row>
    <row r="1045" spans="1:4" x14ac:dyDescent="0.25">
      <c r="A1045" s="17" t="s">
        <v>4355</v>
      </c>
      <c r="B1045" s="17">
        <v>55500000</v>
      </c>
      <c r="C1045" s="17">
        <v>0</v>
      </c>
      <c r="D1045">
        <f>B1045-C1045</f>
        <v>55500000</v>
      </c>
    </row>
    <row r="1046" spans="1:4" x14ac:dyDescent="0.25">
      <c r="A1046" s="17" t="s">
        <v>2929</v>
      </c>
      <c r="B1046" s="17">
        <v>55473600</v>
      </c>
      <c r="C1046" s="17">
        <v>0</v>
      </c>
      <c r="D1046">
        <f>B1046-C1046</f>
        <v>55473600</v>
      </c>
    </row>
    <row r="1047" spans="1:4" x14ac:dyDescent="0.25">
      <c r="A1047" s="17" t="s">
        <v>6332</v>
      </c>
      <c r="B1047" s="17">
        <v>55461307</v>
      </c>
      <c r="C1047" s="17">
        <v>0</v>
      </c>
      <c r="D1047">
        <f>B1047-C1047</f>
        <v>55461307</v>
      </c>
    </row>
    <row r="1048" spans="1:4" x14ac:dyDescent="0.25">
      <c r="A1048" s="17" t="s">
        <v>6332</v>
      </c>
      <c r="B1048" s="17">
        <v>55461307</v>
      </c>
      <c r="C1048" s="17">
        <v>0</v>
      </c>
      <c r="D1048">
        <f>B1048-C1048</f>
        <v>55461307</v>
      </c>
    </row>
    <row r="1049" spans="1:4" x14ac:dyDescent="0.25">
      <c r="A1049" s="17" t="s">
        <v>1786</v>
      </c>
      <c r="B1049" s="17">
        <v>55350897</v>
      </c>
      <c r="C1049" s="17">
        <v>0</v>
      </c>
      <c r="D1049">
        <f>B1049-C1049</f>
        <v>55350897</v>
      </c>
    </row>
    <row r="1050" spans="1:4" x14ac:dyDescent="0.25">
      <c r="A1050" s="17" t="s">
        <v>545</v>
      </c>
      <c r="B1050" s="17">
        <v>205343774</v>
      </c>
      <c r="C1050" s="17">
        <v>150000000</v>
      </c>
      <c r="D1050">
        <f>B1050-C1050</f>
        <v>55343774</v>
      </c>
    </row>
    <row r="1051" spans="1:4" x14ac:dyDescent="0.25">
      <c r="A1051" s="17" t="s">
        <v>4450</v>
      </c>
      <c r="B1051" s="17">
        <v>55291815</v>
      </c>
      <c r="C1051" s="17">
        <v>0</v>
      </c>
      <c r="D1051">
        <f>B1051-C1051</f>
        <v>55291815</v>
      </c>
    </row>
    <row r="1052" spans="1:4" x14ac:dyDescent="0.25">
      <c r="A1052" s="17" t="s">
        <v>4960</v>
      </c>
      <c r="B1052" s="17">
        <v>55210049</v>
      </c>
      <c r="C1052" s="17">
        <v>0</v>
      </c>
      <c r="D1052">
        <f>B1052-C1052</f>
        <v>55210049</v>
      </c>
    </row>
    <row r="1053" spans="1:4" x14ac:dyDescent="0.25">
      <c r="A1053" s="17" t="s">
        <v>7436</v>
      </c>
      <c r="B1053" s="17">
        <v>55184721</v>
      </c>
      <c r="C1053" s="17">
        <v>0</v>
      </c>
      <c r="D1053">
        <f>B1053-C1053</f>
        <v>55184721</v>
      </c>
    </row>
    <row r="1054" spans="1:4" x14ac:dyDescent="0.25">
      <c r="A1054" s="17" t="s">
        <v>12284</v>
      </c>
      <c r="B1054" s="17">
        <v>55153403</v>
      </c>
      <c r="C1054" s="17">
        <v>0</v>
      </c>
      <c r="D1054">
        <f>B1054-C1054</f>
        <v>55153403</v>
      </c>
    </row>
    <row r="1055" spans="1:4" x14ac:dyDescent="0.25">
      <c r="A1055" s="17" t="s">
        <v>3206</v>
      </c>
      <c r="B1055" s="17">
        <v>55092830</v>
      </c>
      <c r="C1055" s="17">
        <v>0</v>
      </c>
      <c r="D1055">
        <f>B1055-C1055</f>
        <v>55092830</v>
      </c>
    </row>
    <row r="1056" spans="1:4" x14ac:dyDescent="0.25">
      <c r="A1056" s="17" t="s">
        <v>3194</v>
      </c>
      <c r="B1056" s="17">
        <v>54997476</v>
      </c>
      <c r="C1056" s="17">
        <v>0</v>
      </c>
      <c r="D1056">
        <f>B1056-C1056</f>
        <v>54997476</v>
      </c>
    </row>
    <row r="1057" spans="1:4" x14ac:dyDescent="0.25">
      <c r="A1057" s="17" t="s">
        <v>3924</v>
      </c>
      <c r="B1057" s="17">
        <v>54967359</v>
      </c>
      <c r="C1057" s="17">
        <v>0</v>
      </c>
      <c r="D1057">
        <f>B1057-C1057</f>
        <v>54967359</v>
      </c>
    </row>
    <row r="1058" spans="1:4" x14ac:dyDescent="0.25">
      <c r="A1058" s="17" t="s">
        <v>2590</v>
      </c>
      <c r="B1058" s="17">
        <v>54910560</v>
      </c>
      <c r="C1058" s="17">
        <v>0</v>
      </c>
      <c r="D1058">
        <f>B1058-C1058</f>
        <v>54910560</v>
      </c>
    </row>
    <row r="1059" spans="1:4" x14ac:dyDescent="0.25">
      <c r="A1059" s="17" t="s">
        <v>9785</v>
      </c>
      <c r="B1059" s="17">
        <v>54800000</v>
      </c>
      <c r="C1059" s="17">
        <v>0</v>
      </c>
      <c r="D1059">
        <f>B1059-C1059</f>
        <v>54800000</v>
      </c>
    </row>
    <row r="1060" spans="1:4" x14ac:dyDescent="0.25">
      <c r="A1060" s="17" t="s">
        <v>2367</v>
      </c>
      <c r="B1060" s="17">
        <v>54758461</v>
      </c>
      <c r="C1060" s="17">
        <v>0</v>
      </c>
      <c r="D1060">
        <f>B1060-C1060</f>
        <v>54758461</v>
      </c>
    </row>
    <row r="1061" spans="1:4" x14ac:dyDescent="0.25">
      <c r="A1061" s="17" t="s">
        <v>8166</v>
      </c>
      <c r="B1061" s="17">
        <v>54724272</v>
      </c>
      <c r="C1061" s="17">
        <v>0</v>
      </c>
      <c r="D1061">
        <f>B1061-C1061</f>
        <v>54724272</v>
      </c>
    </row>
    <row r="1062" spans="1:4" x14ac:dyDescent="0.25">
      <c r="A1062" s="17" t="s">
        <v>1205</v>
      </c>
      <c r="B1062" s="17">
        <v>54700065</v>
      </c>
      <c r="C1062" s="17">
        <v>0</v>
      </c>
      <c r="D1062">
        <f>B1062-C1062</f>
        <v>54700065</v>
      </c>
    </row>
    <row r="1063" spans="1:4" x14ac:dyDescent="0.25">
      <c r="A1063" s="17" t="s">
        <v>4781</v>
      </c>
      <c r="B1063" s="17">
        <v>54696902</v>
      </c>
      <c r="C1063" s="17">
        <v>0</v>
      </c>
      <c r="D1063">
        <f>B1063-C1063</f>
        <v>54696902</v>
      </c>
    </row>
    <row r="1064" spans="1:4" x14ac:dyDescent="0.25">
      <c r="A1064" s="17" t="s">
        <v>8765</v>
      </c>
      <c r="B1064" s="17">
        <v>54557348</v>
      </c>
      <c r="C1064" s="17">
        <v>0</v>
      </c>
      <c r="D1064">
        <f>B1064-C1064</f>
        <v>54557348</v>
      </c>
    </row>
    <row r="1065" spans="1:4" x14ac:dyDescent="0.25">
      <c r="A1065" s="17" t="s">
        <v>8765</v>
      </c>
      <c r="B1065" s="17">
        <v>54557348</v>
      </c>
      <c r="C1065" s="17">
        <v>0</v>
      </c>
      <c r="D1065">
        <f>B1065-C1065</f>
        <v>54557348</v>
      </c>
    </row>
    <row r="1066" spans="1:4" x14ac:dyDescent="0.25">
      <c r="A1066" s="17" t="s">
        <v>5536</v>
      </c>
      <c r="B1066" s="17">
        <v>54540525</v>
      </c>
      <c r="C1066" s="17">
        <v>0</v>
      </c>
      <c r="D1066">
        <f>B1066-C1066</f>
        <v>54540525</v>
      </c>
    </row>
    <row r="1067" spans="1:4" x14ac:dyDescent="0.25">
      <c r="A1067" s="17" t="s">
        <v>3932</v>
      </c>
      <c r="B1067" s="17">
        <v>54414716</v>
      </c>
      <c r="C1067" s="17">
        <v>0</v>
      </c>
      <c r="D1067">
        <f>B1067-C1067</f>
        <v>54414716</v>
      </c>
    </row>
    <row r="1068" spans="1:4" x14ac:dyDescent="0.25">
      <c r="A1068" s="17" t="s">
        <v>7441</v>
      </c>
      <c r="B1068" s="17">
        <v>54322273</v>
      </c>
      <c r="C1068" s="17">
        <v>0</v>
      </c>
      <c r="D1068">
        <f>B1068-C1068</f>
        <v>54322273</v>
      </c>
    </row>
    <row r="1069" spans="1:4" x14ac:dyDescent="0.25">
      <c r="A1069" s="17" t="s">
        <v>7947</v>
      </c>
      <c r="B1069" s="17">
        <v>54257433</v>
      </c>
      <c r="C1069" s="17">
        <v>0</v>
      </c>
      <c r="D1069">
        <f>B1069-C1069</f>
        <v>54257433</v>
      </c>
    </row>
    <row r="1070" spans="1:4" x14ac:dyDescent="0.25">
      <c r="A1070" s="17" t="s">
        <v>7177</v>
      </c>
      <c r="B1070" s="17">
        <v>54239856</v>
      </c>
      <c r="C1070" s="17">
        <v>0</v>
      </c>
      <c r="D1070">
        <f>B1070-C1070</f>
        <v>54239856</v>
      </c>
    </row>
    <row r="1071" spans="1:4" x14ac:dyDescent="0.25">
      <c r="A1071" s="17" t="s">
        <v>6127</v>
      </c>
      <c r="B1071" s="17">
        <v>54235441</v>
      </c>
      <c r="C1071" s="17">
        <v>0</v>
      </c>
      <c r="D1071">
        <f>B1071-C1071</f>
        <v>54235441</v>
      </c>
    </row>
    <row r="1072" spans="1:4" x14ac:dyDescent="0.25">
      <c r="A1072" s="17" t="s">
        <v>3926</v>
      </c>
      <c r="B1072" s="17">
        <v>54228104</v>
      </c>
      <c r="C1072" s="17">
        <v>0</v>
      </c>
      <c r="D1072">
        <f>B1072-C1072</f>
        <v>54228104</v>
      </c>
    </row>
    <row r="1073" spans="1:4" x14ac:dyDescent="0.25">
      <c r="A1073" s="17" t="s">
        <v>2163</v>
      </c>
      <c r="B1073" s="17">
        <v>54222000</v>
      </c>
      <c r="C1073" s="17">
        <v>0</v>
      </c>
      <c r="D1073">
        <f>B1073-C1073</f>
        <v>54222000</v>
      </c>
    </row>
    <row r="1074" spans="1:4" x14ac:dyDescent="0.25">
      <c r="A1074" s="17" t="s">
        <v>9706</v>
      </c>
      <c r="B1074" s="17">
        <v>54215416</v>
      </c>
      <c r="C1074" s="17">
        <v>0</v>
      </c>
      <c r="D1074">
        <f>B1074-C1074</f>
        <v>54215416</v>
      </c>
    </row>
    <row r="1075" spans="1:4" x14ac:dyDescent="0.25">
      <c r="A1075" s="17" t="s">
        <v>5424</v>
      </c>
      <c r="B1075" s="17">
        <v>54200000</v>
      </c>
      <c r="C1075" s="17">
        <v>0</v>
      </c>
      <c r="D1075">
        <f>B1075-C1075</f>
        <v>54200000</v>
      </c>
    </row>
    <row r="1076" spans="1:4" x14ac:dyDescent="0.25">
      <c r="A1076" s="17" t="s">
        <v>4446</v>
      </c>
      <c r="B1076" s="17">
        <v>54132596</v>
      </c>
      <c r="C1076" s="17">
        <v>0</v>
      </c>
      <c r="D1076">
        <f>B1076-C1076</f>
        <v>54132596</v>
      </c>
    </row>
    <row r="1077" spans="1:4" x14ac:dyDescent="0.25">
      <c r="A1077" s="17" t="s">
        <v>2466</v>
      </c>
      <c r="B1077" s="17">
        <v>54116191</v>
      </c>
      <c r="C1077" s="17">
        <v>0</v>
      </c>
      <c r="D1077">
        <f>B1077-C1077</f>
        <v>54116191</v>
      </c>
    </row>
    <row r="1078" spans="1:4" x14ac:dyDescent="0.25">
      <c r="A1078" s="17" t="s">
        <v>5645</v>
      </c>
      <c r="B1078" s="17">
        <v>54098051</v>
      </c>
      <c r="C1078" s="17">
        <v>0</v>
      </c>
      <c r="D1078">
        <f>B1078-C1078</f>
        <v>54098051</v>
      </c>
    </row>
    <row r="1079" spans="1:4" x14ac:dyDescent="0.25">
      <c r="A1079" s="17" t="s">
        <v>7249</v>
      </c>
      <c r="B1079" s="17">
        <v>54000000</v>
      </c>
      <c r="C1079" s="17">
        <v>0</v>
      </c>
      <c r="D1079">
        <f>B1079-C1079</f>
        <v>54000000</v>
      </c>
    </row>
    <row r="1080" spans="1:4" x14ac:dyDescent="0.25">
      <c r="A1080" s="17" t="s">
        <v>12069</v>
      </c>
      <c r="B1080" s="17">
        <v>53991137</v>
      </c>
      <c r="C1080" s="17">
        <v>0</v>
      </c>
      <c r="D1080">
        <f>B1080-C1080</f>
        <v>53991137</v>
      </c>
    </row>
    <row r="1081" spans="1:4" x14ac:dyDescent="0.25">
      <c r="A1081" s="17" t="s">
        <v>3921</v>
      </c>
      <c r="B1081" s="17">
        <v>53955614</v>
      </c>
      <c r="C1081" s="17">
        <v>0</v>
      </c>
      <c r="D1081">
        <f>B1081-C1081</f>
        <v>53955614</v>
      </c>
    </row>
    <row r="1082" spans="1:4" x14ac:dyDescent="0.25">
      <c r="A1082" s="17" t="s">
        <v>10102</v>
      </c>
      <c r="B1082" s="17">
        <v>53884821</v>
      </c>
      <c r="C1082" s="17">
        <v>0</v>
      </c>
      <c r="D1082">
        <f>B1082-C1082</f>
        <v>53884821</v>
      </c>
    </row>
    <row r="1083" spans="1:4" x14ac:dyDescent="0.25">
      <c r="A1083" s="17" t="s">
        <v>6898</v>
      </c>
      <c r="B1083" s="17">
        <v>53868030</v>
      </c>
      <c r="C1083" s="17">
        <v>0</v>
      </c>
      <c r="D1083">
        <f>B1083-C1083</f>
        <v>53868030</v>
      </c>
    </row>
    <row r="1084" spans="1:4" x14ac:dyDescent="0.25">
      <c r="A1084" s="17" t="s">
        <v>3566</v>
      </c>
      <c r="B1084" s="17">
        <v>53854588</v>
      </c>
      <c r="C1084" s="17">
        <v>0</v>
      </c>
      <c r="D1084">
        <f>B1084-C1084</f>
        <v>53854588</v>
      </c>
    </row>
    <row r="1085" spans="1:4" x14ac:dyDescent="0.25">
      <c r="A1085" s="17" t="s">
        <v>2364</v>
      </c>
      <c r="B1085" s="17">
        <v>53846915</v>
      </c>
      <c r="C1085" s="17">
        <v>0</v>
      </c>
      <c r="D1085">
        <f>B1085-C1085</f>
        <v>53846915</v>
      </c>
    </row>
    <row r="1086" spans="1:4" x14ac:dyDescent="0.25">
      <c r="A1086" s="17" t="s">
        <v>2592</v>
      </c>
      <c r="B1086" s="17">
        <v>53789313</v>
      </c>
      <c r="C1086" s="17">
        <v>0</v>
      </c>
      <c r="D1086">
        <f>B1086-C1086</f>
        <v>53789313</v>
      </c>
    </row>
    <row r="1087" spans="1:4" x14ac:dyDescent="0.25">
      <c r="A1087" s="17" t="s">
        <v>2802</v>
      </c>
      <c r="B1087" s="17">
        <v>53715611</v>
      </c>
      <c r="C1087" s="17">
        <v>0</v>
      </c>
      <c r="D1087">
        <f>B1087-C1087</f>
        <v>53715611</v>
      </c>
    </row>
    <row r="1088" spans="1:4" x14ac:dyDescent="0.25">
      <c r="A1088" s="17" t="s">
        <v>4976</v>
      </c>
      <c r="B1088" s="17">
        <v>53680848</v>
      </c>
      <c r="C1088" s="17">
        <v>0</v>
      </c>
      <c r="D1088">
        <f>B1088-C1088</f>
        <v>53680848</v>
      </c>
    </row>
    <row r="1089" spans="1:4" x14ac:dyDescent="0.25">
      <c r="A1089" s="17" t="s">
        <v>3431</v>
      </c>
      <c r="B1089" s="17">
        <v>53574088</v>
      </c>
      <c r="C1089" s="17">
        <v>0</v>
      </c>
      <c r="D1089">
        <f>B1089-C1089</f>
        <v>53574088</v>
      </c>
    </row>
    <row r="1090" spans="1:4" x14ac:dyDescent="0.25">
      <c r="A1090" s="17" t="s">
        <v>4993</v>
      </c>
      <c r="B1090" s="17">
        <v>53337608</v>
      </c>
      <c r="C1090" s="17">
        <v>0</v>
      </c>
      <c r="D1090">
        <f>B1090-C1090</f>
        <v>53337608</v>
      </c>
    </row>
    <row r="1091" spans="1:4" x14ac:dyDescent="0.25">
      <c r="A1091" s="17" t="s">
        <v>6039</v>
      </c>
      <c r="B1091" s="17">
        <v>53302314</v>
      </c>
      <c r="C1091" s="17">
        <v>0</v>
      </c>
      <c r="D1091">
        <f>B1091-C1091</f>
        <v>53302314</v>
      </c>
    </row>
    <row r="1092" spans="1:4" x14ac:dyDescent="0.25">
      <c r="A1092" s="17" t="s">
        <v>3685</v>
      </c>
      <c r="B1092" s="17">
        <v>53300852</v>
      </c>
      <c r="C1092" s="17">
        <v>0</v>
      </c>
      <c r="D1092">
        <f>B1092-C1092</f>
        <v>53300852</v>
      </c>
    </row>
    <row r="1093" spans="1:4" x14ac:dyDescent="0.25">
      <c r="A1093" s="17" t="s">
        <v>12462</v>
      </c>
      <c r="B1093" s="17">
        <v>53245055</v>
      </c>
      <c r="C1093" s="17">
        <v>0</v>
      </c>
      <c r="D1093">
        <f>B1093-C1093</f>
        <v>53245055</v>
      </c>
    </row>
    <row r="1094" spans="1:4" x14ac:dyDescent="0.25">
      <c r="A1094" s="17" t="s">
        <v>1662</v>
      </c>
      <c r="B1094" s="17">
        <v>53215979</v>
      </c>
      <c r="C1094" s="17">
        <v>0</v>
      </c>
      <c r="D1094">
        <f>B1094-C1094</f>
        <v>53215979</v>
      </c>
    </row>
    <row r="1095" spans="1:4" x14ac:dyDescent="0.25">
      <c r="A1095" s="17" t="s">
        <v>6436</v>
      </c>
      <c r="B1095" s="17">
        <v>53146000</v>
      </c>
      <c r="C1095" s="17">
        <v>0</v>
      </c>
      <c r="D1095">
        <f>B1095-C1095</f>
        <v>53146000</v>
      </c>
    </row>
    <row r="1096" spans="1:4" x14ac:dyDescent="0.25">
      <c r="A1096" s="17" t="s">
        <v>4853</v>
      </c>
      <c r="B1096" s="17">
        <v>53133888</v>
      </c>
      <c r="C1096" s="17">
        <v>0</v>
      </c>
      <c r="D1096">
        <f>B1096-C1096</f>
        <v>53133888</v>
      </c>
    </row>
    <row r="1097" spans="1:4" x14ac:dyDescent="0.25">
      <c r="A1097" s="17" t="s">
        <v>3931</v>
      </c>
      <c r="B1097" s="17">
        <v>53082743</v>
      </c>
      <c r="C1097" s="17">
        <v>0</v>
      </c>
      <c r="D1097">
        <f>B1097-C1097</f>
        <v>53082743</v>
      </c>
    </row>
    <row r="1098" spans="1:4" x14ac:dyDescent="0.25">
      <c r="A1098" s="17" t="s">
        <v>4985</v>
      </c>
      <c r="B1098" s="17">
        <v>53021560</v>
      </c>
      <c r="C1098" s="17">
        <v>0</v>
      </c>
      <c r="D1098">
        <f>B1098-C1098</f>
        <v>53021560</v>
      </c>
    </row>
    <row r="1099" spans="1:4" x14ac:dyDescent="0.25">
      <c r="A1099" s="17" t="s">
        <v>4955</v>
      </c>
      <c r="B1099" s="17">
        <v>52937130</v>
      </c>
      <c r="C1099" s="17">
        <v>0</v>
      </c>
      <c r="D1099">
        <f>B1099-C1099</f>
        <v>52937130</v>
      </c>
    </row>
    <row r="1100" spans="1:4" x14ac:dyDescent="0.25">
      <c r="A1100" s="17" t="s">
        <v>8399</v>
      </c>
      <c r="B1100" s="17">
        <v>52929168</v>
      </c>
      <c r="C1100" s="17">
        <v>0</v>
      </c>
      <c r="D1100">
        <f>B1100-C1100</f>
        <v>52929168</v>
      </c>
    </row>
    <row r="1101" spans="1:4" x14ac:dyDescent="0.25">
      <c r="A1101" s="17" t="s">
        <v>7253</v>
      </c>
      <c r="B1101" s="17">
        <v>52885587</v>
      </c>
      <c r="C1101" s="17">
        <v>0</v>
      </c>
      <c r="D1101">
        <f>B1101-C1101</f>
        <v>52885587</v>
      </c>
    </row>
    <row r="1102" spans="1:4" x14ac:dyDescent="0.25">
      <c r="A1102" s="17" t="s">
        <v>3213</v>
      </c>
      <c r="B1102" s="17">
        <v>52822418</v>
      </c>
      <c r="C1102" s="17">
        <v>0</v>
      </c>
      <c r="D1102">
        <f>B1102-C1102</f>
        <v>52822418</v>
      </c>
    </row>
    <row r="1103" spans="1:4" x14ac:dyDescent="0.25">
      <c r="A1103" s="17" t="s">
        <v>4957</v>
      </c>
      <c r="B1103" s="17">
        <v>52799004</v>
      </c>
      <c r="C1103" s="17">
        <v>0</v>
      </c>
      <c r="D1103">
        <f>B1103-C1103</f>
        <v>52799004</v>
      </c>
    </row>
    <row r="1104" spans="1:4" x14ac:dyDescent="0.25">
      <c r="A1104" s="17" t="s">
        <v>3202</v>
      </c>
      <c r="B1104" s="17">
        <v>52752475</v>
      </c>
      <c r="C1104" s="17">
        <v>0</v>
      </c>
      <c r="D1104">
        <f>B1104-C1104</f>
        <v>52752475</v>
      </c>
    </row>
    <row r="1105" spans="1:4" x14ac:dyDescent="0.25">
      <c r="A1105" s="17" t="s">
        <v>10480</v>
      </c>
      <c r="B1105" s="17">
        <v>52700832</v>
      </c>
      <c r="C1105" s="17">
        <v>0</v>
      </c>
      <c r="D1105">
        <f>B1105-C1105</f>
        <v>52700832</v>
      </c>
    </row>
    <row r="1106" spans="1:4" x14ac:dyDescent="0.25">
      <c r="A1106" s="17" t="s">
        <v>6902</v>
      </c>
      <c r="B1106" s="17">
        <v>52691009</v>
      </c>
      <c r="C1106" s="17">
        <v>0</v>
      </c>
      <c r="D1106">
        <f>B1106-C1106</f>
        <v>52691009</v>
      </c>
    </row>
    <row r="1107" spans="1:4" x14ac:dyDescent="0.25">
      <c r="A1107" s="17" t="s">
        <v>3572</v>
      </c>
      <c r="B1107" s="17">
        <v>52580895</v>
      </c>
      <c r="C1107" s="17">
        <v>0</v>
      </c>
      <c r="D1107">
        <f>B1107-C1107</f>
        <v>52580895</v>
      </c>
    </row>
    <row r="1108" spans="1:4" x14ac:dyDescent="0.25">
      <c r="A1108" s="17" t="s">
        <v>7968</v>
      </c>
      <c r="B1108" s="17">
        <v>52543632</v>
      </c>
      <c r="C1108" s="17">
        <v>0</v>
      </c>
      <c r="D1108">
        <f>B1108-C1108</f>
        <v>52543632</v>
      </c>
    </row>
    <row r="1109" spans="1:4" x14ac:dyDescent="0.25">
      <c r="A1109" s="17" t="s">
        <v>5654</v>
      </c>
      <c r="B1109" s="17">
        <v>52528330</v>
      </c>
      <c r="C1109" s="17">
        <v>0</v>
      </c>
      <c r="D1109">
        <f>B1109-C1109</f>
        <v>52528330</v>
      </c>
    </row>
    <row r="1110" spans="1:4" x14ac:dyDescent="0.25">
      <c r="A1110" s="17" t="s">
        <v>2165</v>
      </c>
      <c r="B1110" s="17">
        <v>52474616</v>
      </c>
      <c r="C1110" s="17">
        <v>0</v>
      </c>
      <c r="D1110">
        <f>B1110-C1110</f>
        <v>52474616</v>
      </c>
    </row>
    <row r="1111" spans="1:4" x14ac:dyDescent="0.25">
      <c r="A1111" s="17" t="s">
        <v>5001</v>
      </c>
      <c r="B1111" s="17">
        <v>52418902</v>
      </c>
      <c r="C1111" s="17">
        <v>0</v>
      </c>
      <c r="D1111">
        <f>B1111-C1111</f>
        <v>52418902</v>
      </c>
    </row>
    <row r="1112" spans="1:4" x14ac:dyDescent="0.25">
      <c r="A1112" s="17" t="s">
        <v>2372</v>
      </c>
      <c r="B1112" s="17">
        <v>52397389</v>
      </c>
      <c r="C1112" s="17">
        <v>0</v>
      </c>
      <c r="D1112">
        <f>B1112-C1112</f>
        <v>52397389</v>
      </c>
    </row>
    <row r="1113" spans="1:4" x14ac:dyDescent="0.25">
      <c r="A1113" s="17" t="s">
        <v>444</v>
      </c>
      <c r="B1113" s="17">
        <v>217387997</v>
      </c>
      <c r="C1113" s="17">
        <v>165000000</v>
      </c>
      <c r="D1113">
        <f>B1113-C1113</f>
        <v>52387997</v>
      </c>
    </row>
    <row r="1114" spans="1:4" x14ac:dyDescent="0.25">
      <c r="A1114" s="17" t="s">
        <v>5307</v>
      </c>
      <c r="B1114" s="17">
        <v>52353636</v>
      </c>
      <c r="C1114" s="17">
        <v>0</v>
      </c>
      <c r="D1114">
        <f>B1114-C1114</f>
        <v>52353636</v>
      </c>
    </row>
    <row r="1115" spans="1:4" x14ac:dyDescent="0.25">
      <c r="A1115" s="17" t="s">
        <v>3952</v>
      </c>
      <c r="B1115" s="17">
        <v>52320979</v>
      </c>
      <c r="C1115" s="17">
        <v>0</v>
      </c>
      <c r="D1115">
        <f>B1115-C1115</f>
        <v>52320979</v>
      </c>
    </row>
    <row r="1116" spans="1:4" x14ac:dyDescent="0.25">
      <c r="A1116" s="17" t="s">
        <v>8563</v>
      </c>
      <c r="B1116" s="17">
        <v>52293982</v>
      </c>
      <c r="C1116" s="17">
        <v>0</v>
      </c>
      <c r="D1116">
        <f>B1116-C1116</f>
        <v>52293982</v>
      </c>
    </row>
    <row r="1117" spans="1:4" x14ac:dyDescent="0.25">
      <c r="A1117" s="17" t="s">
        <v>9218</v>
      </c>
      <c r="B1117" s="17">
        <v>52287414</v>
      </c>
      <c r="C1117" s="17">
        <v>0</v>
      </c>
      <c r="D1117">
        <f>B1117-C1117</f>
        <v>52287414</v>
      </c>
    </row>
    <row r="1118" spans="1:4" x14ac:dyDescent="0.25">
      <c r="A1118" s="17" t="s">
        <v>281</v>
      </c>
      <c r="B1118" s="17">
        <v>237282182</v>
      </c>
      <c r="C1118" s="17">
        <v>185000000</v>
      </c>
      <c r="D1118">
        <f>B1118-C1118</f>
        <v>52282182</v>
      </c>
    </row>
    <row r="1119" spans="1:4" x14ac:dyDescent="0.25">
      <c r="A1119" s="17" t="s">
        <v>4448</v>
      </c>
      <c r="B1119" s="17">
        <v>52277485</v>
      </c>
      <c r="C1119" s="17">
        <v>0</v>
      </c>
      <c r="D1119">
        <f>B1119-C1119</f>
        <v>52277485</v>
      </c>
    </row>
    <row r="1120" spans="1:4" x14ac:dyDescent="0.25">
      <c r="A1120" s="17" t="s">
        <v>8599</v>
      </c>
      <c r="B1120" s="17">
        <v>52200504</v>
      </c>
      <c r="C1120" s="17">
        <v>0</v>
      </c>
      <c r="D1120">
        <f>B1120-C1120</f>
        <v>52200504</v>
      </c>
    </row>
    <row r="1121" spans="1:4" x14ac:dyDescent="0.25">
      <c r="A1121" s="17" t="s">
        <v>6338</v>
      </c>
      <c r="B1121" s="17">
        <v>52066000</v>
      </c>
      <c r="C1121" s="17">
        <v>0</v>
      </c>
      <c r="D1121">
        <f>B1121-C1121</f>
        <v>52066000</v>
      </c>
    </row>
    <row r="1122" spans="1:4" x14ac:dyDescent="0.25">
      <c r="A1122" s="17" t="s">
        <v>6234</v>
      </c>
      <c r="B1122" s="17">
        <v>52008288</v>
      </c>
      <c r="C1122" s="17">
        <v>0</v>
      </c>
      <c r="D1122">
        <f>B1122-C1122</f>
        <v>52008288</v>
      </c>
    </row>
    <row r="1123" spans="1:4" x14ac:dyDescent="0.25">
      <c r="A1123" s="17" t="s">
        <v>3946</v>
      </c>
      <c r="B1123" s="17">
        <v>52000688</v>
      </c>
      <c r="C1123" s="17">
        <v>0</v>
      </c>
      <c r="D1123">
        <f>B1123-C1123</f>
        <v>52000688</v>
      </c>
    </row>
    <row r="1124" spans="1:4" x14ac:dyDescent="0.25">
      <c r="A1124" s="17" t="s">
        <v>79</v>
      </c>
      <c r="B1124" s="17">
        <v>301956980</v>
      </c>
      <c r="C1124" s="17">
        <v>250000000</v>
      </c>
      <c r="D1124">
        <f>B1124-C1124</f>
        <v>51956980</v>
      </c>
    </row>
    <row r="1125" spans="1:4" x14ac:dyDescent="0.25">
      <c r="A1125" s="17" t="s">
        <v>8050</v>
      </c>
      <c r="B1125" s="17">
        <v>51872378</v>
      </c>
      <c r="C1125" s="17">
        <v>0</v>
      </c>
      <c r="D1125">
        <f>B1125-C1125</f>
        <v>51872378</v>
      </c>
    </row>
    <row r="1126" spans="1:4" x14ac:dyDescent="0.25">
      <c r="A1126" s="17" t="s">
        <v>3959</v>
      </c>
      <c r="B1126" s="17">
        <v>51853450</v>
      </c>
      <c r="C1126" s="17">
        <v>0</v>
      </c>
      <c r="D1126">
        <f>B1126-C1126</f>
        <v>51853450</v>
      </c>
    </row>
    <row r="1127" spans="1:4" x14ac:dyDescent="0.25">
      <c r="A1127" s="17" t="s">
        <v>2051</v>
      </c>
      <c r="B1127" s="17">
        <v>51814190</v>
      </c>
      <c r="C1127" s="17">
        <v>0</v>
      </c>
      <c r="D1127">
        <f>B1127-C1127</f>
        <v>51814190</v>
      </c>
    </row>
    <row r="1128" spans="1:4" x14ac:dyDescent="0.25">
      <c r="A1128" s="17" t="s">
        <v>2836</v>
      </c>
      <c r="B1128" s="17">
        <v>51774002</v>
      </c>
      <c r="C1128" s="17">
        <v>0</v>
      </c>
      <c r="D1128">
        <f>B1128-C1128</f>
        <v>51774002</v>
      </c>
    </row>
    <row r="1129" spans="1:4" x14ac:dyDescent="0.25">
      <c r="A1129" s="17" t="s">
        <v>3707</v>
      </c>
      <c r="B1129" s="17">
        <v>51768623</v>
      </c>
      <c r="C1129" s="17">
        <v>0</v>
      </c>
      <c r="D1129">
        <f>B1129-C1129</f>
        <v>51768623</v>
      </c>
    </row>
    <row r="1130" spans="1:4" x14ac:dyDescent="0.25">
      <c r="A1130" s="17" t="s">
        <v>4712</v>
      </c>
      <c r="B1130" s="17">
        <v>51758599</v>
      </c>
      <c r="C1130" s="17">
        <v>0</v>
      </c>
      <c r="D1130">
        <f>B1130-C1130</f>
        <v>51758599</v>
      </c>
    </row>
    <row r="1131" spans="1:4" x14ac:dyDescent="0.25">
      <c r="A1131" s="17" t="s">
        <v>6801</v>
      </c>
      <c r="B1131" s="17">
        <v>51697449</v>
      </c>
      <c r="C1131" s="17">
        <v>0</v>
      </c>
      <c r="D1131">
        <f>B1131-C1131</f>
        <v>51697449</v>
      </c>
    </row>
    <row r="1132" spans="1:4" x14ac:dyDescent="0.25">
      <c r="A1132" s="17" t="s">
        <v>5652</v>
      </c>
      <c r="B1132" s="17">
        <v>51676606</v>
      </c>
      <c r="C1132" s="17">
        <v>0</v>
      </c>
      <c r="D1132">
        <f>B1132-C1132</f>
        <v>51676606</v>
      </c>
    </row>
    <row r="1133" spans="1:4" x14ac:dyDescent="0.25">
      <c r="A1133" s="17" t="s">
        <v>6907</v>
      </c>
      <c r="B1133" s="17">
        <v>51600000</v>
      </c>
      <c r="C1133" s="17">
        <v>0</v>
      </c>
      <c r="D1133">
        <f>B1133-C1133</f>
        <v>51600000</v>
      </c>
    </row>
    <row r="1134" spans="1:4" x14ac:dyDescent="0.25">
      <c r="A1134" s="17" t="s">
        <v>5657</v>
      </c>
      <c r="B1134" s="17">
        <v>51533608</v>
      </c>
      <c r="C1134" s="17">
        <v>0</v>
      </c>
      <c r="D1134">
        <f>B1134-C1134</f>
        <v>51533608</v>
      </c>
    </row>
    <row r="1135" spans="1:4" x14ac:dyDescent="0.25">
      <c r="A1135" s="17" t="s">
        <v>7788</v>
      </c>
      <c r="B1135" s="17">
        <v>51527787</v>
      </c>
      <c r="C1135" s="17">
        <v>0</v>
      </c>
      <c r="D1135">
        <f>B1135-C1135</f>
        <v>51527787</v>
      </c>
    </row>
    <row r="1136" spans="1:4" x14ac:dyDescent="0.25">
      <c r="A1136" s="17" t="s">
        <v>6137</v>
      </c>
      <c r="B1136" s="17">
        <v>51483949</v>
      </c>
      <c r="C1136" s="17">
        <v>0</v>
      </c>
      <c r="D1136">
        <f>B1136-C1136</f>
        <v>51483949</v>
      </c>
    </row>
    <row r="1137" spans="1:4" x14ac:dyDescent="0.25">
      <c r="A1137" s="17" t="s">
        <v>5309</v>
      </c>
      <c r="B1137" s="17">
        <v>51475962</v>
      </c>
      <c r="C1137" s="17">
        <v>0</v>
      </c>
      <c r="D1137">
        <f>B1137-C1137</f>
        <v>51475962</v>
      </c>
    </row>
    <row r="1138" spans="1:4" x14ac:dyDescent="0.25">
      <c r="A1138" s="17" t="s">
        <v>4963</v>
      </c>
      <c r="B1138" s="17">
        <v>51432423</v>
      </c>
      <c r="C1138" s="17">
        <v>0</v>
      </c>
      <c r="D1138">
        <f>B1138-C1138</f>
        <v>51432423</v>
      </c>
    </row>
    <row r="1139" spans="1:4" x14ac:dyDescent="0.25">
      <c r="A1139" s="17" t="s">
        <v>6787</v>
      </c>
      <c r="B1139" s="17">
        <v>51431160</v>
      </c>
      <c r="C1139" s="17">
        <v>0</v>
      </c>
      <c r="D1139">
        <f>B1139-C1139</f>
        <v>51431160</v>
      </c>
    </row>
    <row r="1140" spans="1:4" x14ac:dyDescent="0.25">
      <c r="A1140" s="17" t="s">
        <v>1555</v>
      </c>
      <c r="B1140" s="17">
        <v>51396781</v>
      </c>
      <c r="C1140" s="17">
        <v>0</v>
      </c>
      <c r="D1140">
        <f>B1140-C1140</f>
        <v>51396781</v>
      </c>
    </row>
    <row r="1141" spans="1:4" x14ac:dyDescent="0.25">
      <c r="A1141" s="17" t="s">
        <v>2829</v>
      </c>
      <c r="B1141" s="17">
        <v>51317350</v>
      </c>
      <c r="C1141" s="17">
        <v>0</v>
      </c>
      <c r="D1141">
        <f>B1141-C1141</f>
        <v>51317350</v>
      </c>
    </row>
    <row r="1142" spans="1:4" x14ac:dyDescent="0.25">
      <c r="A1142" s="17" t="s">
        <v>2970</v>
      </c>
      <c r="B1142" s="17">
        <v>51225796</v>
      </c>
      <c r="C1142" s="17">
        <v>0</v>
      </c>
      <c r="D1142">
        <f>B1142-C1142</f>
        <v>51225796</v>
      </c>
    </row>
    <row r="1143" spans="1:4" x14ac:dyDescent="0.25">
      <c r="A1143" s="17" t="s">
        <v>3943</v>
      </c>
      <c r="B1143" s="17">
        <v>51185897</v>
      </c>
      <c r="C1143" s="17">
        <v>0</v>
      </c>
      <c r="D1143">
        <f>B1143-C1143</f>
        <v>51185897</v>
      </c>
    </row>
    <row r="1144" spans="1:4" x14ac:dyDescent="0.25">
      <c r="A1144" s="17" t="s">
        <v>2990</v>
      </c>
      <c r="B1144" s="17">
        <v>51178893</v>
      </c>
      <c r="C1144" s="17">
        <v>0</v>
      </c>
      <c r="D1144">
        <f>B1144-C1144</f>
        <v>51178893</v>
      </c>
    </row>
    <row r="1145" spans="1:4" x14ac:dyDescent="0.25">
      <c r="A1145" s="17" t="s">
        <v>4965</v>
      </c>
      <c r="B1145" s="17">
        <v>51109400</v>
      </c>
      <c r="C1145" s="17">
        <v>0</v>
      </c>
      <c r="D1145">
        <f>B1145-C1145</f>
        <v>51109400</v>
      </c>
    </row>
    <row r="1146" spans="1:4" x14ac:dyDescent="0.25">
      <c r="A1146" s="17" t="s">
        <v>11022</v>
      </c>
      <c r="B1146" s="17">
        <v>51100000</v>
      </c>
      <c r="C1146" s="17">
        <v>0</v>
      </c>
      <c r="D1146">
        <f>B1146-C1146</f>
        <v>51100000</v>
      </c>
    </row>
    <row r="1147" spans="1:4" x14ac:dyDescent="0.25">
      <c r="A1147" s="17" t="s">
        <v>5659</v>
      </c>
      <c r="B1147" s="17">
        <v>51097664</v>
      </c>
      <c r="C1147" s="17">
        <v>0</v>
      </c>
      <c r="D1147">
        <f>B1147-C1147</f>
        <v>51097664</v>
      </c>
    </row>
    <row r="1148" spans="1:4" x14ac:dyDescent="0.25">
      <c r="A1148" s="17" t="s">
        <v>7088</v>
      </c>
      <c r="B1148" s="17">
        <v>51053787</v>
      </c>
      <c r="C1148" s="17">
        <v>0</v>
      </c>
      <c r="D1148">
        <f>B1148-C1148</f>
        <v>51053787</v>
      </c>
    </row>
    <row r="1149" spans="1:4" x14ac:dyDescent="0.25">
      <c r="A1149" s="17" t="s">
        <v>2595</v>
      </c>
      <c r="B1149" s="17">
        <v>51045801</v>
      </c>
      <c r="C1149" s="17">
        <v>0</v>
      </c>
      <c r="D1149">
        <f>B1149-C1149</f>
        <v>51045801</v>
      </c>
    </row>
    <row r="1150" spans="1:4" x14ac:dyDescent="0.25">
      <c r="A1150" s="17" t="s">
        <v>3574</v>
      </c>
      <c r="B1150" s="17">
        <v>51019112</v>
      </c>
      <c r="C1150" s="17">
        <v>0</v>
      </c>
      <c r="D1150">
        <f>B1150-C1150</f>
        <v>51019112</v>
      </c>
    </row>
    <row r="1151" spans="1:4" x14ac:dyDescent="0.25">
      <c r="A1151" s="17" t="s">
        <v>4982</v>
      </c>
      <c r="B1151" s="17">
        <v>50921738</v>
      </c>
      <c r="C1151" s="17">
        <v>0</v>
      </c>
      <c r="D1151">
        <f>B1151-C1151</f>
        <v>50921738</v>
      </c>
    </row>
    <row r="1152" spans="1:4" x14ac:dyDescent="0.25">
      <c r="A1152" s="17" t="s">
        <v>3940</v>
      </c>
      <c r="B1152" s="17">
        <v>50859889</v>
      </c>
      <c r="C1152" s="17">
        <v>0</v>
      </c>
      <c r="D1152">
        <f>B1152-C1152</f>
        <v>50859889</v>
      </c>
    </row>
    <row r="1153" spans="1:4" x14ac:dyDescent="0.25">
      <c r="A1153" s="17" t="s">
        <v>10091</v>
      </c>
      <c r="B1153" s="17">
        <v>50820940</v>
      </c>
      <c r="C1153" s="17">
        <v>0</v>
      </c>
      <c r="D1153">
        <f>B1153-C1153</f>
        <v>50820940</v>
      </c>
    </row>
    <row r="1154" spans="1:4" x14ac:dyDescent="0.25">
      <c r="A1154" s="17" t="s">
        <v>2597</v>
      </c>
      <c r="B1154" s="17">
        <v>50818750</v>
      </c>
      <c r="C1154" s="17">
        <v>0</v>
      </c>
      <c r="D1154">
        <f>B1154-C1154</f>
        <v>50818750</v>
      </c>
    </row>
    <row r="1155" spans="1:4" x14ac:dyDescent="0.25">
      <c r="A1155" s="17" t="s">
        <v>3210</v>
      </c>
      <c r="B1155" s="17">
        <v>50815288</v>
      </c>
      <c r="C1155" s="17">
        <v>0</v>
      </c>
      <c r="D1155">
        <f>B1155-C1155</f>
        <v>50815288</v>
      </c>
    </row>
    <row r="1156" spans="1:4" x14ac:dyDescent="0.25">
      <c r="A1156" s="17" t="s">
        <v>3210</v>
      </c>
      <c r="B1156" s="17">
        <v>50815288</v>
      </c>
      <c r="C1156" s="17">
        <v>0</v>
      </c>
      <c r="D1156">
        <f>B1156-C1156</f>
        <v>50815288</v>
      </c>
    </row>
    <row r="1157" spans="1:4" x14ac:dyDescent="0.25">
      <c r="A1157" s="17" t="s">
        <v>2628</v>
      </c>
      <c r="B1157" s="17">
        <v>50807639</v>
      </c>
      <c r="C1157" s="17">
        <v>0</v>
      </c>
      <c r="D1157">
        <f>B1157-C1157</f>
        <v>50807639</v>
      </c>
    </row>
    <row r="1158" spans="1:4" x14ac:dyDescent="0.25">
      <c r="A1158" s="17" t="s">
        <v>1301</v>
      </c>
      <c r="B1158" s="17">
        <v>50802661</v>
      </c>
      <c r="C1158" s="17">
        <v>0</v>
      </c>
      <c r="D1158">
        <f>B1158-C1158</f>
        <v>50802661</v>
      </c>
    </row>
    <row r="1159" spans="1:4" x14ac:dyDescent="0.25">
      <c r="A1159" s="17" t="s">
        <v>5508</v>
      </c>
      <c r="B1159" s="17">
        <v>50800000</v>
      </c>
      <c r="C1159" s="17">
        <v>0</v>
      </c>
      <c r="D1159">
        <f>B1159-C1159</f>
        <v>50800000</v>
      </c>
    </row>
    <row r="1160" spans="1:4" x14ac:dyDescent="0.25">
      <c r="A1160" s="17" t="s">
        <v>8568</v>
      </c>
      <c r="B1160" s="17">
        <v>50752337</v>
      </c>
      <c r="C1160" s="17">
        <v>0</v>
      </c>
      <c r="D1160">
        <f>B1160-C1160</f>
        <v>50752337</v>
      </c>
    </row>
    <row r="1161" spans="1:4" x14ac:dyDescent="0.25">
      <c r="A1161" s="17" t="s">
        <v>3252</v>
      </c>
      <c r="B1161" s="17">
        <v>50740078</v>
      </c>
      <c r="C1161" s="17">
        <v>0</v>
      </c>
      <c r="D1161">
        <f>B1161-C1161</f>
        <v>50740078</v>
      </c>
    </row>
    <row r="1162" spans="1:4" x14ac:dyDescent="0.25">
      <c r="A1162" s="17" t="s">
        <v>6129</v>
      </c>
      <c r="B1162" s="17">
        <v>50728000</v>
      </c>
      <c r="C1162" s="17">
        <v>0</v>
      </c>
      <c r="D1162">
        <f>B1162-C1162</f>
        <v>50728000</v>
      </c>
    </row>
    <row r="1163" spans="1:4" x14ac:dyDescent="0.25">
      <c r="A1163" s="17" t="s">
        <v>4194</v>
      </c>
      <c r="B1163" s="17">
        <v>50693162</v>
      </c>
      <c r="C1163" s="17">
        <v>0</v>
      </c>
      <c r="D1163">
        <f>B1163-C1163</f>
        <v>50693162</v>
      </c>
    </row>
    <row r="1164" spans="1:4" x14ac:dyDescent="0.25">
      <c r="A1164" s="17" t="s">
        <v>4248</v>
      </c>
      <c r="B1164" s="17">
        <v>50668906</v>
      </c>
      <c r="C1164" s="17">
        <v>0</v>
      </c>
      <c r="D1164">
        <f>B1164-C1164</f>
        <v>50668906</v>
      </c>
    </row>
    <row r="1165" spans="1:4" x14ac:dyDescent="0.25">
      <c r="A1165" s="17" t="s">
        <v>3579</v>
      </c>
      <c r="B1165" s="17">
        <v>50648679</v>
      </c>
      <c r="C1165" s="17">
        <v>0</v>
      </c>
      <c r="D1165">
        <f>B1165-C1165</f>
        <v>50648679</v>
      </c>
    </row>
    <row r="1166" spans="1:4" x14ac:dyDescent="0.25">
      <c r="A1166" s="17" t="s">
        <v>1776</v>
      </c>
      <c r="B1166" s="17">
        <v>50628009</v>
      </c>
      <c r="C1166" s="17">
        <v>0</v>
      </c>
      <c r="D1166">
        <f>B1166-C1166</f>
        <v>50628009</v>
      </c>
    </row>
    <row r="1167" spans="1:4" x14ac:dyDescent="0.25">
      <c r="A1167" s="17" t="s">
        <v>3988</v>
      </c>
      <c r="B1167" s="17">
        <v>50562555</v>
      </c>
      <c r="C1167" s="17">
        <v>0</v>
      </c>
      <c r="D1167">
        <f>B1167-C1167</f>
        <v>50562555</v>
      </c>
    </row>
    <row r="1168" spans="1:4" x14ac:dyDescent="0.25">
      <c r="A1168" s="17" t="s">
        <v>2610</v>
      </c>
      <c r="B1168" s="17">
        <v>50549107</v>
      </c>
      <c r="C1168" s="17">
        <v>0</v>
      </c>
      <c r="D1168">
        <f>B1168-C1168</f>
        <v>50549107</v>
      </c>
    </row>
    <row r="1169" spans="1:4" x14ac:dyDescent="0.25">
      <c r="A1169" s="17" t="s">
        <v>8403</v>
      </c>
      <c r="B1169" s="17">
        <v>50461335</v>
      </c>
      <c r="C1169" s="17">
        <v>0</v>
      </c>
      <c r="D1169">
        <f>B1169-C1169</f>
        <v>50461335</v>
      </c>
    </row>
    <row r="1170" spans="1:4" x14ac:dyDescent="0.25">
      <c r="A1170" s="17" t="s">
        <v>669</v>
      </c>
      <c r="B1170" s="17">
        <v>190418803</v>
      </c>
      <c r="C1170" s="17">
        <v>140000000</v>
      </c>
      <c r="D1170">
        <f>B1170-C1170</f>
        <v>50418803</v>
      </c>
    </row>
    <row r="1171" spans="1:4" x14ac:dyDescent="0.25">
      <c r="A1171" s="17" t="s">
        <v>9997</v>
      </c>
      <c r="B1171" s="17">
        <v>50382128</v>
      </c>
      <c r="C1171" s="17">
        <v>0</v>
      </c>
      <c r="D1171">
        <f>B1171-C1171</f>
        <v>50382128</v>
      </c>
    </row>
    <row r="1172" spans="1:4" x14ac:dyDescent="0.25">
      <c r="A1172" s="17" t="s">
        <v>4968</v>
      </c>
      <c r="B1172" s="17">
        <v>50300000</v>
      </c>
      <c r="C1172" s="17">
        <v>0</v>
      </c>
      <c r="D1172">
        <f>B1172-C1172</f>
        <v>50300000</v>
      </c>
    </row>
    <row r="1173" spans="1:4" x14ac:dyDescent="0.25">
      <c r="A1173" s="17" t="s">
        <v>4360</v>
      </c>
      <c r="B1173" s="17">
        <v>50213619</v>
      </c>
      <c r="C1173" s="17">
        <v>0</v>
      </c>
      <c r="D1173">
        <f>B1173-C1173</f>
        <v>50213619</v>
      </c>
    </row>
    <row r="1174" spans="1:4" x14ac:dyDescent="0.25">
      <c r="A1174" s="17" t="s">
        <v>781</v>
      </c>
      <c r="B1174" s="17">
        <v>180191634</v>
      </c>
      <c r="C1174" s="17">
        <v>130000000</v>
      </c>
      <c r="D1174">
        <f>B1174-C1174</f>
        <v>50191634</v>
      </c>
    </row>
    <row r="1175" spans="1:4" x14ac:dyDescent="0.25">
      <c r="A1175" s="17" t="s">
        <v>2602</v>
      </c>
      <c r="B1175" s="17">
        <v>50189179</v>
      </c>
      <c r="C1175" s="17">
        <v>0</v>
      </c>
      <c r="D1175">
        <f>B1175-C1175</f>
        <v>50189179</v>
      </c>
    </row>
    <row r="1176" spans="1:4" x14ac:dyDescent="0.25">
      <c r="A1176" s="17" t="s">
        <v>3422</v>
      </c>
      <c r="B1176" s="17">
        <v>50173190</v>
      </c>
      <c r="C1176" s="17">
        <v>0</v>
      </c>
      <c r="D1176">
        <f>B1176-C1176</f>
        <v>50173190</v>
      </c>
    </row>
    <row r="1177" spans="1:4" x14ac:dyDescent="0.25">
      <c r="A1177" s="17" t="s">
        <v>3216</v>
      </c>
      <c r="B1177" s="17">
        <v>50150619</v>
      </c>
      <c r="C1177" s="17">
        <v>0</v>
      </c>
      <c r="D1177">
        <f>B1177-C1177</f>
        <v>50150619</v>
      </c>
    </row>
    <row r="1178" spans="1:4" x14ac:dyDescent="0.25">
      <c r="A1178" s="17" t="s">
        <v>4351</v>
      </c>
      <c r="B1178" s="17">
        <v>50129186</v>
      </c>
      <c r="C1178" s="17">
        <v>0</v>
      </c>
      <c r="D1178">
        <f>B1178-C1178</f>
        <v>50129186</v>
      </c>
    </row>
    <row r="1179" spans="1:4" x14ac:dyDescent="0.25">
      <c r="A1179" s="17" t="s">
        <v>4772</v>
      </c>
      <c r="B1179" s="17">
        <v>50041732</v>
      </c>
      <c r="C1179" s="17">
        <v>0</v>
      </c>
      <c r="D1179">
        <f>B1179-C1179</f>
        <v>50041732</v>
      </c>
    </row>
    <row r="1180" spans="1:4" x14ac:dyDescent="0.25">
      <c r="A1180" s="17" t="s">
        <v>1041</v>
      </c>
      <c r="B1180" s="17">
        <v>50026353</v>
      </c>
      <c r="C1180" s="17">
        <v>0</v>
      </c>
      <c r="D1180">
        <f>B1180-C1180</f>
        <v>50026353</v>
      </c>
    </row>
    <row r="1181" spans="1:4" x14ac:dyDescent="0.25">
      <c r="A1181" s="17" t="s">
        <v>2607</v>
      </c>
      <c r="B1181" s="17">
        <v>50024083</v>
      </c>
      <c r="C1181" s="17">
        <v>0</v>
      </c>
      <c r="D1181">
        <f>B1181-C1181</f>
        <v>50024083</v>
      </c>
    </row>
    <row r="1182" spans="1:4" x14ac:dyDescent="0.25">
      <c r="A1182" s="17" t="s">
        <v>1561</v>
      </c>
      <c r="B1182" s="17">
        <v>50016394</v>
      </c>
      <c r="C1182" s="17">
        <v>0</v>
      </c>
      <c r="D1182">
        <f>B1182-C1182</f>
        <v>50016394</v>
      </c>
    </row>
    <row r="1183" spans="1:4" x14ac:dyDescent="0.25">
      <c r="A1183" s="17" t="s">
        <v>3221</v>
      </c>
      <c r="B1183" s="17">
        <v>50007168</v>
      </c>
      <c r="C1183" s="17">
        <v>0</v>
      </c>
      <c r="D1183">
        <f>B1183-C1183</f>
        <v>50007168</v>
      </c>
    </row>
    <row r="1184" spans="1:4" x14ac:dyDescent="0.25">
      <c r="A1184" s="17" t="s">
        <v>7439</v>
      </c>
      <c r="B1184" s="17">
        <v>50003300</v>
      </c>
      <c r="C1184" s="17">
        <v>0</v>
      </c>
      <c r="D1184">
        <f>B1184-C1184</f>
        <v>50003300</v>
      </c>
    </row>
    <row r="1185" spans="1:4" x14ac:dyDescent="0.25">
      <c r="A1185" s="17" t="s">
        <v>8999</v>
      </c>
      <c r="B1185" s="17">
        <v>50000000</v>
      </c>
      <c r="C1185" s="17">
        <v>0</v>
      </c>
      <c r="D1185">
        <f>B1185-C1185</f>
        <v>50000000</v>
      </c>
    </row>
    <row r="1186" spans="1:4" x14ac:dyDescent="0.25">
      <c r="A1186" s="17" t="s">
        <v>2935</v>
      </c>
      <c r="B1186" s="17">
        <v>49994804</v>
      </c>
      <c r="C1186" s="17">
        <v>0</v>
      </c>
      <c r="D1186">
        <f>B1186-C1186</f>
        <v>49994804</v>
      </c>
    </row>
    <row r="1187" spans="1:4" x14ac:dyDescent="0.25">
      <c r="A1187" s="17" t="s">
        <v>5315</v>
      </c>
      <c r="B1187" s="17">
        <v>49968653</v>
      </c>
      <c r="C1187" s="17">
        <v>0</v>
      </c>
      <c r="D1187">
        <f>B1187-C1187</f>
        <v>49968653</v>
      </c>
    </row>
    <row r="1188" spans="1:4" x14ac:dyDescent="0.25">
      <c r="A1188" s="17" t="s">
        <v>2821</v>
      </c>
      <c r="B1188" s="17">
        <v>49875589</v>
      </c>
      <c r="C1188" s="17">
        <v>0</v>
      </c>
      <c r="D1188">
        <f>B1188-C1188</f>
        <v>49875589</v>
      </c>
    </row>
    <row r="1189" spans="1:4" x14ac:dyDescent="0.25">
      <c r="A1189" s="17" t="s">
        <v>5522</v>
      </c>
      <c r="B1189" s="17">
        <v>49874933</v>
      </c>
      <c r="C1189" s="17">
        <v>0</v>
      </c>
      <c r="D1189">
        <f>B1189-C1189</f>
        <v>49874933</v>
      </c>
    </row>
    <row r="1190" spans="1:4" x14ac:dyDescent="0.25">
      <c r="A1190" s="17" t="s">
        <v>3948</v>
      </c>
      <c r="B1190" s="17">
        <v>49851591</v>
      </c>
      <c r="C1190" s="17">
        <v>0</v>
      </c>
      <c r="D1190">
        <f>B1190-C1190</f>
        <v>49851591</v>
      </c>
    </row>
    <row r="1191" spans="1:4" x14ac:dyDescent="0.25">
      <c r="A1191" s="17" t="s">
        <v>8408</v>
      </c>
      <c r="B1191" s="17">
        <v>49797148</v>
      </c>
      <c r="C1191" s="17">
        <v>0</v>
      </c>
      <c r="D1191">
        <f>B1191-C1191</f>
        <v>49797148</v>
      </c>
    </row>
    <row r="1192" spans="1:4" x14ac:dyDescent="0.25">
      <c r="A1192" s="17" t="s">
        <v>4459</v>
      </c>
      <c r="B1192" s="17">
        <v>49474048</v>
      </c>
      <c r="C1192" s="17">
        <v>0</v>
      </c>
      <c r="D1192">
        <f>B1192-C1192</f>
        <v>49474048</v>
      </c>
    </row>
    <row r="1193" spans="1:4" x14ac:dyDescent="0.25">
      <c r="A1193" s="17" t="s">
        <v>1226</v>
      </c>
      <c r="B1193" s="17">
        <v>49392095</v>
      </c>
      <c r="C1193" s="17">
        <v>0</v>
      </c>
      <c r="D1193">
        <f>B1193-C1193</f>
        <v>49392095</v>
      </c>
    </row>
    <row r="1194" spans="1:4" x14ac:dyDescent="0.25">
      <c r="A1194" s="17" t="s">
        <v>7928</v>
      </c>
      <c r="B1194" s="17">
        <v>49369900</v>
      </c>
      <c r="C1194" s="17">
        <v>0</v>
      </c>
      <c r="D1194">
        <f>B1194-C1194</f>
        <v>49369900</v>
      </c>
    </row>
    <row r="1195" spans="1:4" x14ac:dyDescent="0.25">
      <c r="A1195" s="17" t="s">
        <v>4980</v>
      </c>
      <c r="B1195" s="17">
        <v>49186871</v>
      </c>
      <c r="C1195" s="17">
        <v>0</v>
      </c>
      <c r="D1195">
        <f>B1195-C1195</f>
        <v>49186871</v>
      </c>
    </row>
    <row r="1196" spans="1:4" x14ac:dyDescent="0.25">
      <c r="A1196" s="17" t="s">
        <v>5403</v>
      </c>
      <c r="B1196" s="17">
        <v>49185998</v>
      </c>
      <c r="C1196" s="17">
        <v>0</v>
      </c>
      <c r="D1196">
        <f>B1196-C1196</f>
        <v>49185998</v>
      </c>
    </row>
    <row r="1197" spans="1:4" x14ac:dyDescent="0.25">
      <c r="A1197" s="17" t="s">
        <v>5882</v>
      </c>
      <c r="B1197" s="17">
        <v>49122319</v>
      </c>
      <c r="C1197" s="17">
        <v>0</v>
      </c>
      <c r="D1197">
        <f>B1197-C1197</f>
        <v>49122319</v>
      </c>
    </row>
    <row r="1198" spans="1:4" x14ac:dyDescent="0.25">
      <c r="A1198" s="17" t="s">
        <v>5882</v>
      </c>
      <c r="B1198" s="17">
        <v>49122319</v>
      </c>
      <c r="C1198" s="17">
        <v>0</v>
      </c>
      <c r="D1198">
        <f>B1198-C1198</f>
        <v>49122319</v>
      </c>
    </row>
    <row r="1199" spans="1:4" x14ac:dyDescent="0.25">
      <c r="A1199" s="17" t="s">
        <v>7953</v>
      </c>
      <c r="B1199" s="17">
        <v>49121934</v>
      </c>
      <c r="C1199" s="17">
        <v>0</v>
      </c>
      <c r="D1199">
        <f>B1199-C1199</f>
        <v>49121934</v>
      </c>
    </row>
    <row r="1200" spans="1:4" x14ac:dyDescent="0.25">
      <c r="A1200" s="17" t="s">
        <v>6217</v>
      </c>
      <c r="B1200" s="17">
        <v>49024969</v>
      </c>
      <c r="C1200" s="17">
        <v>0</v>
      </c>
      <c r="D1200">
        <f>B1200-C1200</f>
        <v>49024969</v>
      </c>
    </row>
    <row r="1201" spans="1:4" x14ac:dyDescent="0.25">
      <c r="A1201" s="17" t="s">
        <v>6159</v>
      </c>
      <c r="B1201" s="17">
        <v>49002815</v>
      </c>
      <c r="C1201" s="17">
        <v>0</v>
      </c>
      <c r="D1201">
        <f>B1201-C1201</f>
        <v>49002815</v>
      </c>
    </row>
    <row r="1202" spans="1:4" x14ac:dyDescent="0.25">
      <c r="A1202" s="17" t="s">
        <v>4773</v>
      </c>
      <c r="B1202" s="17">
        <v>48814909</v>
      </c>
      <c r="C1202" s="17">
        <v>0</v>
      </c>
      <c r="D1202">
        <f>B1202-C1202</f>
        <v>48814909</v>
      </c>
    </row>
    <row r="1203" spans="1:4" x14ac:dyDescent="0.25">
      <c r="A1203" s="17" t="s">
        <v>3219</v>
      </c>
      <c r="B1203" s="17">
        <v>48745150</v>
      </c>
      <c r="C1203" s="17">
        <v>0</v>
      </c>
      <c r="D1203">
        <f>B1203-C1203</f>
        <v>48745150</v>
      </c>
    </row>
    <row r="1204" spans="1:4" x14ac:dyDescent="0.25">
      <c r="A1204" s="17" t="s">
        <v>7939</v>
      </c>
      <c r="B1204" s="17">
        <v>48637684</v>
      </c>
      <c r="C1204" s="17">
        <v>0</v>
      </c>
      <c r="D1204">
        <f>B1204-C1204</f>
        <v>48637684</v>
      </c>
    </row>
    <row r="1205" spans="1:4" x14ac:dyDescent="0.25">
      <c r="A1205" s="17" t="s">
        <v>762</v>
      </c>
      <c r="B1205" s="17">
        <v>183635922</v>
      </c>
      <c r="C1205" s="17">
        <v>135000000</v>
      </c>
      <c r="D1205">
        <f>B1205-C1205</f>
        <v>48635922</v>
      </c>
    </row>
    <row r="1206" spans="1:4" x14ac:dyDescent="0.25">
      <c r="A1206" s="17" t="s">
        <v>6334</v>
      </c>
      <c r="B1206" s="17">
        <v>48546578</v>
      </c>
      <c r="C1206" s="17">
        <v>0</v>
      </c>
      <c r="D1206">
        <f>B1206-C1206</f>
        <v>48546578</v>
      </c>
    </row>
    <row r="1207" spans="1:4" x14ac:dyDescent="0.25">
      <c r="A1207" s="17" t="s">
        <v>2637</v>
      </c>
      <c r="B1207" s="17">
        <v>48472213</v>
      </c>
      <c r="C1207" s="17">
        <v>0</v>
      </c>
      <c r="D1207">
        <f>B1207-C1207</f>
        <v>48472213</v>
      </c>
    </row>
    <row r="1208" spans="1:4" x14ac:dyDescent="0.25">
      <c r="A1208" s="17" t="s">
        <v>2180</v>
      </c>
      <c r="B1208" s="17">
        <v>48430355</v>
      </c>
      <c r="C1208" s="17">
        <v>0</v>
      </c>
      <c r="D1208">
        <f>B1208-C1208</f>
        <v>48430355</v>
      </c>
    </row>
    <row r="1209" spans="1:4" x14ac:dyDescent="0.25">
      <c r="A1209" s="17" t="s">
        <v>6336</v>
      </c>
      <c r="B1209" s="17">
        <v>48423368</v>
      </c>
      <c r="C1209" s="17">
        <v>0</v>
      </c>
      <c r="D1209">
        <f>B1209-C1209</f>
        <v>48423368</v>
      </c>
    </row>
    <row r="1210" spans="1:4" x14ac:dyDescent="0.25">
      <c r="A1210" s="17" t="s">
        <v>2794</v>
      </c>
      <c r="B1210" s="17">
        <v>48291624</v>
      </c>
      <c r="C1210" s="17">
        <v>0</v>
      </c>
      <c r="D1210">
        <f>B1210-C1210</f>
        <v>48291624</v>
      </c>
    </row>
    <row r="1211" spans="1:4" x14ac:dyDescent="0.25">
      <c r="A1211" s="17" t="s">
        <v>3223</v>
      </c>
      <c r="B1211" s="17">
        <v>48265581</v>
      </c>
      <c r="C1211" s="17">
        <v>0</v>
      </c>
      <c r="D1211">
        <f>B1211-C1211</f>
        <v>48265581</v>
      </c>
    </row>
    <row r="1212" spans="1:4" x14ac:dyDescent="0.25">
      <c r="A1212" s="17" t="s">
        <v>5691</v>
      </c>
      <c r="B1212" s="17">
        <v>48237389</v>
      </c>
      <c r="C1212" s="17">
        <v>0</v>
      </c>
      <c r="D1212">
        <f>B1212-C1212</f>
        <v>48237389</v>
      </c>
    </row>
    <row r="1213" spans="1:4" x14ac:dyDescent="0.25">
      <c r="A1213" s="17" t="s">
        <v>4454</v>
      </c>
      <c r="B1213" s="17">
        <v>48169908</v>
      </c>
      <c r="C1213" s="17">
        <v>0</v>
      </c>
      <c r="D1213">
        <f>B1213-C1213</f>
        <v>48169908</v>
      </c>
    </row>
    <row r="1214" spans="1:4" x14ac:dyDescent="0.25">
      <c r="A1214" s="17" t="s">
        <v>3222</v>
      </c>
      <c r="B1214" s="17">
        <v>48154732</v>
      </c>
      <c r="C1214" s="17">
        <v>0</v>
      </c>
      <c r="D1214">
        <f>B1214-C1214</f>
        <v>48154732</v>
      </c>
    </row>
    <row r="1215" spans="1:4" x14ac:dyDescent="0.25">
      <c r="A1215" s="17" t="s">
        <v>3577</v>
      </c>
      <c r="B1215" s="17">
        <v>48114556</v>
      </c>
      <c r="C1215" s="17">
        <v>0</v>
      </c>
      <c r="D1215">
        <f>B1215-C1215</f>
        <v>48114556</v>
      </c>
    </row>
    <row r="1216" spans="1:4" x14ac:dyDescent="0.25">
      <c r="A1216" s="17" t="s">
        <v>8109</v>
      </c>
      <c r="B1216" s="17">
        <v>48092846</v>
      </c>
      <c r="C1216" s="17">
        <v>0</v>
      </c>
      <c r="D1216">
        <f>B1216-C1216</f>
        <v>48092846</v>
      </c>
    </row>
    <row r="1217" spans="1:4" x14ac:dyDescent="0.25">
      <c r="A1217" s="17" t="s">
        <v>1056</v>
      </c>
      <c r="B1217" s="17">
        <v>48068396</v>
      </c>
      <c r="C1217" s="17">
        <v>0</v>
      </c>
      <c r="D1217">
        <f>B1217-C1217</f>
        <v>48068396</v>
      </c>
    </row>
    <row r="1218" spans="1:4" x14ac:dyDescent="0.25">
      <c r="A1218" s="17" t="s">
        <v>11048</v>
      </c>
      <c r="B1218" s="17">
        <v>48056940</v>
      </c>
      <c r="C1218" s="17">
        <v>0</v>
      </c>
      <c r="D1218">
        <f>B1218-C1218</f>
        <v>48056940</v>
      </c>
    </row>
    <row r="1219" spans="1:4" x14ac:dyDescent="0.25">
      <c r="A1219" s="17" t="s">
        <v>5333</v>
      </c>
      <c r="B1219" s="17">
        <v>48043505</v>
      </c>
      <c r="C1219" s="17">
        <v>0</v>
      </c>
      <c r="D1219">
        <f>B1219-C1219</f>
        <v>48043505</v>
      </c>
    </row>
    <row r="1220" spans="1:4" x14ac:dyDescent="0.25">
      <c r="A1220" s="17" t="s">
        <v>4321</v>
      </c>
      <c r="B1220" s="17">
        <v>48006503</v>
      </c>
      <c r="C1220" s="17">
        <v>0</v>
      </c>
      <c r="D1220">
        <f>B1220-C1220</f>
        <v>48006503</v>
      </c>
    </row>
    <row r="1221" spans="1:4" x14ac:dyDescent="0.25">
      <c r="A1221" s="17" t="s">
        <v>972</v>
      </c>
      <c r="B1221" s="17">
        <v>47952020</v>
      </c>
      <c r="C1221" s="17">
        <v>0</v>
      </c>
      <c r="D1221">
        <f>B1221-C1221</f>
        <v>47952020</v>
      </c>
    </row>
    <row r="1222" spans="1:4" x14ac:dyDescent="0.25">
      <c r="A1222" s="17" t="s">
        <v>6342</v>
      </c>
      <c r="B1222" s="17">
        <v>47887943</v>
      </c>
      <c r="C1222" s="17">
        <v>0</v>
      </c>
      <c r="D1222">
        <f>B1222-C1222</f>
        <v>47887943</v>
      </c>
    </row>
    <row r="1223" spans="1:4" x14ac:dyDescent="0.25">
      <c r="A1223" s="17" t="s">
        <v>7444</v>
      </c>
      <c r="B1223" s="17">
        <v>47860214</v>
      </c>
      <c r="C1223" s="17">
        <v>0</v>
      </c>
      <c r="D1223">
        <f>B1223-C1223</f>
        <v>47860214</v>
      </c>
    </row>
    <row r="1224" spans="1:4" x14ac:dyDescent="0.25">
      <c r="A1224" s="17" t="s">
        <v>6349</v>
      </c>
      <c r="B1224" s="17">
        <v>47852604</v>
      </c>
      <c r="C1224" s="17">
        <v>0</v>
      </c>
      <c r="D1224">
        <f>B1224-C1224</f>
        <v>47852604</v>
      </c>
    </row>
    <row r="1225" spans="1:4" x14ac:dyDescent="0.25">
      <c r="A1225" s="17" t="s">
        <v>7445</v>
      </c>
      <c r="B1225" s="17">
        <v>47811275</v>
      </c>
      <c r="C1225" s="17">
        <v>0</v>
      </c>
      <c r="D1225">
        <f>B1225-C1225</f>
        <v>47811275</v>
      </c>
    </row>
    <row r="1226" spans="1:4" x14ac:dyDescent="0.25">
      <c r="A1226" s="17" t="s">
        <v>7445</v>
      </c>
      <c r="B1226" s="17">
        <v>47811275</v>
      </c>
      <c r="C1226" s="17">
        <v>0</v>
      </c>
      <c r="D1226">
        <f>B1226-C1226</f>
        <v>47811275</v>
      </c>
    </row>
    <row r="1227" spans="1:4" x14ac:dyDescent="0.25">
      <c r="A1227" s="17" t="s">
        <v>3956</v>
      </c>
      <c r="B1227" s="17">
        <v>47806295</v>
      </c>
      <c r="C1227" s="17">
        <v>0</v>
      </c>
      <c r="D1227">
        <f>B1227-C1227</f>
        <v>47806295</v>
      </c>
    </row>
    <row r="1228" spans="1:4" x14ac:dyDescent="0.25">
      <c r="A1228" s="17" t="s">
        <v>3950</v>
      </c>
      <c r="B1228" s="17">
        <v>47781388</v>
      </c>
      <c r="C1228" s="17">
        <v>0</v>
      </c>
      <c r="D1228">
        <f>B1228-C1228</f>
        <v>47781388</v>
      </c>
    </row>
    <row r="1229" spans="1:4" x14ac:dyDescent="0.25">
      <c r="A1229" s="17" t="s">
        <v>2621</v>
      </c>
      <c r="B1229" s="17">
        <v>47748610</v>
      </c>
      <c r="C1229" s="17">
        <v>0</v>
      </c>
      <c r="D1229">
        <f>B1229-C1229</f>
        <v>47748610</v>
      </c>
    </row>
    <row r="1230" spans="1:4" x14ac:dyDescent="0.25">
      <c r="A1230" s="17" t="s">
        <v>1557</v>
      </c>
      <c r="B1230" s="17">
        <v>47592825</v>
      </c>
      <c r="C1230" s="17">
        <v>0</v>
      </c>
      <c r="D1230">
        <f>B1230-C1230</f>
        <v>47592825</v>
      </c>
    </row>
    <row r="1231" spans="1:4" x14ac:dyDescent="0.25">
      <c r="A1231" s="17" t="s">
        <v>3239</v>
      </c>
      <c r="B1231" s="17">
        <v>47553512</v>
      </c>
      <c r="C1231" s="17">
        <v>0</v>
      </c>
      <c r="D1231">
        <f>B1231-C1231</f>
        <v>47553512</v>
      </c>
    </row>
    <row r="1232" spans="1:4" x14ac:dyDescent="0.25">
      <c r="A1232" s="17" t="s">
        <v>4270</v>
      </c>
      <c r="B1232" s="17">
        <v>47536959</v>
      </c>
      <c r="C1232" s="17">
        <v>0</v>
      </c>
      <c r="D1232">
        <f>B1232-C1232</f>
        <v>47536959</v>
      </c>
    </row>
    <row r="1233" spans="1:4" x14ac:dyDescent="0.25">
      <c r="A1233" s="17" t="s">
        <v>4270</v>
      </c>
      <c r="B1233" s="17">
        <v>47536959</v>
      </c>
      <c r="C1233" s="17">
        <v>0</v>
      </c>
      <c r="D1233">
        <f>B1233-C1233</f>
        <v>47536959</v>
      </c>
    </row>
    <row r="1234" spans="1:4" x14ac:dyDescent="0.25">
      <c r="A1234" s="17" t="s">
        <v>1473</v>
      </c>
      <c r="B1234" s="17">
        <v>47474112</v>
      </c>
      <c r="C1234" s="17">
        <v>0</v>
      </c>
      <c r="D1234">
        <f>B1234-C1234</f>
        <v>47474112</v>
      </c>
    </row>
    <row r="1235" spans="1:4" x14ac:dyDescent="0.25">
      <c r="A1235" s="17" t="s">
        <v>2054</v>
      </c>
      <c r="B1235" s="17">
        <v>47456450</v>
      </c>
      <c r="C1235" s="17">
        <v>0</v>
      </c>
      <c r="D1235">
        <f>B1235-C1235</f>
        <v>47456450</v>
      </c>
    </row>
    <row r="1236" spans="1:4" x14ac:dyDescent="0.25">
      <c r="A1236" s="17" t="s">
        <v>1081</v>
      </c>
      <c r="B1236" s="17">
        <v>47396698</v>
      </c>
      <c r="C1236" s="17">
        <v>0</v>
      </c>
      <c r="D1236">
        <f>B1236-C1236</f>
        <v>47396698</v>
      </c>
    </row>
    <row r="1237" spans="1:4" x14ac:dyDescent="0.25">
      <c r="A1237" s="17" t="s">
        <v>1975</v>
      </c>
      <c r="B1237" s="17">
        <v>47379090</v>
      </c>
      <c r="C1237" s="17">
        <v>0</v>
      </c>
      <c r="D1237">
        <f>B1237-C1237</f>
        <v>47379090</v>
      </c>
    </row>
    <row r="1238" spans="1:4" x14ac:dyDescent="0.25">
      <c r="A1238" s="17" t="s">
        <v>3591</v>
      </c>
      <c r="B1238" s="17">
        <v>47307550</v>
      </c>
      <c r="C1238" s="17">
        <v>0</v>
      </c>
      <c r="D1238">
        <f>B1238-C1238</f>
        <v>47307550</v>
      </c>
    </row>
    <row r="1239" spans="1:4" x14ac:dyDescent="0.25">
      <c r="A1239" s="17" t="s">
        <v>5664</v>
      </c>
      <c r="B1239" s="17">
        <v>47285499</v>
      </c>
      <c r="C1239" s="17">
        <v>0</v>
      </c>
      <c r="D1239">
        <f>B1239-C1239</f>
        <v>47285499</v>
      </c>
    </row>
    <row r="1240" spans="1:4" x14ac:dyDescent="0.25">
      <c r="A1240" s="17" t="s">
        <v>10430</v>
      </c>
      <c r="B1240" s="17">
        <v>47277326</v>
      </c>
      <c r="C1240" s="17">
        <v>0</v>
      </c>
      <c r="D1240">
        <f>B1240-C1240</f>
        <v>47277326</v>
      </c>
    </row>
    <row r="1241" spans="1:4" x14ac:dyDescent="0.25">
      <c r="A1241" s="17" t="s">
        <v>5666</v>
      </c>
      <c r="B1241" s="17">
        <v>47124400</v>
      </c>
      <c r="C1241" s="17">
        <v>0</v>
      </c>
      <c r="D1241">
        <f>B1241-C1241</f>
        <v>47124400</v>
      </c>
    </row>
    <row r="1242" spans="1:4" x14ac:dyDescent="0.25">
      <c r="A1242" s="17" t="s">
        <v>3248</v>
      </c>
      <c r="B1242" s="17">
        <v>47105085</v>
      </c>
      <c r="C1242" s="17">
        <v>0</v>
      </c>
      <c r="D1242">
        <f>B1242-C1242</f>
        <v>47105085</v>
      </c>
    </row>
    <row r="1243" spans="1:4" x14ac:dyDescent="0.25">
      <c r="A1243" s="17" t="s">
        <v>3423</v>
      </c>
      <c r="B1243" s="17">
        <v>47095453</v>
      </c>
      <c r="C1243" s="17">
        <v>0</v>
      </c>
      <c r="D1243">
        <f>B1243-C1243</f>
        <v>47095453</v>
      </c>
    </row>
    <row r="1244" spans="1:4" x14ac:dyDescent="0.25">
      <c r="A1244" s="17" t="s">
        <v>3967</v>
      </c>
      <c r="B1244" s="17">
        <v>47034272</v>
      </c>
      <c r="C1244" s="17">
        <v>0</v>
      </c>
      <c r="D1244">
        <f>B1244-C1244</f>
        <v>47034272</v>
      </c>
    </row>
    <row r="1245" spans="1:4" x14ac:dyDescent="0.25">
      <c r="A1245" s="17" t="s">
        <v>1981</v>
      </c>
      <c r="B1245" s="17">
        <v>47000485</v>
      </c>
      <c r="C1245" s="17">
        <v>0</v>
      </c>
      <c r="D1245">
        <f>B1245-C1245</f>
        <v>47000485</v>
      </c>
    </row>
    <row r="1246" spans="1:4" x14ac:dyDescent="0.25">
      <c r="A1246" s="17" t="s">
        <v>7125</v>
      </c>
      <c r="B1246" s="17">
        <v>47000000</v>
      </c>
      <c r="C1246" s="17">
        <v>0</v>
      </c>
      <c r="D1246">
        <f>B1246-C1246</f>
        <v>47000000</v>
      </c>
    </row>
    <row r="1247" spans="1:4" x14ac:dyDescent="0.25">
      <c r="A1247" s="17" t="s">
        <v>7125</v>
      </c>
      <c r="B1247" s="17">
        <v>47000000</v>
      </c>
      <c r="C1247" s="17">
        <v>0</v>
      </c>
      <c r="D1247">
        <f>B1247-C1247</f>
        <v>47000000</v>
      </c>
    </row>
    <row r="1248" spans="1:4" x14ac:dyDescent="0.25">
      <c r="A1248" s="17" t="s">
        <v>7125</v>
      </c>
      <c r="B1248" s="17">
        <v>47000000</v>
      </c>
      <c r="C1248" s="17">
        <v>0</v>
      </c>
      <c r="D1248">
        <f>B1248-C1248</f>
        <v>47000000</v>
      </c>
    </row>
    <row r="1249" spans="1:4" x14ac:dyDescent="0.25">
      <c r="A1249" s="17" t="s">
        <v>3227</v>
      </c>
      <c r="B1249" s="17">
        <v>46982632</v>
      </c>
      <c r="C1249" s="17">
        <v>0</v>
      </c>
      <c r="D1249">
        <f>B1249-C1249</f>
        <v>46982632</v>
      </c>
    </row>
    <row r="1250" spans="1:4" x14ac:dyDescent="0.25">
      <c r="A1250" s="17" t="s">
        <v>2624</v>
      </c>
      <c r="B1250" s="17">
        <v>46975183</v>
      </c>
      <c r="C1250" s="17">
        <v>0</v>
      </c>
      <c r="D1250">
        <f>B1250-C1250</f>
        <v>46975183</v>
      </c>
    </row>
    <row r="1251" spans="1:4" x14ac:dyDescent="0.25">
      <c r="A1251" s="17" t="s">
        <v>5000</v>
      </c>
      <c r="B1251" s="17">
        <v>46875468</v>
      </c>
      <c r="C1251" s="17">
        <v>0</v>
      </c>
      <c r="D1251">
        <f>B1251-C1251</f>
        <v>46875468</v>
      </c>
    </row>
    <row r="1252" spans="1:4" x14ac:dyDescent="0.25">
      <c r="A1252" s="17" t="s">
        <v>5662</v>
      </c>
      <c r="B1252" s="17">
        <v>46836394</v>
      </c>
      <c r="C1252" s="17">
        <v>0</v>
      </c>
      <c r="D1252">
        <f>B1252-C1252</f>
        <v>46836394</v>
      </c>
    </row>
    <row r="1253" spans="1:4" x14ac:dyDescent="0.25">
      <c r="A1253" s="17" t="s">
        <v>3584</v>
      </c>
      <c r="B1253" s="17">
        <v>46815748</v>
      </c>
      <c r="C1253" s="17">
        <v>0</v>
      </c>
      <c r="D1253">
        <f>B1253-C1253</f>
        <v>46815748</v>
      </c>
    </row>
    <row r="1254" spans="1:4" x14ac:dyDescent="0.25">
      <c r="A1254" s="17" t="s">
        <v>4333</v>
      </c>
      <c r="B1254" s="17">
        <v>46813366</v>
      </c>
      <c r="C1254" s="17">
        <v>0</v>
      </c>
      <c r="D1254">
        <f>B1254-C1254</f>
        <v>46813366</v>
      </c>
    </row>
    <row r="1255" spans="1:4" x14ac:dyDescent="0.25">
      <c r="A1255" s="17" t="s">
        <v>7791</v>
      </c>
      <c r="B1255" s="17">
        <v>46800000</v>
      </c>
      <c r="C1255" s="17">
        <v>0</v>
      </c>
      <c r="D1255">
        <f>B1255-C1255</f>
        <v>46800000</v>
      </c>
    </row>
    <row r="1256" spans="1:4" x14ac:dyDescent="0.25">
      <c r="A1256" s="17" t="s">
        <v>7933</v>
      </c>
      <c r="B1256" s="17">
        <v>46729374</v>
      </c>
      <c r="C1256" s="17">
        <v>0</v>
      </c>
      <c r="D1256">
        <f>B1256-C1256</f>
        <v>46729374</v>
      </c>
    </row>
    <row r="1257" spans="1:4" x14ac:dyDescent="0.25">
      <c r="A1257" s="17" t="s">
        <v>6230</v>
      </c>
      <c r="B1257" s="17">
        <v>46700000</v>
      </c>
      <c r="C1257" s="17">
        <v>0</v>
      </c>
      <c r="D1257">
        <f>B1257-C1257</f>
        <v>46700000</v>
      </c>
    </row>
    <row r="1258" spans="1:4" x14ac:dyDescent="0.25">
      <c r="A1258" s="17" t="s">
        <v>2632</v>
      </c>
      <c r="B1258" s="17">
        <v>46611204</v>
      </c>
      <c r="C1258" s="17">
        <v>0</v>
      </c>
      <c r="D1258">
        <f>B1258-C1258</f>
        <v>46611204</v>
      </c>
    </row>
    <row r="1259" spans="1:4" x14ac:dyDescent="0.25">
      <c r="A1259" s="17" t="s">
        <v>8411</v>
      </c>
      <c r="B1259" s="17">
        <v>46563158</v>
      </c>
      <c r="C1259" s="17">
        <v>0</v>
      </c>
      <c r="D1259">
        <f>B1259-C1259</f>
        <v>46563158</v>
      </c>
    </row>
    <row r="1260" spans="1:4" x14ac:dyDescent="0.25">
      <c r="A1260" s="17" t="s">
        <v>5515</v>
      </c>
      <c r="B1260" s="17">
        <v>46455802</v>
      </c>
      <c r="C1260" s="17">
        <v>0</v>
      </c>
      <c r="D1260">
        <f>B1260-C1260</f>
        <v>46455802</v>
      </c>
    </row>
    <row r="1261" spans="1:4" x14ac:dyDescent="0.25">
      <c r="A1261" s="17" t="s">
        <v>1571</v>
      </c>
      <c r="B1261" s="17">
        <v>46440491</v>
      </c>
      <c r="C1261" s="17">
        <v>0</v>
      </c>
      <c r="D1261">
        <f>B1261-C1261</f>
        <v>46440491</v>
      </c>
    </row>
    <row r="1262" spans="1:4" x14ac:dyDescent="0.25">
      <c r="A1262" s="17" t="s">
        <v>8583</v>
      </c>
      <c r="B1262" s="17">
        <v>46377022</v>
      </c>
      <c r="C1262" s="17">
        <v>0</v>
      </c>
      <c r="D1262">
        <f>B1262-C1262</f>
        <v>46377022</v>
      </c>
    </row>
    <row r="1263" spans="1:4" x14ac:dyDescent="0.25">
      <c r="A1263" s="17" t="s">
        <v>6346</v>
      </c>
      <c r="B1263" s="17">
        <v>46363118</v>
      </c>
      <c r="C1263" s="17">
        <v>0</v>
      </c>
      <c r="D1263">
        <f>B1263-C1263</f>
        <v>46363118</v>
      </c>
    </row>
    <row r="1264" spans="1:4" x14ac:dyDescent="0.25">
      <c r="A1264" s="17" t="s">
        <v>7756</v>
      </c>
      <c r="B1264" s="17">
        <v>46338728</v>
      </c>
      <c r="C1264" s="17">
        <v>0</v>
      </c>
      <c r="D1264">
        <f>B1264-C1264</f>
        <v>46338728</v>
      </c>
    </row>
    <row r="1265" spans="1:4" x14ac:dyDescent="0.25">
      <c r="A1265" s="17" t="s">
        <v>8963</v>
      </c>
      <c r="B1265" s="17">
        <v>46300000</v>
      </c>
      <c r="C1265" s="17">
        <v>0</v>
      </c>
      <c r="D1265">
        <f>B1265-C1265</f>
        <v>46300000</v>
      </c>
    </row>
    <row r="1266" spans="1:4" x14ac:dyDescent="0.25">
      <c r="A1266" s="17" t="s">
        <v>3581</v>
      </c>
      <c r="B1266" s="17">
        <v>46280507</v>
      </c>
      <c r="C1266" s="17">
        <v>0</v>
      </c>
      <c r="D1266">
        <f>B1266-C1266</f>
        <v>46280507</v>
      </c>
    </row>
    <row r="1267" spans="1:4" x14ac:dyDescent="0.25">
      <c r="A1267" s="17" t="s">
        <v>3963</v>
      </c>
      <c r="B1267" s="17">
        <v>46012734</v>
      </c>
      <c r="C1267" s="17">
        <v>0</v>
      </c>
      <c r="D1267">
        <f>B1267-C1267</f>
        <v>46012734</v>
      </c>
    </row>
    <row r="1268" spans="1:4" x14ac:dyDescent="0.25">
      <c r="A1268" s="17" t="s">
        <v>2642</v>
      </c>
      <c r="B1268" s="17">
        <v>45996718</v>
      </c>
      <c r="C1268" s="17">
        <v>0</v>
      </c>
      <c r="D1268">
        <f>B1268-C1268</f>
        <v>45996718</v>
      </c>
    </row>
    <row r="1269" spans="1:4" x14ac:dyDescent="0.25">
      <c r="A1269" s="17" t="s">
        <v>2851</v>
      </c>
      <c r="B1269" s="17">
        <v>45860039</v>
      </c>
      <c r="C1269" s="17">
        <v>0</v>
      </c>
      <c r="D1269">
        <f>B1269-C1269</f>
        <v>45860039</v>
      </c>
    </row>
    <row r="1270" spans="1:4" x14ac:dyDescent="0.25">
      <c r="A1270" s="17" t="s">
        <v>10850</v>
      </c>
      <c r="B1270" s="17">
        <v>45857453</v>
      </c>
      <c r="C1270" s="17">
        <v>0</v>
      </c>
      <c r="D1270">
        <f>B1270-C1270</f>
        <v>45857453</v>
      </c>
    </row>
    <row r="1271" spans="1:4" x14ac:dyDescent="0.25">
      <c r="A1271" s="17" t="s">
        <v>10850</v>
      </c>
      <c r="B1271" s="17">
        <v>45857453</v>
      </c>
      <c r="C1271" s="17">
        <v>0</v>
      </c>
      <c r="D1271">
        <f>B1271-C1271</f>
        <v>45857453</v>
      </c>
    </row>
    <row r="1272" spans="1:4" x14ac:dyDescent="0.25">
      <c r="A1272" s="17" t="s">
        <v>3969</v>
      </c>
      <c r="B1272" s="17">
        <v>45856732</v>
      </c>
      <c r="C1272" s="17">
        <v>0</v>
      </c>
      <c r="D1272">
        <f>B1272-C1272</f>
        <v>45856732</v>
      </c>
    </row>
    <row r="1273" spans="1:4" x14ac:dyDescent="0.25">
      <c r="A1273" s="17" t="s">
        <v>4462</v>
      </c>
      <c r="B1273" s="17">
        <v>45802315</v>
      </c>
      <c r="C1273" s="17">
        <v>0</v>
      </c>
      <c r="D1273">
        <f>B1273-C1273</f>
        <v>45802315</v>
      </c>
    </row>
    <row r="1274" spans="1:4" x14ac:dyDescent="0.25">
      <c r="A1274" s="17" t="s">
        <v>7132</v>
      </c>
      <c r="B1274" s="17">
        <v>45670855</v>
      </c>
      <c r="C1274" s="17">
        <v>0</v>
      </c>
      <c r="D1274">
        <f>B1274-C1274</f>
        <v>45670855</v>
      </c>
    </row>
    <row r="1275" spans="1:4" x14ac:dyDescent="0.25">
      <c r="A1275" s="17" t="s">
        <v>4988</v>
      </c>
      <c r="B1275" s="17">
        <v>45645204</v>
      </c>
      <c r="C1275" s="17">
        <v>0</v>
      </c>
      <c r="D1275">
        <f>B1275-C1275</f>
        <v>45645204</v>
      </c>
    </row>
    <row r="1276" spans="1:4" x14ac:dyDescent="0.25">
      <c r="A1276" s="17" t="s">
        <v>6354</v>
      </c>
      <c r="B1276" s="17">
        <v>45542421</v>
      </c>
      <c r="C1276" s="17">
        <v>0</v>
      </c>
      <c r="D1276">
        <f>B1276-C1276</f>
        <v>45542421</v>
      </c>
    </row>
    <row r="1277" spans="1:4" x14ac:dyDescent="0.25">
      <c r="A1277" s="17" t="s">
        <v>7259</v>
      </c>
      <c r="B1277" s="17">
        <v>45507053</v>
      </c>
      <c r="C1277" s="17">
        <v>0</v>
      </c>
      <c r="D1277">
        <f>B1277-C1277</f>
        <v>45507053</v>
      </c>
    </row>
    <row r="1278" spans="1:4" x14ac:dyDescent="0.25">
      <c r="A1278" s="17" t="s">
        <v>5518</v>
      </c>
      <c r="B1278" s="17">
        <v>45506619</v>
      </c>
      <c r="C1278" s="17">
        <v>0</v>
      </c>
      <c r="D1278">
        <f>B1278-C1278</f>
        <v>45506619</v>
      </c>
    </row>
    <row r="1279" spans="1:4" x14ac:dyDescent="0.25">
      <c r="A1279" s="17" t="s">
        <v>3975</v>
      </c>
      <c r="B1279" s="17">
        <v>45500797</v>
      </c>
      <c r="C1279" s="17">
        <v>0</v>
      </c>
      <c r="D1279">
        <f>B1279-C1279</f>
        <v>45500797</v>
      </c>
    </row>
    <row r="1280" spans="1:4" x14ac:dyDescent="0.25">
      <c r="A1280" s="17" t="s">
        <v>5523</v>
      </c>
      <c r="B1280" s="17">
        <v>45489752</v>
      </c>
      <c r="C1280" s="17">
        <v>0</v>
      </c>
      <c r="D1280">
        <f>B1280-C1280</f>
        <v>45489752</v>
      </c>
    </row>
    <row r="1281" spans="1:4" x14ac:dyDescent="0.25">
      <c r="A1281" s="17" t="s">
        <v>1982</v>
      </c>
      <c r="B1281" s="17">
        <v>45434443</v>
      </c>
      <c r="C1281" s="17">
        <v>0</v>
      </c>
      <c r="D1281">
        <f>B1281-C1281</f>
        <v>45434443</v>
      </c>
    </row>
    <row r="1282" spans="1:4" x14ac:dyDescent="0.25">
      <c r="A1282" s="17" t="s">
        <v>1781</v>
      </c>
      <c r="B1282" s="17">
        <v>45356386</v>
      </c>
      <c r="C1282" s="17">
        <v>0</v>
      </c>
      <c r="D1282">
        <f>B1282-C1282</f>
        <v>45356386</v>
      </c>
    </row>
    <row r="1283" spans="1:4" x14ac:dyDescent="0.25">
      <c r="A1283" s="17" t="s">
        <v>3745</v>
      </c>
      <c r="B1283" s="17">
        <v>45290318</v>
      </c>
      <c r="C1283" s="17">
        <v>0</v>
      </c>
      <c r="D1283">
        <f>B1283-C1283</f>
        <v>45290318</v>
      </c>
    </row>
    <row r="1284" spans="1:4" x14ac:dyDescent="0.25">
      <c r="A1284" s="17" t="s">
        <v>3041</v>
      </c>
      <c r="B1284" s="17">
        <v>45207112</v>
      </c>
      <c r="C1284" s="17">
        <v>0</v>
      </c>
      <c r="D1284">
        <f>B1284-C1284</f>
        <v>45207112</v>
      </c>
    </row>
    <row r="1285" spans="1:4" x14ac:dyDescent="0.25">
      <c r="A1285" s="17" t="s">
        <v>5320</v>
      </c>
      <c r="B1285" s="17">
        <v>45162741</v>
      </c>
      <c r="C1285" s="17">
        <v>0</v>
      </c>
      <c r="D1285">
        <f>B1285-C1285</f>
        <v>45162741</v>
      </c>
    </row>
    <row r="1286" spans="1:4" x14ac:dyDescent="0.25">
      <c r="A1286" s="17" t="s">
        <v>5698</v>
      </c>
      <c r="B1286" s="17">
        <v>45089048</v>
      </c>
      <c r="C1286" s="17">
        <v>0</v>
      </c>
      <c r="D1286">
        <f>B1286-C1286</f>
        <v>45089048</v>
      </c>
    </row>
    <row r="1287" spans="1:4" x14ac:dyDescent="0.25">
      <c r="A1287" s="17" t="s">
        <v>9221</v>
      </c>
      <c r="B1287" s="17">
        <v>45063889</v>
      </c>
      <c r="C1287" s="17">
        <v>0</v>
      </c>
      <c r="D1287">
        <f>B1287-C1287</f>
        <v>45063889</v>
      </c>
    </row>
    <row r="1288" spans="1:4" x14ac:dyDescent="0.25">
      <c r="A1288" s="17" t="s">
        <v>2270</v>
      </c>
      <c r="B1288" s="17">
        <v>45045037</v>
      </c>
      <c r="C1288" s="17">
        <v>0</v>
      </c>
      <c r="D1288">
        <f>B1288-C1288</f>
        <v>45045037</v>
      </c>
    </row>
    <row r="1289" spans="1:4" x14ac:dyDescent="0.25">
      <c r="A1289" s="17" t="s">
        <v>605</v>
      </c>
      <c r="B1289" s="17">
        <v>195000874</v>
      </c>
      <c r="C1289" s="17">
        <v>150000000</v>
      </c>
      <c r="D1289">
        <f>B1289-C1289</f>
        <v>45000874</v>
      </c>
    </row>
    <row r="1290" spans="1:4" x14ac:dyDescent="0.25">
      <c r="A1290" s="17" t="s">
        <v>6365</v>
      </c>
      <c r="B1290" s="17">
        <v>44988180</v>
      </c>
      <c r="C1290" s="17">
        <v>0</v>
      </c>
      <c r="D1290">
        <f>B1290-C1290</f>
        <v>44988180</v>
      </c>
    </row>
    <row r="1291" spans="1:4" x14ac:dyDescent="0.25">
      <c r="A1291" s="17" t="s">
        <v>4856</v>
      </c>
      <c r="B1291" s="17">
        <v>44983704</v>
      </c>
      <c r="C1291" s="17">
        <v>0</v>
      </c>
      <c r="D1291">
        <f>B1291-C1291</f>
        <v>44983704</v>
      </c>
    </row>
    <row r="1292" spans="1:4" x14ac:dyDescent="0.25">
      <c r="A1292" s="17" t="s">
        <v>7464</v>
      </c>
      <c r="B1292" s="17">
        <v>44886089</v>
      </c>
      <c r="C1292" s="17">
        <v>0</v>
      </c>
      <c r="D1292">
        <f>B1292-C1292</f>
        <v>44886089</v>
      </c>
    </row>
    <row r="1293" spans="1:4" x14ac:dyDescent="0.25">
      <c r="A1293" s="17" t="s">
        <v>4331</v>
      </c>
      <c r="B1293" s="17">
        <v>44867349</v>
      </c>
      <c r="C1293" s="17">
        <v>0</v>
      </c>
      <c r="D1293">
        <f>B1293-C1293</f>
        <v>44867349</v>
      </c>
    </row>
    <row r="1294" spans="1:4" x14ac:dyDescent="0.25">
      <c r="A1294" s="17" t="s">
        <v>3690</v>
      </c>
      <c r="B1294" s="17">
        <v>44834712</v>
      </c>
      <c r="C1294" s="17">
        <v>0</v>
      </c>
      <c r="D1294">
        <f>B1294-C1294</f>
        <v>44834712</v>
      </c>
    </row>
    <row r="1295" spans="1:4" x14ac:dyDescent="0.25">
      <c r="A1295" s="17" t="s">
        <v>10094</v>
      </c>
      <c r="B1295" s="17">
        <v>44793200</v>
      </c>
      <c r="C1295" s="17">
        <v>0</v>
      </c>
      <c r="D1295">
        <f>B1295-C1295</f>
        <v>44793200</v>
      </c>
    </row>
    <row r="1296" spans="1:4" x14ac:dyDescent="0.25">
      <c r="A1296" s="17" t="s">
        <v>3230</v>
      </c>
      <c r="B1296" s="17">
        <v>44737059</v>
      </c>
      <c r="C1296" s="17">
        <v>0</v>
      </c>
      <c r="D1296">
        <f>B1296-C1296</f>
        <v>44737059</v>
      </c>
    </row>
    <row r="1297" spans="1:4" x14ac:dyDescent="0.25">
      <c r="A1297" s="17" t="s">
        <v>7936</v>
      </c>
      <c r="B1297" s="17">
        <v>44726644</v>
      </c>
      <c r="C1297" s="17">
        <v>0</v>
      </c>
      <c r="D1297">
        <f>B1297-C1297</f>
        <v>44726644</v>
      </c>
    </row>
    <row r="1298" spans="1:4" x14ac:dyDescent="0.25">
      <c r="A1298" s="17" t="s">
        <v>5667</v>
      </c>
      <c r="B1298" s="17">
        <v>44700000</v>
      </c>
      <c r="C1298" s="17">
        <v>0</v>
      </c>
      <c r="D1298">
        <f>B1298-C1298</f>
        <v>44700000</v>
      </c>
    </row>
    <row r="1299" spans="1:4" x14ac:dyDescent="0.25">
      <c r="A1299" s="17" t="s">
        <v>7256</v>
      </c>
      <c r="B1299" s="17">
        <v>44667095</v>
      </c>
      <c r="C1299" s="17">
        <v>0</v>
      </c>
      <c r="D1299">
        <f>B1299-C1299</f>
        <v>44667095</v>
      </c>
    </row>
    <row r="1300" spans="1:4" x14ac:dyDescent="0.25">
      <c r="A1300" s="17" t="s">
        <v>2815</v>
      </c>
      <c r="B1300" s="17">
        <v>44665963</v>
      </c>
      <c r="C1300" s="17">
        <v>0</v>
      </c>
      <c r="D1300">
        <f>B1300-C1300</f>
        <v>44665963</v>
      </c>
    </row>
    <row r="1301" spans="1:4" x14ac:dyDescent="0.25">
      <c r="A1301" s="17" t="s">
        <v>1574</v>
      </c>
      <c r="B1301" s="17">
        <v>44606335</v>
      </c>
      <c r="C1301" s="17">
        <v>0</v>
      </c>
      <c r="D1301">
        <f>B1301-C1301</f>
        <v>44606335</v>
      </c>
    </row>
    <row r="1302" spans="1:4" x14ac:dyDescent="0.25">
      <c r="A1302" s="17" t="s">
        <v>10605</v>
      </c>
      <c r="B1302" s="17">
        <v>44566004</v>
      </c>
      <c r="C1302" s="17">
        <v>0</v>
      </c>
      <c r="D1302">
        <f>B1302-C1302</f>
        <v>44566004</v>
      </c>
    </row>
    <row r="1303" spans="1:4" x14ac:dyDescent="0.25">
      <c r="A1303" s="17" t="s">
        <v>13255</v>
      </c>
      <c r="B1303" s="17">
        <v>44540956</v>
      </c>
      <c r="C1303" s="17">
        <v>0</v>
      </c>
      <c r="D1303">
        <f>B1303-C1303</f>
        <v>44540956</v>
      </c>
    </row>
    <row r="1304" spans="1:4" x14ac:dyDescent="0.25">
      <c r="A1304" s="17" t="s">
        <v>3236</v>
      </c>
      <c r="B1304" s="17">
        <v>44484065</v>
      </c>
      <c r="C1304" s="17">
        <v>0</v>
      </c>
      <c r="D1304">
        <f>B1304-C1304</f>
        <v>44484065</v>
      </c>
    </row>
    <row r="1305" spans="1:4" x14ac:dyDescent="0.25">
      <c r="A1305" s="17" t="s">
        <v>7144</v>
      </c>
      <c r="B1305" s="17">
        <v>44469602</v>
      </c>
      <c r="C1305" s="17">
        <v>0</v>
      </c>
      <c r="D1305">
        <f>B1305-C1305</f>
        <v>44469602</v>
      </c>
    </row>
    <row r="1306" spans="1:4" x14ac:dyDescent="0.25">
      <c r="A1306" s="17" t="s">
        <v>10098</v>
      </c>
      <c r="B1306" s="17">
        <v>44456509</v>
      </c>
      <c r="C1306" s="17">
        <v>0</v>
      </c>
      <c r="D1306">
        <f>B1306-C1306</f>
        <v>44456509</v>
      </c>
    </row>
    <row r="1307" spans="1:4" x14ac:dyDescent="0.25">
      <c r="A1307" s="17" t="s">
        <v>5668</v>
      </c>
      <c r="B1307" s="17">
        <v>44455658</v>
      </c>
      <c r="C1307" s="17">
        <v>0</v>
      </c>
      <c r="D1307">
        <f>B1307-C1307</f>
        <v>44455658</v>
      </c>
    </row>
    <row r="1308" spans="1:4" x14ac:dyDescent="0.25">
      <c r="A1308" s="17" t="s">
        <v>5318</v>
      </c>
      <c r="B1308" s="17">
        <v>44450000</v>
      </c>
      <c r="C1308" s="17">
        <v>0</v>
      </c>
      <c r="D1308">
        <f>B1308-C1308</f>
        <v>44450000</v>
      </c>
    </row>
    <row r="1309" spans="1:4" x14ac:dyDescent="0.25">
      <c r="A1309" s="17" t="s">
        <v>4991</v>
      </c>
      <c r="B1309" s="17">
        <v>44328238</v>
      </c>
      <c r="C1309" s="17">
        <v>0</v>
      </c>
      <c r="D1309">
        <f>B1309-C1309</f>
        <v>44328238</v>
      </c>
    </row>
    <row r="1310" spans="1:4" x14ac:dyDescent="0.25">
      <c r="A1310" s="17" t="s">
        <v>3972</v>
      </c>
      <c r="B1310" s="17">
        <v>44175394</v>
      </c>
      <c r="C1310" s="17">
        <v>0</v>
      </c>
      <c r="D1310">
        <f>B1310-C1310</f>
        <v>44175394</v>
      </c>
    </row>
    <row r="1311" spans="1:4" x14ac:dyDescent="0.25">
      <c r="A1311" s="17" t="s">
        <v>7938</v>
      </c>
      <c r="B1311" s="17">
        <v>44134898</v>
      </c>
      <c r="C1311" s="17">
        <v>0</v>
      </c>
      <c r="D1311">
        <f>B1311-C1311</f>
        <v>44134898</v>
      </c>
    </row>
    <row r="1312" spans="1:4" x14ac:dyDescent="0.25">
      <c r="A1312" s="17" t="s">
        <v>5428</v>
      </c>
      <c r="B1312" s="17">
        <v>44087387</v>
      </c>
      <c r="C1312" s="17">
        <v>0</v>
      </c>
      <c r="D1312">
        <f>B1312-C1312</f>
        <v>44087387</v>
      </c>
    </row>
    <row r="1313" spans="1:4" x14ac:dyDescent="0.25">
      <c r="A1313" s="17" t="s">
        <v>5671</v>
      </c>
      <c r="B1313" s="17">
        <v>43984230</v>
      </c>
      <c r="C1313" s="17">
        <v>0</v>
      </c>
      <c r="D1313">
        <f>B1313-C1313</f>
        <v>43984230</v>
      </c>
    </row>
    <row r="1314" spans="1:4" x14ac:dyDescent="0.25">
      <c r="A1314" s="17" t="s">
        <v>1311</v>
      </c>
      <c r="B1314" s="17">
        <v>43982842</v>
      </c>
      <c r="C1314" s="17">
        <v>0</v>
      </c>
      <c r="D1314">
        <f>B1314-C1314</f>
        <v>43982842</v>
      </c>
    </row>
    <row r="1315" spans="1:4" x14ac:dyDescent="0.25">
      <c r="A1315" s="17" t="s">
        <v>1311</v>
      </c>
      <c r="B1315" s="17">
        <v>43982842</v>
      </c>
      <c r="C1315" s="17">
        <v>0</v>
      </c>
      <c r="D1315">
        <f>B1315-C1315</f>
        <v>43982842</v>
      </c>
    </row>
    <row r="1316" spans="1:4" x14ac:dyDescent="0.25">
      <c r="A1316" s="17" t="s">
        <v>932</v>
      </c>
      <c r="B1316" s="17">
        <v>43929341</v>
      </c>
      <c r="C1316" s="17">
        <v>0</v>
      </c>
      <c r="D1316">
        <f>B1316-C1316</f>
        <v>43929341</v>
      </c>
    </row>
    <row r="1317" spans="1:4" x14ac:dyDescent="0.25">
      <c r="A1317" s="17" t="s">
        <v>3379</v>
      </c>
      <c r="B1317" s="17">
        <v>43905746</v>
      </c>
      <c r="C1317" s="17">
        <v>0</v>
      </c>
      <c r="D1317">
        <f>B1317-C1317</f>
        <v>43905746</v>
      </c>
    </row>
    <row r="1318" spans="1:4" x14ac:dyDescent="0.25">
      <c r="A1318" s="17" t="s">
        <v>4469</v>
      </c>
      <c r="B1318" s="17">
        <v>43894863</v>
      </c>
      <c r="C1318" s="17">
        <v>0</v>
      </c>
      <c r="D1318">
        <f>B1318-C1318</f>
        <v>43894863</v>
      </c>
    </row>
    <row r="1319" spans="1:4" x14ac:dyDescent="0.25">
      <c r="A1319" s="17" t="s">
        <v>6936</v>
      </c>
      <c r="B1319" s="17">
        <v>43853424</v>
      </c>
      <c r="C1319" s="17">
        <v>0</v>
      </c>
      <c r="D1319">
        <f>B1319-C1319</f>
        <v>43853424</v>
      </c>
    </row>
    <row r="1320" spans="1:4" x14ac:dyDescent="0.25">
      <c r="A1320" s="17" t="s">
        <v>7231</v>
      </c>
      <c r="B1320" s="17">
        <v>43848100</v>
      </c>
      <c r="C1320" s="17">
        <v>0</v>
      </c>
      <c r="D1320">
        <f>B1320-C1320</f>
        <v>43848100</v>
      </c>
    </row>
    <row r="1321" spans="1:4" x14ac:dyDescent="0.25">
      <c r="A1321" s="17" t="s">
        <v>6908</v>
      </c>
      <c r="B1321" s="17">
        <v>43818159</v>
      </c>
      <c r="C1321" s="17">
        <v>0</v>
      </c>
      <c r="D1321">
        <f>B1321-C1321</f>
        <v>43818159</v>
      </c>
    </row>
    <row r="1322" spans="1:4" x14ac:dyDescent="0.25">
      <c r="A1322" s="17" t="s">
        <v>290</v>
      </c>
      <c r="B1322" s="17">
        <v>223806889</v>
      </c>
      <c r="C1322" s="17">
        <v>180000000</v>
      </c>
      <c r="D1322">
        <f>B1322-C1322</f>
        <v>43806889</v>
      </c>
    </row>
    <row r="1323" spans="1:4" x14ac:dyDescent="0.25">
      <c r="A1323" s="17" t="s">
        <v>9481</v>
      </c>
      <c r="B1323" s="17">
        <v>43800000</v>
      </c>
      <c r="C1323" s="17">
        <v>0</v>
      </c>
      <c r="D1323">
        <f>B1323-C1323</f>
        <v>43800000</v>
      </c>
    </row>
    <row r="1324" spans="1:4" x14ac:dyDescent="0.25">
      <c r="A1324" s="17" t="s">
        <v>4465</v>
      </c>
      <c r="B1324" s="17">
        <v>43792641</v>
      </c>
      <c r="C1324" s="17">
        <v>0</v>
      </c>
      <c r="D1324">
        <f>B1324-C1324</f>
        <v>43792641</v>
      </c>
    </row>
    <row r="1325" spans="1:4" x14ac:dyDescent="0.25">
      <c r="A1325" s="17" t="s">
        <v>8688</v>
      </c>
      <c r="B1325" s="17">
        <v>43771291</v>
      </c>
      <c r="C1325" s="17">
        <v>0</v>
      </c>
      <c r="D1325">
        <f>B1325-C1325</f>
        <v>43771291</v>
      </c>
    </row>
    <row r="1326" spans="1:4" x14ac:dyDescent="0.25">
      <c r="A1326" s="17" t="s">
        <v>8688</v>
      </c>
      <c r="B1326" s="17">
        <v>43771291</v>
      </c>
      <c r="C1326" s="17">
        <v>0</v>
      </c>
      <c r="D1326">
        <f>B1326-C1326</f>
        <v>43771291</v>
      </c>
    </row>
    <row r="1327" spans="1:4" x14ac:dyDescent="0.25">
      <c r="A1327" s="17" t="s">
        <v>9789</v>
      </c>
      <c r="B1327" s="17">
        <v>43650000</v>
      </c>
      <c r="C1327" s="17">
        <v>0</v>
      </c>
      <c r="D1327">
        <f>B1327-C1327</f>
        <v>43650000</v>
      </c>
    </row>
    <row r="1328" spans="1:4" x14ac:dyDescent="0.25">
      <c r="A1328" s="17" t="s">
        <v>6913</v>
      </c>
      <c r="B1328" s="17">
        <v>43601508</v>
      </c>
      <c r="C1328" s="17">
        <v>0</v>
      </c>
      <c r="D1328">
        <f>B1328-C1328</f>
        <v>43601508</v>
      </c>
    </row>
    <row r="1329" spans="1:4" x14ac:dyDescent="0.25">
      <c r="A1329" s="17" t="s">
        <v>1625</v>
      </c>
      <c r="B1329" s="17">
        <v>43575716</v>
      </c>
      <c r="C1329" s="17">
        <v>0</v>
      </c>
      <c r="D1329">
        <f>B1329-C1329</f>
        <v>43575716</v>
      </c>
    </row>
    <row r="1330" spans="1:4" x14ac:dyDescent="0.25">
      <c r="A1330" s="17" t="s">
        <v>2298</v>
      </c>
      <c r="B1330" s="17">
        <v>43568507</v>
      </c>
      <c r="C1330" s="17">
        <v>0</v>
      </c>
      <c r="D1330">
        <f>B1330-C1330</f>
        <v>43568507</v>
      </c>
    </row>
    <row r="1331" spans="1:4" x14ac:dyDescent="0.25">
      <c r="A1331" s="17" t="s">
        <v>2397</v>
      </c>
      <c r="B1331" s="17">
        <v>43532294</v>
      </c>
      <c r="C1331" s="17">
        <v>0</v>
      </c>
      <c r="D1331">
        <f>B1331-C1331</f>
        <v>43532294</v>
      </c>
    </row>
    <row r="1332" spans="1:4" x14ac:dyDescent="0.25">
      <c r="A1332" s="17" t="s">
        <v>9403</v>
      </c>
      <c r="B1332" s="17">
        <v>43490057</v>
      </c>
      <c r="C1332" s="17">
        <v>0</v>
      </c>
      <c r="D1332">
        <f>B1332-C1332</f>
        <v>43490057</v>
      </c>
    </row>
    <row r="1333" spans="1:4" x14ac:dyDescent="0.25">
      <c r="A1333" s="17" t="s">
        <v>1977</v>
      </c>
      <c r="B1333" s="17">
        <v>43426961</v>
      </c>
      <c r="C1333" s="17">
        <v>0</v>
      </c>
      <c r="D1333">
        <f>B1333-C1333</f>
        <v>43426961</v>
      </c>
    </row>
    <row r="1334" spans="1:4" x14ac:dyDescent="0.25">
      <c r="A1334" s="17" t="s">
        <v>2646</v>
      </c>
      <c r="B1334" s="17">
        <v>43337279</v>
      </c>
      <c r="C1334" s="17">
        <v>0</v>
      </c>
      <c r="D1334">
        <f>B1334-C1334</f>
        <v>43337279</v>
      </c>
    </row>
    <row r="1335" spans="1:4" x14ac:dyDescent="0.25">
      <c r="A1335" s="17" t="s">
        <v>2679</v>
      </c>
      <c r="B1335" s="17">
        <v>43290977</v>
      </c>
      <c r="C1335" s="17">
        <v>0</v>
      </c>
      <c r="D1335">
        <f>B1335-C1335</f>
        <v>43290977</v>
      </c>
    </row>
    <row r="1336" spans="1:4" x14ac:dyDescent="0.25">
      <c r="A1336" s="17" t="s">
        <v>2422</v>
      </c>
      <c r="B1336" s="17">
        <v>43247140</v>
      </c>
      <c r="C1336" s="17">
        <v>0</v>
      </c>
      <c r="D1336">
        <f>B1336-C1336</f>
        <v>43247140</v>
      </c>
    </row>
    <row r="1337" spans="1:4" x14ac:dyDescent="0.25">
      <c r="A1337" s="17" t="s">
        <v>2669</v>
      </c>
      <c r="B1337" s="17">
        <v>43119879</v>
      </c>
      <c r="C1337" s="17">
        <v>0</v>
      </c>
      <c r="D1337">
        <f>B1337-C1337</f>
        <v>43119879</v>
      </c>
    </row>
    <row r="1338" spans="1:4" x14ac:dyDescent="0.25">
      <c r="A1338" s="17" t="s">
        <v>8951</v>
      </c>
      <c r="B1338" s="17">
        <v>43100000</v>
      </c>
      <c r="C1338" s="17">
        <v>0</v>
      </c>
      <c r="D1338">
        <f>B1338-C1338</f>
        <v>43100000</v>
      </c>
    </row>
    <row r="1339" spans="1:4" x14ac:dyDescent="0.25">
      <c r="A1339" s="17" t="s">
        <v>5330</v>
      </c>
      <c r="B1339" s="17">
        <v>43097652</v>
      </c>
      <c r="C1339" s="17">
        <v>0</v>
      </c>
      <c r="D1339">
        <f>B1339-C1339</f>
        <v>43097652</v>
      </c>
    </row>
    <row r="1340" spans="1:4" x14ac:dyDescent="0.25">
      <c r="A1340" s="17" t="s">
        <v>4801</v>
      </c>
      <c r="B1340" s="17">
        <v>43095600</v>
      </c>
      <c r="C1340" s="17">
        <v>0</v>
      </c>
      <c r="D1340">
        <f>B1340-C1340</f>
        <v>43095600</v>
      </c>
    </row>
    <row r="1341" spans="1:4" x14ac:dyDescent="0.25">
      <c r="A1341" s="17" t="s">
        <v>2639</v>
      </c>
      <c r="B1341" s="17">
        <v>43060566</v>
      </c>
      <c r="C1341" s="17">
        <v>0</v>
      </c>
      <c r="D1341">
        <f>B1341-C1341</f>
        <v>43060566</v>
      </c>
    </row>
    <row r="1342" spans="1:4" x14ac:dyDescent="0.25">
      <c r="A1342" s="17" t="s">
        <v>7448</v>
      </c>
      <c r="B1342" s="17">
        <v>43022524</v>
      </c>
      <c r="C1342" s="17">
        <v>0</v>
      </c>
      <c r="D1342">
        <f>B1342-C1342</f>
        <v>43022524</v>
      </c>
    </row>
    <row r="1343" spans="1:4" x14ac:dyDescent="0.25">
      <c r="A1343" s="17" t="s">
        <v>7455</v>
      </c>
      <c r="B1343" s="17">
        <v>42919096</v>
      </c>
      <c r="C1343" s="17">
        <v>0</v>
      </c>
      <c r="D1343">
        <f>B1343-C1343</f>
        <v>42919096</v>
      </c>
    </row>
    <row r="1344" spans="1:4" x14ac:dyDescent="0.25">
      <c r="A1344" s="17" t="s">
        <v>7455</v>
      </c>
      <c r="B1344" s="17">
        <v>42919096</v>
      </c>
      <c r="C1344" s="17">
        <v>0</v>
      </c>
      <c r="D1344">
        <f>B1344-C1344</f>
        <v>42919096</v>
      </c>
    </row>
    <row r="1345" spans="1:4" x14ac:dyDescent="0.25">
      <c r="A1345" s="17" t="s">
        <v>1476</v>
      </c>
      <c r="B1345" s="17">
        <v>42877165</v>
      </c>
      <c r="C1345" s="17">
        <v>0</v>
      </c>
      <c r="D1345">
        <f>B1345-C1345</f>
        <v>42877165</v>
      </c>
    </row>
    <row r="1346" spans="1:4" x14ac:dyDescent="0.25">
      <c r="A1346" s="17" t="s">
        <v>1022</v>
      </c>
      <c r="B1346" s="17">
        <v>42776259</v>
      </c>
      <c r="C1346" s="17">
        <v>0</v>
      </c>
      <c r="D1346">
        <f>B1346-C1346</f>
        <v>42776259</v>
      </c>
    </row>
    <row r="1347" spans="1:4" x14ac:dyDescent="0.25">
      <c r="A1347" s="17" t="s">
        <v>7232</v>
      </c>
      <c r="B1347" s="17">
        <v>42700000</v>
      </c>
      <c r="C1347" s="17">
        <v>0</v>
      </c>
      <c r="D1347">
        <f>B1347-C1347</f>
        <v>42700000</v>
      </c>
    </row>
    <row r="1348" spans="1:4" x14ac:dyDescent="0.25">
      <c r="A1348" s="17" t="s">
        <v>7453</v>
      </c>
      <c r="B1348" s="17">
        <v>42672630</v>
      </c>
      <c r="C1348" s="17">
        <v>0</v>
      </c>
      <c r="D1348">
        <f>B1348-C1348</f>
        <v>42672630</v>
      </c>
    </row>
    <row r="1349" spans="1:4" x14ac:dyDescent="0.25">
      <c r="A1349" s="17" t="s">
        <v>6237</v>
      </c>
      <c r="B1349" s="17">
        <v>42660000</v>
      </c>
      <c r="C1349" s="17">
        <v>0</v>
      </c>
      <c r="D1349">
        <f>B1349-C1349</f>
        <v>42660000</v>
      </c>
    </row>
    <row r="1350" spans="1:4" x14ac:dyDescent="0.25">
      <c r="A1350" s="17" t="s">
        <v>6359</v>
      </c>
      <c r="B1350" s="17">
        <v>42652003</v>
      </c>
      <c r="C1350" s="17">
        <v>0</v>
      </c>
      <c r="D1350">
        <f>B1350-C1350</f>
        <v>42652003</v>
      </c>
    </row>
    <row r="1351" spans="1:4" x14ac:dyDescent="0.25">
      <c r="A1351" s="17" t="s">
        <v>4996</v>
      </c>
      <c r="B1351" s="17">
        <v>42643187</v>
      </c>
      <c r="C1351" s="17">
        <v>0</v>
      </c>
      <c r="D1351">
        <f>B1351-C1351</f>
        <v>42643187</v>
      </c>
    </row>
    <row r="1352" spans="1:4" x14ac:dyDescent="0.25">
      <c r="A1352" s="17" t="s">
        <v>4208</v>
      </c>
      <c r="B1352" s="17">
        <v>42640890</v>
      </c>
      <c r="C1352" s="17">
        <v>0</v>
      </c>
      <c r="D1352">
        <f>B1352-C1352</f>
        <v>42640890</v>
      </c>
    </row>
    <row r="1353" spans="1:4" x14ac:dyDescent="0.25">
      <c r="A1353" s="17" t="s">
        <v>7257</v>
      </c>
      <c r="B1353" s="17">
        <v>42638165</v>
      </c>
      <c r="C1353" s="17">
        <v>0</v>
      </c>
      <c r="D1353">
        <f>B1353-C1353</f>
        <v>42638165</v>
      </c>
    </row>
    <row r="1354" spans="1:4" x14ac:dyDescent="0.25">
      <c r="A1354" s="17" t="s">
        <v>7257</v>
      </c>
      <c r="B1354" s="17">
        <v>42638165</v>
      </c>
      <c r="C1354" s="17">
        <v>0</v>
      </c>
      <c r="D1354">
        <f>B1354-C1354</f>
        <v>42638165</v>
      </c>
    </row>
    <row r="1355" spans="1:4" x14ac:dyDescent="0.25">
      <c r="A1355" s="17" t="s">
        <v>4022</v>
      </c>
      <c r="B1355" s="17">
        <v>42615685</v>
      </c>
      <c r="C1355" s="17">
        <v>0</v>
      </c>
      <c r="D1355">
        <f>B1355-C1355</f>
        <v>42615685</v>
      </c>
    </row>
    <row r="1356" spans="1:4" x14ac:dyDescent="0.25">
      <c r="A1356" s="17" t="s">
        <v>3243</v>
      </c>
      <c r="B1356" s="17">
        <v>42610000</v>
      </c>
      <c r="C1356" s="17">
        <v>0</v>
      </c>
      <c r="D1356">
        <f>B1356-C1356</f>
        <v>42610000</v>
      </c>
    </row>
    <row r="1357" spans="1:4" x14ac:dyDescent="0.25">
      <c r="A1357" s="17" t="s">
        <v>7457</v>
      </c>
      <c r="B1357" s="17">
        <v>42592530</v>
      </c>
      <c r="C1357" s="17">
        <v>0</v>
      </c>
      <c r="D1357">
        <f>B1357-C1357</f>
        <v>42592530</v>
      </c>
    </row>
    <row r="1358" spans="1:4" x14ac:dyDescent="0.25">
      <c r="A1358" s="17" t="s">
        <v>4011</v>
      </c>
      <c r="B1358" s="17">
        <v>42575718</v>
      </c>
      <c r="C1358" s="17">
        <v>0</v>
      </c>
      <c r="D1358">
        <f>B1358-C1358</f>
        <v>42575718</v>
      </c>
    </row>
    <row r="1359" spans="1:4" x14ac:dyDescent="0.25">
      <c r="A1359" s="17" t="s">
        <v>5005</v>
      </c>
      <c r="B1359" s="17">
        <v>42478175</v>
      </c>
      <c r="C1359" s="17">
        <v>0</v>
      </c>
      <c r="D1359">
        <f>B1359-C1359</f>
        <v>42478175</v>
      </c>
    </row>
    <row r="1360" spans="1:4" x14ac:dyDescent="0.25">
      <c r="A1360" s="17" t="s">
        <v>3082</v>
      </c>
      <c r="B1360" s="17">
        <v>42438300</v>
      </c>
      <c r="C1360" s="17">
        <v>0</v>
      </c>
      <c r="D1360">
        <f>B1360-C1360</f>
        <v>42438300</v>
      </c>
    </row>
    <row r="1361" spans="1:4" x14ac:dyDescent="0.25">
      <c r="A1361" s="17" t="s">
        <v>5009</v>
      </c>
      <c r="B1361" s="17">
        <v>42385520</v>
      </c>
      <c r="C1361" s="17">
        <v>0</v>
      </c>
      <c r="D1361">
        <f>B1361-C1361</f>
        <v>42385520</v>
      </c>
    </row>
    <row r="1362" spans="1:4" x14ac:dyDescent="0.25">
      <c r="A1362" s="17" t="s">
        <v>8158</v>
      </c>
      <c r="B1362" s="17">
        <v>42365600</v>
      </c>
      <c r="C1362" s="17">
        <v>0</v>
      </c>
      <c r="D1362">
        <f>B1362-C1362</f>
        <v>42365600</v>
      </c>
    </row>
    <row r="1363" spans="1:4" x14ac:dyDescent="0.25">
      <c r="A1363" s="17" t="s">
        <v>2380</v>
      </c>
      <c r="B1363" s="17">
        <v>42345531</v>
      </c>
      <c r="C1363" s="17">
        <v>0</v>
      </c>
      <c r="D1363">
        <f>B1363-C1363</f>
        <v>42345531</v>
      </c>
    </row>
    <row r="1364" spans="1:4" x14ac:dyDescent="0.25">
      <c r="A1364" s="17" t="s">
        <v>790</v>
      </c>
      <c r="B1364" s="17">
        <v>177343675</v>
      </c>
      <c r="C1364" s="17">
        <v>135000000</v>
      </c>
      <c r="D1364">
        <f>B1364-C1364</f>
        <v>42343675</v>
      </c>
    </row>
    <row r="1365" spans="1:4" x14ac:dyDescent="0.25">
      <c r="A1365" s="17" t="s">
        <v>6918</v>
      </c>
      <c r="B1365" s="17">
        <v>42335698</v>
      </c>
      <c r="C1365" s="17">
        <v>0</v>
      </c>
      <c r="D1365">
        <f>B1365-C1365</f>
        <v>42335698</v>
      </c>
    </row>
    <row r="1366" spans="1:4" x14ac:dyDescent="0.25">
      <c r="A1366" s="17" t="s">
        <v>2133</v>
      </c>
      <c r="B1366" s="17">
        <v>42272747</v>
      </c>
      <c r="C1366" s="17">
        <v>0</v>
      </c>
      <c r="D1366">
        <f>B1366-C1366</f>
        <v>42272747</v>
      </c>
    </row>
    <row r="1367" spans="1:4" x14ac:dyDescent="0.25">
      <c r="A1367" s="17" t="s">
        <v>2667</v>
      </c>
      <c r="B1367" s="17">
        <v>42194060</v>
      </c>
      <c r="C1367" s="17">
        <v>0</v>
      </c>
      <c r="D1367">
        <f>B1367-C1367</f>
        <v>42194060</v>
      </c>
    </row>
    <row r="1368" spans="1:4" x14ac:dyDescent="0.25">
      <c r="A1368" s="17" t="s">
        <v>5405</v>
      </c>
      <c r="B1368" s="17">
        <v>42168445</v>
      </c>
      <c r="C1368" s="17">
        <v>0</v>
      </c>
      <c r="D1368">
        <f>B1368-C1368</f>
        <v>42168445</v>
      </c>
    </row>
    <row r="1369" spans="1:4" x14ac:dyDescent="0.25">
      <c r="A1369" s="17" t="s">
        <v>4018</v>
      </c>
      <c r="B1369" s="17">
        <v>42071069</v>
      </c>
      <c r="C1369" s="17">
        <v>0</v>
      </c>
      <c r="D1369">
        <f>B1369-C1369</f>
        <v>42071069</v>
      </c>
    </row>
    <row r="1370" spans="1:4" x14ac:dyDescent="0.25">
      <c r="A1370" s="17" t="s">
        <v>5003</v>
      </c>
      <c r="B1370" s="17">
        <v>42057340</v>
      </c>
      <c r="C1370" s="17">
        <v>0</v>
      </c>
      <c r="D1370">
        <f>B1370-C1370</f>
        <v>42057340</v>
      </c>
    </row>
    <row r="1371" spans="1:4" x14ac:dyDescent="0.25">
      <c r="A1371" s="17" t="s">
        <v>1985</v>
      </c>
      <c r="B1371" s="17">
        <v>42044321</v>
      </c>
      <c r="C1371" s="17">
        <v>0</v>
      </c>
      <c r="D1371">
        <f>B1371-C1371</f>
        <v>42044321</v>
      </c>
    </row>
    <row r="1372" spans="1:4" x14ac:dyDescent="0.25">
      <c r="A1372" s="17" t="s">
        <v>5020</v>
      </c>
      <c r="B1372" s="17">
        <v>42043633</v>
      </c>
      <c r="C1372" s="17">
        <v>0</v>
      </c>
      <c r="D1372">
        <f>B1372-C1372</f>
        <v>42043633</v>
      </c>
    </row>
    <row r="1373" spans="1:4" x14ac:dyDescent="0.25">
      <c r="A1373" s="17" t="s">
        <v>4362</v>
      </c>
      <c r="B1373" s="17">
        <v>42019483</v>
      </c>
      <c r="C1373" s="17">
        <v>0</v>
      </c>
      <c r="D1373">
        <f>B1373-C1373</f>
        <v>42019483</v>
      </c>
    </row>
    <row r="1374" spans="1:4" x14ac:dyDescent="0.25">
      <c r="A1374" s="17" t="s">
        <v>4280</v>
      </c>
      <c r="B1374" s="17">
        <v>41997790</v>
      </c>
      <c r="C1374" s="17">
        <v>0</v>
      </c>
      <c r="D1374">
        <f>B1374-C1374</f>
        <v>41997790</v>
      </c>
    </row>
    <row r="1375" spans="1:4" x14ac:dyDescent="0.25">
      <c r="A1375" s="17" t="s">
        <v>4470</v>
      </c>
      <c r="B1375" s="17">
        <v>41954997</v>
      </c>
      <c r="C1375" s="17">
        <v>0</v>
      </c>
      <c r="D1375">
        <f>B1375-C1375</f>
        <v>41954997</v>
      </c>
    </row>
    <row r="1376" spans="1:4" x14ac:dyDescent="0.25">
      <c r="A1376" s="17" t="s">
        <v>5983</v>
      </c>
      <c r="B1376" s="17">
        <v>41895491</v>
      </c>
      <c r="C1376" s="17">
        <v>0</v>
      </c>
      <c r="D1376">
        <f>B1376-C1376</f>
        <v>41895491</v>
      </c>
    </row>
    <row r="1377" spans="1:4" x14ac:dyDescent="0.25">
      <c r="A1377" s="17" t="s">
        <v>6790</v>
      </c>
      <c r="B1377" s="17">
        <v>41867960</v>
      </c>
      <c r="C1377" s="17">
        <v>0</v>
      </c>
      <c r="D1377">
        <f>B1377-C1377</f>
        <v>41867960</v>
      </c>
    </row>
    <row r="1378" spans="1:4" x14ac:dyDescent="0.25">
      <c r="A1378" s="17" t="s">
        <v>1943</v>
      </c>
      <c r="B1378" s="17">
        <v>41814863</v>
      </c>
      <c r="C1378" s="17">
        <v>0</v>
      </c>
      <c r="D1378">
        <f>B1378-C1378</f>
        <v>41814863</v>
      </c>
    </row>
    <row r="1379" spans="1:4" x14ac:dyDescent="0.25">
      <c r="A1379" s="17" t="s">
        <v>3980</v>
      </c>
      <c r="B1379" s="17">
        <v>41797066</v>
      </c>
      <c r="C1379" s="17">
        <v>0</v>
      </c>
      <c r="D1379">
        <f>B1379-C1379</f>
        <v>41797066</v>
      </c>
    </row>
    <row r="1380" spans="1:4" x14ac:dyDescent="0.25">
      <c r="A1380" s="17" t="s">
        <v>7140</v>
      </c>
      <c r="B1380" s="17">
        <v>41777564</v>
      </c>
      <c r="C1380" s="17">
        <v>0</v>
      </c>
      <c r="D1380">
        <f>B1380-C1380</f>
        <v>41777564</v>
      </c>
    </row>
    <row r="1381" spans="1:4" x14ac:dyDescent="0.25">
      <c r="A1381" s="17" t="s">
        <v>2938</v>
      </c>
      <c r="B1381" s="17">
        <v>41609593</v>
      </c>
      <c r="C1381" s="17">
        <v>0</v>
      </c>
      <c r="D1381">
        <f>B1381-C1381</f>
        <v>41609593</v>
      </c>
    </row>
    <row r="1382" spans="1:4" x14ac:dyDescent="0.25">
      <c r="A1382" s="17" t="s">
        <v>5709</v>
      </c>
      <c r="B1382" s="17">
        <v>41597830</v>
      </c>
      <c r="C1382" s="17">
        <v>0</v>
      </c>
      <c r="D1382">
        <f>B1382-C1382</f>
        <v>41597830</v>
      </c>
    </row>
    <row r="1383" spans="1:4" x14ac:dyDescent="0.25">
      <c r="A1383" s="17" t="s">
        <v>6356</v>
      </c>
      <c r="B1383" s="17">
        <v>41573740</v>
      </c>
      <c r="C1383" s="17">
        <v>0</v>
      </c>
      <c r="D1383">
        <f>B1383-C1383</f>
        <v>41573740</v>
      </c>
    </row>
    <row r="1384" spans="1:4" x14ac:dyDescent="0.25">
      <c r="A1384" s="17" t="s">
        <v>3747</v>
      </c>
      <c r="B1384" s="17">
        <v>41543207</v>
      </c>
      <c r="C1384" s="17">
        <v>0</v>
      </c>
      <c r="D1384">
        <f>B1384-C1384</f>
        <v>41543207</v>
      </c>
    </row>
    <row r="1385" spans="1:4" x14ac:dyDescent="0.25">
      <c r="A1385" s="17" t="s">
        <v>1993</v>
      </c>
      <c r="B1385" s="17">
        <v>41523271</v>
      </c>
      <c r="C1385" s="17">
        <v>0</v>
      </c>
      <c r="D1385">
        <f>B1385-C1385</f>
        <v>41523271</v>
      </c>
    </row>
    <row r="1386" spans="1:4" x14ac:dyDescent="0.25">
      <c r="A1386" s="17" t="s">
        <v>3246</v>
      </c>
      <c r="B1386" s="17">
        <v>41482207</v>
      </c>
      <c r="C1386" s="17">
        <v>0</v>
      </c>
      <c r="D1386">
        <f>B1386-C1386</f>
        <v>41482207</v>
      </c>
    </row>
    <row r="1387" spans="1:4" x14ac:dyDescent="0.25">
      <c r="A1387" s="17" t="s">
        <v>5007</v>
      </c>
      <c r="B1387" s="17">
        <v>41407470</v>
      </c>
      <c r="C1387" s="17">
        <v>0</v>
      </c>
      <c r="D1387">
        <f>B1387-C1387</f>
        <v>41407470</v>
      </c>
    </row>
    <row r="1388" spans="1:4" x14ac:dyDescent="0.25">
      <c r="A1388" s="17" t="s">
        <v>9645</v>
      </c>
      <c r="B1388" s="17">
        <v>41400000</v>
      </c>
      <c r="C1388" s="17">
        <v>0</v>
      </c>
      <c r="D1388">
        <f>B1388-C1388</f>
        <v>41400000</v>
      </c>
    </row>
    <row r="1389" spans="1:4" x14ac:dyDescent="0.25">
      <c r="A1389" s="17" t="s">
        <v>6917</v>
      </c>
      <c r="B1389" s="17">
        <v>41382841</v>
      </c>
      <c r="C1389" s="17">
        <v>0</v>
      </c>
      <c r="D1389">
        <f>B1389-C1389</f>
        <v>41382841</v>
      </c>
    </row>
    <row r="1390" spans="1:4" x14ac:dyDescent="0.25">
      <c r="A1390" s="17" t="s">
        <v>6915</v>
      </c>
      <c r="B1390" s="17">
        <v>41300105</v>
      </c>
      <c r="C1390" s="17">
        <v>0</v>
      </c>
      <c r="D1390">
        <f>B1390-C1390</f>
        <v>41300105</v>
      </c>
    </row>
    <row r="1391" spans="1:4" x14ac:dyDescent="0.25">
      <c r="A1391" s="17" t="s">
        <v>3249</v>
      </c>
      <c r="B1391" s="17">
        <v>41256277</v>
      </c>
      <c r="C1391" s="17">
        <v>0</v>
      </c>
      <c r="D1391">
        <f>B1391-C1391</f>
        <v>41256277</v>
      </c>
    </row>
    <row r="1392" spans="1:4" x14ac:dyDescent="0.25">
      <c r="A1392" s="17" t="s">
        <v>3749</v>
      </c>
      <c r="B1392" s="17">
        <v>41252428</v>
      </c>
      <c r="C1392" s="17">
        <v>0</v>
      </c>
      <c r="D1392">
        <f>B1392-C1392</f>
        <v>41252428</v>
      </c>
    </row>
    <row r="1393" spans="1:4" x14ac:dyDescent="0.25">
      <c r="A1393" s="17" t="s">
        <v>8413</v>
      </c>
      <c r="B1393" s="17">
        <v>41227069</v>
      </c>
      <c r="C1393" s="17">
        <v>0</v>
      </c>
      <c r="D1393">
        <f>B1393-C1393</f>
        <v>41227069</v>
      </c>
    </row>
    <row r="1394" spans="1:4" x14ac:dyDescent="0.25">
      <c r="A1394" s="17" t="s">
        <v>4316</v>
      </c>
      <c r="B1394" s="17">
        <v>41102171</v>
      </c>
      <c r="C1394" s="17">
        <v>0</v>
      </c>
      <c r="D1394">
        <f>B1394-C1394</f>
        <v>41102171</v>
      </c>
    </row>
    <row r="1395" spans="1:4" x14ac:dyDescent="0.25">
      <c r="A1395" s="17" t="s">
        <v>5674</v>
      </c>
      <c r="B1395" s="17">
        <v>41067398</v>
      </c>
      <c r="C1395" s="17">
        <v>0</v>
      </c>
      <c r="D1395">
        <f>B1395-C1395</f>
        <v>41067398</v>
      </c>
    </row>
    <row r="1396" spans="1:4" x14ac:dyDescent="0.25">
      <c r="A1396" s="17" t="s">
        <v>5470</v>
      </c>
      <c r="B1396" s="17">
        <v>41008532</v>
      </c>
      <c r="C1396" s="17">
        <v>0</v>
      </c>
      <c r="D1396">
        <f>B1396-C1396</f>
        <v>41008532</v>
      </c>
    </row>
    <row r="1397" spans="1:4" x14ac:dyDescent="0.25">
      <c r="A1397" s="17" t="s">
        <v>11913</v>
      </c>
      <c r="B1397" s="17">
        <v>40990055</v>
      </c>
      <c r="C1397" s="17">
        <v>0</v>
      </c>
      <c r="D1397">
        <f>B1397-C1397</f>
        <v>40990055</v>
      </c>
    </row>
    <row r="1398" spans="1:4" x14ac:dyDescent="0.25">
      <c r="A1398" s="17" t="s">
        <v>7468</v>
      </c>
      <c r="B1398" s="17">
        <v>40983001</v>
      </c>
      <c r="C1398" s="17">
        <v>0</v>
      </c>
      <c r="D1398">
        <f>B1398-C1398</f>
        <v>40983001</v>
      </c>
    </row>
    <row r="1399" spans="1:4" x14ac:dyDescent="0.25">
      <c r="A1399" s="17" t="s">
        <v>6041</v>
      </c>
      <c r="B1399" s="17">
        <v>40962534</v>
      </c>
      <c r="C1399" s="17">
        <v>0</v>
      </c>
      <c r="D1399">
        <f>B1399-C1399</f>
        <v>40962534</v>
      </c>
    </row>
    <row r="1400" spans="1:4" x14ac:dyDescent="0.25">
      <c r="A1400" s="17" t="s">
        <v>2172</v>
      </c>
      <c r="B1400" s="17">
        <v>40932372</v>
      </c>
      <c r="C1400" s="17">
        <v>0</v>
      </c>
      <c r="D1400">
        <f>B1400-C1400</f>
        <v>40932372</v>
      </c>
    </row>
    <row r="1401" spans="1:4" x14ac:dyDescent="0.25">
      <c r="A1401" s="17" t="s">
        <v>969</v>
      </c>
      <c r="B1401" s="17">
        <v>40911830</v>
      </c>
      <c r="C1401" s="17">
        <v>0</v>
      </c>
      <c r="D1401">
        <f>B1401-C1401</f>
        <v>40911830</v>
      </c>
    </row>
    <row r="1402" spans="1:4" x14ac:dyDescent="0.25">
      <c r="A1402" s="17" t="s">
        <v>3259</v>
      </c>
      <c r="B1402" s="17">
        <v>40905277</v>
      </c>
      <c r="C1402" s="17">
        <v>0</v>
      </c>
      <c r="D1402">
        <f>B1402-C1402</f>
        <v>40905277</v>
      </c>
    </row>
    <row r="1403" spans="1:4" x14ac:dyDescent="0.25">
      <c r="A1403" s="17" t="s">
        <v>6798</v>
      </c>
      <c r="B1403" s="17">
        <v>40846082</v>
      </c>
      <c r="C1403" s="17">
        <v>0</v>
      </c>
      <c r="D1403">
        <f>B1403-C1403</f>
        <v>40846082</v>
      </c>
    </row>
    <row r="1404" spans="1:4" x14ac:dyDescent="0.25">
      <c r="A1404" s="17" t="s">
        <v>4480</v>
      </c>
      <c r="B1404" s="17">
        <v>40687294</v>
      </c>
      <c r="C1404" s="17">
        <v>0</v>
      </c>
      <c r="D1404">
        <f>B1404-C1404</f>
        <v>40687294</v>
      </c>
    </row>
    <row r="1405" spans="1:4" x14ac:dyDescent="0.25">
      <c r="A1405" s="17" t="s">
        <v>5435</v>
      </c>
      <c r="B1405" s="17">
        <v>40566655</v>
      </c>
      <c r="C1405" s="17">
        <v>0</v>
      </c>
      <c r="D1405">
        <f>B1405-C1405</f>
        <v>40566655</v>
      </c>
    </row>
    <row r="1406" spans="1:4" x14ac:dyDescent="0.25">
      <c r="A1406" s="17" t="s">
        <v>2655</v>
      </c>
      <c r="B1406" s="17">
        <v>40559930</v>
      </c>
      <c r="C1406" s="17">
        <v>0</v>
      </c>
      <c r="D1406">
        <f>B1406-C1406</f>
        <v>40559930</v>
      </c>
    </row>
    <row r="1407" spans="1:4" x14ac:dyDescent="0.25">
      <c r="A1407" s="17" t="s">
        <v>8576</v>
      </c>
      <c r="B1407" s="17">
        <v>40485039</v>
      </c>
      <c r="C1407" s="17">
        <v>0</v>
      </c>
      <c r="D1407">
        <f>B1407-C1407</f>
        <v>40485039</v>
      </c>
    </row>
    <row r="1408" spans="1:4" x14ac:dyDescent="0.25">
      <c r="A1408" s="17" t="s">
        <v>7266</v>
      </c>
      <c r="B1408" s="17">
        <v>40363530</v>
      </c>
      <c r="C1408" s="17">
        <v>0</v>
      </c>
      <c r="D1408">
        <f>B1408-C1408</f>
        <v>40363530</v>
      </c>
    </row>
    <row r="1409" spans="1:4" x14ac:dyDescent="0.25">
      <c r="A1409" s="17" t="s">
        <v>4252</v>
      </c>
      <c r="B1409" s="17">
        <v>40334024</v>
      </c>
      <c r="C1409" s="17">
        <v>0</v>
      </c>
      <c r="D1409">
        <f>B1409-C1409</f>
        <v>40334024</v>
      </c>
    </row>
    <row r="1410" spans="1:4" x14ac:dyDescent="0.25">
      <c r="A1410" s="17" t="s">
        <v>6132</v>
      </c>
      <c r="B1410" s="17">
        <v>40270895</v>
      </c>
      <c r="C1410" s="17">
        <v>0</v>
      </c>
      <c r="D1410">
        <f>B1410-C1410</f>
        <v>40270895</v>
      </c>
    </row>
    <row r="1411" spans="1:4" x14ac:dyDescent="0.25">
      <c r="A1411" s="17" t="s">
        <v>5034</v>
      </c>
      <c r="B1411" s="17">
        <v>40247512</v>
      </c>
      <c r="C1411" s="17">
        <v>0</v>
      </c>
      <c r="D1411">
        <f>B1411-C1411</f>
        <v>40247512</v>
      </c>
    </row>
    <row r="1412" spans="1:4" x14ac:dyDescent="0.25">
      <c r="A1412" s="17" t="s">
        <v>6239</v>
      </c>
      <c r="B1412" s="17">
        <v>40219708</v>
      </c>
      <c r="C1412" s="17">
        <v>0</v>
      </c>
      <c r="D1412">
        <f>B1412-C1412</f>
        <v>40219708</v>
      </c>
    </row>
    <row r="1413" spans="1:4" x14ac:dyDescent="0.25">
      <c r="A1413" s="17" t="s">
        <v>5676</v>
      </c>
      <c r="B1413" s="17">
        <v>40218903</v>
      </c>
      <c r="C1413" s="17">
        <v>0</v>
      </c>
      <c r="D1413">
        <f>B1413-C1413</f>
        <v>40218903</v>
      </c>
    </row>
    <row r="1414" spans="1:4" x14ac:dyDescent="0.25">
      <c r="A1414" s="17" t="s">
        <v>3255</v>
      </c>
      <c r="B1414" s="17">
        <v>40203020</v>
      </c>
      <c r="C1414" s="17">
        <v>0</v>
      </c>
      <c r="D1414">
        <f>B1414-C1414</f>
        <v>40203020</v>
      </c>
    </row>
    <row r="1415" spans="1:4" x14ac:dyDescent="0.25">
      <c r="A1415" s="17" t="s">
        <v>1217</v>
      </c>
      <c r="B1415" s="17">
        <v>40198710</v>
      </c>
      <c r="C1415" s="17">
        <v>0</v>
      </c>
      <c r="D1415">
        <f>B1415-C1415</f>
        <v>40198710</v>
      </c>
    </row>
    <row r="1416" spans="1:4" x14ac:dyDescent="0.25">
      <c r="A1416" s="17" t="s">
        <v>5520</v>
      </c>
      <c r="B1416" s="17">
        <v>40168080</v>
      </c>
      <c r="C1416" s="17">
        <v>0</v>
      </c>
      <c r="D1416">
        <f>B1416-C1416</f>
        <v>40168080</v>
      </c>
    </row>
    <row r="1417" spans="1:4" x14ac:dyDescent="0.25">
      <c r="A1417" s="17" t="s">
        <v>9489</v>
      </c>
      <c r="B1417" s="17">
        <v>40158000</v>
      </c>
      <c r="C1417" s="17">
        <v>0</v>
      </c>
      <c r="D1417">
        <f>B1417-C1417</f>
        <v>40158000</v>
      </c>
    </row>
    <row r="1418" spans="1:4" x14ac:dyDescent="0.25">
      <c r="A1418" s="17" t="s">
        <v>5014</v>
      </c>
      <c r="B1418" s="17">
        <v>40137776</v>
      </c>
      <c r="C1418" s="17">
        <v>0</v>
      </c>
      <c r="D1418">
        <f>B1418-C1418</f>
        <v>40137776</v>
      </c>
    </row>
    <row r="1419" spans="1:4" x14ac:dyDescent="0.25">
      <c r="A1419" s="17" t="s">
        <v>5011</v>
      </c>
      <c r="B1419" s="17">
        <v>40118420</v>
      </c>
      <c r="C1419" s="17">
        <v>0</v>
      </c>
      <c r="D1419">
        <f>B1419-C1419</f>
        <v>40118420</v>
      </c>
    </row>
    <row r="1420" spans="1:4" x14ac:dyDescent="0.25">
      <c r="A1420" s="17" t="s">
        <v>2688</v>
      </c>
      <c r="B1420" s="17">
        <v>40076438</v>
      </c>
      <c r="C1420" s="17">
        <v>0</v>
      </c>
      <c r="D1420">
        <f>B1420-C1420</f>
        <v>40076438</v>
      </c>
    </row>
    <row r="1421" spans="1:4" x14ac:dyDescent="0.25">
      <c r="A1421" s="17" t="s">
        <v>9226</v>
      </c>
      <c r="B1421" s="17">
        <v>40066497</v>
      </c>
      <c r="C1421" s="17">
        <v>0</v>
      </c>
      <c r="D1421">
        <f>B1421-C1421</f>
        <v>40066497</v>
      </c>
    </row>
    <row r="1422" spans="1:4" x14ac:dyDescent="0.25">
      <c r="A1422" s="17" t="s">
        <v>7459</v>
      </c>
      <c r="B1422" s="17">
        <v>40064955</v>
      </c>
      <c r="C1422" s="17">
        <v>0</v>
      </c>
      <c r="D1422">
        <f>B1422-C1422</f>
        <v>40064955</v>
      </c>
    </row>
    <row r="1423" spans="1:4" x14ac:dyDescent="0.25">
      <c r="A1423" s="17" t="s">
        <v>1578</v>
      </c>
      <c r="B1423" s="17">
        <v>40048332</v>
      </c>
      <c r="C1423" s="17">
        <v>0</v>
      </c>
      <c r="D1423">
        <f>B1423-C1423</f>
        <v>40048332</v>
      </c>
    </row>
    <row r="1424" spans="1:4" x14ac:dyDescent="0.25">
      <c r="A1424" s="17" t="s">
        <v>11393</v>
      </c>
      <c r="B1424" s="17">
        <v>40041683</v>
      </c>
      <c r="C1424" s="17">
        <v>0</v>
      </c>
      <c r="D1424">
        <f>B1424-C1424</f>
        <v>40041683</v>
      </c>
    </row>
    <row r="1425" spans="1:4" x14ac:dyDescent="0.25">
      <c r="A1425" s="17" t="s">
        <v>5985</v>
      </c>
      <c r="B1425" s="17">
        <v>39989008</v>
      </c>
      <c r="C1425" s="17">
        <v>0</v>
      </c>
      <c r="D1425">
        <f>B1425-C1425</f>
        <v>39989008</v>
      </c>
    </row>
    <row r="1426" spans="1:4" x14ac:dyDescent="0.25">
      <c r="A1426" s="17" t="s">
        <v>5680</v>
      </c>
      <c r="B1426" s="17">
        <v>39880476</v>
      </c>
      <c r="C1426" s="17">
        <v>0</v>
      </c>
      <c r="D1426">
        <f>B1426-C1426</f>
        <v>39880476</v>
      </c>
    </row>
    <row r="1427" spans="1:4" x14ac:dyDescent="0.25">
      <c r="A1427" s="17" t="s">
        <v>7198</v>
      </c>
      <c r="B1427" s="17">
        <v>39825798</v>
      </c>
      <c r="C1427" s="17">
        <v>0</v>
      </c>
      <c r="D1427">
        <f>B1427-C1427</f>
        <v>39825798</v>
      </c>
    </row>
    <row r="1428" spans="1:4" x14ac:dyDescent="0.25">
      <c r="A1428" s="17" t="s">
        <v>7198</v>
      </c>
      <c r="B1428" s="17">
        <v>39825798</v>
      </c>
      <c r="C1428" s="17">
        <v>0</v>
      </c>
      <c r="D1428">
        <f>B1428-C1428</f>
        <v>39825798</v>
      </c>
    </row>
    <row r="1429" spans="1:4" x14ac:dyDescent="0.25">
      <c r="A1429" s="17" t="s">
        <v>255</v>
      </c>
      <c r="B1429" s="17">
        <v>144812796</v>
      </c>
      <c r="C1429" s="17">
        <v>105000000</v>
      </c>
      <c r="D1429">
        <f>B1429-C1429</f>
        <v>39812796</v>
      </c>
    </row>
    <row r="1430" spans="1:4" x14ac:dyDescent="0.25">
      <c r="A1430" s="17" t="s">
        <v>9791</v>
      </c>
      <c r="B1430" s="17">
        <v>39800000</v>
      </c>
      <c r="C1430" s="17">
        <v>0</v>
      </c>
      <c r="D1430">
        <f>B1430-C1430</f>
        <v>39800000</v>
      </c>
    </row>
    <row r="1431" spans="1:4" x14ac:dyDescent="0.25">
      <c r="A1431" s="17" t="s">
        <v>3269</v>
      </c>
      <c r="B1431" s="17">
        <v>39778599</v>
      </c>
      <c r="C1431" s="17">
        <v>0</v>
      </c>
      <c r="D1431">
        <f>B1431-C1431</f>
        <v>39778599</v>
      </c>
    </row>
    <row r="1432" spans="1:4" x14ac:dyDescent="0.25">
      <c r="A1432" s="17" t="s">
        <v>6362</v>
      </c>
      <c r="B1432" s="17">
        <v>39737645</v>
      </c>
      <c r="C1432" s="17">
        <v>0</v>
      </c>
      <c r="D1432">
        <f>B1432-C1432</f>
        <v>39737645</v>
      </c>
    </row>
    <row r="1433" spans="1:4" x14ac:dyDescent="0.25">
      <c r="A1433" s="17" t="s">
        <v>4478</v>
      </c>
      <c r="B1433" s="17">
        <v>39692139</v>
      </c>
      <c r="C1433" s="17">
        <v>0</v>
      </c>
      <c r="D1433">
        <f>B1433-C1433</f>
        <v>39692139</v>
      </c>
    </row>
    <row r="1434" spans="1:4" x14ac:dyDescent="0.25">
      <c r="A1434" s="17" t="s">
        <v>7094</v>
      </c>
      <c r="B1434" s="17">
        <v>39687528</v>
      </c>
      <c r="C1434" s="17">
        <v>0</v>
      </c>
      <c r="D1434">
        <f>B1434-C1434</f>
        <v>39687528</v>
      </c>
    </row>
    <row r="1435" spans="1:4" x14ac:dyDescent="0.25">
      <c r="A1435" s="17" t="s">
        <v>8150</v>
      </c>
      <c r="B1435" s="17">
        <v>39647595</v>
      </c>
      <c r="C1435" s="17">
        <v>0</v>
      </c>
      <c r="D1435">
        <f>B1435-C1435</f>
        <v>39647595</v>
      </c>
    </row>
    <row r="1436" spans="1:4" x14ac:dyDescent="0.25">
      <c r="A1436" s="17" t="s">
        <v>5017</v>
      </c>
      <c r="B1436" s="17">
        <v>39568996</v>
      </c>
      <c r="C1436" s="17">
        <v>0</v>
      </c>
      <c r="D1436">
        <f>B1436-C1436</f>
        <v>39568996</v>
      </c>
    </row>
    <row r="1437" spans="1:4" x14ac:dyDescent="0.25">
      <c r="A1437" s="17" t="s">
        <v>13037</v>
      </c>
      <c r="B1437" s="17">
        <v>39552600</v>
      </c>
      <c r="C1437" s="17">
        <v>0</v>
      </c>
      <c r="D1437">
        <f>B1437-C1437</f>
        <v>39552600</v>
      </c>
    </row>
    <row r="1438" spans="1:4" x14ac:dyDescent="0.25">
      <c r="A1438" s="17" t="s">
        <v>4472</v>
      </c>
      <c r="B1438" s="17">
        <v>39532308</v>
      </c>
      <c r="C1438" s="17">
        <v>0</v>
      </c>
      <c r="D1438">
        <f>B1438-C1438</f>
        <v>39532308</v>
      </c>
    </row>
    <row r="1439" spans="1:4" x14ac:dyDescent="0.25">
      <c r="A1439" s="17" t="s">
        <v>5327</v>
      </c>
      <c r="B1439" s="17">
        <v>39514713</v>
      </c>
      <c r="C1439" s="17">
        <v>0</v>
      </c>
      <c r="D1439">
        <f>B1439-C1439</f>
        <v>39514713</v>
      </c>
    </row>
    <row r="1440" spans="1:4" x14ac:dyDescent="0.25">
      <c r="A1440" s="17" t="s">
        <v>7260</v>
      </c>
      <c r="B1440" s="17">
        <v>39511038</v>
      </c>
      <c r="C1440" s="17">
        <v>0</v>
      </c>
      <c r="D1440">
        <f>B1440-C1440</f>
        <v>39511038</v>
      </c>
    </row>
    <row r="1441" spans="1:4" x14ac:dyDescent="0.25">
      <c r="A1441" s="17" t="s">
        <v>9127</v>
      </c>
      <c r="B1441" s="17">
        <v>39462438</v>
      </c>
      <c r="C1441" s="17">
        <v>0</v>
      </c>
      <c r="D1441">
        <f>B1441-C1441</f>
        <v>39462438</v>
      </c>
    </row>
    <row r="1442" spans="1:4" x14ac:dyDescent="0.25">
      <c r="A1442" s="17" t="s">
        <v>1790</v>
      </c>
      <c r="B1442" s="17">
        <v>39442871</v>
      </c>
      <c r="C1442" s="17">
        <v>0</v>
      </c>
      <c r="D1442">
        <f>B1442-C1442</f>
        <v>39442871</v>
      </c>
    </row>
    <row r="1443" spans="1:4" x14ac:dyDescent="0.25">
      <c r="A1443" s="17" t="s">
        <v>2997</v>
      </c>
      <c r="B1443" s="17">
        <v>39440655</v>
      </c>
      <c r="C1443" s="17">
        <v>0</v>
      </c>
      <c r="D1443">
        <f>B1443-C1443</f>
        <v>39440655</v>
      </c>
    </row>
    <row r="1444" spans="1:4" x14ac:dyDescent="0.25">
      <c r="A1444" s="17" t="s">
        <v>5682</v>
      </c>
      <c r="B1444" s="17">
        <v>39399750</v>
      </c>
      <c r="C1444" s="17">
        <v>0</v>
      </c>
      <c r="D1444">
        <f>B1444-C1444</f>
        <v>39399750</v>
      </c>
    </row>
    <row r="1445" spans="1:4" x14ac:dyDescent="0.25">
      <c r="A1445" s="17" t="s">
        <v>2280</v>
      </c>
      <c r="B1445" s="17">
        <v>39380442</v>
      </c>
      <c r="C1445" s="17">
        <v>0</v>
      </c>
      <c r="D1445">
        <f>B1445-C1445</f>
        <v>39380442</v>
      </c>
    </row>
    <row r="1446" spans="1:4" x14ac:dyDescent="0.25">
      <c r="A1446" s="17" t="s">
        <v>1229</v>
      </c>
      <c r="B1446" s="17">
        <v>39292022</v>
      </c>
      <c r="C1446" s="17">
        <v>0</v>
      </c>
      <c r="D1446">
        <f>B1446-C1446</f>
        <v>39292022</v>
      </c>
    </row>
    <row r="1447" spans="1:4" x14ac:dyDescent="0.25">
      <c r="A1447" s="17" t="s">
        <v>6367</v>
      </c>
      <c r="B1447" s="17">
        <v>39263506</v>
      </c>
      <c r="C1447" s="17">
        <v>0</v>
      </c>
      <c r="D1447">
        <f>B1447-C1447</f>
        <v>39263506</v>
      </c>
    </row>
    <row r="1448" spans="1:4" x14ac:dyDescent="0.25">
      <c r="A1448" s="17" t="s">
        <v>2003</v>
      </c>
      <c r="B1448" s="17">
        <v>39251128</v>
      </c>
      <c r="C1448" s="17">
        <v>0</v>
      </c>
      <c r="D1448">
        <f>B1448-C1448</f>
        <v>39251128</v>
      </c>
    </row>
    <row r="1449" spans="1:4" x14ac:dyDescent="0.25">
      <c r="A1449" s="17" t="s">
        <v>6043</v>
      </c>
      <c r="B1449" s="17">
        <v>39235088</v>
      </c>
      <c r="C1449" s="17">
        <v>0</v>
      </c>
      <c r="D1449">
        <f>B1449-C1449</f>
        <v>39235088</v>
      </c>
    </row>
    <row r="1450" spans="1:4" x14ac:dyDescent="0.25">
      <c r="A1450" s="17" t="s">
        <v>10607</v>
      </c>
      <c r="B1450" s="17">
        <v>39200000</v>
      </c>
      <c r="C1450" s="17">
        <v>0</v>
      </c>
      <c r="D1450">
        <f>B1450-C1450</f>
        <v>39200000</v>
      </c>
    </row>
    <row r="1451" spans="1:4" x14ac:dyDescent="0.25">
      <c r="A1451" s="17" t="s">
        <v>3265</v>
      </c>
      <c r="B1451" s="17">
        <v>39177541</v>
      </c>
      <c r="C1451" s="17">
        <v>0</v>
      </c>
      <c r="D1451">
        <f>B1451-C1451</f>
        <v>39177541</v>
      </c>
    </row>
    <row r="1452" spans="1:4" x14ac:dyDescent="0.25">
      <c r="A1452" s="17" t="s">
        <v>4250</v>
      </c>
      <c r="B1452" s="17">
        <v>39177215</v>
      </c>
      <c r="C1452" s="17">
        <v>0</v>
      </c>
      <c r="D1452">
        <f>B1452-C1452</f>
        <v>39177215</v>
      </c>
    </row>
    <row r="1453" spans="1:4" x14ac:dyDescent="0.25">
      <c r="A1453" s="17" t="s">
        <v>6369</v>
      </c>
      <c r="B1453" s="17">
        <v>39143839</v>
      </c>
      <c r="C1453" s="17">
        <v>0</v>
      </c>
      <c r="D1453">
        <f>B1453-C1453</f>
        <v>39143839</v>
      </c>
    </row>
    <row r="1454" spans="1:4" x14ac:dyDescent="0.25">
      <c r="A1454" s="17" t="s">
        <v>6817</v>
      </c>
      <c r="B1454" s="17">
        <v>39103378</v>
      </c>
      <c r="C1454" s="17">
        <v>0</v>
      </c>
      <c r="D1454">
        <f>B1454-C1454</f>
        <v>39103378</v>
      </c>
    </row>
    <row r="1455" spans="1:4" x14ac:dyDescent="0.25">
      <c r="A1455" s="17" t="s">
        <v>7462</v>
      </c>
      <c r="B1455" s="17">
        <v>39100956</v>
      </c>
      <c r="C1455" s="17">
        <v>0</v>
      </c>
      <c r="D1455">
        <f>B1455-C1455</f>
        <v>39100956</v>
      </c>
    </row>
    <row r="1456" spans="1:4" x14ac:dyDescent="0.25">
      <c r="A1456" s="17" t="s">
        <v>4489</v>
      </c>
      <c r="B1456" s="17">
        <v>39026186</v>
      </c>
      <c r="C1456" s="17">
        <v>0</v>
      </c>
      <c r="D1456">
        <f>B1456-C1456</f>
        <v>39026186</v>
      </c>
    </row>
    <row r="1457" spans="1:4" x14ac:dyDescent="0.25">
      <c r="A1457" s="17" t="s">
        <v>8414</v>
      </c>
      <c r="B1457" s="17">
        <v>39025000</v>
      </c>
      <c r="C1457" s="17">
        <v>0</v>
      </c>
      <c r="D1457">
        <f>B1457-C1457</f>
        <v>39025000</v>
      </c>
    </row>
    <row r="1458" spans="1:4" x14ac:dyDescent="0.25">
      <c r="A1458" s="17" t="s">
        <v>5686</v>
      </c>
      <c r="B1458" s="17">
        <v>39008741</v>
      </c>
      <c r="C1458" s="17">
        <v>0</v>
      </c>
      <c r="D1458">
        <f>B1458-C1458</f>
        <v>39008741</v>
      </c>
    </row>
    <row r="1459" spans="1:4" x14ac:dyDescent="0.25">
      <c r="A1459" s="17" t="s">
        <v>2378</v>
      </c>
      <c r="B1459" s="17">
        <v>38966057</v>
      </c>
      <c r="C1459" s="17">
        <v>0</v>
      </c>
      <c r="D1459">
        <f>B1459-C1459</f>
        <v>38966057</v>
      </c>
    </row>
    <row r="1460" spans="1:4" x14ac:dyDescent="0.25">
      <c r="A1460" s="17" t="s">
        <v>7983</v>
      </c>
      <c r="B1460" s="17">
        <v>38916903</v>
      </c>
      <c r="C1460" s="17">
        <v>0</v>
      </c>
      <c r="D1460">
        <f>B1460-C1460</f>
        <v>38916903</v>
      </c>
    </row>
    <row r="1461" spans="1:4" x14ac:dyDescent="0.25">
      <c r="A1461" s="17" t="s">
        <v>247</v>
      </c>
      <c r="B1461" s="17">
        <v>228756232</v>
      </c>
      <c r="C1461" s="17">
        <v>190000000</v>
      </c>
      <c r="D1461">
        <f>B1461-C1461</f>
        <v>38756232</v>
      </c>
    </row>
    <row r="1462" spans="1:4" x14ac:dyDescent="0.25">
      <c r="A1462" s="17" t="s">
        <v>5030</v>
      </c>
      <c r="B1462" s="17">
        <v>38747385</v>
      </c>
      <c r="C1462" s="17">
        <v>0</v>
      </c>
      <c r="D1462">
        <f>B1462-C1462</f>
        <v>38747385</v>
      </c>
    </row>
    <row r="1463" spans="1:4" x14ac:dyDescent="0.25">
      <c r="A1463" s="17" t="s">
        <v>8571</v>
      </c>
      <c r="B1463" s="17">
        <v>38624000</v>
      </c>
      <c r="C1463" s="17">
        <v>0</v>
      </c>
      <c r="D1463">
        <f>B1463-C1463</f>
        <v>38624000</v>
      </c>
    </row>
    <row r="1464" spans="1:4" x14ac:dyDescent="0.25">
      <c r="A1464" s="17" t="s">
        <v>3263</v>
      </c>
      <c r="B1464" s="17">
        <v>38590500</v>
      </c>
      <c r="C1464" s="17">
        <v>0</v>
      </c>
      <c r="D1464">
        <f>B1464-C1464</f>
        <v>38590500</v>
      </c>
    </row>
    <row r="1465" spans="1:4" x14ac:dyDescent="0.25">
      <c r="A1465" s="17" t="s">
        <v>2941</v>
      </c>
      <c r="B1465" s="17">
        <v>38553833</v>
      </c>
      <c r="C1465" s="17">
        <v>0</v>
      </c>
      <c r="D1465">
        <f>B1465-C1465</f>
        <v>38553833</v>
      </c>
    </row>
    <row r="1466" spans="1:4" x14ac:dyDescent="0.25">
      <c r="A1466" s="17" t="s">
        <v>395</v>
      </c>
      <c r="B1466" s="17">
        <v>208543795</v>
      </c>
      <c r="C1466" s="17">
        <v>170000000</v>
      </c>
      <c r="D1466">
        <f>B1466-C1466</f>
        <v>38543795</v>
      </c>
    </row>
    <row r="1467" spans="1:4" x14ac:dyDescent="0.25">
      <c r="A1467" s="17" t="s">
        <v>4004</v>
      </c>
      <c r="B1467" s="17">
        <v>38543473</v>
      </c>
      <c r="C1467" s="17">
        <v>0</v>
      </c>
      <c r="D1467">
        <f>B1467-C1467</f>
        <v>38543473</v>
      </c>
    </row>
    <row r="1468" spans="1:4" x14ac:dyDescent="0.25">
      <c r="A1468" s="17" t="s">
        <v>1807</v>
      </c>
      <c r="B1468" s="17">
        <v>38542418</v>
      </c>
      <c r="C1468" s="17">
        <v>0</v>
      </c>
      <c r="D1468">
        <f>B1468-C1468</f>
        <v>38542418</v>
      </c>
    </row>
    <row r="1469" spans="1:4" x14ac:dyDescent="0.25">
      <c r="A1469" s="17" t="s">
        <v>5468</v>
      </c>
      <c r="B1469" s="17">
        <v>38536376</v>
      </c>
      <c r="C1469" s="17">
        <v>0</v>
      </c>
      <c r="D1469">
        <f>B1469-C1469</f>
        <v>38536376</v>
      </c>
    </row>
    <row r="1470" spans="1:4" x14ac:dyDescent="0.25">
      <c r="A1470" s="17" t="s">
        <v>2201</v>
      </c>
      <c r="B1470" s="17">
        <v>38509342</v>
      </c>
      <c r="C1470" s="17">
        <v>0</v>
      </c>
      <c r="D1470">
        <f>B1470-C1470</f>
        <v>38509342</v>
      </c>
    </row>
    <row r="1471" spans="1:4" x14ac:dyDescent="0.25">
      <c r="A1471" s="17" t="s">
        <v>5048</v>
      </c>
      <c r="B1471" s="17">
        <v>38432823</v>
      </c>
      <c r="C1471" s="17">
        <v>0</v>
      </c>
      <c r="D1471">
        <f>B1471-C1471</f>
        <v>38432823</v>
      </c>
    </row>
    <row r="1472" spans="1:4" x14ac:dyDescent="0.25">
      <c r="A1472" s="17" t="s">
        <v>5025</v>
      </c>
      <c r="B1472" s="17">
        <v>38413606</v>
      </c>
      <c r="C1472" s="17">
        <v>0</v>
      </c>
      <c r="D1472">
        <f>B1472-C1472</f>
        <v>38413606</v>
      </c>
    </row>
    <row r="1473" spans="1:4" x14ac:dyDescent="0.25">
      <c r="A1473" s="17" t="s">
        <v>9750</v>
      </c>
      <c r="B1473" s="17">
        <v>38400000</v>
      </c>
      <c r="C1473" s="17">
        <v>0</v>
      </c>
      <c r="D1473">
        <f>B1473-C1473</f>
        <v>38400000</v>
      </c>
    </row>
    <row r="1474" spans="1:4" x14ac:dyDescent="0.25">
      <c r="A1474" s="17" t="s">
        <v>5342</v>
      </c>
      <c r="B1474" s="17">
        <v>38372662</v>
      </c>
      <c r="C1474" s="17">
        <v>0</v>
      </c>
      <c r="D1474">
        <f>B1474-C1474</f>
        <v>38372662</v>
      </c>
    </row>
    <row r="1475" spans="1:4" x14ac:dyDescent="0.25">
      <c r="A1475" s="17" t="s">
        <v>3583</v>
      </c>
      <c r="B1475" s="17">
        <v>38360195</v>
      </c>
      <c r="C1475" s="17">
        <v>0</v>
      </c>
      <c r="D1475">
        <f>B1475-C1475</f>
        <v>38360195</v>
      </c>
    </row>
    <row r="1476" spans="1:4" x14ac:dyDescent="0.25">
      <c r="A1476" s="17" t="s">
        <v>2175</v>
      </c>
      <c r="B1476" s="17">
        <v>38345403</v>
      </c>
      <c r="C1476" s="17">
        <v>0</v>
      </c>
      <c r="D1476">
        <f>B1476-C1476</f>
        <v>38345403</v>
      </c>
    </row>
    <row r="1477" spans="1:4" x14ac:dyDescent="0.25">
      <c r="A1477" s="17" t="s">
        <v>8436</v>
      </c>
      <c r="B1477" s="17">
        <v>38317535</v>
      </c>
      <c r="C1477" s="17">
        <v>0</v>
      </c>
      <c r="D1477">
        <f>B1477-C1477</f>
        <v>38317535</v>
      </c>
    </row>
    <row r="1478" spans="1:4" x14ac:dyDescent="0.25">
      <c r="A1478" s="17" t="s">
        <v>5022</v>
      </c>
      <c r="B1478" s="17">
        <v>38232624</v>
      </c>
      <c r="C1478" s="17">
        <v>0</v>
      </c>
      <c r="D1478">
        <f>B1478-C1478</f>
        <v>38232624</v>
      </c>
    </row>
    <row r="1479" spans="1:4" x14ac:dyDescent="0.25">
      <c r="A1479" s="17" t="s">
        <v>5685</v>
      </c>
      <c r="B1479" s="17">
        <v>38230435</v>
      </c>
      <c r="C1479" s="17">
        <v>0</v>
      </c>
      <c r="D1479">
        <f>B1479-C1479</f>
        <v>38230435</v>
      </c>
    </row>
    <row r="1480" spans="1:4" x14ac:dyDescent="0.25">
      <c r="A1480" s="17" t="s">
        <v>8416</v>
      </c>
      <c r="B1480" s="17">
        <v>38201895</v>
      </c>
      <c r="C1480" s="17">
        <v>0</v>
      </c>
      <c r="D1480">
        <f>B1480-C1480</f>
        <v>38201895</v>
      </c>
    </row>
    <row r="1481" spans="1:4" x14ac:dyDescent="0.25">
      <c r="A1481" s="17" t="s">
        <v>3998</v>
      </c>
      <c r="B1481" s="17">
        <v>38176892</v>
      </c>
      <c r="C1481" s="17">
        <v>0</v>
      </c>
      <c r="D1481">
        <f>B1481-C1481</f>
        <v>38176892</v>
      </c>
    </row>
    <row r="1482" spans="1:4" x14ac:dyDescent="0.25">
      <c r="A1482" s="17" t="s">
        <v>7940</v>
      </c>
      <c r="B1482" s="17">
        <v>38176108</v>
      </c>
      <c r="C1482" s="17">
        <v>0</v>
      </c>
      <c r="D1482">
        <f>B1482-C1482</f>
        <v>38176108</v>
      </c>
    </row>
    <row r="1483" spans="1:4" x14ac:dyDescent="0.25">
      <c r="A1483" s="17" t="s">
        <v>11031</v>
      </c>
      <c r="B1483" s="17">
        <v>38168022</v>
      </c>
      <c r="C1483" s="17">
        <v>0</v>
      </c>
      <c r="D1483">
        <f>B1483-C1483</f>
        <v>38168022</v>
      </c>
    </row>
    <row r="1484" spans="1:4" x14ac:dyDescent="0.25">
      <c r="A1484" s="17" t="s">
        <v>5027</v>
      </c>
      <c r="B1484" s="17">
        <v>38122105</v>
      </c>
      <c r="C1484" s="17">
        <v>0</v>
      </c>
      <c r="D1484">
        <f>B1484-C1484</f>
        <v>38122105</v>
      </c>
    </row>
    <row r="1485" spans="1:4" x14ac:dyDescent="0.25">
      <c r="A1485" s="17" t="s">
        <v>1221</v>
      </c>
      <c r="B1485" s="17">
        <v>38120554</v>
      </c>
      <c r="C1485" s="17">
        <v>0</v>
      </c>
      <c r="D1485">
        <f>B1485-C1485</f>
        <v>38120554</v>
      </c>
    </row>
    <row r="1486" spans="1:4" x14ac:dyDescent="0.25">
      <c r="A1486" s="17" t="s">
        <v>6106</v>
      </c>
      <c r="B1486" s="17">
        <v>38119483</v>
      </c>
      <c r="C1486" s="17">
        <v>0</v>
      </c>
      <c r="D1486">
        <f>B1486-C1486</f>
        <v>38119483</v>
      </c>
    </row>
    <row r="1487" spans="1:4" x14ac:dyDescent="0.25">
      <c r="A1487" s="17" t="s">
        <v>3274</v>
      </c>
      <c r="B1487" s="17">
        <v>38105077</v>
      </c>
      <c r="C1487" s="17">
        <v>0</v>
      </c>
      <c r="D1487">
        <f>B1487-C1487</f>
        <v>38105077</v>
      </c>
    </row>
    <row r="1488" spans="1:4" x14ac:dyDescent="0.25">
      <c r="A1488" s="17" t="s">
        <v>3984</v>
      </c>
      <c r="B1488" s="17">
        <v>38087756</v>
      </c>
      <c r="C1488" s="17">
        <v>0</v>
      </c>
      <c r="D1488">
        <f>B1488-C1488</f>
        <v>38087756</v>
      </c>
    </row>
    <row r="1489" spans="1:4" x14ac:dyDescent="0.25">
      <c r="A1489" s="17" t="s">
        <v>8151</v>
      </c>
      <c r="B1489" s="17">
        <v>38087366</v>
      </c>
      <c r="C1489" s="17">
        <v>0</v>
      </c>
      <c r="D1489">
        <f>B1489-C1489</f>
        <v>38087366</v>
      </c>
    </row>
    <row r="1490" spans="1:4" x14ac:dyDescent="0.25">
      <c r="A1490" s="17" t="s">
        <v>7794</v>
      </c>
      <c r="B1490" s="17">
        <v>38048637</v>
      </c>
      <c r="C1490" s="17">
        <v>0</v>
      </c>
      <c r="D1490">
        <f>B1490-C1490</f>
        <v>38048637</v>
      </c>
    </row>
    <row r="1491" spans="1:4" x14ac:dyDescent="0.25">
      <c r="A1491" s="17" t="s">
        <v>6373</v>
      </c>
      <c r="B1491" s="17">
        <v>38037513</v>
      </c>
      <c r="C1491" s="17">
        <v>0</v>
      </c>
      <c r="D1491">
        <f>B1491-C1491</f>
        <v>38037513</v>
      </c>
    </row>
    <row r="1492" spans="1:4" x14ac:dyDescent="0.25">
      <c r="A1492" s="17" t="s">
        <v>7134</v>
      </c>
      <c r="B1492" s="17">
        <v>37939782</v>
      </c>
      <c r="C1492" s="17">
        <v>0</v>
      </c>
      <c r="D1492">
        <f>B1492-C1492</f>
        <v>37939782</v>
      </c>
    </row>
    <row r="1493" spans="1:4" x14ac:dyDescent="0.25">
      <c r="A1493" s="17" t="s">
        <v>4778</v>
      </c>
      <c r="B1493" s="17">
        <v>37911876</v>
      </c>
      <c r="C1493" s="17">
        <v>0</v>
      </c>
      <c r="D1493">
        <f>B1493-C1493</f>
        <v>37911876</v>
      </c>
    </row>
    <row r="1494" spans="1:4" x14ac:dyDescent="0.25">
      <c r="A1494" s="17" t="s">
        <v>2178</v>
      </c>
      <c r="B1494" s="17">
        <v>37901509</v>
      </c>
      <c r="C1494" s="17">
        <v>0</v>
      </c>
      <c r="D1494">
        <f>B1494-C1494</f>
        <v>37901509</v>
      </c>
    </row>
    <row r="1495" spans="1:4" x14ac:dyDescent="0.25">
      <c r="A1495" s="17" t="s">
        <v>1794</v>
      </c>
      <c r="B1495" s="17">
        <v>37899638</v>
      </c>
      <c r="C1495" s="17">
        <v>0</v>
      </c>
      <c r="D1495">
        <f>B1495-C1495</f>
        <v>37899638</v>
      </c>
    </row>
    <row r="1496" spans="1:4" x14ac:dyDescent="0.25">
      <c r="A1496" s="17" t="s">
        <v>7467</v>
      </c>
      <c r="B1496" s="17">
        <v>37882551</v>
      </c>
      <c r="C1496" s="17">
        <v>0</v>
      </c>
      <c r="D1496">
        <f>B1496-C1496</f>
        <v>37882551</v>
      </c>
    </row>
    <row r="1497" spans="1:4" x14ac:dyDescent="0.25">
      <c r="A1497" s="17" t="s">
        <v>3425</v>
      </c>
      <c r="B1497" s="17">
        <v>37879996</v>
      </c>
      <c r="C1497" s="17">
        <v>0</v>
      </c>
      <c r="D1497">
        <f>B1497-C1497</f>
        <v>37879996</v>
      </c>
    </row>
    <row r="1498" spans="1:4" x14ac:dyDescent="0.25">
      <c r="A1498" s="17" t="s">
        <v>7480</v>
      </c>
      <c r="B1498" s="17">
        <v>37877959</v>
      </c>
      <c r="C1498" s="17">
        <v>0</v>
      </c>
      <c r="D1498">
        <f>B1498-C1498</f>
        <v>37877959</v>
      </c>
    </row>
    <row r="1499" spans="1:4" x14ac:dyDescent="0.25">
      <c r="A1499" s="17" t="s">
        <v>4382</v>
      </c>
      <c r="B1499" s="17">
        <v>37788228</v>
      </c>
      <c r="C1499" s="17">
        <v>0</v>
      </c>
      <c r="D1499">
        <f>B1499-C1499</f>
        <v>37788228</v>
      </c>
    </row>
    <row r="1500" spans="1:4" x14ac:dyDescent="0.25">
      <c r="A1500" s="17" t="s">
        <v>8424</v>
      </c>
      <c r="B1500" s="17">
        <v>37766350</v>
      </c>
      <c r="C1500" s="17">
        <v>0</v>
      </c>
      <c r="D1500">
        <f>B1500-C1500</f>
        <v>37766350</v>
      </c>
    </row>
    <row r="1501" spans="1:4" x14ac:dyDescent="0.25">
      <c r="A1501" s="17" t="s">
        <v>2230</v>
      </c>
      <c r="B1501" s="17">
        <v>37760080</v>
      </c>
      <c r="C1501" s="17">
        <v>0</v>
      </c>
      <c r="D1501">
        <f>B1501-C1501</f>
        <v>37760080</v>
      </c>
    </row>
    <row r="1502" spans="1:4" x14ac:dyDescent="0.25">
      <c r="A1502" s="17" t="s">
        <v>1795</v>
      </c>
      <c r="B1502" s="17">
        <v>37754208</v>
      </c>
      <c r="C1502" s="17">
        <v>0</v>
      </c>
      <c r="D1502">
        <f>B1502-C1502</f>
        <v>37754208</v>
      </c>
    </row>
    <row r="1503" spans="1:4" x14ac:dyDescent="0.25">
      <c r="A1503" s="17" t="s">
        <v>3986</v>
      </c>
      <c r="B1503" s="17">
        <v>37752931</v>
      </c>
      <c r="C1503" s="17">
        <v>0</v>
      </c>
      <c r="D1503">
        <f>B1503-C1503</f>
        <v>37752931</v>
      </c>
    </row>
    <row r="1504" spans="1:4" x14ac:dyDescent="0.25">
      <c r="A1504" s="17" t="s">
        <v>5764</v>
      </c>
      <c r="B1504" s="17">
        <v>37738400</v>
      </c>
      <c r="C1504" s="17">
        <v>0</v>
      </c>
      <c r="D1504">
        <f>B1504-C1504</f>
        <v>37738400</v>
      </c>
    </row>
    <row r="1505" spans="1:4" x14ac:dyDescent="0.25">
      <c r="A1505" s="17" t="s">
        <v>6243</v>
      </c>
      <c r="B1505" s="17">
        <v>37721949</v>
      </c>
      <c r="C1505" s="17">
        <v>0</v>
      </c>
      <c r="D1505">
        <f>B1505-C1505</f>
        <v>37721949</v>
      </c>
    </row>
    <row r="1506" spans="1:4" x14ac:dyDescent="0.25">
      <c r="A1506" s="17" t="s">
        <v>8202</v>
      </c>
      <c r="B1506" s="17">
        <v>37707719</v>
      </c>
      <c r="C1506" s="17">
        <v>0</v>
      </c>
      <c r="D1506">
        <f>B1506-C1506</f>
        <v>37707719</v>
      </c>
    </row>
    <row r="1507" spans="1:4" x14ac:dyDescent="0.25">
      <c r="A1507" s="17" t="s">
        <v>6371</v>
      </c>
      <c r="B1507" s="17">
        <v>37672350</v>
      </c>
      <c r="C1507" s="17">
        <v>0</v>
      </c>
      <c r="D1507">
        <f>B1507-C1507</f>
        <v>37672350</v>
      </c>
    </row>
    <row r="1508" spans="1:4" x14ac:dyDescent="0.25">
      <c r="A1508" s="17" t="s">
        <v>3763</v>
      </c>
      <c r="B1508" s="17">
        <v>37652565</v>
      </c>
      <c r="C1508" s="17">
        <v>0</v>
      </c>
      <c r="D1508">
        <f>B1508-C1508</f>
        <v>37652565</v>
      </c>
    </row>
    <row r="1509" spans="1:4" x14ac:dyDescent="0.25">
      <c r="A1509" s="17" t="s">
        <v>7270</v>
      </c>
      <c r="B1509" s="17">
        <v>37623143</v>
      </c>
      <c r="C1509" s="17">
        <v>0</v>
      </c>
      <c r="D1509">
        <f>B1509-C1509</f>
        <v>37623143</v>
      </c>
    </row>
    <row r="1510" spans="1:4" x14ac:dyDescent="0.25">
      <c r="A1510" s="17" t="s">
        <v>4510</v>
      </c>
      <c r="B1510" s="17">
        <v>37617947</v>
      </c>
      <c r="C1510" s="17">
        <v>0</v>
      </c>
      <c r="D1510">
        <f>B1510-C1510</f>
        <v>37617947</v>
      </c>
    </row>
    <row r="1511" spans="1:4" x14ac:dyDescent="0.25">
      <c r="A1511" s="17" t="s">
        <v>1998</v>
      </c>
      <c r="B1511" s="17">
        <v>37600435</v>
      </c>
      <c r="C1511" s="17">
        <v>0</v>
      </c>
      <c r="D1511">
        <f>B1511-C1511</f>
        <v>37600435</v>
      </c>
    </row>
    <row r="1512" spans="1:4" x14ac:dyDescent="0.25">
      <c r="A1512" s="17" t="s">
        <v>1484</v>
      </c>
      <c r="B1512" s="17">
        <v>37567440</v>
      </c>
      <c r="C1512" s="17">
        <v>0</v>
      </c>
      <c r="D1512">
        <f>B1512-C1512</f>
        <v>37567440</v>
      </c>
    </row>
    <row r="1513" spans="1:4" x14ac:dyDescent="0.25">
      <c r="A1513" s="17" t="s">
        <v>1484</v>
      </c>
      <c r="B1513" s="17">
        <v>37567440</v>
      </c>
      <c r="C1513" s="17">
        <v>0</v>
      </c>
      <c r="D1513">
        <f>B1513-C1513</f>
        <v>37567440</v>
      </c>
    </row>
    <row r="1514" spans="1:4" x14ac:dyDescent="0.25">
      <c r="A1514" s="17" t="s">
        <v>7128</v>
      </c>
      <c r="B1514" s="17">
        <v>37566230</v>
      </c>
      <c r="C1514" s="17">
        <v>0</v>
      </c>
      <c r="D1514">
        <f>B1514-C1514</f>
        <v>37566230</v>
      </c>
    </row>
    <row r="1515" spans="1:4" x14ac:dyDescent="0.25">
      <c r="A1515" s="17" t="s">
        <v>4482</v>
      </c>
      <c r="B1515" s="17">
        <v>37553932</v>
      </c>
      <c r="C1515" s="17">
        <v>0</v>
      </c>
      <c r="D1515">
        <f>B1515-C1515</f>
        <v>37553932</v>
      </c>
    </row>
    <row r="1516" spans="1:4" x14ac:dyDescent="0.25">
      <c r="A1516" s="17" t="s">
        <v>2283</v>
      </c>
      <c r="B1516" s="17">
        <v>37516013</v>
      </c>
      <c r="C1516" s="17">
        <v>0</v>
      </c>
      <c r="D1516">
        <f>B1516-C1516</f>
        <v>37516013</v>
      </c>
    </row>
    <row r="1517" spans="1:4" x14ac:dyDescent="0.25">
      <c r="A1517" s="17" t="s">
        <v>3271</v>
      </c>
      <c r="B1517" s="17">
        <v>37486138</v>
      </c>
      <c r="C1517" s="17">
        <v>0</v>
      </c>
      <c r="D1517">
        <f>B1517-C1517</f>
        <v>37486138</v>
      </c>
    </row>
    <row r="1518" spans="1:4" x14ac:dyDescent="0.25">
      <c r="A1518" s="17" t="s">
        <v>4485</v>
      </c>
      <c r="B1518" s="17">
        <v>37481242</v>
      </c>
      <c r="C1518" s="17">
        <v>0</v>
      </c>
      <c r="D1518">
        <f>B1518-C1518</f>
        <v>37481242</v>
      </c>
    </row>
    <row r="1519" spans="1:4" x14ac:dyDescent="0.25">
      <c r="A1519" s="17" t="s">
        <v>2649</v>
      </c>
      <c r="B1519" s="17">
        <v>37479778</v>
      </c>
      <c r="C1519" s="17">
        <v>0</v>
      </c>
      <c r="D1519">
        <f>B1519-C1519</f>
        <v>37479778</v>
      </c>
    </row>
    <row r="1520" spans="1:4" x14ac:dyDescent="0.25">
      <c r="A1520" s="17" t="s">
        <v>8574</v>
      </c>
      <c r="B1520" s="17">
        <v>37470017</v>
      </c>
      <c r="C1520" s="17">
        <v>0</v>
      </c>
      <c r="D1520">
        <f>B1520-C1520</f>
        <v>37470017</v>
      </c>
    </row>
    <row r="1521" spans="1:4" x14ac:dyDescent="0.25">
      <c r="A1521" s="17" t="s">
        <v>6375</v>
      </c>
      <c r="B1521" s="17">
        <v>37442180</v>
      </c>
      <c r="C1521" s="17">
        <v>0</v>
      </c>
      <c r="D1521">
        <f>B1521-C1521</f>
        <v>37442180</v>
      </c>
    </row>
    <row r="1522" spans="1:4" x14ac:dyDescent="0.25">
      <c r="A1522" s="17" t="s">
        <v>4697</v>
      </c>
      <c r="B1522" s="17">
        <v>37432299</v>
      </c>
      <c r="C1522" s="17">
        <v>0</v>
      </c>
      <c r="D1522">
        <f>B1522-C1522</f>
        <v>37432299</v>
      </c>
    </row>
    <row r="1523" spans="1:4" x14ac:dyDescent="0.25">
      <c r="A1523" s="17" t="s">
        <v>3992</v>
      </c>
      <c r="B1523" s="17">
        <v>37371385</v>
      </c>
      <c r="C1523" s="17">
        <v>0</v>
      </c>
      <c r="D1523">
        <f>B1523-C1523</f>
        <v>37371385</v>
      </c>
    </row>
    <row r="1524" spans="1:4" x14ac:dyDescent="0.25">
      <c r="A1524" s="17" t="s">
        <v>3436</v>
      </c>
      <c r="B1524" s="17">
        <v>37339525</v>
      </c>
      <c r="C1524" s="17">
        <v>0</v>
      </c>
      <c r="D1524">
        <f>B1524-C1524</f>
        <v>37339525</v>
      </c>
    </row>
    <row r="1525" spans="1:4" x14ac:dyDescent="0.25">
      <c r="A1525" s="17" t="s">
        <v>4517</v>
      </c>
      <c r="B1525" s="17">
        <v>37304950</v>
      </c>
      <c r="C1525" s="17">
        <v>0</v>
      </c>
      <c r="D1525">
        <f>B1525-C1525</f>
        <v>37304950</v>
      </c>
    </row>
    <row r="1526" spans="1:4" x14ac:dyDescent="0.25">
      <c r="A1526" s="17" t="s">
        <v>7277</v>
      </c>
      <c r="B1526" s="17">
        <v>37300107</v>
      </c>
      <c r="C1526" s="17">
        <v>0</v>
      </c>
      <c r="D1526">
        <f>B1526-C1526</f>
        <v>37300107</v>
      </c>
    </row>
    <row r="1527" spans="1:4" x14ac:dyDescent="0.25">
      <c r="A1527" s="17" t="s">
        <v>9503</v>
      </c>
      <c r="B1527" s="17">
        <v>37295394</v>
      </c>
      <c r="C1527" s="17">
        <v>0</v>
      </c>
      <c r="D1527">
        <f>B1527-C1527</f>
        <v>37295394</v>
      </c>
    </row>
    <row r="1528" spans="1:4" x14ac:dyDescent="0.25">
      <c r="A1528" s="17" t="s">
        <v>8162</v>
      </c>
      <c r="B1528" s="17">
        <v>37188667</v>
      </c>
      <c r="C1528" s="17">
        <v>0</v>
      </c>
      <c r="D1528">
        <f>B1528-C1528</f>
        <v>37188667</v>
      </c>
    </row>
    <row r="1529" spans="1:4" x14ac:dyDescent="0.25">
      <c r="A1529" s="17" t="s">
        <v>8162</v>
      </c>
      <c r="B1529" s="17">
        <v>37188667</v>
      </c>
      <c r="C1529" s="17">
        <v>0</v>
      </c>
      <c r="D1529">
        <f>B1529-C1529</f>
        <v>37188667</v>
      </c>
    </row>
    <row r="1530" spans="1:4" x14ac:dyDescent="0.25">
      <c r="A1530" s="17" t="s">
        <v>3995</v>
      </c>
      <c r="B1530" s="17">
        <v>37101011</v>
      </c>
      <c r="C1530" s="17">
        <v>0</v>
      </c>
      <c r="D1530">
        <f>B1530-C1530</f>
        <v>37101011</v>
      </c>
    </row>
    <row r="1531" spans="1:4" x14ac:dyDescent="0.25">
      <c r="A1531" s="17" t="s">
        <v>5335</v>
      </c>
      <c r="B1531" s="17">
        <v>37053924</v>
      </c>
      <c r="C1531" s="17">
        <v>0</v>
      </c>
      <c r="D1531">
        <f>B1531-C1531</f>
        <v>37053924</v>
      </c>
    </row>
    <row r="1532" spans="1:4" x14ac:dyDescent="0.25">
      <c r="A1532" s="17" t="s">
        <v>5248</v>
      </c>
      <c r="B1532" s="17">
        <v>37036404</v>
      </c>
      <c r="C1532" s="17">
        <v>0</v>
      </c>
      <c r="D1532">
        <f>B1532-C1532</f>
        <v>37036404</v>
      </c>
    </row>
    <row r="1533" spans="1:4" x14ac:dyDescent="0.25">
      <c r="A1533" s="17" t="s">
        <v>3075</v>
      </c>
      <c r="B1533" s="17">
        <v>37035845</v>
      </c>
      <c r="C1533" s="17">
        <v>0</v>
      </c>
      <c r="D1533">
        <f>B1533-C1533</f>
        <v>37035845</v>
      </c>
    </row>
    <row r="1534" spans="1:4" x14ac:dyDescent="0.25">
      <c r="A1534" s="17" t="s">
        <v>3709</v>
      </c>
      <c r="B1534" s="17">
        <v>37035515</v>
      </c>
      <c r="C1534" s="17">
        <v>0</v>
      </c>
      <c r="D1534">
        <f>B1534-C1534</f>
        <v>37035515</v>
      </c>
    </row>
    <row r="1535" spans="1:4" x14ac:dyDescent="0.25">
      <c r="A1535" s="17" t="s">
        <v>2393</v>
      </c>
      <c r="B1535" s="17">
        <v>37023395</v>
      </c>
      <c r="C1535" s="17">
        <v>0</v>
      </c>
      <c r="D1535">
        <f>B1535-C1535</f>
        <v>37023395</v>
      </c>
    </row>
    <row r="1536" spans="1:4" x14ac:dyDescent="0.25">
      <c r="A1536" s="17" t="s">
        <v>5526</v>
      </c>
      <c r="B1536" s="17">
        <v>36985501</v>
      </c>
      <c r="C1536" s="17">
        <v>0</v>
      </c>
      <c r="D1536">
        <f>B1536-C1536</f>
        <v>36985501</v>
      </c>
    </row>
    <row r="1537" spans="1:4" x14ac:dyDescent="0.25">
      <c r="A1537" s="17" t="s">
        <v>2041</v>
      </c>
      <c r="B1537" s="17">
        <v>36976367</v>
      </c>
      <c r="C1537" s="17">
        <v>0</v>
      </c>
      <c r="D1537">
        <f>B1537-C1537</f>
        <v>36976367</v>
      </c>
    </row>
    <row r="1538" spans="1:4" x14ac:dyDescent="0.25">
      <c r="A1538" s="17" t="s">
        <v>2652</v>
      </c>
      <c r="B1538" s="17">
        <v>36965395</v>
      </c>
      <c r="C1538" s="17">
        <v>0</v>
      </c>
      <c r="D1538">
        <f>B1538-C1538</f>
        <v>36965395</v>
      </c>
    </row>
    <row r="1539" spans="1:4" x14ac:dyDescent="0.25">
      <c r="A1539" s="17" t="s">
        <v>2827</v>
      </c>
      <c r="B1539" s="17">
        <v>36931089</v>
      </c>
      <c r="C1539" s="17">
        <v>0</v>
      </c>
      <c r="D1539">
        <f>B1539-C1539</f>
        <v>36931089</v>
      </c>
    </row>
    <row r="1540" spans="1:4" x14ac:dyDescent="0.25">
      <c r="A1540" s="17" t="s">
        <v>3613</v>
      </c>
      <c r="B1540" s="17">
        <v>36883539</v>
      </c>
      <c r="C1540" s="17">
        <v>0</v>
      </c>
      <c r="D1540">
        <f>B1540-C1540</f>
        <v>36883539</v>
      </c>
    </row>
    <row r="1541" spans="1:4" x14ac:dyDescent="0.25">
      <c r="A1541" s="17" t="s">
        <v>6414</v>
      </c>
      <c r="B1541" s="17">
        <v>36874745</v>
      </c>
      <c r="C1541" s="17">
        <v>0</v>
      </c>
      <c r="D1541">
        <f>B1541-C1541</f>
        <v>36874745</v>
      </c>
    </row>
    <row r="1542" spans="1:4" x14ac:dyDescent="0.25">
      <c r="A1542" s="17" t="s">
        <v>5688</v>
      </c>
      <c r="B1542" s="17">
        <v>36833473</v>
      </c>
      <c r="C1542" s="17">
        <v>0</v>
      </c>
      <c r="D1542">
        <f>B1542-C1542</f>
        <v>36833473</v>
      </c>
    </row>
    <row r="1543" spans="1:4" x14ac:dyDescent="0.25">
      <c r="A1543" s="17" t="s">
        <v>2660</v>
      </c>
      <c r="B1543" s="17">
        <v>36830057</v>
      </c>
      <c r="C1543" s="17">
        <v>0</v>
      </c>
      <c r="D1543">
        <f>B1543-C1543</f>
        <v>36830057</v>
      </c>
    </row>
    <row r="1544" spans="1:4" x14ac:dyDescent="0.25">
      <c r="A1544" s="17" t="s">
        <v>4785</v>
      </c>
      <c r="B1544" s="17">
        <v>36733909</v>
      </c>
      <c r="C1544" s="17">
        <v>0</v>
      </c>
      <c r="D1544">
        <f>B1544-C1544</f>
        <v>36733909</v>
      </c>
    </row>
    <row r="1545" spans="1:4" x14ac:dyDescent="0.25">
      <c r="A1545" s="17" t="s">
        <v>8586</v>
      </c>
      <c r="B1545" s="17">
        <v>36696761</v>
      </c>
      <c r="C1545" s="17">
        <v>0</v>
      </c>
      <c r="D1545">
        <f>B1545-C1545</f>
        <v>36696761</v>
      </c>
    </row>
    <row r="1546" spans="1:4" x14ac:dyDescent="0.25">
      <c r="A1546" s="17" t="s">
        <v>4067</v>
      </c>
      <c r="B1546" s="17">
        <v>36665854</v>
      </c>
      <c r="C1546" s="17">
        <v>0</v>
      </c>
      <c r="D1546">
        <f>B1546-C1546</f>
        <v>36665854</v>
      </c>
    </row>
    <row r="1547" spans="1:4" x14ac:dyDescent="0.25">
      <c r="A1547" s="17" t="s">
        <v>6388</v>
      </c>
      <c r="B1547" s="17">
        <v>36658108</v>
      </c>
      <c r="C1547" s="17">
        <v>0</v>
      </c>
      <c r="D1547">
        <f>B1547-C1547</f>
        <v>36658108</v>
      </c>
    </row>
    <row r="1548" spans="1:4" x14ac:dyDescent="0.25">
      <c r="A1548" s="17" t="s">
        <v>735</v>
      </c>
      <c r="B1548" s="17">
        <v>176636816</v>
      </c>
      <c r="C1548" s="17">
        <v>140000000</v>
      </c>
      <c r="D1548">
        <f>B1548-C1548</f>
        <v>36636816</v>
      </c>
    </row>
    <row r="1549" spans="1:4" x14ac:dyDescent="0.25">
      <c r="A1549" s="17" t="s">
        <v>6242</v>
      </c>
      <c r="B1549" s="17">
        <v>36581633</v>
      </c>
      <c r="C1549" s="17">
        <v>0</v>
      </c>
      <c r="D1549">
        <f>B1549-C1549</f>
        <v>36581633</v>
      </c>
    </row>
    <row r="1550" spans="1:4" x14ac:dyDescent="0.25">
      <c r="A1550" s="17" t="s">
        <v>9229</v>
      </c>
      <c r="B1550" s="17">
        <v>36500000</v>
      </c>
      <c r="C1550" s="17">
        <v>0</v>
      </c>
      <c r="D1550">
        <f>B1550-C1550</f>
        <v>36500000</v>
      </c>
    </row>
    <row r="1551" spans="1:4" x14ac:dyDescent="0.25">
      <c r="A1551" s="17" t="s">
        <v>5696</v>
      </c>
      <c r="B1551" s="17">
        <v>36447959</v>
      </c>
      <c r="C1551" s="17">
        <v>0</v>
      </c>
      <c r="D1551">
        <f>B1551-C1551</f>
        <v>36447959</v>
      </c>
    </row>
    <row r="1552" spans="1:4" x14ac:dyDescent="0.25">
      <c r="A1552" s="17" t="s">
        <v>3072</v>
      </c>
      <c r="B1552" s="17">
        <v>36385763</v>
      </c>
      <c r="C1552" s="17">
        <v>0</v>
      </c>
      <c r="D1552">
        <f>B1552-C1552</f>
        <v>36385763</v>
      </c>
    </row>
    <row r="1553" spans="1:4" x14ac:dyDescent="0.25">
      <c r="A1553" s="17" t="s">
        <v>2035</v>
      </c>
      <c r="B1553" s="17">
        <v>36381716</v>
      </c>
      <c r="C1553" s="17">
        <v>0</v>
      </c>
      <c r="D1553">
        <f>B1553-C1553</f>
        <v>36381716</v>
      </c>
    </row>
    <row r="1554" spans="1:4" x14ac:dyDescent="0.25">
      <c r="A1554" s="17" t="s">
        <v>575</v>
      </c>
      <c r="B1554" s="17">
        <v>206360018</v>
      </c>
      <c r="C1554" s="17">
        <v>170000000</v>
      </c>
      <c r="D1554">
        <f>B1554-C1554</f>
        <v>36360018</v>
      </c>
    </row>
    <row r="1555" spans="1:4" x14ac:dyDescent="0.25">
      <c r="A1555" s="17" t="s">
        <v>5694</v>
      </c>
      <c r="B1555" s="17">
        <v>36310118</v>
      </c>
      <c r="C1555" s="17">
        <v>0</v>
      </c>
      <c r="D1555">
        <f>B1555-C1555</f>
        <v>36310118</v>
      </c>
    </row>
    <row r="1556" spans="1:4" x14ac:dyDescent="0.25">
      <c r="A1556" s="17" t="s">
        <v>4000</v>
      </c>
      <c r="B1556" s="17">
        <v>36283504</v>
      </c>
      <c r="C1556" s="17">
        <v>0</v>
      </c>
      <c r="D1556">
        <f>B1556-C1556</f>
        <v>36283504</v>
      </c>
    </row>
    <row r="1557" spans="1:4" x14ac:dyDescent="0.25">
      <c r="A1557" s="17" t="s">
        <v>2664</v>
      </c>
      <c r="B1557" s="17">
        <v>36279230</v>
      </c>
      <c r="C1557" s="17">
        <v>0</v>
      </c>
      <c r="D1557">
        <f>B1557-C1557</f>
        <v>36279230</v>
      </c>
    </row>
    <row r="1558" spans="1:4" x14ac:dyDescent="0.25">
      <c r="A1558" s="17" t="s">
        <v>8589</v>
      </c>
      <c r="B1558" s="17">
        <v>36200000</v>
      </c>
      <c r="C1558" s="17">
        <v>0</v>
      </c>
      <c r="D1558">
        <f>B1558-C1558</f>
        <v>36200000</v>
      </c>
    </row>
    <row r="1559" spans="1:4" x14ac:dyDescent="0.25">
      <c r="A1559" s="17" t="s">
        <v>11521</v>
      </c>
      <c r="B1559" s="17">
        <v>36200000</v>
      </c>
      <c r="C1559" s="17">
        <v>0</v>
      </c>
      <c r="D1559">
        <f>B1559-C1559</f>
        <v>36200000</v>
      </c>
    </row>
    <row r="1560" spans="1:4" x14ac:dyDescent="0.25">
      <c r="A1560" s="17" t="s">
        <v>1820</v>
      </c>
      <c r="B1560" s="17">
        <v>36073232</v>
      </c>
      <c r="C1560" s="17">
        <v>0</v>
      </c>
      <c r="D1560">
        <f>B1560-C1560</f>
        <v>36073232</v>
      </c>
    </row>
    <row r="1561" spans="1:4" x14ac:dyDescent="0.25">
      <c r="A1561" s="17" t="s">
        <v>2381</v>
      </c>
      <c r="B1561" s="17">
        <v>36064910</v>
      </c>
      <c r="C1561" s="17">
        <v>0</v>
      </c>
      <c r="D1561">
        <f>B1561-C1561</f>
        <v>36064910</v>
      </c>
    </row>
    <row r="1562" spans="1:4" x14ac:dyDescent="0.25">
      <c r="A1562" s="17" t="s">
        <v>9010</v>
      </c>
      <c r="B1562" s="17">
        <v>36049108</v>
      </c>
      <c r="C1562" s="17">
        <v>0</v>
      </c>
      <c r="D1562">
        <f>B1562-C1562</f>
        <v>36049108</v>
      </c>
    </row>
    <row r="1563" spans="1:4" x14ac:dyDescent="0.25">
      <c r="A1563" s="17" t="s">
        <v>4007</v>
      </c>
      <c r="B1563" s="17">
        <v>36037909</v>
      </c>
      <c r="C1563" s="17">
        <v>0</v>
      </c>
      <c r="D1563">
        <f>B1563-C1563</f>
        <v>36037909</v>
      </c>
    </row>
    <row r="1564" spans="1:4" x14ac:dyDescent="0.25">
      <c r="A1564" s="17" t="s">
        <v>6139</v>
      </c>
      <c r="B1564" s="17">
        <v>36020063</v>
      </c>
      <c r="C1564" s="17">
        <v>0</v>
      </c>
      <c r="D1564">
        <f>B1564-C1564</f>
        <v>36020063</v>
      </c>
    </row>
    <row r="1565" spans="1:4" x14ac:dyDescent="0.25">
      <c r="A1565" s="17" t="s">
        <v>10105</v>
      </c>
      <c r="B1565" s="17">
        <v>36000000</v>
      </c>
      <c r="C1565" s="17">
        <v>0</v>
      </c>
      <c r="D1565">
        <f>B1565-C1565</f>
        <v>36000000</v>
      </c>
    </row>
    <row r="1566" spans="1:4" x14ac:dyDescent="0.25">
      <c r="A1566" s="17" t="s">
        <v>10611</v>
      </c>
      <c r="B1566" s="17">
        <v>36000000</v>
      </c>
      <c r="C1566" s="17">
        <v>0</v>
      </c>
      <c r="D1566">
        <f>B1566-C1566</f>
        <v>36000000</v>
      </c>
    </row>
    <row r="1567" spans="1:4" x14ac:dyDescent="0.25">
      <c r="A1567" s="17" t="s">
        <v>5700</v>
      </c>
      <c r="B1567" s="17">
        <v>35990505</v>
      </c>
      <c r="C1567" s="17">
        <v>0</v>
      </c>
      <c r="D1567">
        <f>B1567-C1567</f>
        <v>35990505</v>
      </c>
    </row>
    <row r="1568" spans="1:4" x14ac:dyDescent="0.25">
      <c r="A1568" s="17" t="s">
        <v>5037</v>
      </c>
      <c r="B1568" s="17">
        <v>35927406</v>
      </c>
      <c r="C1568" s="17">
        <v>0</v>
      </c>
      <c r="D1568">
        <f>B1568-C1568</f>
        <v>35927406</v>
      </c>
    </row>
    <row r="1569" spans="1:4" x14ac:dyDescent="0.25">
      <c r="A1569" s="17" t="s">
        <v>11988</v>
      </c>
      <c r="B1569" s="17">
        <v>35918429</v>
      </c>
      <c r="C1569" s="17">
        <v>0</v>
      </c>
      <c r="D1569">
        <f>B1569-C1569</f>
        <v>35918429</v>
      </c>
    </row>
    <row r="1570" spans="1:4" x14ac:dyDescent="0.25">
      <c r="A1570" s="17" t="s">
        <v>7472</v>
      </c>
      <c r="B1570" s="17">
        <v>35887263</v>
      </c>
      <c r="C1570" s="17">
        <v>0</v>
      </c>
      <c r="D1570">
        <f>B1570-C1570</f>
        <v>35887263</v>
      </c>
    </row>
    <row r="1571" spans="1:4" x14ac:dyDescent="0.25">
      <c r="A1571" s="17" t="s">
        <v>9998</v>
      </c>
      <c r="B1571" s="17">
        <v>35811509</v>
      </c>
      <c r="C1571" s="17">
        <v>0</v>
      </c>
      <c r="D1571">
        <f>B1571-C1571</f>
        <v>35811509</v>
      </c>
    </row>
    <row r="1572" spans="1:4" x14ac:dyDescent="0.25">
      <c r="A1572" s="17" t="s">
        <v>1096</v>
      </c>
      <c r="B1572" s="17">
        <v>35799026</v>
      </c>
      <c r="C1572" s="17">
        <v>0</v>
      </c>
      <c r="D1572">
        <f>B1572-C1572</f>
        <v>35799026</v>
      </c>
    </row>
    <row r="1573" spans="1:4" x14ac:dyDescent="0.25">
      <c r="A1573" s="17" t="s">
        <v>1096</v>
      </c>
      <c r="B1573" s="17">
        <v>35799026</v>
      </c>
      <c r="C1573" s="17">
        <v>0</v>
      </c>
      <c r="D1573">
        <f>B1573-C1573</f>
        <v>35799026</v>
      </c>
    </row>
    <row r="1574" spans="1:4" x14ac:dyDescent="0.25">
      <c r="A1574" s="17" t="s">
        <v>8593</v>
      </c>
      <c r="B1574" s="17">
        <v>35794166</v>
      </c>
      <c r="C1574" s="17">
        <v>0</v>
      </c>
      <c r="D1574">
        <f>B1574-C1574</f>
        <v>35794166</v>
      </c>
    </row>
    <row r="1575" spans="1:4" x14ac:dyDescent="0.25">
      <c r="A1575" s="17" t="s">
        <v>2677</v>
      </c>
      <c r="B1575" s="17">
        <v>35754555</v>
      </c>
      <c r="C1575" s="17">
        <v>0</v>
      </c>
      <c r="D1575">
        <f>B1575-C1575</f>
        <v>35754555</v>
      </c>
    </row>
    <row r="1576" spans="1:4" x14ac:dyDescent="0.25">
      <c r="A1576" s="17" t="s">
        <v>2964</v>
      </c>
      <c r="B1576" s="17">
        <v>35707327</v>
      </c>
      <c r="C1576" s="17">
        <v>0</v>
      </c>
      <c r="D1576">
        <f>B1576-C1576</f>
        <v>35707327</v>
      </c>
    </row>
    <row r="1577" spans="1:4" x14ac:dyDescent="0.25">
      <c r="A1577" s="17" t="s">
        <v>7130</v>
      </c>
      <c r="B1577" s="17">
        <v>35635046</v>
      </c>
      <c r="C1577" s="17">
        <v>0</v>
      </c>
      <c r="D1577">
        <f>B1577-C1577</f>
        <v>35635046</v>
      </c>
    </row>
    <row r="1578" spans="1:4" x14ac:dyDescent="0.25">
      <c r="A1578" s="17" t="s">
        <v>3588</v>
      </c>
      <c r="B1578" s="17">
        <v>35617599</v>
      </c>
      <c r="C1578" s="17">
        <v>0</v>
      </c>
      <c r="D1578">
        <f>B1578-C1578</f>
        <v>35617599</v>
      </c>
    </row>
    <row r="1579" spans="1:4" x14ac:dyDescent="0.25">
      <c r="A1579" s="17" t="s">
        <v>6383</v>
      </c>
      <c r="B1579" s="17">
        <v>35596227</v>
      </c>
      <c r="C1579" s="17">
        <v>0</v>
      </c>
      <c r="D1579">
        <f>B1579-C1579</f>
        <v>35596227</v>
      </c>
    </row>
    <row r="1580" spans="1:4" x14ac:dyDescent="0.25">
      <c r="A1580" s="17" t="s">
        <v>5038</v>
      </c>
      <c r="B1580" s="17">
        <v>35565975</v>
      </c>
      <c r="C1580" s="17">
        <v>0</v>
      </c>
      <c r="D1580">
        <f>B1580-C1580</f>
        <v>35565975</v>
      </c>
    </row>
    <row r="1581" spans="1:4" x14ac:dyDescent="0.25">
      <c r="A1581" s="17" t="s">
        <v>8385</v>
      </c>
      <c r="B1581" s="17">
        <v>35537564</v>
      </c>
      <c r="C1581" s="17">
        <v>0</v>
      </c>
      <c r="D1581">
        <f>B1581-C1581</f>
        <v>35537564</v>
      </c>
    </row>
    <row r="1582" spans="1:4" x14ac:dyDescent="0.25">
      <c r="A1582" s="17" t="s">
        <v>202</v>
      </c>
      <c r="B1582" s="17">
        <v>245428137</v>
      </c>
      <c r="C1582" s="17">
        <v>210000000</v>
      </c>
      <c r="D1582">
        <f>B1582-C1582</f>
        <v>35428137</v>
      </c>
    </row>
    <row r="1583" spans="1:4" x14ac:dyDescent="0.25">
      <c r="A1583" s="17" t="s">
        <v>6386</v>
      </c>
      <c r="B1583" s="17">
        <v>35422828</v>
      </c>
      <c r="C1583" s="17">
        <v>0</v>
      </c>
      <c r="D1583">
        <f>B1583-C1583</f>
        <v>35422828</v>
      </c>
    </row>
    <row r="1584" spans="1:4" x14ac:dyDescent="0.25">
      <c r="A1584" s="17" t="s">
        <v>9495</v>
      </c>
      <c r="B1584" s="17">
        <v>35400000</v>
      </c>
      <c r="C1584" s="17">
        <v>0</v>
      </c>
      <c r="D1584">
        <f>B1584-C1584</f>
        <v>35400000</v>
      </c>
    </row>
    <row r="1585" spans="1:4" x14ac:dyDescent="0.25">
      <c r="A1585" s="17" t="s">
        <v>10625</v>
      </c>
      <c r="B1585" s="17">
        <v>35385560</v>
      </c>
      <c r="C1585" s="17">
        <v>0</v>
      </c>
      <c r="D1585">
        <f>B1585-C1585</f>
        <v>35385560</v>
      </c>
    </row>
    <row r="1586" spans="1:4" x14ac:dyDescent="0.25">
      <c r="A1586" s="17" t="s">
        <v>2257</v>
      </c>
      <c r="B1586" s="17">
        <v>35324232</v>
      </c>
      <c r="C1586" s="17">
        <v>0</v>
      </c>
      <c r="D1586">
        <f>B1586-C1586</f>
        <v>35324232</v>
      </c>
    </row>
    <row r="1587" spans="1:4" x14ac:dyDescent="0.25">
      <c r="A1587" s="17" t="s">
        <v>4210</v>
      </c>
      <c r="B1587" s="17">
        <v>35287788</v>
      </c>
      <c r="C1587" s="17">
        <v>0</v>
      </c>
      <c r="D1587">
        <f>B1587-C1587</f>
        <v>35287788</v>
      </c>
    </row>
    <row r="1588" spans="1:4" x14ac:dyDescent="0.25">
      <c r="A1588" s="17" t="s">
        <v>1921</v>
      </c>
      <c r="B1588" s="17">
        <v>35286428</v>
      </c>
      <c r="C1588" s="17">
        <v>0</v>
      </c>
      <c r="D1588">
        <f>B1588-C1588</f>
        <v>35286428</v>
      </c>
    </row>
    <row r="1589" spans="1:4" x14ac:dyDescent="0.25">
      <c r="A1589" s="17" t="s">
        <v>5040</v>
      </c>
      <c r="B1589" s="17">
        <v>35266619</v>
      </c>
      <c r="C1589" s="17">
        <v>0</v>
      </c>
      <c r="D1589">
        <f>B1589-C1589</f>
        <v>35266619</v>
      </c>
    </row>
    <row r="1590" spans="1:4" x14ac:dyDescent="0.25">
      <c r="A1590" s="17" t="s">
        <v>5040</v>
      </c>
      <c r="B1590" s="17">
        <v>35266619</v>
      </c>
      <c r="C1590" s="17">
        <v>0</v>
      </c>
      <c r="D1590">
        <f>B1590-C1590</f>
        <v>35266619</v>
      </c>
    </row>
    <row r="1591" spans="1:4" x14ac:dyDescent="0.25">
      <c r="A1591" s="17" t="s">
        <v>2798</v>
      </c>
      <c r="B1591" s="17">
        <v>35231365</v>
      </c>
      <c r="C1591" s="17">
        <v>0</v>
      </c>
      <c r="D1591">
        <f>B1591-C1591</f>
        <v>35231365</v>
      </c>
    </row>
    <row r="1592" spans="1:4" x14ac:dyDescent="0.25">
      <c r="A1592" s="17" t="s">
        <v>3753</v>
      </c>
      <c r="B1592" s="17">
        <v>35228696</v>
      </c>
      <c r="C1592" s="17">
        <v>0</v>
      </c>
      <c r="D1592">
        <f>B1592-C1592</f>
        <v>35228696</v>
      </c>
    </row>
    <row r="1593" spans="1:4" x14ac:dyDescent="0.25">
      <c r="A1593" s="17" t="s">
        <v>4002</v>
      </c>
      <c r="B1593" s="17">
        <v>35183792</v>
      </c>
      <c r="C1593" s="17">
        <v>0</v>
      </c>
      <c r="D1593">
        <f>B1593-C1593</f>
        <v>35183792</v>
      </c>
    </row>
    <row r="1594" spans="1:4" x14ac:dyDescent="0.25">
      <c r="A1594" s="17" t="s">
        <v>1480</v>
      </c>
      <c r="B1594" s="17">
        <v>35168677</v>
      </c>
      <c r="C1594" s="17">
        <v>0</v>
      </c>
      <c r="D1594">
        <f>B1594-C1594</f>
        <v>35168677</v>
      </c>
    </row>
    <row r="1595" spans="1:4" x14ac:dyDescent="0.25">
      <c r="A1595" s="17" t="s">
        <v>3276</v>
      </c>
      <c r="B1595" s="17">
        <v>35168395</v>
      </c>
      <c r="C1595" s="17">
        <v>0</v>
      </c>
      <c r="D1595">
        <f>B1595-C1595</f>
        <v>35168395</v>
      </c>
    </row>
    <row r="1596" spans="1:4" x14ac:dyDescent="0.25">
      <c r="A1596" s="17" t="s">
        <v>5703</v>
      </c>
      <c r="B1596" s="17">
        <v>35143332</v>
      </c>
      <c r="C1596" s="17">
        <v>0</v>
      </c>
      <c r="D1596">
        <f>B1596-C1596</f>
        <v>35143332</v>
      </c>
    </row>
    <row r="1597" spans="1:4" x14ac:dyDescent="0.25">
      <c r="A1597" s="17" t="s">
        <v>2673</v>
      </c>
      <c r="B1597" s="17">
        <v>35096190</v>
      </c>
      <c r="C1597" s="17">
        <v>0</v>
      </c>
      <c r="D1597">
        <f>B1597-C1597</f>
        <v>35096190</v>
      </c>
    </row>
    <row r="1598" spans="1:4" x14ac:dyDescent="0.25">
      <c r="A1598" s="17" t="s">
        <v>3099</v>
      </c>
      <c r="B1598" s="17">
        <v>35092918</v>
      </c>
      <c r="C1598" s="17">
        <v>0</v>
      </c>
      <c r="D1598">
        <f>B1598-C1598</f>
        <v>35092918</v>
      </c>
    </row>
    <row r="1599" spans="1:4" x14ac:dyDescent="0.25">
      <c r="A1599" s="17" t="s">
        <v>4787</v>
      </c>
      <c r="B1599" s="17">
        <v>35063732</v>
      </c>
      <c r="C1599" s="17">
        <v>0</v>
      </c>
      <c r="D1599">
        <f>B1599-C1599</f>
        <v>35063732</v>
      </c>
    </row>
    <row r="1600" spans="1:4" x14ac:dyDescent="0.25">
      <c r="A1600" s="17" t="s">
        <v>4727</v>
      </c>
      <c r="B1600" s="17">
        <v>35057332</v>
      </c>
      <c r="C1600" s="17">
        <v>0</v>
      </c>
      <c r="D1600">
        <f>B1600-C1600</f>
        <v>35057332</v>
      </c>
    </row>
    <row r="1601" spans="1:4" x14ac:dyDescent="0.25">
      <c r="A1601" s="17" t="s">
        <v>7492</v>
      </c>
      <c r="B1601" s="17">
        <v>35054909</v>
      </c>
      <c r="C1601" s="17">
        <v>0</v>
      </c>
      <c r="D1601">
        <f>B1601-C1601</f>
        <v>35054909</v>
      </c>
    </row>
    <row r="1602" spans="1:4" x14ac:dyDescent="0.25">
      <c r="A1602" s="17" t="s">
        <v>6421</v>
      </c>
      <c r="B1602" s="17">
        <v>35033759</v>
      </c>
      <c r="C1602" s="17">
        <v>0</v>
      </c>
      <c r="D1602">
        <f>B1602-C1602</f>
        <v>35033759</v>
      </c>
    </row>
    <row r="1603" spans="1:4" x14ac:dyDescent="0.25">
      <c r="A1603" s="17" t="s">
        <v>1249</v>
      </c>
      <c r="B1603" s="17">
        <v>35024475</v>
      </c>
      <c r="C1603" s="17">
        <v>0</v>
      </c>
      <c r="D1603">
        <f>B1603-C1603</f>
        <v>35024475</v>
      </c>
    </row>
    <row r="1604" spans="1:4" x14ac:dyDescent="0.25">
      <c r="A1604" s="17" t="s">
        <v>7795</v>
      </c>
      <c r="B1604" s="17">
        <v>35010192</v>
      </c>
      <c r="C1604" s="17">
        <v>0</v>
      </c>
      <c r="D1604">
        <f>B1604-C1604</f>
        <v>35010192</v>
      </c>
    </row>
    <row r="1605" spans="1:4" x14ac:dyDescent="0.25">
      <c r="A1605" s="17" t="s">
        <v>7469</v>
      </c>
      <c r="B1605" s="17">
        <v>35007180</v>
      </c>
      <c r="C1605" s="17">
        <v>0</v>
      </c>
      <c r="D1605">
        <f>B1605-C1605</f>
        <v>35007180</v>
      </c>
    </row>
    <row r="1606" spans="1:4" x14ac:dyDescent="0.25">
      <c r="A1606" s="17" t="s">
        <v>5706</v>
      </c>
      <c r="B1606" s="17">
        <v>35000629</v>
      </c>
      <c r="C1606" s="17">
        <v>0</v>
      </c>
      <c r="D1606">
        <f>B1606-C1606</f>
        <v>35000629</v>
      </c>
    </row>
    <row r="1607" spans="1:4" x14ac:dyDescent="0.25">
      <c r="A1607" s="17" t="s">
        <v>641</v>
      </c>
      <c r="B1607" s="17">
        <v>34964818</v>
      </c>
      <c r="C1607" s="17">
        <v>0</v>
      </c>
      <c r="D1607">
        <f>B1607-C1607</f>
        <v>34964818</v>
      </c>
    </row>
    <row r="1608" spans="1:4" x14ac:dyDescent="0.25">
      <c r="A1608" s="17" t="s">
        <v>641</v>
      </c>
      <c r="B1608" s="17">
        <v>34964818</v>
      </c>
      <c r="C1608" s="17">
        <v>0</v>
      </c>
      <c r="D1608">
        <f>B1608-C1608</f>
        <v>34964818</v>
      </c>
    </row>
    <row r="1609" spans="1:4" x14ac:dyDescent="0.25">
      <c r="A1609" s="17" t="s">
        <v>9234</v>
      </c>
      <c r="B1609" s="17">
        <v>34963967</v>
      </c>
      <c r="C1609" s="17">
        <v>0</v>
      </c>
      <c r="D1609">
        <f>B1609-C1609</f>
        <v>34963967</v>
      </c>
    </row>
    <row r="1610" spans="1:4" x14ac:dyDescent="0.25">
      <c r="A1610" s="17" t="s">
        <v>4308</v>
      </c>
      <c r="B1610" s="17">
        <v>34912982</v>
      </c>
      <c r="C1610" s="17">
        <v>0</v>
      </c>
      <c r="D1610">
        <f>B1610-C1610</f>
        <v>34912982</v>
      </c>
    </row>
    <row r="1611" spans="1:4" x14ac:dyDescent="0.25">
      <c r="A1611" s="17" t="s">
        <v>10109</v>
      </c>
      <c r="B1611" s="17">
        <v>34872293</v>
      </c>
      <c r="C1611" s="17">
        <v>0</v>
      </c>
      <c r="D1611">
        <f>B1611-C1611</f>
        <v>34872293</v>
      </c>
    </row>
    <row r="1612" spans="1:4" x14ac:dyDescent="0.25">
      <c r="A1612" s="17" t="s">
        <v>7797</v>
      </c>
      <c r="B1612" s="17">
        <v>34793160</v>
      </c>
      <c r="C1612" s="17">
        <v>0</v>
      </c>
      <c r="D1612">
        <f>B1612-C1612</f>
        <v>34793160</v>
      </c>
    </row>
    <row r="1613" spans="1:4" x14ac:dyDescent="0.25">
      <c r="A1613" s="17" t="s">
        <v>9233</v>
      </c>
      <c r="B1613" s="17">
        <v>34746109</v>
      </c>
      <c r="C1613" s="17">
        <v>0</v>
      </c>
      <c r="D1613">
        <f>B1613-C1613</f>
        <v>34746109</v>
      </c>
    </row>
    <row r="1614" spans="1:4" x14ac:dyDescent="0.25">
      <c r="A1614" s="17" t="s">
        <v>5043</v>
      </c>
      <c r="B1614" s="17">
        <v>34703228</v>
      </c>
      <c r="C1614" s="17">
        <v>0</v>
      </c>
      <c r="D1614">
        <f>B1614-C1614</f>
        <v>34703228</v>
      </c>
    </row>
    <row r="1615" spans="1:4" x14ac:dyDescent="0.25">
      <c r="A1615" s="17" t="s">
        <v>5968</v>
      </c>
      <c r="B1615" s="17">
        <v>34700000</v>
      </c>
      <c r="C1615" s="17">
        <v>0</v>
      </c>
      <c r="D1615">
        <f>B1615-C1615</f>
        <v>34700000</v>
      </c>
    </row>
    <row r="1616" spans="1:4" x14ac:dyDescent="0.25">
      <c r="A1616" s="17" t="s">
        <v>5968</v>
      </c>
      <c r="B1616" s="17">
        <v>34700000</v>
      </c>
      <c r="C1616" s="17">
        <v>0</v>
      </c>
      <c r="D1616">
        <f>B1616-C1616</f>
        <v>34700000</v>
      </c>
    </row>
    <row r="1617" spans="1:4" x14ac:dyDescent="0.25">
      <c r="A1617" s="17" t="s">
        <v>3760</v>
      </c>
      <c r="B1617" s="17">
        <v>34667015</v>
      </c>
      <c r="C1617" s="17">
        <v>0</v>
      </c>
      <c r="D1617">
        <f>B1617-C1617</f>
        <v>34667015</v>
      </c>
    </row>
    <row r="1618" spans="1:4" x14ac:dyDescent="0.25">
      <c r="A1618" s="17" t="s">
        <v>2010</v>
      </c>
      <c r="B1618" s="17">
        <v>34636443</v>
      </c>
      <c r="C1618" s="17">
        <v>0</v>
      </c>
      <c r="D1618">
        <f>B1618-C1618</f>
        <v>34636443</v>
      </c>
    </row>
    <row r="1619" spans="1:4" x14ac:dyDescent="0.25">
      <c r="A1619" s="17" t="s">
        <v>5707</v>
      </c>
      <c r="B1619" s="17">
        <v>34604054</v>
      </c>
      <c r="C1619" s="17">
        <v>0</v>
      </c>
      <c r="D1619">
        <f>B1619-C1619</f>
        <v>34604054</v>
      </c>
    </row>
    <row r="1620" spans="1:4" x14ac:dyDescent="0.25">
      <c r="A1620" s="17" t="s">
        <v>3080</v>
      </c>
      <c r="B1620" s="17">
        <v>34580635</v>
      </c>
      <c r="C1620" s="17">
        <v>0</v>
      </c>
      <c r="D1620">
        <f>B1620-C1620</f>
        <v>34580635</v>
      </c>
    </row>
    <row r="1621" spans="1:4" x14ac:dyDescent="0.25">
      <c r="A1621" s="17" t="s">
        <v>1811</v>
      </c>
      <c r="B1621" s="17">
        <v>34566746</v>
      </c>
      <c r="C1621" s="17">
        <v>0</v>
      </c>
      <c r="D1621">
        <f>B1621-C1621</f>
        <v>34566746</v>
      </c>
    </row>
    <row r="1622" spans="1:4" x14ac:dyDescent="0.25">
      <c r="A1622" s="17" t="s">
        <v>1638</v>
      </c>
      <c r="B1622" s="17">
        <v>34543701</v>
      </c>
      <c r="C1622" s="17">
        <v>0</v>
      </c>
      <c r="D1622">
        <f>B1622-C1622</f>
        <v>34543701</v>
      </c>
    </row>
    <row r="1623" spans="1:4" x14ac:dyDescent="0.25">
      <c r="A1623" s="17" t="s">
        <v>4556</v>
      </c>
      <c r="B1623" s="17">
        <v>34531832</v>
      </c>
      <c r="C1623" s="17">
        <v>0</v>
      </c>
      <c r="D1623">
        <f>B1623-C1623</f>
        <v>34531832</v>
      </c>
    </row>
    <row r="1624" spans="1:4" x14ac:dyDescent="0.25">
      <c r="A1624" s="17" t="s">
        <v>11623</v>
      </c>
      <c r="B1624" s="17">
        <v>34522221</v>
      </c>
      <c r="C1624" s="17">
        <v>0</v>
      </c>
      <c r="D1624">
        <f>B1624-C1624</f>
        <v>34522221</v>
      </c>
    </row>
    <row r="1625" spans="1:4" x14ac:dyDescent="0.25">
      <c r="A1625" s="17" t="s">
        <v>4583</v>
      </c>
      <c r="B1625" s="17">
        <v>34507079</v>
      </c>
      <c r="C1625" s="17">
        <v>0</v>
      </c>
      <c r="D1625">
        <f>B1625-C1625</f>
        <v>34507079</v>
      </c>
    </row>
    <row r="1626" spans="1:4" x14ac:dyDescent="0.25">
      <c r="A1626" s="17" t="s">
        <v>10111</v>
      </c>
      <c r="B1626" s="17">
        <v>34468224</v>
      </c>
      <c r="C1626" s="17">
        <v>0</v>
      </c>
      <c r="D1626">
        <f>B1626-C1626</f>
        <v>34468224</v>
      </c>
    </row>
    <row r="1627" spans="1:4" x14ac:dyDescent="0.25">
      <c r="A1627" s="17" t="s">
        <v>2949</v>
      </c>
      <c r="B1627" s="17">
        <v>34350553</v>
      </c>
      <c r="C1627" s="17">
        <v>0</v>
      </c>
      <c r="D1627">
        <f>B1627-C1627</f>
        <v>34350553</v>
      </c>
    </row>
    <row r="1628" spans="1:4" x14ac:dyDescent="0.25">
      <c r="A1628" s="17" t="s">
        <v>2949</v>
      </c>
      <c r="B1628" s="17">
        <v>34350553</v>
      </c>
      <c r="C1628" s="17">
        <v>0</v>
      </c>
      <c r="D1628">
        <f>B1628-C1628</f>
        <v>34350553</v>
      </c>
    </row>
    <row r="1629" spans="1:4" x14ac:dyDescent="0.25">
      <c r="A1629" s="17" t="s">
        <v>6400</v>
      </c>
      <c r="B1629" s="17">
        <v>34334256</v>
      </c>
      <c r="C1629" s="17">
        <v>0</v>
      </c>
      <c r="D1629">
        <f>B1629-C1629</f>
        <v>34334256</v>
      </c>
    </row>
    <row r="1630" spans="1:4" x14ac:dyDescent="0.25">
      <c r="A1630" s="17" t="s">
        <v>7473</v>
      </c>
      <c r="B1630" s="17">
        <v>34308901</v>
      </c>
      <c r="C1630" s="17">
        <v>0</v>
      </c>
      <c r="D1630">
        <f>B1630-C1630</f>
        <v>34308901</v>
      </c>
    </row>
    <row r="1631" spans="1:4" x14ac:dyDescent="0.25">
      <c r="A1631" s="17" t="s">
        <v>6391</v>
      </c>
      <c r="B1631" s="17">
        <v>34300771</v>
      </c>
      <c r="C1631" s="17">
        <v>0</v>
      </c>
      <c r="D1631">
        <f>B1631-C1631</f>
        <v>34300771</v>
      </c>
    </row>
    <row r="1632" spans="1:4" x14ac:dyDescent="0.25">
      <c r="A1632" s="17" t="s">
        <v>6393</v>
      </c>
      <c r="B1632" s="17">
        <v>34290142</v>
      </c>
      <c r="C1632" s="17">
        <v>0</v>
      </c>
      <c r="D1632">
        <f>B1632-C1632</f>
        <v>34290142</v>
      </c>
    </row>
    <row r="1633" spans="1:4" x14ac:dyDescent="0.25">
      <c r="A1633" s="17" t="s">
        <v>2952</v>
      </c>
      <c r="B1633" s="17">
        <v>34238611</v>
      </c>
      <c r="C1633" s="17">
        <v>0</v>
      </c>
      <c r="D1633">
        <f>B1633-C1633</f>
        <v>34238611</v>
      </c>
    </row>
    <row r="1634" spans="1:4" x14ac:dyDescent="0.25">
      <c r="A1634" s="17" t="s">
        <v>4751</v>
      </c>
      <c r="B1634" s="17">
        <v>34180954</v>
      </c>
      <c r="C1634" s="17">
        <v>0</v>
      </c>
      <c r="D1634">
        <f>B1634-C1634</f>
        <v>34180954</v>
      </c>
    </row>
    <row r="1635" spans="1:4" x14ac:dyDescent="0.25">
      <c r="A1635" s="17" t="s">
        <v>6438</v>
      </c>
      <c r="B1635" s="17">
        <v>34126138</v>
      </c>
      <c r="C1635" s="17">
        <v>0</v>
      </c>
      <c r="D1635">
        <f>B1635-C1635</f>
        <v>34126138</v>
      </c>
    </row>
    <row r="1636" spans="1:4" x14ac:dyDescent="0.25">
      <c r="A1636" s="17" t="s">
        <v>9497</v>
      </c>
      <c r="B1636" s="17">
        <v>34099640</v>
      </c>
      <c r="C1636" s="17">
        <v>0</v>
      </c>
      <c r="D1636">
        <f>B1636-C1636</f>
        <v>34099640</v>
      </c>
    </row>
    <row r="1637" spans="1:4" x14ac:dyDescent="0.25">
      <c r="A1637" s="17" t="s">
        <v>2954</v>
      </c>
      <c r="B1637" s="17">
        <v>34098563</v>
      </c>
      <c r="C1637" s="17">
        <v>0</v>
      </c>
      <c r="D1637">
        <f>B1637-C1637</f>
        <v>34098563</v>
      </c>
    </row>
    <row r="1638" spans="1:4" x14ac:dyDescent="0.25">
      <c r="A1638" s="17" t="s">
        <v>9011</v>
      </c>
      <c r="B1638" s="17">
        <v>34074895</v>
      </c>
      <c r="C1638" s="17">
        <v>0</v>
      </c>
      <c r="D1638">
        <f>B1638-C1638</f>
        <v>34074895</v>
      </c>
    </row>
    <row r="1639" spans="1:4" x14ac:dyDescent="0.25">
      <c r="A1639" s="17" t="s">
        <v>9148</v>
      </c>
      <c r="B1639" s="17">
        <v>34017854</v>
      </c>
      <c r="C1639" s="17">
        <v>0</v>
      </c>
      <c r="D1639">
        <f>B1639-C1639</f>
        <v>34017854</v>
      </c>
    </row>
    <row r="1640" spans="1:4" x14ac:dyDescent="0.25">
      <c r="A1640" s="17" t="s">
        <v>4729</v>
      </c>
      <c r="B1640" s="17">
        <v>34014398</v>
      </c>
      <c r="C1640" s="17">
        <v>0</v>
      </c>
      <c r="D1640">
        <f>B1640-C1640</f>
        <v>34014398</v>
      </c>
    </row>
    <row r="1641" spans="1:4" x14ac:dyDescent="0.25">
      <c r="A1641" s="17" t="s">
        <v>4729</v>
      </c>
      <c r="B1641" s="17">
        <v>34014398</v>
      </c>
      <c r="C1641" s="17">
        <v>0</v>
      </c>
      <c r="D1641">
        <f>B1641-C1641</f>
        <v>34014398</v>
      </c>
    </row>
    <row r="1642" spans="1:4" x14ac:dyDescent="0.25">
      <c r="A1642" s="17" t="s">
        <v>4515</v>
      </c>
      <c r="B1642" s="17">
        <v>33987757</v>
      </c>
      <c r="C1642" s="17">
        <v>0</v>
      </c>
      <c r="D1642">
        <f>B1642-C1642</f>
        <v>33987757</v>
      </c>
    </row>
    <row r="1643" spans="1:4" x14ac:dyDescent="0.25">
      <c r="A1643" s="17" t="s">
        <v>2683</v>
      </c>
      <c r="B1643" s="17">
        <v>33927476</v>
      </c>
      <c r="C1643" s="17">
        <v>0</v>
      </c>
      <c r="D1643">
        <f>B1643-C1643</f>
        <v>33927476</v>
      </c>
    </row>
    <row r="1644" spans="1:4" x14ac:dyDescent="0.25">
      <c r="A1644" s="17" t="s">
        <v>243</v>
      </c>
      <c r="B1644" s="17">
        <v>233914986</v>
      </c>
      <c r="C1644" s="17">
        <v>200000000</v>
      </c>
      <c r="D1644">
        <f>B1644-C1644</f>
        <v>33914986</v>
      </c>
    </row>
    <row r="1645" spans="1:4" x14ac:dyDescent="0.25">
      <c r="A1645" s="17" t="s">
        <v>4013</v>
      </c>
      <c r="B1645" s="17">
        <v>33864342</v>
      </c>
      <c r="C1645" s="17">
        <v>0</v>
      </c>
      <c r="D1645">
        <f>B1645-C1645</f>
        <v>33864342</v>
      </c>
    </row>
    <row r="1646" spans="1:4" x14ac:dyDescent="0.25">
      <c r="A1646" s="17" t="s">
        <v>7511</v>
      </c>
      <c r="B1646" s="17">
        <v>33860010</v>
      </c>
      <c r="C1646" s="17">
        <v>0</v>
      </c>
      <c r="D1646">
        <f>B1646-C1646</f>
        <v>33860010</v>
      </c>
    </row>
    <row r="1647" spans="1:4" x14ac:dyDescent="0.25">
      <c r="A1647" s="17" t="s">
        <v>2957</v>
      </c>
      <c r="B1647" s="17">
        <v>33828318</v>
      </c>
      <c r="C1647" s="17">
        <v>0</v>
      </c>
      <c r="D1647">
        <f>B1647-C1647</f>
        <v>33828318</v>
      </c>
    </row>
    <row r="1648" spans="1:4" x14ac:dyDescent="0.25">
      <c r="A1648" s="17" t="s">
        <v>7475</v>
      </c>
      <c r="B1648" s="17">
        <v>33771174</v>
      </c>
      <c r="C1648" s="17">
        <v>0</v>
      </c>
      <c r="D1648">
        <f>B1648-C1648</f>
        <v>33771174</v>
      </c>
    </row>
    <row r="1649" spans="1:4" x14ac:dyDescent="0.25">
      <c r="A1649" s="17" t="s">
        <v>5711</v>
      </c>
      <c r="B1649" s="17">
        <v>33687630</v>
      </c>
      <c r="C1649" s="17">
        <v>0</v>
      </c>
      <c r="D1649">
        <f>B1649-C1649</f>
        <v>33687630</v>
      </c>
    </row>
    <row r="1650" spans="1:4" x14ac:dyDescent="0.25">
      <c r="A1650" s="17" t="s">
        <v>2304</v>
      </c>
      <c r="B1650" s="17">
        <v>33685268</v>
      </c>
      <c r="C1650" s="17">
        <v>0</v>
      </c>
      <c r="D1650">
        <f>B1650-C1650</f>
        <v>33685268</v>
      </c>
    </row>
    <row r="1651" spans="1:4" x14ac:dyDescent="0.25">
      <c r="A1651" s="17" t="s">
        <v>4736</v>
      </c>
      <c r="B1651" s="17">
        <v>33682273</v>
      </c>
      <c r="C1651" s="17">
        <v>0</v>
      </c>
      <c r="D1651">
        <f>B1651-C1651</f>
        <v>33682273</v>
      </c>
    </row>
    <row r="1652" spans="1:4" x14ac:dyDescent="0.25">
      <c r="A1652" s="17" t="s">
        <v>3282</v>
      </c>
      <c r="B1652" s="17">
        <v>33643461</v>
      </c>
      <c r="C1652" s="17">
        <v>0</v>
      </c>
      <c r="D1652">
        <f>B1652-C1652</f>
        <v>33643461</v>
      </c>
    </row>
    <row r="1653" spans="1:4" x14ac:dyDescent="0.25">
      <c r="A1653" s="17" t="s">
        <v>5761</v>
      </c>
      <c r="B1653" s="17">
        <v>33631221</v>
      </c>
      <c r="C1653" s="17">
        <v>0</v>
      </c>
      <c r="D1653">
        <f>B1653-C1653</f>
        <v>33631221</v>
      </c>
    </row>
    <row r="1654" spans="1:4" x14ac:dyDescent="0.25">
      <c r="A1654" s="17" t="s">
        <v>5761</v>
      </c>
      <c r="B1654" s="17">
        <v>33631221</v>
      </c>
      <c r="C1654" s="17">
        <v>0</v>
      </c>
      <c r="D1654">
        <f>B1654-C1654</f>
        <v>33631221</v>
      </c>
    </row>
    <row r="1655" spans="1:4" x14ac:dyDescent="0.25">
      <c r="A1655" s="17" t="s">
        <v>8595</v>
      </c>
      <c r="B1655" s="17">
        <v>33583175</v>
      </c>
      <c r="C1655" s="17">
        <v>0</v>
      </c>
      <c r="D1655">
        <f>B1655-C1655</f>
        <v>33583175</v>
      </c>
    </row>
    <row r="1656" spans="1:4" x14ac:dyDescent="0.25">
      <c r="A1656" s="17" t="s">
        <v>3045</v>
      </c>
      <c r="B1656" s="17">
        <v>33574332</v>
      </c>
      <c r="C1656" s="17">
        <v>0</v>
      </c>
      <c r="D1656">
        <f>B1656-C1656</f>
        <v>33574332</v>
      </c>
    </row>
    <row r="1657" spans="1:4" x14ac:dyDescent="0.25">
      <c r="A1657" s="17" t="s">
        <v>5567</v>
      </c>
      <c r="B1657" s="17">
        <v>33565375</v>
      </c>
      <c r="C1657" s="17">
        <v>0</v>
      </c>
      <c r="D1657">
        <f>B1657-C1657</f>
        <v>33565375</v>
      </c>
    </row>
    <row r="1658" spans="1:4" x14ac:dyDescent="0.25">
      <c r="A1658" s="17" t="s">
        <v>4014</v>
      </c>
      <c r="B1658" s="17">
        <v>33508922</v>
      </c>
      <c r="C1658" s="17">
        <v>0</v>
      </c>
      <c r="D1658">
        <f>B1658-C1658</f>
        <v>33508922</v>
      </c>
    </row>
    <row r="1659" spans="1:4" x14ac:dyDescent="0.25">
      <c r="A1659" s="17" t="s">
        <v>2960</v>
      </c>
      <c r="B1659" s="17">
        <v>33472850</v>
      </c>
      <c r="C1659" s="17">
        <v>0</v>
      </c>
      <c r="D1659">
        <f>B1659-C1659</f>
        <v>33472850</v>
      </c>
    </row>
    <row r="1660" spans="1:4" x14ac:dyDescent="0.25">
      <c r="A1660" s="17" t="s">
        <v>13025</v>
      </c>
      <c r="B1660" s="17">
        <v>33451479</v>
      </c>
      <c r="C1660" s="17">
        <v>0</v>
      </c>
      <c r="D1660">
        <f>B1660-C1660</f>
        <v>33451479</v>
      </c>
    </row>
    <row r="1661" spans="1:4" x14ac:dyDescent="0.25">
      <c r="A1661" s="17" t="s">
        <v>4503</v>
      </c>
      <c r="B1661" s="17">
        <v>33423521</v>
      </c>
      <c r="C1661" s="17">
        <v>0</v>
      </c>
      <c r="D1661">
        <f>B1661-C1661</f>
        <v>33423521</v>
      </c>
    </row>
    <row r="1662" spans="1:4" x14ac:dyDescent="0.25">
      <c r="A1662" s="17" t="s">
        <v>4494</v>
      </c>
      <c r="B1662" s="17">
        <v>33422806</v>
      </c>
      <c r="C1662" s="17">
        <v>0</v>
      </c>
      <c r="D1662">
        <f>B1662-C1662</f>
        <v>33422806</v>
      </c>
    </row>
    <row r="1663" spans="1:4" x14ac:dyDescent="0.25">
      <c r="A1663" s="17" t="s">
        <v>6395</v>
      </c>
      <c r="B1663" s="17">
        <v>33422556</v>
      </c>
      <c r="C1663" s="17">
        <v>0</v>
      </c>
      <c r="D1663">
        <f>B1663-C1663</f>
        <v>33422556</v>
      </c>
    </row>
    <row r="1664" spans="1:4" x14ac:dyDescent="0.25">
      <c r="A1664" s="17" t="s">
        <v>6919</v>
      </c>
      <c r="B1664" s="17">
        <v>33404871</v>
      </c>
      <c r="C1664" s="17">
        <v>0</v>
      </c>
      <c r="D1664">
        <f>B1664-C1664</f>
        <v>33404871</v>
      </c>
    </row>
    <row r="1665" spans="1:4" x14ac:dyDescent="0.25">
      <c r="A1665" s="17" t="s">
        <v>7479</v>
      </c>
      <c r="B1665" s="17">
        <v>33386128</v>
      </c>
      <c r="C1665" s="17">
        <v>0</v>
      </c>
      <c r="D1665">
        <f>B1665-C1665</f>
        <v>33386128</v>
      </c>
    </row>
    <row r="1666" spans="1:4" x14ac:dyDescent="0.25">
      <c r="A1666" s="17" t="s">
        <v>7479</v>
      </c>
      <c r="B1666" s="17">
        <v>33386128</v>
      </c>
      <c r="C1666" s="17">
        <v>0</v>
      </c>
      <c r="D1666">
        <f>B1666-C1666</f>
        <v>33386128</v>
      </c>
    </row>
    <row r="1667" spans="1:4" x14ac:dyDescent="0.25">
      <c r="A1667" s="17" t="s">
        <v>7273</v>
      </c>
      <c r="B1667" s="17">
        <v>33357476</v>
      </c>
      <c r="C1667" s="17">
        <v>0</v>
      </c>
      <c r="D1667">
        <f>B1667-C1667</f>
        <v>33357476</v>
      </c>
    </row>
    <row r="1668" spans="1:4" x14ac:dyDescent="0.25">
      <c r="A1668" s="17" t="s">
        <v>139</v>
      </c>
      <c r="B1668" s="17">
        <v>258355354</v>
      </c>
      <c r="C1668" s="17">
        <v>225000000</v>
      </c>
      <c r="D1668">
        <f>B1668-C1668</f>
        <v>33355354</v>
      </c>
    </row>
    <row r="1669" spans="1:4" x14ac:dyDescent="0.25">
      <c r="A1669" s="17" t="s">
        <v>11397</v>
      </c>
      <c r="B1669" s="17">
        <v>33349949</v>
      </c>
      <c r="C1669" s="17">
        <v>0</v>
      </c>
      <c r="D1669">
        <f>B1669-C1669</f>
        <v>33349949</v>
      </c>
    </row>
    <row r="1670" spans="1:4" x14ac:dyDescent="0.25">
      <c r="A1670" s="17" t="s">
        <v>2384</v>
      </c>
      <c r="B1670" s="17">
        <v>33328051</v>
      </c>
      <c r="C1670" s="17">
        <v>0</v>
      </c>
      <c r="D1670">
        <f>B1670-C1670</f>
        <v>33328051</v>
      </c>
    </row>
    <row r="1671" spans="1:4" x14ac:dyDescent="0.25">
      <c r="A1671" s="17" t="s">
        <v>6140</v>
      </c>
      <c r="B1671" s="17">
        <v>33313582</v>
      </c>
      <c r="C1671" s="17">
        <v>0</v>
      </c>
      <c r="D1671">
        <f>B1671-C1671</f>
        <v>33313582</v>
      </c>
    </row>
    <row r="1672" spans="1:4" x14ac:dyDescent="0.25">
      <c r="A1672" s="17" t="s">
        <v>8452</v>
      </c>
      <c r="B1672" s="17">
        <v>33305037</v>
      </c>
      <c r="C1672" s="17">
        <v>0</v>
      </c>
      <c r="D1672">
        <f>B1672-C1672</f>
        <v>33305037</v>
      </c>
    </row>
    <row r="1673" spans="1:4" x14ac:dyDescent="0.25">
      <c r="A1673" s="17" t="s">
        <v>9015</v>
      </c>
      <c r="B1673" s="17">
        <v>33244684</v>
      </c>
      <c r="C1673" s="17">
        <v>0</v>
      </c>
      <c r="D1673">
        <f>B1673-C1673</f>
        <v>33244684</v>
      </c>
    </row>
    <row r="1674" spans="1:4" x14ac:dyDescent="0.25">
      <c r="A1674" s="17" t="s">
        <v>4109</v>
      </c>
      <c r="B1674" s="17">
        <v>33201661</v>
      </c>
      <c r="C1674" s="17">
        <v>0</v>
      </c>
      <c r="D1674">
        <f>B1674-C1674</f>
        <v>33201661</v>
      </c>
    </row>
    <row r="1675" spans="1:4" x14ac:dyDescent="0.25">
      <c r="A1675" s="17" t="s">
        <v>5530</v>
      </c>
      <c r="B1675" s="17">
        <v>33200000</v>
      </c>
      <c r="C1675" s="17">
        <v>0</v>
      </c>
      <c r="D1675">
        <f>B1675-C1675</f>
        <v>33200000</v>
      </c>
    </row>
    <row r="1676" spans="1:4" x14ac:dyDescent="0.25">
      <c r="A1676" s="17" t="s">
        <v>2191</v>
      </c>
      <c r="B1676" s="17">
        <v>33105600</v>
      </c>
      <c r="C1676" s="17">
        <v>0</v>
      </c>
      <c r="D1676">
        <f>B1676-C1676</f>
        <v>33105600</v>
      </c>
    </row>
    <row r="1677" spans="1:4" x14ac:dyDescent="0.25">
      <c r="A1677" s="17" t="s">
        <v>8650</v>
      </c>
      <c r="B1677" s="17">
        <v>33071558</v>
      </c>
      <c r="C1677" s="17">
        <v>0</v>
      </c>
      <c r="D1677">
        <f>B1677-C1677</f>
        <v>33071558</v>
      </c>
    </row>
    <row r="1678" spans="1:4" x14ac:dyDescent="0.25">
      <c r="A1678" s="17" t="s">
        <v>1635</v>
      </c>
      <c r="B1678" s="17">
        <v>33048353</v>
      </c>
      <c r="C1678" s="17">
        <v>0</v>
      </c>
      <c r="D1678">
        <f>B1678-C1678</f>
        <v>33048353</v>
      </c>
    </row>
    <row r="1679" spans="1:4" x14ac:dyDescent="0.25">
      <c r="A1679" s="17" t="s">
        <v>4372</v>
      </c>
      <c r="B1679" s="17">
        <v>33037754</v>
      </c>
      <c r="C1679" s="17">
        <v>0</v>
      </c>
      <c r="D1679">
        <f>B1679-C1679</f>
        <v>33037754</v>
      </c>
    </row>
    <row r="1680" spans="1:4" x14ac:dyDescent="0.25">
      <c r="A1680" s="17" t="s">
        <v>5337</v>
      </c>
      <c r="B1680" s="17">
        <v>33000377</v>
      </c>
      <c r="C1680" s="17">
        <v>0</v>
      </c>
      <c r="D1680">
        <f>B1680-C1680</f>
        <v>33000377</v>
      </c>
    </row>
    <row r="1681" spans="1:4" x14ac:dyDescent="0.25">
      <c r="A1681" s="17" t="s">
        <v>8603</v>
      </c>
      <c r="B1681" s="17">
        <v>33000000</v>
      </c>
      <c r="C1681" s="17">
        <v>0</v>
      </c>
      <c r="D1681">
        <f>B1681-C1681</f>
        <v>33000000</v>
      </c>
    </row>
    <row r="1682" spans="1:4" x14ac:dyDescent="0.25">
      <c r="A1682" s="17" t="s">
        <v>8597</v>
      </c>
      <c r="B1682" s="17">
        <v>32983713</v>
      </c>
      <c r="C1682" s="17">
        <v>0</v>
      </c>
      <c r="D1682">
        <f>B1682-C1682</f>
        <v>32983713</v>
      </c>
    </row>
    <row r="1683" spans="1:4" x14ac:dyDescent="0.25">
      <c r="A1683" s="17" t="s">
        <v>2690</v>
      </c>
      <c r="B1683" s="17">
        <v>32940507</v>
      </c>
      <c r="C1683" s="17">
        <v>0</v>
      </c>
      <c r="D1683">
        <f>B1683-C1683</f>
        <v>32940507</v>
      </c>
    </row>
    <row r="1684" spans="1:4" x14ac:dyDescent="0.25">
      <c r="A1684" s="17" t="s">
        <v>2690</v>
      </c>
      <c r="B1684" s="17">
        <v>32940507</v>
      </c>
      <c r="C1684" s="17">
        <v>0</v>
      </c>
      <c r="D1684">
        <f>B1684-C1684</f>
        <v>32940507</v>
      </c>
    </row>
    <row r="1685" spans="1:4" x14ac:dyDescent="0.25">
      <c r="A1685" s="17" t="s">
        <v>1814</v>
      </c>
      <c r="B1685" s="17">
        <v>32885565</v>
      </c>
      <c r="C1685" s="17">
        <v>0</v>
      </c>
      <c r="D1685">
        <f>B1685-C1685</f>
        <v>32885565</v>
      </c>
    </row>
    <row r="1686" spans="1:4" x14ac:dyDescent="0.25">
      <c r="A1686" s="17" t="s">
        <v>4021</v>
      </c>
      <c r="B1686" s="17">
        <v>32853640</v>
      </c>
      <c r="C1686" s="17">
        <v>0</v>
      </c>
      <c r="D1686">
        <f>B1686-C1686</f>
        <v>32853640</v>
      </c>
    </row>
    <row r="1687" spans="1:4" x14ac:dyDescent="0.25">
      <c r="A1687" s="17" t="s">
        <v>3281</v>
      </c>
      <c r="B1687" s="17">
        <v>32800000</v>
      </c>
      <c r="C1687" s="17">
        <v>0</v>
      </c>
      <c r="D1687">
        <f>B1687-C1687</f>
        <v>32800000</v>
      </c>
    </row>
    <row r="1688" spans="1:4" x14ac:dyDescent="0.25">
      <c r="A1688" s="17" t="s">
        <v>6397</v>
      </c>
      <c r="B1688" s="17">
        <v>32774834</v>
      </c>
      <c r="C1688" s="17">
        <v>0</v>
      </c>
      <c r="D1688">
        <f>B1688-C1688</f>
        <v>32774834</v>
      </c>
    </row>
    <row r="1689" spans="1:4" x14ac:dyDescent="0.25">
      <c r="A1689" s="17" t="s">
        <v>3285</v>
      </c>
      <c r="B1689" s="17">
        <v>32741596</v>
      </c>
      <c r="C1689" s="17">
        <v>0</v>
      </c>
      <c r="D1689">
        <f>B1689-C1689</f>
        <v>32741596</v>
      </c>
    </row>
    <row r="1690" spans="1:4" x14ac:dyDescent="0.25">
      <c r="A1690" s="17" t="s">
        <v>7482</v>
      </c>
      <c r="B1690" s="17">
        <v>32721635</v>
      </c>
      <c r="C1690" s="17">
        <v>0</v>
      </c>
      <c r="D1690">
        <f>B1690-C1690</f>
        <v>32721635</v>
      </c>
    </row>
    <row r="1691" spans="1:4" x14ac:dyDescent="0.25">
      <c r="A1691" s="17" t="s">
        <v>7482</v>
      </c>
      <c r="B1691" s="17">
        <v>32721635</v>
      </c>
      <c r="C1691" s="17">
        <v>0</v>
      </c>
      <c r="D1691">
        <f>B1691-C1691</f>
        <v>32721635</v>
      </c>
    </row>
    <row r="1692" spans="1:4" x14ac:dyDescent="0.25">
      <c r="A1692" s="17" t="s">
        <v>4797</v>
      </c>
      <c r="B1692" s="17">
        <v>32701088</v>
      </c>
      <c r="C1692" s="17">
        <v>0</v>
      </c>
      <c r="D1692">
        <f>B1692-C1692</f>
        <v>32701088</v>
      </c>
    </row>
    <row r="1693" spans="1:4" x14ac:dyDescent="0.25">
      <c r="A1693" s="17" t="s">
        <v>871</v>
      </c>
      <c r="B1693" s="17">
        <v>32694788</v>
      </c>
      <c r="C1693" s="17">
        <v>0</v>
      </c>
      <c r="D1693">
        <f>B1693-C1693</f>
        <v>32694788</v>
      </c>
    </row>
    <row r="1694" spans="1:4" x14ac:dyDescent="0.25">
      <c r="A1694" s="17" t="s">
        <v>5986</v>
      </c>
      <c r="B1694" s="17">
        <v>32662299</v>
      </c>
      <c r="C1694" s="17">
        <v>0</v>
      </c>
      <c r="D1694">
        <f>B1694-C1694</f>
        <v>32662299</v>
      </c>
    </row>
    <row r="1695" spans="1:4" x14ac:dyDescent="0.25">
      <c r="A1695" s="17" t="s">
        <v>7505</v>
      </c>
      <c r="B1695" s="17">
        <v>32645546</v>
      </c>
      <c r="C1695" s="17">
        <v>0</v>
      </c>
      <c r="D1695">
        <f>B1695-C1695</f>
        <v>32645546</v>
      </c>
    </row>
    <row r="1696" spans="1:4" x14ac:dyDescent="0.25">
      <c r="A1696" s="17" t="s">
        <v>2082</v>
      </c>
      <c r="B1696" s="17">
        <v>32616869</v>
      </c>
      <c r="C1696" s="17">
        <v>0</v>
      </c>
      <c r="D1696">
        <f>B1696-C1696</f>
        <v>32616869</v>
      </c>
    </row>
    <row r="1697" spans="1:4" x14ac:dyDescent="0.25">
      <c r="A1697" s="17" t="s">
        <v>11359</v>
      </c>
      <c r="B1697" s="17">
        <v>32600000</v>
      </c>
      <c r="C1697" s="17">
        <v>0</v>
      </c>
      <c r="D1697">
        <f>B1697-C1697</f>
        <v>32600000</v>
      </c>
    </row>
    <row r="1698" spans="1:4" x14ac:dyDescent="0.25">
      <c r="A1698" s="17" t="s">
        <v>2388</v>
      </c>
      <c r="B1698" s="17">
        <v>32598931</v>
      </c>
      <c r="C1698" s="17">
        <v>0</v>
      </c>
      <c r="D1698">
        <f>B1698-C1698</f>
        <v>32598931</v>
      </c>
    </row>
    <row r="1699" spans="1:4" x14ac:dyDescent="0.25">
      <c r="A1699" s="17" t="s">
        <v>5716</v>
      </c>
      <c r="B1699" s="17">
        <v>32553210</v>
      </c>
      <c r="C1699" s="17">
        <v>0</v>
      </c>
      <c r="D1699">
        <f>B1699-C1699</f>
        <v>32553210</v>
      </c>
    </row>
    <row r="1700" spans="1:4" x14ac:dyDescent="0.25">
      <c r="A1700" s="17" t="s">
        <v>9972</v>
      </c>
      <c r="B1700" s="17">
        <v>32541719</v>
      </c>
      <c r="C1700" s="17">
        <v>0</v>
      </c>
      <c r="D1700">
        <f>B1700-C1700</f>
        <v>32541719</v>
      </c>
    </row>
    <row r="1701" spans="1:4" x14ac:dyDescent="0.25">
      <c r="A1701" s="17" t="s">
        <v>2697</v>
      </c>
      <c r="B1701" s="17">
        <v>32522352</v>
      </c>
      <c r="C1701" s="17">
        <v>0</v>
      </c>
      <c r="D1701">
        <f>B1701-C1701</f>
        <v>32522352</v>
      </c>
    </row>
    <row r="1702" spans="1:4" x14ac:dyDescent="0.25">
      <c r="A1702" s="17" t="s">
        <v>4506</v>
      </c>
      <c r="B1702" s="17">
        <v>32519322</v>
      </c>
      <c r="C1702" s="17">
        <v>0</v>
      </c>
      <c r="D1702">
        <f>B1702-C1702</f>
        <v>32519322</v>
      </c>
    </row>
    <row r="1703" spans="1:4" x14ac:dyDescent="0.25">
      <c r="A1703" s="17" t="s">
        <v>10119</v>
      </c>
      <c r="B1703" s="17">
        <v>32453345</v>
      </c>
      <c r="C1703" s="17">
        <v>0</v>
      </c>
      <c r="D1703">
        <f>B1703-C1703</f>
        <v>32453345</v>
      </c>
    </row>
    <row r="1704" spans="1:4" x14ac:dyDescent="0.25">
      <c r="A1704" s="17" t="s">
        <v>5993</v>
      </c>
      <c r="B1704" s="17">
        <v>32416109</v>
      </c>
      <c r="C1704" s="17">
        <v>0</v>
      </c>
      <c r="D1704">
        <f>B1704-C1704</f>
        <v>32416109</v>
      </c>
    </row>
    <row r="1705" spans="1:4" x14ac:dyDescent="0.25">
      <c r="A1705" s="17" t="s">
        <v>9487</v>
      </c>
      <c r="B1705" s="17">
        <v>32391374</v>
      </c>
      <c r="C1705" s="17">
        <v>0</v>
      </c>
      <c r="D1705">
        <f>B1705-C1705</f>
        <v>32391374</v>
      </c>
    </row>
    <row r="1706" spans="1:4" x14ac:dyDescent="0.25">
      <c r="A1706" s="17" t="s">
        <v>5734</v>
      </c>
      <c r="B1706" s="17">
        <v>32368960</v>
      </c>
      <c r="C1706" s="17">
        <v>0</v>
      </c>
      <c r="D1706">
        <f>B1706-C1706</f>
        <v>32368960</v>
      </c>
    </row>
    <row r="1707" spans="1:4" x14ac:dyDescent="0.25">
      <c r="A1707" s="17" t="s">
        <v>5109</v>
      </c>
      <c r="B1707" s="17">
        <v>32357532</v>
      </c>
      <c r="C1707" s="17">
        <v>0</v>
      </c>
      <c r="D1707">
        <f>B1707-C1707</f>
        <v>32357532</v>
      </c>
    </row>
    <row r="1708" spans="1:4" x14ac:dyDescent="0.25">
      <c r="A1708" s="17" t="s">
        <v>9407</v>
      </c>
      <c r="B1708" s="17">
        <v>32333860</v>
      </c>
      <c r="C1708" s="17">
        <v>0</v>
      </c>
      <c r="D1708">
        <f>B1708-C1708</f>
        <v>32333860</v>
      </c>
    </row>
    <row r="1709" spans="1:4" x14ac:dyDescent="0.25">
      <c r="A1709" s="17" t="s">
        <v>9201</v>
      </c>
      <c r="B1709" s="17">
        <v>32279955</v>
      </c>
      <c r="C1709" s="17">
        <v>0</v>
      </c>
      <c r="D1709">
        <f>B1709-C1709</f>
        <v>32279955</v>
      </c>
    </row>
    <row r="1710" spans="1:4" x14ac:dyDescent="0.25">
      <c r="A1710" s="17" t="s">
        <v>11411</v>
      </c>
      <c r="B1710" s="17">
        <v>32230907</v>
      </c>
      <c r="C1710" s="17">
        <v>0</v>
      </c>
      <c r="D1710">
        <f>B1710-C1710</f>
        <v>32230907</v>
      </c>
    </row>
    <row r="1711" spans="1:4" x14ac:dyDescent="0.25">
      <c r="A1711" s="17" t="s">
        <v>9126</v>
      </c>
      <c r="B1711" s="17">
        <v>32222567</v>
      </c>
      <c r="C1711" s="17">
        <v>0</v>
      </c>
      <c r="D1711">
        <f>B1711-C1711</f>
        <v>32222567</v>
      </c>
    </row>
    <row r="1712" spans="1:4" x14ac:dyDescent="0.25">
      <c r="A1712" s="17" t="s">
        <v>2460</v>
      </c>
      <c r="B1712" s="17">
        <v>32178777</v>
      </c>
      <c r="C1712" s="17">
        <v>0</v>
      </c>
      <c r="D1712">
        <f>B1712-C1712</f>
        <v>32178777</v>
      </c>
    </row>
    <row r="1713" spans="1:4" x14ac:dyDescent="0.25">
      <c r="A1713" s="17" t="s">
        <v>5055</v>
      </c>
      <c r="B1713" s="17">
        <v>32154410</v>
      </c>
      <c r="C1713" s="17">
        <v>0</v>
      </c>
      <c r="D1713">
        <f>B1713-C1713</f>
        <v>32154410</v>
      </c>
    </row>
    <row r="1714" spans="1:4" x14ac:dyDescent="0.25">
      <c r="A1714" s="17" t="s">
        <v>5055</v>
      </c>
      <c r="B1714" s="17">
        <v>32154410</v>
      </c>
      <c r="C1714" s="17">
        <v>0</v>
      </c>
      <c r="D1714">
        <f>B1714-C1714</f>
        <v>32154410</v>
      </c>
    </row>
    <row r="1715" spans="1:4" x14ac:dyDescent="0.25">
      <c r="A1715" s="17" t="s">
        <v>9493</v>
      </c>
      <c r="B1715" s="17">
        <v>32131483</v>
      </c>
      <c r="C1715" s="17">
        <v>0</v>
      </c>
      <c r="D1715">
        <f>B1715-C1715</f>
        <v>32131483</v>
      </c>
    </row>
    <row r="1716" spans="1:4" x14ac:dyDescent="0.25">
      <c r="A1716" s="17" t="s">
        <v>2686</v>
      </c>
      <c r="B1716" s="17">
        <v>32122249</v>
      </c>
      <c r="C1716" s="17">
        <v>0</v>
      </c>
      <c r="D1716">
        <f>B1716-C1716</f>
        <v>32122249</v>
      </c>
    </row>
    <row r="1717" spans="1:4" x14ac:dyDescent="0.25">
      <c r="A1717" s="17" t="s">
        <v>8606</v>
      </c>
      <c r="B1717" s="17">
        <v>32101000</v>
      </c>
      <c r="C1717" s="17">
        <v>0</v>
      </c>
      <c r="D1717">
        <f>B1717-C1717</f>
        <v>32101000</v>
      </c>
    </row>
    <row r="1718" spans="1:4" x14ac:dyDescent="0.25">
      <c r="A1718" s="17" t="s">
        <v>5049</v>
      </c>
      <c r="B1718" s="17">
        <v>32095318</v>
      </c>
      <c r="C1718" s="17">
        <v>0</v>
      </c>
      <c r="D1718">
        <f>B1718-C1718</f>
        <v>32095318</v>
      </c>
    </row>
    <row r="1719" spans="1:4" x14ac:dyDescent="0.25">
      <c r="A1719" s="17" t="s">
        <v>4024</v>
      </c>
      <c r="B1719" s="17">
        <v>32055248</v>
      </c>
      <c r="C1719" s="17">
        <v>0</v>
      </c>
      <c r="D1719">
        <f>B1719-C1719</f>
        <v>32055248</v>
      </c>
    </row>
    <row r="1720" spans="1:4" x14ac:dyDescent="0.25">
      <c r="A1720" s="17" t="s">
        <v>6403</v>
      </c>
      <c r="B1720" s="17">
        <v>32051917</v>
      </c>
      <c r="C1720" s="17">
        <v>0</v>
      </c>
      <c r="D1720">
        <f>B1720-C1720</f>
        <v>32051917</v>
      </c>
    </row>
    <row r="1721" spans="1:4" x14ac:dyDescent="0.25">
      <c r="A1721" s="17" t="s">
        <v>4513</v>
      </c>
      <c r="B1721" s="17">
        <v>32048809</v>
      </c>
      <c r="C1721" s="17">
        <v>0</v>
      </c>
      <c r="D1721">
        <f>B1721-C1721</f>
        <v>32048809</v>
      </c>
    </row>
    <row r="1722" spans="1:4" x14ac:dyDescent="0.25">
      <c r="A1722" s="17" t="s">
        <v>4513</v>
      </c>
      <c r="B1722" s="17">
        <v>32048809</v>
      </c>
      <c r="C1722" s="17">
        <v>0</v>
      </c>
      <c r="D1722">
        <f>B1722-C1722</f>
        <v>32048809</v>
      </c>
    </row>
    <row r="1723" spans="1:4" x14ac:dyDescent="0.25">
      <c r="A1723" s="17" t="s">
        <v>131</v>
      </c>
      <c r="B1723" s="17">
        <v>262030663</v>
      </c>
      <c r="C1723" s="17">
        <v>230000000</v>
      </c>
      <c r="D1723">
        <f>B1723-C1723</f>
        <v>32030663</v>
      </c>
    </row>
    <row r="1724" spans="1:4" x14ac:dyDescent="0.25">
      <c r="A1724" s="17" t="s">
        <v>6405</v>
      </c>
      <c r="B1724" s="17">
        <v>32014289</v>
      </c>
      <c r="C1724" s="17">
        <v>0</v>
      </c>
      <c r="D1724">
        <f>B1724-C1724</f>
        <v>32014289</v>
      </c>
    </row>
    <row r="1725" spans="1:4" x14ac:dyDescent="0.25">
      <c r="A1725" s="17" t="s">
        <v>3595</v>
      </c>
      <c r="B1725" s="17">
        <v>32003620</v>
      </c>
      <c r="C1725" s="17">
        <v>0</v>
      </c>
      <c r="D1725">
        <f>B1725-C1725</f>
        <v>32003620</v>
      </c>
    </row>
    <row r="1726" spans="1:4" x14ac:dyDescent="0.25">
      <c r="A1726" s="17" t="s">
        <v>4679</v>
      </c>
      <c r="B1726" s="17">
        <v>32000000</v>
      </c>
      <c r="C1726" s="17">
        <v>0</v>
      </c>
      <c r="D1726">
        <f>B1726-C1726</f>
        <v>32000000</v>
      </c>
    </row>
    <row r="1727" spans="1:4" x14ac:dyDescent="0.25">
      <c r="A1727" s="17" t="s">
        <v>6490</v>
      </c>
      <c r="B1727" s="17">
        <v>32000000</v>
      </c>
      <c r="C1727" s="17">
        <v>0</v>
      </c>
      <c r="D1727">
        <f>B1727-C1727</f>
        <v>32000000</v>
      </c>
    </row>
    <row r="1728" spans="1:4" x14ac:dyDescent="0.25">
      <c r="A1728" s="17" t="s">
        <v>701</v>
      </c>
      <c r="B1728" s="17">
        <v>176997107</v>
      </c>
      <c r="C1728" s="17">
        <v>145000000</v>
      </c>
      <c r="D1728">
        <f>B1728-C1728</f>
        <v>31997107</v>
      </c>
    </row>
    <row r="1729" spans="1:4" x14ac:dyDescent="0.25">
      <c r="A1729" s="17" t="s">
        <v>8211</v>
      </c>
      <c r="B1729" s="17">
        <v>31990064</v>
      </c>
      <c r="C1729" s="17">
        <v>0</v>
      </c>
      <c r="D1729">
        <f>B1729-C1729</f>
        <v>31990064</v>
      </c>
    </row>
    <row r="1730" spans="1:4" x14ac:dyDescent="0.25">
      <c r="A1730" s="17" t="s">
        <v>9501</v>
      </c>
      <c r="B1730" s="17">
        <v>31973840</v>
      </c>
      <c r="C1730" s="17">
        <v>0</v>
      </c>
      <c r="D1730">
        <f>B1730-C1730</f>
        <v>31973840</v>
      </c>
    </row>
    <row r="1731" spans="1:4" x14ac:dyDescent="0.25">
      <c r="A1731" s="17" t="s">
        <v>10619</v>
      </c>
      <c r="B1731" s="17">
        <v>31968347</v>
      </c>
      <c r="C1731" s="17">
        <v>0</v>
      </c>
      <c r="D1731">
        <f>B1731-C1731</f>
        <v>31968347</v>
      </c>
    </row>
    <row r="1732" spans="1:4" x14ac:dyDescent="0.25">
      <c r="A1732" s="17" t="s">
        <v>9714</v>
      </c>
      <c r="B1732" s="17">
        <v>31899000</v>
      </c>
      <c r="C1732" s="17">
        <v>0</v>
      </c>
      <c r="D1732">
        <f>B1732-C1732</f>
        <v>31899000</v>
      </c>
    </row>
    <row r="1733" spans="1:4" x14ac:dyDescent="0.25">
      <c r="A1733" s="17" t="s">
        <v>3287</v>
      </c>
      <c r="B1733" s="17">
        <v>31874869</v>
      </c>
      <c r="C1733" s="17">
        <v>0</v>
      </c>
      <c r="D1733">
        <f>B1733-C1733</f>
        <v>31874869</v>
      </c>
    </row>
    <row r="1734" spans="1:4" x14ac:dyDescent="0.25">
      <c r="A1734" s="17" t="s">
        <v>3287</v>
      </c>
      <c r="B1734" s="17">
        <v>31874869</v>
      </c>
      <c r="C1734" s="17">
        <v>0</v>
      </c>
      <c r="D1734">
        <f>B1734-C1734</f>
        <v>31874869</v>
      </c>
    </row>
    <row r="1735" spans="1:4" x14ac:dyDescent="0.25">
      <c r="A1735" s="17" t="s">
        <v>6410</v>
      </c>
      <c r="B1735" s="17">
        <v>31838002</v>
      </c>
      <c r="C1735" s="17">
        <v>0</v>
      </c>
      <c r="D1735">
        <f>B1735-C1735</f>
        <v>31838002</v>
      </c>
    </row>
    <row r="1736" spans="1:4" x14ac:dyDescent="0.25">
      <c r="A1736" s="17" t="s">
        <v>4028</v>
      </c>
      <c r="B1736" s="17">
        <v>31836745</v>
      </c>
      <c r="C1736" s="17">
        <v>0</v>
      </c>
      <c r="D1736">
        <f>B1736-C1736</f>
        <v>31836745</v>
      </c>
    </row>
    <row r="1737" spans="1:4" x14ac:dyDescent="0.25">
      <c r="A1737" s="17" t="s">
        <v>5437</v>
      </c>
      <c r="B1737" s="17">
        <v>31768374</v>
      </c>
      <c r="C1737" s="17">
        <v>0</v>
      </c>
      <c r="D1737">
        <f>B1737-C1737</f>
        <v>31768374</v>
      </c>
    </row>
    <row r="1738" spans="1:4" x14ac:dyDescent="0.25">
      <c r="A1738" s="17" t="s">
        <v>5053</v>
      </c>
      <c r="B1738" s="17">
        <v>31743332</v>
      </c>
      <c r="C1738" s="17">
        <v>0</v>
      </c>
      <c r="D1738">
        <f>B1738-C1738</f>
        <v>31743332</v>
      </c>
    </row>
    <row r="1739" spans="1:4" x14ac:dyDescent="0.25">
      <c r="A1739" s="17" t="s">
        <v>8173</v>
      </c>
      <c r="B1739" s="17">
        <v>31691811</v>
      </c>
      <c r="C1739" s="17">
        <v>0</v>
      </c>
      <c r="D1739">
        <f>B1739-C1739</f>
        <v>31691811</v>
      </c>
    </row>
    <row r="1740" spans="1:4" x14ac:dyDescent="0.25">
      <c r="A1740" s="17" t="s">
        <v>2693</v>
      </c>
      <c r="B1740" s="17">
        <v>31670931</v>
      </c>
      <c r="C1740" s="17">
        <v>0</v>
      </c>
      <c r="D1740">
        <f>B1740-C1740</f>
        <v>31670931</v>
      </c>
    </row>
    <row r="1741" spans="1:4" x14ac:dyDescent="0.25">
      <c r="A1741" s="17" t="s">
        <v>5727</v>
      </c>
      <c r="B1741" s="17">
        <v>31655091</v>
      </c>
      <c r="C1741" s="17">
        <v>0</v>
      </c>
      <c r="D1741">
        <f>B1741-C1741</f>
        <v>31655091</v>
      </c>
    </row>
    <row r="1742" spans="1:4" x14ac:dyDescent="0.25">
      <c r="A1742" s="17" t="s">
        <v>9675</v>
      </c>
      <c r="B1742" s="17">
        <v>31607598</v>
      </c>
      <c r="C1742" s="17">
        <v>0</v>
      </c>
      <c r="D1742">
        <f>B1742-C1742</f>
        <v>31607598</v>
      </c>
    </row>
    <row r="1743" spans="1:4" x14ac:dyDescent="0.25">
      <c r="A1743" s="17" t="s">
        <v>5347</v>
      </c>
      <c r="B1743" s="17">
        <v>31600000</v>
      </c>
      <c r="C1743" s="17">
        <v>0</v>
      </c>
      <c r="D1743">
        <f>B1743-C1743</f>
        <v>31600000</v>
      </c>
    </row>
    <row r="1744" spans="1:4" x14ac:dyDescent="0.25">
      <c r="A1744" s="17" t="s">
        <v>3559</v>
      </c>
      <c r="B1744" s="17">
        <v>31598308</v>
      </c>
      <c r="C1744" s="17">
        <v>0</v>
      </c>
      <c r="D1744">
        <f>B1744-C1744</f>
        <v>31598308</v>
      </c>
    </row>
    <row r="1745" spans="1:4" x14ac:dyDescent="0.25">
      <c r="A1745" s="17" t="s">
        <v>3559</v>
      </c>
      <c r="B1745" s="17">
        <v>31598308</v>
      </c>
      <c r="C1745" s="17">
        <v>0</v>
      </c>
      <c r="D1745">
        <f>B1745-C1745</f>
        <v>31598308</v>
      </c>
    </row>
    <row r="1746" spans="1:4" x14ac:dyDescent="0.25">
      <c r="A1746" s="17" t="s">
        <v>8171</v>
      </c>
      <c r="B1746" s="17">
        <v>31597131</v>
      </c>
      <c r="C1746" s="17">
        <v>0</v>
      </c>
      <c r="D1746">
        <f>B1746-C1746</f>
        <v>31597131</v>
      </c>
    </row>
    <row r="1747" spans="1:4" x14ac:dyDescent="0.25">
      <c r="A1747" s="17" t="s">
        <v>7484</v>
      </c>
      <c r="B1747" s="17">
        <v>31585300</v>
      </c>
      <c r="C1747" s="17">
        <v>0</v>
      </c>
      <c r="D1747">
        <f>B1747-C1747</f>
        <v>31585300</v>
      </c>
    </row>
    <row r="1748" spans="1:4" x14ac:dyDescent="0.25">
      <c r="A1748" s="17" t="s">
        <v>6456</v>
      </c>
      <c r="B1748" s="17">
        <v>31584722</v>
      </c>
      <c r="C1748" s="17">
        <v>0</v>
      </c>
      <c r="D1748">
        <f>B1748-C1748</f>
        <v>31584722</v>
      </c>
    </row>
    <row r="1749" spans="1:4" x14ac:dyDescent="0.25">
      <c r="A1749" s="17" t="s">
        <v>3398</v>
      </c>
      <c r="B1749" s="17">
        <v>31569268</v>
      </c>
      <c r="C1749" s="17">
        <v>0</v>
      </c>
      <c r="D1749">
        <f>B1749-C1749</f>
        <v>31569268</v>
      </c>
    </row>
    <row r="1750" spans="1:4" x14ac:dyDescent="0.25">
      <c r="A1750" s="17" t="s">
        <v>12431</v>
      </c>
      <c r="B1750" s="17">
        <v>31537320</v>
      </c>
      <c r="C1750" s="17">
        <v>0</v>
      </c>
      <c r="D1750">
        <f>B1750-C1750</f>
        <v>31537320</v>
      </c>
    </row>
    <row r="1751" spans="1:4" x14ac:dyDescent="0.25">
      <c r="A1751" s="17" t="s">
        <v>5721</v>
      </c>
      <c r="B1751" s="17">
        <v>31526393</v>
      </c>
      <c r="C1751" s="17">
        <v>0</v>
      </c>
      <c r="D1751">
        <f>B1751-C1751</f>
        <v>31526393</v>
      </c>
    </row>
    <row r="1752" spans="1:4" x14ac:dyDescent="0.25">
      <c r="A1752" s="17" t="s">
        <v>9504</v>
      </c>
      <c r="B1752" s="17">
        <v>31501218</v>
      </c>
      <c r="C1752" s="17">
        <v>0</v>
      </c>
      <c r="D1752">
        <f>B1752-C1752</f>
        <v>31501218</v>
      </c>
    </row>
    <row r="1753" spans="1:4" x14ac:dyDescent="0.25">
      <c r="A1753" s="17" t="s">
        <v>1593</v>
      </c>
      <c r="B1753" s="17">
        <v>31494270</v>
      </c>
      <c r="C1753" s="17">
        <v>0</v>
      </c>
      <c r="D1753">
        <f>B1753-C1753</f>
        <v>31494270</v>
      </c>
    </row>
    <row r="1754" spans="1:4" x14ac:dyDescent="0.25">
      <c r="A1754" s="17" t="s">
        <v>4800</v>
      </c>
      <c r="B1754" s="17">
        <v>31493782</v>
      </c>
      <c r="C1754" s="17">
        <v>0</v>
      </c>
      <c r="D1754">
        <f>B1754-C1754</f>
        <v>31493782</v>
      </c>
    </row>
    <row r="1755" spans="1:4" x14ac:dyDescent="0.25">
      <c r="A1755" s="17" t="s">
        <v>8608</v>
      </c>
      <c r="B1755" s="17">
        <v>31487293</v>
      </c>
      <c r="C1755" s="17">
        <v>0</v>
      </c>
      <c r="D1755">
        <f>B1755-C1755</f>
        <v>31487293</v>
      </c>
    </row>
    <row r="1756" spans="1:4" x14ac:dyDescent="0.25">
      <c r="A1756" s="17" t="s">
        <v>6923</v>
      </c>
      <c r="B1756" s="17">
        <v>31471430</v>
      </c>
      <c r="C1756" s="17">
        <v>0</v>
      </c>
      <c r="D1756">
        <f>B1756-C1756</f>
        <v>31471430</v>
      </c>
    </row>
    <row r="1757" spans="1:4" x14ac:dyDescent="0.25">
      <c r="A1757" s="17" t="s">
        <v>5988</v>
      </c>
      <c r="B1757" s="17">
        <v>31452765</v>
      </c>
      <c r="C1757" s="17">
        <v>0</v>
      </c>
      <c r="D1757">
        <f>B1757-C1757</f>
        <v>31452765</v>
      </c>
    </row>
    <row r="1758" spans="1:4" x14ac:dyDescent="0.25">
      <c r="A1758" s="17" t="s">
        <v>8175</v>
      </c>
      <c r="B1758" s="17">
        <v>31397498</v>
      </c>
      <c r="C1758" s="17">
        <v>0</v>
      </c>
      <c r="D1758">
        <f>B1758-C1758</f>
        <v>31397498</v>
      </c>
    </row>
    <row r="1759" spans="1:4" x14ac:dyDescent="0.25">
      <c r="A1759" s="17" t="s">
        <v>10613</v>
      </c>
      <c r="B1759" s="17">
        <v>31252964</v>
      </c>
      <c r="C1759" s="17">
        <v>0</v>
      </c>
      <c r="D1759">
        <f>B1759-C1759</f>
        <v>31252964</v>
      </c>
    </row>
    <row r="1760" spans="1:4" x14ac:dyDescent="0.25">
      <c r="A1760" s="17" t="s">
        <v>2807</v>
      </c>
      <c r="B1760" s="17">
        <v>31199215</v>
      </c>
      <c r="C1760" s="17">
        <v>0</v>
      </c>
      <c r="D1760">
        <f>B1760-C1760</f>
        <v>31199215</v>
      </c>
    </row>
    <row r="1761" spans="1:4" x14ac:dyDescent="0.25">
      <c r="A1761" s="17" t="s">
        <v>8177</v>
      </c>
      <c r="B1761" s="17">
        <v>31179516</v>
      </c>
      <c r="C1761" s="17">
        <v>0</v>
      </c>
      <c r="D1761">
        <f>B1761-C1761</f>
        <v>31179516</v>
      </c>
    </row>
    <row r="1762" spans="1:4" x14ac:dyDescent="0.25">
      <c r="A1762" s="17" t="s">
        <v>2741</v>
      </c>
      <c r="B1762" s="17">
        <v>31165421</v>
      </c>
      <c r="C1762" s="17">
        <v>0</v>
      </c>
      <c r="D1762">
        <f>B1762-C1762</f>
        <v>31165421</v>
      </c>
    </row>
    <row r="1763" spans="1:4" x14ac:dyDescent="0.25">
      <c r="A1763" s="17" t="s">
        <v>8178</v>
      </c>
      <c r="B1763" s="17">
        <v>31155435</v>
      </c>
      <c r="C1763" s="17">
        <v>0</v>
      </c>
      <c r="D1763">
        <f>B1763-C1763</f>
        <v>31155435</v>
      </c>
    </row>
    <row r="1764" spans="1:4" x14ac:dyDescent="0.25">
      <c r="A1764" s="17" t="s">
        <v>6429</v>
      </c>
      <c r="B1764" s="17">
        <v>31146570</v>
      </c>
      <c r="C1764" s="17">
        <v>0</v>
      </c>
      <c r="D1764">
        <f>B1764-C1764</f>
        <v>31146570</v>
      </c>
    </row>
    <row r="1765" spans="1:4" x14ac:dyDescent="0.25">
      <c r="A1765" s="17" t="s">
        <v>3721</v>
      </c>
      <c r="B1765" s="17">
        <v>31136950</v>
      </c>
      <c r="C1765" s="17">
        <v>0</v>
      </c>
      <c r="D1765">
        <f>B1765-C1765</f>
        <v>31136950</v>
      </c>
    </row>
    <row r="1766" spans="1:4" x14ac:dyDescent="0.25">
      <c r="A1766" s="17" t="s">
        <v>1597</v>
      </c>
      <c r="B1766" s="17">
        <v>31111260</v>
      </c>
      <c r="C1766" s="17">
        <v>0</v>
      </c>
      <c r="D1766">
        <f>B1766-C1766</f>
        <v>31111260</v>
      </c>
    </row>
    <row r="1767" spans="1:4" x14ac:dyDescent="0.25">
      <c r="A1767" s="17" t="s">
        <v>2417</v>
      </c>
      <c r="B1767" s="17">
        <v>31054924</v>
      </c>
      <c r="C1767" s="17">
        <v>0</v>
      </c>
      <c r="D1767">
        <f>B1767-C1767</f>
        <v>31054924</v>
      </c>
    </row>
    <row r="1768" spans="1:4" x14ac:dyDescent="0.25">
      <c r="A1768" s="17" t="s">
        <v>2963</v>
      </c>
      <c r="B1768" s="17">
        <v>31051126</v>
      </c>
      <c r="C1768" s="17">
        <v>0</v>
      </c>
      <c r="D1768">
        <f>B1768-C1768</f>
        <v>31051126</v>
      </c>
    </row>
    <row r="1769" spans="1:4" x14ac:dyDescent="0.25">
      <c r="A1769" s="17" t="s">
        <v>585</v>
      </c>
      <c r="B1769" s="17">
        <v>181015141</v>
      </c>
      <c r="C1769" s="17">
        <v>150000000</v>
      </c>
      <c r="D1769">
        <f>B1769-C1769</f>
        <v>31015141</v>
      </c>
    </row>
    <row r="1770" spans="1:4" x14ac:dyDescent="0.25">
      <c r="A1770" s="17" t="s">
        <v>4032</v>
      </c>
      <c r="B1770" s="17">
        <v>30993544</v>
      </c>
      <c r="C1770" s="17">
        <v>0</v>
      </c>
      <c r="D1770">
        <f>B1770-C1770</f>
        <v>30993544</v>
      </c>
    </row>
    <row r="1771" spans="1:4" x14ac:dyDescent="0.25">
      <c r="A1771" s="17" t="s">
        <v>4035</v>
      </c>
      <c r="B1771" s="17">
        <v>30981850</v>
      </c>
      <c r="C1771" s="17">
        <v>0</v>
      </c>
      <c r="D1771">
        <f>B1771-C1771</f>
        <v>30981850</v>
      </c>
    </row>
    <row r="1772" spans="1:4" x14ac:dyDescent="0.25">
      <c r="A1772" s="17" t="s">
        <v>5432</v>
      </c>
      <c r="B1772" s="17">
        <v>30920167</v>
      </c>
      <c r="C1772" s="17">
        <v>0</v>
      </c>
      <c r="D1772">
        <f>B1772-C1772</f>
        <v>30920167</v>
      </c>
    </row>
    <row r="1773" spans="1:4" x14ac:dyDescent="0.25">
      <c r="A1773" s="17" t="s">
        <v>8995</v>
      </c>
      <c r="B1773" s="17">
        <v>30859000</v>
      </c>
      <c r="C1773" s="17">
        <v>0</v>
      </c>
      <c r="D1773">
        <f>B1773-C1773</f>
        <v>30859000</v>
      </c>
    </row>
    <row r="1774" spans="1:4" x14ac:dyDescent="0.25">
      <c r="A1774" s="17" t="s">
        <v>8995</v>
      </c>
      <c r="B1774" s="17">
        <v>30859000</v>
      </c>
      <c r="C1774" s="17">
        <v>0</v>
      </c>
      <c r="D1774">
        <f>B1774-C1774</f>
        <v>30859000</v>
      </c>
    </row>
    <row r="1775" spans="1:4" x14ac:dyDescent="0.25">
      <c r="A1775" s="17" t="s">
        <v>7488</v>
      </c>
      <c r="B1775" s="17">
        <v>30857814</v>
      </c>
      <c r="C1775" s="17">
        <v>0</v>
      </c>
      <c r="D1775">
        <f>B1775-C1775</f>
        <v>30857814</v>
      </c>
    </row>
    <row r="1776" spans="1:4" x14ac:dyDescent="0.25">
      <c r="A1776" s="17" t="s">
        <v>2695</v>
      </c>
      <c r="B1776" s="17">
        <v>30695227</v>
      </c>
      <c r="C1776" s="17">
        <v>0</v>
      </c>
      <c r="D1776">
        <f>B1776-C1776</f>
        <v>30695227</v>
      </c>
    </row>
    <row r="1777" spans="1:4" x14ac:dyDescent="0.25">
      <c r="A1777" s="17" t="s">
        <v>4519</v>
      </c>
      <c r="B1777" s="17">
        <v>30691439</v>
      </c>
      <c r="C1777" s="17">
        <v>0</v>
      </c>
      <c r="D1777">
        <f>B1777-C1777</f>
        <v>30691439</v>
      </c>
    </row>
    <row r="1778" spans="1:4" x14ac:dyDescent="0.25">
      <c r="A1778" s="17" t="s">
        <v>5349</v>
      </c>
      <c r="B1778" s="17">
        <v>30688364</v>
      </c>
      <c r="C1778" s="17">
        <v>0</v>
      </c>
      <c r="D1778">
        <f>B1778-C1778</f>
        <v>30688364</v>
      </c>
    </row>
    <row r="1779" spans="1:4" x14ac:dyDescent="0.25">
      <c r="A1779" s="17" t="s">
        <v>4523</v>
      </c>
      <c r="B1779" s="17">
        <v>30669413</v>
      </c>
      <c r="C1779" s="17">
        <v>0</v>
      </c>
      <c r="D1779">
        <f>B1779-C1779</f>
        <v>30669413</v>
      </c>
    </row>
    <row r="1780" spans="1:4" x14ac:dyDescent="0.25">
      <c r="A1780" s="17" t="s">
        <v>6148</v>
      </c>
      <c r="B1780" s="17">
        <v>30659817</v>
      </c>
      <c r="C1780" s="17">
        <v>0</v>
      </c>
      <c r="D1780">
        <f>B1780-C1780</f>
        <v>30659817</v>
      </c>
    </row>
    <row r="1781" spans="1:4" x14ac:dyDescent="0.25">
      <c r="A1781" s="17" t="s">
        <v>8609</v>
      </c>
      <c r="B1781" s="17">
        <v>30651422</v>
      </c>
      <c r="C1781" s="17">
        <v>0</v>
      </c>
      <c r="D1781">
        <f>B1781-C1781</f>
        <v>30651422</v>
      </c>
    </row>
    <row r="1782" spans="1:4" x14ac:dyDescent="0.25">
      <c r="A1782" s="17" t="s">
        <v>7799</v>
      </c>
      <c r="B1782" s="17">
        <v>30628981</v>
      </c>
      <c r="C1782" s="17">
        <v>0</v>
      </c>
      <c r="D1782">
        <f>B1782-C1782</f>
        <v>30628981</v>
      </c>
    </row>
    <row r="1783" spans="1:4" x14ac:dyDescent="0.25">
      <c r="A1783" s="17" t="s">
        <v>5748</v>
      </c>
      <c r="B1783" s="17">
        <v>30538669</v>
      </c>
      <c r="C1783" s="17">
        <v>0</v>
      </c>
      <c r="D1783">
        <f>B1783-C1783</f>
        <v>30538669</v>
      </c>
    </row>
    <row r="1784" spans="1:4" x14ac:dyDescent="0.25">
      <c r="A1784" s="17" t="s">
        <v>5078</v>
      </c>
      <c r="B1784" s="17">
        <v>30523568</v>
      </c>
      <c r="C1784" s="17">
        <v>0</v>
      </c>
      <c r="D1784">
        <f>B1784-C1784</f>
        <v>30523568</v>
      </c>
    </row>
    <row r="1785" spans="1:4" x14ac:dyDescent="0.25">
      <c r="A1785" s="17" t="s">
        <v>5072</v>
      </c>
      <c r="B1785" s="17">
        <v>30513940</v>
      </c>
      <c r="C1785" s="17">
        <v>0</v>
      </c>
      <c r="D1785">
        <f>B1785-C1785</f>
        <v>30513940</v>
      </c>
    </row>
    <row r="1786" spans="1:4" x14ac:dyDescent="0.25">
      <c r="A1786" s="17" t="s">
        <v>13042</v>
      </c>
      <c r="B1786" s="17">
        <v>30500882</v>
      </c>
      <c r="C1786" s="17">
        <v>0</v>
      </c>
      <c r="D1786">
        <f>B1786-C1786</f>
        <v>30500882</v>
      </c>
    </row>
    <row r="1787" spans="1:4" x14ac:dyDescent="0.25">
      <c r="A1787" s="17" t="s">
        <v>4229</v>
      </c>
      <c r="B1787" s="17">
        <v>30400000</v>
      </c>
      <c r="C1787" s="17">
        <v>0</v>
      </c>
      <c r="D1787">
        <f>B1787-C1787</f>
        <v>30400000</v>
      </c>
    </row>
    <row r="1788" spans="1:4" x14ac:dyDescent="0.25">
      <c r="A1788" s="17" t="s">
        <v>8155</v>
      </c>
      <c r="B1788" s="17">
        <v>30400000</v>
      </c>
      <c r="C1788" s="17">
        <v>0</v>
      </c>
      <c r="D1788">
        <f>B1788-C1788</f>
        <v>30400000</v>
      </c>
    </row>
    <row r="1789" spans="1:4" x14ac:dyDescent="0.25">
      <c r="A1789" s="17" t="s">
        <v>7137</v>
      </c>
      <c r="B1789" s="17">
        <v>30324946</v>
      </c>
      <c r="C1789" s="17">
        <v>0</v>
      </c>
      <c r="D1789">
        <f>B1789-C1789</f>
        <v>30324946</v>
      </c>
    </row>
    <row r="1790" spans="1:4" x14ac:dyDescent="0.25">
      <c r="A1790" s="17" t="s">
        <v>4522</v>
      </c>
      <c r="B1790" s="17">
        <v>30307804</v>
      </c>
      <c r="C1790" s="17">
        <v>0</v>
      </c>
      <c r="D1790">
        <f>B1790-C1790</f>
        <v>30307804</v>
      </c>
    </row>
    <row r="1791" spans="1:4" x14ac:dyDescent="0.25">
      <c r="A1791" s="17" t="s">
        <v>8611</v>
      </c>
      <c r="B1791" s="17">
        <v>30306281</v>
      </c>
      <c r="C1791" s="17">
        <v>0</v>
      </c>
      <c r="D1791">
        <f>B1791-C1791</f>
        <v>30306281</v>
      </c>
    </row>
    <row r="1792" spans="1:4" x14ac:dyDescent="0.25">
      <c r="A1792" s="17" t="s">
        <v>3290</v>
      </c>
      <c r="B1792" s="17">
        <v>30306268</v>
      </c>
      <c r="C1792" s="17">
        <v>0</v>
      </c>
      <c r="D1792">
        <f>B1792-C1792</f>
        <v>30306268</v>
      </c>
    </row>
    <row r="1793" spans="1:4" x14ac:dyDescent="0.25">
      <c r="A1793" s="17" t="s">
        <v>7487</v>
      </c>
      <c r="B1793" s="17">
        <v>30259652</v>
      </c>
      <c r="C1793" s="17">
        <v>0</v>
      </c>
      <c r="D1793">
        <f>B1793-C1793</f>
        <v>30259652</v>
      </c>
    </row>
    <row r="1794" spans="1:4" x14ac:dyDescent="0.25">
      <c r="A1794" s="17" t="s">
        <v>7490</v>
      </c>
      <c r="B1794" s="17">
        <v>30226144</v>
      </c>
      <c r="C1794" s="17">
        <v>0</v>
      </c>
      <c r="D1794">
        <f>B1794-C1794</f>
        <v>30226144</v>
      </c>
    </row>
    <row r="1795" spans="1:4" x14ac:dyDescent="0.25">
      <c r="A1795" s="17" t="s">
        <v>6926</v>
      </c>
      <c r="B1795" s="17">
        <v>30222640</v>
      </c>
      <c r="C1795" s="17">
        <v>0</v>
      </c>
      <c r="D1795">
        <f>B1795-C1795</f>
        <v>30222640</v>
      </c>
    </row>
    <row r="1796" spans="1:4" x14ac:dyDescent="0.25">
      <c r="A1796" s="17" t="s">
        <v>938</v>
      </c>
      <c r="B1796" s="17">
        <v>30212620</v>
      </c>
      <c r="C1796" s="17">
        <v>0</v>
      </c>
      <c r="D1796">
        <f>B1796-C1796</f>
        <v>30212620</v>
      </c>
    </row>
    <row r="1797" spans="1:4" x14ac:dyDescent="0.25">
      <c r="A1797" s="17" t="s">
        <v>4037</v>
      </c>
      <c r="B1797" s="17">
        <v>30199105</v>
      </c>
      <c r="C1797" s="17">
        <v>0</v>
      </c>
      <c r="D1797">
        <f>B1797-C1797</f>
        <v>30199105</v>
      </c>
    </row>
    <row r="1798" spans="1:4" x14ac:dyDescent="0.25">
      <c r="A1798" s="17" t="s">
        <v>2183</v>
      </c>
      <c r="B1798" s="17">
        <v>30157016</v>
      </c>
      <c r="C1798" s="17">
        <v>0</v>
      </c>
      <c r="D1798">
        <f>B1798-C1798</f>
        <v>30157016</v>
      </c>
    </row>
    <row r="1799" spans="1:4" x14ac:dyDescent="0.25">
      <c r="A1799" s="17" t="s">
        <v>7502</v>
      </c>
      <c r="B1799" s="17">
        <v>30127963</v>
      </c>
      <c r="C1799" s="17">
        <v>0</v>
      </c>
      <c r="D1799">
        <f>B1799-C1799</f>
        <v>30127963</v>
      </c>
    </row>
    <row r="1800" spans="1:4" x14ac:dyDescent="0.25">
      <c r="A1800" s="17" t="s">
        <v>4379</v>
      </c>
      <c r="B1800" s="17">
        <v>30105968</v>
      </c>
      <c r="C1800" s="17">
        <v>0</v>
      </c>
      <c r="D1800">
        <f>B1800-C1800</f>
        <v>30105968</v>
      </c>
    </row>
    <row r="1801" spans="1:4" x14ac:dyDescent="0.25">
      <c r="A1801" s="17" t="s">
        <v>7282</v>
      </c>
      <c r="B1801" s="17">
        <v>30102717</v>
      </c>
      <c r="C1801" s="17">
        <v>0</v>
      </c>
      <c r="D1801">
        <f>B1801-C1801</f>
        <v>30102717</v>
      </c>
    </row>
    <row r="1802" spans="1:4" x14ac:dyDescent="0.25">
      <c r="A1802" s="17" t="s">
        <v>8359</v>
      </c>
      <c r="B1802" s="17">
        <v>30093107</v>
      </c>
      <c r="C1802" s="17">
        <v>0</v>
      </c>
      <c r="D1802">
        <f>B1802-C1802</f>
        <v>30093107</v>
      </c>
    </row>
    <row r="1803" spans="1:4" x14ac:dyDescent="0.25">
      <c r="A1803" s="17" t="s">
        <v>8359</v>
      </c>
      <c r="B1803" s="17">
        <v>30093107</v>
      </c>
      <c r="C1803" s="17">
        <v>0</v>
      </c>
      <c r="D1803">
        <f>B1803-C1803</f>
        <v>30093107</v>
      </c>
    </row>
    <row r="1804" spans="1:4" x14ac:dyDescent="0.25">
      <c r="A1804" s="17" t="s">
        <v>6418</v>
      </c>
      <c r="B1804" s="17">
        <v>30079316</v>
      </c>
      <c r="C1804" s="17">
        <v>0</v>
      </c>
      <c r="D1804">
        <f>B1804-C1804</f>
        <v>30079316</v>
      </c>
    </row>
    <row r="1805" spans="1:4" x14ac:dyDescent="0.25">
      <c r="A1805" s="17" t="s">
        <v>2718</v>
      </c>
      <c r="B1805" s="17">
        <v>30063805</v>
      </c>
      <c r="C1805" s="17">
        <v>0</v>
      </c>
      <c r="D1805">
        <f>B1805-C1805</f>
        <v>30063805</v>
      </c>
    </row>
    <row r="1806" spans="1:4" x14ac:dyDescent="0.25">
      <c r="A1806" s="17" t="s">
        <v>6161</v>
      </c>
      <c r="B1806" s="17">
        <v>30059386</v>
      </c>
      <c r="C1806" s="17">
        <v>0</v>
      </c>
      <c r="D1806">
        <f>B1806-C1806</f>
        <v>30059386</v>
      </c>
    </row>
    <row r="1807" spans="1:4" x14ac:dyDescent="0.25">
      <c r="A1807" s="17" t="s">
        <v>8615</v>
      </c>
      <c r="B1807" s="17">
        <v>30050028</v>
      </c>
      <c r="C1807" s="17">
        <v>0</v>
      </c>
      <c r="D1807">
        <f>B1807-C1807</f>
        <v>30050028</v>
      </c>
    </row>
    <row r="1808" spans="1:4" x14ac:dyDescent="0.25">
      <c r="A1808" s="17" t="s">
        <v>6437</v>
      </c>
      <c r="B1808" s="17">
        <v>30028592</v>
      </c>
      <c r="C1808" s="17">
        <v>0</v>
      </c>
      <c r="D1808">
        <f>B1808-C1808</f>
        <v>30028592</v>
      </c>
    </row>
    <row r="1809" spans="1:4" x14ac:dyDescent="0.25">
      <c r="A1809" s="17" t="s">
        <v>2016</v>
      </c>
      <c r="B1809" s="17">
        <v>30013346</v>
      </c>
      <c r="C1809" s="17">
        <v>0</v>
      </c>
      <c r="D1809">
        <f>B1809-C1809</f>
        <v>30013346</v>
      </c>
    </row>
    <row r="1810" spans="1:4" x14ac:dyDescent="0.25">
      <c r="A1810" s="17" t="s">
        <v>5729</v>
      </c>
      <c r="B1810" s="17">
        <v>30012990</v>
      </c>
      <c r="C1810" s="17">
        <v>0</v>
      </c>
      <c r="D1810">
        <f>B1810-C1810</f>
        <v>30012990</v>
      </c>
    </row>
    <row r="1811" spans="1:4" x14ac:dyDescent="0.25">
      <c r="A1811" s="17" t="s">
        <v>11042</v>
      </c>
      <c r="B1811" s="17">
        <v>30000000</v>
      </c>
      <c r="C1811" s="17">
        <v>0</v>
      </c>
      <c r="D1811">
        <f>B1811-C1811</f>
        <v>30000000</v>
      </c>
    </row>
    <row r="1812" spans="1:4" x14ac:dyDescent="0.25">
      <c r="A1812" s="17" t="s">
        <v>6167</v>
      </c>
      <c r="B1812" s="17">
        <v>29997095</v>
      </c>
      <c r="C1812" s="17">
        <v>0</v>
      </c>
      <c r="D1812">
        <f>B1812-C1812</f>
        <v>29997095</v>
      </c>
    </row>
    <row r="1813" spans="1:4" x14ac:dyDescent="0.25">
      <c r="A1813" s="17" t="s">
        <v>550</v>
      </c>
      <c r="B1813" s="17">
        <v>179982968</v>
      </c>
      <c r="C1813" s="17">
        <v>150000000</v>
      </c>
      <c r="D1813">
        <f>B1813-C1813</f>
        <v>29982968</v>
      </c>
    </row>
    <row r="1814" spans="1:4" x14ac:dyDescent="0.25">
      <c r="A1814" s="17" t="s">
        <v>6453</v>
      </c>
      <c r="B1814" s="17">
        <v>29975979</v>
      </c>
      <c r="C1814" s="17">
        <v>0</v>
      </c>
      <c r="D1814">
        <f>B1814-C1814</f>
        <v>29975979</v>
      </c>
    </row>
    <row r="1815" spans="1:4" x14ac:dyDescent="0.25">
      <c r="A1815" s="17" t="s">
        <v>7800</v>
      </c>
      <c r="B1815" s="17">
        <v>29959436</v>
      </c>
      <c r="C1815" s="17">
        <v>0</v>
      </c>
      <c r="D1815">
        <f>B1815-C1815</f>
        <v>29959436</v>
      </c>
    </row>
    <row r="1816" spans="1:4" x14ac:dyDescent="0.25">
      <c r="A1816" s="17" t="s">
        <v>558</v>
      </c>
      <c r="B1816" s="17">
        <v>179883016</v>
      </c>
      <c r="C1816" s="17">
        <v>150000000</v>
      </c>
      <c r="D1816">
        <f>B1816-C1816</f>
        <v>29883016</v>
      </c>
    </row>
    <row r="1817" spans="1:4" x14ac:dyDescent="0.25">
      <c r="A1817" s="17" t="s">
        <v>4219</v>
      </c>
      <c r="B1817" s="17">
        <v>29802761</v>
      </c>
      <c r="C1817" s="17">
        <v>0</v>
      </c>
      <c r="D1817">
        <f>B1817-C1817</f>
        <v>29802761</v>
      </c>
    </row>
    <row r="1818" spans="1:4" x14ac:dyDescent="0.25">
      <c r="A1818" s="17" t="s">
        <v>3457</v>
      </c>
      <c r="B1818" s="17">
        <v>29781453</v>
      </c>
      <c r="C1818" s="17">
        <v>0</v>
      </c>
      <c r="D1818">
        <f>B1818-C1818</f>
        <v>29781453</v>
      </c>
    </row>
    <row r="1819" spans="1:4" x14ac:dyDescent="0.25">
      <c r="A1819" s="17" t="s">
        <v>6423</v>
      </c>
      <c r="B1819" s="17">
        <v>29753944</v>
      </c>
      <c r="C1819" s="17">
        <v>0</v>
      </c>
      <c r="D1819">
        <f>B1819-C1819</f>
        <v>29753944</v>
      </c>
    </row>
    <row r="1820" spans="1:4" x14ac:dyDescent="0.25">
      <c r="A1820" s="17" t="s">
        <v>2268</v>
      </c>
      <c r="B1820" s="17">
        <v>29655590</v>
      </c>
      <c r="C1820" s="17">
        <v>0</v>
      </c>
      <c r="D1820">
        <f>B1820-C1820</f>
        <v>29655590</v>
      </c>
    </row>
    <row r="1821" spans="1:4" x14ac:dyDescent="0.25">
      <c r="A1821" s="17" t="s">
        <v>2812</v>
      </c>
      <c r="B1821" s="17">
        <v>29580087</v>
      </c>
      <c r="C1821" s="17">
        <v>0</v>
      </c>
      <c r="D1821">
        <f>B1821-C1821</f>
        <v>29580087</v>
      </c>
    </row>
    <row r="1822" spans="1:4" x14ac:dyDescent="0.25">
      <c r="A1822" s="17" t="s">
        <v>8614</v>
      </c>
      <c r="B1822" s="17">
        <v>29500000</v>
      </c>
      <c r="C1822" s="17">
        <v>0</v>
      </c>
      <c r="D1822">
        <f>B1822-C1822</f>
        <v>29500000</v>
      </c>
    </row>
    <row r="1823" spans="1:4" x14ac:dyDescent="0.25">
      <c r="A1823" s="17" t="s">
        <v>8616</v>
      </c>
      <c r="B1823" s="17">
        <v>29392418</v>
      </c>
      <c r="C1823" s="17">
        <v>0</v>
      </c>
      <c r="D1823">
        <f>B1823-C1823</f>
        <v>29392418</v>
      </c>
    </row>
    <row r="1824" spans="1:4" x14ac:dyDescent="0.25">
      <c r="A1824" s="17" t="s">
        <v>4044</v>
      </c>
      <c r="B1824" s="17">
        <v>29374178</v>
      </c>
      <c r="C1824" s="17">
        <v>0</v>
      </c>
      <c r="D1824">
        <f>B1824-C1824</f>
        <v>29374178</v>
      </c>
    </row>
    <row r="1825" spans="1:4" x14ac:dyDescent="0.25">
      <c r="A1825" s="17" t="s">
        <v>7496</v>
      </c>
      <c r="B1825" s="17">
        <v>29302097</v>
      </c>
      <c r="C1825" s="17">
        <v>0</v>
      </c>
      <c r="D1825">
        <f>B1825-C1825</f>
        <v>29302097</v>
      </c>
    </row>
    <row r="1826" spans="1:4" x14ac:dyDescent="0.25">
      <c r="A1826" s="17" t="s">
        <v>5744</v>
      </c>
      <c r="B1826" s="17">
        <v>29247405</v>
      </c>
      <c r="C1826" s="17">
        <v>0</v>
      </c>
      <c r="D1826">
        <f>B1826-C1826</f>
        <v>29247405</v>
      </c>
    </row>
    <row r="1827" spans="1:4" x14ac:dyDescent="0.25">
      <c r="A1827" s="17" t="s">
        <v>9131</v>
      </c>
      <c r="B1827" s="17">
        <v>29200000</v>
      </c>
      <c r="C1827" s="17">
        <v>0</v>
      </c>
      <c r="D1827">
        <f>B1827-C1827</f>
        <v>29200000</v>
      </c>
    </row>
    <row r="1828" spans="1:4" x14ac:dyDescent="0.25">
      <c r="A1828" s="17" t="s">
        <v>2707</v>
      </c>
      <c r="B1828" s="17">
        <v>29136626</v>
      </c>
      <c r="C1828" s="17">
        <v>0</v>
      </c>
      <c r="D1828">
        <f>B1828-C1828</f>
        <v>29136626</v>
      </c>
    </row>
    <row r="1829" spans="1:4" x14ac:dyDescent="0.25">
      <c r="A1829" s="17" t="s">
        <v>3723</v>
      </c>
      <c r="B1829" s="17">
        <v>29113588</v>
      </c>
      <c r="C1829" s="17">
        <v>0</v>
      </c>
      <c r="D1829">
        <f>B1829-C1829</f>
        <v>29113588</v>
      </c>
    </row>
    <row r="1830" spans="1:4" x14ac:dyDescent="0.25">
      <c r="A1830" s="17" t="s">
        <v>7497</v>
      </c>
      <c r="B1830" s="17">
        <v>29106737</v>
      </c>
      <c r="C1830" s="17">
        <v>0</v>
      </c>
      <c r="D1830">
        <f>B1830-C1830</f>
        <v>29106737</v>
      </c>
    </row>
    <row r="1831" spans="1:4" x14ac:dyDescent="0.25">
      <c r="A1831" s="17" t="s">
        <v>4040</v>
      </c>
      <c r="B1831" s="17">
        <v>29077547</v>
      </c>
      <c r="C1831" s="17">
        <v>0</v>
      </c>
      <c r="D1831">
        <f>B1831-C1831</f>
        <v>29077547</v>
      </c>
    </row>
    <row r="1832" spans="1:4" x14ac:dyDescent="0.25">
      <c r="A1832" s="17" t="s">
        <v>6426</v>
      </c>
      <c r="B1832" s="17">
        <v>29062561</v>
      </c>
      <c r="C1832" s="17">
        <v>0</v>
      </c>
      <c r="D1832">
        <f>B1832-C1832</f>
        <v>29062561</v>
      </c>
    </row>
    <row r="1833" spans="1:4" x14ac:dyDescent="0.25">
      <c r="A1833" s="17" t="s">
        <v>4545</v>
      </c>
      <c r="B1833" s="17">
        <v>28995450</v>
      </c>
      <c r="C1833" s="17">
        <v>0</v>
      </c>
      <c r="D1833">
        <f>B1833-C1833</f>
        <v>28995450</v>
      </c>
    </row>
    <row r="1834" spans="1:4" x14ac:dyDescent="0.25">
      <c r="A1834" s="17" t="s">
        <v>7943</v>
      </c>
      <c r="B1834" s="17">
        <v>28972187</v>
      </c>
      <c r="C1834" s="17">
        <v>0</v>
      </c>
      <c r="D1834">
        <f>B1834-C1834</f>
        <v>28972187</v>
      </c>
    </row>
    <row r="1835" spans="1:4" x14ac:dyDescent="0.25">
      <c r="A1835" s="17" t="s">
        <v>2273</v>
      </c>
      <c r="B1835" s="17">
        <v>28965197</v>
      </c>
      <c r="C1835" s="17">
        <v>0</v>
      </c>
      <c r="D1835">
        <f>B1835-C1835</f>
        <v>28965197</v>
      </c>
    </row>
    <row r="1836" spans="1:4" x14ac:dyDescent="0.25">
      <c r="A1836" s="17" t="s">
        <v>4732</v>
      </c>
      <c r="B1836" s="17">
        <v>28927720</v>
      </c>
      <c r="C1836" s="17">
        <v>0</v>
      </c>
      <c r="D1836">
        <f>B1836-C1836</f>
        <v>28927720</v>
      </c>
    </row>
    <row r="1837" spans="1:4" x14ac:dyDescent="0.25">
      <c r="A1837" s="17" t="s">
        <v>6480</v>
      </c>
      <c r="B1837" s="17">
        <v>28876924</v>
      </c>
      <c r="C1837" s="17">
        <v>0</v>
      </c>
      <c r="D1837">
        <f>B1837-C1837</f>
        <v>28876924</v>
      </c>
    </row>
    <row r="1838" spans="1:4" x14ac:dyDescent="0.25">
      <c r="A1838" s="17" t="s">
        <v>8677</v>
      </c>
      <c r="B1838" s="17">
        <v>28873374</v>
      </c>
      <c r="C1838" s="17">
        <v>0</v>
      </c>
      <c r="D1838">
        <f>B1838-C1838</f>
        <v>28873374</v>
      </c>
    </row>
    <row r="1839" spans="1:4" x14ac:dyDescent="0.25">
      <c r="A1839" s="17" t="s">
        <v>5996</v>
      </c>
      <c r="B1839" s="17">
        <v>28871190</v>
      </c>
      <c r="C1839" s="17">
        <v>0</v>
      </c>
      <c r="D1839">
        <f>B1839-C1839</f>
        <v>28871190</v>
      </c>
    </row>
    <row r="1840" spans="1:4" x14ac:dyDescent="0.25">
      <c r="A1840" s="17" t="s">
        <v>3366</v>
      </c>
      <c r="B1840" s="17">
        <v>28837115</v>
      </c>
      <c r="C1840" s="17">
        <v>0</v>
      </c>
      <c r="D1840">
        <f>B1840-C1840</f>
        <v>28837115</v>
      </c>
    </row>
    <row r="1841" spans="1:4" x14ac:dyDescent="0.25">
      <c r="A1841" s="17" t="s">
        <v>5846</v>
      </c>
      <c r="B1841" s="17">
        <v>28831145</v>
      </c>
      <c r="C1841" s="17">
        <v>0</v>
      </c>
      <c r="D1841">
        <f>B1841-C1841</f>
        <v>28831145</v>
      </c>
    </row>
    <row r="1842" spans="1:4" x14ac:dyDescent="0.25">
      <c r="A1842" s="17" t="s">
        <v>1232</v>
      </c>
      <c r="B1842" s="17">
        <v>28772222</v>
      </c>
      <c r="C1842" s="17">
        <v>0</v>
      </c>
      <c r="D1842">
        <f>B1842-C1842</f>
        <v>28772222</v>
      </c>
    </row>
    <row r="1843" spans="1:4" x14ac:dyDescent="0.25">
      <c r="A1843" s="17" t="s">
        <v>1232</v>
      </c>
      <c r="B1843" s="17">
        <v>28772222</v>
      </c>
      <c r="C1843" s="17">
        <v>0</v>
      </c>
      <c r="D1843">
        <f>B1843-C1843</f>
        <v>28772222</v>
      </c>
    </row>
    <row r="1844" spans="1:4" x14ac:dyDescent="0.25">
      <c r="A1844" s="17" t="s">
        <v>5388</v>
      </c>
      <c r="B1844" s="17">
        <v>28751715</v>
      </c>
      <c r="C1844" s="17">
        <v>0</v>
      </c>
      <c r="D1844">
        <f>B1844-C1844</f>
        <v>28751715</v>
      </c>
    </row>
    <row r="1845" spans="1:4" x14ac:dyDescent="0.25">
      <c r="A1845" s="17" t="s">
        <v>9506</v>
      </c>
      <c r="B1845" s="17">
        <v>28747570</v>
      </c>
      <c r="C1845" s="17">
        <v>0</v>
      </c>
      <c r="D1845">
        <f>B1845-C1845</f>
        <v>28747570</v>
      </c>
    </row>
    <row r="1846" spans="1:4" x14ac:dyDescent="0.25">
      <c r="A1846" s="17" t="s">
        <v>7274</v>
      </c>
      <c r="B1846" s="17">
        <v>28734552</v>
      </c>
      <c r="C1846" s="17">
        <v>0</v>
      </c>
      <c r="D1846">
        <f>B1846-C1846</f>
        <v>28734552</v>
      </c>
    </row>
    <row r="1847" spans="1:4" x14ac:dyDescent="0.25">
      <c r="A1847" s="17" t="s">
        <v>4526</v>
      </c>
      <c r="B1847" s="17">
        <v>28687835</v>
      </c>
      <c r="C1847" s="17">
        <v>0</v>
      </c>
      <c r="D1847">
        <f>B1847-C1847</f>
        <v>28687835</v>
      </c>
    </row>
    <row r="1848" spans="1:4" x14ac:dyDescent="0.25">
      <c r="A1848" s="17" t="s">
        <v>5086</v>
      </c>
      <c r="B1848" s="17">
        <v>28644770</v>
      </c>
      <c r="C1848" s="17">
        <v>0</v>
      </c>
      <c r="D1848">
        <f>B1848-C1848</f>
        <v>28644770</v>
      </c>
    </row>
    <row r="1849" spans="1:4" x14ac:dyDescent="0.25">
      <c r="A1849" s="17" t="s">
        <v>7500</v>
      </c>
      <c r="B1849" s="17">
        <v>28637507</v>
      </c>
      <c r="C1849" s="17">
        <v>0</v>
      </c>
      <c r="D1849">
        <f>B1849-C1849</f>
        <v>28637507</v>
      </c>
    </row>
    <row r="1850" spans="1:4" x14ac:dyDescent="0.25">
      <c r="A1850" s="17" t="s">
        <v>8618</v>
      </c>
      <c r="B1850" s="17">
        <v>28563926</v>
      </c>
      <c r="C1850" s="17">
        <v>0</v>
      </c>
      <c r="D1850">
        <f>B1850-C1850</f>
        <v>28563926</v>
      </c>
    </row>
    <row r="1851" spans="1:4" x14ac:dyDescent="0.25">
      <c r="A1851" s="17" t="s">
        <v>5353</v>
      </c>
      <c r="B1851" s="17">
        <v>28563179</v>
      </c>
      <c r="C1851" s="17">
        <v>0</v>
      </c>
      <c r="D1851">
        <f>B1851-C1851</f>
        <v>28563179</v>
      </c>
    </row>
    <row r="1852" spans="1:4" x14ac:dyDescent="0.25">
      <c r="A1852" s="17" t="s">
        <v>4047</v>
      </c>
      <c r="B1852" s="17">
        <v>28535768</v>
      </c>
      <c r="C1852" s="17">
        <v>0</v>
      </c>
      <c r="D1852">
        <f>B1852-C1852</f>
        <v>28535768</v>
      </c>
    </row>
    <row r="1853" spans="1:4" x14ac:dyDescent="0.25">
      <c r="A1853" s="17" t="s">
        <v>5532</v>
      </c>
      <c r="B1853" s="17">
        <v>28501651</v>
      </c>
      <c r="C1853" s="17">
        <v>0</v>
      </c>
      <c r="D1853">
        <f>B1853-C1853</f>
        <v>28501651</v>
      </c>
    </row>
    <row r="1854" spans="1:4" x14ac:dyDescent="0.25">
      <c r="A1854" s="17" t="s">
        <v>5532</v>
      </c>
      <c r="B1854" s="17">
        <v>28501651</v>
      </c>
      <c r="C1854" s="17">
        <v>0</v>
      </c>
      <c r="D1854">
        <f>B1854-C1854</f>
        <v>28501651</v>
      </c>
    </row>
    <row r="1855" spans="1:4" x14ac:dyDescent="0.25">
      <c r="A1855" s="17" t="s">
        <v>7964</v>
      </c>
      <c r="B1855" s="17">
        <v>28501605</v>
      </c>
      <c r="C1855" s="17">
        <v>0</v>
      </c>
      <c r="D1855">
        <f>B1855-C1855</f>
        <v>28501605</v>
      </c>
    </row>
    <row r="1856" spans="1:4" x14ac:dyDescent="0.25">
      <c r="A1856" s="17" t="s">
        <v>8620</v>
      </c>
      <c r="B1856" s="17">
        <v>28435406</v>
      </c>
      <c r="C1856" s="17">
        <v>0</v>
      </c>
      <c r="D1856">
        <f>B1856-C1856</f>
        <v>28435406</v>
      </c>
    </row>
    <row r="1857" spans="1:4" x14ac:dyDescent="0.25">
      <c r="A1857" s="17" t="s">
        <v>2698</v>
      </c>
      <c r="B1857" s="17">
        <v>28424210</v>
      </c>
      <c r="C1857" s="17">
        <v>0</v>
      </c>
      <c r="D1857">
        <f>B1857-C1857</f>
        <v>28424210</v>
      </c>
    </row>
    <row r="1858" spans="1:4" x14ac:dyDescent="0.25">
      <c r="A1858" s="17" t="s">
        <v>8058</v>
      </c>
      <c r="B1858" s="17">
        <v>28399192</v>
      </c>
      <c r="C1858" s="17">
        <v>0</v>
      </c>
      <c r="D1858">
        <f>B1858-C1858</f>
        <v>28399192</v>
      </c>
    </row>
    <row r="1859" spans="1:4" x14ac:dyDescent="0.25">
      <c r="A1859" s="17" t="s">
        <v>5754</v>
      </c>
      <c r="B1859" s="17">
        <v>28341469</v>
      </c>
      <c r="C1859" s="17">
        <v>0</v>
      </c>
      <c r="D1859">
        <f>B1859-C1859</f>
        <v>28341469</v>
      </c>
    </row>
    <row r="1860" spans="1:4" x14ac:dyDescent="0.25">
      <c r="A1860" s="17" t="s">
        <v>2832</v>
      </c>
      <c r="B1860" s="17">
        <v>28328132</v>
      </c>
      <c r="C1860" s="17">
        <v>0</v>
      </c>
      <c r="D1860">
        <f>B1860-C1860</f>
        <v>28328132</v>
      </c>
    </row>
    <row r="1861" spans="1:4" x14ac:dyDescent="0.25">
      <c r="A1861" s="17" t="s">
        <v>5058</v>
      </c>
      <c r="B1861" s="17">
        <v>28165882</v>
      </c>
      <c r="C1861" s="17">
        <v>0</v>
      </c>
      <c r="D1861">
        <f>B1861-C1861</f>
        <v>28165882</v>
      </c>
    </row>
    <row r="1862" spans="1:4" x14ac:dyDescent="0.25">
      <c r="A1862" s="17" t="s">
        <v>3602</v>
      </c>
      <c r="B1862" s="17">
        <v>28133159</v>
      </c>
      <c r="C1862" s="17">
        <v>0</v>
      </c>
      <c r="D1862">
        <f>B1862-C1862</f>
        <v>28133159</v>
      </c>
    </row>
    <row r="1863" spans="1:4" x14ac:dyDescent="0.25">
      <c r="A1863" s="17" t="s">
        <v>4559</v>
      </c>
      <c r="B1863" s="17">
        <v>28064226</v>
      </c>
      <c r="C1863" s="17">
        <v>0</v>
      </c>
      <c r="D1863">
        <f>B1863-C1863</f>
        <v>28064226</v>
      </c>
    </row>
    <row r="1864" spans="1:4" x14ac:dyDescent="0.25">
      <c r="A1864" s="17" t="s">
        <v>2390</v>
      </c>
      <c r="B1864" s="17">
        <v>28045540</v>
      </c>
      <c r="C1864" s="17">
        <v>0</v>
      </c>
      <c r="D1864">
        <f>B1864-C1864</f>
        <v>28045540</v>
      </c>
    </row>
    <row r="1865" spans="1:4" x14ac:dyDescent="0.25">
      <c r="A1865" s="17" t="s">
        <v>2188</v>
      </c>
      <c r="B1865" s="17">
        <v>28031250</v>
      </c>
      <c r="C1865" s="17">
        <v>0</v>
      </c>
      <c r="D1865">
        <f>B1865-C1865</f>
        <v>28031250</v>
      </c>
    </row>
    <row r="1866" spans="1:4" x14ac:dyDescent="0.25">
      <c r="A1866" s="17" t="s">
        <v>7508</v>
      </c>
      <c r="B1866" s="17">
        <v>28014536</v>
      </c>
      <c r="C1866" s="17">
        <v>0</v>
      </c>
      <c r="D1866">
        <f>B1866-C1866</f>
        <v>28014536</v>
      </c>
    </row>
    <row r="1867" spans="1:4" x14ac:dyDescent="0.25">
      <c r="A1867" s="17" t="s">
        <v>7946</v>
      </c>
      <c r="B1867" s="17">
        <v>27979400</v>
      </c>
      <c r="C1867" s="17">
        <v>0</v>
      </c>
      <c r="D1867">
        <f>B1867-C1867</f>
        <v>27979400</v>
      </c>
    </row>
    <row r="1868" spans="1:4" x14ac:dyDescent="0.25">
      <c r="A1868" s="17" t="s">
        <v>3599</v>
      </c>
      <c r="B1868" s="17">
        <v>27972410</v>
      </c>
      <c r="C1868" s="17">
        <v>0</v>
      </c>
      <c r="D1868">
        <f>B1868-C1868</f>
        <v>27972410</v>
      </c>
    </row>
    <row r="1869" spans="1:4" x14ac:dyDescent="0.25">
      <c r="A1869" s="17" t="s">
        <v>10860</v>
      </c>
      <c r="B1869" s="17">
        <v>27900000</v>
      </c>
      <c r="C1869" s="17">
        <v>0</v>
      </c>
      <c r="D1869">
        <f>B1869-C1869</f>
        <v>27900000</v>
      </c>
    </row>
    <row r="1870" spans="1:4" x14ac:dyDescent="0.25">
      <c r="A1870" s="17" t="s">
        <v>10861</v>
      </c>
      <c r="B1870" s="17">
        <v>27900000</v>
      </c>
      <c r="C1870" s="17">
        <v>0</v>
      </c>
      <c r="D1870">
        <f>B1870-C1870</f>
        <v>27900000</v>
      </c>
    </row>
    <row r="1871" spans="1:4" x14ac:dyDescent="0.25">
      <c r="A1871" s="17" t="s">
        <v>7138</v>
      </c>
      <c r="B1871" s="17">
        <v>27854896</v>
      </c>
      <c r="C1871" s="17">
        <v>0</v>
      </c>
      <c r="D1871">
        <f>B1871-C1871</f>
        <v>27854896</v>
      </c>
    </row>
    <row r="1872" spans="1:4" x14ac:dyDescent="0.25">
      <c r="A1872" s="17" t="s">
        <v>8221</v>
      </c>
      <c r="B1872" s="17">
        <v>27829874</v>
      </c>
      <c r="C1872" s="17">
        <v>0</v>
      </c>
      <c r="D1872">
        <f>B1872-C1872</f>
        <v>27829874</v>
      </c>
    </row>
    <row r="1873" spans="1:4" x14ac:dyDescent="0.25">
      <c r="A1873" s="17" t="s">
        <v>2079</v>
      </c>
      <c r="B1873" s="17">
        <v>27796042</v>
      </c>
      <c r="C1873" s="17">
        <v>0</v>
      </c>
      <c r="D1873">
        <f>B1873-C1873</f>
        <v>27796042</v>
      </c>
    </row>
    <row r="1874" spans="1:4" x14ac:dyDescent="0.25">
      <c r="A1874" s="17" t="s">
        <v>1803</v>
      </c>
      <c r="B1874" s="17">
        <v>27779888</v>
      </c>
      <c r="C1874" s="17">
        <v>0</v>
      </c>
      <c r="D1874">
        <f>B1874-C1874</f>
        <v>27779888</v>
      </c>
    </row>
    <row r="1875" spans="1:4" x14ac:dyDescent="0.25">
      <c r="A1875" s="17" t="s">
        <v>6808</v>
      </c>
      <c r="B1875" s="17">
        <v>27758465</v>
      </c>
      <c r="C1875" s="17">
        <v>0</v>
      </c>
      <c r="D1875">
        <f>B1875-C1875</f>
        <v>27758465</v>
      </c>
    </row>
    <row r="1876" spans="1:4" x14ac:dyDescent="0.25">
      <c r="A1876" s="17" t="s">
        <v>8631</v>
      </c>
      <c r="B1876" s="17">
        <v>27736779</v>
      </c>
      <c r="C1876" s="17">
        <v>0</v>
      </c>
      <c r="D1876">
        <f>B1876-C1876</f>
        <v>27736779</v>
      </c>
    </row>
    <row r="1877" spans="1:4" x14ac:dyDescent="0.25">
      <c r="A1877" s="17" t="s">
        <v>10129</v>
      </c>
      <c r="B1877" s="17">
        <v>27689474</v>
      </c>
      <c r="C1877" s="17">
        <v>0</v>
      </c>
      <c r="D1877">
        <f>B1877-C1877</f>
        <v>27689474</v>
      </c>
    </row>
    <row r="1878" spans="1:4" x14ac:dyDescent="0.25">
      <c r="A1878" s="17" t="s">
        <v>8419</v>
      </c>
      <c r="B1878" s="17">
        <v>27669413</v>
      </c>
      <c r="C1878" s="17">
        <v>0</v>
      </c>
      <c r="D1878">
        <f>B1878-C1878</f>
        <v>27669413</v>
      </c>
    </row>
    <row r="1879" spans="1:4" x14ac:dyDescent="0.25">
      <c r="A1879" s="17" t="s">
        <v>3294</v>
      </c>
      <c r="B1879" s="17">
        <v>27667947</v>
      </c>
      <c r="C1879" s="17">
        <v>0</v>
      </c>
      <c r="D1879">
        <f>B1879-C1879</f>
        <v>27667947</v>
      </c>
    </row>
    <row r="1880" spans="1:4" x14ac:dyDescent="0.25">
      <c r="A1880" s="17" t="s">
        <v>4049</v>
      </c>
      <c r="B1880" s="17">
        <v>27663982</v>
      </c>
      <c r="C1880" s="17">
        <v>0</v>
      </c>
      <c r="D1880">
        <f>B1880-C1880</f>
        <v>27663982</v>
      </c>
    </row>
    <row r="1881" spans="1:4" x14ac:dyDescent="0.25">
      <c r="A1881" s="17" t="s">
        <v>2277</v>
      </c>
      <c r="B1881" s="17">
        <v>27550735</v>
      </c>
      <c r="C1881" s="17">
        <v>0</v>
      </c>
      <c r="D1881">
        <f>B1881-C1881</f>
        <v>27550735</v>
      </c>
    </row>
    <row r="1882" spans="1:4" x14ac:dyDescent="0.25">
      <c r="A1882" s="17" t="s">
        <v>10023</v>
      </c>
      <c r="B1882" s="17">
        <v>27545445</v>
      </c>
      <c r="C1882" s="17">
        <v>0</v>
      </c>
      <c r="D1882">
        <f>B1882-C1882</f>
        <v>27545445</v>
      </c>
    </row>
    <row r="1883" spans="1:4" x14ac:dyDescent="0.25">
      <c r="A1883" s="17" t="s">
        <v>7804</v>
      </c>
      <c r="B1883" s="17">
        <v>27515786</v>
      </c>
      <c r="C1883" s="17">
        <v>0</v>
      </c>
      <c r="D1883">
        <f>B1883-C1883</f>
        <v>27515786</v>
      </c>
    </row>
    <row r="1884" spans="1:4" x14ac:dyDescent="0.25">
      <c r="A1884" s="17" t="s">
        <v>9793</v>
      </c>
      <c r="B1884" s="17">
        <v>27457409</v>
      </c>
      <c r="C1884" s="17">
        <v>0</v>
      </c>
      <c r="D1884">
        <f>B1884-C1884</f>
        <v>27457409</v>
      </c>
    </row>
    <row r="1885" spans="1:4" x14ac:dyDescent="0.25">
      <c r="A1885" s="17" t="s">
        <v>7507</v>
      </c>
      <c r="B1885" s="17">
        <v>27441122</v>
      </c>
      <c r="C1885" s="17">
        <v>0</v>
      </c>
      <c r="D1885">
        <f>B1885-C1885</f>
        <v>27441122</v>
      </c>
    </row>
    <row r="1886" spans="1:4" x14ac:dyDescent="0.25">
      <c r="A1886" s="17" t="s">
        <v>3604</v>
      </c>
      <c r="B1886" s="17">
        <v>27400000</v>
      </c>
      <c r="C1886" s="17">
        <v>0</v>
      </c>
      <c r="D1886">
        <f>B1886-C1886</f>
        <v>27400000</v>
      </c>
    </row>
    <row r="1887" spans="1:4" x14ac:dyDescent="0.25">
      <c r="A1887" s="17" t="s">
        <v>9230</v>
      </c>
      <c r="B1887" s="17">
        <v>27362712</v>
      </c>
      <c r="C1887" s="17">
        <v>0</v>
      </c>
      <c r="D1887">
        <f>B1887-C1887</f>
        <v>27362712</v>
      </c>
    </row>
    <row r="1888" spans="1:4" x14ac:dyDescent="0.25">
      <c r="A1888" s="17" t="s">
        <v>1844</v>
      </c>
      <c r="B1888" s="17">
        <v>27356090</v>
      </c>
      <c r="C1888" s="17">
        <v>0</v>
      </c>
      <c r="D1888">
        <f>B1888-C1888</f>
        <v>27356090</v>
      </c>
    </row>
    <row r="1889" spans="1:4" x14ac:dyDescent="0.25">
      <c r="A1889" s="17" t="s">
        <v>6044</v>
      </c>
      <c r="B1889" s="17">
        <v>27338033</v>
      </c>
      <c r="C1889" s="17">
        <v>0</v>
      </c>
      <c r="D1889">
        <f>B1889-C1889</f>
        <v>27338033</v>
      </c>
    </row>
    <row r="1890" spans="1:4" x14ac:dyDescent="0.25">
      <c r="A1890" s="17" t="s">
        <v>10122</v>
      </c>
      <c r="B1890" s="17">
        <v>27296514</v>
      </c>
      <c r="C1890" s="17">
        <v>0</v>
      </c>
      <c r="D1890">
        <f>B1890-C1890</f>
        <v>27296514</v>
      </c>
    </row>
    <row r="1891" spans="1:4" x14ac:dyDescent="0.25">
      <c r="A1891" s="17" t="s">
        <v>10217</v>
      </c>
      <c r="B1891" s="17">
        <v>27285953</v>
      </c>
      <c r="C1891" s="17">
        <v>0</v>
      </c>
      <c r="D1891">
        <f>B1891-C1891</f>
        <v>27285953</v>
      </c>
    </row>
    <row r="1892" spans="1:4" x14ac:dyDescent="0.25">
      <c r="A1892" s="17" t="s">
        <v>8182</v>
      </c>
      <c r="B1892" s="17">
        <v>27281507</v>
      </c>
      <c r="C1892" s="17">
        <v>0</v>
      </c>
      <c r="D1892">
        <f>B1892-C1892</f>
        <v>27281507</v>
      </c>
    </row>
    <row r="1893" spans="1:4" x14ac:dyDescent="0.25">
      <c r="A1893" s="17" t="s">
        <v>6431</v>
      </c>
      <c r="B1893" s="17">
        <v>27277055</v>
      </c>
      <c r="C1893" s="17">
        <v>0</v>
      </c>
      <c r="D1893">
        <f>B1893-C1893</f>
        <v>27277055</v>
      </c>
    </row>
    <row r="1894" spans="1:4" x14ac:dyDescent="0.25">
      <c r="A1894" s="17" t="s">
        <v>555</v>
      </c>
      <c r="B1894" s="17">
        <v>177243721</v>
      </c>
      <c r="C1894" s="17">
        <v>150000000</v>
      </c>
      <c r="D1894">
        <f>B1894-C1894</f>
        <v>27243721</v>
      </c>
    </row>
    <row r="1895" spans="1:4" x14ac:dyDescent="0.25">
      <c r="A1895" s="17" t="s">
        <v>11072</v>
      </c>
      <c r="B1895" s="17">
        <v>27200000</v>
      </c>
      <c r="C1895" s="17">
        <v>0</v>
      </c>
      <c r="D1895">
        <f>B1895-C1895</f>
        <v>27200000</v>
      </c>
    </row>
    <row r="1896" spans="1:4" x14ac:dyDescent="0.25">
      <c r="A1896" s="17" t="s">
        <v>7169</v>
      </c>
      <c r="B1896" s="17">
        <v>27154426</v>
      </c>
      <c r="C1896" s="17">
        <v>0</v>
      </c>
      <c r="D1896">
        <f>B1896-C1896</f>
        <v>27154426</v>
      </c>
    </row>
    <row r="1897" spans="1:4" x14ac:dyDescent="0.25">
      <c r="A1897" s="17" t="s">
        <v>7955</v>
      </c>
      <c r="B1897" s="17">
        <v>27141959</v>
      </c>
      <c r="C1897" s="17">
        <v>0</v>
      </c>
      <c r="D1897">
        <f>B1897-C1897</f>
        <v>27141959</v>
      </c>
    </row>
    <row r="1898" spans="1:4" x14ac:dyDescent="0.25">
      <c r="A1898" s="17" t="s">
        <v>1210</v>
      </c>
      <c r="B1898" s="17">
        <v>27098580</v>
      </c>
      <c r="C1898" s="17">
        <v>0</v>
      </c>
      <c r="D1898">
        <f>B1898-C1898</f>
        <v>27098580</v>
      </c>
    </row>
    <row r="1899" spans="1:4" x14ac:dyDescent="0.25">
      <c r="A1899" s="17" t="s">
        <v>7278</v>
      </c>
      <c r="B1899" s="17">
        <v>27087695</v>
      </c>
      <c r="C1899" s="17">
        <v>0</v>
      </c>
      <c r="D1899">
        <f>B1899-C1899</f>
        <v>27087695</v>
      </c>
    </row>
    <row r="1900" spans="1:4" x14ac:dyDescent="0.25">
      <c r="A1900" s="17" t="s">
        <v>3297</v>
      </c>
      <c r="B1900" s="17">
        <v>27067160</v>
      </c>
      <c r="C1900" s="17">
        <v>0</v>
      </c>
      <c r="D1900">
        <f>B1900-C1900</f>
        <v>27067160</v>
      </c>
    </row>
    <row r="1901" spans="1:4" x14ac:dyDescent="0.25">
      <c r="A1901" s="17" t="s">
        <v>4053</v>
      </c>
      <c r="B1901" s="17">
        <v>27053815</v>
      </c>
      <c r="C1901" s="17">
        <v>0</v>
      </c>
      <c r="D1901">
        <f>B1901-C1901</f>
        <v>27053815</v>
      </c>
    </row>
    <row r="1902" spans="1:4" x14ac:dyDescent="0.25">
      <c r="A1902" s="17" t="s">
        <v>7957</v>
      </c>
      <c r="B1902" s="17">
        <v>27052167</v>
      </c>
      <c r="C1902" s="17">
        <v>0</v>
      </c>
      <c r="D1902">
        <f>B1902-C1902</f>
        <v>27052167</v>
      </c>
    </row>
    <row r="1903" spans="1:4" x14ac:dyDescent="0.25">
      <c r="A1903" s="17" t="s">
        <v>5345</v>
      </c>
      <c r="B1903" s="17">
        <v>27000000</v>
      </c>
      <c r="C1903" s="17">
        <v>0</v>
      </c>
      <c r="D1903">
        <f>B1903-C1903</f>
        <v>27000000</v>
      </c>
    </row>
    <row r="1904" spans="1:4" x14ac:dyDescent="0.25">
      <c r="A1904" s="17" t="s">
        <v>6930</v>
      </c>
      <c r="B1904" s="17">
        <v>26906039</v>
      </c>
      <c r="C1904" s="17">
        <v>0</v>
      </c>
      <c r="D1904">
        <f>B1904-C1904</f>
        <v>26906039</v>
      </c>
    </row>
    <row r="1905" spans="1:4" x14ac:dyDescent="0.25">
      <c r="A1905" s="17" t="s">
        <v>4324</v>
      </c>
      <c r="B1905" s="17">
        <v>26903709</v>
      </c>
      <c r="C1905" s="17">
        <v>0</v>
      </c>
      <c r="D1905">
        <f>B1905-C1905</f>
        <v>26903709</v>
      </c>
    </row>
    <row r="1906" spans="1:4" x14ac:dyDescent="0.25">
      <c r="A1906" s="17" t="s">
        <v>7288</v>
      </c>
      <c r="B1906" s="17">
        <v>26896744</v>
      </c>
      <c r="C1906" s="17">
        <v>0</v>
      </c>
      <c r="D1906">
        <f>B1906-C1906</f>
        <v>26896744</v>
      </c>
    </row>
    <row r="1907" spans="1:4" x14ac:dyDescent="0.25">
      <c r="A1907" s="17" t="s">
        <v>6434</v>
      </c>
      <c r="B1907" s="17">
        <v>26876529</v>
      </c>
      <c r="C1907" s="17">
        <v>0</v>
      </c>
      <c r="D1907">
        <f>B1907-C1907</f>
        <v>26876529</v>
      </c>
    </row>
    <row r="1908" spans="1:4" x14ac:dyDescent="0.25">
      <c r="A1908" s="17" t="s">
        <v>6472</v>
      </c>
      <c r="B1908" s="17">
        <v>26870825</v>
      </c>
      <c r="C1908" s="17">
        <v>0</v>
      </c>
      <c r="D1908">
        <f>B1908-C1908</f>
        <v>26870825</v>
      </c>
    </row>
    <row r="1909" spans="1:4" x14ac:dyDescent="0.25">
      <c r="A1909" s="17" t="s">
        <v>3022</v>
      </c>
      <c r="B1909" s="17">
        <v>26838389</v>
      </c>
      <c r="C1909" s="17">
        <v>0</v>
      </c>
      <c r="D1909">
        <f>B1909-C1909</f>
        <v>26838389</v>
      </c>
    </row>
    <row r="1910" spans="1:4" x14ac:dyDescent="0.25">
      <c r="A1910" s="17" t="s">
        <v>5175</v>
      </c>
      <c r="B1910" s="17">
        <v>26830000</v>
      </c>
      <c r="C1910" s="17">
        <v>0</v>
      </c>
      <c r="D1910">
        <f>B1910-C1910</f>
        <v>26830000</v>
      </c>
    </row>
    <row r="1911" spans="1:4" x14ac:dyDescent="0.25">
      <c r="A1911" s="17" t="s">
        <v>5175</v>
      </c>
      <c r="B1911" s="17">
        <v>26830000</v>
      </c>
      <c r="C1911" s="17">
        <v>0</v>
      </c>
      <c r="D1911">
        <f>B1911-C1911</f>
        <v>26830000</v>
      </c>
    </row>
    <row r="1912" spans="1:4" x14ac:dyDescent="0.25">
      <c r="A1912" s="17" t="s">
        <v>4055</v>
      </c>
      <c r="B1912" s="17">
        <v>26814957</v>
      </c>
      <c r="C1912" s="17">
        <v>0</v>
      </c>
      <c r="D1912">
        <f>B1912-C1912</f>
        <v>26814957</v>
      </c>
    </row>
    <row r="1913" spans="1:4" x14ac:dyDescent="0.25">
      <c r="A1913" s="17" t="s">
        <v>11414</v>
      </c>
      <c r="B1913" s="17">
        <v>26781723</v>
      </c>
      <c r="C1913" s="17">
        <v>0</v>
      </c>
      <c r="D1913">
        <f>B1913-C1913</f>
        <v>26781723</v>
      </c>
    </row>
    <row r="1914" spans="1:4" x14ac:dyDescent="0.25">
      <c r="A1914" s="17" t="s">
        <v>5584</v>
      </c>
      <c r="B1914" s="17">
        <v>26761283</v>
      </c>
      <c r="C1914" s="17">
        <v>0</v>
      </c>
      <c r="D1914">
        <f>B1914-C1914</f>
        <v>26761283</v>
      </c>
    </row>
    <row r="1915" spans="1:4" x14ac:dyDescent="0.25">
      <c r="A1915" s="17" t="s">
        <v>5062</v>
      </c>
      <c r="B1915" s="17">
        <v>26687172</v>
      </c>
      <c r="C1915" s="17">
        <v>0</v>
      </c>
      <c r="D1915">
        <f>B1915-C1915</f>
        <v>26687172</v>
      </c>
    </row>
    <row r="1916" spans="1:4" x14ac:dyDescent="0.25">
      <c r="A1916" s="17" t="s">
        <v>3301</v>
      </c>
      <c r="B1916" s="17">
        <v>26616999</v>
      </c>
      <c r="C1916" s="17">
        <v>0</v>
      </c>
      <c r="D1916">
        <f>B1916-C1916</f>
        <v>26616999</v>
      </c>
    </row>
    <row r="1917" spans="1:4" x14ac:dyDescent="0.25">
      <c r="A1917" s="17" t="s">
        <v>2715</v>
      </c>
      <c r="B1917" s="17">
        <v>26616590</v>
      </c>
      <c r="C1917" s="17">
        <v>0</v>
      </c>
      <c r="D1917">
        <f>B1917-C1917</f>
        <v>26616590</v>
      </c>
    </row>
    <row r="1918" spans="1:4" x14ac:dyDescent="0.25">
      <c r="A1918" s="17" t="s">
        <v>8104</v>
      </c>
      <c r="B1918" s="17">
        <v>26589953</v>
      </c>
      <c r="C1918" s="17">
        <v>0</v>
      </c>
      <c r="D1918">
        <f>B1918-C1918</f>
        <v>26589953</v>
      </c>
    </row>
    <row r="1919" spans="1:4" x14ac:dyDescent="0.25">
      <c r="A1919" s="17" t="s">
        <v>8780</v>
      </c>
      <c r="B1919" s="17">
        <v>26583369</v>
      </c>
      <c r="C1919" s="17">
        <v>0</v>
      </c>
      <c r="D1919">
        <f>B1919-C1919</f>
        <v>26583369</v>
      </c>
    </row>
    <row r="1920" spans="1:4" x14ac:dyDescent="0.25">
      <c r="A1920" s="17" t="s">
        <v>7960</v>
      </c>
      <c r="B1920" s="17">
        <v>26539321</v>
      </c>
      <c r="C1920" s="17">
        <v>0</v>
      </c>
      <c r="D1920">
        <f>B1920-C1920</f>
        <v>26539321</v>
      </c>
    </row>
    <row r="1921" spans="1:4" x14ac:dyDescent="0.25">
      <c r="A1921" s="17" t="s">
        <v>3304</v>
      </c>
      <c r="B1921" s="17">
        <v>26536120</v>
      </c>
      <c r="C1921" s="17">
        <v>0</v>
      </c>
      <c r="D1921">
        <f>B1921-C1921</f>
        <v>26536120</v>
      </c>
    </row>
    <row r="1922" spans="1:4" x14ac:dyDescent="0.25">
      <c r="A1922" s="17" t="s">
        <v>5068</v>
      </c>
      <c r="B1922" s="17">
        <v>26525834</v>
      </c>
      <c r="C1922" s="17">
        <v>0</v>
      </c>
      <c r="D1922">
        <f>B1922-C1922</f>
        <v>26525834</v>
      </c>
    </row>
    <row r="1923" spans="1:4" x14ac:dyDescent="0.25">
      <c r="A1923" s="17" t="s">
        <v>4436</v>
      </c>
      <c r="B1923" s="17">
        <v>26505000</v>
      </c>
      <c r="C1923" s="17">
        <v>0</v>
      </c>
      <c r="D1923">
        <f>B1923-C1923</f>
        <v>26505000</v>
      </c>
    </row>
    <row r="1924" spans="1:4" x14ac:dyDescent="0.25">
      <c r="A1924" s="17" t="s">
        <v>4436</v>
      </c>
      <c r="B1924" s="17">
        <v>26505000</v>
      </c>
      <c r="C1924" s="17">
        <v>0</v>
      </c>
      <c r="D1924">
        <f>B1924-C1924</f>
        <v>26505000</v>
      </c>
    </row>
    <row r="1925" spans="1:4" x14ac:dyDescent="0.25">
      <c r="A1925" s="17" t="s">
        <v>4530</v>
      </c>
      <c r="B1925" s="17">
        <v>26494611</v>
      </c>
      <c r="C1925" s="17">
        <v>0</v>
      </c>
      <c r="D1925">
        <f>B1925-C1925</f>
        <v>26494611</v>
      </c>
    </row>
    <row r="1926" spans="1:4" x14ac:dyDescent="0.25">
      <c r="A1926" s="17" t="s">
        <v>3326</v>
      </c>
      <c r="B1926" s="17">
        <v>26442251</v>
      </c>
      <c r="C1926" s="17">
        <v>0</v>
      </c>
      <c r="D1926">
        <f>B1926-C1926</f>
        <v>26442251</v>
      </c>
    </row>
    <row r="1927" spans="1:4" x14ac:dyDescent="0.25">
      <c r="A1927" s="17" t="s">
        <v>7516</v>
      </c>
      <c r="B1927" s="17">
        <v>26421314</v>
      </c>
      <c r="C1927" s="17">
        <v>0</v>
      </c>
      <c r="D1927">
        <f>B1927-C1927</f>
        <v>26421314</v>
      </c>
    </row>
    <row r="1928" spans="1:4" x14ac:dyDescent="0.25">
      <c r="A1928" s="17" t="s">
        <v>6442</v>
      </c>
      <c r="B1928" s="17">
        <v>26415649</v>
      </c>
      <c r="C1928" s="17">
        <v>0</v>
      </c>
      <c r="D1928">
        <f>B1928-C1928</f>
        <v>26415649</v>
      </c>
    </row>
    <row r="1929" spans="1:4" x14ac:dyDescent="0.25">
      <c r="A1929" s="17" t="s">
        <v>3777</v>
      </c>
      <c r="B1929" s="17">
        <v>26404753</v>
      </c>
      <c r="C1929" s="17">
        <v>0</v>
      </c>
      <c r="D1929">
        <f>B1929-C1929</f>
        <v>26404753</v>
      </c>
    </row>
    <row r="1930" spans="1:4" x14ac:dyDescent="0.25">
      <c r="A1930" s="17" t="s">
        <v>5408</v>
      </c>
      <c r="B1930" s="17">
        <v>26400000</v>
      </c>
      <c r="C1930" s="17">
        <v>0</v>
      </c>
      <c r="D1930">
        <f>B1930-C1930</f>
        <v>26400000</v>
      </c>
    </row>
    <row r="1931" spans="1:4" x14ac:dyDescent="0.25">
      <c r="A1931" s="17" t="s">
        <v>6944</v>
      </c>
      <c r="B1931" s="17">
        <v>26400000</v>
      </c>
      <c r="C1931" s="17">
        <v>0</v>
      </c>
      <c r="D1931">
        <f>B1931-C1931</f>
        <v>26400000</v>
      </c>
    </row>
    <row r="1932" spans="1:4" x14ac:dyDescent="0.25">
      <c r="A1932" s="17" t="s">
        <v>7529</v>
      </c>
      <c r="B1932" s="17">
        <v>26384919</v>
      </c>
      <c r="C1932" s="17">
        <v>0</v>
      </c>
      <c r="D1932">
        <f>B1932-C1932</f>
        <v>26384919</v>
      </c>
    </row>
    <row r="1933" spans="1:4" x14ac:dyDescent="0.25">
      <c r="A1933" s="17" t="s">
        <v>2712</v>
      </c>
      <c r="B1933" s="17">
        <v>26288320</v>
      </c>
      <c r="C1933" s="17">
        <v>0</v>
      </c>
      <c r="D1933">
        <f>B1933-C1933</f>
        <v>26288320</v>
      </c>
    </row>
    <row r="1934" spans="1:4" x14ac:dyDescent="0.25">
      <c r="A1934" s="17" t="s">
        <v>6963</v>
      </c>
      <c r="B1934" s="17">
        <v>26284475</v>
      </c>
      <c r="C1934" s="17">
        <v>0</v>
      </c>
      <c r="D1934">
        <f>B1934-C1934</f>
        <v>26284475</v>
      </c>
    </row>
    <row r="1935" spans="1:4" x14ac:dyDescent="0.25">
      <c r="A1935" s="17" t="s">
        <v>9804</v>
      </c>
      <c r="B1935" s="17">
        <v>26236603</v>
      </c>
      <c r="C1935" s="17">
        <v>0</v>
      </c>
      <c r="D1935">
        <f>B1935-C1935</f>
        <v>26236603</v>
      </c>
    </row>
    <row r="1936" spans="1:4" x14ac:dyDescent="0.25">
      <c r="A1936" s="17" t="s">
        <v>3306</v>
      </c>
      <c r="B1936" s="17">
        <v>26199517</v>
      </c>
      <c r="C1936" s="17">
        <v>0</v>
      </c>
      <c r="D1936">
        <f>B1936-C1936</f>
        <v>26199517</v>
      </c>
    </row>
    <row r="1937" spans="1:4" x14ac:dyDescent="0.25">
      <c r="A1937" s="17" t="s">
        <v>4365</v>
      </c>
      <c r="B1937" s="17">
        <v>26183197</v>
      </c>
      <c r="C1937" s="17">
        <v>0</v>
      </c>
      <c r="D1937">
        <f>B1937-C1937</f>
        <v>26183197</v>
      </c>
    </row>
    <row r="1938" spans="1:4" x14ac:dyDescent="0.25">
      <c r="A1938" s="17" t="s">
        <v>7525</v>
      </c>
      <c r="B1938" s="17">
        <v>26161406</v>
      </c>
      <c r="C1938" s="17">
        <v>0</v>
      </c>
      <c r="D1938">
        <f>B1938-C1938</f>
        <v>26161406</v>
      </c>
    </row>
    <row r="1939" spans="1:4" x14ac:dyDescent="0.25">
      <c r="A1939" s="17" t="s">
        <v>5065</v>
      </c>
      <c r="B1939" s="17">
        <v>26096584</v>
      </c>
      <c r="C1939" s="17">
        <v>0</v>
      </c>
      <c r="D1939">
        <f>B1939-C1939</f>
        <v>26096584</v>
      </c>
    </row>
    <row r="1940" spans="1:4" x14ac:dyDescent="0.25">
      <c r="A1940" s="17" t="s">
        <v>2701</v>
      </c>
      <c r="B1940" s="17">
        <v>26082914</v>
      </c>
      <c r="C1940" s="17">
        <v>0</v>
      </c>
      <c r="D1940">
        <f>B1940-C1940</f>
        <v>26082914</v>
      </c>
    </row>
    <row r="1941" spans="1:4" x14ac:dyDescent="0.25">
      <c r="A1941" s="17" t="s">
        <v>9243</v>
      </c>
      <c r="B1941" s="17">
        <v>26049082</v>
      </c>
      <c r="C1941" s="17">
        <v>0</v>
      </c>
      <c r="D1941">
        <f>B1941-C1941</f>
        <v>26049082</v>
      </c>
    </row>
    <row r="1942" spans="1:4" x14ac:dyDescent="0.25">
      <c r="A1942" s="17" t="s">
        <v>9516</v>
      </c>
      <c r="B1942" s="17">
        <v>26005908</v>
      </c>
      <c r="C1942" s="17">
        <v>0</v>
      </c>
      <c r="D1942">
        <f>B1942-C1942</f>
        <v>26005908</v>
      </c>
    </row>
    <row r="1943" spans="1:4" x14ac:dyDescent="0.25">
      <c r="A1943" s="17" t="s">
        <v>6444</v>
      </c>
      <c r="B1943" s="17">
        <v>26003149</v>
      </c>
      <c r="C1943" s="17">
        <v>0</v>
      </c>
      <c r="D1943">
        <f>B1943-C1943</f>
        <v>26003149</v>
      </c>
    </row>
    <row r="1944" spans="1:4" x14ac:dyDescent="0.25">
      <c r="A1944" s="17" t="s">
        <v>1900</v>
      </c>
      <c r="B1944" s="17">
        <v>26000610</v>
      </c>
      <c r="C1944" s="17">
        <v>0</v>
      </c>
      <c r="D1944">
        <f>B1944-C1944</f>
        <v>26000610</v>
      </c>
    </row>
    <row r="1945" spans="1:4" x14ac:dyDescent="0.25">
      <c r="A1945" s="17" t="s">
        <v>5495</v>
      </c>
      <c r="B1945" s="17">
        <v>25977365</v>
      </c>
      <c r="C1945" s="17">
        <v>0</v>
      </c>
      <c r="D1945">
        <f>B1945-C1945</f>
        <v>25977365</v>
      </c>
    </row>
    <row r="1946" spans="1:4" x14ac:dyDescent="0.25">
      <c r="A1946" s="17" t="s">
        <v>9294</v>
      </c>
      <c r="B1946" s="17">
        <v>25967000</v>
      </c>
      <c r="C1946" s="17">
        <v>0</v>
      </c>
      <c r="D1946">
        <f>B1946-C1946</f>
        <v>25967000</v>
      </c>
    </row>
    <row r="1947" spans="1:4" x14ac:dyDescent="0.25">
      <c r="A1947" s="17" t="s">
        <v>9238</v>
      </c>
      <c r="B1947" s="17">
        <v>25926543</v>
      </c>
      <c r="C1947" s="17">
        <v>0</v>
      </c>
      <c r="D1947">
        <f>B1947-C1947</f>
        <v>25926543</v>
      </c>
    </row>
    <row r="1948" spans="1:4" x14ac:dyDescent="0.25">
      <c r="A1948" s="17" t="s">
        <v>3428</v>
      </c>
      <c r="B1948" s="17">
        <v>25900000</v>
      </c>
      <c r="C1948" s="17">
        <v>0</v>
      </c>
      <c r="D1948">
        <f>B1948-C1948</f>
        <v>25900000</v>
      </c>
    </row>
    <row r="1949" spans="1:4" x14ac:dyDescent="0.25">
      <c r="A1949" s="17" t="s">
        <v>4570</v>
      </c>
      <c r="B1949" s="17">
        <v>25871834</v>
      </c>
      <c r="C1949" s="17">
        <v>0</v>
      </c>
      <c r="D1949">
        <f>B1949-C1949</f>
        <v>25871834</v>
      </c>
    </row>
    <row r="1950" spans="1:4" x14ac:dyDescent="0.25">
      <c r="A1950" s="17" t="s">
        <v>4537</v>
      </c>
      <c r="B1950" s="17">
        <v>25863915</v>
      </c>
      <c r="C1950" s="17">
        <v>0</v>
      </c>
      <c r="D1950">
        <f>B1950-C1950</f>
        <v>25863915</v>
      </c>
    </row>
    <row r="1951" spans="1:4" x14ac:dyDescent="0.25">
      <c r="A1951" s="17" t="s">
        <v>2975</v>
      </c>
      <c r="B1951" s="17">
        <v>25857987</v>
      </c>
      <c r="C1951" s="17">
        <v>0</v>
      </c>
      <c r="D1951">
        <f>B1951-C1951</f>
        <v>25857987</v>
      </c>
    </row>
    <row r="1952" spans="1:4" x14ac:dyDescent="0.25">
      <c r="A1952" s="17" t="s">
        <v>6141</v>
      </c>
      <c r="B1952" s="17">
        <v>25842000</v>
      </c>
      <c r="C1952" s="17">
        <v>0</v>
      </c>
      <c r="D1952">
        <f>B1952-C1952</f>
        <v>25842000</v>
      </c>
    </row>
    <row r="1953" spans="1:4" x14ac:dyDescent="0.25">
      <c r="A1953" s="17" t="s">
        <v>11398</v>
      </c>
      <c r="B1953" s="17">
        <v>25809813</v>
      </c>
      <c r="C1953" s="17">
        <v>0</v>
      </c>
      <c r="D1953">
        <f>B1953-C1953</f>
        <v>25809813</v>
      </c>
    </row>
    <row r="1954" spans="1:4" x14ac:dyDescent="0.25">
      <c r="A1954" s="17" t="s">
        <v>10124</v>
      </c>
      <c r="B1954" s="17">
        <v>25799043</v>
      </c>
      <c r="C1954" s="17">
        <v>0</v>
      </c>
      <c r="D1954">
        <f>B1954-C1954</f>
        <v>25799043</v>
      </c>
    </row>
    <row r="1955" spans="1:4" x14ac:dyDescent="0.25">
      <c r="A1955" s="17" t="s">
        <v>8183</v>
      </c>
      <c r="B1955" s="17">
        <v>25776062</v>
      </c>
      <c r="C1955" s="17">
        <v>0</v>
      </c>
      <c r="D1955">
        <f>B1955-C1955</f>
        <v>25776062</v>
      </c>
    </row>
    <row r="1956" spans="1:4" x14ac:dyDescent="0.25">
      <c r="A1956" s="17" t="s">
        <v>6515</v>
      </c>
      <c r="B1956" s="17">
        <v>25753840</v>
      </c>
      <c r="C1956" s="17">
        <v>0</v>
      </c>
      <c r="D1956">
        <f>B1956-C1956</f>
        <v>25753840</v>
      </c>
    </row>
    <row r="1957" spans="1:4" x14ac:dyDescent="0.25">
      <c r="A1957" s="17" t="s">
        <v>6440</v>
      </c>
      <c r="B1957" s="17">
        <v>25677801</v>
      </c>
      <c r="C1957" s="17">
        <v>0</v>
      </c>
      <c r="D1957">
        <f>B1957-C1957</f>
        <v>25677801</v>
      </c>
    </row>
    <row r="1958" spans="1:4" x14ac:dyDescent="0.25">
      <c r="A1958" s="17" t="s">
        <v>8012</v>
      </c>
      <c r="B1958" s="17">
        <v>25675765</v>
      </c>
      <c r="C1958" s="17">
        <v>0</v>
      </c>
      <c r="D1958">
        <f>B1958-C1958</f>
        <v>25675765</v>
      </c>
    </row>
    <row r="1959" spans="1:4" x14ac:dyDescent="0.25">
      <c r="A1959" s="17" t="s">
        <v>9508</v>
      </c>
      <c r="B1959" s="17">
        <v>25625110</v>
      </c>
      <c r="C1959" s="17">
        <v>0</v>
      </c>
      <c r="D1959">
        <f>B1959-C1959</f>
        <v>25625110</v>
      </c>
    </row>
    <row r="1960" spans="1:4" x14ac:dyDescent="0.25">
      <c r="A1960" s="17" t="s">
        <v>5753</v>
      </c>
      <c r="B1960" s="17">
        <v>25615792</v>
      </c>
      <c r="C1960" s="17">
        <v>0</v>
      </c>
      <c r="D1960">
        <f>B1960-C1960</f>
        <v>25615792</v>
      </c>
    </row>
    <row r="1961" spans="1:4" x14ac:dyDescent="0.25">
      <c r="A1961" s="17" t="s">
        <v>8622</v>
      </c>
      <c r="B1961" s="17">
        <v>25600000</v>
      </c>
      <c r="C1961" s="17">
        <v>0</v>
      </c>
      <c r="D1961">
        <f>B1961-C1961</f>
        <v>25600000</v>
      </c>
    </row>
    <row r="1962" spans="1:4" x14ac:dyDescent="0.25">
      <c r="A1962" s="17" t="s">
        <v>7970</v>
      </c>
      <c r="B1962" s="17">
        <v>25592632</v>
      </c>
      <c r="C1962" s="17">
        <v>0</v>
      </c>
      <c r="D1962">
        <f>B1962-C1962</f>
        <v>25592632</v>
      </c>
    </row>
    <row r="1963" spans="1:4" x14ac:dyDescent="0.25">
      <c r="A1963" s="17" t="s">
        <v>5757</v>
      </c>
      <c r="B1963" s="17">
        <v>25590119</v>
      </c>
      <c r="C1963" s="17">
        <v>0</v>
      </c>
      <c r="D1963">
        <f>B1963-C1963</f>
        <v>25590119</v>
      </c>
    </row>
    <row r="1964" spans="1:4" x14ac:dyDescent="0.25">
      <c r="A1964" s="17" t="s">
        <v>6449</v>
      </c>
      <c r="B1964" s="17">
        <v>25584685</v>
      </c>
      <c r="C1964" s="17">
        <v>0</v>
      </c>
      <c r="D1964">
        <f>B1964-C1964</f>
        <v>25584685</v>
      </c>
    </row>
    <row r="1965" spans="1:4" x14ac:dyDescent="0.25">
      <c r="A1965" s="17" t="s">
        <v>7802</v>
      </c>
      <c r="B1965" s="17">
        <v>25571351</v>
      </c>
      <c r="C1965" s="17">
        <v>0</v>
      </c>
      <c r="D1965">
        <f>B1965-C1965</f>
        <v>25571351</v>
      </c>
    </row>
    <row r="1966" spans="1:4" x14ac:dyDescent="0.25">
      <c r="A1966" s="17" t="s">
        <v>6047</v>
      </c>
      <c r="B1966" s="17">
        <v>25556065</v>
      </c>
      <c r="C1966" s="17">
        <v>0</v>
      </c>
      <c r="D1966">
        <f>B1966-C1966</f>
        <v>25556065</v>
      </c>
    </row>
    <row r="1967" spans="1:4" x14ac:dyDescent="0.25">
      <c r="A1967" s="17" t="s">
        <v>10125</v>
      </c>
      <c r="B1967" s="17">
        <v>25530884</v>
      </c>
      <c r="C1967" s="17">
        <v>0</v>
      </c>
      <c r="D1967">
        <f>B1967-C1967</f>
        <v>25530884</v>
      </c>
    </row>
    <row r="1968" spans="1:4" x14ac:dyDescent="0.25">
      <c r="A1968" s="17" t="s">
        <v>2841</v>
      </c>
      <c r="B1968" s="17">
        <v>25528495</v>
      </c>
      <c r="C1968" s="17">
        <v>0</v>
      </c>
      <c r="D1968">
        <f>B1968-C1968</f>
        <v>25528495</v>
      </c>
    </row>
    <row r="1969" spans="1:4" x14ac:dyDescent="0.25">
      <c r="A1969" s="17" t="s">
        <v>5580</v>
      </c>
      <c r="B1969" s="17">
        <v>25517500</v>
      </c>
      <c r="C1969" s="17">
        <v>0</v>
      </c>
      <c r="D1969">
        <f>B1969-C1969</f>
        <v>25517500</v>
      </c>
    </row>
    <row r="1970" spans="1:4" x14ac:dyDescent="0.25">
      <c r="A1970" s="17" t="s">
        <v>7807</v>
      </c>
      <c r="B1970" s="17">
        <v>25482931</v>
      </c>
      <c r="C1970" s="17">
        <v>0</v>
      </c>
      <c r="D1970">
        <f>B1970-C1970</f>
        <v>25482931</v>
      </c>
    </row>
    <row r="1971" spans="1:4" x14ac:dyDescent="0.25">
      <c r="A1971" s="17" t="s">
        <v>2749</v>
      </c>
      <c r="B1971" s="17">
        <v>25472967</v>
      </c>
      <c r="C1971" s="17">
        <v>0</v>
      </c>
      <c r="D1971">
        <f>B1971-C1971</f>
        <v>25472967</v>
      </c>
    </row>
    <row r="1972" spans="1:4" x14ac:dyDescent="0.25">
      <c r="A1972" s="17" t="s">
        <v>8638</v>
      </c>
      <c r="B1972" s="17">
        <v>25464480</v>
      </c>
      <c r="C1972" s="17">
        <v>0</v>
      </c>
      <c r="D1972">
        <f>B1972-C1972</f>
        <v>25464480</v>
      </c>
    </row>
    <row r="1973" spans="1:4" x14ac:dyDescent="0.25">
      <c r="A1973" s="17" t="s">
        <v>3308</v>
      </c>
      <c r="B1973" s="17">
        <v>25450527</v>
      </c>
      <c r="C1973" s="17">
        <v>0</v>
      </c>
      <c r="D1973">
        <f>B1973-C1973</f>
        <v>25450527</v>
      </c>
    </row>
    <row r="1974" spans="1:4" x14ac:dyDescent="0.25">
      <c r="A1974" s="17" t="s">
        <v>7974</v>
      </c>
      <c r="B1974" s="17">
        <v>25440971</v>
      </c>
      <c r="C1974" s="17">
        <v>0</v>
      </c>
      <c r="D1974">
        <f>B1974-C1974</f>
        <v>25440971</v>
      </c>
    </row>
    <row r="1975" spans="1:4" x14ac:dyDescent="0.25">
      <c r="A1975" s="17" t="s">
        <v>3311</v>
      </c>
      <c r="B1975" s="17">
        <v>25407250</v>
      </c>
      <c r="C1975" s="17">
        <v>0</v>
      </c>
      <c r="D1975">
        <f>B1975-C1975</f>
        <v>25407250</v>
      </c>
    </row>
    <row r="1976" spans="1:4" x14ac:dyDescent="0.25">
      <c r="A1976" s="17" t="s">
        <v>10649</v>
      </c>
      <c r="B1976" s="17">
        <v>25359200</v>
      </c>
      <c r="C1976" s="17">
        <v>0</v>
      </c>
      <c r="D1976">
        <f>B1976-C1976</f>
        <v>25359200</v>
      </c>
    </row>
    <row r="1977" spans="1:4" x14ac:dyDescent="0.25">
      <c r="A1977" s="17" t="s">
        <v>8621</v>
      </c>
      <c r="B1977" s="17">
        <v>25339117</v>
      </c>
      <c r="C1977" s="17">
        <v>0</v>
      </c>
      <c r="D1977">
        <f>B1977-C1977</f>
        <v>25339117</v>
      </c>
    </row>
    <row r="1978" spans="1:4" x14ac:dyDescent="0.25">
      <c r="A1978" s="17" t="s">
        <v>4213</v>
      </c>
      <c r="B1978" s="17">
        <v>25335935</v>
      </c>
      <c r="C1978" s="17">
        <v>0</v>
      </c>
      <c r="D1978">
        <f>B1978-C1978</f>
        <v>25335935</v>
      </c>
    </row>
    <row r="1979" spans="1:4" x14ac:dyDescent="0.25">
      <c r="A1979" s="17" t="s">
        <v>6245</v>
      </c>
      <c r="B1979" s="17">
        <v>25296447</v>
      </c>
      <c r="C1979" s="17">
        <v>0</v>
      </c>
      <c r="D1979">
        <f>B1979-C1979</f>
        <v>25296447</v>
      </c>
    </row>
    <row r="1980" spans="1:4" x14ac:dyDescent="0.25">
      <c r="A1980" s="17" t="s">
        <v>8193</v>
      </c>
      <c r="B1980" s="17">
        <v>25277561</v>
      </c>
      <c r="C1980" s="17">
        <v>0</v>
      </c>
      <c r="D1980">
        <f>B1980-C1980</f>
        <v>25277561</v>
      </c>
    </row>
    <row r="1981" spans="1:4" x14ac:dyDescent="0.25">
      <c r="A1981" s="17" t="s">
        <v>4535</v>
      </c>
      <c r="B1981" s="17">
        <v>25266129</v>
      </c>
      <c r="C1981" s="17">
        <v>0</v>
      </c>
      <c r="D1981">
        <f>B1981-C1981</f>
        <v>25266129</v>
      </c>
    </row>
    <row r="1982" spans="1:4" x14ac:dyDescent="0.25">
      <c r="A1982" s="17" t="s">
        <v>9811</v>
      </c>
      <c r="B1982" s="17">
        <v>25244700</v>
      </c>
      <c r="C1982" s="17">
        <v>0</v>
      </c>
      <c r="D1982">
        <f>B1982-C1982</f>
        <v>25244700</v>
      </c>
    </row>
    <row r="1983" spans="1:4" x14ac:dyDescent="0.25">
      <c r="A1983" s="17" t="s">
        <v>8187</v>
      </c>
      <c r="B1983" s="17">
        <v>25240988</v>
      </c>
      <c r="C1983" s="17">
        <v>0</v>
      </c>
      <c r="D1983">
        <f>B1983-C1983</f>
        <v>25240988</v>
      </c>
    </row>
    <row r="1984" spans="1:4" x14ac:dyDescent="0.25">
      <c r="A1984" s="17" t="s">
        <v>3627</v>
      </c>
      <c r="B1984" s="17">
        <v>25200412</v>
      </c>
      <c r="C1984" s="17">
        <v>0</v>
      </c>
      <c r="D1984">
        <f>B1984-C1984</f>
        <v>25200412</v>
      </c>
    </row>
    <row r="1985" spans="1:4" x14ac:dyDescent="0.25">
      <c r="A1985" s="17" t="s">
        <v>4057</v>
      </c>
      <c r="B1985" s="17">
        <v>25178165</v>
      </c>
      <c r="C1985" s="17">
        <v>0</v>
      </c>
      <c r="D1985">
        <f>B1985-C1985</f>
        <v>25178165</v>
      </c>
    </row>
    <row r="1986" spans="1:4" x14ac:dyDescent="0.25">
      <c r="A1986" s="17" t="s">
        <v>5991</v>
      </c>
      <c r="B1986" s="17">
        <v>25167270</v>
      </c>
      <c r="C1986" s="17">
        <v>0</v>
      </c>
      <c r="D1986">
        <f>B1986-C1986</f>
        <v>25167270</v>
      </c>
    </row>
    <row r="1987" spans="1:4" x14ac:dyDescent="0.25">
      <c r="A1987" s="17" t="s">
        <v>10880</v>
      </c>
      <c r="B1987" s="17">
        <v>25138292</v>
      </c>
      <c r="C1987" s="17">
        <v>0</v>
      </c>
      <c r="D1987">
        <f>B1987-C1987</f>
        <v>25138292</v>
      </c>
    </row>
    <row r="1988" spans="1:4" x14ac:dyDescent="0.25">
      <c r="A1988" s="17" t="s">
        <v>2239</v>
      </c>
      <c r="B1988" s="17">
        <v>25121291</v>
      </c>
      <c r="C1988" s="17">
        <v>0</v>
      </c>
      <c r="D1988">
        <f>B1988-C1988</f>
        <v>25121291</v>
      </c>
    </row>
    <row r="1989" spans="1:4" x14ac:dyDescent="0.25">
      <c r="A1989" s="17" t="s">
        <v>4059</v>
      </c>
      <c r="B1989" s="17">
        <v>25117498</v>
      </c>
      <c r="C1989" s="17">
        <v>0</v>
      </c>
      <c r="D1989">
        <f>B1989-C1989</f>
        <v>25117498</v>
      </c>
    </row>
    <row r="1990" spans="1:4" x14ac:dyDescent="0.25">
      <c r="A1990" s="17" t="s">
        <v>2207</v>
      </c>
      <c r="B1990" s="17">
        <v>25093607</v>
      </c>
      <c r="C1990" s="17">
        <v>0</v>
      </c>
      <c r="D1990">
        <f>B1990-C1990</f>
        <v>25093607</v>
      </c>
    </row>
    <row r="1991" spans="1:4" x14ac:dyDescent="0.25">
      <c r="A1991" s="17" t="s">
        <v>4539</v>
      </c>
      <c r="B1991" s="17">
        <v>25078937</v>
      </c>
      <c r="C1991" s="17">
        <v>0</v>
      </c>
      <c r="D1991">
        <f>B1991-C1991</f>
        <v>25078937</v>
      </c>
    </row>
    <row r="1992" spans="1:4" x14ac:dyDescent="0.25">
      <c r="A1992" s="17" t="s">
        <v>6467</v>
      </c>
      <c r="B1992" s="17">
        <v>25077977</v>
      </c>
      <c r="C1992" s="17">
        <v>0</v>
      </c>
      <c r="D1992">
        <f>B1992-C1992</f>
        <v>25077977</v>
      </c>
    </row>
    <row r="1993" spans="1:4" x14ac:dyDescent="0.25">
      <c r="A1993" s="17" t="s">
        <v>2438</v>
      </c>
      <c r="B1993" s="17">
        <v>25052000</v>
      </c>
      <c r="C1993" s="17">
        <v>0</v>
      </c>
      <c r="D1993">
        <f>B1993-C1993</f>
        <v>25052000</v>
      </c>
    </row>
    <row r="1994" spans="1:4" x14ac:dyDescent="0.25">
      <c r="A1994" s="17" t="s">
        <v>9794</v>
      </c>
      <c r="B1994" s="17">
        <v>25047631</v>
      </c>
      <c r="C1994" s="17">
        <v>0</v>
      </c>
      <c r="D1994">
        <f>B1994-C1994</f>
        <v>25047631</v>
      </c>
    </row>
    <row r="1995" spans="1:4" x14ac:dyDescent="0.25">
      <c r="A1995" s="17" t="s">
        <v>2923</v>
      </c>
      <c r="B1995" s="17">
        <v>25040293</v>
      </c>
      <c r="C1995" s="17">
        <v>0</v>
      </c>
      <c r="D1995">
        <f>B1995-C1995</f>
        <v>25040293</v>
      </c>
    </row>
    <row r="1996" spans="1:4" x14ac:dyDescent="0.25">
      <c r="A1996" s="17" t="s">
        <v>3049</v>
      </c>
      <c r="B1996" s="17">
        <v>25031037</v>
      </c>
      <c r="C1996" s="17">
        <v>0</v>
      </c>
      <c r="D1996">
        <f>B1996-C1996</f>
        <v>25031037</v>
      </c>
    </row>
    <row r="1997" spans="1:4" x14ac:dyDescent="0.25">
      <c r="A1997" s="17" t="s">
        <v>6014</v>
      </c>
      <c r="B1997" s="17">
        <v>25003072</v>
      </c>
      <c r="C1997" s="17">
        <v>0</v>
      </c>
      <c r="D1997">
        <f>B1997-C1997</f>
        <v>25003072</v>
      </c>
    </row>
    <row r="1998" spans="1:4" x14ac:dyDescent="0.25">
      <c r="A1998" s="17" t="s">
        <v>9510</v>
      </c>
      <c r="B1998" s="17">
        <v>25000000</v>
      </c>
      <c r="C1998" s="17">
        <v>0</v>
      </c>
      <c r="D1998">
        <f>B1998-C1998</f>
        <v>25000000</v>
      </c>
    </row>
    <row r="1999" spans="1:4" x14ac:dyDescent="0.25">
      <c r="A1999" s="17" t="s">
        <v>11309</v>
      </c>
      <c r="B1999" s="17">
        <v>25000000</v>
      </c>
      <c r="C1999" s="17">
        <v>0</v>
      </c>
      <c r="D1999">
        <f>B1999-C1999</f>
        <v>25000000</v>
      </c>
    </row>
    <row r="2000" spans="1:4" x14ac:dyDescent="0.25">
      <c r="A2000" s="17" t="s">
        <v>1240</v>
      </c>
      <c r="B2000" s="17">
        <v>24985612</v>
      </c>
      <c r="C2000" s="17">
        <v>0</v>
      </c>
      <c r="D2000">
        <f>B2000-C2000</f>
        <v>24985612</v>
      </c>
    </row>
    <row r="2001" spans="1:4" x14ac:dyDescent="0.25">
      <c r="A2001" s="17" t="s">
        <v>7556</v>
      </c>
      <c r="B2001" s="17">
        <v>24984868</v>
      </c>
      <c r="C2001" s="17">
        <v>0</v>
      </c>
      <c r="D2001">
        <f>B2001-C2001</f>
        <v>24984868</v>
      </c>
    </row>
    <row r="2002" spans="1:4" x14ac:dyDescent="0.25">
      <c r="A2002" s="17" t="s">
        <v>5759</v>
      </c>
      <c r="B2002" s="17">
        <v>24944213</v>
      </c>
      <c r="C2002" s="17">
        <v>0</v>
      </c>
      <c r="D2002">
        <f>B2002-C2002</f>
        <v>24944213</v>
      </c>
    </row>
    <row r="2003" spans="1:4" x14ac:dyDescent="0.25">
      <c r="A2003" s="17" t="s">
        <v>7519</v>
      </c>
      <c r="B2003" s="17">
        <v>24881000</v>
      </c>
      <c r="C2003" s="17">
        <v>0</v>
      </c>
      <c r="D2003">
        <f>B2003-C2003</f>
        <v>24881000</v>
      </c>
    </row>
    <row r="2004" spans="1:4" x14ac:dyDescent="0.25">
      <c r="A2004" s="17" t="s">
        <v>6247</v>
      </c>
      <c r="B2004" s="17">
        <v>24848292</v>
      </c>
      <c r="C2004" s="17">
        <v>0</v>
      </c>
      <c r="D2004">
        <f>B2004-C2004</f>
        <v>24848292</v>
      </c>
    </row>
    <row r="2005" spans="1:4" x14ac:dyDescent="0.25">
      <c r="A2005" s="17" t="s">
        <v>10155</v>
      </c>
      <c r="B2005" s="17">
        <v>24809547</v>
      </c>
      <c r="C2005" s="17">
        <v>0</v>
      </c>
      <c r="D2005">
        <f>B2005-C2005</f>
        <v>24809547</v>
      </c>
    </row>
    <row r="2006" spans="1:4" x14ac:dyDescent="0.25">
      <c r="A2006" s="17" t="s">
        <v>11588</v>
      </c>
      <c r="B2006" s="17">
        <v>24800000</v>
      </c>
      <c r="C2006" s="17">
        <v>0</v>
      </c>
      <c r="D2006">
        <f>B2006-C2006</f>
        <v>24800000</v>
      </c>
    </row>
    <row r="2007" spans="1:4" x14ac:dyDescent="0.25">
      <c r="A2007" s="17" t="s">
        <v>9414</v>
      </c>
      <c r="B2007" s="17">
        <v>24792061</v>
      </c>
      <c r="C2007" s="17">
        <v>0</v>
      </c>
      <c r="D2007">
        <f>B2007-C2007</f>
        <v>24792061</v>
      </c>
    </row>
    <row r="2008" spans="1:4" x14ac:dyDescent="0.25">
      <c r="A2008" s="17" t="s">
        <v>11035</v>
      </c>
      <c r="B2008" s="17">
        <v>24788807</v>
      </c>
      <c r="C2008" s="17">
        <v>0</v>
      </c>
      <c r="D2008">
        <f>B2008-C2008</f>
        <v>24788807</v>
      </c>
    </row>
    <row r="2009" spans="1:4" x14ac:dyDescent="0.25">
      <c r="A2009" s="17" t="s">
        <v>12283</v>
      </c>
      <c r="B2009" s="17">
        <v>24741700</v>
      </c>
      <c r="C2009" s="17">
        <v>0</v>
      </c>
      <c r="D2009">
        <f>B2009-C2009</f>
        <v>24741700</v>
      </c>
    </row>
    <row r="2010" spans="1:4" x14ac:dyDescent="0.25">
      <c r="A2010" s="17" t="s">
        <v>7147</v>
      </c>
      <c r="B2010" s="17">
        <v>24708699</v>
      </c>
      <c r="C2010" s="17">
        <v>0</v>
      </c>
      <c r="D2010">
        <f>B2010-C2010</f>
        <v>24708699</v>
      </c>
    </row>
    <row r="2011" spans="1:4" x14ac:dyDescent="0.25">
      <c r="A2011" s="17" t="s">
        <v>11061</v>
      </c>
      <c r="B2011" s="17">
        <v>24629916</v>
      </c>
      <c r="C2011" s="17">
        <v>0</v>
      </c>
      <c r="D2011">
        <f>B2011-C2011</f>
        <v>24629916</v>
      </c>
    </row>
    <row r="2012" spans="1:4" x14ac:dyDescent="0.25">
      <c r="A2012" s="17" t="s">
        <v>9018</v>
      </c>
      <c r="B2012" s="17">
        <v>24530513</v>
      </c>
      <c r="C2012" s="17">
        <v>0</v>
      </c>
      <c r="D2012">
        <f>B2012-C2012</f>
        <v>24530513</v>
      </c>
    </row>
    <row r="2013" spans="1:4" x14ac:dyDescent="0.25">
      <c r="A2013" s="17" t="s">
        <v>3710</v>
      </c>
      <c r="B2013" s="17">
        <v>24520892</v>
      </c>
      <c r="C2013" s="17">
        <v>0</v>
      </c>
      <c r="D2013">
        <f>B2013-C2013</f>
        <v>24520892</v>
      </c>
    </row>
    <row r="2014" spans="1:4" x14ac:dyDescent="0.25">
      <c r="A2014" s="17" t="s">
        <v>10425</v>
      </c>
      <c r="B2014" s="17">
        <v>24475416</v>
      </c>
      <c r="C2014" s="17">
        <v>0</v>
      </c>
      <c r="D2014">
        <f>B2014-C2014</f>
        <v>24475416</v>
      </c>
    </row>
    <row r="2015" spans="1:4" x14ac:dyDescent="0.25">
      <c r="A2015" s="17" t="s">
        <v>10000</v>
      </c>
      <c r="B2015" s="17">
        <v>24475193</v>
      </c>
      <c r="C2015" s="17">
        <v>0</v>
      </c>
      <c r="D2015">
        <f>B2015-C2015</f>
        <v>24475193</v>
      </c>
    </row>
    <row r="2016" spans="1:4" x14ac:dyDescent="0.25">
      <c r="A2016" s="17" t="s">
        <v>3714</v>
      </c>
      <c r="B2016" s="17">
        <v>24430272</v>
      </c>
      <c r="C2016" s="17">
        <v>0</v>
      </c>
      <c r="D2016">
        <f>B2016-C2016</f>
        <v>24430272</v>
      </c>
    </row>
    <row r="2017" spans="1:4" x14ac:dyDescent="0.25">
      <c r="A2017" s="17" t="s">
        <v>431</v>
      </c>
      <c r="B2017" s="17">
        <v>189412677</v>
      </c>
      <c r="C2017" s="17">
        <v>165000000</v>
      </c>
      <c r="D2017">
        <f>B2017-C2017</f>
        <v>24412677</v>
      </c>
    </row>
    <row r="2018" spans="1:4" x14ac:dyDescent="0.25">
      <c r="A2018" s="17" t="s">
        <v>2413</v>
      </c>
      <c r="B2018" s="17">
        <v>24407944</v>
      </c>
      <c r="C2018" s="17">
        <v>0</v>
      </c>
      <c r="D2018">
        <f>B2018-C2018</f>
        <v>24407944</v>
      </c>
    </row>
    <row r="2019" spans="1:4" x14ac:dyDescent="0.25">
      <c r="A2019" s="17" t="s">
        <v>8634</v>
      </c>
      <c r="B2019" s="17">
        <v>24397469</v>
      </c>
      <c r="C2019" s="17">
        <v>0</v>
      </c>
      <c r="D2019">
        <f>B2019-C2019</f>
        <v>24397469</v>
      </c>
    </row>
    <row r="2020" spans="1:4" x14ac:dyDescent="0.25">
      <c r="A2020" s="17" t="s">
        <v>5768</v>
      </c>
      <c r="B2020" s="17">
        <v>24381334</v>
      </c>
      <c r="C2020" s="17">
        <v>0</v>
      </c>
      <c r="D2020">
        <f>B2020-C2020</f>
        <v>24381334</v>
      </c>
    </row>
    <row r="2021" spans="1:4" x14ac:dyDescent="0.25">
      <c r="A2021" s="17" t="s">
        <v>3765</v>
      </c>
      <c r="B2021" s="17">
        <v>24375436</v>
      </c>
      <c r="C2021" s="17">
        <v>0</v>
      </c>
      <c r="D2021">
        <f>B2021-C2021</f>
        <v>24375436</v>
      </c>
    </row>
    <row r="2022" spans="1:4" x14ac:dyDescent="0.25">
      <c r="A2022" s="17" t="s">
        <v>6219</v>
      </c>
      <c r="B2022" s="17">
        <v>24362501</v>
      </c>
      <c r="C2022" s="17">
        <v>0</v>
      </c>
      <c r="D2022">
        <f>B2022-C2022</f>
        <v>24362501</v>
      </c>
    </row>
    <row r="2023" spans="1:4" x14ac:dyDescent="0.25">
      <c r="A2023" s="17" t="s">
        <v>186</v>
      </c>
      <c r="B2023" s="17">
        <v>234360014</v>
      </c>
      <c r="C2023" s="17">
        <v>210000000</v>
      </c>
      <c r="D2023">
        <f>B2023-C2023</f>
        <v>24360014</v>
      </c>
    </row>
    <row r="2024" spans="1:4" x14ac:dyDescent="0.25">
      <c r="A2024" s="17" t="s">
        <v>3609</v>
      </c>
      <c r="B2024" s="17">
        <v>24343673</v>
      </c>
      <c r="C2024" s="17">
        <v>0</v>
      </c>
      <c r="D2024">
        <f>B2024-C2024</f>
        <v>24343673</v>
      </c>
    </row>
    <row r="2025" spans="1:4" x14ac:dyDescent="0.25">
      <c r="A2025" s="17" t="s">
        <v>3609</v>
      </c>
      <c r="B2025" s="17">
        <v>24343673</v>
      </c>
      <c r="C2025" s="17">
        <v>0</v>
      </c>
      <c r="D2025">
        <f>B2025-C2025</f>
        <v>24343673</v>
      </c>
    </row>
    <row r="2026" spans="1:4" x14ac:dyDescent="0.25">
      <c r="A2026" s="17" t="s">
        <v>4064</v>
      </c>
      <c r="B2026" s="17">
        <v>24332324</v>
      </c>
      <c r="C2026" s="17">
        <v>0</v>
      </c>
      <c r="D2026">
        <f>B2026-C2026</f>
        <v>24332324</v>
      </c>
    </row>
    <row r="2027" spans="1:4" x14ac:dyDescent="0.25">
      <c r="A2027" s="17" t="s">
        <v>4548</v>
      </c>
      <c r="B2027" s="17">
        <v>24276500</v>
      </c>
      <c r="C2027" s="17">
        <v>0</v>
      </c>
      <c r="D2027">
        <f>B2027-C2027</f>
        <v>24276500</v>
      </c>
    </row>
    <row r="2028" spans="1:4" x14ac:dyDescent="0.25">
      <c r="A2028" s="17" t="s">
        <v>5367</v>
      </c>
      <c r="B2028" s="17">
        <v>24268828</v>
      </c>
      <c r="C2028" s="17">
        <v>0</v>
      </c>
      <c r="D2028">
        <f>B2028-C2028</f>
        <v>24268828</v>
      </c>
    </row>
    <row r="2029" spans="1:4" x14ac:dyDescent="0.25">
      <c r="A2029" s="17" t="s">
        <v>4849</v>
      </c>
      <c r="B2029" s="17">
        <v>24185781</v>
      </c>
      <c r="C2029" s="17">
        <v>0</v>
      </c>
      <c r="D2029">
        <f>B2029-C2029</f>
        <v>24185781</v>
      </c>
    </row>
    <row r="2030" spans="1:4" x14ac:dyDescent="0.25">
      <c r="A2030" s="17" t="s">
        <v>10131</v>
      </c>
      <c r="B2030" s="17">
        <v>24138847</v>
      </c>
      <c r="C2030" s="17">
        <v>0</v>
      </c>
      <c r="D2030">
        <f>B2030-C2030</f>
        <v>24138847</v>
      </c>
    </row>
    <row r="2031" spans="1:4" x14ac:dyDescent="0.25">
      <c r="A2031" s="17" t="s">
        <v>3770</v>
      </c>
      <c r="B2031" s="17">
        <v>24127895</v>
      </c>
      <c r="C2031" s="17">
        <v>0</v>
      </c>
      <c r="D2031">
        <f>B2031-C2031</f>
        <v>24127895</v>
      </c>
    </row>
    <row r="2032" spans="1:4" x14ac:dyDescent="0.25">
      <c r="A2032" s="17" t="s">
        <v>6258</v>
      </c>
      <c r="B2032" s="17">
        <v>24104113</v>
      </c>
      <c r="C2032" s="17">
        <v>0</v>
      </c>
      <c r="D2032">
        <f>B2032-C2032</f>
        <v>24104113</v>
      </c>
    </row>
    <row r="2033" spans="1:4" x14ac:dyDescent="0.25">
      <c r="A2033" s="17" t="s">
        <v>9716</v>
      </c>
      <c r="B2033" s="17">
        <v>24103594</v>
      </c>
      <c r="C2033" s="17">
        <v>0</v>
      </c>
      <c r="D2033">
        <f>B2033-C2033</f>
        <v>24103594</v>
      </c>
    </row>
    <row r="2034" spans="1:4" x14ac:dyDescent="0.25">
      <c r="A2034" s="17" t="s">
        <v>5076</v>
      </c>
      <c r="B2034" s="17">
        <v>24048000</v>
      </c>
      <c r="C2034" s="17">
        <v>0</v>
      </c>
      <c r="D2034">
        <f>B2034-C2034</f>
        <v>24048000</v>
      </c>
    </row>
    <row r="2035" spans="1:4" x14ac:dyDescent="0.25">
      <c r="A2035" s="17" t="s">
        <v>4259</v>
      </c>
      <c r="B2035" s="17">
        <v>24044532</v>
      </c>
      <c r="C2035" s="17">
        <v>0</v>
      </c>
      <c r="D2035">
        <f>B2035-C2035</f>
        <v>24044532</v>
      </c>
    </row>
    <row r="2036" spans="1:4" x14ac:dyDescent="0.25">
      <c r="A2036" s="17" t="s">
        <v>5785</v>
      </c>
      <c r="B2036" s="17">
        <v>24042490</v>
      </c>
      <c r="C2036" s="17">
        <v>0</v>
      </c>
      <c r="D2036">
        <f>B2036-C2036</f>
        <v>24042490</v>
      </c>
    </row>
    <row r="2037" spans="1:4" x14ac:dyDescent="0.25">
      <c r="A2037" s="17" t="s">
        <v>3318</v>
      </c>
      <c r="B2037" s="17">
        <v>24006726</v>
      </c>
      <c r="C2037" s="17">
        <v>0</v>
      </c>
      <c r="D2037">
        <f>B2037-C2037</f>
        <v>24006726</v>
      </c>
    </row>
    <row r="2038" spans="1:4" x14ac:dyDescent="0.25">
      <c r="A2038" s="17" t="s">
        <v>1069</v>
      </c>
      <c r="B2038" s="17">
        <v>24004159</v>
      </c>
      <c r="C2038" s="17">
        <v>0</v>
      </c>
      <c r="D2038">
        <f>B2038-C2038</f>
        <v>24004159</v>
      </c>
    </row>
    <row r="2039" spans="1:4" x14ac:dyDescent="0.25">
      <c r="A2039" s="17" t="s">
        <v>1069</v>
      </c>
      <c r="B2039" s="17">
        <v>24004159</v>
      </c>
      <c r="C2039" s="17">
        <v>0</v>
      </c>
      <c r="D2039">
        <f>B2039-C2039</f>
        <v>24004159</v>
      </c>
    </row>
    <row r="2040" spans="1:4" x14ac:dyDescent="0.25">
      <c r="A2040" s="17" t="s">
        <v>6941</v>
      </c>
      <c r="B2040" s="17">
        <v>23993605</v>
      </c>
      <c r="C2040" s="17">
        <v>0</v>
      </c>
      <c r="D2040">
        <f>B2040-C2040</f>
        <v>23993605</v>
      </c>
    </row>
    <row r="2041" spans="1:4" x14ac:dyDescent="0.25">
      <c r="A2041" s="17" t="s">
        <v>8426</v>
      </c>
      <c r="B2041" s="17">
        <v>23978402</v>
      </c>
      <c r="C2041" s="17">
        <v>0</v>
      </c>
      <c r="D2041">
        <f>B2041-C2041</f>
        <v>23978402</v>
      </c>
    </row>
    <row r="2042" spans="1:4" x14ac:dyDescent="0.25">
      <c r="A2042" s="17" t="s">
        <v>12473</v>
      </c>
      <c r="B2042" s="17">
        <v>23808111</v>
      </c>
      <c r="C2042" s="17">
        <v>0</v>
      </c>
      <c r="D2042">
        <f>B2042-C2042</f>
        <v>23808111</v>
      </c>
    </row>
    <row r="2043" spans="1:4" x14ac:dyDescent="0.25">
      <c r="A2043" s="17" t="s">
        <v>11555</v>
      </c>
      <c r="B2043" s="17">
        <v>23650000</v>
      </c>
      <c r="C2043" s="17">
        <v>0</v>
      </c>
      <c r="D2043">
        <f>B2043-C2043</f>
        <v>23650000</v>
      </c>
    </row>
    <row r="2044" spans="1:4" x14ac:dyDescent="0.25">
      <c r="A2044" s="17" t="s">
        <v>7286</v>
      </c>
      <c r="B2044" s="17">
        <v>23618786</v>
      </c>
      <c r="C2044" s="17">
        <v>0</v>
      </c>
      <c r="D2044">
        <f>B2044-C2044</f>
        <v>23618786</v>
      </c>
    </row>
    <row r="2045" spans="1:4" x14ac:dyDescent="0.25">
      <c r="A2045" s="17" t="s">
        <v>5781</v>
      </c>
      <c r="B2045" s="17">
        <v>23527955</v>
      </c>
      <c r="C2045" s="17">
        <v>0</v>
      </c>
      <c r="D2045">
        <f>B2045-C2045</f>
        <v>23527955</v>
      </c>
    </row>
    <row r="2046" spans="1:4" x14ac:dyDescent="0.25">
      <c r="A2046" s="17" t="s">
        <v>7090</v>
      </c>
      <c r="B2046" s="17">
        <v>23472900</v>
      </c>
      <c r="C2046" s="17">
        <v>0</v>
      </c>
      <c r="D2046">
        <f>B2046-C2046</f>
        <v>23472900</v>
      </c>
    </row>
    <row r="2047" spans="1:4" x14ac:dyDescent="0.25">
      <c r="A2047" s="17" t="s">
        <v>6495</v>
      </c>
      <c r="B2047" s="17">
        <v>23393765</v>
      </c>
      <c r="C2047" s="17">
        <v>0</v>
      </c>
      <c r="D2047">
        <f>B2047-C2047</f>
        <v>23393765</v>
      </c>
    </row>
    <row r="2048" spans="1:4" x14ac:dyDescent="0.25">
      <c r="A2048" s="17" t="s">
        <v>4364</v>
      </c>
      <c r="B2048" s="17">
        <v>23360779</v>
      </c>
      <c r="C2048" s="17">
        <v>0</v>
      </c>
      <c r="D2048">
        <f>B2048-C2048</f>
        <v>23360779</v>
      </c>
    </row>
    <row r="2049" spans="1:4" x14ac:dyDescent="0.25">
      <c r="A2049" s="17" t="s">
        <v>333</v>
      </c>
      <c r="B2049" s="17">
        <v>198332128</v>
      </c>
      <c r="C2049" s="17">
        <v>175000000</v>
      </c>
      <c r="D2049">
        <f>B2049-C2049</f>
        <v>23332128</v>
      </c>
    </row>
    <row r="2050" spans="1:4" x14ac:dyDescent="0.25">
      <c r="A2050" s="17" t="s">
        <v>3086</v>
      </c>
      <c r="B2050" s="17">
        <v>23324666</v>
      </c>
      <c r="C2050" s="17">
        <v>0</v>
      </c>
      <c r="D2050">
        <f>B2050-C2050</f>
        <v>23324666</v>
      </c>
    </row>
    <row r="2051" spans="1:4" x14ac:dyDescent="0.25">
      <c r="A2051" s="17" t="s">
        <v>6468</v>
      </c>
      <c r="B2051" s="17">
        <v>23292105</v>
      </c>
      <c r="C2051" s="17">
        <v>0</v>
      </c>
      <c r="D2051">
        <f>B2051-C2051</f>
        <v>23292105</v>
      </c>
    </row>
    <row r="2052" spans="1:4" x14ac:dyDescent="0.25">
      <c r="A2052" s="17" t="s">
        <v>9795</v>
      </c>
      <c r="B2052" s="17">
        <v>23272306</v>
      </c>
      <c r="C2052" s="17">
        <v>0</v>
      </c>
      <c r="D2052">
        <f>B2052-C2052</f>
        <v>23272306</v>
      </c>
    </row>
    <row r="2053" spans="1:4" x14ac:dyDescent="0.25">
      <c r="A2053" s="17" t="s">
        <v>6026</v>
      </c>
      <c r="B2053" s="17">
        <v>23225911</v>
      </c>
      <c r="C2053" s="17">
        <v>0</v>
      </c>
      <c r="D2053">
        <f>B2053-C2053</f>
        <v>23225911</v>
      </c>
    </row>
    <row r="2054" spans="1:4" x14ac:dyDescent="0.25">
      <c r="A2054" s="17" t="s">
        <v>5535</v>
      </c>
      <c r="B2054" s="17">
        <v>23222861</v>
      </c>
      <c r="C2054" s="17">
        <v>0</v>
      </c>
      <c r="D2054">
        <f>B2054-C2054</f>
        <v>23222861</v>
      </c>
    </row>
    <row r="2055" spans="1:4" x14ac:dyDescent="0.25">
      <c r="A2055" s="17" t="s">
        <v>1865</v>
      </c>
      <c r="B2055" s="17">
        <v>23219748</v>
      </c>
      <c r="C2055" s="17">
        <v>0</v>
      </c>
      <c r="D2055">
        <f>B2055-C2055</f>
        <v>23219748</v>
      </c>
    </row>
    <row r="2056" spans="1:4" x14ac:dyDescent="0.25">
      <c r="A2056" s="17" t="s">
        <v>7289</v>
      </c>
      <c r="B2056" s="17">
        <v>23213577</v>
      </c>
      <c r="C2056" s="17">
        <v>0</v>
      </c>
      <c r="D2056">
        <f>B2056-C2056</f>
        <v>23213577</v>
      </c>
    </row>
    <row r="2057" spans="1:4" x14ac:dyDescent="0.25">
      <c r="A2057" s="17" t="s">
        <v>5074</v>
      </c>
      <c r="B2057" s="17">
        <v>23209440</v>
      </c>
      <c r="C2057" s="17">
        <v>0</v>
      </c>
      <c r="D2057">
        <f>B2057-C2057</f>
        <v>23209440</v>
      </c>
    </row>
    <row r="2058" spans="1:4" x14ac:dyDescent="0.25">
      <c r="A2058" s="17" t="s">
        <v>6459</v>
      </c>
      <c r="B2058" s="17">
        <v>23179303</v>
      </c>
      <c r="C2058" s="17">
        <v>0</v>
      </c>
      <c r="D2058">
        <f>B2058-C2058</f>
        <v>23179303</v>
      </c>
    </row>
    <row r="2059" spans="1:4" x14ac:dyDescent="0.25">
      <c r="A2059" s="17" t="s">
        <v>3314</v>
      </c>
      <c r="B2059" s="17">
        <v>23159305</v>
      </c>
      <c r="C2059" s="17">
        <v>0</v>
      </c>
      <c r="D2059">
        <f>B2059-C2059</f>
        <v>23159305</v>
      </c>
    </row>
    <row r="2060" spans="1:4" x14ac:dyDescent="0.25">
      <c r="A2060" s="17" t="s">
        <v>7521</v>
      </c>
      <c r="B2060" s="17">
        <v>23089926</v>
      </c>
      <c r="C2060" s="17">
        <v>0</v>
      </c>
      <c r="D2060">
        <f>B2060-C2060</f>
        <v>23089926</v>
      </c>
    </row>
    <row r="2061" spans="1:4" x14ac:dyDescent="0.25">
      <c r="A2061" s="17" t="s">
        <v>6463</v>
      </c>
      <c r="B2061" s="17">
        <v>23078294</v>
      </c>
      <c r="C2061" s="17">
        <v>0</v>
      </c>
      <c r="D2061">
        <f>B2061-C2061</f>
        <v>23078294</v>
      </c>
    </row>
    <row r="2062" spans="1:4" x14ac:dyDescent="0.25">
      <c r="A2062" s="17" t="s">
        <v>5081</v>
      </c>
      <c r="B2062" s="17">
        <v>23070045</v>
      </c>
      <c r="C2062" s="17">
        <v>0</v>
      </c>
      <c r="D2062">
        <f>B2062-C2062</f>
        <v>23070045</v>
      </c>
    </row>
    <row r="2063" spans="1:4" x14ac:dyDescent="0.25">
      <c r="A2063" s="17" t="s">
        <v>10159</v>
      </c>
      <c r="B2063" s="17">
        <v>23031390</v>
      </c>
      <c r="C2063" s="17">
        <v>0</v>
      </c>
      <c r="D2063">
        <f>B2063-C2063</f>
        <v>23031390</v>
      </c>
    </row>
    <row r="2064" spans="1:4" x14ac:dyDescent="0.25">
      <c r="A2064" s="17" t="s">
        <v>3089</v>
      </c>
      <c r="B2064" s="17">
        <v>23020488</v>
      </c>
      <c r="C2064" s="17">
        <v>0</v>
      </c>
      <c r="D2064">
        <f>B2064-C2064</f>
        <v>23020488</v>
      </c>
    </row>
    <row r="2065" spans="1:4" x14ac:dyDescent="0.25">
      <c r="A2065" s="17" t="s">
        <v>1324</v>
      </c>
      <c r="B2065" s="17">
        <v>23014504</v>
      </c>
      <c r="C2065" s="17">
        <v>0</v>
      </c>
      <c r="D2065">
        <f>B2065-C2065</f>
        <v>23014504</v>
      </c>
    </row>
    <row r="2066" spans="1:4" x14ac:dyDescent="0.25">
      <c r="A2066" s="17" t="s">
        <v>457</v>
      </c>
      <c r="B2066" s="17">
        <v>187991439</v>
      </c>
      <c r="C2066" s="17">
        <v>165000000</v>
      </c>
      <c r="D2066">
        <f>B2066-C2066</f>
        <v>22991439</v>
      </c>
    </row>
    <row r="2067" spans="1:4" x14ac:dyDescent="0.25">
      <c r="A2067" s="17" t="s">
        <v>7527</v>
      </c>
      <c r="B2067" s="17">
        <v>22954968</v>
      </c>
      <c r="C2067" s="17">
        <v>0</v>
      </c>
      <c r="D2067">
        <f>B2067-C2067</f>
        <v>22954968</v>
      </c>
    </row>
    <row r="2068" spans="1:4" x14ac:dyDescent="0.25">
      <c r="A2068" s="17" t="s">
        <v>6950</v>
      </c>
      <c r="B2068" s="17">
        <v>22927390</v>
      </c>
      <c r="C2068" s="17">
        <v>0</v>
      </c>
      <c r="D2068">
        <f>B2068-C2068</f>
        <v>22927390</v>
      </c>
    </row>
    <row r="2069" spans="1:4" x14ac:dyDescent="0.25">
      <c r="A2069" s="17" t="s">
        <v>4553</v>
      </c>
      <c r="B2069" s="17">
        <v>22913677</v>
      </c>
      <c r="C2069" s="17">
        <v>0</v>
      </c>
      <c r="D2069">
        <f>B2069-C2069</f>
        <v>22913677</v>
      </c>
    </row>
    <row r="2070" spans="1:4" x14ac:dyDescent="0.25">
      <c r="A2070" s="17" t="s">
        <v>8192</v>
      </c>
      <c r="B2070" s="17">
        <v>22905674</v>
      </c>
      <c r="C2070" s="17">
        <v>0</v>
      </c>
      <c r="D2070">
        <f>B2070-C2070</f>
        <v>22905674</v>
      </c>
    </row>
    <row r="2071" spans="1:4" x14ac:dyDescent="0.25">
      <c r="A2071" s="17" t="s">
        <v>3611</v>
      </c>
      <c r="B2071" s="17">
        <v>22877808</v>
      </c>
      <c r="C2071" s="17">
        <v>0</v>
      </c>
      <c r="D2071">
        <f>B2071-C2071</f>
        <v>22877808</v>
      </c>
    </row>
    <row r="2072" spans="1:4" x14ac:dyDescent="0.25">
      <c r="A2072" s="17" t="s">
        <v>7977</v>
      </c>
      <c r="B2072" s="17">
        <v>22858926</v>
      </c>
      <c r="C2072" s="17">
        <v>0</v>
      </c>
      <c r="D2072">
        <f>B2072-C2072</f>
        <v>22858926</v>
      </c>
    </row>
    <row r="2073" spans="1:4" x14ac:dyDescent="0.25">
      <c r="A2073" s="17" t="s">
        <v>3052</v>
      </c>
      <c r="B2073" s="17">
        <v>22843047</v>
      </c>
      <c r="C2073" s="17">
        <v>0</v>
      </c>
      <c r="D2073">
        <f>B2073-C2073</f>
        <v>22843047</v>
      </c>
    </row>
    <row r="2074" spans="1:4" x14ac:dyDescent="0.25">
      <c r="A2074" s="17" t="s">
        <v>9256</v>
      </c>
      <c r="B2074" s="17">
        <v>22800000</v>
      </c>
      <c r="C2074" s="17">
        <v>0</v>
      </c>
      <c r="D2074">
        <f>B2074-C2074</f>
        <v>22800000</v>
      </c>
    </row>
    <row r="2075" spans="1:4" x14ac:dyDescent="0.25">
      <c r="A2075" s="17" t="s">
        <v>4261</v>
      </c>
      <c r="B2075" s="17">
        <v>22770864</v>
      </c>
      <c r="C2075" s="17">
        <v>0</v>
      </c>
      <c r="D2075">
        <f>B2075-C2075</f>
        <v>22770864</v>
      </c>
    </row>
    <row r="2076" spans="1:4" x14ac:dyDescent="0.25">
      <c r="A2076" s="17" t="s">
        <v>13804</v>
      </c>
      <c r="B2076" s="17">
        <v>22757819</v>
      </c>
      <c r="C2076" s="17">
        <v>0</v>
      </c>
      <c r="D2076">
        <f>B2076-C2076</f>
        <v>22757819</v>
      </c>
    </row>
    <row r="2077" spans="1:4" x14ac:dyDescent="0.25">
      <c r="A2077" s="17" t="s">
        <v>2014</v>
      </c>
      <c r="B2077" s="17">
        <v>22751979</v>
      </c>
      <c r="C2077" s="17">
        <v>0</v>
      </c>
      <c r="D2077">
        <f>B2077-C2077</f>
        <v>22751979</v>
      </c>
    </row>
    <row r="2078" spans="1:4" x14ac:dyDescent="0.25">
      <c r="A2078" s="17" t="s">
        <v>7141</v>
      </c>
      <c r="B2078" s="17">
        <v>22734486</v>
      </c>
      <c r="C2078" s="17">
        <v>0</v>
      </c>
      <c r="D2078">
        <f>B2078-C2078</f>
        <v>22734486</v>
      </c>
    </row>
    <row r="2079" spans="1:4" x14ac:dyDescent="0.25">
      <c r="A2079" s="17" t="s">
        <v>4072</v>
      </c>
      <c r="B2079" s="17">
        <v>22717758</v>
      </c>
      <c r="C2079" s="17">
        <v>0</v>
      </c>
      <c r="D2079">
        <f>B2079-C2079</f>
        <v>22717758</v>
      </c>
    </row>
    <row r="2080" spans="1:4" x14ac:dyDescent="0.25">
      <c r="A2080" s="17" t="s">
        <v>9252</v>
      </c>
      <c r="B2080" s="17">
        <v>22551000</v>
      </c>
      <c r="C2080" s="17">
        <v>0</v>
      </c>
      <c r="D2080">
        <f>B2080-C2080</f>
        <v>22551000</v>
      </c>
    </row>
    <row r="2081" spans="1:4" x14ac:dyDescent="0.25">
      <c r="A2081" s="17" t="s">
        <v>3615</v>
      </c>
      <c r="B2081" s="17">
        <v>22531698</v>
      </c>
      <c r="C2081" s="17">
        <v>0</v>
      </c>
      <c r="D2081">
        <f>B2081-C2081</f>
        <v>22531698</v>
      </c>
    </row>
    <row r="2082" spans="1:4" x14ac:dyDescent="0.25">
      <c r="A2082" s="17" t="s">
        <v>5077</v>
      </c>
      <c r="B2082" s="17">
        <v>22526144</v>
      </c>
      <c r="C2082" s="17">
        <v>0</v>
      </c>
      <c r="D2082">
        <f>B2082-C2082</f>
        <v>22526144</v>
      </c>
    </row>
    <row r="2083" spans="1:4" x14ac:dyDescent="0.25">
      <c r="A2083" s="17" t="s">
        <v>4821</v>
      </c>
      <c r="B2083" s="17">
        <v>22525921</v>
      </c>
      <c r="C2083" s="17">
        <v>0</v>
      </c>
      <c r="D2083">
        <f>B2083-C2083</f>
        <v>22525921</v>
      </c>
    </row>
    <row r="2084" spans="1:4" x14ac:dyDescent="0.25">
      <c r="A2084" s="17" t="s">
        <v>2720</v>
      </c>
      <c r="B2084" s="17">
        <v>22518325</v>
      </c>
      <c r="C2084" s="17">
        <v>0</v>
      </c>
      <c r="D2084">
        <f>B2084-C2084</f>
        <v>22518325</v>
      </c>
    </row>
    <row r="2085" spans="1:4" x14ac:dyDescent="0.25">
      <c r="A2085" s="17" t="s">
        <v>5439</v>
      </c>
      <c r="B2085" s="17">
        <v>22494487</v>
      </c>
      <c r="C2085" s="17">
        <v>0</v>
      </c>
      <c r="D2085">
        <f>B2085-C2085</f>
        <v>22494487</v>
      </c>
    </row>
    <row r="2086" spans="1:4" x14ac:dyDescent="0.25">
      <c r="A2086" s="17" t="s">
        <v>5439</v>
      </c>
      <c r="B2086" s="17">
        <v>22494487</v>
      </c>
      <c r="C2086" s="17">
        <v>0</v>
      </c>
      <c r="D2086">
        <f>B2086-C2086</f>
        <v>22494487</v>
      </c>
    </row>
    <row r="2087" spans="1:4" x14ac:dyDescent="0.25">
      <c r="A2087" s="17" t="s">
        <v>5787</v>
      </c>
      <c r="B2087" s="17">
        <v>22466994</v>
      </c>
      <c r="C2087" s="17">
        <v>0</v>
      </c>
      <c r="D2087">
        <f>B2087-C2087</f>
        <v>22466994</v>
      </c>
    </row>
    <row r="2088" spans="1:4" x14ac:dyDescent="0.25">
      <c r="A2088" s="17" t="s">
        <v>6956</v>
      </c>
      <c r="B2088" s="17">
        <v>22452209</v>
      </c>
      <c r="C2088" s="17">
        <v>0</v>
      </c>
      <c r="D2088">
        <f>B2088-C2088</f>
        <v>22452209</v>
      </c>
    </row>
    <row r="2089" spans="1:4" x14ac:dyDescent="0.25">
      <c r="A2089" s="17" t="s">
        <v>4328</v>
      </c>
      <c r="B2089" s="17">
        <v>22450975</v>
      </c>
      <c r="C2089" s="17">
        <v>0</v>
      </c>
      <c r="D2089">
        <f>B2089-C2089</f>
        <v>22450975</v>
      </c>
    </row>
    <row r="2090" spans="1:4" x14ac:dyDescent="0.25">
      <c r="A2090" s="17" t="s">
        <v>4073</v>
      </c>
      <c r="B2090" s="17">
        <v>22433915</v>
      </c>
      <c r="C2090" s="17">
        <v>0</v>
      </c>
      <c r="D2090">
        <f>B2090-C2090</f>
        <v>22433915</v>
      </c>
    </row>
    <row r="2091" spans="1:4" x14ac:dyDescent="0.25">
      <c r="A2091" s="17" t="s">
        <v>1342</v>
      </c>
      <c r="B2091" s="17">
        <v>22406362</v>
      </c>
      <c r="C2091" s="17">
        <v>0</v>
      </c>
      <c r="D2091">
        <f>B2091-C2091</f>
        <v>22406362</v>
      </c>
    </row>
    <row r="2092" spans="1:4" x14ac:dyDescent="0.25">
      <c r="A2092" s="17" t="s">
        <v>1342</v>
      </c>
      <c r="B2092" s="17">
        <v>22406362</v>
      </c>
      <c r="C2092" s="17">
        <v>0</v>
      </c>
      <c r="D2092">
        <f>B2092-C2092</f>
        <v>22406362</v>
      </c>
    </row>
    <row r="2093" spans="1:4" x14ac:dyDescent="0.25">
      <c r="A2093" s="17" t="s">
        <v>2751</v>
      </c>
      <c r="B2093" s="17">
        <v>22362500</v>
      </c>
      <c r="C2093" s="17">
        <v>0</v>
      </c>
      <c r="D2093">
        <f>B2093-C2093</f>
        <v>22362500</v>
      </c>
    </row>
    <row r="2094" spans="1:4" x14ac:dyDescent="0.25">
      <c r="A2094" s="17" t="s">
        <v>5250</v>
      </c>
      <c r="B2094" s="17">
        <v>22359293</v>
      </c>
      <c r="C2094" s="17">
        <v>0</v>
      </c>
      <c r="D2094">
        <f>B2094-C2094</f>
        <v>22359293</v>
      </c>
    </row>
    <row r="2095" spans="1:4" x14ac:dyDescent="0.25">
      <c r="A2095" s="17" t="s">
        <v>8247</v>
      </c>
      <c r="B2095" s="17">
        <v>22331028</v>
      </c>
      <c r="C2095" s="17">
        <v>0</v>
      </c>
      <c r="D2095">
        <f>B2095-C2095</f>
        <v>22331028</v>
      </c>
    </row>
    <row r="2096" spans="1:4" x14ac:dyDescent="0.25">
      <c r="A2096" s="17" t="s">
        <v>4077</v>
      </c>
      <c r="B2096" s="17">
        <v>22326247</v>
      </c>
      <c r="C2096" s="17">
        <v>0</v>
      </c>
      <c r="D2096">
        <f>B2096-C2096</f>
        <v>22326247</v>
      </c>
    </row>
    <row r="2097" spans="1:4" x14ac:dyDescent="0.25">
      <c r="A2097" s="17" t="s">
        <v>6218</v>
      </c>
      <c r="B2097" s="17">
        <v>22294341</v>
      </c>
      <c r="C2097" s="17">
        <v>0</v>
      </c>
      <c r="D2097">
        <f>B2097-C2097</f>
        <v>22294341</v>
      </c>
    </row>
    <row r="2098" spans="1:4" x14ac:dyDescent="0.25">
      <c r="A2098" s="17" t="s">
        <v>6144</v>
      </c>
      <c r="B2098" s="17">
        <v>22264487</v>
      </c>
      <c r="C2098" s="17">
        <v>0</v>
      </c>
      <c r="D2098">
        <f>B2098-C2098</f>
        <v>22264487</v>
      </c>
    </row>
    <row r="2099" spans="1:4" x14ac:dyDescent="0.25">
      <c r="A2099" s="17" t="s">
        <v>6861</v>
      </c>
      <c r="B2099" s="17">
        <v>22245861</v>
      </c>
      <c r="C2099" s="17">
        <v>0</v>
      </c>
      <c r="D2099">
        <f>B2099-C2099</f>
        <v>22245861</v>
      </c>
    </row>
    <row r="2100" spans="1:4" x14ac:dyDescent="0.25">
      <c r="A2100" s="17" t="s">
        <v>7979</v>
      </c>
      <c r="B2100" s="17">
        <v>22235901</v>
      </c>
      <c r="C2100" s="17">
        <v>0</v>
      </c>
      <c r="D2100">
        <f>B2100-C2100</f>
        <v>22235901</v>
      </c>
    </row>
    <row r="2101" spans="1:4" x14ac:dyDescent="0.25">
      <c r="A2101" s="17" t="s">
        <v>11317</v>
      </c>
      <c r="B2101" s="17">
        <v>22202612</v>
      </c>
      <c r="C2101" s="17">
        <v>0</v>
      </c>
      <c r="D2101">
        <f>B2101-C2101</f>
        <v>22202612</v>
      </c>
    </row>
    <row r="2102" spans="1:4" x14ac:dyDescent="0.25">
      <c r="A2102" s="17" t="s">
        <v>11305</v>
      </c>
      <c r="B2102" s="17">
        <v>22201636</v>
      </c>
      <c r="C2102" s="17">
        <v>0</v>
      </c>
      <c r="D2102">
        <f>B2102-C2102</f>
        <v>22201636</v>
      </c>
    </row>
    <row r="2103" spans="1:4" x14ac:dyDescent="0.25">
      <c r="A2103" s="17" t="s">
        <v>5779</v>
      </c>
      <c r="B2103" s="17">
        <v>22200000</v>
      </c>
      <c r="C2103" s="17">
        <v>0</v>
      </c>
      <c r="D2103">
        <f>B2103-C2103</f>
        <v>22200000</v>
      </c>
    </row>
    <row r="2104" spans="1:4" x14ac:dyDescent="0.25">
      <c r="A2104" s="17" t="s">
        <v>7531</v>
      </c>
      <c r="B2104" s="17">
        <v>22189039</v>
      </c>
      <c r="C2104" s="17">
        <v>0</v>
      </c>
      <c r="D2104">
        <f>B2104-C2104</f>
        <v>22189039</v>
      </c>
    </row>
    <row r="2105" spans="1:4" x14ac:dyDescent="0.25">
      <c r="A2105" s="17" t="s">
        <v>9799</v>
      </c>
      <c r="B2105" s="17">
        <v>22168359</v>
      </c>
      <c r="C2105" s="17">
        <v>0</v>
      </c>
      <c r="D2105">
        <f>B2105-C2105</f>
        <v>22168359</v>
      </c>
    </row>
    <row r="2106" spans="1:4" x14ac:dyDescent="0.25">
      <c r="A2106" s="17" t="s">
        <v>8514</v>
      </c>
      <c r="B2106" s="17">
        <v>22160085</v>
      </c>
      <c r="C2106" s="17">
        <v>0</v>
      </c>
      <c r="D2106">
        <f>B2106-C2106</f>
        <v>22160085</v>
      </c>
    </row>
    <row r="2107" spans="1:4" x14ac:dyDescent="0.25">
      <c r="A2107" s="17" t="s">
        <v>3803</v>
      </c>
      <c r="B2107" s="17">
        <v>22108977</v>
      </c>
      <c r="C2107" s="17">
        <v>0</v>
      </c>
      <c r="D2107">
        <f>B2107-C2107</f>
        <v>22108977</v>
      </c>
    </row>
    <row r="2108" spans="1:4" x14ac:dyDescent="0.25">
      <c r="A2108" s="17" t="s">
        <v>10133</v>
      </c>
      <c r="B2108" s="17">
        <v>21994911</v>
      </c>
      <c r="C2108" s="17">
        <v>0</v>
      </c>
      <c r="D2108">
        <f>B2108-C2108</f>
        <v>21994911</v>
      </c>
    </row>
    <row r="2109" spans="1:4" x14ac:dyDescent="0.25">
      <c r="A2109" s="17" t="s">
        <v>6050</v>
      </c>
      <c r="B2109" s="17">
        <v>21973182</v>
      </c>
      <c r="C2109" s="17">
        <v>0</v>
      </c>
      <c r="D2109">
        <f>B2109-C2109</f>
        <v>21973182</v>
      </c>
    </row>
    <row r="2110" spans="1:4" x14ac:dyDescent="0.25">
      <c r="A2110" s="17" t="s">
        <v>5772</v>
      </c>
      <c r="B2110" s="17">
        <v>21835784</v>
      </c>
      <c r="C2110" s="17">
        <v>0</v>
      </c>
      <c r="D2110">
        <f>B2110-C2110</f>
        <v>21835784</v>
      </c>
    </row>
    <row r="2111" spans="1:4" x14ac:dyDescent="0.25">
      <c r="A2111" s="17" t="s">
        <v>5088</v>
      </c>
      <c r="B2111" s="17">
        <v>21800302</v>
      </c>
      <c r="C2111" s="17">
        <v>0</v>
      </c>
      <c r="D2111">
        <f>B2111-C2111</f>
        <v>21800302</v>
      </c>
    </row>
    <row r="2112" spans="1:4" x14ac:dyDescent="0.25">
      <c r="A2112" s="17" t="s">
        <v>4777</v>
      </c>
      <c r="B2112" s="17">
        <v>21784432</v>
      </c>
      <c r="C2112" s="17">
        <v>0</v>
      </c>
      <c r="D2112">
        <f>B2112-C2112</f>
        <v>21784432</v>
      </c>
    </row>
    <row r="2113" spans="1:4" x14ac:dyDescent="0.25">
      <c r="A2113" s="17" t="s">
        <v>8670</v>
      </c>
      <c r="B2113" s="17">
        <v>21589307</v>
      </c>
      <c r="C2113" s="17">
        <v>0</v>
      </c>
      <c r="D2113">
        <f>B2113-C2113</f>
        <v>21589307</v>
      </c>
    </row>
    <row r="2114" spans="1:4" x14ac:dyDescent="0.25">
      <c r="A2114" s="17" t="s">
        <v>8741</v>
      </c>
      <c r="B2114" s="17">
        <v>21569041</v>
      </c>
      <c r="C2114" s="17">
        <v>0</v>
      </c>
      <c r="D2114">
        <f>B2114-C2114</f>
        <v>21569041</v>
      </c>
    </row>
    <row r="2115" spans="1:4" x14ac:dyDescent="0.25">
      <c r="A2115" s="17" t="s">
        <v>9134</v>
      </c>
      <c r="B2115" s="17">
        <v>21564616</v>
      </c>
      <c r="C2115" s="17">
        <v>0</v>
      </c>
      <c r="D2115">
        <f>B2115-C2115</f>
        <v>21564616</v>
      </c>
    </row>
    <row r="2116" spans="1:4" x14ac:dyDescent="0.25">
      <c r="A2116" s="17" t="s">
        <v>3338</v>
      </c>
      <c r="B2116" s="17">
        <v>21557240</v>
      </c>
      <c r="C2116" s="17">
        <v>0</v>
      </c>
      <c r="D2116">
        <f>B2116-C2116</f>
        <v>21557240</v>
      </c>
    </row>
    <row r="2117" spans="1:4" x14ac:dyDescent="0.25">
      <c r="A2117" s="17" t="s">
        <v>5777</v>
      </c>
      <c r="B2117" s="17">
        <v>21554585</v>
      </c>
      <c r="C2117" s="17">
        <v>0</v>
      </c>
      <c r="D2117">
        <f>B2117-C2117</f>
        <v>21554585</v>
      </c>
    </row>
    <row r="2118" spans="1:4" x14ac:dyDescent="0.25">
      <c r="A2118" s="17" t="s">
        <v>8226</v>
      </c>
      <c r="B2118" s="17">
        <v>21520719</v>
      </c>
      <c r="C2118" s="17">
        <v>0</v>
      </c>
      <c r="D2118">
        <f>B2118-C2118</f>
        <v>21520719</v>
      </c>
    </row>
    <row r="2119" spans="1:4" x14ac:dyDescent="0.25">
      <c r="A2119" s="17" t="s">
        <v>10135</v>
      </c>
      <c r="B2119" s="17">
        <v>21501098</v>
      </c>
      <c r="C2119" s="17">
        <v>0</v>
      </c>
      <c r="D2119">
        <f>B2119-C2119</f>
        <v>21501098</v>
      </c>
    </row>
    <row r="2120" spans="1:4" x14ac:dyDescent="0.25">
      <c r="A2120" s="17" t="s">
        <v>5441</v>
      </c>
      <c r="B2120" s="17">
        <v>21500000</v>
      </c>
      <c r="C2120" s="17">
        <v>0</v>
      </c>
      <c r="D2120">
        <f>B2120-C2120</f>
        <v>21500000</v>
      </c>
    </row>
    <row r="2121" spans="1:4" x14ac:dyDescent="0.25">
      <c r="A2121" s="17" t="s">
        <v>6829</v>
      </c>
      <c r="B2121" s="17">
        <v>21483154</v>
      </c>
      <c r="C2121" s="17">
        <v>0</v>
      </c>
      <c r="D2121">
        <f>B2121-C2121</f>
        <v>21483154</v>
      </c>
    </row>
    <row r="2122" spans="1:4" x14ac:dyDescent="0.25">
      <c r="A2122" s="17" t="s">
        <v>1824</v>
      </c>
      <c r="B2122" s="17">
        <v>21471685</v>
      </c>
      <c r="C2122" s="17">
        <v>0</v>
      </c>
      <c r="D2122">
        <f>B2122-C2122</f>
        <v>21471685</v>
      </c>
    </row>
    <row r="2123" spans="1:4" x14ac:dyDescent="0.25">
      <c r="A2123" s="17" t="s">
        <v>7540</v>
      </c>
      <c r="B2123" s="17">
        <v>21468807</v>
      </c>
      <c r="C2123" s="17">
        <v>0</v>
      </c>
      <c r="D2123">
        <f>B2123-C2123</f>
        <v>21468807</v>
      </c>
    </row>
    <row r="2124" spans="1:4" x14ac:dyDescent="0.25">
      <c r="A2124" s="17" t="s">
        <v>4721</v>
      </c>
      <c r="B2124" s="17">
        <v>21426805</v>
      </c>
      <c r="C2124" s="17">
        <v>0</v>
      </c>
      <c r="D2124">
        <f>B2124-C2124</f>
        <v>21426805</v>
      </c>
    </row>
    <row r="2125" spans="1:4" x14ac:dyDescent="0.25">
      <c r="A2125" s="17" t="s">
        <v>3383</v>
      </c>
      <c r="B2125" s="17">
        <v>21413502</v>
      </c>
      <c r="C2125" s="17">
        <v>0</v>
      </c>
      <c r="D2125">
        <f>B2125-C2125</f>
        <v>21413502</v>
      </c>
    </row>
    <row r="2126" spans="1:4" x14ac:dyDescent="0.25">
      <c r="A2126" s="17" t="s">
        <v>6465</v>
      </c>
      <c r="B2126" s="17">
        <v>21413105</v>
      </c>
      <c r="C2126" s="17">
        <v>0</v>
      </c>
      <c r="D2126">
        <f>B2126-C2126</f>
        <v>21413105</v>
      </c>
    </row>
    <row r="2127" spans="1:4" x14ac:dyDescent="0.25">
      <c r="A2127" s="17" t="s">
        <v>7553</v>
      </c>
      <c r="B2127" s="17">
        <v>21383298</v>
      </c>
      <c r="C2127" s="17">
        <v>0</v>
      </c>
      <c r="D2127">
        <f>B2127-C2127</f>
        <v>21383298</v>
      </c>
    </row>
    <row r="2128" spans="1:4" x14ac:dyDescent="0.25">
      <c r="A2128" s="17" t="s">
        <v>6932</v>
      </c>
      <c r="B2128" s="17">
        <v>21378000</v>
      </c>
      <c r="C2128" s="17">
        <v>0</v>
      </c>
      <c r="D2128">
        <f>B2128-C2128</f>
        <v>21378000</v>
      </c>
    </row>
    <row r="2129" spans="1:4" x14ac:dyDescent="0.25">
      <c r="A2129" s="17" t="s">
        <v>6932</v>
      </c>
      <c r="B2129" s="17">
        <v>21378000</v>
      </c>
      <c r="C2129" s="17">
        <v>0</v>
      </c>
      <c r="D2129">
        <f>B2129-C2129</f>
        <v>21378000</v>
      </c>
    </row>
    <row r="2130" spans="1:4" x14ac:dyDescent="0.25">
      <c r="A2130" s="17" t="s">
        <v>8648</v>
      </c>
      <c r="B2130" s="17">
        <v>21371425</v>
      </c>
      <c r="C2130" s="17">
        <v>0</v>
      </c>
      <c r="D2130">
        <f>B2130-C2130</f>
        <v>21371425</v>
      </c>
    </row>
    <row r="2131" spans="1:4" x14ac:dyDescent="0.25">
      <c r="A2131" s="17" t="s">
        <v>8429</v>
      </c>
      <c r="B2131" s="17">
        <v>21370057</v>
      </c>
      <c r="C2131" s="17">
        <v>0</v>
      </c>
      <c r="D2131">
        <f>B2131-C2131</f>
        <v>21370057</v>
      </c>
    </row>
    <row r="2132" spans="1:4" x14ac:dyDescent="0.25">
      <c r="A2132" s="17" t="s">
        <v>11526</v>
      </c>
      <c r="B2132" s="17">
        <v>21300000</v>
      </c>
      <c r="C2132" s="17">
        <v>0</v>
      </c>
      <c r="D2132">
        <f>B2132-C2132</f>
        <v>21300000</v>
      </c>
    </row>
    <row r="2133" spans="1:4" x14ac:dyDescent="0.25">
      <c r="A2133" s="17" t="s">
        <v>3341</v>
      </c>
      <c r="B2133" s="17">
        <v>21283440</v>
      </c>
      <c r="C2133" s="17">
        <v>0</v>
      </c>
      <c r="D2133">
        <f>B2133-C2133</f>
        <v>21283440</v>
      </c>
    </row>
    <row r="2134" spans="1:4" x14ac:dyDescent="0.25">
      <c r="A2134" s="17" t="s">
        <v>11037</v>
      </c>
      <c r="B2134" s="17">
        <v>21244913</v>
      </c>
      <c r="C2134" s="17">
        <v>0</v>
      </c>
      <c r="D2134">
        <f>B2134-C2134</f>
        <v>21244913</v>
      </c>
    </row>
    <row r="2135" spans="1:4" x14ac:dyDescent="0.25">
      <c r="A2135" s="17" t="s">
        <v>6476</v>
      </c>
      <c r="B2135" s="17">
        <v>21200000</v>
      </c>
      <c r="C2135" s="17">
        <v>0</v>
      </c>
      <c r="D2135">
        <f>B2135-C2135</f>
        <v>21200000</v>
      </c>
    </row>
    <row r="2136" spans="1:4" x14ac:dyDescent="0.25">
      <c r="A2136" s="17" t="s">
        <v>10162</v>
      </c>
      <c r="B2136" s="17">
        <v>21197315</v>
      </c>
      <c r="C2136" s="17">
        <v>0</v>
      </c>
      <c r="D2136">
        <f>B2136-C2136</f>
        <v>21197315</v>
      </c>
    </row>
    <row r="2137" spans="1:4" x14ac:dyDescent="0.25">
      <c r="A2137" s="17" t="s">
        <v>4081</v>
      </c>
      <c r="B2137" s="17">
        <v>21176322</v>
      </c>
      <c r="C2137" s="17">
        <v>0</v>
      </c>
      <c r="D2137">
        <f>B2137-C2137</f>
        <v>21176322</v>
      </c>
    </row>
    <row r="2138" spans="1:4" x14ac:dyDescent="0.25">
      <c r="A2138" s="17" t="s">
        <v>7152</v>
      </c>
      <c r="B2138" s="17">
        <v>21160089</v>
      </c>
      <c r="C2138" s="17">
        <v>0</v>
      </c>
      <c r="D2138">
        <f>B2138-C2138</f>
        <v>21160089</v>
      </c>
    </row>
    <row r="2139" spans="1:4" x14ac:dyDescent="0.25">
      <c r="A2139" s="17" t="s">
        <v>8199</v>
      </c>
      <c r="B2139" s="17">
        <v>21133087</v>
      </c>
      <c r="C2139" s="17">
        <v>0</v>
      </c>
      <c r="D2139">
        <f>B2139-C2139</f>
        <v>21133087</v>
      </c>
    </row>
    <row r="2140" spans="1:4" x14ac:dyDescent="0.25">
      <c r="A2140" s="17" t="s">
        <v>5091</v>
      </c>
      <c r="B2140" s="17">
        <v>21129348</v>
      </c>
      <c r="C2140" s="17">
        <v>0</v>
      </c>
      <c r="D2140">
        <f>B2140-C2140</f>
        <v>21129348</v>
      </c>
    </row>
    <row r="2141" spans="1:4" x14ac:dyDescent="0.25">
      <c r="A2141" s="17" t="s">
        <v>8217</v>
      </c>
      <c r="B2141" s="17">
        <v>21088568</v>
      </c>
      <c r="C2141" s="17">
        <v>0</v>
      </c>
      <c r="D2141">
        <f>B2141-C2141</f>
        <v>21088568</v>
      </c>
    </row>
    <row r="2142" spans="1:4" x14ac:dyDescent="0.25">
      <c r="A2142" s="17" t="s">
        <v>8068</v>
      </c>
      <c r="B2142" s="17">
        <v>21078145</v>
      </c>
      <c r="C2142" s="17">
        <v>0</v>
      </c>
      <c r="D2142">
        <f>B2142-C2142</f>
        <v>21078145</v>
      </c>
    </row>
    <row r="2143" spans="1:4" x14ac:dyDescent="0.25">
      <c r="A2143" s="17" t="s">
        <v>2031</v>
      </c>
      <c r="B2143" s="17">
        <v>21009180</v>
      </c>
      <c r="C2143" s="17">
        <v>0</v>
      </c>
      <c r="D2143">
        <f>B2143-C2143</f>
        <v>21009180</v>
      </c>
    </row>
    <row r="2144" spans="1:4" x14ac:dyDescent="0.25">
      <c r="A2144" s="17" t="s">
        <v>9801</v>
      </c>
      <c r="B2144" s="17">
        <v>21005329</v>
      </c>
      <c r="C2144" s="17">
        <v>0</v>
      </c>
      <c r="D2144">
        <f>B2144-C2144</f>
        <v>21005329</v>
      </c>
    </row>
    <row r="2145" spans="1:4" x14ac:dyDescent="0.25">
      <c r="A2145" s="17" t="s">
        <v>9512</v>
      </c>
      <c r="B2145" s="17">
        <v>21000000</v>
      </c>
      <c r="C2145" s="17">
        <v>0</v>
      </c>
      <c r="D2145">
        <f>B2145-C2145</f>
        <v>21000000</v>
      </c>
    </row>
    <row r="2146" spans="1:4" x14ac:dyDescent="0.25">
      <c r="A2146" s="17" t="s">
        <v>4102</v>
      </c>
      <c r="B2146" s="17">
        <v>20999103</v>
      </c>
      <c r="C2146" s="17">
        <v>0</v>
      </c>
      <c r="D2146">
        <f>B2146-C2146</f>
        <v>20999103</v>
      </c>
    </row>
    <row r="2147" spans="1:4" x14ac:dyDescent="0.25">
      <c r="A2147" s="17" t="s">
        <v>7535</v>
      </c>
      <c r="B2147" s="17">
        <v>20998709</v>
      </c>
      <c r="C2147" s="17">
        <v>0</v>
      </c>
      <c r="D2147">
        <f>B2147-C2147</f>
        <v>20998709</v>
      </c>
    </row>
    <row r="2148" spans="1:4" x14ac:dyDescent="0.25">
      <c r="A2148" s="17" t="s">
        <v>4366</v>
      </c>
      <c r="B2148" s="17">
        <v>20991497</v>
      </c>
      <c r="C2148" s="17">
        <v>0</v>
      </c>
      <c r="D2148">
        <f>B2148-C2148</f>
        <v>20991497</v>
      </c>
    </row>
    <row r="2149" spans="1:4" x14ac:dyDescent="0.25">
      <c r="A2149" s="17" t="s">
        <v>4366</v>
      </c>
      <c r="B2149" s="17">
        <v>20991497</v>
      </c>
      <c r="C2149" s="17">
        <v>0</v>
      </c>
      <c r="D2149">
        <f>B2149-C2149</f>
        <v>20991497</v>
      </c>
    </row>
    <row r="2150" spans="1:4" x14ac:dyDescent="0.25">
      <c r="A2150" s="17" t="s">
        <v>4550</v>
      </c>
      <c r="B2150" s="17">
        <v>20981633</v>
      </c>
      <c r="C2150" s="17">
        <v>0</v>
      </c>
      <c r="D2150">
        <f>B2150-C2150</f>
        <v>20981633</v>
      </c>
    </row>
    <row r="2151" spans="1:4" x14ac:dyDescent="0.25">
      <c r="A2151" s="17" t="s">
        <v>11043</v>
      </c>
      <c r="B2151" s="17">
        <v>20966644</v>
      </c>
      <c r="C2151" s="17">
        <v>0</v>
      </c>
      <c r="D2151">
        <f>B2151-C2151</f>
        <v>20966644</v>
      </c>
    </row>
    <row r="2152" spans="1:4" x14ac:dyDescent="0.25">
      <c r="A2152" s="17" t="s">
        <v>1828</v>
      </c>
      <c r="B2152" s="17">
        <v>20950820</v>
      </c>
      <c r="C2152" s="17">
        <v>0</v>
      </c>
      <c r="D2152">
        <f>B2152-C2152</f>
        <v>20950820</v>
      </c>
    </row>
    <row r="2153" spans="1:4" x14ac:dyDescent="0.25">
      <c r="A2153" s="17" t="s">
        <v>6474</v>
      </c>
      <c r="B2153" s="17">
        <v>20916309</v>
      </c>
      <c r="C2153" s="17">
        <v>0</v>
      </c>
      <c r="D2153">
        <f>B2153-C2153</f>
        <v>20916309</v>
      </c>
    </row>
    <row r="2154" spans="1:4" x14ac:dyDescent="0.25">
      <c r="A2154" s="17" t="s">
        <v>3768</v>
      </c>
      <c r="B2154" s="17">
        <v>20915465</v>
      </c>
      <c r="C2154" s="17">
        <v>0</v>
      </c>
      <c r="D2154">
        <f>B2154-C2154</f>
        <v>20915465</v>
      </c>
    </row>
    <row r="2155" spans="1:4" x14ac:dyDescent="0.25">
      <c r="A2155" s="17" t="s">
        <v>5485</v>
      </c>
      <c r="B2155" s="17">
        <v>20819129</v>
      </c>
      <c r="C2155" s="17">
        <v>0</v>
      </c>
      <c r="D2155">
        <f>B2155-C2155</f>
        <v>20819129</v>
      </c>
    </row>
    <row r="2156" spans="1:4" x14ac:dyDescent="0.25">
      <c r="A2156" s="17" t="s">
        <v>10631</v>
      </c>
      <c r="B2156" s="17">
        <v>20803237</v>
      </c>
      <c r="C2156" s="17">
        <v>0</v>
      </c>
      <c r="D2156">
        <f>B2156-C2156</f>
        <v>20803237</v>
      </c>
    </row>
    <row r="2157" spans="1:4" x14ac:dyDescent="0.25">
      <c r="A2157" s="17" t="s">
        <v>7537</v>
      </c>
      <c r="B2157" s="17">
        <v>20801344</v>
      </c>
      <c r="C2157" s="17">
        <v>0</v>
      </c>
      <c r="D2157">
        <f>B2157-C2157</f>
        <v>20801344</v>
      </c>
    </row>
    <row r="2158" spans="1:4" x14ac:dyDescent="0.25">
      <c r="A2158" s="17" t="s">
        <v>12448</v>
      </c>
      <c r="B2158" s="17">
        <v>20773070</v>
      </c>
      <c r="C2158" s="17">
        <v>0</v>
      </c>
      <c r="D2158">
        <f>B2158-C2158</f>
        <v>20773070</v>
      </c>
    </row>
    <row r="2159" spans="1:4" x14ac:dyDescent="0.25">
      <c r="A2159" s="17" t="s">
        <v>10576</v>
      </c>
      <c r="B2159" s="17">
        <v>20772796</v>
      </c>
      <c r="C2159" s="17">
        <v>0</v>
      </c>
      <c r="D2159">
        <f>B2159-C2159</f>
        <v>20772796</v>
      </c>
    </row>
    <row r="2160" spans="1:4" x14ac:dyDescent="0.25">
      <c r="A2160" s="17" t="s">
        <v>6065</v>
      </c>
      <c r="B2160" s="17">
        <v>20763013</v>
      </c>
      <c r="C2160" s="17">
        <v>0</v>
      </c>
      <c r="D2160">
        <f>B2160-C2160</f>
        <v>20763013</v>
      </c>
    </row>
    <row r="2161" spans="1:4" x14ac:dyDescent="0.25">
      <c r="A2161" s="17" t="s">
        <v>10149</v>
      </c>
      <c r="B2161" s="17">
        <v>20733485</v>
      </c>
      <c r="C2161" s="17">
        <v>0</v>
      </c>
      <c r="D2161">
        <f>B2161-C2161</f>
        <v>20733485</v>
      </c>
    </row>
    <row r="2162" spans="1:4" x14ac:dyDescent="0.25">
      <c r="A2162" s="17" t="s">
        <v>6199</v>
      </c>
      <c r="B2162" s="17">
        <v>20668843</v>
      </c>
      <c r="C2162" s="17">
        <v>0</v>
      </c>
      <c r="D2162">
        <f>B2162-C2162</f>
        <v>20668843</v>
      </c>
    </row>
    <row r="2163" spans="1:4" x14ac:dyDescent="0.25">
      <c r="A2163" s="17" t="s">
        <v>7296</v>
      </c>
      <c r="B2163" s="17">
        <v>20627372</v>
      </c>
      <c r="C2163" s="17">
        <v>0</v>
      </c>
      <c r="D2163">
        <f>B2163-C2163</f>
        <v>20627372</v>
      </c>
    </row>
    <row r="2164" spans="1:4" x14ac:dyDescent="0.25">
      <c r="A2164" s="17" t="s">
        <v>7546</v>
      </c>
      <c r="B2164" s="17">
        <v>20566327</v>
      </c>
      <c r="C2164" s="17">
        <v>0</v>
      </c>
      <c r="D2164">
        <f>B2164-C2164</f>
        <v>20566327</v>
      </c>
    </row>
    <row r="2165" spans="1:4" x14ac:dyDescent="0.25">
      <c r="A2165" s="17" t="s">
        <v>2965</v>
      </c>
      <c r="B2165" s="17">
        <v>20550712</v>
      </c>
      <c r="C2165" s="17">
        <v>0</v>
      </c>
      <c r="D2165">
        <f>B2165-C2165</f>
        <v>20550712</v>
      </c>
    </row>
    <row r="2166" spans="1:4" x14ac:dyDescent="0.25">
      <c r="A2166" s="17" t="s">
        <v>3358</v>
      </c>
      <c r="B2166" s="17">
        <v>20488579</v>
      </c>
      <c r="C2166" s="17">
        <v>0</v>
      </c>
      <c r="D2166">
        <f>B2166-C2166</f>
        <v>20488579</v>
      </c>
    </row>
    <row r="2167" spans="1:4" x14ac:dyDescent="0.25">
      <c r="A2167" s="17" t="s">
        <v>6862</v>
      </c>
      <c r="B2167" s="17">
        <v>20433940</v>
      </c>
      <c r="C2167" s="17">
        <v>0</v>
      </c>
      <c r="D2167">
        <f>B2167-C2167</f>
        <v>20433940</v>
      </c>
    </row>
    <row r="2168" spans="1:4" x14ac:dyDescent="0.25">
      <c r="A2168" s="17" t="s">
        <v>5083</v>
      </c>
      <c r="B2168" s="17">
        <v>20422207</v>
      </c>
      <c r="C2168" s="17">
        <v>0</v>
      </c>
      <c r="D2168">
        <f>B2168-C2168</f>
        <v>20422207</v>
      </c>
    </row>
    <row r="2169" spans="1:4" x14ac:dyDescent="0.25">
      <c r="A2169" s="17" t="s">
        <v>3619</v>
      </c>
      <c r="B2169" s="17">
        <v>20400913</v>
      </c>
      <c r="C2169" s="17">
        <v>0</v>
      </c>
      <c r="D2169">
        <f>B2169-C2169</f>
        <v>20400913</v>
      </c>
    </row>
    <row r="2170" spans="1:4" x14ac:dyDescent="0.25">
      <c r="A2170" s="17" t="s">
        <v>9808</v>
      </c>
      <c r="B2170" s="17">
        <v>20400000</v>
      </c>
      <c r="C2170" s="17">
        <v>0</v>
      </c>
      <c r="D2170">
        <f>B2170-C2170</f>
        <v>20400000</v>
      </c>
    </row>
    <row r="2171" spans="1:4" x14ac:dyDescent="0.25">
      <c r="A2171" s="17" t="s">
        <v>3321</v>
      </c>
      <c r="B2171" s="17">
        <v>20389967</v>
      </c>
      <c r="C2171" s="17">
        <v>0</v>
      </c>
      <c r="D2171">
        <f>B2171-C2171</f>
        <v>20389967</v>
      </c>
    </row>
    <row r="2172" spans="1:4" x14ac:dyDescent="0.25">
      <c r="A2172" s="17" t="s">
        <v>8635</v>
      </c>
      <c r="B2172" s="17">
        <v>20384136</v>
      </c>
      <c r="C2172" s="17">
        <v>0</v>
      </c>
      <c r="D2172">
        <f>B2172-C2172</f>
        <v>20384136</v>
      </c>
    </row>
    <row r="2173" spans="1:4" x14ac:dyDescent="0.25">
      <c r="A2173" s="17" t="s">
        <v>8672</v>
      </c>
      <c r="B2173" s="17">
        <v>20339754</v>
      </c>
      <c r="C2173" s="17">
        <v>0</v>
      </c>
      <c r="D2173">
        <f>B2173-C2173</f>
        <v>20339754</v>
      </c>
    </row>
    <row r="2174" spans="1:4" x14ac:dyDescent="0.25">
      <c r="A2174" s="17" t="s">
        <v>8639</v>
      </c>
      <c r="B2174" s="17">
        <v>20338609</v>
      </c>
      <c r="C2174" s="17">
        <v>0</v>
      </c>
      <c r="D2174">
        <f>B2174-C2174</f>
        <v>20338609</v>
      </c>
    </row>
    <row r="2175" spans="1:4" x14ac:dyDescent="0.25">
      <c r="A2175" s="17" t="s">
        <v>1517</v>
      </c>
      <c r="B2175" s="17">
        <v>20315324</v>
      </c>
      <c r="C2175" s="17">
        <v>0</v>
      </c>
      <c r="D2175">
        <f>B2175-C2175</f>
        <v>20315324</v>
      </c>
    </row>
    <row r="2176" spans="1:4" x14ac:dyDescent="0.25">
      <c r="A2176" s="17" t="s">
        <v>4085</v>
      </c>
      <c r="B2176" s="17">
        <v>20302961</v>
      </c>
      <c r="C2176" s="17">
        <v>0</v>
      </c>
      <c r="D2176">
        <f>B2176-C2176</f>
        <v>20302961</v>
      </c>
    </row>
    <row r="2177" spans="1:4" x14ac:dyDescent="0.25">
      <c r="A2177" s="17" t="s">
        <v>4082</v>
      </c>
      <c r="B2177" s="17">
        <v>20300000</v>
      </c>
      <c r="C2177" s="17">
        <v>0</v>
      </c>
      <c r="D2177">
        <f>B2177-C2177</f>
        <v>20300000</v>
      </c>
    </row>
    <row r="2178" spans="1:4" x14ac:dyDescent="0.25">
      <c r="A2178" s="17" t="s">
        <v>5395</v>
      </c>
      <c r="B2178" s="17">
        <v>20285518</v>
      </c>
      <c r="C2178" s="17">
        <v>0</v>
      </c>
      <c r="D2178">
        <f>B2178-C2178</f>
        <v>20285518</v>
      </c>
    </row>
    <row r="2179" spans="1:4" x14ac:dyDescent="0.25">
      <c r="A2179" s="17" t="s">
        <v>4580</v>
      </c>
      <c r="B2179" s="17">
        <v>20275446</v>
      </c>
      <c r="C2179" s="17">
        <v>0</v>
      </c>
      <c r="D2179">
        <f>B2179-C2179</f>
        <v>20275446</v>
      </c>
    </row>
    <row r="2180" spans="1:4" x14ac:dyDescent="0.25">
      <c r="A2180" s="17" t="s">
        <v>6274</v>
      </c>
      <c r="B2180" s="17">
        <v>20259297</v>
      </c>
      <c r="C2180" s="17">
        <v>0</v>
      </c>
      <c r="D2180">
        <f>B2180-C2180</f>
        <v>20259297</v>
      </c>
    </row>
    <row r="2181" spans="1:4" x14ac:dyDescent="0.25">
      <c r="A2181" s="17" t="s">
        <v>9513</v>
      </c>
      <c r="B2181" s="17">
        <v>20257000</v>
      </c>
      <c r="C2181" s="17">
        <v>0</v>
      </c>
      <c r="D2181">
        <f>B2181-C2181</f>
        <v>20257000</v>
      </c>
    </row>
    <row r="2182" spans="1:4" x14ac:dyDescent="0.25">
      <c r="A2182" s="17" t="s">
        <v>7819</v>
      </c>
      <c r="B2182" s="17">
        <v>20246959</v>
      </c>
      <c r="C2182" s="17">
        <v>0</v>
      </c>
      <c r="D2182">
        <f>B2182-C2182</f>
        <v>20246959</v>
      </c>
    </row>
    <row r="2183" spans="1:4" x14ac:dyDescent="0.25">
      <c r="A2183" s="17" t="s">
        <v>6486</v>
      </c>
      <c r="B2183" s="17">
        <v>20241395</v>
      </c>
      <c r="C2183" s="17">
        <v>0</v>
      </c>
      <c r="D2183">
        <f>B2183-C2183</f>
        <v>20241395</v>
      </c>
    </row>
    <row r="2184" spans="1:4" x14ac:dyDescent="0.25">
      <c r="A2184" s="17" t="s">
        <v>7548</v>
      </c>
      <c r="B2184" s="17">
        <v>20218921</v>
      </c>
      <c r="C2184" s="17">
        <v>0</v>
      </c>
      <c r="D2184">
        <f>B2184-C2184</f>
        <v>20218921</v>
      </c>
    </row>
    <row r="2185" spans="1:4" x14ac:dyDescent="0.25">
      <c r="A2185" s="17" t="s">
        <v>6483</v>
      </c>
      <c r="B2185" s="17">
        <v>20207003</v>
      </c>
      <c r="C2185" s="17">
        <v>0</v>
      </c>
      <c r="D2185">
        <f>B2185-C2185</f>
        <v>20207003</v>
      </c>
    </row>
    <row r="2186" spans="1:4" x14ac:dyDescent="0.25">
      <c r="A2186" s="17" t="s">
        <v>10891</v>
      </c>
      <c r="B2186" s="17">
        <v>20167424</v>
      </c>
      <c r="C2186" s="17">
        <v>0</v>
      </c>
      <c r="D2186">
        <f>B2186-C2186</f>
        <v>20167424</v>
      </c>
    </row>
    <row r="2187" spans="1:4" x14ac:dyDescent="0.25">
      <c r="A2187" s="17" t="s">
        <v>4119</v>
      </c>
      <c r="B2187" s="17">
        <v>20113965</v>
      </c>
      <c r="C2187" s="17">
        <v>0</v>
      </c>
      <c r="D2187">
        <f>B2187-C2187</f>
        <v>20113965</v>
      </c>
    </row>
    <row r="2188" spans="1:4" x14ac:dyDescent="0.25">
      <c r="A2188" s="17" t="s">
        <v>3621</v>
      </c>
      <c r="B2188" s="17">
        <v>20101861</v>
      </c>
      <c r="C2188" s="17">
        <v>0</v>
      </c>
      <c r="D2188">
        <f>B2188-C2188</f>
        <v>20101861</v>
      </c>
    </row>
    <row r="2189" spans="1:4" x14ac:dyDescent="0.25">
      <c r="A2189" s="17" t="s">
        <v>5563</v>
      </c>
      <c r="B2189" s="17">
        <v>20047715</v>
      </c>
      <c r="C2189" s="17">
        <v>0</v>
      </c>
      <c r="D2189">
        <f>B2189-C2189</f>
        <v>20047715</v>
      </c>
    </row>
    <row r="2190" spans="1:4" x14ac:dyDescent="0.25">
      <c r="A2190" s="17" t="s">
        <v>9023</v>
      </c>
      <c r="B2190" s="17">
        <v>20035310</v>
      </c>
      <c r="C2190" s="17">
        <v>0</v>
      </c>
      <c r="D2190">
        <f>B2190-C2190</f>
        <v>20035310</v>
      </c>
    </row>
    <row r="2191" spans="1:4" x14ac:dyDescent="0.25">
      <c r="A2191" s="17" t="s">
        <v>5098</v>
      </c>
      <c r="B2191" s="17">
        <v>19976073</v>
      </c>
      <c r="C2191" s="17">
        <v>0</v>
      </c>
      <c r="D2191">
        <f>B2191-C2191</f>
        <v>19976073</v>
      </c>
    </row>
    <row r="2192" spans="1:4" x14ac:dyDescent="0.25">
      <c r="A2192" s="17" t="s">
        <v>205</v>
      </c>
      <c r="B2192" s="17">
        <v>234903076</v>
      </c>
      <c r="C2192" s="17">
        <v>215000000</v>
      </c>
      <c r="D2192">
        <f>B2192-C2192</f>
        <v>19903076</v>
      </c>
    </row>
    <row r="2193" spans="1:4" x14ac:dyDescent="0.25">
      <c r="A2193" s="17" t="s">
        <v>7809</v>
      </c>
      <c r="B2193" s="17">
        <v>19900000</v>
      </c>
      <c r="C2193" s="17">
        <v>0</v>
      </c>
      <c r="D2193">
        <f>B2193-C2193</f>
        <v>19900000</v>
      </c>
    </row>
    <row r="2194" spans="1:4" x14ac:dyDescent="0.25">
      <c r="A2194" s="17" t="s">
        <v>2216</v>
      </c>
      <c r="B2194" s="17">
        <v>19819494</v>
      </c>
      <c r="C2194" s="17">
        <v>0</v>
      </c>
      <c r="D2194">
        <f>B2194-C2194</f>
        <v>19819494</v>
      </c>
    </row>
    <row r="2195" spans="1:4" x14ac:dyDescent="0.25">
      <c r="A2195" s="17" t="s">
        <v>6172</v>
      </c>
      <c r="B2195" s="17">
        <v>19783777</v>
      </c>
      <c r="C2195" s="17">
        <v>0</v>
      </c>
      <c r="D2195">
        <f>B2195-C2195</f>
        <v>19783777</v>
      </c>
    </row>
    <row r="2196" spans="1:4" x14ac:dyDescent="0.25">
      <c r="A2196" s="17" t="s">
        <v>2755</v>
      </c>
      <c r="B2196" s="17">
        <v>19781879</v>
      </c>
      <c r="C2196" s="17">
        <v>0</v>
      </c>
      <c r="D2196">
        <f>B2196-C2196</f>
        <v>19781879</v>
      </c>
    </row>
    <row r="2197" spans="1:4" x14ac:dyDescent="0.25">
      <c r="A2197" s="17" t="s">
        <v>3631</v>
      </c>
      <c r="B2197" s="17">
        <v>19719930</v>
      </c>
      <c r="C2197" s="17">
        <v>0</v>
      </c>
      <c r="D2197">
        <f>B2197-C2197</f>
        <v>19719930</v>
      </c>
    </row>
    <row r="2198" spans="1:4" x14ac:dyDescent="0.25">
      <c r="A2198" s="17" t="s">
        <v>7157</v>
      </c>
      <c r="B2198" s="17">
        <v>19693891</v>
      </c>
      <c r="C2198" s="17">
        <v>0</v>
      </c>
      <c r="D2198">
        <f>B2198-C2198</f>
        <v>19693891</v>
      </c>
    </row>
    <row r="2199" spans="1:4" x14ac:dyDescent="0.25">
      <c r="A2199" s="17" t="s">
        <v>4574</v>
      </c>
      <c r="B2199" s="17">
        <v>19692608</v>
      </c>
      <c r="C2199" s="17">
        <v>0</v>
      </c>
      <c r="D2199">
        <f>B2199-C2199</f>
        <v>19692608</v>
      </c>
    </row>
    <row r="2200" spans="1:4" x14ac:dyDescent="0.25">
      <c r="A2200" s="17" t="s">
        <v>1833</v>
      </c>
      <c r="B2200" s="17">
        <v>19673424</v>
      </c>
      <c r="C2200" s="17">
        <v>0</v>
      </c>
      <c r="D2200">
        <f>B2200-C2200</f>
        <v>19673424</v>
      </c>
    </row>
    <row r="2201" spans="1:4" x14ac:dyDescent="0.25">
      <c r="A2201" s="17" t="s">
        <v>6507</v>
      </c>
      <c r="B2201" s="17">
        <v>19661987</v>
      </c>
      <c r="C2201" s="17">
        <v>0</v>
      </c>
      <c r="D2201">
        <f>B2201-C2201</f>
        <v>19661987</v>
      </c>
    </row>
    <row r="2202" spans="1:4" x14ac:dyDescent="0.25">
      <c r="A2202" s="17" t="s">
        <v>3323</v>
      </c>
      <c r="B2202" s="17">
        <v>19593740</v>
      </c>
      <c r="C2202" s="17">
        <v>0</v>
      </c>
      <c r="D2202">
        <f>B2202-C2202</f>
        <v>19593740</v>
      </c>
    </row>
    <row r="2203" spans="1:4" x14ac:dyDescent="0.25">
      <c r="A2203" s="17" t="s">
        <v>2432</v>
      </c>
      <c r="B2203" s="17">
        <v>19548064</v>
      </c>
      <c r="C2203" s="17">
        <v>0</v>
      </c>
      <c r="D2203">
        <f>B2203-C2203</f>
        <v>19548064</v>
      </c>
    </row>
    <row r="2204" spans="1:4" x14ac:dyDescent="0.25">
      <c r="A2204" s="17" t="s">
        <v>1835</v>
      </c>
      <c r="B2204" s="17">
        <v>19480739</v>
      </c>
      <c r="C2204" s="17">
        <v>0</v>
      </c>
      <c r="D2204">
        <f>B2204-C2204</f>
        <v>19480739</v>
      </c>
    </row>
    <row r="2205" spans="1:4" x14ac:dyDescent="0.25">
      <c r="A2205" s="17" t="s">
        <v>11069</v>
      </c>
      <c r="B2205" s="17">
        <v>19472057</v>
      </c>
      <c r="C2205" s="17">
        <v>0</v>
      </c>
      <c r="D2205">
        <f>B2205-C2205</f>
        <v>19472057</v>
      </c>
    </row>
    <row r="2206" spans="1:4" x14ac:dyDescent="0.25">
      <c r="A2206" s="17" t="s">
        <v>4563</v>
      </c>
      <c r="B2206" s="17">
        <v>19447478</v>
      </c>
      <c r="C2206" s="17">
        <v>0</v>
      </c>
      <c r="D2206">
        <f>B2206-C2206</f>
        <v>19447478</v>
      </c>
    </row>
    <row r="2207" spans="1:4" x14ac:dyDescent="0.25">
      <c r="A2207" s="17" t="s">
        <v>3362</v>
      </c>
      <c r="B2207" s="17">
        <v>19445217</v>
      </c>
      <c r="C2207" s="17">
        <v>0</v>
      </c>
      <c r="D2207">
        <f>B2207-C2207</f>
        <v>19445217</v>
      </c>
    </row>
    <row r="2208" spans="1:4" x14ac:dyDescent="0.25">
      <c r="A2208" s="17" t="s">
        <v>10146</v>
      </c>
      <c r="B2208" s="17">
        <v>19421271</v>
      </c>
      <c r="C2208" s="17">
        <v>0</v>
      </c>
      <c r="D2208">
        <f>B2208-C2208</f>
        <v>19421271</v>
      </c>
    </row>
    <row r="2209" spans="1:4" x14ac:dyDescent="0.25">
      <c r="A2209" s="17" t="s">
        <v>1858</v>
      </c>
      <c r="B2209" s="17">
        <v>19406406</v>
      </c>
      <c r="C2209" s="17">
        <v>0</v>
      </c>
      <c r="D2209">
        <f>B2209-C2209</f>
        <v>19406406</v>
      </c>
    </row>
    <row r="2210" spans="1:4" x14ac:dyDescent="0.25">
      <c r="A2210" s="17" t="s">
        <v>4565</v>
      </c>
      <c r="B2210" s="17">
        <v>19389454</v>
      </c>
      <c r="C2210" s="17">
        <v>0</v>
      </c>
      <c r="D2210">
        <f>B2210-C2210</f>
        <v>19389454</v>
      </c>
    </row>
    <row r="2211" spans="1:4" x14ac:dyDescent="0.25">
      <c r="A2211" s="17" t="s">
        <v>3635</v>
      </c>
      <c r="B2211" s="17">
        <v>19377727</v>
      </c>
      <c r="C2211" s="17">
        <v>0</v>
      </c>
      <c r="D2211">
        <f>B2211-C2211</f>
        <v>19377727</v>
      </c>
    </row>
    <row r="2212" spans="1:4" x14ac:dyDescent="0.25">
      <c r="A2212" s="17" t="s">
        <v>6156</v>
      </c>
      <c r="B2212" s="17">
        <v>19351569</v>
      </c>
      <c r="C2212" s="17">
        <v>0</v>
      </c>
      <c r="D2212">
        <f>B2212-C2212</f>
        <v>19351569</v>
      </c>
    </row>
    <row r="2213" spans="1:4" x14ac:dyDescent="0.25">
      <c r="A2213" s="17" t="s">
        <v>5171</v>
      </c>
      <c r="B2213" s="17">
        <v>19316646</v>
      </c>
      <c r="C2213" s="17">
        <v>0</v>
      </c>
      <c r="D2213">
        <f>B2213-C2213</f>
        <v>19316646</v>
      </c>
    </row>
    <row r="2214" spans="1:4" x14ac:dyDescent="0.25">
      <c r="A2214" s="17" t="s">
        <v>4579</v>
      </c>
      <c r="B2214" s="17">
        <v>19294901</v>
      </c>
      <c r="C2214" s="17">
        <v>0</v>
      </c>
      <c r="D2214">
        <f>B2214-C2214</f>
        <v>19294901</v>
      </c>
    </row>
    <row r="2215" spans="1:4" x14ac:dyDescent="0.25">
      <c r="A2215" s="17" t="s">
        <v>6160</v>
      </c>
      <c r="B2215" s="17">
        <v>19283782</v>
      </c>
      <c r="C2215" s="17">
        <v>0</v>
      </c>
      <c r="D2215">
        <f>B2215-C2215</f>
        <v>19283782</v>
      </c>
    </row>
    <row r="2216" spans="1:4" x14ac:dyDescent="0.25">
      <c r="A2216" s="17" t="s">
        <v>10138</v>
      </c>
      <c r="B2216" s="17">
        <v>19281235</v>
      </c>
      <c r="C2216" s="17">
        <v>0</v>
      </c>
      <c r="D2216">
        <f>B2216-C2216</f>
        <v>19281235</v>
      </c>
    </row>
    <row r="2217" spans="1:4" x14ac:dyDescent="0.25">
      <c r="A2217" s="17" t="s">
        <v>799</v>
      </c>
      <c r="B2217" s="17">
        <v>149234747</v>
      </c>
      <c r="C2217" s="17">
        <v>130000000</v>
      </c>
      <c r="D2217">
        <f>B2217-C2217</f>
        <v>19234747</v>
      </c>
    </row>
    <row r="2218" spans="1:4" x14ac:dyDescent="0.25">
      <c r="A2218" s="17" t="s">
        <v>11051</v>
      </c>
      <c r="B2218" s="17">
        <v>19184015</v>
      </c>
      <c r="C2218" s="17">
        <v>0</v>
      </c>
      <c r="D2218">
        <f>B2218-C2218</f>
        <v>19184015</v>
      </c>
    </row>
    <row r="2219" spans="1:4" x14ac:dyDescent="0.25">
      <c r="A2219" s="17" t="s">
        <v>7124</v>
      </c>
      <c r="B2219" s="17">
        <v>19179969</v>
      </c>
      <c r="C2219" s="17">
        <v>0</v>
      </c>
      <c r="D2219">
        <f>B2219-C2219</f>
        <v>19179969</v>
      </c>
    </row>
    <row r="2220" spans="1:4" x14ac:dyDescent="0.25">
      <c r="A2220" s="17" t="s">
        <v>11313</v>
      </c>
      <c r="B2220" s="17">
        <v>19170001</v>
      </c>
      <c r="C2220" s="17">
        <v>0</v>
      </c>
      <c r="D2220">
        <f>B2220-C2220</f>
        <v>19170001</v>
      </c>
    </row>
    <row r="2221" spans="1:4" x14ac:dyDescent="0.25">
      <c r="A2221" s="17" t="s">
        <v>7541</v>
      </c>
      <c r="B2221" s="17">
        <v>19158074</v>
      </c>
      <c r="C2221" s="17">
        <v>0</v>
      </c>
      <c r="D2221">
        <f>B2221-C2221</f>
        <v>19158074</v>
      </c>
    </row>
    <row r="2222" spans="1:4" x14ac:dyDescent="0.25">
      <c r="A2222" s="17" t="s">
        <v>6492</v>
      </c>
      <c r="B2222" s="17">
        <v>19151864</v>
      </c>
      <c r="C2222" s="17">
        <v>0</v>
      </c>
      <c r="D2222">
        <f>B2222-C2222</f>
        <v>19151864</v>
      </c>
    </row>
    <row r="2223" spans="1:4" x14ac:dyDescent="0.25">
      <c r="A2223" s="17" t="s">
        <v>3325</v>
      </c>
      <c r="B2223" s="17">
        <v>19118247</v>
      </c>
      <c r="C2223" s="17">
        <v>0</v>
      </c>
      <c r="D2223">
        <f>B2223-C2223</f>
        <v>19118247</v>
      </c>
    </row>
    <row r="2224" spans="1:4" x14ac:dyDescent="0.25">
      <c r="A2224" s="17" t="s">
        <v>12256</v>
      </c>
      <c r="B2224" s="17">
        <v>19100000</v>
      </c>
      <c r="C2224" s="17">
        <v>0</v>
      </c>
      <c r="D2224">
        <f>B2224-C2224</f>
        <v>19100000</v>
      </c>
    </row>
    <row r="2225" spans="1:4" x14ac:dyDescent="0.25">
      <c r="A2225" s="17" t="s">
        <v>10156</v>
      </c>
      <c r="B2225" s="17">
        <v>19097994</v>
      </c>
      <c r="C2225" s="17">
        <v>0</v>
      </c>
      <c r="D2225">
        <f>B2225-C2225</f>
        <v>19097994</v>
      </c>
    </row>
    <row r="2226" spans="1:4" x14ac:dyDescent="0.25">
      <c r="A2226" s="17" t="s">
        <v>2204</v>
      </c>
      <c r="B2226" s="17">
        <v>19076815</v>
      </c>
      <c r="C2226" s="17">
        <v>0</v>
      </c>
      <c r="D2226">
        <f>B2226-C2226</f>
        <v>19076815</v>
      </c>
    </row>
    <row r="2227" spans="1:4" x14ac:dyDescent="0.25">
      <c r="A2227" s="17" t="s">
        <v>12044</v>
      </c>
      <c r="B2227" s="17">
        <v>19067631</v>
      </c>
      <c r="C2227" s="17">
        <v>0</v>
      </c>
      <c r="D2227">
        <f>B2227-C2227</f>
        <v>19067631</v>
      </c>
    </row>
    <row r="2228" spans="1:4" x14ac:dyDescent="0.25">
      <c r="A2228" s="17" t="s">
        <v>2407</v>
      </c>
      <c r="B2228" s="17">
        <v>19059018</v>
      </c>
      <c r="C2228" s="17">
        <v>0</v>
      </c>
      <c r="D2228">
        <f>B2228-C2228</f>
        <v>19059018</v>
      </c>
    </row>
    <row r="2229" spans="1:4" x14ac:dyDescent="0.25">
      <c r="A2229" s="17" t="s">
        <v>7309</v>
      </c>
      <c r="B2229" s="17">
        <v>19057024</v>
      </c>
      <c r="C2229" s="17">
        <v>0</v>
      </c>
      <c r="D2229">
        <f>B2229-C2229</f>
        <v>19057024</v>
      </c>
    </row>
    <row r="2230" spans="1:4" x14ac:dyDescent="0.25">
      <c r="A2230" s="17" t="s">
        <v>4094</v>
      </c>
      <c r="B2230" s="17">
        <v>18996755</v>
      </c>
      <c r="C2230" s="17">
        <v>0</v>
      </c>
      <c r="D2230">
        <f>B2230-C2230</f>
        <v>18996755</v>
      </c>
    </row>
    <row r="2231" spans="1:4" x14ac:dyDescent="0.25">
      <c r="A2231" s="17" t="s">
        <v>2209</v>
      </c>
      <c r="B2231" s="17">
        <v>18990542</v>
      </c>
      <c r="C2231" s="17">
        <v>0</v>
      </c>
      <c r="D2231">
        <f>B2231-C2231</f>
        <v>18990542</v>
      </c>
    </row>
    <row r="2232" spans="1:4" x14ac:dyDescent="0.25">
      <c r="A2232" s="17" t="s">
        <v>5100</v>
      </c>
      <c r="B2232" s="17">
        <v>18967571</v>
      </c>
      <c r="C2232" s="17">
        <v>0</v>
      </c>
      <c r="D2232">
        <f>B2232-C2232</f>
        <v>18967571</v>
      </c>
    </row>
    <row r="2233" spans="1:4" x14ac:dyDescent="0.25">
      <c r="A2233" s="17" t="s">
        <v>2087</v>
      </c>
      <c r="B2233" s="17">
        <v>18947630</v>
      </c>
      <c r="C2233" s="17">
        <v>0</v>
      </c>
      <c r="D2233">
        <f>B2233-C2233</f>
        <v>18947630</v>
      </c>
    </row>
    <row r="2234" spans="1:4" x14ac:dyDescent="0.25">
      <c r="A2234" s="17" t="s">
        <v>6062</v>
      </c>
      <c r="B2234" s="17">
        <v>18934858</v>
      </c>
      <c r="C2234" s="17">
        <v>0</v>
      </c>
      <c r="D2234">
        <f>B2234-C2234</f>
        <v>18934858</v>
      </c>
    </row>
    <row r="2235" spans="1:4" x14ac:dyDescent="0.25">
      <c r="A2235" s="17" t="s">
        <v>6496</v>
      </c>
      <c r="B2235" s="17">
        <v>18882880</v>
      </c>
      <c r="C2235" s="17">
        <v>0</v>
      </c>
      <c r="D2235">
        <f>B2235-C2235</f>
        <v>18882880</v>
      </c>
    </row>
    <row r="2236" spans="1:4" x14ac:dyDescent="0.25">
      <c r="A2236" s="17" t="s">
        <v>5842</v>
      </c>
      <c r="B2236" s="17">
        <v>18860403</v>
      </c>
      <c r="C2236" s="17">
        <v>0</v>
      </c>
      <c r="D2236">
        <f>B2236-C2236</f>
        <v>18860403</v>
      </c>
    </row>
    <row r="2237" spans="1:4" x14ac:dyDescent="0.25">
      <c r="A2237" s="17" t="s">
        <v>7544</v>
      </c>
      <c r="B2237" s="17">
        <v>18843314</v>
      </c>
      <c r="C2237" s="17">
        <v>0</v>
      </c>
      <c r="D2237">
        <f>B2237-C2237</f>
        <v>18843314</v>
      </c>
    </row>
    <row r="2238" spans="1:4" x14ac:dyDescent="0.25">
      <c r="A2238" s="17" t="s">
        <v>2243</v>
      </c>
      <c r="B2238" s="17">
        <v>18821279</v>
      </c>
      <c r="C2238" s="17">
        <v>0</v>
      </c>
      <c r="D2238">
        <f>B2238-C2238</f>
        <v>18821279</v>
      </c>
    </row>
    <row r="2239" spans="1:4" x14ac:dyDescent="0.25">
      <c r="A2239" s="17" t="s">
        <v>9264</v>
      </c>
      <c r="B2239" s="17">
        <v>18811135</v>
      </c>
      <c r="C2239" s="17">
        <v>0</v>
      </c>
      <c r="D2239">
        <f>B2239-C2239</f>
        <v>18811135</v>
      </c>
    </row>
    <row r="2240" spans="1:4" x14ac:dyDescent="0.25">
      <c r="A2240" s="17" t="s">
        <v>8204</v>
      </c>
      <c r="B2240" s="17">
        <v>18761993</v>
      </c>
      <c r="C2240" s="17">
        <v>0</v>
      </c>
      <c r="D2240">
        <f>B2240-C2240</f>
        <v>18761993</v>
      </c>
    </row>
    <row r="2241" spans="1:4" x14ac:dyDescent="0.25">
      <c r="A2241" s="17" t="s">
        <v>7234</v>
      </c>
      <c r="B2241" s="17">
        <v>18663911</v>
      </c>
      <c r="C2241" s="17">
        <v>0</v>
      </c>
      <c r="D2241">
        <f>B2241-C2241</f>
        <v>18663911</v>
      </c>
    </row>
    <row r="2242" spans="1:4" x14ac:dyDescent="0.25">
      <c r="A2242" s="17" t="s">
        <v>10168</v>
      </c>
      <c r="B2242" s="17">
        <v>18656400</v>
      </c>
      <c r="C2242" s="17">
        <v>0</v>
      </c>
      <c r="D2242">
        <f>B2242-C2242</f>
        <v>18656400</v>
      </c>
    </row>
    <row r="2243" spans="1:4" x14ac:dyDescent="0.25">
      <c r="A2243" s="17" t="s">
        <v>4262</v>
      </c>
      <c r="B2243" s="17">
        <v>18653746</v>
      </c>
      <c r="C2243" s="17">
        <v>0</v>
      </c>
      <c r="D2243">
        <f>B2243-C2243</f>
        <v>18653746</v>
      </c>
    </row>
    <row r="2244" spans="1:4" x14ac:dyDescent="0.25">
      <c r="A2244" s="17" t="s">
        <v>6057</v>
      </c>
      <c r="B2244" s="17">
        <v>18653615</v>
      </c>
      <c r="C2244" s="17">
        <v>0</v>
      </c>
      <c r="D2244">
        <f>B2244-C2244</f>
        <v>18653615</v>
      </c>
    </row>
    <row r="2245" spans="1:4" x14ac:dyDescent="0.25">
      <c r="A2245" s="17" t="s">
        <v>9520</v>
      </c>
      <c r="B2245" s="17">
        <v>18642318</v>
      </c>
      <c r="C2245" s="17">
        <v>0</v>
      </c>
      <c r="D2245">
        <f>B2245-C2245</f>
        <v>18642318</v>
      </c>
    </row>
    <row r="2246" spans="1:4" x14ac:dyDescent="0.25">
      <c r="A2246" s="17" t="s">
        <v>4804</v>
      </c>
      <c r="B2246" s="17">
        <v>18636537</v>
      </c>
      <c r="C2246" s="17">
        <v>0</v>
      </c>
      <c r="D2246">
        <f>B2246-C2246</f>
        <v>18636537</v>
      </c>
    </row>
    <row r="2247" spans="1:4" x14ac:dyDescent="0.25">
      <c r="A2247" s="17" t="s">
        <v>9810</v>
      </c>
      <c r="B2247" s="17">
        <v>18621249</v>
      </c>
      <c r="C2247" s="17">
        <v>0</v>
      </c>
      <c r="D2247">
        <f>B2247-C2247</f>
        <v>18621249</v>
      </c>
    </row>
    <row r="2248" spans="1:4" x14ac:dyDescent="0.25">
      <c r="A2248" s="17" t="s">
        <v>3808</v>
      </c>
      <c r="B2248" s="17">
        <v>18600911</v>
      </c>
      <c r="C2248" s="17">
        <v>0</v>
      </c>
      <c r="D2248">
        <f>B2248-C2248</f>
        <v>18600911</v>
      </c>
    </row>
    <row r="2249" spans="1:4" x14ac:dyDescent="0.25">
      <c r="A2249" s="17" t="s">
        <v>8208</v>
      </c>
      <c r="B2249" s="17">
        <v>18595716</v>
      </c>
      <c r="C2249" s="17">
        <v>0</v>
      </c>
      <c r="D2249">
        <f>B2249-C2249</f>
        <v>18595716</v>
      </c>
    </row>
    <row r="2250" spans="1:4" x14ac:dyDescent="0.25">
      <c r="A2250" s="17" t="s">
        <v>5252</v>
      </c>
      <c r="B2250" s="17">
        <v>18593156</v>
      </c>
      <c r="C2250" s="17">
        <v>0</v>
      </c>
      <c r="D2250">
        <f>B2250-C2250</f>
        <v>18593156</v>
      </c>
    </row>
    <row r="2251" spans="1:4" x14ac:dyDescent="0.25">
      <c r="A2251" s="17" t="s">
        <v>2967</v>
      </c>
      <c r="B2251" s="17">
        <v>18573791</v>
      </c>
      <c r="C2251" s="17">
        <v>0</v>
      </c>
      <c r="D2251">
        <f>B2251-C2251</f>
        <v>18573791</v>
      </c>
    </row>
    <row r="2252" spans="1:4" x14ac:dyDescent="0.25">
      <c r="A2252" s="17" t="s">
        <v>8509</v>
      </c>
      <c r="B2252" s="17">
        <v>18535191</v>
      </c>
      <c r="C2252" s="17">
        <v>0</v>
      </c>
      <c r="D2252">
        <f>B2252-C2252</f>
        <v>18535191</v>
      </c>
    </row>
    <row r="2253" spans="1:4" x14ac:dyDescent="0.25">
      <c r="A2253" s="17" t="s">
        <v>5095</v>
      </c>
      <c r="B2253" s="17">
        <v>18500966</v>
      </c>
      <c r="C2253" s="17">
        <v>0</v>
      </c>
      <c r="D2253">
        <f>B2253-C2253</f>
        <v>18500966</v>
      </c>
    </row>
    <row r="2254" spans="1:4" x14ac:dyDescent="0.25">
      <c r="A2254" s="17" t="s">
        <v>12285</v>
      </c>
      <c r="B2254" s="17">
        <v>18488314</v>
      </c>
      <c r="C2254" s="17">
        <v>0</v>
      </c>
      <c r="D2254">
        <f>B2254-C2254</f>
        <v>18488314</v>
      </c>
    </row>
    <row r="2255" spans="1:4" x14ac:dyDescent="0.25">
      <c r="A2255" s="17" t="s">
        <v>3331</v>
      </c>
      <c r="B2255" s="17">
        <v>18472363</v>
      </c>
      <c r="C2255" s="17">
        <v>0</v>
      </c>
      <c r="D2255">
        <f>B2255-C2255</f>
        <v>18472363</v>
      </c>
    </row>
    <row r="2256" spans="1:4" x14ac:dyDescent="0.25">
      <c r="A2256" s="17" t="s">
        <v>6871</v>
      </c>
      <c r="B2256" s="17">
        <v>18439082</v>
      </c>
      <c r="C2256" s="17">
        <v>0</v>
      </c>
      <c r="D2256">
        <f>B2256-C2256</f>
        <v>18439082</v>
      </c>
    </row>
    <row r="2257" spans="1:4" x14ac:dyDescent="0.25">
      <c r="A2257" s="17" t="s">
        <v>4154</v>
      </c>
      <c r="B2257" s="17">
        <v>18438149</v>
      </c>
      <c r="C2257" s="17">
        <v>0</v>
      </c>
      <c r="D2257">
        <f>B2257-C2257</f>
        <v>18438149</v>
      </c>
    </row>
    <row r="2258" spans="1:4" x14ac:dyDescent="0.25">
      <c r="A2258" s="17" t="s">
        <v>8446</v>
      </c>
      <c r="B2258" s="17">
        <v>18381787</v>
      </c>
      <c r="C2258" s="17">
        <v>0</v>
      </c>
      <c r="D2258">
        <f>B2258-C2258</f>
        <v>18381787</v>
      </c>
    </row>
    <row r="2259" spans="1:4" x14ac:dyDescent="0.25">
      <c r="A2259" s="17" t="s">
        <v>6509</v>
      </c>
      <c r="B2259" s="17">
        <v>18352454</v>
      </c>
      <c r="C2259" s="17">
        <v>0</v>
      </c>
      <c r="D2259">
        <f>B2259-C2259</f>
        <v>18352454</v>
      </c>
    </row>
    <row r="2260" spans="1:4" x14ac:dyDescent="0.25">
      <c r="A2260" s="17" t="s">
        <v>832</v>
      </c>
      <c r="B2260" s="17">
        <v>148337537</v>
      </c>
      <c r="C2260" s="17">
        <v>130000000</v>
      </c>
      <c r="D2260">
        <f>B2260-C2260</f>
        <v>18337537</v>
      </c>
    </row>
    <row r="2261" spans="1:4" x14ac:dyDescent="0.25">
      <c r="A2261" s="17" t="s">
        <v>6957</v>
      </c>
      <c r="B2261" s="17">
        <v>18329466</v>
      </c>
      <c r="C2261" s="17">
        <v>0</v>
      </c>
      <c r="D2261">
        <f>B2261-C2261</f>
        <v>18329466</v>
      </c>
    </row>
    <row r="2262" spans="1:4" x14ac:dyDescent="0.25">
      <c r="A2262" s="17" t="s">
        <v>5112</v>
      </c>
      <c r="B2262" s="17">
        <v>18324242</v>
      </c>
      <c r="C2262" s="17">
        <v>0</v>
      </c>
      <c r="D2262">
        <f>B2262-C2262</f>
        <v>18324242</v>
      </c>
    </row>
    <row r="2263" spans="1:4" x14ac:dyDescent="0.25">
      <c r="A2263" s="17" t="s">
        <v>1841</v>
      </c>
      <c r="B2263" s="17">
        <v>18318000</v>
      </c>
      <c r="C2263" s="17">
        <v>0</v>
      </c>
      <c r="D2263">
        <f>B2263-C2263</f>
        <v>18318000</v>
      </c>
    </row>
    <row r="2264" spans="1:4" x14ac:dyDescent="0.25">
      <c r="A2264" s="17" t="s">
        <v>4608</v>
      </c>
      <c r="B2264" s="17">
        <v>18317151</v>
      </c>
      <c r="C2264" s="17">
        <v>0</v>
      </c>
      <c r="D2264">
        <f>B2264-C2264</f>
        <v>18317151</v>
      </c>
    </row>
    <row r="2265" spans="1:4" x14ac:dyDescent="0.25">
      <c r="A2265" s="17" t="s">
        <v>4586</v>
      </c>
      <c r="B2265" s="17">
        <v>18306166</v>
      </c>
      <c r="C2265" s="17">
        <v>0</v>
      </c>
      <c r="D2265">
        <f>B2265-C2265</f>
        <v>18306166</v>
      </c>
    </row>
    <row r="2266" spans="1:4" x14ac:dyDescent="0.25">
      <c r="A2266" s="17" t="s">
        <v>5137</v>
      </c>
      <c r="B2266" s="17">
        <v>18298649</v>
      </c>
      <c r="C2266" s="17">
        <v>0</v>
      </c>
      <c r="D2266">
        <f>B2266-C2266</f>
        <v>18298649</v>
      </c>
    </row>
    <row r="2267" spans="1:4" x14ac:dyDescent="0.25">
      <c r="A2267" s="17" t="s">
        <v>8641</v>
      </c>
      <c r="B2267" s="17">
        <v>18272447</v>
      </c>
      <c r="C2267" s="17">
        <v>0</v>
      </c>
      <c r="D2267">
        <f>B2267-C2267</f>
        <v>18272447</v>
      </c>
    </row>
    <row r="2268" spans="1:4" x14ac:dyDescent="0.25">
      <c r="A2268" s="17" t="s">
        <v>6505</v>
      </c>
      <c r="B2268" s="17">
        <v>18252684</v>
      </c>
      <c r="C2268" s="17">
        <v>0</v>
      </c>
      <c r="D2268">
        <f>B2268-C2268</f>
        <v>18252684</v>
      </c>
    </row>
    <row r="2269" spans="1:4" x14ac:dyDescent="0.25">
      <c r="A2269" s="17" t="s">
        <v>9024</v>
      </c>
      <c r="B2269" s="17">
        <v>18225165</v>
      </c>
      <c r="C2269" s="17">
        <v>0</v>
      </c>
      <c r="D2269">
        <f>B2269-C2269</f>
        <v>18225165</v>
      </c>
    </row>
    <row r="2270" spans="1:4" x14ac:dyDescent="0.25">
      <c r="A2270" s="17" t="s">
        <v>2726</v>
      </c>
      <c r="B2270" s="17">
        <v>18208078</v>
      </c>
      <c r="C2270" s="17">
        <v>0</v>
      </c>
      <c r="D2270">
        <f>B2270-C2270</f>
        <v>18208078</v>
      </c>
    </row>
    <row r="2271" spans="1:4" x14ac:dyDescent="0.25">
      <c r="A2271" s="17" t="s">
        <v>656</v>
      </c>
      <c r="B2271" s="17">
        <v>160201106</v>
      </c>
      <c r="C2271" s="17">
        <v>142000000</v>
      </c>
      <c r="D2271">
        <f>B2271-C2271</f>
        <v>18201106</v>
      </c>
    </row>
    <row r="2272" spans="1:4" x14ac:dyDescent="0.25">
      <c r="A2272" s="17" t="s">
        <v>12439</v>
      </c>
      <c r="B2272" s="17">
        <v>18112929</v>
      </c>
      <c r="C2272" s="17">
        <v>0</v>
      </c>
      <c r="D2272">
        <f>B2272-C2272</f>
        <v>18112929</v>
      </c>
    </row>
    <row r="2273" spans="1:4" x14ac:dyDescent="0.25">
      <c r="A2273" s="17" t="s">
        <v>9258</v>
      </c>
      <c r="B2273" s="17">
        <v>18090181</v>
      </c>
      <c r="C2273" s="17">
        <v>0</v>
      </c>
      <c r="D2273">
        <f>B2273-C2273</f>
        <v>18090181</v>
      </c>
    </row>
    <row r="2274" spans="1:4" x14ac:dyDescent="0.25">
      <c r="A2274" s="17" t="s">
        <v>6518</v>
      </c>
      <c r="B2274" s="17">
        <v>18081626</v>
      </c>
      <c r="C2274" s="17">
        <v>0</v>
      </c>
      <c r="D2274">
        <f>B2274-C2274</f>
        <v>18081626</v>
      </c>
    </row>
    <row r="2275" spans="1:4" x14ac:dyDescent="0.25">
      <c r="A2275" s="17" t="s">
        <v>8020</v>
      </c>
      <c r="B2275" s="17">
        <v>18004225</v>
      </c>
      <c r="C2275" s="17">
        <v>0</v>
      </c>
      <c r="D2275">
        <f>B2275-C2275</f>
        <v>18004225</v>
      </c>
    </row>
    <row r="2276" spans="1:4" x14ac:dyDescent="0.25">
      <c r="A2276" s="17" t="s">
        <v>12434</v>
      </c>
      <c r="B2276" s="17">
        <v>17986000</v>
      </c>
      <c r="C2276" s="17">
        <v>0</v>
      </c>
      <c r="D2276">
        <f>B2276-C2276</f>
        <v>17986000</v>
      </c>
    </row>
    <row r="2277" spans="1:4" x14ac:dyDescent="0.25">
      <c r="A2277" s="17" t="s">
        <v>6165</v>
      </c>
      <c r="B2277" s="17">
        <v>17951431</v>
      </c>
      <c r="C2277" s="17">
        <v>0</v>
      </c>
      <c r="D2277">
        <f>B2277-C2277</f>
        <v>17951431</v>
      </c>
    </row>
    <row r="2278" spans="1:4" x14ac:dyDescent="0.25">
      <c r="A2278" s="17" t="s">
        <v>4807</v>
      </c>
      <c r="B2278" s="17">
        <v>17848322</v>
      </c>
      <c r="C2278" s="17">
        <v>0</v>
      </c>
      <c r="D2278">
        <f>B2278-C2278</f>
        <v>17848322</v>
      </c>
    </row>
    <row r="2279" spans="1:4" x14ac:dyDescent="0.25">
      <c r="A2279" s="17" t="s">
        <v>9260</v>
      </c>
      <c r="B2279" s="17">
        <v>17843379</v>
      </c>
      <c r="C2279" s="17">
        <v>0</v>
      </c>
      <c r="D2279">
        <f>B2279-C2279</f>
        <v>17843379</v>
      </c>
    </row>
    <row r="2280" spans="1:4" x14ac:dyDescent="0.25">
      <c r="A2280" s="17" t="s">
        <v>9025</v>
      </c>
      <c r="B2280" s="17">
        <v>17804273</v>
      </c>
      <c r="C2280" s="17">
        <v>0</v>
      </c>
      <c r="D2280">
        <f>B2280-C2280</f>
        <v>17804273</v>
      </c>
    </row>
    <row r="2281" spans="1:4" x14ac:dyDescent="0.25">
      <c r="A2281" s="17" t="s">
        <v>6510</v>
      </c>
      <c r="B2281" s="17">
        <v>17803796</v>
      </c>
      <c r="C2281" s="17">
        <v>0</v>
      </c>
      <c r="D2281">
        <f>B2281-C2281</f>
        <v>17803796</v>
      </c>
    </row>
    <row r="2282" spans="1:4" x14ac:dyDescent="0.25">
      <c r="A2282" s="17" t="s">
        <v>4835</v>
      </c>
      <c r="B2282" s="17">
        <v>17797316</v>
      </c>
      <c r="C2282" s="17">
        <v>0</v>
      </c>
      <c r="D2282">
        <f>B2282-C2282</f>
        <v>17797316</v>
      </c>
    </row>
    <row r="2283" spans="1:4" x14ac:dyDescent="0.25">
      <c r="A2283" s="17" t="s">
        <v>5789</v>
      </c>
      <c r="B2283" s="17">
        <v>17791031</v>
      </c>
      <c r="C2283" s="17">
        <v>0</v>
      </c>
      <c r="D2283">
        <f>B2283-C2283</f>
        <v>17791031</v>
      </c>
    </row>
    <row r="2284" spans="1:4" x14ac:dyDescent="0.25">
      <c r="A2284" s="17" t="s">
        <v>10198</v>
      </c>
      <c r="B2284" s="17">
        <v>17768000</v>
      </c>
      <c r="C2284" s="17">
        <v>0</v>
      </c>
      <c r="D2284">
        <f>B2284-C2284</f>
        <v>17768000</v>
      </c>
    </row>
    <row r="2285" spans="1:4" x14ac:dyDescent="0.25">
      <c r="A2285" s="17" t="s">
        <v>6251</v>
      </c>
      <c r="B2285" s="17">
        <v>17757087</v>
      </c>
      <c r="C2285" s="17">
        <v>0</v>
      </c>
      <c r="D2285">
        <f>B2285-C2285</f>
        <v>17757087</v>
      </c>
    </row>
    <row r="2286" spans="1:4" x14ac:dyDescent="0.25">
      <c r="A2286" s="17" t="s">
        <v>6970</v>
      </c>
      <c r="B2286" s="17">
        <v>17750583</v>
      </c>
      <c r="C2286" s="17">
        <v>0</v>
      </c>
      <c r="D2286">
        <f>B2286-C2286</f>
        <v>17750583</v>
      </c>
    </row>
    <row r="2287" spans="1:4" x14ac:dyDescent="0.25">
      <c r="A2287" s="17" t="s">
        <v>8033</v>
      </c>
      <c r="B2287" s="17">
        <v>17738570</v>
      </c>
      <c r="C2287" s="17">
        <v>0</v>
      </c>
      <c r="D2287">
        <f>B2287-C2287</f>
        <v>17738570</v>
      </c>
    </row>
    <row r="2288" spans="1:4" x14ac:dyDescent="0.25">
      <c r="A2288" s="17" t="s">
        <v>5793</v>
      </c>
      <c r="B2288" s="17">
        <v>17718223</v>
      </c>
      <c r="C2288" s="17">
        <v>0</v>
      </c>
      <c r="D2288">
        <f>B2288-C2288</f>
        <v>17718223</v>
      </c>
    </row>
    <row r="2289" spans="1:4" x14ac:dyDescent="0.25">
      <c r="A2289" s="17" t="s">
        <v>10211</v>
      </c>
      <c r="B2289" s="17">
        <v>17683670</v>
      </c>
      <c r="C2289" s="17">
        <v>0</v>
      </c>
      <c r="D2289">
        <f>B2289-C2289</f>
        <v>17683670</v>
      </c>
    </row>
    <row r="2290" spans="1:4" x14ac:dyDescent="0.25">
      <c r="A2290" s="17" t="s">
        <v>8653</v>
      </c>
      <c r="B2290" s="17">
        <v>17655201</v>
      </c>
      <c r="C2290" s="17">
        <v>0</v>
      </c>
      <c r="D2290">
        <f>B2290-C2290</f>
        <v>17655201</v>
      </c>
    </row>
    <row r="2291" spans="1:4" x14ac:dyDescent="0.25">
      <c r="A2291" s="17" t="s">
        <v>8215</v>
      </c>
      <c r="B2291" s="17">
        <v>17613460</v>
      </c>
      <c r="C2291" s="17">
        <v>0</v>
      </c>
      <c r="D2291">
        <f>B2291-C2291</f>
        <v>17613460</v>
      </c>
    </row>
    <row r="2292" spans="1:4" x14ac:dyDescent="0.25">
      <c r="A2292" s="17" t="s">
        <v>4588</v>
      </c>
      <c r="B2292" s="17">
        <v>17609982</v>
      </c>
      <c r="C2292" s="17">
        <v>0</v>
      </c>
      <c r="D2292">
        <f>B2292-C2292</f>
        <v>17609982</v>
      </c>
    </row>
    <row r="2293" spans="1:4" x14ac:dyDescent="0.25">
      <c r="A2293" s="17" t="s">
        <v>9827</v>
      </c>
      <c r="B2293" s="17">
        <v>17605861</v>
      </c>
      <c r="C2293" s="17">
        <v>0</v>
      </c>
      <c r="D2293">
        <f>B2293-C2293</f>
        <v>17605861</v>
      </c>
    </row>
    <row r="2294" spans="1:4" x14ac:dyDescent="0.25">
      <c r="A2294" s="17" t="s">
        <v>4593</v>
      </c>
      <c r="B2294" s="17">
        <v>17596256</v>
      </c>
      <c r="C2294" s="17">
        <v>0</v>
      </c>
      <c r="D2294">
        <f>B2294-C2294</f>
        <v>17596256</v>
      </c>
    </row>
    <row r="2295" spans="1:4" x14ac:dyDescent="0.25">
      <c r="A2295" s="17" t="s">
        <v>1838</v>
      </c>
      <c r="B2295" s="17">
        <v>17593391</v>
      </c>
      <c r="C2295" s="17">
        <v>0</v>
      </c>
      <c r="D2295">
        <f>B2295-C2295</f>
        <v>17593391</v>
      </c>
    </row>
    <row r="2296" spans="1:4" x14ac:dyDescent="0.25">
      <c r="A2296" s="17" t="s">
        <v>9417</v>
      </c>
      <c r="B2296" s="17">
        <v>17544812</v>
      </c>
      <c r="C2296" s="17">
        <v>0</v>
      </c>
      <c r="D2296">
        <f>B2296-C2296</f>
        <v>17544812</v>
      </c>
    </row>
    <row r="2297" spans="1:4" x14ac:dyDescent="0.25">
      <c r="A2297" s="17" t="s">
        <v>9282</v>
      </c>
      <c r="B2297" s="17">
        <v>17536788</v>
      </c>
      <c r="C2297" s="17">
        <v>0</v>
      </c>
      <c r="D2297">
        <f>B2297-C2297</f>
        <v>17536788</v>
      </c>
    </row>
    <row r="2298" spans="1:4" x14ac:dyDescent="0.25">
      <c r="A2298" s="17" t="s">
        <v>6513</v>
      </c>
      <c r="B2298" s="17">
        <v>17529157</v>
      </c>
      <c r="C2298" s="17">
        <v>0</v>
      </c>
      <c r="D2298">
        <f>B2298-C2298</f>
        <v>17529157</v>
      </c>
    </row>
    <row r="2299" spans="1:4" x14ac:dyDescent="0.25">
      <c r="A2299" s="17" t="s">
        <v>6519</v>
      </c>
      <c r="B2299" s="17">
        <v>17518220</v>
      </c>
      <c r="C2299" s="17">
        <v>0</v>
      </c>
      <c r="D2299">
        <f>B2299-C2299</f>
        <v>17518220</v>
      </c>
    </row>
    <row r="2300" spans="1:4" x14ac:dyDescent="0.25">
      <c r="A2300" s="17" t="s">
        <v>9820</v>
      </c>
      <c r="B2300" s="17">
        <v>17508936</v>
      </c>
      <c r="C2300" s="17">
        <v>0</v>
      </c>
      <c r="D2300">
        <f>B2300-C2300</f>
        <v>17508936</v>
      </c>
    </row>
    <row r="2301" spans="1:4" x14ac:dyDescent="0.25">
      <c r="A2301" s="17" t="s">
        <v>5412</v>
      </c>
      <c r="B2301" s="17">
        <v>17508670</v>
      </c>
      <c r="C2301" s="17">
        <v>0</v>
      </c>
      <c r="D2301">
        <f>B2301-C2301</f>
        <v>17508670</v>
      </c>
    </row>
    <row r="2302" spans="1:4" x14ac:dyDescent="0.25">
      <c r="A2302" s="17" t="s">
        <v>9532</v>
      </c>
      <c r="B2302" s="17">
        <v>17474107</v>
      </c>
      <c r="C2302" s="17">
        <v>0</v>
      </c>
      <c r="D2302">
        <f>B2302-C2302</f>
        <v>17474107</v>
      </c>
    </row>
    <row r="2303" spans="1:4" x14ac:dyDescent="0.25">
      <c r="A2303" s="17" t="s">
        <v>1849</v>
      </c>
      <c r="B2303" s="17">
        <v>17473245</v>
      </c>
      <c r="C2303" s="17">
        <v>0</v>
      </c>
      <c r="D2303">
        <f>B2303-C2303</f>
        <v>17473245</v>
      </c>
    </row>
    <row r="2304" spans="1:4" x14ac:dyDescent="0.25">
      <c r="A2304" s="17" t="s">
        <v>7614</v>
      </c>
      <c r="B2304" s="17">
        <v>17439163</v>
      </c>
      <c r="C2304" s="17">
        <v>0</v>
      </c>
      <c r="D2304">
        <f>B2304-C2304</f>
        <v>17439163</v>
      </c>
    </row>
    <row r="2305" spans="1:4" x14ac:dyDescent="0.25">
      <c r="A2305" s="17" t="s">
        <v>5819</v>
      </c>
      <c r="B2305" s="17">
        <v>17427926</v>
      </c>
      <c r="C2305" s="17">
        <v>0</v>
      </c>
      <c r="D2305">
        <f>B2305-C2305</f>
        <v>17427926</v>
      </c>
    </row>
    <row r="2306" spans="1:4" x14ac:dyDescent="0.25">
      <c r="A2306" s="17" t="s">
        <v>7551</v>
      </c>
      <c r="B2306" s="17">
        <v>17411331</v>
      </c>
      <c r="C2306" s="17">
        <v>0</v>
      </c>
      <c r="D2306">
        <f>B2306-C2306</f>
        <v>17411331</v>
      </c>
    </row>
    <row r="2307" spans="1:4" x14ac:dyDescent="0.25">
      <c r="A2307" s="17" t="s">
        <v>10165</v>
      </c>
      <c r="B2307" s="17">
        <v>17382982</v>
      </c>
      <c r="C2307" s="17">
        <v>0</v>
      </c>
      <c r="D2307">
        <f>B2307-C2307</f>
        <v>17382982</v>
      </c>
    </row>
    <row r="2308" spans="1:4" x14ac:dyDescent="0.25">
      <c r="A2308" s="17" t="s">
        <v>8646</v>
      </c>
      <c r="B2308" s="17">
        <v>17378977</v>
      </c>
      <c r="C2308" s="17">
        <v>0</v>
      </c>
      <c r="D2308">
        <f>B2308-C2308</f>
        <v>17378977</v>
      </c>
    </row>
    <row r="2309" spans="1:4" x14ac:dyDescent="0.25">
      <c r="A2309" s="17" t="s">
        <v>5362</v>
      </c>
      <c r="B2309" s="17">
        <v>17324744</v>
      </c>
      <c r="C2309" s="17">
        <v>0</v>
      </c>
      <c r="D2309">
        <f>B2309-C2309</f>
        <v>17324744</v>
      </c>
    </row>
    <row r="2310" spans="1:4" x14ac:dyDescent="0.25">
      <c r="A2310" s="17" t="s">
        <v>8214</v>
      </c>
      <c r="B2310" s="17">
        <v>17321573</v>
      </c>
      <c r="C2310" s="17">
        <v>0</v>
      </c>
      <c r="D2310">
        <f>B2310-C2310</f>
        <v>17321573</v>
      </c>
    </row>
    <row r="2311" spans="1:4" x14ac:dyDescent="0.25">
      <c r="A2311" s="17" t="s">
        <v>10670</v>
      </c>
      <c r="B2311" s="17">
        <v>17314483</v>
      </c>
      <c r="C2311" s="17">
        <v>0</v>
      </c>
      <c r="D2311">
        <f>B2311-C2311</f>
        <v>17314483</v>
      </c>
    </row>
    <row r="2312" spans="1:4" x14ac:dyDescent="0.25">
      <c r="A2312" s="17" t="s">
        <v>4263</v>
      </c>
      <c r="B2312" s="17">
        <v>17305211</v>
      </c>
      <c r="C2312" s="17">
        <v>0</v>
      </c>
      <c r="D2312">
        <f>B2312-C2312</f>
        <v>17305211</v>
      </c>
    </row>
    <row r="2313" spans="1:4" x14ac:dyDescent="0.25">
      <c r="A2313" s="17" t="s">
        <v>3637</v>
      </c>
      <c r="B2313" s="17">
        <v>17300889</v>
      </c>
      <c r="C2313" s="17">
        <v>0</v>
      </c>
      <c r="D2313">
        <f>B2313-C2313</f>
        <v>17300889</v>
      </c>
    </row>
    <row r="2314" spans="1:4" x14ac:dyDescent="0.25">
      <c r="A2314" s="17" t="s">
        <v>8219</v>
      </c>
      <c r="B2314" s="17">
        <v>17292381</v>
      </c>
      <c r="C2314" s="17">
        <v>0</v>
      </c>
      <c r="D2314">
        <f>B2314-C2314</f>
        <v>17292381</v>
      </c>
    </row>
    <row r="2315" spans="1:4" x14ac:dyDescent="0.25">
      <c r="A2315" s="17" t="s">
        <v>2753</v>
      </c>
      <c r="B2315" s="17">
        <v>17281832</v>
      </c>
      <c r="C2315" s="17">
        <v>0</v>
      </c>
      <c r="D2315">
        <f>B2315-C2315</f>
        <v>17281832</v>
      </c>
    </row>
    <row r="2316" spans="1:4" x14ac:dyDescent="0.25">
      <c r="A2316" s="17" t="s">
        <v>9265</v>
      </c>
      <c r="B2316" s="17">
        <v>17278980</v>
      </c>
      <c r="C2316" s="17">
        <v>0</v>
      </c>
      <c r="D2316">
        <f>B2316-C2316</f>
        <v>17278980</v>
      </c>
    </row>
    <row r="2317" spans="1:4" x14ac:dyDescent="0.25">
      <c r="A2317" s="17" t="s">
        <v>5108</v>
      </c>
      <c r="B2317" s="17">
        <v>17266505</v>
      </c>
      <c r="C2317" s="17">
        <v>0</v>
      </c>
      <c r="D2317">
        <f>B2317-C2317</f>
        <v>17266505</v>
      </c>
    </row>
    <row r="2318" spans="1:4" x14ac:dyDescent="0.25">
      <c r="A2318" s="17" t="s">
        <v>7567</v>
      </c>
      <c r="B2318" s="17">
        <v>17237244</v>
      </c>
      <c r="C2318" s="17">
        <v>0</v>
      </c>
      <c r="D2318">
        <f>B2318-C2318</f>
        <v>17237244</v>
      </c>
    </row>
    <row r="2319" spans="1:4" x14ac:dyDescent="0.25">
      <c r="A2319" s="17" t="s">
        <v>4754</v>
      </c>
      <c r="B2319" s="17">
        <v>17225675</v>
      </c>
      <c r="C2319" s="17">
        <v>0</v>
      </c>
      <c r="D2319">
        <f>B2319-C2319</f>
        <v>17225675</v>
      </c>
    </row>
    <row r="2320" spans="1:4" x14ac:dyDescent="0.25">
      <c r="A2320" s="17" t="s">
        <v>2400</v>
      </c>
      <c r="B2320" s="17">
        <v>17218080</v>
      </c>
      <c r="C2320" s="17">
        <v>0</v>
      </c>
      <c r="D2320">
        <f>B2320-C2320</f>
        <v>17218080</v>
      </c>
    </row>
    <row r="2321" spans="1:4" x14ac:dyDescent="0.25">
      <c r="A2321" s="17" t="s">
        <v>1318</v>
      </c>
      <c r="B2321" s="17">
        <v>17176900</v>
      </c>
      <c r="C2321" s="17">
        <v>0</v>
      </c>
      <c r="D2321">
        <f>B2321-C2321</f>
        <v>17176900</v>
      </c>
    </row>
    <row r="2322" spans="1:4" x14ac:dyDescent="0.25">
      <c r="A2322" s="17" t="s">
        <v>6961</v>
      </c>
      <c r="B2322" s="17">
        <v>17174870</v>
      </c>
      <c r="C2322" s="17">
        <v>0</v>
      </c>
      <c r="D2322">
        <f>B2322-C2322</f>
        <v>17174870</v>
      </c>
    </row>
    <row r="2323" spans="1:4" x14ac:dyDescent="0.25">
      <c r="A2323" s="17" t="s">
        <v>4741</v>
      </c>
      <c r="B2323" s="17">
        <v>17120019</v>
      </c>
      <c r="C2323" s="17">
        <v>0</v>
      </c>
      <c r="D2323">
        <f>B2323-C2323</f>
        <v>17120019</v>
      </c>
    </row>
    <row r="2324" spans="1:4" x14ac:dyDescent="0.25">
      <c r="A2324" s="17" t="s">
        <v>3328</v>
      </c>
      <c r="B2324" s="17">
        <v>17114882</v>
      </c>
      <c r="C2324" s="17">
        <v>0</v>
      </c>
      <c r="D2324">
        <f>B2324-C2324</f>
        <v>17114882</v>
      </c>
    </row>
    <row r="2325" spans="1:4" x14ac:dyDescent="0.25">
      <c r="A2325" s="17" t="s">
        <v>6525</v>
      </c>
      <c r="B2325" s="17">
        <v>17104669</v>
      </c>
      <c r="C2325" s="17">
        <v>0</v>
      </c>
      <c r="D2325">
        <f>B2325-C2325</f>
        <v>17104669</v>
      </c>
    </row>
    <row r="2326" spans="1:4" x14ac:dyDescent="0.25">
      <c r="A2326" s="17" t="s">
        <v>5104</v>
      </c>
      <c r="B2326" s="17">
        <v>17100000</v>
      </c>
      <c r="C2326" s="17">
        <v>0</v>
      </c>
      <c r="D2326">
        <f>B2326-C2326</f>
        <v>17100000</v>
      </c>
    </row>
    <row r="2327" spans="1:4" x14ac:dyDescent="0.25">
      <c r="A2327" s="17" t="s">
        <v>8647</v>
      </c>
      <c r="B2327" s="17">
        <v>17096053</v>
      </c>
      <c r="C2327" s="17">
        <v>0</v>
      </c>
      <c r="D2327">
        <f>B2327-C2327</f>
        <v>17096053</v>
      </c>
    </row>
    <row r="2328" spans="1:4" x14ac:dyDescent="0.25">
      <c r="A2328" s="17" t="s">
        <v>6958</v>
      </c>
      <c r="B2328" s="17">
        <v>17071230</v>
      </c>
      <c r="C2328" s="17">
        <v>0</v>
      </c>
      <c r="D2328">
        <f>B2328-C2328</f>
        <v>17071230</v>
      </c>
    </row>
    <row r="2329" spans="1:4" x14ac:dyDescent="0.25">
      <c r="A2329" s="17" t="s">
        <v>5264</v>
      </c>
      <c r="B2329" s="17">
        <v>17016190</v>
      </c>
      <c r="C2329" s="17">
        <v>0</v>
      </c>
      <c r="D2329">
        <f>B2329-C2329</f>
        <v>17016190</v>
      </c>
    </row>
    <row r="2330" spans="1:4" x14ac:dyDescent="0.25">
      <c r="A2330" s="17" t="s">
        <v>1236</v>
      </c>
      <c r="B2330" s="17">
        <v>17010646</v>
      </c>
      <c r="C2330" s="17">
        <v>0</v>
      </c>
      <c r="D2330">
        <f>B2330-C2330</f>
        <v>17010646</v>
      </c>
    </row>
    <row r="2331" spans="1:4" x14ac:dyDescent="0.25">
      <c r="A2331" s="17" t="s">
        <v>13048</v>
      </c>
      <c r="B2331" s="17">
        <v>17000000</v>
      </c>
      <c r="C2331" s="17">
        <v>0</v>
      </c>
      <c r="D2331">
        <f>B2331-C2331</f>
        <v>17000000</v>
      </c>
    </row>
    <row r="2332" spans="1:4" x14ac:dyDescent="0.25">
      <c r="A2332" s="17" t="s">
        <v>5117</v>
      </c>
      <c r="B2332" s="17">
        <v>16999046</v>
      </c>
      <c r="C2332" s="17">
        <v>0</v>
      </c>
      <c r="D2332">
        <f>B2332-C2332</f>
        <v>16999046</v>
      </c>
    </row>
    <row r="2333" spans="1:4" x14ac:dyDescent="0.25">
      <c r="A2333" s="17" t="s">
        <v>4267</v>
      </c>
      <c r="B2333" s="17">
        <v>16991902</v>
      </c>
      <c r="C2333" s="17">
        <v>0</v>
      </c>
      <c r="D2333">
        <f>B2333-C2333</f>
        <v>16991902</v>
      </c>
    </row>
    <row r="2334" spans="1:4" x14ac:dyDescent="0.25">
      <c r="A2334" s="17" t="s">
        <v>6531</v>
      </c>
      <c r="B2334" s="17">
        <v>16988996</v>
      </c>
      <c r="C2334" s="17">
        <v>0</v>
      </c>
      <c r="D2334">
        <f>B2334-C2334</f>
        <v>16988996</v>
      </c>
    </row>
    <row r="2335" spans="1:4" x14ac:dyDescent="0.25">
      <c r="A2335" s="17" t="s">
        <v>5956</v>
      </c>
      <c r="B2335" s="17">
        <v>16969390</v>
      </c>
      <c r="C2335" s="17">
        <v>0</v>
      </c>
      <c r="D2335">
        <f>B2335-C2335</f>
        <v>16969390</v>
      </c>
    </row>
    <row r="2336" spans="1:4" x14ac:dyDescent="0.25">
      <c r="A2336" s="17" t="s">
        <v>5997</v>
      </c>
      <c r="B2336" s="17">
        <v>16964743</v>
      </c>
      <c r="C2336" s="17">
        <v>0</v>
      </c>
      <c r="D2336">
        <f>B2336-C2336</f>
        <v>16964743</v>
      </c>
    </row>
    <row r="2337" spans="1:4" x14ac:dyDescent="0.25">
      <c r="A2337" s="17" t="s">
        <v>9027</v>
      </c>
      <c r="B2337" s="17">
        <v>16938179</v>
      </c>
      <c r="C2337" s="17">
        <v>0</v>
      </c>
      <c r="D2337">
        <f>B2337-C2337</f>
        <v>16938179</v>
      </c>
    </row>
    <row r="2338" spans="1:4" x14ac:dyDescent="0.25">
      <c r="A2338" s="17" t="s">
        <v>5110</v>
      </c>
      <c r="B2338" s="17">
        <v>16930884</v>
      </c>
      <c r="C2338" s="17">
        <v>0</v>
      </c>
      <c r="D2338">
        <f>B2338-C2338</f>
        <v>16930884</v>
      </c>
    </row>
    <row r="2339" spans="1:4" x14ac:dyDescent="0.25">
      <c r="A2339" s="17" t="s">
        <v>5258</v>
      </c>
      <c r="B2339" s="17">
        <v>16930185</v>
      </c>
      <c r="C2339" s="17">
        <v>0</v>
      </c>
      <c r="D2339">
        <f>B2339-C2339</f>
        <v>16930185</v>
      </c>
    </row>
    <row r="2340" spans="1:4" x14ac:dyDescent="0.25">
      <c r="A2340" s="17" t="s">
        <v>7985</v>
      </c>
      <c r="B2340" s="17">
        <v>16929123</v>
      </c>
      <c r="C2340" s="17">
        <v>0</v>
      </c>
      <c r="D2340">
        <f>B2340-C2340</f>
        <v>16929123</v>
      </c>
    </row>
    <row r="2341" spans="1:4" x14ac:dyDescent="0.25">
      <c r="A2341" s="17" t="s">
        <v>9530</v>
      </c>
      <c r="B2341" s="17">
        <v>16901126</v>
      </c>
      <c r="C2341" s="17">
        <v>0</v>
      </c>
      <c r="D2341">
        <f>B2341-C2341</f>
        <v>16901126</v>
      </c>
    </row>
    <row r="2342" spans="1:4" x14ac:dyDescent="0.25">
      <c r="A2342" s="17" t="s">
        <v>9717</v>
      </c>
      <c r="B2342" s="17">
        <v>16842303</v>
      </c>
      <c r="C2342" s="17">
        <v>0</v>
      </c>
      <c r="D2342">
        <f>B2342-C2342</f>
        <v>16842303</v>
      </c>
    </row>
    <row r="2343" spans="1:4" x14ac:dyDescent="0.25">
      <c r="A2343" s="17" t="s">
        <v>4590</v>
      </c>
      <c r="B2343" s="17">
        <v>16831505</v>
      </c>
      <c r="C2343" s="17">
        <v>0</v>
      </c>
      <c r="D2343">
        <f>B2343-C2343</f>
        <v>16831505</v>
      </c>
    </row>
    <row r="2344" spans="1:4" x14ac:dyDescent="0.25">
      <c r="A2344" s="17" t="s">
        <v>8581</v>
      </c>
      <c r="B2344" s="17">
        <v>16800000</v>
      </c>
      <c r="C2344" s="17">
        <v>0</v>
      </c>
      <c r="D2344">
        <f>B2344-C2344</f>
        <v>16800000</v>
      </c>
    </row>
    <row r="2345" spans="1:4" x14ac:dyDescent="0.25">
      <c r="A2345" s="17" t="s">
        <v>5357</v>
      </c>
      <c r="B2345" s="17">
        <v>16779636</v>
      </c>
      <c r="C2345" s="17">
        <v>0</v>
      </c>
      <c r="D2345">
        <f>B2345-C2345</f>
        <v>16779636</v>
      </c>
    </row>
    <row r="2346" spans="1:4" x14ac:dyDescent="0.25">
      <c r="A2346" s="17" t="s">
        <v>6967</v>
      </c>
      <c r="B2346" s="17">
        <v>16702864</v>
      </c>
      <c r="C2346" s="17">
        <v>0</v>
      </c>
      <c r="D2346">
        <f>B2346-C2346</f>
        <v>16702864</v>
      </c>
    </row>
    <row r="2347" spans="1:4" x14ac:dyDescent="0.25">
      <c r="A2347" s="17" t="s">
        <v>9267</v>
      </c>
      <c r="B2347" s="17">
        <v>16699684</v>
      </c>
      <c r="C2347" s="17">
        <v>0</v>
      </c>
      <c r="D2347">
        <f>B2347-C2347</f>
        <v>16699684</v>
      </c>
    </row>
    <row r="2348" spans="1:4" x14ac:dyDescent="0.25">
      <c r="A2348" s="17" t="s">
        <v>6227</v>
      </c>
      <c r="B2348" s="17">
        <v>16684352</v>
      </c>
      <c r="C2348" s="17">
        <v>0</v>
      </c>
      <c r="D2348">
        <f>B2348-C2348</f>
        <v>16684352</v>
      </c>
    </row>
    <row r="2349" spans="1:4" x14ac:dyDescent="0.25">
      <c r="A2349" s="17" t="s">
        <v>3348</v>
      </c>
      <c r="B2349" s="17">
        <v>16671505</v>
      </c>
      <c r="C2349" s="17">
        <v>0</v>
      </c>
      <c r="D2349">
        <f>B2349-C2349</f>
        <v>16671505</v>
      </c>
    </row>
    <row r="2350" spans="1:4" x14ac:dyDescent="0.25">
      <c r="A2350" s="17" t="s">
        <v>8661</v>
      </c>
      <c r="B2350" s="17">
        <v>16667084</v>
      </c>
      <c r="C2350" s="17">
        <v>0</v>
      </c>
      <c r="D2350">
        <f>B2350-C2350</f>
        <v>16667084</v>
      </c>
    </row>
    <row r="2351" spans="1:4" x14ac:dyDescent="0.25">
      <c r="A2351" s="17" t="s">
        <v>5802</v>
      </c>
      <c r="B2351" s="17">
        <v>16647384</v>
      </c>
      <c r="C2351" s="17">
        <v>0</v>
      </c>
      <c r="D2351">
        <f>B2351-C2351</f>
        <v>16647384</v>
      </c>
    </row>
    <row r="2352" spans="1:4" x14ac:dyDescent="0.25">
      <c r="A2352" s="17" t="s">
        <v>4811</v>
      </c>
      <c r="B2352" s="17">
        <v>16640210</v>
      </c>
      <c r="C2352" s="17">
        <v>0</v>
      </c>
      <c r="D2352">
        <f>B2352-C2352</f>
        <v>16640210</v>
      </c>
    </row>
    <row r="2353" spans="1:4" x14ac:dyDescent="0.25">
      <c r="A2353" s="17" t="s">
        <v>8004</v>
      </c>
      <c r="B2353" s="17">
        <v>16574731</v>
      </c>
      <c r="C2353" s="17">
        <v>0</v>
      </c>
      <c r="D2353">
        <f>B2353-C2353</f>
        <v>16574731</v>
      </c>
    </row>
    <row r="2354" spans="1:4" x14ac:dyDescent="0.25">
      <c r="A2354" s="17" t="s">
        <v>11030</v>
      </c>
      <c r="B2354" s="17">
        <v>16501785</v>
      </c>
      <c r="C2354" s="17">
        <v>0</v>
      </c>
      <c r="D2354">
        <f>B2354-C2354</f>
        <v>16501785</v>
      </c>
    </row>
    <row r="2355" spans="1:4" x14ac:dyDescent="0.25">
      <c r="A2355" s="17" t="s">
        <v>7559</v>
      </c>
      <c r="B2355" s="17">
        <v>16459004</v>
      </c>
      <c r="C2355" s="17">
        <v>0</v>
      </c>
      <c r="D2355">
        <f>B2355-C2355</f>
        <v>16459004</v>
      </c>
    </row>
    <row r="2356" spans="1:4" x14ac:dyDescent="0.25">
      <c r="A2356" s="17" t="s">
        <v>4297</v>
      </c>
      <c r="B2356" s="17">
        <v>16377274</v>
      </c>
      <c r="C2356" s="17">
        <v>0</v>
      </c>
      <c r="D2356">
        <f>B2356-C2356</f>
        <v>16377274</v>
      </c>
    </row>
    <row r="2357" spans="1:4" x14ac:dyDescent="0.25">
      <c r="A2357" s="17" t="s">
        <v>7299</v>
      </c>
      <c r="B2357" s="17">
        <v>16346122</v>
      </c>
      <c r="C2357" s="17">
        <v>0</v>
      </c>
      <c r="D2357">
        <f>B2357-C2357</f>
        <v>16346122</v>
      </c>
    </row>
    <row r="2358" spans="1:4" x14ac:dyDescent="0.25">
      <c r="A2358" s="17" t="s">
        <v>5113</v>
      </c>
      <c r="B2358" s="17">
        <v>16323969</v>
      </c>
      <c r="C2358" s="17">
        <v>0</v>
      </c>
      <c r="D2358">
        <f>B2358-C2358</f>
        <v>16323969</v>
      </c>
    </row>
    <row r="2359" spans="1:4" x14ac:dyDescent="0.25">
      <c r="A2359" s="17" t="s">
        <v>7158</v>
      </c>
      <c r="B2359" s="17">
        <v>16311763</v>
      </c>
      <c r="C2359" s="17">
        <v>0</v>
      </c>
      <c r="D2359">
        <f>B2359-C2359</f>
        <v>16311763</v>
      </c>
    </row>
    <row r="2360" spans="1:4" x14ac:dyDescent="0.25">
      <c r="A2360" s="17" t="s">
        <v>8220</v>
      </c>
      <c r="B2360" s="17">
        <v>16300302</v>
      </c>
      <c r="C2360" s="17">
        <v>0</v>
      </c>
      <c r="D2360">
        <f>B2360-C2360</f>
        <v>16300302</v>
      </c>
    </row>
    <row r="2361" spans="1:4" x14ac:dyDescent="0.25">
      <c r="A2361" s="17" t="s">
        <v>7813</v>
      </c>
      <c r="B2361" s="17">
        <v>16298046</v>
      </c>
      <c r="C2361" s="17">
        <v>0</v>
      </c>
      <c r="D2361">
        <f>B2361-C2361</f>
        <v>16298046</v>
      </c>
    </row>
    <row r="2362" spans="1:4" x14ac:dyDescent="0.25">
      <c r="A2362" s="17" t="s">
        <v>5120</v>
      </c>
      <c r="B2362" s="17">
        <v>16295774</v>
      </c>
      <c r="C2362" s="17">
        <v>0</v>
      </c>
      <c r="D2362">
        <f>B2362-C2362</f>
        <v>16295774</v>
      </c>
    </row>
    <row r="2363" spans="1:4" x14ac:dyDescent="0.25">
      <c r="A2363" s="17" t="s">
        <v>5999</v>
      </c>
      <c r="B2363" s="17">
        <v>16290976</v>
      </c>
      <c r="C2363" s="17">
        <v>0</v>
      </c>
      <c r="D2363">
        <f>B2363-C2363</f>
        <v>16290976</v>
      </c>
    </row>
    <row r="2364" spans="1:4" x14ac:dyDescent="0.25">
      <c r="A2364" s="17" t="s">
        <v>6255</v>
      </c>
      <c r="B2364" s="17">
        <v>16284360</v>
      </c>
      <c r="C2364" s="17">
        <v>0</v>
      </c>
      <c r="D2364">
        <f>B2364-C2364</f>
        <v>16284360</v>
      </c>
    </row>
    <row r="2365" spans="1:4" x14ac:dyDescent="0.25">
      <c r="A2365" s="17" t="s">
        <v>2973</v>
      </c>
      <c r="B2365" s="17">
        <v>16264475</v>
      </c>
      <c r="C2365" s="17">
        <v>0</v>
      </c>
      <c r="D2365">
        <f>B2365-C2365</f>
        <v>16264475</v>
      </c>
    </row>
    <row r="2366" spans="1:4" x14ac:dyDescent="0.25">
      <c r="A2366" s="17" t="s">
        <v>5540</v>
      </c>
      <c r="B2366" s="17">
        <v>16252765</v>
      </c>
      <c r="C2366" s="17">
        <v>0</v>
      </c>
      <c r="D2366">
        <f>B2366-C2366</f>
        <v>16252765</v>
      </c>
    </row>
    <row r="2367" spans="1:4" x14ac:dyDescent="0.25">
      <c r="A2367" s="17" t="s">
        <v>6536</v>
      </c>
      <c r="B2367" s="17">
        <v>16248701</v>
      </c>
      <c r="C2367" s="17">
        <v>0</v>
      </c>
      <c r="D2367">
        <f>B2367-C2367</f>
        <v>16248701</v>
      </c>
    </row>
    <row r="2368" spans="1:4" x14ac:dyDescent="0.25">
      <c r="A2368" s="17" t="s">
        <v>8654</v>
      </c>
      <c r="B2368" s="17">
        <v>16247775</v>
      </c>
      <c r="C2368" s="17">
        <v>0</v>
      </c>
      <c r="D2368">
        <f>B2368-C2368</f>
        <v>16247775</v>
      </c>
    </row>
    <row r="2369" spans="1:4" x14ac:dyDescent="0.25">
      <c r="A2369" s="17" t="s">
        <v>9032</v>
      </c>
      <c r="B2369" s="17">
        <v>16235293</v>
      </c>
      <c r="C2369" s="17">
        <v>0</v>
      </c>
      <c r="D2369">
        <f>B2369-C2369</f>
        <v>16235293</v>
      </c>
    </row>
    <row r="2370" spans="1:4" x14ac:dyDescent="0.25">
      <c r="A2370" s="17" t="s">
        <v>7301</v>
      </c>
      <c r="B2370" s="17">
        <v>16204793</v>
      </c>
      <c r="C2370" s="17">
        <v>0</v>
      </c>
      <c r="D2370">
        <f>B2370-C2370</f>
        <v>16204793</v>
      </c>
    </row>
    <row r="2371" spans="1:4" x14ac:dyDescent="0.25">
      <c r="A2371" s="17" t="s">
        <v>9329</v>
      </c>
      <c r="B2371" s="17">
        <v>16168741</v>
      </c>
      <c r="C2371" s="17">
        <v>0</v>
      </c>
      <c r="D2371">
        <f>B2371-C2371</f>
        <v>16168741</v>
      </c>
    </row>
    <row r="2372" spans="1:4" x14ac:dyDescent="0.25">
      <c r="A2372" s="17" t="s">
        <v>8655</v>
      </c>
      <c r="B2372" s="17">
        <v>16153600</v>
      </c>
      <c r="C2372" s="17">
        <v>0</v>
      </c>
      <c r="D2372">
        <f>B2372-C2372</f>
        <v>16153600</v>
      </c>
    </row>
    <row r="2373" spans="1:4" x14ac:dyDescent="0.25">
      <c r="A2373" s="17" t="s">
        <v>6093</v>
      </c>
      <c r="B2373" s="17">
        <v>16123851</v>
      </c>
      <c r="C2373" s="17">
        <v>0</v>
      </c>
      <c r="D2373">
        <f>B2373-C2373</f>
        <v>16123851</v>
      </c>
    </row>
    <row r="2374" spans="1:4" x14ac:dyDescent="0.25">
      <c r="A2374" s="17" t="s">
        <v>5804</v>
      </c>
      <c r="B2374" s="17">
        <v>16118077</v>
      </c>
      <c r="C2374" s="17">
        <v>0</v>
      </c>
      <c r="D2374">
        <f>B2374-C2374</f>
        <v>16118077</v>
      </c>
    </row>
    <row r="2375" spans="1:4" x14ac:dyDescent="0.25">
      <c r="A2375" s="17" t="s">
        <v>13377</v>
      </c>
      <c r="B2375" s="17">
        <v>16115878</v>
      </c>
      <c r="C2375" s="17">
        <v>0</v>
      </c>
      <c r="D2375">
        <f>B2375-C2375</f>
        <v>16115878</v>
      </c>
    </row>
    <row r="2376" spans="1:4" x14ac:dyDescent="0.25">
      <c r="A2376" s="17" t="s">
        <v>12373</v>
      </c>
      <c r="B2376" s="17">
        <v>16101109</v>
      </c>
      <c r="C2376" s="17">
        <v>0</v>
      </c>
      <c r="D2376">
        <f>B2376-C2376</f>
        <v>16101109</v>
      </c>
    </row>
    <row r="2377" spans="1:4" x14ac:dyDescent="0.25">
      <c r="A2377" s="17" t="s">
        <v>12770</v>
      </c>
      <c r="B2377" s="17">
        <v>16097842</v>
      </c>
      <c r="C2377" s="17">
        <v>0</v>
      </c>
      <c r="D2377">
        <f>B2377-C2377</f>
        <v>16097842</v>
      </c>
    </row>
    <row r="2378" spans="1:4" x14ac:dyDescent="0.25">
      <c r="A2378" s="17" t="s">
        <v>2987</v>
      </c>
      <c r="B2378" s="17">
        <v>16088610</v>
      </c>
      <c r="C2378" s="17">
        <v>0</v>
      </c>
      <c r="D2378">
        <f>B2378-C2378</f>
        <v>16088610</v>
      </c>
    </row>
    <row r="2379" spans="1:4" x14ac:dyDescent="0.25">
      <c r="A2379" s="17" t="s">
        <v>12437</v>
      </c>
      <c r="B2379" s="17">
        <v>16067035</v>
      </c>
      <c r="C2379" s="17">
        <v>0</v>
      </c>
      <c r="D2379">
        <f>B2379-C2379</f>
        <v>16067035</v>
      </c>
    </row>
    <row r="2380" spans="1:4" x14ac:dyDescent="0.25">
      <c r="A2380" s="17" t="s">
        <v>8658</v>
      </c>
      <c r="B2380" s="17">
        <v>16033556</v>
      </c>
      <c r="C2380" s="17">
        <v>0</v>
      </c>
      <c r="D2380">
        <f>B2380-C2380</f>
        <v>16033556</v>
      </c>
    </row>
    <row r="2381" spans="1:4" x14ac:dyDescent="0.25">
      <c r="A2381" s="17" t="s">
        <v>6187</v>
      </c>
      <c r="B2381" s="17">
        <v>16027866</v>
      </c>
      <c r="C2381" s="17">
        <v>0</v>
      </c>
      <c r="D2381">
        <f>B2381-C2381</f>
        <v>16027866</v>
      </c>
    </row>
    <row r="2382" spans="1:4" x14ac:dyDescent="0.25">
      <c r="A2382" s="17" t="s">
        <v>8941</v>
      </c>
      <c r="B2382" s="17">
        <v>16025394</v>
      </c>
      <c r="C2382" s="17">
        <v>0</v>
      </c>
      <c r="D2382">
        <f>B2382-C2382</f>
        <v>16025394</v>
      </c>
    </row>
    <row r="2383" spans="1:4" x14ac:dyDescent="0.25">
      <c r="A2383" s="17" t="s">
        <v>8471</v>
      </c>
      <c r="B2383" s="17">
        <v>16017403</v>
      </c>
      <c r="C2383" s="17">
        <v>0</v>
      </c>
      <c r="D2383">
        <f>B2383-C2383</f>
        <v>16017403</v>
      </c>
    </row>
    <row r="2384" spans="1:4" x14ac:dyDescent="0.25">
      <c r="A2384" s="17" t="s">
        <v>8471</v>
      </c>
      <c r="B2384" s="17">
        <v>16017403</v>
      </c>
      <c r="C2384" s="17">
        <v>0</v>
      </c>
      <c r="D2384">
        <f>B2384-C2384</f>
        <v>16017403</v>
      </c>
    </row>
    <row r="2385" spans="1:4" x14ac:dyDescent="0.25">
      <c r="A2385" s="17" t="s">
        <v>5543</v>
      </c>
      <c r="B2385" s="17">
        <v>16005978</v>
      </c>
      <c r="C2385" s="17">
        <v>0</v>
      </c>
      <c r="D2385">
        <f>B2385-C2385</f>
        <v>16005978</v>
      </c>
    </row>
    <row r="2386" spans="1:4" x14ac:dyDescent="0.25">
      <c r="A2386" s="17" t="s">
        <v>6558</v>
      </c>
      <c r="B2386" s="17">
        <v>15988876</v>
      </c>
      <c r="C2386" s="17">
        <v>0</v>
      </c>
      <c r="D2386">
        <f>B2386-C2386</f>
        <v>15988876</v>
      </c>
    </row>
    <row r="2387" spans="1:4" x14ac:dyDescent="0.25">
      <c r="A2387" s="17" t="s">
        <v>4087</v>
      </c>
      <c r="B2387" s="17">
        <v>15962471</v>
      </c>
      <c r="C2387" s="17">
        <v>0</v>
      </c>
      <c r="D2387">
        <f>B2387-C2387</f>
        <v>15962471</v>
      </c>
    </row>
    <row r="2388" spans="1:4" x14ac:dyDescent="0.25">
      <c r="A2388" s="17" t="s">
        <v>11082</v>
      </c>
      <c r="B2388" s="17">
        <v>15935068</v>
      </c>
      <c r="C2388" s="17">
        <v>0</v>
      </c>
      <c r="D2388">
        <f>B2388-C2388</f>
        <v>15935068</v>
      </c>
    </row>
    <row r="2389" spans="1:4" x14ac:dyDescent="0.25">
      <c r="A2389" s="17" t="s">
        <v>6816</v>
      </c>
      <c r="B2389" s="17">
        <v>15911333</v>
      </c>
      <c r="C2389" s="17">
        <v>0</v>
      </c>
      <c r="D2389">
        <f>B2389-C2389</f>
        <v>15911333</v>
      </c>
    </row>
    <row r="2390" spans="1:4" x14ac:dyDescent="0.25">
      <c r="A2390" s="17" t="s">
        <v>7896</v>
      </c>
      <c r="B2390" s="17">
        <v>15854988</v>
      </c>
      <c r="C2390" s="17">
        <v>0</v>
      </c>
      <c r="D2390">
        <f>B2390-C2390</f>
        <v>15854988</v>
      </c>
    </row>
    <row r="2391" spans="1:4" x14ac:dyDescent="0.25">
      <c r="A2391" s="17" t="s">
        <v>9524</v>
      </c>
      <c r="B2391" s="17">
        <v>15818967</v>
      </c>
      <c r="C2391" s="17">
        <v>0</v>
      </c>
      <c r="D2391">
        <f>B2391-C2391</f>
        <v>15818967</v>
      </c>
    </row>
    <row r="2392" spans="1:4" x14ac:dyDescent="0.25">
      <c r="A2392" s="17" t="s">
        <v>6533</v>
      </c>
      <c r="B2392" s="17">
        <v>15797907</v>
      </c>
      <c r="C2392" s="17">
        <v>0</v>
      </c>
      <c r="D2392">
        <f>B2392-C2392</f>
        <v>15797907</v>
      </c>
    </row>
    <row r="2393" spans="1:4" x14ac:dyDescent="0.25">
      <c r="A2393" s="17" t="s">
        <v>5776</v>
      </c>
      <c r="B2393" s="17">
        <v>15785632</v>
      </c>
      <c r="C2393" s="17">
        <v>0</v>
      </c>
      <c r="D2393">
        <f>B2393-C2393</f>
        <v>15785632</v>
      </c>
    </row>
    <row r="2394" spans="1:4" x14ac:dyDescent="0.25">
      <c r="A2394" s="17" t="s">
        <v>5776</v>
      </c>
      <c r="B2394" s="17">
        <v>15785632</v>
      </c>
      <c r="C2394" s="17">
        <v>0</v>
      </c>
      <c r="D2394">
        <f>B2394-C2394</f>
        <v>15785632</v>
      </c>
    </row>
    <row r="2395" spans="1:4" x14ac:dyDescent="0.25">
      <c r="A2395" s="17" t="s">
        <v>2462</v>
      </c>
      <c r="B2395" s="17">
        <v>15738632</v>
      </c>
      <c r="C2395" s="17">
        <v>0</v>
      </c>
      <c r="D2395">
        <f>B2395-C2395</f>
        <v>15738632</v>
      </c>
    </row>
    <row r="2396" spans="1:4" x14ac:dyDescent="0.25">
      <c r="A2396" s="17" t="s">
        <v>6539</v>
      </c>
      <c r="B2396" s="17">
        <v>15712072</v>
      </c>
      <c r="C2396" s="17">
        <v>0</v>
      </c>
      <c r="D2396">
        <f>B2396-C2396</f>
        <v>15712072</v>
      </c>
    </row>
    <row r="2397" spans="1:4" x14ac:dyDescent="0.25">
      <c r="A2397" s="17" t="s">
        <v>5123</v>
      </c>
      <c r="B2397" s="17">
        <v>15709385</v>
      </c>
      <c r="C2397" s="17">
        <v>0</v>
      </c>
      <c r="D2397">
        <f>B2397-C2397</f>
        <v>15709385</v>
      </c>
    </row>
    <row r="2398" spans="1:4" x14ac:dyDescent="0.25">
      <c r="A2398" s="17" t="s">
        <v>7561</v>
      </c>
      <c r="B2398" s="17">
        <v>15700000</v>
      </c>
      <c r="C2398" s="17">
        <v>0</v>
      </c>
      <c r="D2398">
        <f>B2398-C2398</f>
        <v>15700000</v>
      </c>
    </row>
    <row r="2399" spans="1:4" x14ac:dyDescent="0.25">
      <c r="A2399" s="17" t="s">
        <v>7184</v>
      </c>
      <c r="B2399" s="17">
        <v>15681020</v>
      </c>
      <c r="C2399" s="17">
        <v>0</v>
      </c>
      <c r="D2399">
        <f>B2399-C2399</f>
        <v>15681020</v>
      </c>
    </row>
    <row r="2400" spans="1:4" x14ac:dyDescent="0.25">
      <c r="A2400" s="17" t="s">
        <v>7162</v>
      </c>
      <c r="B2400" s="17">
        <v>15655665</v>
      </c>
      <c r="C2400" s="17">
        <v>0</v>
      </c>
      <c r="D2400">
        <f>B2400-C2400</f>
        <v>15655665</v>
      </c>
    </row>
    <row r="2401" spans="1:4" x14ac:dyDescent="0.25">
      <c r="A2401" s="17" t="s">
        <v>7605</v>
      </c>
      <c r="B2401" s="17">
        <v>15608545</v>
      </c>
      <c r="C2401" s="17">
        <v>0</v>
      </c>
      <c r="D2401">
        <f>B2401-C2401</f>
        <v>15608545</v>
      </c>
    </row>
    <row r="2402" spans="1:4" x14ac:dyDescent="0.25">
      <c r="A2402" s="17" t="s">
        <v>6969</v>
      </c>
      <c r="B2402" s="17">
        <v>15561627</v>
      </c>
      <c r="C2402" s="17">
        <v>0</v>
      </c>
      <c r="D2402">
        <f>B2402-C2402</f>
        <v>15561627</v>
      </c>
    </row>
    <row r="2403" spans="1:4" x14ac:dyDescent="0.25">
      <c r="A2403" s="17" t="s">
        <v>7814</v>
      </c>
      <c r="B2403" s="17">
        <v>15549702</v>
      </c>
      <c r="C2403" s="17">
        <v>0</v>
      </c>
      <c r="D2403">
        <f>B2403-C2403</f>
        <v>15549702</v>
      </c>
    </row>
    <row r="2404" spans="1:4" x14ac:dyDescent="0.25">
      <c r="A2404" s="17" t="s">
        <v>3641</v>
      </c>
      <c r="B2404" s="17">
        <v>15527125</v>
      </c>
      <c r="C2404" s="17">
        <v>0</v>
      </c>
      <c r="D2404">
        <f>B2404-C2404</f>
        <v>15527125</v>
      </c>
    </row>
    <row r="2405" spans="1:4" x14ac:dyDescent="0.25">
      <c r="A2405" s="17" t="s">
        <v>3644</v>
      </c>
      <c r="B2405" s="17">
        <v>15523168</v>
      </c>
      <c r="C2405" s="17">
        <v>0</v>
      </c>
      <c r="D2405">
        <f>B2405-C2405</f>
        <v>15523168</v>
      </c>
    </row>
    <row r="2406" spans="1:4" x14ac:dyDescent="0.25">
      <c r="A2406" s="17" t="s">
        <v>3469</v>
      </c>
      <c r="B2406" s="17">
        <v>15519841</v>
      </c>
      <c r="C2406" s="17">
        <v>0</v>
      </c>
      <c r="D2406">
        <f>B2406-C2406</f>
        <v>15519841</v>
      </c>
    </row>
    <row r="2407" spans="1:4" x14ac:dyDescent="0.25">
      <c r="A2407" s="17" t="s">
        <v>7318</v>
      </c>
      <c r="B2407" s="17">
        <v>15500000</v>
      </c>
      <c r="C2407" s="17">
        <v>0</v>
      </c>
      <c r="D2407">
        <f>B2407-C2407</f>
        <v>15500000</v>
      </c>
    </row>
    <row r="2408" spans="1:4" x14ac:dyDescent="0.25">
      <c r="A2408" s="17" t="s">
        <v>7816</v>
      </c>
      <c r="B2408" s="17">
        <v>15483540</v>
      </c>
      <c r="C2408" s="17">
        <v>0</v>
      </c>
      <c r="D2408">
        <f>B2408-C2408</f>
        <v>15483540</v>
      </c>
    </row>
    <row r="2409" spans="1:4" x14ac:dyDescent="0.25">
      <c r="A2409" s="17" t="s">
        <v>6545</v>
      </c>
      <c r="B2409" s="17">
        <v>15464026</v>
      </c>
      <c r="C2409" s="17">
        <v>0</v>
      </c>
      <c r="D2409">
        <f>B2409-C2409</f>
        <v>15464026</v>
      </c>
    </row>
    <row r="2410" spans="1:4" x14ac:dyDescent="0.25">
      <c r="A2410" s="17" t="s">
        <v>7304</v>
      </c>
      <c r="B2410" s="17">
        <v>15427192</v>
      </c>
      <c r="C2410" s="17">
        <v>0</v>
      </c>
      <c r="D2410">
        <f>B2410-C2410</f>
        <v>15427192</v>
      </c>
    </row>
    <row r="2411" spans="1:4" x14ac:dyDescent="0.25">
      <c r="A2411" s="17" t="s">
        <v>8665</v>
      </c>
      <c r="B2411" s="17">
        <v>15417771</v>
      </c>
      <c r="C2411" s="17">
        <v>0</v>
      </c>
      <c r="D2411">
        <f>B2411-C2411</f>
        <v>15417771</v>
      </c>
    </row>
    <row r="2412" spans="1:4" x14ac:dyDescent="0.25">
      <c r="A2412" s="17" t="s">
        <v>6542</v>
      </c>
      <c r="B2412" s="17">
        <v>15408822</v>
      </c>
      <c r="C2412" s="17">
        <v>0</v>
      </c>
      <c r="D2412">
        <f>B2412-C2412</f>
        <v>15408822</v>
      </c>
    </row>
    <row r="2413" spans="1:4" x14ac:dyDescent="0.25">
      <c r="A2413" s="17" t="s">
        <v>11073</v>
      </c>
      <c r="B2413" s="17">
        <v>15369573</v>
      </c>
      <c r="C2413" s="17">
        <v>0</v>
      </c>
      <c r="D2413">
        <f>B2413-C2413</f>
        <v>15369573</v>
      </c>
    </row>
    <row r="2414" spans="1:4" x14ac:dyDescent="0.25">
      <c r="A2414" s="17" t="s">
        <v>5798</v>
      </c>
      <c r="B2414" s="17">
        <v>15361537</v>
      </c>
      <c r="C2414" s="17">
        <v>0</v>
      </c>
      <c r="D2414">
        <f>B2414-C2414</f>
        <v>15361537</v>
      </c>
    </row>
    <row r="2415" spans="1:4" x14ac:dyDescent="0.25">
      <c r="A2415" s="17" t="s">
        <v>5812</v>
      </c>
      <c r="B2415" s="17">
        <v>15331289</v>
      </c>
      <c r="C2415" s="17">
        <v>0</v>
      </c>
      <c r="D2415">
        <f>B2415-C2415</f>
        <v>15331289</v>
      </c>
    </row>
    <row r="2416" spans="1:4" x14ac:dyDescent="0.25">
      <c r="A2416" s="17" t="s">
        <v>8239</v>
      </c>
      <c r="B2416" s="17">
        <v>15294553</v>
      </c>
      <c r="C2416" s="17">
        <v>0</v>
      </c>
      <c r="D2416">
        <f>B2416-C2416</f>
        <v>15294553</v>
      </c>
    </row>
    <row r="2417" spans="1:4" x14ac:dyDescent="0.25">
      <c r="A2417" s="17" t="s">
        <v>6973</v>
      </c>
      <c r="B2417" s="17">
        <v>15281286</v>
      </c>
      <c r="C2417" s="17">
        <v>0</v>
      </c>
      <c r="D2417">
        <f>B2417-C2417</f>
        <v>15281286</v>
      </c>
    </row>
    <row r="2418" spans="1:4" x14ac:dyDescent="0.25">
      <c r="A2418" s="17" t="s">
        <v>3655</v>
      </c>
      <c r="B2418" s="17">
        <v>15279680</v>
      </c>
      <c r="C2418" s="17">
        <v>0</v>
      </c>
      <c r="D2418">
        <f>B2418-C2418</f>
        <v>15279680</v>
      </c>
    </row>
    <row r="2419" spans="1:4" x14ac:dyDescent="0.25">
      <c r="A2419" s="17" t="s">
        <v>619</v>
      </c>
      <c r="B2419" s="17">
        <v>165230261</v>
      </c>
      <c r="C2419" s="17">
        <v>150000000</v>
      </c>
      <c r="D2419">
        <f>B2419-C2419</f>
        <v>15230261</v>
      </c>
    </row>
    <row r="2420" spans="1:4" x14ac:dyDescent="0.25">
      <c r="A2420" s="17" t="s">
        <v>13724</v>
      </c>
      <c r="B2420" s="17">
        <v>15180000</v>
      </c>
      <c r="C2420" s="17">
        <v>0</v>
      </c>
      <c r="D2420">
        <f>B2420-C2420</f>
        <v>15180000</v>
      </c>
    </row>
    <row r="2421" spans="1:4" x14ac:dyDescent="0.25">
      <c r="A2421" s="17" t="s">
        <v>7827</v>
      </c>
      <c r="B2421" s="17">
        <v>15171475</v>
      </c>
      <c r="C2421" s="17">
        <v>0</v>
      </c>
      <c r="D2421">
        <f>B2421-C2421</f>
        <v>15171475</v>
      </c>
    </row>
    <row r="2422" spans="1:4" x14ac:dyDescent="0.25">
      <c r="A2422" s="17" t="s">
        <v>8669</v>
      </c>
      <c r="B2422" s="17">
        <v>15156200</v>
      </c>
      <c r="C2422" s="17">
        <v>0</v>
      </c>
      <c r="D2422">
        <f>B2422-C2422</f>
        <v>15156200</v>
      </c>
    </row>
    <row r="2423" spans="1:4" x14ac:dyDescent="0.25">
      <c r="A2423" s="17" t="s">
        <v>6990</v>
      </c>
      <c r="B2423" s="17">
        <v>15155772</v>
      </c>
      <c r="C2423" s="17">
        <v>0</v>
      </c>
      <c r="D2423">
        <f>B2423-C2423</f>
        <v>15155772</v>
      </c>
    </row>
    <row r="2424" spans="1:4" x14ac:dyDescent="0.25">
      <c r="A2424" s="17" t="s">
        <v>10645</v>
      </c>
      <c r="B2424" s="17">
        <v>15152879</v>
      </c>
      <c r="C2424" s="17">
        <v>0</v>
      </c>
      <c r="D2424">
        <f>B2424-C2424</f>
        <v>15152879</v>
      </c>
    </row>
    <row r="2425" spans="1:4" x14ac:dyDescent="0.25">
      <c r="A2425" s="17" t="s">
        <v>1853</v>
      </c>
      <c r="B2425" s="17">
        <v>15131330</v>
      </c>
      <c r="C2425" s="17">
        <v>0</v>
      </c>
      <c r="D2425">
        <f>B2425-C2425</f>
        <v>15131330</v>
      </c>
    </row>
    <row r="2426" spans="1:4" x14ac:dyDescent="0.25">
      <c r="A2426" s="17" t="s">
        <v>10186</v>
      </c>
      <c r="B2426" s="17">
        <v>15126948</v>
      </c>
      <c r="C2426" s="17">
        <v>0</v>
      </c>
      <c r="D2426">
        <f>B2426-C2426</f>
        <v>15126948</v>
      </c>
    </row>
    <row r="2427" spans="1:4" x14ac:dyDescent="0.25">
      <c r="A2427" s="17" t="s">
        <v>8680</v>
      </c>
      <c r="B2427" s="17">
        <v>15102127</v>
      </c>
      <c r="C2427" s="17">
        <v>0</v>
      </c>
      <c r="D2427">
        <f>B2427-C2427</f>
        <v>15102127</v>
      </c>
    </row>
    <row r="2428" spans="1:4" x14ac:dyDescent="0.25">
      <c r="A2428" s="17" t="s">
        <v>7564</v>
      </c>
      <c r="B2428" s="17">
        <v>15100000</v>
      </c>
      <c r="C2428" s="17">
        <v>0</v>
      </c>
      <c r="D2428">
        <f>B2428-C2428</f>
        <v>15100000</v>
      </c>
    </row>
    <row r="2429" spans="1:4" x14ac:dyDescent="0.25">
      <c r="A2429" s="17" t="s">
        <v>5807</v>
      </c>
      <c r="B2429" s="17">
        <v>15091542</v>
      </c>
      <c r="C2429" s="17">
        <v>0</v>
      </c>
      <c r="D2429">
        <f>B2429-C2429</f>
        <v>15091542</v>
      </c>
    </row>
    <row r="2430" spans="1:4" x14ac:dyDescent="0.25">
      <c r="A2430" s="17" t="s">
        <v>4692</v>
      </c>
      <c r="B2430" s="17">
        <v>15081783</v>
      </c>
      <c r="C2430" s="17">
        <v>0</v>
      </c>
      <c r="D2430">
        <f>B2430-C2430</f>
        <v>15081783</v>
      </c>
    </row>
    <row r="2431" spans="1:4" x14ac:dyDescent="0.25">
      <c r="A2431" s="17" t="s">
        <v>1897</v>
      </c>
      <c r="B2431" s="17">
        <v>15071514</v>
      </c>
      <c r="C2431" s="17">
        <v>0</v>
      </c>
      <c r="D2431">
        <f>B2431-C2431</f>
        <v>15071514</v>
      </c>
    </row>
    <row r="2432" spans="1:4" x14ac:dyDescent="0.25">
      <c r="A2432" s="17" t="s">
        <v>7821</v>
      </c>
      <c r="B2432" s="17">
        <v>15062898</v>
      </c>
      <c r="C2432" s="17">
        <v>0</v>
      </c>
      <c r="D2432">
        <f>B2432-C2432</f>
        <v>15062898</v>
      </c>
    </row>
    <row r="2433" spans="1:4" x14ac:dyDescent="0.25">
      <c r="A2433" s="17" t="s">
        <v>9269</v>
      </c>
      <c r="B2433" s="17">
        <v>15047419</v>
      </c>
      <c r="C2433" s="17">
        <v>0</v>
      </c>
      <c r="D2433">
        <f>B2433-C2433</f>
        <v>15047419</v>
      </c>
    </row>
    <row r="2434" spans="1:4" x14ac:dyDescent="0.25">
      <c r="A2434" s="17" t="s">
        <v>5816</v>
      </c>
      <c r="B2434" s="17">
        <v>15045676</v>
      </c>
      <c r="C2434" s="17">
        <v>0</v>
      </c>
      <c r="D2434">
        <f>B2434-C2434</f>
        <v>15045676</v>
      </c>
    </row>
    <row r="2435" spans="1:4" x14ac:dyDescent="0.25">
      <c r="A2435" s="17" t="s">
        <v>4603</v>
      </c>
      <c r="B2435" s="17">
        <v>14998070</v>
      </c>
      <c r="C2435" s="17">
        <v>0</v>
      </c>
      <c r="D2435">
        <f>B2435-C2435</f>
        <v>14998070</v>
      </c>
    </row>
    <row r="2436" spans="1:4" x14ac:dyDescent="0.25">
      <c r="A2436" s="17" t="s">
        <v>7903</v>
      </c>
      <c r="B2436" s="17">
        <v>14989761</v>
      </c>
      <c r="C2436" s="17">
        <v>0</v>
      </c>
      <c r="D2436">
        <f>B2436-C2436</f>
        <v>14989761</v>
      </c>
    </row>
    <row r="2437" spans="1:4" x14ac:dyDescent="0.25">
      <c r="A2437" s="17" t="s">
        <v>5822</v>
      </c>
      <c r="B2437" s="17">
        <v>14983572</v>
      </c>
      <c r="C2437" s="17">
        <v>0</v>
      </c>
      <c r="D2437">
        <f>B2437-C2437</f>
        <v>14983572</v>
      </c>
    </row>
    <row r="2438" spans="1:4" x14ac:dyDescent="0.25">
      <c r="A2438" s="17" t="s">
        <v>4090</v>
      </c>
      <c r="B2438" s="17">
        <v>14967182</v>
      </c>
      <c r="C2438" s="17">
        <v>0</v>
      </c>
      <c r="D2438">
        <f>B2438-C2438</f>
        <v>14967182</v>
      </c>
    </row>
    <row r="2439" spans="1:4" x14ac:dyDescent="0.25">
      <c r="A2439" s="17" t="s">
        <v>3493</v>
      </c>
      <c r="B2439" s="17">
        <v>14946229</v>
      </c>
      <c r="C2439" s="17">
        <v>0</v>
      </c>
      <c r="D2439">
        <f>B2439-C2439</f>
        <v>14946229</v>
      </c>
    </row>
    <row r="2440" spans="1:4" x14ac:dyDescent="0.25">
      <c r="A2440" s="17" t="s">
        <v>4088</v>
      </c>
      <c r="B2440" s="17">
        <v>14942422</v>
      </c>
      <c r="C2440" s="17">
        <v>0</v>
      </c>
      <c r="D2440">
        <f>B2440-C2440</f>
        <v>14942422</v>
      </c>
    </row>
    <row r="2441" spans="1:4" x14ac:dyDescent="0.25">
      <c r="A2441" s="17" t="s">
        <v>7565</v>
      </c>
      <c r="B2441" s="17">
        <v>14938570</v>
      </c>
      <c r="C2441" s="17">
        <v>0</v>
      </c>
      <c r="D2441">
        <f>B2441-C2441</f>
        <v>14938570</v>
      </c>
    </row>
    <row r="2442" spans="1:4" x14ac:dyDescent="0.25">
      <c r="A2442" s="17" t="s">
        <v>9527</v>
      </c>
      <c r="B2442" s="17">
        <v>14891000</v>
      </c>
      <c r="C2442" s="17">
        <v>0</v>
      </c>
      <c r="D2442">
        <f>B2442-C2442</f>
        <v>14891000</v>
      </c>
    </row>
    <row r="2443" spans="1:4" x14ac:dyDescent="0.25">
      <c r="A2443" s="17" t="s">
        <v>5127</v>
      </c>
      <c r="B2443" s="17">
        <v>14888028</v>
      </c>
      <c r="C2443" s="17">
        <v>0</v>
      </c>
      <c r="D2443">
        <f>B2443-C2443</f>
        <v>14888028</v>
      </c>
    </row>
    <row r="2444" spans="1:4" x14ac:dyDescent="0.25">
      <c r="A2444" s="17" t="s">
        <v>9144</v>
      </c>
      <c r="B2444" s="17">
        <v>14879556</v>
      </c>
      <c r="C2444" s="17">
        <v>0</v>
      </c>
      <c r="D2444">
        <f>B2444-C2444</f>
        <v>14879556</v>
      </c>
    </row>
    <row r="2445" spans="1:4" x14ac:dyDescent="0.25">
      <c r="A2445" s="17" t="s">
        <v>10166</v>
      </c>
      <c r="B2445" s="17">
        <v>14821531</v>
      </c>
      <c r="C2445" s="17">
        <v>0</v>
      </c>
      <c r="D2445">
        <f>B2445-C2445</f>
        <v>14821531</v>
      </c>
    </row>
    <row r="2446" spans="1:4" x14ac:dyDescent="0.25">
      <c r="A2446" s="17" t="s">
        <v>6972</v>
      </c>
      <c r="B2446" s="17">
        <v>14793904</v>
      </c>
      <c r="C2446" s="17">
        <v>0</v>
      </c>
      <c r="D2446">
        <f>B2446-C2446</f>
        <v>14793904</v>
      </c>
    </row>
    <row r="2447" spans="1:4" x14ac:dyDescent="0.25">
      <c r="A2447" s="17" t="s">
        <v>7307</v>
      </c>
      <c r="B2447" s="17">
        <v>14792779</v>
      </c>
      <c r="C2447" s="17">
        <v>0</v>
      </c>
      <c r="D2447">
        <f>B2447-C2447</f>
        <v>14792779</v>
      </c>
    </row>
    <row r="2448" spans="1:4" x14ac:dyDescent="0.25">
      <c r="A2448" s="17" t="s">
        <v>7996</v>
      </c>
      <c r="B2448" s="17">
        <v>14677654</v>
      </c>
      <c r="C2448" s="17">
        <v>0</v>
      </c>
      <c r="D2448">
        <f>B2448-C2448</f>
        <v>14677654</v>
      </c>
    </row>
    <row r="2449" spans="1:4" x14ac:dyDescent="0.25">
      <c r="A2449" s="17" t="s">
        <v>11601</v>
      </c>
      <c r="B2449" s="17">
        <v>14673301</v>
      </c>
      <c r="C2449" s="17">
        <v>0</v>
      </c>
      <c r="D2449">
        <f>B2449-C2449</f>
        <v>14673301</v>
      </c>
    </row>
    <row r="2450" spans="1:4" x14ac:dyDescent="0.25">
      <c r="A2450" s="17" t="s">
        <v>5824</v>
      </c>
      <c r="B2450" s="17">
        <v>14637490</v>
      </c>
      <c r="C2450" s="17">
        <v>0</v>
      </c>
      <c r="D2450">
        <f>B2450-C2450</f>
        <v>14637490</v>
      </c>
    </row>
    <row r="2451" spans="1:4" x14ac:dyDescent="0.25">
      <c r="A2451" s="17" t="s">
        <v>5824</v>
      </c>
      <c r="B2451" s="17">
        <v>14637490</v>
      </c>
      <c r="C2451" s="17">
        <v>0</v>
      </c>
      <c r="D2451">
        <f>B2451-C2451</f>
        <v>14637490</v>
      </c>
    </row>
    <row r="2452" spans="1:4" x14ac:dyDescent="0.25">
      <c r="A2452" s="17" t="s">
        <v>9548</v>
      </c>
      <c r="B2452" s="17">
        <v>14612840</v>
      </c>
      <c r="C2452" s="17">
        <v>0</v>
      </c>
      <c r="D2452">
        <f>B2452-C2452</f>
        <v>14612840</v>
      </c>
    </row>
    <row r="2453" spans="1:4" x14ac:dyDescent="0.25">
      <c r="A2453" s="17" t="s">
        <v>8683</v>
      </c>
      <c r="B2453" s="17">
        <v>14597405</v>
      </c>
      <c r="C2453" s="17">
        <v>0</v>
      </c>
      <c r="D2453">
        <f>B2453-C2453</f>
        <v>14597405</v>
      </c>
    </row>
    <row r="2454" spans="1:4" x14ac:dyDescent="0.25">
      <c r="A2454" s="17" t="s">
        <v>5828</v>
      </c>
      <c r="B2454" s="17">
        <v>14589444</v>
      </c>
      <c r="C2454" s="17">
        <v>0</v>
      </c>
      <c r="D2454">
        <f>B2454-C2454</f>
        <v>14589444</v>
      </c>
    </row>
    <row r="2455" spans="1:4" x14ac:dyDescent="0.25">
      <c r="A2455" s="17" t="s">
        <v>4606</v>
      </c>
      <c r="B2455" s="17">
        <v>14587732</v>
      </c>
      <c r="C2455" s="17">
        <v>0</v>
      </c>
      <c r="D2455">
        <f>B2455-C2455</f>
        <v>14587732</v>
      </c>
    </row>
    <row r="2456" spans="1:4" x14ac:dyDescent="0.25">
      <c r="A2456" s="17" t="s">
        <v>2020</v>
      </c>
      <c r="B2456" s="17">
        <v>14567883</v>
      </c>
      <c r="C2456" s="17">
        <v>0</v>
      </c>
      <c r="D2456">
        <f>B2456-C2456</f>
        <v>14567883</v>
      </c>
    </row>
    <row r="2457" spans="1:4" x14ac:dyDescent="0.25">
      <c r="A2457" s="17" t="s">
        <v>12443</v>
      </c>
      <c r="B2457" s="17">
        <v>14564027</v>
      </c>
      <c r="C2457" s="17">
        <v>0</v>
      </c>
      <c r="D2457">
        <f>B2457-C2457</f>
        <v>14564027</v>
      </c>
    </row>
    <row r="2458" spans="1:4" x14ac:dyDescent="0.25">
      <c r="A2458" s="17" t="s">
        <v>9814</v>
      </c>
      <c r="B2458" s="17">
        <v>14545844</v>
      </c>
      <c r="C2458" s="17">
        <v>0</v>
      </c>
      <c r="D2458">
        <f>B2458-C2458</f>
        <v>14545844</v>
      </c>
    </row>
    <row r="2459" spans="1:4" x14ac:dyDescent="0.25">
      <c r="A2459" s="17" t="s">
        <v>5739</v>
      </c>
      <c r="B2459" s="17">
        <v>14500000</v>
      </c>
      <c r="C2459" s="17">
        <v>0</v>
      </c>
      <c r="D2459">
        <f>B2459-C2459</f>
        <v>14500000</v>
      </c>
    </row>
    <row r="2460" spans="1:4" x14ac:dyDescent="0.25">
      <c r="A2460" s="17" t="s">
        <v>8700</v>
      </c>
      <c r="B2460" s="17">
        <v>14479776</v>
      </c>
      <c r="C2460" s="17">
        <v>0</v>
      </c>
      <c r="D2460">
        <f>B2460-C2460</f>
        <v>14479776</v>
      </c>
    </row>
    <row r="2461" spans="1:4" x14ac:dyDescent="0.25">
      <c r="A2461" s="17" t="s">
        <v>5544</v>
      </c>
      <c r="B2461" s="17">
        <v>14469428</v>
      </c>
      <c r="C2461" s="17">
        <v>0</v>
      </c>
      <c r="D2461">
        <f>B2461-C2461</f>
        <v>14469428</v>
      </c>
    </row>
    <row r="2462" spans="1:4" x14ac:dyDescent="0.25">
      <c r="A2462" s="17" t="s">
        <v>4103</v>
      </c>
      <c r="B2462" s="17">
        <v>14448589</v>
      </c>
      <c r="C2462" s="17">
        <v>0</v>
      </c>
      <c r="D2462">
        <f>B2462-C2462</f>
        <v>14448589</v>
      </c>
    </row>
    <row r="2463" spans="1:4" x14ac:dyDescent="0.25">
      <c r="A2463" s="17" t="s">
        <v>11400</v>
      </c>
      <c r="B2463" s="17">
        <v>14400000</v>
      </c>
      <c r="C2463" s="17">
        <v>0</v>
      </c>
      <c r="D2463">
        <f>B2463-C2463</f>
        <v>14400000</v>
      </c>
    </row>
    <row r="2464" spans="1:4" x14ac:dyDescent="0.25">
      <c r="A2464" s="17" t="s">
        <v>4370</v>
      </c>
      <c r="B2464" s="17">
        <v>14378353</v>
      </c>
      <c r="C2464" s="17">
        <v>0</v>
      </c>
      <c r="D2464">
        <f>B2464-C2464</f>
        <v>14378353</v>
      </c>
    </row>
    <row r="2465" spans="1:4" x14ac:dyDescent="0.25">
      <c r="A2465" s="17" t="s">
        <v>4099</v>
      </c>
      <c r="B2465" s="17">
        <v>14375181</v>
      </c>
      <c r="C2465" s="17">
        <v>0</v>
      </c>
      <c r="D2465">
        <f>B2465-C2465</f>
        <v>14375181</v>
      </c>
    </row>
    <row r="2466" spans="1:4" x14ac:dyDescent="0.25">
      <c r="A2466" s="17" t="s">
        <v>9122</v>
      </c>
      <c r="B2466" s="17">
        <v>14373825</v>
      </c>
      <c r="C2466" s="17">
        <v>0</v>
      </c>
      <c r="D2466">
        <f>B2466-C2466</f>
        <v>14373825</v>
      </c>
    </row>
    <row r="2467" spans="1:4" x14ac:dyDescent="0.25">
      <c r="A2467" s="17" t="s">
        <v>6549</v>
      </c>
      <c r="B2467" s="17">
        <v>14359793</v>
      </c>
      <c r="C2467" s="17">
        <v>0</v>
      </c>
      <c r="D2467">
        <f>B2467-C2467</f>
        <v>14359793</v>
      </c>
    </row>
    <row r="2468" spans="1:4" x14ac:dyDescent="0.25">
      <c r="A2468" s="17" t="s">
        <v>4107</v>
      </c>
      <c r="B2468" s="17">
        <v>14358033</v>
      </c>
      <c r="C2468" s="17">
        <v>0</v>
      </c>
      <c r="D2468">
        <f>B2468-C2468</f>
        <v>14358033</v>
      </c>
    </row>
    <row r="2469" spans="1:4" x14ac:dyDescent="0.25">
      <c r="A2469" s="17" t="s">
        <v>7823</v>
      </c>
      <c r="B2469" s="17">
        <v>14348123</v>
      </c>
      <c r="C2469" s="17">
        <v>0</v>
      </c>
      <c r="D2469">
        <f>B2469-C2469</f>
        <v>14348123</v>
      </c>
    </row>
    <row r="2470" spans="1:4" x14ac:dyDescent="0.25">
      <c r="A2470" s="17" t="s">
        <v>10179</v>
      </c>
      <c r="B2470" s="17">
        <v>14343976</v>
      </c>
      <c r="C2470" s="17">
        <v>0</v>
      </c>
      <c r="D2470">
        <f>B2470-C2470</f>
        <v>14343976</v>
      </c>
    </row>
    <row r="2471" spans="1:4" x14ac:dyDescent="0.25">
      <c r="A2471" s="17" t="s">
        <v>5447</v>
      </c>
      <c r="B2471" s="17">
        <v>14337579</v>
      </c>
      <c r="C2471" s="17">
        <v>0</v>
      </c>
      <c r="D2471">
        <f>B2471-C2471</f>
        <v>14337579</v>
      </c>
    </row>
    <row r="2472" spans="1:4" x14ac:dyDescent="0.25">
      <c r="A2472" s="17" t="s">
        <v>5151</v>
      </c>
      <c r="B2472" s="17">
        <v>14334645</v>
      </c>
      <c r="C2472" s="17">
        <v>0</v>
      </c>
      <c r="D2472">
        <f>B2472-C2472</f>
        <v>14334645</v>
      </c>
    </row>
    <row r="2473" spans="1:4" x14ac:dyDescent="0.25">
      <c r="A2473" s="17" t="s">
        <v>2212</v>
      </c>
      <c r="B2473" s="17">
        <v>14294842</v>
      </c>
      <c r="C2473" s="17">
        <v>0</v>
      </c>
      <c r="D2473">
        <f>B2473-C2473</f>
        <v>14294842</v>
      </c>
    </row>
    <row r="2474" spans="1:4" x14ac:dyDescent="0.25">
      <c r="A2474" s="17" t="s">
        <v>6565</v>
      </c>
      <c r="B2474" s="17">
        <v>14291570</v>
      </c>
      <c r="C2474" s="17">
        <v>0</v>
      </c>
      <c r="D2474">
        <f>B2474-C2474</f>
        <v>14291570</v>
      </c>
    </row>
    <row r="2475" spans="1:4" x14ac:dyDescent="0.25">
      <c r="A2475" s="17" t="s">
        <v>4840</v>
      </c>
      <c r="B2475" s="17">
        <v>14268533</v>
      </c>
      <c r="C2475" s="17">
        <v>0</v>
      </c>
      <c r="D2475">
        <f>B2475-C2475</f>
        <v>14268533</v>
      </c>
    </row>
    <row r="2476" spans="1:4" x14ac:dyDescent="0.25">
      <c r="A2476" s="17" t="s">
        <v>6170</v>
      </c>
      <c r="B2476" s="17">
        <v>14252830</v>
      </c>
      <c r="C2476" s="17">
        <v>0</v>
      </c>
      <c r="D2476">
        <f>B2476-C2476</f>
        <v>14252830</v>
      </c>
    </row>
    <row r="2477" spans="1:4" x14ac:dyDescent="0.25">
      <c r="A2477" s="17" t="s">
        <v>7570</v>
      </c>
      <c r="B2477" s="17">
        <v>14249005</v>
      </c>
      <c r="C2477" s="17">
        <v>0</v>
      </c>
      <c r="D2477">
        <f>B2477-C2477</f>
        <v>14249005</v>
      </c>
    </row>
    <row r="2478" spans="1:4" x14ac:dyDescent="0.25">
      <c r="A2478" s="17" t="s">
        <v>2731</v>
      </c>
      <c r="B2478" s="17">
        <v>14218868</v>
      </c>
      <c r="C2478" s="17">
        <v>0</v>
      </c>
      <c r="D2478">
        <f>B2478-C2478</f>
        <v>14218868</v>
      </c>
    </row>
    <row r="2479" spans="1:4" x14ac:dyDescent="0.25">
      <c r="A2479" s="17" t="s">
        <v>5129</v>
      </c>
      <c r="B2479" s="17">
        <v>14208384</v>
      </c>
      <c r="C2479" s="17">
        <v>0</v>
      </c>
      <c r="D2479">
        <f>B2479-C2479</f>
        <v>14208384</v>
      </c>
    </row>
    <row r="2480" spans="1:4" x14ac:dyDescent="0.25">
      <c r="A2480" s="17" t="s">
        <v>6557</v>
      </c>
      <c r="B2480" s="17">
        <v>14174654</v>
      </c>
      <c r="C2480" s="17">
        <v>0</v>
      </c>
      <c r="D2480">
        <f>B2480-C2480</f>
        <v>14174654</v>
      </c>
    </row>
    <row r="2481" spans="1:4" x14ac:dyDescent="0.25">
      <c r="A2481" s="17" t="s">
        <v>3334</v>
      </c>
      <c r="B2481" s="17">
        <v>14131298</v>
      </c>
      <c r="C2481" s="17">
        <v>0</v>
      </c>
      <c r="D2481">
        <f>B2481-C2481</f>
        <v>14131298</v>
      </c>
    </row>
    <row r="2482" spans="1:4" x14ac:dyDescent="0.25">
      <c r="A2482" s="17" t="s">
        <v>10182</v>
      </c>
      <c r="B2482" s="17">
        <v>14123773</v>
      </c>
      <c r="C2482" s="17">
        <v>0</v>
      </c>
      <c r="D2482">
        <f>B2482-C2482</f>
        <v>14123773</v>
      </c>
    </row>
    <row r="2483" spans="1:4" x14ac:dyDescent="0.25">
      <c r="A2483" s="17" t="s">
        <v>8958</v>
      </c>
      <c r="B2483" s="17">
        <v>14114488</v>
      </c>
      <c r="C2483" s="17">
        <v>0</v>
      </c>
      <c r="D2483">
        <f>B2483-C2483</f>
        <v>14114488</v>
      </c>
    </row>
    <row r="2484" spans="1:4" x14ac:dyDescent="0.25">
      <c r="A2484" s="17" t="s">
        <v>7313</v>
      </c>
      <c r="B2484" s="17">
        <v>14108518</v>
      </c>
      <c r="C2484" s="17">
        <v>0</v>
      </c>
      <c r="D2484">
        <f>B2484-C2484</f>
        <v>14108518</v>
      </c>
    </row>
    <row r="2485" spans="1:4" x14ac:dyDescent="0.25">
      <c r="A2485" s="17" t="s">
        <v>10204</v>
      </c>
      <c r="B2485" s="17">
        <v>14100000</v>
      </c>
      <c r="C2485" s="17">
        <v>0</v>
      </c>
      <c r="D2485">
        <f>B2485-C2485</f>
        <v>14100000</v>
      </c>
    </row>
    <row r="2486" spans="1:4" x14ac:dyDescent="0.25">
      <c r="A2486" s="17" t="s">
        <v>5832</v>
      </c>
      <c r="B2486" s="17">
        <v>14095303</v>
      </c>
      <c r="C2486" s="17">
        <v>0</v>
      </c>
      <c r="D2486">
        <f>B2486-C2486</f>
        <v>14095303</v>
      </c>
    </row>
    <row r="2487" spans="1:4" x14ac:dyDescent="0.25">
      <c r="A2487" s="17" t="s">
        <v>8070</v>
      </c>
      <c r="B2487" s="17">
        <v>14060950</v>
      </c>
      <c r="C2487" s="17">
        <v>0</v>
      </c>
      <c r="D2487">
        <f>B2487-C2487</f>
        <v>14060950</v>
      </c>
    </row>
    <row r="2488" spans="1:4" x14ac:dyDescent="0.25">
      <c r="A2488" s="17" t="s">
        <v>4115</v>
      </c>
      <c r="B2488" s="17">
        <v>14018364</v>
      </c>
      <c r="C2488" s="17">
        <v>0</v>
      </c>
      <c r="D2488">
        <f>B2488-C2488</f>
        <v>14018364</v>
      </c>
    </row>
    <row r="2489" spans="1:4" x14ac:dyDescent="0.25">
      <c r="A2489" s="17" t="s">
        <v>9270</v>
      </c>
      <c r="B2489" s="17">
        <v>14015786</v>
      </c>
      <c r="C2489" s="17">
        <v>0</v>
      </c>
      <c r="D2489">
        <f>B2489-C2489</f>
        <v>14015786</v>
      </c>
    </row>
    <row r="2490" spans="1:4" x14ac:dyDescent="0.25">
      <c r="A2490" s="17" t="s">
        <v>9533</v>
      </c>
      <c r="B2490" s="17">
        <v>14003141</v>
      </c>
      <c r="C2490" s="17">
        <v>0</v>
      </c>
      <c r="D2490">
        <f>B2490-C2490</f>
        <v>14003141</v>
      </c>
    </row>
    <row r="2491" spans="1:4" x14ac:dyDescent="0.25">
      <c r="A2491" s="17" t="s">
        <v>10863</v>
      </c>
      <c r="B2491" s="17">
        <v>14000000</v>
      </c>
      <c r="C2491" s="17">
        <v>0</v>
      </c>
      <c r="D2491">
        <f>B2491-C2491</f>
        <v>14000000</v>
      </c>
    </row>
    <row r="2492" spans="1:4" x14ac:dyDescent="0.25">
      <c r="A2492" s="17" t="s">
        <v>6891</v>
      </c>
      <c r="B2492" s="17">
        <v>13998282</v>
      </c>
      <c r="C2492" s="17">
        <v>0</v>
      </c>
      <c r="D2492">
        <f>B2492-C2492</f>
        <v>13998282</v>
      </c>
    </row>
    <row r="2493" spans="1:4" x14ac:dyDescent="0.25">
      <c r="A2493" s="17" t="s">
        <v>6891</v>
      </c>
      <c r="B2493" s="17">
        <v>13998282</v>
      </c>
      <c r="C2493" s="17">
        <v>0</v>
      </c>
      <c r="D2493">
        <f>B2493-C2493</f>
        <v>13998282</v>
      </c>
    </row>
    <row r="2494" spans="1:4" x14ac:dyDescent="0.25">
      <c r="A2494" s="17" t="s">
        <v>6563</v>
      </c>
      <c r="B2494" s="17">
        <v>13987482</v>
      </c>
      <c r="C2494" s="17">
        <v>0</v>
      </c>
      <c r="D2494">
        <f>B2494-C2494</f>
        <v>13987482</v>
      </c>
    </row>
    <row r="2495" spans="1:4" x14ac:dyDescent="0.25">
      <c r="A2495" s="17" t="s">
        <v>5835</v>
      </c>
      <c r="B2495" s="17">
        <v>13973532</v>
      </c>
      <c r="C2495" s="17">
        <v>0</v>
      </c>
      <c r="D2495">
        <f>B2495-C2495</f>
        <v>13973532</v>
      </c>
    </row>
    <row r="2496" spans="1:4" x14ac:dyDescent="0.25">
      <c r="A2496" s="17" t="s">
        <v>5835</v>
      </c>
      <c r="B2496" s="17">
        <v>13973532</v>
      </c>
      <c r="C2496" s="17">
        <v>0</v>
      </c>
      <c r="D2496">
        <f>B2496-C2496</f>
        <v>13973532</v>
      </c>
    </row>
    <row r="2497" spans="1:4" x14ac:dyDescent="0.25">
      <c r="A2497" s="17" t="s">
        <v>8223</v>
      </c>
      <c r="B2497" s="17">
        <v>13960203</v>
      </c>
      <c r="C2497" s="17">
        <v>0</v>
      </c>
      <c r="D2497">
        <f>B2497-C2497</f>
        <v>13960203</v>
      </c>
    </row>
    <row r="2498" spans="1:4" x14ac:dyDescent="0.25">
      <c r="A2498" s="17" t="s">
        <v>7349</v>
      </c>
      <c r="B2498" s="17">
        <v>13922211</v>
      </c>
      <c r="C2498" s="17">
        <v>0</v>
      </c>
      <c r="D2498">
        <f>B2498-C2498</f>
        <v>13922211</v>
      </c>
    </row>
    <row r="2499" spans="1:4" x14ac:dyDescent="0.25">
      <c r="A2499" s="17" t="s">
        <v>5840</v>
      </c>
      <c r="B2499" s="17">
        <v>13920741</v>
      </c>
      <c r="C2499" s="17">
        <v>0</v>
      </c>
      <c r="D2499">
        <f>B2499-C2499</f>
        <v>13920741</v>
      </c>
    </row>
    <row r="2500" spans="1:4" x14ac:dyDescent="0.25">
      <c r="A2500" s="17" t="s">
        <v>8442</v>
      </c>
      <c r="B2500" s="17">
        <v>13903262</v>
      </c>
      <c r="C2500" s="17">
        <v>0</v>
      </c>
      <c r="D2500">
        <f>B2500-C2500</f>
        <v>13903262</v>
      </c>
    </row>
    <row r="2501" spans="1:4" x14ac:dyDescent="0.25">
      <c r="A2501" s="17" t="s">
        <v>12296</v>
      </c>
      <c r="B2501" s="17">
        <v>13876974</v>
      </c>
      <c r="C2501" s="17">
        <v>0</v>
      </c>
      <c r="D2501">
        <f>B2501-C2501</f>
        <v>13876974</v>
      </c>
    </row>
    <row r="2502" spans="1:4" x14ac:dyDescent="0.25">
      <c r="A2502" s="17" t="s">
        <v>7315</v>
      </c>
      <c r="B2502" s="17">
        <v>13854000</v>
      </c>
      <c r="C2502" s="17">
        <v>0</v>
      </c>
      <c r="D2502">
        <f>B2502-C2502</f>
        <v>13854000</v>
      </c>
    </row>
    <row r="2503" spans="1:4" x14ac:dyDescent="0.25">
      <c r="A2503" s="17" t="s">
        <v>4128</v>
      </c>
      <c r="B2503" s="17">
        <v>13838130</v>
      </c>
      <c r="C2503" s="17">
        <v>0</v>
      </c>
      <c r="D2503">
        <f>B2503-C2503</f>
        <v>13838130</v>
      </c>
    </row>
    <row r="2504" spans="1:4" x14ac:dyDescent="0.25">
      <c r="A2504" s="17" t="s">
        <v>5547</v>
      </c>
      <c r="B2504" s="17">
        <v>13829734</v>
      </c>
      <c r="C2504" s="17">
        <v>0</v>
      </c>
      <c r="D2504">
        <f>B2504-C2504</f>
        <v>13829734</v>
      </c>
    </row>
    <row r="2505" spans="1:4" x14ac:dyDescent="0.25">
      <c r="A2505" s="17" t="s">
        <v>5449</v>
      </c>
      <c r="B2505" s="17">
        <v>13823741</v>
      </c>
      <c r="C2505" s="17">
        <v>0</v>
      </c>
      <c r="D2505">
        <f>B2505-C2505</f>
        <v>13823741</v>
      </c>
    </row>
    <row r="2506" spans="1:4" x14ac:dyDescent="0.25">
      <c r="A2506" s="17" t="s">
        <v>6560</v>
      </c>
      <c r="B2506" s="17">
        <v>13801755</v>
      </c>
      <c r="C2506" s="17">
        <v>0</v>
      </c>
      <c r="D2506">
        <f>B2506-C2506</f>
        <v>13801755</v>
      </c>
    </row>
    <row r="2507" spans="1:4" x14ac:dyDescent="0.25">
      <c r="A2507" s="17" t="s">
        <v>4277</v>
      </c>
      <c r="B2507" s="17">
        <v>13782838</v>
      </c>
      <c r="C2507" s="17">
        <v>0</v>
      </c>
      <c r="D2507">
        <f>B2507-C2507</f>
        <v>13782838</v>
      </c>
    </row>
    <row r="2508" spans="1:4" x14ac:dyDescent="0.25">
      <c r="A2508" s="17" t="s">
        <v>7588</v>
      </c>
      <c r="B2508" s="17">
        <v>13766014</v>
      </c>
      <c r="C2508" s="17">
        <v>0</v>
      </c>
      <c r="D2508">
        <f>B2508-C2508</f>
        <v>13766014</v>
      </c>
    </row>
    <row r="2509" spans="1:4" x14ac:dyDescent="0.25">
      <c r="A2509" s="17" t="s">
        <v>4814</v>
      </c>
      <c r="B2509" s="17">
        <v>13763130</v>
      </c>
      <c r="C2509" s="17">
        <v>0</v>
      </c>
      <c r="D2509">
        <f>B2509-C2509</f>
        <v>13763130</v>
      </c>
    </row>
    <row r="2510" spans="1:4" x14ac:dyDescent="0.25">
      <c r="A2510" s="17" t="s">
        <v>7989</v>
      </c>
      <c r="B2510" s="17">
        <v>13753931</v>
      </c>
      <c r="C2510" s="17">
        <v>0</v>
      </c>
      <c r="D2510">
        <f>B2510-C2510</f>
        <v>13753931</v>
      </c>
    </row>
    <row r="2511" spans="1:4" x14ac:dyDescent="0.25">
      <c r="A2511" s="17" t="s">
        <v>2415</v>
      </c>
      <c r="B2511" s="17">
        <v>13750556</v>
      </c>
      <c r="C2511" s="17">
        <v>0</v>
      </c>
      <c r="D2511">
        <f>B2511-C2511</f>
        <v>13750556</v>
      </c>
    </row>
    <row r="2512" spans="1:4" x14ac:dyDescent="0.25">
      <c r="A2512" s="17" t="s">
        <v>6198</v>
      </c>
      <c r="B2512" s="17">
        <v>13746550</v>
      </c>
      <c r="C2512" s="17">
        <v>0</v>
      </c>
      <c r="D2512">
        <f>B2512-C2512</f>
        <v>13746550</v>
      </c>
    </row>
    <row r="2513" spans="1:4" x14ac:dyDescent="0.25">
      <c r="A2513" s="17" t="s">
        <v>8682</v>
      </c>
      <c r="B2513" s="17">
        <v>13684949</v>
      </c>
      <c r="C2513" s="17">
        <v>0</v>
      </c>
      <c r="D2513">
        <f>B2513-C2513</f>
        <v>13684949</v>
      </c>
    </row>
    <row r="2514" spans="1:4" x14ac:dyDescent="0.25">
      <c r="A2514" s="17" t="s">
        <v>5866</v>
      </c>
      <c r="B2514" s="17">
        <v>13651662</v>
      </c>
      <c r="C2514" s="17">
        <v>0</v>
      </c>
      <c r="D2514">
        <f>B2514-C2514</f>
        <v>13651662</v>
      </c>
    </row>
    <row r="2515" spans="1:4" x14ac:dyDescent="0.25">
      <c r="A2515" s="17" t="s">
        <v>6604</v>
      </c>
      <c r="B2515" s="17">
        <v>13650738</v>
      </c>
      <c r="C2515" s="17">
        <v>0</v>
      </c>
      <c r="D2515">
        <f>B2515-C2515</f>
        <v>13650738</v>
      </c>
    </row>
    <row r="2516" spans="1:4" x14ac:dyDescent="0.25">
      <c r="A2516" s="17" t="s">
        <v>7829</v>
      </c>
      <c r="B2516" s="17">
        <v>13640000</v>
      </c>
      <c r="C2516" s="17">
        <v>0</v>
      </c>
      <c r="D2516">
        <f>B2516-C2516</f>
        <v>13640000</v>
      </c>
    </row>
    <row r="2517" spans="1:4" x14ac:dyDescent="0.25">
      <c r="A2517" s="17" t="s">
        <v>6569</v>
      </c>
      <c r="B2517" s="17">
        <v>13630226</v>
      </c>
      <c r="C2517" s="17">
        <v>0</v>
      </c>
      <c r="D2517">
        <f>B2517-C2517</f>
        <v>13630226</v>
      </c>
    </row>
    <row r="2518" spans="1:4" x14ac:dyDescent="0.25">
      <c r="A2518" s="17" t="s">
        <v>10188</v>
      </c>
      <c r="B2518" s="17">
        <v>13622333</v>
      </c>
      <c r="C2518" s="17">
        <v>0</v>
      </c>
      <c r="D2518">
        <f>B2518-C2518</f>
        <v>13622333</v>
      </c>
    </row>
    <row r="2519" spans="1:4" x14ac:dyDescent="0.25">
      <c r="A2519" s="17" t="s">
        <v>2220</v>
      </c>
      <c r="B2519" s="17">
        <v>13596911</v>
      </c>
      <c r="C2519" s="17">
        <v>0</v>
      </c>
      <c r="D2519">
        <f>B2519-C2519</f>
        <v>13596911</v>
      </c>
    </row>
    <row r="2520" spans="1:4" x14ac:dyDescent="0.25">
      <c r="A2520" s="17" t="s">
        <v>8443</v>
      </c>
      <c r="B2520" s="17">
        <v>13592872</v>
      </c>
      <c r="C2520" s="17">
        <v>0</v>
      </c>
      <c r="D2520">
        <f>B2520-C2520</f>
        <v>13592872</v>
      </c>
    </row>
    <row r="2521" spans="1:4" x14ac:dyDescent="0.25">
      <c r="A2521" s="17" t="s">
        <v>7370</v>
      </c>
      <c r="B2521" s="17">
        <v>13571817</v>
      </c>
      <c r="C2521" s="17">
        <v>0</v>
      </c>
      <c r="D2521">
        <f>B2521-C2521</f>
        <v>13571817</v>
      </c>
    </row>
    <row r="2522" spans="1:4" x14ac:dyDescent="0.25">
      <c r="A2522" s="17" t="s">
        <v>9146</v>
      </c>
      <c r="B2522" s="17">
        <v>13569248</v>
      </c>
      <c r="C2522" s="17">
        <v>0</v>
      </c>
      <c r="D2522">
        <f>B2522-C2522</f>
        <v>13569248</v>
      </c>
    </row>
    <row r="2523" spans="1:4" x14ac:dyDescent="0.25">
      <c r="A2523" s="17" t="s">
        <v>3643</v>
      </c>
      <c r="B2523" s="17">
        <v>13560960</v>
      </c>
      <c r="C2523" s="17">
        <v>0</v>
      </c>
      <c r="D2523">
        <f>B2523-C2523</f>
        <v>13560960</v>
      </c>
    </row>
    <row r="2524" spans="1:4" x14ac:dyDescent="0.25">
      <c r="A2524" s="17" t="s">
        <v>8449</v>
      </c>
      <c r="B2524" s="17">
        <v>13558739</v>
      </c>
      <c r="C2524" s="17">
        <v>0</v>
      </c>
      <c r="D2524">
        <f>B2524-C2524</f>
        <v>13558739</v>
      </c>
    </row>
    <row r="2525" spans="1:4" x14ac:dyDescent="0.25">
      <c r="A2525" s="17" t="s">
        <v>6174</v>
      </c>
      <c r="B2525" s="17">
        <v>13555988</v>
      </c>
      <c r="C2525" s="17">
        <v>0</v>
      </c>
      <c r="D2525">
        <f>B2525-C2525</f>
        <v>13555988</v>
      </c>
    </row>
    <row r="2526" spans="1:4" x14ac:dyDescent="0.25">
      <c r="A2526" s="17" t="s">
        <v>6979</v>
      </c>
      <c r="B2526" s="17">
        <v>13491653</v>
      </c>
      <c r="C2526" s="17">
        <v>0</v>
      </c>
      <c r="D2526">
        <f>B2526-C2526</f>
        <v>13491653</v>
      </c>
    </row>
    <row r="2527" spans="1:4" x14ac:dyDescent="0.25">
      <c r="A2527" s="17" t="s">
        <v>10191</v>
      </c>
      <c r="B2527" s="17">
        <v>13464388</v>
      </c>
      <c r="C2527" s="17">
        <v>0</v>
      </c>
      <c r="D2527">
        <f>B2527-C2527</f>
        <v>13464388</v>
      </c>
    </row>
    <row r="2528" spans="1:4" x14ac:dyDescent="0.25">
      <c r="A2528" s="17" t="s">
        <v>1613</v>
      </c>
      <c r="B2528" s="17">
        <v>13401683</v>
      </c>
      <c r="C2528" s="17">
        <v>0</v>
      </c>
      <c r="D2528">
        <f>B2528-C2528</f>
        <v>13401683</v>
      </c>
    </row>
    <row r="2529" spans="1:4" x14ac:dyDescent="0.25">
      <c r="A2529" s="17" t="s">
        <v>1613</v>
      </c>
      <c r="B2529" s="17">
        <v>13401683</v>
      </c>
      <c r="C2529" s="17">
        <v>0</v>
      </c>
      <c r="D2529">
        <f>B2529-C2529</f>
        <v>13401683</v>
      </c>
    </row>
    <row r="2530" spans="1:4" x14ac:dyDescent="0.25">
      <c r="A2530" s="17" t="s">
        <v>4118</v>
      </c>
      <c r="B2530" s="17">
        <v>13395939</v>
      </c>
      <c r="C2530" s="17">
        <v>0</v>
      </c>
      <c r="D2530">
        <f>B2530-C2530</f>
        <v>13395939</v>
      </c>
    </row>
    <row r="2531" spans="1:4" x14ac:dyDescent="0.25">
      <c r="A2531" s="17" t="s">
        <v>6574</v>
      </c>
      <c r="B2531" s="17">
        <v>13391174</v>
      </c>
      <c r="C2531" s="17">
        <v>0</v>
      </c>
      <c r="D2531">
        <f>B2531-C2531</f>
        <v>13391174</v>
      </c>
    </row>
    <row r="2532" spans="1:4" x14ac:dyDescent="0.25">
      <c r="A2532" s="17" t="s">
        <v>6570</v>
      </c>
      <c r="B2532" s="17">
        <v>13383737</v>
      </c>
      <c r="C2532" s="17">
        <v>0</v>
      </c>
      <c r="D2532">
        <f>B2532-C2532</f>
        <v>13383737</v>
      </c>
    </row>
    <row r="2533" spans="1:4" x14ac:dyDescent="0.25">
      <c r="A2533" s="17" t="s">
        <v>4122</v>
      </c>
      <c r="B2533" s="17">
        <v>13376506</v>
      </c>
      <c r="C2533" s="17">
        <v>0</v>
      </c>
      <c r="D2533">
        <f>B2533-C2533</f>
        <v>13376506</v>
      </c>
    </row>
    <row r="2534" spans="1:4" x14ac:dyDescent="0.25">
      <c r="A2534" s="17" t="s">
        <v>9719</v>
      </c>
      <c r="B2534" s="17">
        <v>13367101</v>
      </c>
      <c r="C2534" s="17">
        <v>0</v>
      </c>
      <c r="D2534">
        <f>B2534-C2534</f>
        <v>13367101</v>
      </c>
    </row>
    <row r="2535" spans="1:4" x14ac:dyDescent="0.25">
      <c r="A2535" s="17" t="s">
        <v>7012</v>
      </c>
      <c r="B2535" s="17">
        <v>13362308</v>
      </c>
      <c r="C2535" s="17">
        <v>0</v>
      </c>
      <c r="D2535">
        <f>B2535-C2535</f>
        <v>13362308</v>
      </c>
    </row>
    <row r="2536" spans="1:4" x14ac:dyDescent="0.25">
      <c r="A2536" s="17" t="s">
        <v>10194</v>
      </c>
      <c r="B2536" s="17">
        <v>13350177</v>
      </c>
      <c r="C2536" s="17">
        <v>0</v>
      </c>
      <c r="D2536">
        <f>B2536-C2536</f>
        <v>13350177</v>
      </c>
    </row>
    <row r="2537" spans="1:4" x14ac:dyDescent="0.25">
      <c r="A2537" s="17" t="s">
        <v>7598</v>
      </c>
      <c r="B2537" s="17">
        <v>13337299</v>
      </c>
      <c r="C2537" s="17">
        <v>0</v>
      </c>
      <c r="D2537">
        <f>B2537-C2537</f>
        <v>13337299</v>
      </c>
    </row>
    <row r="2538" spans="1:4" x14ac:dyDescent="0.25">
      <c r="A2538" s="17" t="s">
        <v>4620</v>
      </c>
      <c r="B2538" s="17">
        <v>13303319</v>
      </c>
      <c r="C2538" s="17">
        <v>0</v>
      </c>
      <c r="D2538">
        <f>B2538-C2538</f>
        <v>13303319</v>
      </c>
    </row>
    <row r="2539" spans="1:4" x14ac:dyDescent="0.25">
      <c r="A2539" s="17" t="s">
        <v>12970</v>
      </c>
      <c r="B2539" s="17">
        <v>13300000</v>
      </c>
      <c r="C2539" s="17">
        <v>0</v>
      </c>
      <c r="D2539">
        <f>B2539-C2539</f>
        <v>13300000</v>
      </c>
    </row>
    <row r="2540" spans="1:4" x14ac:dyDescent="0.25">
      <c r="A2540" s="17" t="s">
        <v>10195</v>
      </c>
      <c r="B2540" s="17">
        <v>13269963</v>
      </c>
      <c r="C2540" s="17">
        <v>0</v>
      </c>
      <c r="D2540">
        <f>B2540-C2540</f>
        <v>13269963</v>
      </c>
    </row>
    <row r="2541" spans="1:4" x14ac:dyDescent="0.25">
      <c r="A2541" s="17" t="s">
        <v>4613</v>
      </c>
      <c r="B2541" s="17">
        <v>13264986</v>
      </c>
      <c r="C2541" s="17">
        <v>0</v>
      </c>
      <c r="D2541">
        <f>B2541-C2541</f>
        <v>13264986</v>
      </c>
    </row>
    <row r="2542" spans="1:4" x14ac:dyDescent="0.25">
      <c r="A2542" s="17" t="s">
        <v>5461</v>
      </c>
      <c r="B2542" s="17">
        <v>13248477</v>
      </c>
      <c r="C2542" s="17">
        <v>0</v>
      </c>
      <c r="D2542">
        <f>B2542-C2542</f>
        <v>13248477</v>
      </c>
    </row>
    <row r="2543" spans="1:4" x14ac:dyDescent="0.25">
      <c r="A2543" s="17" t="s">
        <v>9816</v>
      </c>
      <c r="B2543" s="17">
        <v>13235267</v>
      </c>
      <c r="C2543" s="17">
        <v>0</v>
      </c>
      <c r="D2543">
        <f>B2543-C2543</f>
        <v>13235267</v>
      </c>
    </row>
    <row r="2544" spans="1:4" x14ac:dyDescent="0.25">
      <c r="A2544" s="17" t="s">
        <v>8469</v>
      </c>
      <c r="B2544" s="17">
        <v>13214255</v>
      </c>
      <c r="C2544" s="17">
        <v>0</v>
      </c>
      <c r="D2544">
        <f>B2544-C2544</f>
        <v>13214255</v>
      </c>
    </row>
    <row r="2545" spans="1:4" x14ac:dyDescent="0.25">
      <c r="A2545" s="17" t="s">
        <v>6582</v>
      </c>
      <c r="B2545" s="17">
        <v>13214030</v>
      </c>
      <c r="C2545" s="17">
        <v>0</v>
      </c>
      <c r="D2545">
        <f>B2545-C2545</f>
        <v>13214030</v>
      </c>
    </row>
    <row r="2546" spans="1:4" x14ac:dyDescent="0.25">
      <c r="A2546" s="17" t="s">
        <v>4127</v>
      </c>
      <c r="B2546" s="17">
        <v>13208023</v>
      </c>
      <c r="C2546" s="17">
        <v>0</v>
      </c>
      <c r="D2546">
        <f>B2546-C2546</f>
        <v>13208023</v>
      </c>
    </row>
    <row r="2547" spans="1:4" x14ac:dyDescent="0.25">
      <c r="A2547" s="17" t="s">
        <v>8450</v>
      </c>
      <c r="B2547" s="17">
        <v>13103828</v>
      </c>
      <c r="C2547" s="17">
        <v>0</v>
      </c>
      <c r="D2547">
        <f>B2547-C2547</f>
        <v>13103828</v>
      </c>
    </row>
    <row r="2548" spans="1:4" x14ac:dyDescent="0.25">
      <c r="A2548" s="17" t="s">
        <v>4705</v>
      </c>
      <c r="B2548" s="17">
        <v>13101142</v>
      </c>
      <c r="C2548" s="17">
        <v>0</v>
      </c>
      <c r="D2548">
        <f>B2548-C2548</f>
        <v>13101142</v>
      </c>
    </row>
    <row r="2549" spans="1:4" x14ac:dyDescent="0.25">
      <c r="A2549" s="17" t="s">
        <v>10970</v>
      </c>
      <c r="B2549" s="17">
        <v>13092000</v>
      </c>
      <c r="C2549" s="17">
        <v>0</v>
      </c>
      <c r="D2549">
        <f>B2549-C2549</f>
        <v>13092000</v>
      </c>
    </row>
    <row r="2550" spans="1:4" x14ac:dyDescent="0.25">
      <c r="A2550" s="17" t="s">
        <v>2723</v>
      </c>
      <c r="B2550" s="17">
        <v>13082288</v>
      </c>
      <c r="C2550" s="17">
        <v>0</v>
      </c>
      <c r="D2550">
        <f>B2550-C2550</f>
        <v>13082288</v>
      </c>
    </row>
    <row r="2551" spans="1:4" x14ac:dyDescent="0.25">
      <c r="A2551" s="17" t="s">
        <v>10487</v>
      </c>
      <c r="B2551" s="17">
        <v>13060843</v>
      </c>
      <c r="C2551" s="17">
        <v>0</v>
      </c>
      <c r="D2551">
        <f>B2551-C2551</f>
        <v>13060843</v>
      </c>
    </row>
    <row r="2552" spans="1:4" x14ac:dyDescent="0.25">
      <c r="A2552" s="17" t="s">
        <v>4367</v>
      </c>
      <c r="B2552" s="17">
        <v>13052741</v>
      </c>
      <c r="C2552" s="17">
        <v>0</v>
      </c>
      <c r="D2552">
        <f>B2552-C2552</f>
        <v>13052741</v>
      </c>
    </row>
    <row r="2553" spans="1:4" x14ac:dyDescent="0.25">
      <c r="A2553" s="17" t="s">
        <v>5844</v>
      </c>
      <c r="B2553" s="17">
        <v>13038660</v>
      </c>
      <c r="C2553" s="17">
        <v>0</v>
      </c>
      <c r="D2553">
        <f>B2553-C2553</f>
        <v>13038660</v>
      </c>
    </row>
    <row r="2554" spans="1:4" x14ac:dyDescent="0.25">
      <c r="A2554" s="17" t="s">
        <v>7590</v>
      </c>
      <c r="B2554" s="17">
        <v>13034417</v>
      </c>
      <c r="C2554" s="17">
        <v>0</v>
      </c>
      <c r="D2554">
        <f>B2554-C2554</f>
        <v>13034417</v>
      </c>
    </row>
    <row r="2555" spans="1:4" x14ac:dyDescent="0.25">
      <c r="A2555" s="17" t="s">
        <v>6060</v>
      </c>
      <c r="B2555" s="17">
        <v>13019253</v>
      </c>
      <c r="C2555" s="17">
        <v>0</v>
      </c>
      <c r="D2555">
        <f>B2555-C2555</f>
        <v>13019253</v>
      </c>
    </row>
    <row r="2556" spans="1:4" x14ac:dyDescent="0.25">
      <c r="A2556" s="17" t="s">
        <v>10633</v>
      </c>
      <c r="B2556" s="17">
        <v>13008928</v>
      </c>
      <c r="C2556" s="17">
        <v>0</v>
      </c>
      <c r="D2556">
        <f>B2556-C2556</f>
        <v>13008928</v>
      </c>
    </row>
    <row r="2557" spans="1:4" x14ac:dyDescent="0.25">
      <c r="A2557" s="17" t="s">
        <v>7241</v>
      </c>
      <c r="B2557" s="17">
        <v>13005485</v>
      </c>
      <c r="C2557" s="17">
        <v>0</v>
      </c>
      <c r="D2557">
        <f>B2557-C2557</f>
        <v>13005485</v>
      </c>
    </row>
    <row r="2558" spans="1:4" x14ac:dyDescent="0.25">
      <c r="A2558" s="17" t="s">
        <v>6005</v>
      </c>
      <c r="B2558" s="17">
        <v>13000000</v>
      </c>
      <c r="C2558" s="17">
        <v>0</v>
      </c>
      <c r="D2558">
        <f>B2558-C2558</f>
        <v>13000000</v>
      </c>
    </row>
    <row r="2559" spans="1:4" x14ac:dyDescent="0.25">
      <c r="A2559" s="17" t="s">
        <v>11452</v>
      </c>
      <c r="B2559" s="17">
        <v>12995673</v>
      </c>
      <c r="C2559" s="17">
        <v>0</v>
      </c>
      <c r="D2559">
        <f>B2559-C2559</f>
        <v>12995673</v>
      </c>
    </row>
    <row r="2560" spans="1:4" x14ac:dyDescent="0.25">
      <c r="A2560" s="17" t="s">
        <v>6577</v>
      </c>
      <c r="B2560" s="17">
        <v>12987647</v>
      </c>
      <c r="C2560" s="17">
        <v>0</v>
      </c>
      <c r="D2560">
        <f>B2560-C2560</f>
        <v>12987647</v>
      </c>
    </row>
    <row r="2561" spans="1:4" x14ac:dyDescent="0.25">
      <c r="A2561" s="17" t="s">
        <v>11530</v>
      </c>
      <c r="B2561" s="17">
        <v>12985267</v>
      </c>
      <c r="C2561" s="17">
        <v>0</v>
      </c>
      <c r="D2561">
        <f>B2561-C2561</f>
        <v>12985267</v>
      </c>
    </row>
    <row r="2562" spans="1:4" x14ac:dyDescent="0.25">
      <c r="A2562" s="17" t="s">
        <v>10202</v>
      </c>
      <c r="B2562" s="17">
        <v>12947763</v>
      </c>
      <c r="C2562" s="17">
        <v>0</v>
      </c>
      <c r="D2562">
        <f>B2562-C2562</f>
        <v>12947763</v>
      </c>
    </row>
    <row r="2563" spans="1:4" x14ac:dyDescent="0.25">
      <c r="A2563" s="17" t="s">
        <v>8225</v>
      </c>
      <c r="B2563" s="17">
        <v>12902790</v>
      </c>
      <c r="C2563" s="17">
        <v>0</v>
      </c>
      <c r="D2563">
        <f>B2563-C2563</f>
        <v>12902790</v>
      </c>
    </row>
    <row r="2564" spans="1:4" x14ac:dyDescent="0.25">
      <c r="A2564" s="17" t="s">
        <v>8968</v>
      </c>
      <c r="B2564" s="17">
        <v>12899702</v>
      </c>
      <c r="C2564" s="17">
        <v>0</v>
      </c>
      <c r="D2564">
        <f>B2564-C2564</f>
        <v>12899702</v>
      </c>
    </row>
    <row r="2565" spans="1:4" x14ac:dyDescent="0.25">
      <c r="A2565" s="17" t="s">
        <v>2980</v>
      </c>
      <c r="B2565" s="17">
        <v>12870569</v>
      </c>
      <c r="C2565" s="17">
        <v>0</v>
      </c>
      <c r="D2565">
        <f>B2565-C2565</f>
        <v>12870569</v>
      </c>
    </row>
    <row r="2566" spans="1:4" x14ac:dyDescent="0.25">
      <c r="A2566" s="17" t="s">
        <v>5133</v>
      </c>
      <c r="B2566" s="17">
        <v>12831121</v>
      </c>
      <c r="C2566" s="17">
        <v>0</v>
      </c>
      <c r="D2566">
        <f>B2566-C2566</f>
        <v>12831121</v>
      </c>
    </row>
    <row r="2567" spans="1:4" x14ac:dyDescent="0.25">
      <c r="A2567" s="17" t="s">
        <v>5133</v>
      </c>
      <c r="B2567" s="17">
        <v>12831121</v>
      </c>
      <c r="C2567" s="17">
        <v>0</v>
      </c>
      <c r="D2567">
        <f>B2567-C2567</f>
        <v>12831121</v>
      </c>
    </row>
    <row r="2568" spans="1:4" x14ac:dyDescent="0.25">
      <c r="A2568" s="17" t="s">
        <v>3395</v>
      </c>
      <c r="B2568" s="17">
        <v>12802907</v>
      </c>
      <c r="C2568" s="17">
        <v>0</v>
      </c>
      <c r="D2568">
        <f>B2568-C2568</f>
        <v>12802907</v>
      </c>
    </row>
    <row r="2569" spans="1:4" x14ac:dyDescent="0.25">
      <c r="A2569" s="17" t="s">
        <v>7582</v>
      </c>
      <c r="B2569" s="17">
        <v>12801190</v>
      </c>
      <c r="C2569" s="17">
        <v>0</v>
      </c>
      <c r="D2569">
        <f>B2569-C2569</f>
        <v>12801190</v>
      </c>
    </row>
    <row r="2570" spans="1:4" x14ac:dyDescent="0.25">
      <c r="A2570" s="17" t="s">
        <v>8227</v>
      </c>
      <c r="B2570" s="17">
        <v>12796277</v>
      </c>
      <c r="C2570" s="17">
        <v>0</v>
      </c>
      <c r="D2570">
        <f>B2570-C2570</f>
        <v>12796277</v>
      </c>
    </row>
    <row r="2571" spans="1:4" x14ac:dyDescent="0.25">
      <c r="A2571" s="17" t="s">
        <v>9821</v>
      </c>
      <c r="B2571" s="17">
        <v>12793213</v>
      </c>
      <c r="C2571" s="17">
        <v>0</v>
      </c>
      <c r="D2571">
        <f>B2571-C2571</f>
        <v>12793213</v>
      </c>
    </row>
    <row r="2572" spans="1:4" x14ac:dyDescent="0.25">
      <c r="A2572" s="17" t="s">
        <v>6175</v>
      </c>
      <c r="B2572" s="17">
        <v>12784713</v>
      </c>
      <c r="C2572" s="17">
        <v>0</v>
      </c>
      <c r="D2572">
        <f>B2572-C2572</f>
        <v>12784713</v>
      </c>
    </row>
    <row r="2573" spans="1:4" x14ac:dyDescent="0.25">
      <c r="A2573" s="17" t="s">
        <v>11924</v>
      </c>
      <c r="B2573" s="17">
        <v>12784397</v>
      </c>
      <c r="C2573" s="17">
        <v>0</v>
      </c>
      <c r="D2573">
        <f>B2573-C2573</f>
        <v>12784397</v>
      </c>
    </row>
    <row r="2574" spans="1:4" x14ac:dyDescent="0.25">
      <c r="A2574" s="17" t="s">
        <v>6068</v>
      </c>
      <c r="B2574" s="17">
        <v>12782508</v>
      </c>
      <c r="C2574" s="17">
        <v>0</v>
      </c>
      <c r="D2574">
        <f>B2574-C2574</f>
        <v>12782508</v>
      </c>
    </row>
    <row r="2575" spans="1:4" x14ac:dyDescent="0.25">
      <c r="A2575" s="17" t="s">
        <v>5140</v>
      </c>
      <c r="B2575" s="17">
        <v>12712093</v>
      </c>
      <c r="C2575" s="17">
        <v>0</v>
      </c>
      <c r="D2575">
        <f>B2575-C2575</f>
        <v>12712093</v>
      </c>
    </row>
    <row r="2576" spans="1:4" x14ac:dyDescent="0.25">
      <c r="A2576" s="17" t="s">
        <v>7574</v>
      </c>
      <c r="B2576" s="17">
        <v>12701880</v>
      </c>
      <c r="C2576" s="17">
        <v>0</v>
      </c>
      <c r="D2576">
        <f>B2576-C2576</f>
        <v>12701880</v>
      </c>
    </row>
    <row r="2577" spans="1:4" x14ac:dyDescent="0.25">
      <c r="A2577" s="17" t="s">
        <v>7160</v>
      </c>
      <c r="B2577" s="17">
        <v>12693621</v>
      </c>
      <c r="C2577" s="17">
        <v>0</v>
      </c>
      <c r="D2577">
        <f>B2577-C2577</f>
        <v>12693621</v>
      </c>
    </row>
    <row r="2578" spans="1:4" x14ac:dyDescent="0.25">
      <c r="A2578" s="17" t="s">
        <v>9818</v>
      </c>
      <c r="B2578" s="17">
        <v>12674183</v>
      </c>
      <c r="C2578" s="17">
        <v>0</v>
      </c>
      <c r="D2578">
        <f>B2578-C2578</f>
        <v>12674183</v>
      </c>
    </row>
    <row r="2579" spans="1:4" x14ac:dyDescent="0.25">
      <c r="A2579" s="17" t="s">
        <v>6598</v>
      </c>
      <c r="B2579" s="17">
        <v>12626905</v>
      </c>
      <c r="C2579" s="17">
        <v>0</v>
      </c>
      <c r="D2579">
        <f>B2579-C2579</f>
        <v>12626905</v>
      </c>
    </row>
    <row r="2580" spans="1:4" x14ac:dyDescent="0.25">
      <c r="A2580" s="17" t="s">
        <v>7834</v>
      </c>
      <c r="B2580" s="17">
        <v>12610731</v>
      </c>
      <c r="C2580" s="17">
        <v>0</v>
      </c>
      <c r="D2580">
        <f>B2580-C2580</f>
        <v>12610731</v>
      </c>
    </row>
    <row r="2581" spans="1:4" x14ac:dyDescent="0.25">
      <c r="A2581" s="17" t="s">
        <v>9473</v>
      </c>
      <c r="B2581" s="17">
        <v>12610552</v>
      </c>
      <c r="C2581" s="17">
        <v>0</v>
      </c>
      <c r="D2581">
        <f>B2581-C2581</f>
        <v>12610552</v>
      </c>
    </row>
    <row r="2582" spans="1:4" x14ac:dyDescent="0.25">
      <c r="A2582" s="17" t="s">
        <v>11984</v>
      </c>
      <c r="B2582" s="17">
        <v>12589108</v>
      </c>
      <c r="C2582" s="17">
        <v>0</v>
      </c>
      <c r="D2582">
        <f>B2582-C2582</f>
        <v>12589108</v>
      </c>
    </row>
    <row r="2583" spans="1:4" x14ac:dyDescent="0.25">
      <c r="A2583" s="17" t="s">
        <v>9535</v>
      </c>
      <c r="B2583" s="17">
        <v>12583510</v>
      </c>
      <c r="C2583" s="17">
        <v>0</v>
      </c>
      <c r="D2583">
        <f>B2583-C2583</f>
        <v>12583510</v>
      </c>
    </row>
    <row r="2584" spans="1:4" x14ac:dyDescent="0.25">
      <c r="A2584" s="17" t="s">
        <v>9419</v>
      </c>
      <c r="B2584" s="17">
        <v>12574715</v>
      </c>
      <c r="C2584" s="17">
        <v>0</v>
      </c>
      <c r="D2584">
        <f>B2584-C2584</f>
        <v>12574715</v>
      </c>
    </row>
    <row r="2585" spans="1:4" x14ac:dyDescent="0.25">
      <c r="A2585" s="17" t="s">
        <v>8684</v>
      </c>
      <c r="B2585" s="17">
        <v>12570442</v>
      </c>
      <c r="C2585" s="17">
        <v>0</v>
      </c>
      <c r="D2585">
        <f>B2585-C2585</f>
        <v>12570442</v>
      </c>
    </row>
    <row r="2586" spans="1:4" x14ac:dyDescent="0.25">
      <c r="A2586" s="17" t="s">
        <v>11619</v>
      </c>
      <c r="B2586" s="17">
        <v>12555230</v>
      </c>
      <c r="C2586" s="17">
        <v>0</v>
      </c>
      <c r="D2586">
        <f>B2586-C2586</f>
        <v>12555230</v>
      </c>
    </row>
    <row r="2587" spans="1:4" x14ac:dyDescent="0.25">
      <c r="A2587" s="17" t="s">
        <v>7831</v>
      </c>
      <c r="B2587" s="17">
        <v>12550242</v>
      </c>
      <c r="C2587" s="17">
        <v>0</v>
      </c>
      <c r="D2587">
        <f>B2587-C2587</f>
        <v>12550242</v>
      </c>
    </row>
    <row r="2588" spans="1:4" x14ac:dyDescent="0.25">
      <c r="A2588" s="17" t="s">
        <v>7586</v>
      </c>
      <c r="B2588" s="17">
        <v>12549485</v>
      </c>
      <c r="C2588" s="17">
        <v>0</v>
      </c>
      <c r="D2588">
        <f>B2588-C2588</f>
        <v>12549485</v>
      </c>
    </row>
    <row r="2589" spans="1:4" x14ac:dyDescent="0.25">
      <c r="A2589" s="17" t="s">
        <v>8686</v>
      </c>
      <c r="B2589" s="17">
        <v>12514138</v>
      </c>
      <c r="C2589" s="17">
        <v>0</v>
      </c>
      <c r="D2589">
        <f>B2589-C2589</f>
        <v>12514138</v>
      </c>
    </row>
    <row r="2590" spans="1:4" x14ac:dyDescent="0.25">
      <c r="A2590" s="17" t="s">
        <v>5925</v>
      </c>
      <c r="B2590" s="17">
        <v>12495865</v>
      </c>
      <c r="C2590" s="17">
        <v>0</v>
      </c>
      <c r="D2590">
        <f>B2590-C2590</f>
        <v>12495865</v>
      </c>
    </row>
    <row r="2591" spans="1:4" x14ac:dyDescent="0.25">
      <c r="A2591" s="17" t="s">
        <v>6578</v>
      </c>
      <c r="B2591" s="17">
        <v>12469811</v>
      </c>
      <c r="C2591" s="17">
        <v>0</v>
      </c>
      <c r="D2591">
        <f>B2591-C2591</f>
        <v>12469811</v>
      </c>
    </row>
    <row r="2592" spans="1:4" x14ac:dyDescent="0.25">
      <c r="A2592" s="17" t="s">
        <v>6580</v>
      </c>
      <c r="B2592" s="17">
        <v>12398628</v>
      </c>
      <c r="C2592" s="17">
        <v>0</v>
      </c>
      <c r="D2592">
        <f>B2592-C2592</f>
        <v>12398628</v>
      </c>
    </row>
    <row r="2593" spans="1:4" x14ac:dyDescent="0.25">
      <c r="A2593" s="17" t="s">
        <v>6008</v>
      </c>
      <c r="B2593" s="17">
        <v>12372410</v>
      </c>
      <c r="C2593" s="17">
        <v>0</v>
      </c>
      <c r="D2593">
        <f>B2593-C2593</f>
        <v>12372410</v>
      </c>
    </row>
    <row r="2594" spans="1:4" x14ac:dyDescent="0.25">
      <c r="A2594" s="17" t="s">
        <v>240</v>
      </c>
      <c r="B2594" s="17">
        <v>202351611</v>
      </c>
      <c r="C2594" s="17">
        <v>190000000</v>
      </c>
      <c r="D2594">
        <f>B2594-C2594</f>
        <v>12351611</v>
      </c>
    </row>
    <row r="2595" spans="1:4" x14ac:dyDescent="0.25">
      <c r="A2595" s="17" t="s">
        <v>4374</v>
      </c>
      <c r="B2595" s="17">
        <v>12339633</v>
      </c>
      <c r="C2595" s="17">
        <v>0</v>
      </c>
      <c r="D2595">
        <f>B2595-C2595</f>
        <v>12339633</v>
      </c>
    </row>
    <row r="2596" spans="1:4" x14ac:dyDescent="0.25">
      <c r="A2596" s="17" t="s">
        <v>7897</v>
      </c>
      <c r="B2596" s="17">
        <v>12282677</v>
      </c>
      <c r="C2596" s="17">
        <v>0</v>
      </c>
      <c r="D2596">
        <f>B2596-C2596</f>
        <v>12282677</v>
      </c>
    </row>
    <row r="2597" spans="1:4" x14ac:dyDescent="0.25">
      <c r="A2597" s="17" t="s">
        <v>8072</v>
      </c>
      <c r="B2597" s="17">
        <v>12281500</v>
      </c>
      <c r="C2597" s="17">
        <v>0</v>
      </c>
      <c r="D2597">
        <f>B2597-C2597</f>
        <v>12281500</v>
      </c>
    </row>
    <row r="2598" spans="1:4" x14ac:dyDescent="0.25">
      <c r="A2598" s="17" t="s">
        <v>5565</v>
      </c>
      <c r="B2598" s="17">
        <v>12276810</v>
      </c>
      <c r="C2598" s="17">
        <v>0</v>
      </c>
      <c r="D2598">
        <f>B2598-C2598</f>
        <v>12276810</v>
      </c>
    </row>
    <row r="2599" spans="1:4" x14ac:dyDescent="0.25">
      <c r="A2599" s="17" t="s">
        <v>6585</v>
      </c>
      <c r="B2599" s="17">
        <v>12232937</v>
      </c>
      <c r="C2599" s="17">
        <v>0</v>
      </c>
      <c r="D2599">
        <f>B2599-C2599</f>
        <v>12232937</v>
      </c>
    </row>
    <row r="2600" spans="1:4" x14ac:dyDescent="0.25">
      <c r="A2600" s="17" t="s">
        <v>7595</v>
      </c>
      <c r="B2600" s="17">
        <v>12212417</v>
      </c>
      <c r="C2600" s="17">
        <v>0</v>
      </c>
      <c r="D2600">
        <f>B2600-C2600</f>
        <v>12212417</v>
      </c>
    </row>
    <row r="2601" spans="1:4" x14ac:dyDescent="0.25">
      <c r="A2601" s="17" t="s">
        <v>10207</v>
      </c>
      <c r="B2601" s="17">
        <v>12200000</v>
      </c>
      <c r="C2601" s="17">
        <v>0</v>
      </c>
      <c r="D2601">
        <f>B2601-C2601</f>
        <v>12200000</v>
      </c>
    </row>
    <row r="2602" spans="1:4" x14ac:dyDescent="0.25">
      <c r="A2602" s="17" t="s">
        <v>5155</v>
      </c>
      <c r="B2602" s="17">
        <v>12189514</v>
      </c>
      <c r="C2602" s="17">
        <v>0</v>
      </c>
      <c r="D2602">
        <f>B2602-C2602</f>
        <v>12189514</v>
      </c>
    </row>
    <row r="2603" spans="1:4" x14ac:dyDescent="0.25">
      <c r="A2603" s="17" t="s">
        <v>5155</v>
      </c>
      <c r="B2603" s="17">
        <v>12189514</v>
      </c>
      <c r="C2603" s="17">
        <v>0</v>
      </c>
      <c r="D2603">
        <f>B2603-C2603</f>
        <v>12189514</v>
      </c>
    </row>
    <row r="2604" spans="1:4" x14ac:dyDescent="0.25">
      <c r="A2604" s="17" t="s">
        <v>5857</v>
      </c>
      <c r="B2604" s="17">
        <v>12188642</v>
      </c>
      <c r="C2604" s="17">
        <v>0</v>
      </c>
      <c r="D2604">
        <f>B2604-C2604</f>
        <v>12188642</v>
      </c>
    </row>
    <row r="2605" spans="1:4" x14ac:dyDescent="0.25">
      <c r="A2605" s="17" t="s">
        <v>6567</v>
      </c>
      <c r="B2605" s="17">
        <v>12181484</v>
      </c>
      <c r="C2605" s="17">
        <v>0</v>
      </c>
      <c r="D2605">
        <f>B2605-C2605</f>
        <v>12181484</v>
      </c>
    </row>
    <row r="2606" spans="1:4" x14ac:dyDescent="0.25">
      <c r="A2606" s="17" t="s">
        <v>6587</v>
      </c>
      <c r="B2606" s="17">
        <v>12134420</v>
      </c>
      <c r="C2606" s="17">
        <v>0</v>
      </c>
      <c r="D2606">
        <f>B2606-C2606</f>
        <v>12134420</v>
      </c>
    </row>
    <row r="2607" spans="1:4" x14ac:dyDescent="0.25">
      <c r="A2607" s="17" t="s">
        <v>4131</v>
      </c>
      <c r="B2607" s="17">
        <v>12081447</v>
      </c>
      <c r="C2607" s="17">
        <v>0</v>
      </c>
      <c r="D2607">
        <f>B2607-C2607</f>
        <v>12081447</v>
      </c>
    </row>
    <row r="2608" spans="1:4" x14ac:dyDescent="0.25">
      <c r="A2608" s="17" t="s">
        <v>2783</v>
      </c>
      <c r="B2608" s="17">
        <v>12065985</v>
      </c>
      <c r="C2608" s="17">
        <v>0</v>
      </c>
      <c r="D2608">
        <f>B2608-C2608</f>
        <v>12065985</v>
      </c>
    </row>
    <row r="2609" spans="1:4" x14ac:dyDescent="0.25">
      <c r="A2609" s="17" t="s">
        <v>10214</v>
      </c>
      <c r="B2609" s="17">
        <v>12055108</v>
      </c>
      <c r="C2609" s="17">
        <v>0</v>
      </c>
      <c r="D2609">
        <f>B2609-C2609</f>
        <v>12055108</v>
      </c>
    </row>
    <row r="2610" spans="1:4" x14ac:dyDescent="0.25">
      <c r="A2610" s="17" t="s">
        <v>5148</v>
      </c>
      <c r="B2610" s="17">
        <v>12026670</v>
      </c>
      <c r="C2610" s="17">
        <v>0</v>
      </c>
      <c r="D2610">
        <f>B2610-C2610</f>
        <v>12026670</v>
      </c>
    </row>
    <row r="2611" spans="1:4" x14ac:dyDescent="0.25">
      <c r="A2611" s="17" t="s">
        <v>13446</v>
      </c>
      <c r="B2611" s="17">
        <v>12006514</v>
      </c>
      <c r="C2611" s="17">
        <v>0</v>
      </c>
      <c r="D2611">
        <f>B2611-C2611</f>
        <v>12006514</v>
      </c>
    </row>
    <row r="2612" spans="1:4" x14ac:dyDescent="0.25">
      <c r="A2612" s="17" t="s">
        <v>8084</v>
      </c>
      <c r="B2612" s="17">
        <v>11956207</v>
      </c>
      <c r="C2612" s="17">
        <v>0</v>
      </c>
      <c r="D2612">
        <f>B2612-C2612</f>
        <v>11956207</v>
      </c>
    </row>
    <row r="2613" spans="1:4" x14ac:dyDescent="0.25">
      <c r="A2613" s="17" t="s">
        <v>9967</v>
      </c>
      <c r="B2613" s="17">
        <v>11905519</v>
      </c>
      <c r="C2613" s="17">
        <v>0</v>
      </c>
      <c r="D2613">
        <f>B2613-C2613</f>
        <v>11905519</v>
      </c>
    </row>
    <row r="2614" spans="1:4" x14ac:dyDescent="0.25">
      <c r="A2614" s="17" t="s">
        <v>5143</v>
      </c>
      <c r="B2614" s="17">
        <v>11900000</v>
      </c>
      <c r="C2614" s="17">
        <v>0</v>
      </c>
      <c r="D2614">
        <f>B2614-C2614</f>
        <v>11900000</v>
      </c>
    </row>
    <row r="2615" spans="1:4" x14ac:dyDescent="0.25">
      <c r="A2615" s="17" t="s">
        <v>9822</v>
      </c>
      <c r="B2615" s="17">
        <v>11883495</v>
      </c>
      <c r="C2615" s="17">
        <v>0</v>
      </c>
      <c r="D2615">
        <f>B2615-C2615</f>
        <v>11883495</v>
      </c>
    </row>
    <row r="2616" spans="1:4" x14ac:dyDescent="0.25">
      <c r="A2616" s="17" t="s">
        <v>9069</v>
      </c>
      <c r="B2616" s="17">
        <v>11860839</v>
      </c>
      <c r="C2616" s="17">
        <v>0</v>
      </c>
      <c r="D2616">
        <f>B2616-C2616</f>
        <v>11860839</v>
      </c>
    </row>
    <row r="2617" spans="1:4" x14ac:dyDescent="0.25">
      <c r="A2617" s="17" t="s">
        <v>4875</v>
      </c>
      <c r="B2617" s="17">
        <v>11854694</v>
      </c>
      <c r="C2617" s="17">
        <v>0</v>
      </c>
      <c r="D2617">
        <f>B2617-C2617</f>
        <v>11854694</v>
      </c>
    </row>
    <row r="2618" spans="1:4" x14ac:dyDescent="0.25">
      <c r="A2618" s="17" t="s">
        <v>9034</v>
      </c>
      <c r="B2618" s="17">
        <v>11827301</v>
      </c>
      <c r="C2618" s="17">
        <v>0</v>
      </c>
      <c r="D2618">
        <f>B2618-C2618</f>
        <v>11827301</v>
      </c>
    </row>
    <row r="2619" spans="1:4" x14ac:dyDescent="0.25">
      <c r="A2619" s="17" t="s">
        <v>12047</v>
      </c>
      <c r="B2619" s="17">
        <v>11806119</v>
      </c>
      <c r="C2619" s="17">
        <v>0</v>
      </c>
      <c r="D2619">
        <f>B2619-C2619</f>
        <v>11806119</v>
      </c>
    </row>
    <row r="2620" spans="1:4" x14ac:dyDescent="0.25">
      <c r="A2620" s="17" t="s">
        <v>2744</v>
      </c>
      <c r="B2620" s="17">
        <v>11802056</v>
      </c>
      <c r="C2620" s="17">
        <v>0</v>
      </c>
      <c r="D2620">
        <f>B2620-C2620</f>
        <v>11802056</v>
      </c>
    </row>
    <row r="2621" spans="1:4" x14ac:dyDescent="0.25">
      <c r="A2621" s="17" t="s">
        <v>9825</v>
      </c>
      <c r="B2621" s="17">
        <v>11797927</v>
      </c>
      <c r="C2621" s="17">
        <v>0</v>
      </c>
      <c r="D2621">
        <f>B2621-C2621</f>
        <v>11797927</v>
      </c>
    </row>
    <row r="2622" spans="1:4" x14ac:dyDescent="0.25">
      <c r="A2622" s="17" t="s">
        <v>6590</v>
      </c>
      <c r="B2622" s="17">
        <v>11784000</v>
      </c>
      <c r="C2622" s="17">
        <v>0</v>
      </c>
      <c r="D2622">
        <f>B2622-C2622</f>
        <v>11784000</v>
      </c>
    </row>
    <row r="2623" spans="1:4" x14ac:dyDescent="0.25">
      <c r="A2623" s="17" t="s">
        <v>8692</v>
      </c>
      <c r="B2623" s="17">
        <v>11703287</v>
      </c>
      <c r="C2623" s="17">
        <v>0</v>
      </c>
      <c r="D2623">
        <f>B2623-C2623</f>
        <v>11703287</v>
      </c>
    </row>
    <row r="2624" spans="1:4" x14ac:dyDescent="0.25">
      <c r="A2624" s="17" t="s">
        <v>7238</v>
      </c>
      <c r="B2624" s="17">
        <v>11702090</v>
      </c>
      <c r="C2624" s="17">
        <v>0</v>
      </c>
      <c r="D2624">
        <f>B2624-C2624</f>
        <v>11702090</v>
      </c>
    </row>
    <row r="2625" spans="1:4" x14ac:dyDescent="0.25">
      <c r="A2625" s="17" t="s">
        <v>11089</v>
      </c>
      <c r="B2625" s="17">
        <v>11694528</v>
      </c>
      <c r="C2625" s="17">
        <v>0</v>
      </c>
      <c r="D2625">
        <f>B2625-C2625</f>
        <v>11694528</v>
      </c>
    </row>
    <row r="2626" spans="1:4" x14ac:dyDescent="0.25">
      <c r="A2626" s="17" t="s">
        <v>10227</v>
      </c>
      <c r="B2626" s="17">
        <v>11675178</v>
      </c>
      <c r="C2626" s="17">
        <v>0</v>
      </c>
      <c r="D2626">
        <f>B2626-C2626</f>
        <v>11675178</v>
      </c>
    </row>
    <row r="2627" spans="1:4" x14ac:dyDescent="0.25">
      <c r="A2627" s="17" t="s">
        <v>9831</v>
      </c>
      <c r="B2627" s="17">
        <v>11642254</v>
      </c>
      <c r="C2627" s="17">
        <v>0</v>
      </c>
      <c r="D2627">
        <f>B2627-C2627</f>
        <v>11642254</v>
      </c>
    </row>
    <row r="2628" spans="1:4" x14ac:dyDescent="0.25">
      <c r="A2628" s="17" t="s">
        <v>7167</v>
      </c>
      <c r="B2628" s="17">
        <v>11634458</v>
      </c>
      <c r="C2628" s="17">
        <v>0</v>
      </c>
      <c r="D2628">
        <f>B2628-C2628</f>
        <v>11634458</v>
      </c>
    </row>
    <row r="2629" spans="1:4" x14ac:dyDescent="0.25">
      <c r="A2629" s="17" t="s">
        <v>8231</v>
      </c>
      <c r="B2629" s="17">
        <v>11634362</v>
      </c>
      <c r="C2629" s="17">
        <v>0</v>
      </c>
      <c r="D2629">
        <f>B2629-C2629</f>
        <v>11634362</v>
      </c>
    </row>
    <row r="2630" spans="1:4" x14ac:dyDescent="0.25">
      <c r="A2630" s="17" t="s">
        <v>7592</v>
      </c>
      <c r="B2630" s="17">
        <v>11632420</v>
      </c>
      <c r="C2630" s="17">
        <v>0</v>
      </c>
      <c r="D2630">
        <f>B2630-C2630</f>
        <v>11632420</v>
      </c>
    </row>
    <row r="2631" spans="1:4" x14ac:dyDescent="0.25">
      <c r="A2631" s="17" t="s">
        <v>4634</v>
      </c>
      <c r="B2631" s="17">
        <v>11631245</v>
      </c>
      <c r="C2631" s="17">
        <v>0</v>
      </c>
      <c r="D2631">
        <f>B2631-C2631</f>
        <v>11631245</v>
      </c>
    </row>
    <row r="2632" spans="1:4" x14ac:dyDescent="0.25">
      <c r="A2632" s="17" t="s">
        <v>7596</v>
      </c>
      <c r="B2632" s="17">
        <v>11614236</v>
      </c>
      <c r="C2632" s="17">
        <v>0</v>
      </c>
      <c r="D2632">
        <f>B2632-C2632</f>
        <v>11614236</v>
      </c>
    </row>
    <row r="2633" spans="1:4" x14ac:dyDescent="0.25">
      <c r="A2633" s="17" t="s">
        <v>5142</v>
      </c>
      <c r="B2633" s="17">
        <v>11576087</v>
      </c>
      <c r="C2633" s="17">
        <v>0</v>
      </c>
      <c r="D2633">
        <f>B2633-C2633</f>
        <v>11576087</v>
      </c>
    </row>
    <row r="2634" spans="1:4" x14ac:dyDescent="0.25">
      <c r="A2634" s="17" t="s">
        <v>8694</v>
      </c>
      <c r="B2634" s="17">
        <v>11560259</v>
      </c>
      <c r="C2634" s="17">
        <v>0</v>
      </c>
      <c r="D2634">
        <f>B2634-C2634</f>
        <v>11560259</v>
      </c>
    </row>
    <row r="2635" spans="1:4" x14ac:dyDescent="0.25">
      <c r="A2635" s="17" t="s">
        <v>11611</v>
      </c>
      <c r="B2635" s="17">
        <v>11546543</v>
      </c>
      <c r="C2635" s="17">
        <v>0</v>
      </c>
      <c r="D2635">
        <f>B2635-C2635</f>
        <v>11546543</v>
      </c>
    </row>
    <row r="2636" spans="1:4" x14ac:dyDescent="0.25">
      <c r="A2636" s="17" t="s">
        <v>7322</v>
      </c>
      <c r="B2636" s="17">
        <v>11540112</v>
      </c>
      <c r="C2636" s="17">
        <v>0</v>
      </c>
      <c r="D2636">
        <f>B2636-C2636</f>
        <v>11540112</v>
      </c>
    </row>
    <row r="2637" spans="1:4" x14ac:dyDescent="0.25">
      <c r="A2637" s="17" t="s">
        <v>5853</v>
      </c>
      <c r="B2637" s="17">
        <v>11538204</v>
      </c>
      <c r="C2637" s="17">
        <v>0</v>
      </c>
      <c r="D2637">
        <f>B2637-C2637</f>
        <v>11538204</v>
      </c>
    </row>
    <row r="2638" spans="1:4" x14ac:dyDescent="0.25">
      <c r="A2638" s="17" t="s">
        <v>11614</v>
      </c>
      <c r="B2638" s="17">
        <v>11533945</v>
      </c>
      <c r="C2638" s="17">
        <v>0</v>
      </c>
      <c r="D2638">
        <f>B2638-C2638</f>
        <v>11533945</v>
      </c>
    </row>
    <row r="2639" spans="1:4" x14ac:dyDescent="0.25">
      <c r="A2639" s="17" t="s">
        <v>13883</v>
      </c>
      <c r="B2639" s="17">
        <v>11529368</v>
      </c>
      <c r="C2639" s="17">
        <v>0</v>
      </c>
      <c r="D2639">
        <f>B2639-C2639</f>
        <v>11529368</v>
      </c>
    </row>
    <row r="2640" spans="1:4" x14ac:dyDescent="0.25">
      <c r="A2640" s="17" t="s">
        <v>6071</v>
      </c>
      <c r="B2640" s="17">
        <v>11508423</v>
      </c>
      <c r="C2640" s="17">
        <v>0</v>
      </c>
      <c r="D2640">
        <f>B2640-C2640</f>
        <v>11508423</v>
      </c>
    </row>
    <row r="2641" spans="1:4" x14ac:dyDescent="0.25">
      <c r="A2641" s="17" t="s">
        <v>8455</v>
      </c>
      <c r="B2641" s="17">
        <v>11501093</v>
      </c>
      <c r="C2641" s="17">
        <v>0</v>
      </c>
      <c r="D2641">
        <f>B2641-C2641</f>
        <v>11501093</v>
      </c>
    </row>
    <row r="2642" spans="1:4" x14ac:dyDescent="0.25">
      <c r="A2642" s="17" t="s">
        <v>2984</v>
      </c>
      <c r="B2642" s="17">
        <v>11466088</v>
      </c>
      <c r="C2642" s="17">
        <v>0</v>
      </c>
      <c r="D2642">
        <f>B2642-C2642</f>
        <v>11466088</v>
      </c>
    </row>
    <row r="2643" spans="1:4" x14ac:dyDescent="0.25">
      <c r="A2643" s="17" t="s">
        <v>9844</v>
      </c>
      <c r="B2643" s="17">
        <v>11434867</v>
      </c>
      <c r="C2643" s="17">
        <v>0</v>
      </c>
      <c r="D2643">
        <f>B2643-C2643</f>
        <v>11434867</v>
      </c>
    </row>
    <row r="2644" spans="1:4" x14ac:dyDescent="0.25">
      <c r="A2644" s="17" t="s">
        <v>8234</v>
      </c>
      <c r="B2644" s="17">
        <v>11433134</v>
      </c>
      <c r="C2644" s="17">
        <v>0</v>
      </c>
      <c r="D2644">
        <f>B2644-C2644</f>
        <v>11433134</v>
      </c>
    </row>
    <row r="2645" spans="1:4" x14ac:dyDescent="0.25">
      <c r="A2645" s="17" t="s">
        <v>4610</v>
      </c>
      <c r="B2645" s="17">
        <v>11405825</v>
      </c>
      <c r="C2645" s="17">
        <v>0</v>
      </c>
      <c r="D2645">
        <f>B2645-C2645</f>
        <v>11405825</v>
      </c>
    </row>
    <row r="2646" spans="1:4" x14ac:dyDescent="0.25">
      <c r="A2646" s="17" t="s">
        <v>6215</v>
      </c>
      <c r="B2646" s="17">
        <v>11326836</v>
      </c>
      <c r="C2646" s="17">
        <v>0</v>
      </c>
      <c r="D2646">
        <f>B2646-C2646</f>
        <v>11326836</v>
      </c>
    </row>
    <row r="2647" spans="1:4" x14ac:dyDescent="0.25">
      <c r="A2647" s="17" t="s">
        <v>11621</v>
      </c>
      <c r="B2647" s="17">
        <v>11284657</v>
      </c>
      <c r="C2647" s="17">
        <v>0</v>
      </c>
      <c r="D2647">
        <f>B2647-C2647</f>
        <v>11284657</v>
      </c>
    </row>
    <row r="2648" spans="1:4" x14ac:dyDescent="0.25">
      <c r="A2648" s="17" t="s">
        <v>4685</v>
      </c>
      <c r="B2648" s="17">
        <v>11227940</v>
      </c>
      <c r="C2648" s="17">
        <v>0</v>
      </c>
      <c r="D2648">
        <f>B2648-C2648</f>
        <v>11227940</v>
      </c>
    </row>
    <row r="2649" spans="1:4" x14ac:dyDescent="0.25">
      <c r="A2649" s="17" t="s">
        <v>7837</v>
      </c>
      <c r="B2649" s="17">
        <v>11204499</v>
      </c>
      <c r="C2649" s="17">
        <v>0</v>
      </c>
      <c r="D2649">
        <f>B2649-C2649</f>
        <v>11204499</v>
      </c>
    </row>
    <row r="2650" spans="1:4" x14ac:dyDescent="0.25">
      <c r="A2650" s="17" t="s">
        <v>6592</v>
      </c>
      <c r="B2650" s="17">
        <v>11169531</v>
      </c>
      <c r="C2650" s="17">
        <v>0</v>
      </c>
      <c r="D2650">
        <f>B2650-C2650</f>
        <v>11169531</v>
      </c>
    </row>
    <row r="2651" spans="1:4" x14ac:dyDescent="0.25">
      <c r="A2651" s="17" t="s">
        <v>3645</v>
      </c>
      <c r="B2651" s="17">
        <v>11146409</v>
      </c>
      <c r="C2651" s="17">
        <v>0</v>
      </c>
      <c r="D2651">
        <f>B2651-C2651</f>
        <v>11146409</v>
      </c>
    </row>
    <row r="2652" spans="1:4" x14ac:dyDescent="0.25">
      <c r="A2652" s="17" t="s">
        <v>7603</v>
      </c>
      <c r="B2652" s="17">
        <v>11144518</v>
      </c>
      <c r="C2652" s="17">
        <v>0</v>
      </c>
      <c r="D2652">
        <f>B2652-C2652</f>
        <v>11144518</v>
      </c>
    </row>
    <row r="2653" spans="1:4" x14ac:dyDescent="0.25">
      <c r="A2653" s="17" t="s">
        <v>5860</v>
      </c>
      <c r="B2653" s="17">
        <v>11100000</v>
      </c>
      <c r="C2653" s="17">
        <v>0</v>
      </c>
      <c r="D2653">
        <f>B2653-C2653</f>
        <v>11100000</v>
      </c>
    </row>
    <row r="2654" spans="1:4" x14ac:dyDescent="0.25">
      <c r="A2654" s="17" t="s">
        <v>149</v>
      </c>
      <c r="B2654" s="17">
        <v>218051260</v>
      </c>
      <c r="C2654" s="17">
        <v>207000000</v>
      </c>
      <c r="D2654">
        <f>B2654-C2654</f>
        <v>11051260</v>
      </c>
    </row>
    <row r="2655" spans="1:4" x14ac:dyDescent="0.25">
      <c r="A2655" s="17" t="s">
        <v>8524</v>
      </c>
      <c r="B2655" s="17">
        <v>11043445</v>
      </c>
      <c r="C2655" s="17">
        <v>0</v>
      </c>
      <c r="D2655">
        <f>B2655-C2655</f>
        <v>11043445</v>
      </c>
    </row>
    <row r="2656" spans="1:4" x14ac:dyDescent="0.25">
      <c r="A2656" s="17" t="s">
        <v>8240</v>
      </c>
      <c r="B2656" s="17">
        <v>11041228</v>
      </c>
      <c r="C2656" s="17">
        <v>0</v>
      </c>
      <c r="D2656">
        <f>B2656-C2656</f>
        <v>11041228</v>
      </c>
    </row>
    <row r="2657" spans="1:4" x14ac:dyDescent="0.25">
      <c r="A2657" s="17" t="s">
        <v>6596</v>
      </c>
      <c r="B2657" s="17">
        <v>11034436</v>
      </c>
      <c r="C2657" s="17">
        <v>0</v>
      </c>
      <c r="D2657">
        <f>B2657-C2657</f>
        <v>11034436</v>
      </c>
    </row>
    <row r="2658" spans="1:4" x14ac:dyDescent="0.25">
      <c r="A2658" s="17" t="s">
        <v>5868</v>
      </c>
      <c r="B2658" s="17">
        <v>11030963</v>
      </c>
      <c r="C2658" s="17">
        <v>0</v>
      </c>
      <c r="D2658">
        <f>B2658-C2658</f>
        <v>11030963</v>
      </c>
    </row>
    <row r="2659" spans="1:4" x14ac:dyDescent="0.25">
      <c r="A2659" s="17" t="s">
        <v>5854</v>
      </c>
      <c r="B2659" s="17">
        <v>11008432</v>
      </c>
      <c r="C2659" s="17">
        <v>0</v>
      </c>
      <c r="D2659">
        <f>B2659-C2659</f>
        <v>11008432</v>
      </c>
    </row>
    <row r="2660" spans="1:4" x14ac:dyDescent="0.25">
      <c r="A2660" s="17" t="s">
        <v>1350</v>
      </c>
      <c r="B2660" s="17">
        <v>11000000</v>
      </c>
      <c r="C2660" s="17">
        <v>0</v>
      </c>
      <c r="D2660">
        <f>B2660-C2660</f>
        <v>11000000</v>
      </c>
    </row>
    <row r="2661" spans="1:4" x14ac:dyDescent="0.25">
      <c r="A2661" s="17" t="s">
        <v>7992</v>
      </c>
      <c r="B2661" s="17">
        <v>10996440</v>
      </c>
      <c r="C2661" s="17">
        <v>0</v>
      </c>
      <c r="D2661">
        <f>B2661-C2661</f>
        <v>10996440</v>
      </c>
    </row>
    <row r="2662" spans="1:4" x14ac:dyDescent="0.25">
      <c r="A2662" s="17" t="s">
        <v>4616</v>
      </c>
      <c r="B2662" s="17">
        <v>10991381</v>
      </c>
      <c r="C2662" s="17">
        <v>0</v>
      </c>
      <c r="D2662">
        <f>B2662-C2662</f>
        <v>10991381</v>
      </c>
    </row>
    <row r="2663" spans="1:4" x14ac:dyDescent="0.25">
      <c r="A2663" s="17" t="s">
        <v>5173</v>
      </c>
      <c r="B2663" s="17">
        <v>10965209</v>
      </c>
      <c r="C2663" s="17">
        <v>0</v>
      </c>
      <c r="D2663">
        <f>B2663-C2663</f>
        <v>10965209</v>
      </c>
    </row>
    <row r="2664" spans="1:4" x14ac:dyDescent="0.25">
      <c r="A2664" s="17" t="s">
        <v>4817</v>
      </c>
      <c r="B2664" s="17">
        <v>10956379</v>
      </c>
      <c r="C2664" s="17">
        <v>0</v>
      </c>
      <c r="D2664">
        <f>B2664-C2664</f>
        <v>10956379</v>
      </c>
    </row>
    <row r="2665" spans="1:4" x14ac:dyDescent="0.25">
      <c r="A2665" s="17" t="s">
        <v>4749</v>
      </c>
      <c r="B2665" s="17">
        <v>10955425</v>
      </c>
      <c r="C2665" s="17">
        <v>0</v>
      </c>
      <c r="D2665">
        <f>B2665-C2665</f>
        <v>10955425</v>
      </c>
    </row>
    <row r="2666" spans="1:4" x14ac:dyDescent="0.25">
      <c r="A2666" s="17" t="s">
        <v>10642</v>
      </c>
      <c r="B2666" s="17">
        <v>10941801</v>
      </c>
      <c r="C2666" s="17">
        <v>0</v>
      </c>
      <c r="D2666">
        <f>B2666-C2666</f>
        <v>10941801</v>
      </c>
    </row>
    <row r="2667" spans="1:4" x14ac:dyDescent="0.25">
      <c r="A2667" s="17" t="s">
        <v>5872</v>
      </c>
      <c r="B2667" s="17">
        <v>10911750</v>
      </c>
      <c r="C2667" s="17">
        <v>0</v>
      </c>
      <c r="D2667">
        <f>B2667-C2667</f>
        <v>10911750</v>
      </c>
    </row>
    <row r="2668" spans="1:4" x14ac:dyDescent="0.25">
      <c r="A2668" s="17" t="s">
        <v>5377</v>
      </c>
      <c r="B2668" s="17">
        <v>10907291</v>
      </c>
      <c r="C2668" s="17">
        <v>0</v>
      </c>
      <c r="D2668">
        <f>B2668-C2668</f>
        <v>10907291</v>
      </c>
    </row>
    <row r="2669" spans="1:4" x14ac:dyDescent="0.25">
      <c r="A2669" s="17" t="s">
        <v>5179</v>
      </c>
      <c r="B2669" s="17">
        <v>10880926</v>
      </c>
      <c r="C2669" s="17">
        <v>0</v>
      </c>
      <c r="D2669">
        <f>B2669-C2669</f>
        <v>10880926</v>
      </c>
    </row>
    <row r="2670" spans="1:4" x14ac:dyDescent="0.25">
      <c r="A2670" s="17" t="s">
        <v>8695</v>
      </c>
      <c r="B2670" s="17">
        <v>10824921</v>
      </c>
      <c r="C2670" s="17">
        <v>0</v>
      </c>
      <c r="D2670">
        <f>B2670-C2670</f>
        <v>10824921</v>
      </c>
    </row>
    <row r="2671" spans="1:4" x14ac:dyDescent="0.25">
      <c r="A2671" s="17" t="s">
        <v>9434</v>
      </c>
      <c r="B2671" s="17">
        <v>10814185</v>
      </c>
      <c r="C2671" s="17">
        <v>0</v>
      </c>
      <c r="D2671">
        <f>B2671-C2671</f>
        <v>10814185</v>
      </c>
    </row>
    <row r="2672" spans="1:4" x14ac:dyDescent="0.25">
      <c r="A2672" s="17" t="s">
        <v>5870</v>
      </c>
      <c r="B2672" s="17">
        <v>10769960</v>
      </c>
      <c r="C2672" s="17">
        <v>0</v>
      </c>
      <c r="D2672">
        <f>B2672-C2672</f>
        <v>10769960</v>
      </c>
    </row>
    <row r="2673" spans="1:4" x14ac:dyDescent="0.25">
      <c r="A2673" s="17" t="s">
        <v>7600</v>
      </c>
      <c r="B2673" s="17">
        <v>10763469</v>
      </c>
      <c r="C2673" s="17">
        <v>0</v>
      </c>
      <c r="D2673">
        <f>B2673-C2673</f>
        <v>10763469</v>
      </c>
    </row>
    <row r="2674" spans="1:4" x14ac:dyDescent="0.25">
      <c r="A2674" s="17" t="s">
        <v>5360</v>
      </c>
      <c r="B2674" s="17">
        <v>10762178</v>
      </c>
      <c r="C2674" s="17">
        <v>0</v>
      </c>
      <c r="D2674">
        <f>B2674-C2674</f>
        <v>10762178</v>
      </c>
    </row>
    <row r="2675" spans="1:4" x14ac:dyDescent="0.25">
      <c r="A2675" s="17" t="s">
        <v>8076</v>
      </c>
      <c r="B2675" s="17">
        <v>10725228</v>
      </c>
      <c r="C2675" s="17">
        <v>0</v>
      </c>
      <c r="D2675">
        <f>B2675-C2675</f>
        <v>10725228</v>
      </c>
    </row>
    <row r="2676" spans="1:4" x14ac:dyDescent="0.25">
      <c r="A2676" s="17" t="s">
        <v>5874</v>
      </c>
      <c r="B2676" s="17">
        <v>10719367</v>
      </c>
      <c r="C2676" s="17">
        <v>0</v>
      </c>
      <c r="D2676">
        <f>B2676-C2676</f>
        <v>10719367</v>
      </c>
    </row>
    <row r="2677" spans="1:4" x14ac:dyDescent="0.25">
      <c r="A2677" s="17" t="s">
        <v>3374</v>
      </c>
      <c r="B2677" s="17">
        <v>10706786</v>
      </c>
      <c r="C2677" s="17">
        <v>0</v>
      </c>
      <c r="D2677">
        <f>B2677-C2677</f>
        <v>10706786</v>
      </c>
    </row>
    <row r="2678" spans="1:4" x14ac:dyDescent="0.25">
      <c r="A2678" s="17" t="s">
        <v>6177</v>
      </c>
      <c r="B2678" s="17">
        <v>10696210</v>
      </c>
      <c r="C2678" s="17">
        <v>0</v>
      </c>
      <c r="D2678">
        <f>B2678-C2678</f>
        <v>10696210</v>
      </c>
    </row>
    <row r="2679" spans="1:4" x14ac:dyDescent="0.25">
      <c r="A2679" s="17" t="s">
        <v>6074</v>
      </c>
      <c r="B2679" s="17">
        <v>10660147</v>
      </c>
      <c r="C2679" s="17">
        <v>0</v>
      </c>
      <c r="D2679">
        <f>B2679-C2679</f>
        <v>10660147</v>
      </c>
    </row>
    <row r="2680" spans="1:4" x14ac:dyDescent="0.25">
      <c r="A2680" s="17" t="s">
        <v>4700</v>
      </c>
      <c r="B2680" s="17">
        <v>10654581</v>
      </c>
      <c r="C2680" s="17">
        <v>0</v>
      </c>
      <c r="D2680">
        <f>B2680-C2680</f>
        <v>10654581</v>
      </c>
    </row>
    <row r="2681" spans="1:4" x14ac:dyDescent="0.25">
      <c r="A2681" s="17" t="s">
        <v>4700</v>
      </c>
      <c r="B2681" s="17">
        <v>10654581</v>
      </c>
      <c r="C2681" s="17">
        <v>0</v>
      </c>
      <c r="D2681">
        <f>B2681-C2681</f>
        <v>10654581</v>
      </c>
    </row>
    <row r="2682" spans="1:4" x14ac:dyDescent="0.25">
      <c r="A2682" s="17" t="s">
        <v>4160</v>
      </c>
      <c r="B2682" s="17">
        <v>10640645</v>
      </c>
      <c r="C2682" s="17">
        <v>0</v>
      </c>
      <c r="D2682">
        <f>B2682-C2682</f>
        <v>10640645</v>
      </c>
    </row>
    <row r="2683" spans="1:4" x14ac:dyDescent="0.25">
      <c r="A2683" s="17" t="s">
        <v>10228</v>
      </c>
      <c r="B2683" s="17">
        <v>10572742</v>
      </c>
      <c r="C2683" s="17">
        <v>0</v>
      </c>
      <c r="D2683">
        <f>B2683-C2683</f>
        <v>10572742</v>
      </c>
    </row>
    <row r="2684" spans="1:4" x14ac:dyDescent="0.25">
      <c r="A2684" s="17" t="s">
        <v>6600</v>
      </c>
      <c r="B2684" s="17">
        <v>10569071</v>
      </c>
      <c r="C2684" s="17">
        <v>0</v>
      </c>
      <c r="D2684">
        <f>B2684-C2684</f>
        <v>10569071</v>
      </c>
    </row>
    <row r="2685" spans="1:4" x14ac:dyDescent="0.25">
      <c r="A2685" s="17" t="s">
        <v>6869</v>
      </c>
      <c r="B2685" s="17">
        <v>10562387</v>
      </c>
      <c r="C2685" s="17">
        <v>0</v>
      </c>
      <c r="D2685">
        <f>B2685-C2685</f>
        <v>10562387</v>
      </c>
    </row>
    <row r="2686" spans="1:4" x14ac:dyDescent="0.25">
      <c r="A2686" s="17" t="s">
        <v>8698</v>
      </c>
      <c r="B2686" s="17">
        <v>10561238</v>
      </c>
      <c r="C2686" s="17">
        <v>0</v>
      </c>
      <c r="D2686">
        <f>B2686-C2686</f>
        <v>10561238</v>
      </c>
    </row>
    <row r="2687" spans="1:4" x14ac:dyDescent="0.25">
      <c r="A2687" s="17" t="s">
        <v>3343</v>
      </c>
      <c r="B2687" s="17">
        <v>10556196</v>
      </c>
      <c r="C2687" s="17">
        <v>0</v>
      </c>
      <c r="D2687">
        <f>B2687-C2687</f>
        <v>10556196</v>
      </c>
    </row>
    <row r="2688" spans="1:4" x14ac:dyDescent="0.25">
      <c r="A2688" s="17" t="s">
        <v>6606</v>
      </c>
      <c r="B2688" s="17">
        <v>10555348</v>
      </c>
      <c r="C2688" s="17">
        <v>0</v>
      </c>
      <c r="D2688">
        <f>B2688-C2688</f>
        <v>10555348</v>
      </c>
    </row>
    <row r="2689" spans="1:4" x14ac:dyDescent="0.25">
      <c r="A2689" s="17" t="s">
        <v>6602</v>
      </c>
      <c r="B2689" s="17">
        <v>10544143</v>
      </c>
      <c r="C2689" s="17">
        <v>0</v>
      </c>
      <c r="D2689">
        <f>B2689-C2689</f>
        <v>10544143</v>
      </c>
    </row>
    <row r="2690" spans="1:4" x14ac:dyDescent="0.25">
      <c r="A2690" s="17" t="s">
        <v>3483</v>
      </c>
      <c r="B2690" s="17">
        <v>10539414</v>
      </c>
      <c r="C2690" s="17">
        <v>0</v>
      </c>
      <c r="D2690">
        <f>B2690-C2690</f>
        <v>10539414</v>
      </c>
    </row>
    <row r="2691" spans="1:4" x14ac:dyDescent="0.25">
      <c r="A2691" s="17" t="s">
        <v>10651</v>
      </c>
      <c r="B2691" s="17">
        <v>10515579</v>
      </c>
      <c r="C2691" s="17">
        <v>0</v>
      </c>
      <c r="D2691">
        <f>B2691-C2691</f>
        <v>10515579</v>
      </c>
    </row>
    <row r="2692" spans="1:4" x14ac:dyDescent="0.25">
      <c r="A2692" s="17" t="s">
        <v>4627</v>
      </c>
      <c r="B2692" s="17">
        <v>10499968</v>
      </c>
      <c r="C2692" s="17">
        <v>0</v>
      </c>
      <c r="D2692">
        <f>B2692-C2692</f>
        <v>10499968</v>
      </c>
    </row>
    <row r="2693" spans="1:4" x14ac:dyDescent="0.25">
      <c r="A2693" s="17" t="s">
        <v>4627</v>
      </c>
      <c r="B2693" s="17">
        <v>10499968</v>
      </c>
      <c r="C2693" s="17">
        <v>0</v>
      </c>
      <c r="D2693">
        <f>B2693-C2693</f>
        <v>10499968</v>
      </c>
    </row>
    <row r="2694" spans="1:4" x14ac:dyDescent="0.25">
      <c r="A2694" s="17" t="s">
        <v>6987</v>
      </c>
      <c r="B2694" s="17">
        <v>10494494</v>
      </c>
      <c r="C2694" s="17">
        <v>0</v>
      </c>
      <c r="D2694">
        <f>B2694-C2694</f>
        <v>10494494</v>
      </c>
    </row>
    <row r="2695" spans="1:4" x14ac:dyDescent="0.25">
      <c r="A2695" s="17" t="s">
        <v>7609</v>
      </c>
      <c r="B2695" s="17">
        <v>10494147</v>
      </c>
      <c r="C2695" s="17">
        <v>0</v>
      </c>
      <c r="D2695">
        <f>B2695-C2695</f>
        <v>10494147</v>
      </c>
    </row>
    <row r="2696" spans="1:4" x14ac:dyDescent="0.25">
      <c r="A2696" s="17" t="s">
        <v>9425</v>
      </c>
      <c r="B2696" s="17">
        <v>10460089</v>
      </c>
      <c r="C2696" s="17">
        <v>0</v>
      </c>
      <c r="D2696">
        <f>B2696-C2696</f>
        <v>10460089</v>
      </c>
    </row>
    <row r="2697" spans="1:4" x14ac:dyDescent="0.25">
      <c r="A2697" s="17" t="s">
        <v>7607</v>
      </c>
      <c r="B2697" s="17">
        <v>10443316</v>
      </c>
      <c r="C2697" s="17">
        <v>0</v>
      </c>
      <c r="D2697">
        <f>B2697-C2697</f>
        <v>10443316</v>
      </c>
    </row>
    <row r="2698" spans="1:4" x14ac:dyDescent="0.25">
      <c r="A2698" s="17" t="s">
        <v>4136</v>
      </c>
      <c r="B2698" s="17">
        <v>10431220</v>
      </c>
      <c r="C2698" s="17">
        <v>0</v>
      </c>
      <c r="D2698">
        <f>B2698-C2698</f>
        <v>10431220</v>
      </c>
    </row>
    <row r="2699" spans="1:4" x14ac:dyDescent="0.25">
      <c r="A2699" s="17" t="s">
        <v>10509</v>
      </c>
      <c r="B2699" s="17">
        <v>10429707</v>
      </c>
      <c r="C2699" s="17">
        <v>0</v>
      </c>
      <c r="D2699">
        <f>B2699-C2699</f>
        <v>10429707</v>
      </c>
    </row>
    <row r="2700" spans="1:4" x14ac:dyDescent="0.25">
      <c r="A2700" s="17" t="s">
        <v>7612</v>
      </c>
      <c r="B2700" s="17">
        <v>10411980</v>
      </c>
      <c r="C2700" s="17">
        <v>0</v>
      </c>
      <c r="D2700">
        <f>B2700-C2700</f>
        <v>10411980</v>
      </c>
    </row>
    <row r="2701" spans="1:4" x14ac:dyDescent="0.25">
      <c r="A2701" s="17" t="s">
        <v>3349</v>
      </c>
      <c r="B2701" s="17">
        <v>10400000</v>
      </c>
      <c r="C2701" s="17">
        <v>0</v>
      </c>
      <c r="D2701">
        <f>B2701-C2701</f>
        <v>10400000</v>
      </c>
    </row>
    <row r="2702" spans="1:4" x14ac:dyDescent="0.25">
      <c r="A2702" s="17" t="s">
        <v>7839</v>
      </c>
      <c r="B2702" s="17">
        <v>10397365</v>
      </c>
      <c r="C2702" s="17">
        <v>0</v>
      </c>
      <c r="D2702">
        <f>B2702-C2702</f>
        <v>10397365</v>
      </c>
    </row>
    <row r="2703" spans="1:4" x14ac:dyDescent="0.25">
      <c r="A2703" s="17" t="s">
        <v>7578</v>
      </c>
      <c r="B2703" s="17">
        <v>10353690</v>
      </c>
      <c r="C2703" s="17">
        <v>0</v>
      </c>
      <c r="D2703">
        <f>B2703-C2703</f>
        <v>10353690</v>
      </c>
    </row>
    <row r="2704" spans="1:4" x14ac:dyDescent="0.25">
      <c r="A2704" s="17" t="s">
        <v>686</v>
      </c>
      <c r="B2704" s="17">
        <v>110332737</v>
      </c>
      <c r="C2704" s="17">
        <v>100000000</v>
      </c>
      <c r="D2704">
        <f>B2704-C2704</f>
        <v>10332737</v>
      </c>
    </row>
    <row r="2705" spans="1:4" x14ac:dyDescent="0.25">
      <c r="A2705" s="17" t="s">
        <v>4139</v>
      </c>
      <c r="B2705" s="17">
        <v>10326062</v>
      </c>
      <c r="C2705" s="17">
        <v>0</v>
      </c>
      <c r="D2705">
        <f>B2705-C2705</f>
        <v>10326062</v>
      </c>
    </row>
    <row r="2706" spans="1:4" x14ac:dyDescent="0.25">
      <c r="A2706" s="17" t="s">
        <v>5887</v>
      </c>
      <c r="B2706" s="17">
        <v>10324441</v>
      </c>
      <c r="C2706" s="17">
        <v>0</v>
      </c>
      <c r="D2706">
        <f>B2706-C2706</f>
        <v>10324441</v>
      </c>
    </row>
    <row r="2707" spans="1:4" x14ac:dyDescent="0.25">
      <c r="A2707" s="17" t="s">
        <v>10884</v>
      </c>
      <c r="B2707" s="17">
        <v>10305534</v>
      </c>
      <c r="C2707" s="17">
        <v>0</v>
      </c>
      <c r="D2707">
        <f>B2707-C2707</f>
        <v>10305534</v>
      </c>
    </row>
    <row r="2708" spans="1:4" x14ac:dyDescent="0.25">
      <c r="A2708" s="17" t="s">
        <v>4274</v>
      </c>
      <c r="B2708" s="17">
        <v>10300000</v>
      </c>
      <c r="C2708" s="17">
        <v>0</v>
      </c>
      <c r="D2708">
        <f>B2708-C2708</f>
        <v>10300000</v>
      </c>
    </row>
    <row r="2709" spans="1:4" x14ac:dyDescent="0.25">
      <c r="A2709" s="17" t="s">
        <v>5460</v>
      </c>
      <c r="B2709" s="17">
        <v>10297897</v>
      </c>
      <c r="C2709" s="17">
        <v>0</v>
      </c>
      <c r="D2709">
        <f>B2709-C2709</f>
        <v>10297897</v>
      </c>
    </row>
    <row r="2710" spans="1:4" x14ac:dyDescent="0.25">
      <c r="A2710" s="17" t="s">
        <v>9421</v>
      </c>
      <c r="B2710" s="17">
        <v>10281585</v>
      </c>
      <c r="C2710" s="17">
        <v>0</v>
      </c>
      <c r="D2710">
        <f>B2710-C2710</f>
        <v>10281585</v>
      </c>
    </row>
    <row r="2711" spans="1:4" x14ac:dyDescent="0.25">
      <c r="A2711" s="17" t="s">
        <v>9276</v>
      </c>
      <c r="B2711" s="17">
        <v>10269307</v>
      </c>
      <c r="C2711" s="17">
        <v>0</v>
      </c>
      <c r="D2711">
        <f>B2711-C2711</f>
        <v>10269307</v>
      </c>
    </row>
    <row r="2712" spans="1:4" x14ac:dyDescent="0.25">
      <c r="A2712" s="17" t="s">
        <v>4618</v>
      </c>
      <c r="B2712" s="17">
        <v>10268846</v>
      </c>
      <c r="C2712" s="17">
        <v>0</v>
      </c>
      <c r="D2712">
        <f>B2712-C2712</f>
        <v>10268846</v>
      </c>
    </row>
    <row r="2713" spans="1:4" x14ac:dyDescent="0.25">
      <c r="A2713" s="17" t="s">
        <v>824</v>
      </c>
      <c r="B2713" s="17">
        <v>137748063</v>
      </c>
      <c r="C2713" s="17">
        <v>127500000</v>
      </c>
      <c r="D2713">
        <f>B2713-C2713</f>
        <v>10248063</v>
      </c>
    </row>
    <row r="2714" spans="1:4" x14ac:dyDescent="0.25">
      <c r="A2714" s="17" t="s">
        <v>13907</v>
      </c>
      <c r="B2714" s="17">
        <v>10246600</v>
      </c>
      <c r="C2714" s="17">
        <v>0</v>
      </c>
      <c r="D2714">
        <f>B2714-C2714</f>
        <v>10246600</v>
      </c>
    </row>
    <row r="2715" spans="1:4" x14ac:dyDescent="0.25">
      <c r="A2715" s="17" t="s">
        <v>8453</v>
      </c>
      <c r="B2715" s="17">
        <v>10214647</v>
      </c>
      <c r="C2715" s="17">
        <v>0</v>
      </c>
      <c r="D2715">
        <f>B2715-C2715</f>
        <v>10214647</v>
      </c>
    </row>
    <row r="2716" spans="1:4" x14ac:dyDescent="0.25">
      <c r="A2716" s="17" t="s">
        <v>4677</v>
      </c>
      <c r="B2716" s="17">
        <v>10214013</v>
      </c>
      <c r="C2716" s="17">
        <v>0</v>
      </c>
      <c r="D2716">
        <f>B2716-C2716</f>
        <v>10214013</v>
      </c>
    </row>
    <row r="2717" spans="1:4" x14ac:dyDescent="0.25">
      <c r="A2717" s="17" t="s">
        <v>1260</v>
      </c>
      <c r="B2717" s="17">
        <v>10200000</v>
      </c>
      <c r="C2717" s="17">
        <v>0</v>
      </c>
      <c r="D2717">
        <f>B2717-C2717</f>
        <v>10200000</v>
      </c>
    </row>
    <row r="2718" spans="1:4" x14ac:dyDescent="0.25">
      <c r="A2718" s="17" t="s">
        <v>8237</v>
      </c>
      <c r="B2718" s="17">
        <v>10198766</v>
      </c>
      <c r="C2718" s="17">
        <v>0</v>
      </c>
      <c r="D2718">
        <f>B2718-C2718</f>
        <v>10198766</v>
      </c>
    </row>
    <row r="2719" spans="1:4" x14ac:dyDescent="0.25">
      <c r="A2719" s="17" t="s">
        <v>13799</v>
      </c>
      <c r="B2719" s="17">
        <v>10174663</v>
      </c>
      <c r="C2719" s="17">
        <v>0</v>
      </c>
      <c r="D2719">
        <f>B2719-C2719</f>
        <v>10174663</v>
      </c>
    </row>
    <row r="2720" spans="1:4" x14ac:dyDescent="0.25">
      <c r="A2720" s="17" t="s">
        <v>2773</v>
      </c>
      <c r="B2720" s="17">
        <v>10166502</v>
      </c>
      <c r="C2720" s="17">
        <v>0</v>
      </c>
      <c r="D2720">
        <f>B2720-C2720</f>
        <v>10166502</v>
      </c>
    </row>
    <row r="2721" spans="1:4" x14ac:dyDescent="0.25">
      <c r="A2721" s="17" t="s">
        <v>9037</v>
      </c>
      <c r="B2721" s="17">
        <v>10161099</v>
      </c>
      <c r="C2721" s="17">
        <v>0</v>
      </c>
      <c r="D2721">
        <f>B2721-C2721</f>
        <v>10161099</v>
      </c>
    </row>
    <row r="2722" spans="1:4" x14ac:dyDescent="0.25">
      <c r="A2722" s="17" t="s">
        <v>9726</v>
      </c>
      <c r="B2722" s="17">
        <v>10149779</v>
      </c>
      <c r="C2722" s="17">
        <v>0</v>
      </c>
      <c r="D2722">
        <f>B2722-C2722</f>
        <v>10149779</v>
      </c>
    </row>
    <row r="2723" spans="1:4" x14ac:dyDescent="0.25">
      <c r="A2723" s="17" t="s">
        <v>4681</v>
      </c>
      <c r="B2723" s="17">
        <v>10139254</v>
      </c>
      <c r="C2723" s="17">
        <v>0</v>
      </c>
      <c r="D2723">
        <f>B2723-C2723</f>
        <v>10139254</v>
      </c>
    </row>
    <row r="2724" spans="1:4" x14ac:dyDescent="0.25">
      <c r="A2724" s="17" t="s">
        <v>4637</v>
      </c>
      <c r="B2724" s="17">
        <v>10137502</v>
      </c>
      <c r="C2724" s="17">
        <v>0</v>
      </c>
      <c r="D2724">
        <f>B2724-C2724</f>
        <v>10137502</v>
      </c>
    </row>
    <row r="2725" spans="1:4" x14ac:dyDescent="0.25">
      <c r="A2725" s="17" t="s">
        <v>3356</v>
      </c>
      <c r="B2725" s="17">
        <v>10137232</v>
      </c>
      <c r="C2725" s="17">
        <v>0</v>
      </c>
      <c r="D2725">
        <f>B2725-C2725</f>
        <v>10137232</v>
      </c>
    </row>
    <row r="2726" spans="1:4" x14ac:dyDescent="0.25">
      <c r="A2726" s="17" t="s">
        <v>5159</v>
      </c>
      <c r="B2726" s="17">
        <v>10134754</v>
      </c>
      <c r="C2726" s="17">
        <v>0</v>
      </c>
      <c r="D2726">
        <f>B2726-C2726</f>
        <v>10134754</v>
      </c>
    </row>
    <row r="2727" spans="1:4" x14ac:dyDescent="0.25">
      <c r="A2727" s="17" t="s">
        <v>5878</v>
      </c>
      <c r="B2727" s="17">
        <v>10114315</v>
      </c>
      <c r="C2727" s="17">
        <v>0</v>
      </c>
      <c r="D2727">
        <f>B2727-C2727</f>
        <v>10114315</v>
      </c>
    </row>
    <row r="2728" spans="1:4" x14ac:dyDescent="0.25">
      <c r="A2728" s="17" t="s">
        <v>9289</v>
      </c>
      <c r="B2728" s="17">
        <v>10106233</v>
      </c>
      <c r="C2728" s="17">
        <v>0</v>
      </c>
      <c r="D2728">
        <f>B2728-C2728</f>
        <v>10106233</v>
      </c>
    </row>
    <row r="2729" spans="1:4" x14ac:dyDescent="0.25">
      <c r="A2729" s="17" t="s">
        <v>9386</v>
      </c>
      <c r="B2729" s="17">
        <v>10105505</v>
      </c>
      <c r="C2729" s="17">
        <v>0</v>
      </c>
      <c r="D2729">
        <f>B2729-C2729</f>
        <v>10105505</v>
      </c>
    </row>
    <row r="2730" spans="1:4" x14ac:dyDescent="0.25">
      <c r="A2730" s="17" t="s">
        <v>10654</v>
      </c>
      <c r="B2730" s="17">
        <v>10097096</v>
      </c>
      <c r="C2730" s="17">
        <v>0</v>
      </c>
      <c r="D2730">
        <f>B2730-C2730</f>
        <v>10097096</v>
      </c>
    </row>
    <row r="2731" spans="1:4" x14ac:dyDescent="0.25">
      <c r="A2731" s="17" t="s">
        <v>4624</v>
      </c>
      <c r="B2731" s="17">
        <v>10076136</v>
      </c>
      <c r="C2731" s="17">
        <v>0</v>
      </c>
      <c r="D2731">
        <f>B2731-C2731</f>
        <v>10076136</v>
      </c>
    </row>
    <row r="2732" spans="1:4" x14ac:dyDescent="0.25">
      <c r="A2732" s="17" t="s">
        <v>5885</v>
      </c>
      <c r="B2732" s="17">
        <v>10070000</v>
      </c>
      <c r="C2732" s="17">
        <v>0</v>
      </c>
      <c r="D2732">
        <f>B2732-C2732</f>
        <v>10070000</v>
      </c>
    </row>
    <row r="2733" spans="1:4" x14ac:dyDescent="0.25">
      <c r="A2733" s="17" t="s">
        <v>6820</v>
      </c>
      <c r="B2733" s="17">
        <v>10049886</v>
      </c>
      <c r="C2733" s="17">
        <v>0</v>
      </c>
      <c r="D2733">
        <f>B2733-C2733</f>
        <v>10049886</v>
      </c>
    </row>
    <row r="2734" spans="1:4" x14ac:dyDescent="0.25">
      <c r="A2734" s="17" t="s">
        <v>12450</v>
      </c>
      <c r="B2734" s="17">
        <v>10042266</v>
      </c>
      <c r="C2734" s="17">
        <v>0</v>
      </c>
      <c r="D2734">
        <f>B2734-C2734</f>
        <v>10042266</v>
      </c>
    </row>
    <row r="2735" spans="1:4" x14ac:dyDescent="0.25">
      <c r="A2735" s="17" t="s">
        <v>12454</v>
      </c>
      <c r="B2735" s="17">
        <v>10037390</v>
      </c>
      <c r="C2735" s="17">
        <v>0</v>
      </c>
      <c r="D2735">
        <f>B2735-C2735</f>
        <v>10037390</v>
      </c>
    </row>
    <row r="2736" spans="1:4" x14ac:dyDescent="0.25">
      <c r="A2736" s="17" t="s">
        <v>11097</v>
      </c>
      <c r="B2736" s="17">
        <v>10017041</v>
      </c>
      <c r="C2736" s="17">
        <v>0</v>
      </c>
      <c r="D2736">
        <f>B2736-C2736</f>
        <v>10017041</v>
      </c>
    </row>
    <row r="2737" spans="1:4" x14ac:dyDescent="0.25">
      <c r="A2737" s="17" t="s">
        <v>2402</v>
      </c>
      <c r="B2737" s="17">
        <v>10014234</v>
      </c>
      <c r="C2737" s="17">
        <v>0</v>
      </c>
      <c r="D2737">
        <f>B2737-C2737</f>
        <v>10014234</v>
      </c>
    </row>
    <row r="2738" spans="1:4" x14ac:dyDescent="0.25">
      <c r="A2738" s="17" t="s">
        <v>7997</v>
      </c>
      <c r="B2738" s="17">
        <v>9975684</v>
      </c>
      <c r="C2738" s="17">
        <v>0</v>
      </c>
      <c r="D2738">
        <f>B2738-C2738</f>
        <v>9975684</v>
      </c>
    </row>
    <row r="2739" spans="1:4" x14ac:dyDescent="0.25">
      <c r="A2739" s="17" t="s">
        <v>7610</v>
      </c>
      <c r="B2739" s="17">
        <v>9929000</v>
      </c>
      <c r="C2739" s="17">
        <v>0</v>
      </c>
      <c r="D2739">
        <f>B2739-C2739</f>
        <v>9929000</v>
      </c>
    </row>
    <row r="2740" spans="1:4" x14ac:dyDescent="0.25">
      <c r="A2740" s="17" t="s">
        <v>10655</v>
      </c>
      <c r="B2740" s="17">
        <v>9821335</v>
      </c>
      <c r="C2740" s="17">
        <v>0</v>
      </c>
      <c r="D2740">
        <f>B2740-C2740</f>
        <v>9821335</v>
      </c>
    </row>
    <row r="2741" spans="1:4" x14ac:dyDescent="0.25">
      <c r="A2741" s="17" t="s">
        <v>8701</v>
      </c>
      <c r="B2741" s="17">
        <v>9801782</v>
      </c>
      <c r="C2741" s="17">
        <v>0</v>
      </c>
      <c r="D2741">
        <f>B2741-C2741</f>
        <v>9801782</v>
      </c>
    </row>
    <row r="2742" spans="1:4" x14ac:dyDescent="0.25">
      <c r="A2742" s="17" t="s">
        <v>3357</v>
      </c>
      <c r="B2742" s="17">
        <v>9795017</v>
      </c>
      <c r="C2742" s="17">
        <v>0</v>
      </c>
      <c r="D2742">
        <f>B2742-C2742</f>
        <v>9795017</v>
      </c>
    </row>
    <row r="2743" spans="1:4" x14ac:dyDescent="0.25">
      <c r="A2743" s="17" t="s">
        <v>6609</v>
      </c>
      <c r="B2743" s="17">
        <v>9714482</v>
      </c>
      <c r="C2743" s="17">
        <v>0</v>
      </c>
      <c r="D2743">
        <f>B2743-C2743</f>
        <v>9714482</v>
      </c>
    </row>
    <row r="2744" spans="1:4" x14ac:dyDescent="0.25">
      <c r="A2744" s="17" t="s">
        <v>12456</v>
      </c>
      <c r="B2744" s="17">
        <v>9701559</v>
      </c>
      <c r="C2744" s="17">
        <v>0</v>
      </c>
      <c r="D2744">
        <f>B2744-C2744</f>
        <v>9701559</v>
      </c>
    </row>
    <row r="2745" spans="1:4" x14ac:dyDescent="0.25">
      <c r="A2745" s="17" t="s">
        <v>6186</v>
      </c>
      <c r="B2745" s="17">
        <v>9694105</v>
      </c>
      <c r="C2745" s="17">
        <v>0</v>
      </c>
      <c r="D2745">
        <f>B2745-C2745</f>
        <v>9694105</v>
      </c>
    </row>
    <row r="2746" spans="1:4" x14ac:dyDescent="0.25">
      <c r="A2746" s="17" t="s">
        <v>5414</v>
      </c>
      <c r="B2746" s="17">
        <v>9664316</v>
      </c>
      <c r="C2746" s="17">
        <v>0</v>
      </c>
      <c r="D2746">
        <f>B2746-C2746</f>
        <v>9664316</v>
      </c>
    </row>
    <row r="2747" spans="1:4" x14ac:dyDescent="0.25">
      <c r="A2747" s="17" t="s">
        <v>10234</v>
      </c>
      <c r="B2747" s="17">
        <v>9658370</v>
      </c>
      <c r="C2747" s="17">
        <v>0</v>
      </c>
      <c r="D2747">
        <f>B2747-C2747</f>
        <v>9658370</v>
      </c>
    </row>
    <row r="2748" spans="1:4" x14ac:dyDescent="0.25">
      <c r="A2748" s="17" t="s">
        <v>4129</v>
      </c>
      <c r="B2748" s="17">
        <v>9652000</v>
      </c>
      <c r="C2748" s="17">
        <v>0</v>
      </c>
      <c r="D2748">
        <f>B2748-C2748</f>
        <v>9652000</v>
      </c>
    </row>
    <row r="2749" spans="1:4" x14ac:dyDescent="0.25">
      <c r="A2749" s="17" t="s">
        <v>6012</v>
      </c>
      <c r="B2749" s="17">
        <v>9639242</v>
      </c>
      <c r="C2749" s="17">
        <v>0</v>
      </c>
      <c r="D2749">
        <f>B2749-C2749</f>
        <v>9639242</v>
      </c>
    </row>
    <row r="2750" spans="1:4" x14ac:dyDescent="0.25">
      <c r="A2750" s="17" t="s">
        <v>10239</v>
      </c>
      <c r="B2750" s="17">
        <v>9628751</v>
      </c>
      <c r="C2750" s="17">
        <v>0</v>
      </c>
      <c r="D2750">
        <f>B2750-C2750</f>
        <v>9628751</v>
      </c>
    </row>
    <row r="2751" spans="1:4" x14ac:dyDescent="0.25">
      <c r="A2751" s="17" t="s">
        <v>12747</v>
      </c>
      <c r="B2751" s="17">
        <v>9600000</v>
      </c>
      <c r="C2751" s="17">
        <v>0</v>
      </c>
      <c r="D2751">
        <f>B2751-C2751</f>
        <v>9600000</v>
      </c>
    </row>
    <row r="2752" spans="1:4" x14ac:dyDescent="0.25">
      <c r="A2752" s="17" t="s">
        <v>4305</v>
      </c>
      <c r="B2752" s="17">
        <v>9589875</v>
      </c>
      <c r="C2752" s="17">
        <v>0</v>
      </c>
      <c r="D2752">
        <f>B2752-C2752</f>
        <v>9589875</v>
      </c>
    </row>
    <row r="2753" spans="1:4" x14ac:dyDescent="0.25">
      <c r="A2753" s="17" t="s">
        <v>3350</v>
      </c>
      <c r="B2753" s="17">
        <v>9528092</v>
      </c>
      <c r="C2753" s="17">
        <v>0</v>
      </c>
      <c r="D2753">
        <f>B2753-C2753</f>
        <v>9528092</v>
      </c>
    </row>
    <row r="2754" spans="1:4" x14ac:dyDescent="0.25">
      <c r="A2754" s="17" t="s">
        <v>6611</v>
      </c>
      <c r="B2754" s="17">
        <v>9525276</v>
      </c>
      <c r="C2754" s="17">
        <v>0</v>
      </c>
      <c r="D2754">
        <f>B2754-C2754</f>
        <v>9525276</v>
      </c>
    </row>
    <row r="2755" spans="1:4" x14ac:dyDescent="0.25">
      <c r="A2755" s="17" t="s">
        <v>3018</v>
      </c>
      <c r="B2755" s="17">
        <v>9483821</v>
      </c>
      <c r="C2755" s="17">
        <v>0</v>
      </c>
      <c r="D2755">
        <f>B2755-C2755</f>
        <v>9483821</v>
      </c>
    </row>
    <row r="2756" spans="1:4" x14ac:dyDescent="0.25">
      <c r="A2756" s="17" t="s">
        <v>8727</v>
      </c>
      <c r="B2756" s="17">
        <v>9473382</v>
      </c>
      <c r="C2756" s="17">
        <v>0</v>
      </c>
      <c r="D2756">
        <f>B2756-C2756</f>
        <v>9473382</v>
      </c>
    </row>
    <row r="2757" spans="1:4" x14ac:dyDescent="0.25">
      <c r="A2757" s="17" t="s">
        <v>10886</v>
      </c>
      <c r="B2757" s="17">
        <v>9449219</v>
      </c>
      <c r="C2757" s="17">
        <v>0</v>
      </c>
      <c r="D2757">
        <f>B2757-C2757</f>
        <v>9449219</v>
      </c>
    </row>
    <row r="2758" spans="1:4" x14ac:dyDescent="0.25">
      <c r="A2758" s="17" t="s">
        <v>13733</v>
      </c>
      <c r="B2758" s="17">
        <v>9437933</v>
      </c>
      <c r="C2758" s="17">
        <v>0</v>
      </c>
      <c r="D2758">
        <f>B2758-C2758</f>
        <v>9437933</v>
      </c>
    </row>
    <row r="2759" spans="1:4" x14ac:dyDescent="0.25">
      <c r="A2759" s="17" t="s">
        <v>6253</v>
      </c>
      <c r="B2759" s="17">
        <v>9430988</v>
      </c>
      <c r="C2759" s="17">
        <v>0</v>
      </c>
      <c r="D2759">
        <f>B2759-C2759</f>
        <v>9430988</v>
      </c>
    </row>
    <row r="2760" spans="1:4" x14ac:dyDescent="0.25">
      <c r="A2760" s="17" t="s">
        <v>36</v>
      </c>
      <c r="B2760" s="17">
        <v>309404152</v>
      </c>
      <c r="C2760" s="17">
        <v>300000000</v>
      </c>
      <c r="D2760">
        <f>B2760-C2760</f>
        <v>9404152</v>
      </c>
    </row>
    <row r="2761" spans="1:4" x14ac:dyDescent="0.25">
      <c r="A2761" s="17" t="s">
        <v>7842</v>
      </c>
      <c r="B2761" s="17">
        <v>9402410</v>
      </c>
      <c r="C2761" s="17">
        <v>0</v>
      </c>
      <c r="D2761">
        <f>B2761-C2761</f>
        <v>9402410</v>
      </c>
    </row>
    <row r="2762" spans="1:4" x14ac:dyDescent="0.25">
      <c r="A2762" s="17" t="s">
        <v>7616</v>
      </c>
      <c r="B2762" s="17">
        <v>9396487</v>
      </c>
      <c r="C2762" s="17">
        <v>0</v>
      </c>
      <c r="D2762">
        <f>B2762-C2762</f>
        <v>9396487</v>
      </c>
    </row>
    <row r="2763" spans="1:4" x14ac:dyDescent="0.25">
      <c r="A2763" s="17" t="s">
        <v>5145</v>
      </c>
      <c r="B2763" s="17">
        <v>9353573</v>
      </c>
      <c r="C2763" s="17">
        <v>0</v>
      </c>
      <c r="D2763">
        <f>B2763-C2763</f>
        <v>9353573</v>
      </c>
    </row>
    <row r="2764" spans="1:4" x14ac:dyDescent="0.25">
      <c r="A2764" s="17" t="s">
        <v>5894</v>
      </c>
      <c r="B2764" s="17">
        <v>9286314</v>
      </c>
      <c r="C2764" s="17">
        <v>0</v>
      </c>
      <c r="D2764">
        <f>B2764-C2764</f>
        <v>9286314</v>
      </c>
    </row>
    <row r="2765" spans="1:4" x14ac:dyDescent="0.25">
      <c r="A2765" s="17" t="s">
        <v>9833</v>
      </c>
      <c r="B2765" s="17">
        <v>9203192</v>
      </c>
      <c r="C2765" s="17">
        <v>0</v>
      </c>
      <c r="D2765">
        <f>B2765-C2765</f>
        <v>9203192</v>
      </c>
    </row>
    <row r="2766" spans="1:4" x14ac:dyDescent="0.25">
      <c r="A2766" s="17" t="s">
        <v>9543</v>
      </c>
      <c r="B2766" s="17">
        <v>9190525</v>
      </c>
      <c r="C2766" s="17">
        <v>0</v>
      </c>
      <c r="D2766">
        <f>B2766-C2766</f>
        <v>9190525</v>
      </c>
    </row>
    <row r="2767" spans="1:4" x14ac:dyDescent="0.25">
      <c r="A2767" s="17" t="s">
        <v>12297</v>
      </c>
      <c r="B2767" s="17">
        <v>9180275</v>
      </c>
      <c r="C2767" s="17">
        <v>0</v>
      </c>
      <c r="D2767">
        <f>B2767-C2767</f>
        <v>9180275</v>
      </c>
    </row>
    <row r="2768" spans="1:4" x14ac:dyDescent="0.25">
      <c r="A2768" s="17" t="s">
        <v>9546</v>
      </c>
      <c r="B2768" s="17">
        <v>9176553</v>
      </c>
      <c r="C2768" s="17">
        <v>0</v>
      </c>
      <c r="D2768">
        <f>B2768-C2768</f>
        <v>9176553</v>
      </c>
    </row>
    <row r="2769" spans="1:4" x14ac:dyDescent="0.25">
      <c r="A2769" s="17" t="s">
        <v>7621</v>
      </c>
      <c r="B2769" s="17">
        <v>9172810</v>
      </c>
      <c r="C2769" s="17">
        <v>0</v>
      </c>
      <c r="D2769">
        <f>B2769-C2769</f>
        <v>9172810</v>
      </c>
    </row>
    <row r="2770" spans="1:4" x14ac:dyDescent="0.25">
      <c r="A2770" s="17" t="s">
        <v>8459</v>
      </c>
      <c r="B2770" s="17">
        <v>9170214</v>
      </c>
      <c r="C2770" s="17">
        <v>0</v>
      </c>
      <c r="D2770">
        <f>B2770-C2770</f>
        <v>9170214</v>
      </c>
    </row>
    <row r="2771" spans="1:4" x14ac:dyDescent="0.25">
      <c r="A2771" s="17" t="s">
        <v>9552</v>
      </c>
      <c r="B2771" s="17">
        <v>9166863</v>
      </c>
      <c r="C2771" s="17">
        <v>0</v>
      </c>
      <c r="D2771">
        <f>B2771-C2771</f>
        <v>9166863</v>
      </c>
    </row>
    <row r="2772" spans="1:4" x14ac:dyDescent="0.25">
      <c r="A2772" s="17" t="s">
        <v>7640</v>
      </c>
      <c r="B2772" s="17">
        <v>9123834</v>
      </c>
      <c r="C2772" s="17">
        <v>0</v>
      </c>
      <c r="D2772">
        <f>B2772-C2772</f>
        <v>9123834</v>
      </c>
    </row>
    <row r="2773" spans="1:4" x14ac:dyDescent="0.25">
      <c r="A2773" s="17" t="s">
        <v>6618</v>
      </c>
      <c r="B2773" s="17">
        <v>9109322</v>
      </c>
      <c r="C2773" s="17">
        <v>0</v>
      </c>
      <c r="D2773">
        <f>B2773-C2773</f>
        <v>9109322</v>
      </c>
    </row>
    <row r="2774" spans="1:4" x14ac:dyDescent="0.25">
      <c r="A2774" s="17" t="s">
        <v>9547</v>
      </c>
      <c r="B2774" s="17">
        <v>9094451</v>
      </c>
      <c r="C2774" s="17">
        <v>0</v>
      </c>
      <c r="D2774">
        <f>B2774-C2774</f>
        <v>9094451</v>
      </c>
    </row>
    <row r="2775" spans="1:4" x14ac:dyDescent="0.25">
      <c r="A2775" s="17" t="s">
        <v>7618</v>
      </c>
      <c r="B2775" s="17">
        <v>9059588</v>
      </c>
      <c r="C2775" s="17">
        <v>0</v>
      </c>
      <c r="D2775">
        <f>B2775-C2775</f>
        <v>9059588</v>
      </c>
    </row>
    <row r="2776" spans="1:4" x14ac:dyDescent="0.25">
      <c r="A2776" s="17" t="s">
        <v>11327</v>
      </c>
      <c r="B2776" s="17">
        <v>9054736</v>
      </c>
      <c r="C2776" s="17">
        <v>0</v>
      </c>
      <c r="D2776">
        <f>B2776-C2776</f>
        <v>9054736</v>
      </c>
    </row>
    <row r="2777" spans="1:4" x14ac:dyDescent="0.25">
      <c r="A2777" s="17" t="s">
        <v>8093</v>
      </c>
      <c r="B2777" s="17">
        <v>9030581</v>
      </c>
      <c r="C2777" s="17">
        <v>0</v>
      </c>
      <c r="D2777">
        <f>B2777-C2777</f>
        <v>9030581</v>
      </c>
    </row>
    <row r="2778" spans="1:4" x14ac:dyDescent="0.25">
      <c r="A2778" s="17" t="s">
        <v>11102</v>
      </c>
      <c r="B2778" s="17">
        <v>9016377</v>
      </c>
      <c r="C2778" s="17">
        <v>0</v>
      </c>
      <c r="D2778">
        <f>B2778-C2778</f>
        <v>9016377</v>
      </c>
    </row>
    <row r="2779" spans="1:4" x14ac:dyDescent="0.25">
      <c r="A2779" s="17" t="s">
        <v>12458</v>
      </c>
      <c r="B2779" s="17">
        <v>9013113</v>
      </c>
      <c r="C2779" s="17">
        <v>0</v>
      </c>
      <c r="D2779">
        <f>B2779-C2779</f>
        <v>9013113</v>
      </c>
    </row>
    <row r="2780" spans="1:4" x14ac:dyDescent="0.25">
      <c r="A2780" s="17" t="s">
        <v>11608</v>
      </c>
      <c r="B2780" s="17">
        <v>9003011</v>
      </c>
      <c r="C2780" s="17">
        <v>0</v>
      </c>
      <c r="D2780">
        <f>B2780-C2780</f>
        <v>9003011</v>
      </c>
    </row>
    <row r="2781" spans="1:4" x14ac:dyDescent="0.25">
      <c r="A2781" s="17" t="s">
        <v>12465</v>
      </c>
      <c r="B2781" s="17">
        <v>9000000</v>
      </c>
      <c r="C2781" s="17">
        <v>0</v>
      </c>
      <c r="D2781">
        <f>B2781-C2781</f>
        <v>9000000</v>
      </c>
    </row>
    <row r="2782" spans="1:4" x14ac:dyDescent="0.25">
      <c r="A2782" s="17" t="s">
        <v>6640</v>
      </c>
      <c r="B2782" s="17">
        <v>8888355</v>
      </c>
      <c r="C2782" s="17">
        <v>0</v>
      </c>
      <c r="D2782">
        <f>B2782-C2782</f>
        <v>8888355</v>
      </c>
    </row>
    <row r="2783" spans="1:4" x14ac:dyDescent="0.25">
      <c r="A2783" s="17" t="s">
        <v>5364</v>
      </c>
      <c r="B2783" s="17">
        <v>8888143</v>
      </c>
      <c r="C2783" s="17">
        <v>0</v>
      </c>
      <c r="D2783">
        <f>B2783-C2783</f>
        <v>8888143</v>
      </c>
    </row>
    <row r="2784" spans="1:4" x14ac:dyDescent="0.25">
      <c r="A2784" s="17" t="s">
        <v>9287</v>
      </c>
      <c r="B2784" s="17">
        <v>8880705</v>
      </c>
      <c r="C2784" s="17">
        <v>0</v>
      </c>
      <c r="D2784">
        <f>B2784-C2784</f>
        <v>8880705</v>
      </c>
    </row>
    <row r="2785" spans="1:4" x14ac:dyDescent="0.25">
      <c r="A2785" s="17" t="s">
        <v>6613</v>
      </c>
      <c r="B2785" s="17">
        <v>8855646</v>
      </c>
      <c r="C2785" s="17">
        <v>0</v>
      </c>
      <c r="D2785">
        <f>B2785-C2785</f>
        <v>8855646</v>
      </c>
    </row>
    <row r="2786" spans="1:4" x14ac:dyDescent="0.25">
      <c r="A2786" s="17" t="s">
        <v>8707</v>
      </c>
      <c r="B2786" s="17">
        <v>8828771</v>
      </c>
      <c r="C2786" s="17">
        <v>0</v>
      </c>
      <c r="D2786">
        <f>B2786-C2786</f>
        <v>8828771</v>
      </c>
    </row>
    <row r="2787" spans="1:4" x14ac:dyDescent="0.25">
      <c r="A2787" s="17" t="s">
        <v>10242</v>
      </c>
      <c r="B2787" s="17">
        <v>8786715</v>
      </c>
      <c r="C2787" s="17">
        <v>0</v>
      </c>
      <c r="D2787">
        <f>B2787-C2787</f>
        <v>8786715</v>
      </c>
    </row>
    <row r="2788" spans="1:4" x14ac:dyDescent="0.25">
      <c r="A2788" s="17" t="s">
        <v>3376</v>
      </c>
      <c r="B2788" s="17">
        <v>8742261</v>
      </c>
      <c r="C2788" s="17">
        <v>0</v>
      </c>
      <c r="D2788">
        <f>B2788-C2788</f>
        <v>8742261</v>
      </c>
    </row>
    <row r="2789" spans="1:4" x14ac:dyDescent="0.25">
      <c r="A2789" s="17" t="s">
        <v>7624</v>
      </c>
      <c r="B2789" s="17">
        <v>8735529</v>
      </c>
      <c r="C2789" s="17">
        <v>0</v>
      </c>
      <c r="D2789">
        <f>B2789-C2789</f>
        <v>8735529</v>
      </c>
    </row>
    <row r="2790" spans="1:4" x14ac:dyDescent="0.25">
      <c r="A2790" s="17" t="s">
        <v>5464</v>
      </c>
      <c r="B2790" s="17">
        <v>8712564</v>
      </c>
      <c r="C2790" s="17">
        <v>0</v>
      </c>
      <c r="D2790">
        <f>B2790-C2790</f>
        <v>8712564</v>
      </c>
    </row>
    <row r="2791" spans="1:4" x14ac:dyDescent="0.25">
      <c r="A2791" s="17" t="s">
        <v>7180</v>
      </c>
      <c r="B2791" s="17">
        <v>8662318</v>
      </c>
      <c r="C2791" s="17">
        <v>0</v>
      </c>
      <c r="D2791">
        <f>B2791-C2791</f>
        <v>8662318</v>
      </c>
    </row>
    <row r="2792" spans="1:4" x14ac:dyDescent="0.25">
      <c r="A2792" s="17" t="s">
        <v>6826</v>
      </c>
      <c r="B2792" s="17">
        <v>8600000</v>
      </c>
      <c r="C2792" s="17">
        <v>0</v>
      </c>
      <c r="D2792">
        <f>B2792-C2792</f>
        <v>8600000</v>
      </c>
    </row>
    <row r="2793" spans="1:4" x14ac:dyDescent="0.25">
      <c r="A2793" s="17" t="s">
        <v>9839</v>
      </c>
      <c r="B2793" s="17">
        <v>8596914</v>
      </c>
      <c r="C2793" s="17">
        <v>0</v>
      </c>
      <c r="D2793">
        <f>B2793-C2793</f>
        <v>8596914</v>
      </c>
    </row>
    <row r="2794" spans="1:4" x14ac:dyDescent="0.25">
      <c r="A2794" s="17" t="s">
        <v>7627</v>
      </c>
      <c r="B2794" s="17">
        <v>8586376</v>
      </c>
      <c r="C2794" s="17">
        <v>0</v>
      </c>
      <c r="D2794">
        <f>B2794-C2794</f>
        <v>8586376</v>
      </c>
    </row>
    <row r="2795" spans="1:4" x14ac:dyDescent="0.25">
      <c r="A2795" s="17" t="s">
        <v>6235</v>
      </c>
      <c r="B2795" s="17">
        <v>8579684</v>
      </c>
      <c r="C2795" s="17">
        <v>0</v>
      </c>
      <c r="D2795">
        <f>B2795-C2795</f>
        <v>8579684</v>
      </c>
    </row>
    <row r="2796" spans="1:4" x14ac:dyDescent="0.25">
      <c r="A2796" s="17" t="s">
        <v>6235</v>
      </c>
      <c r="B2796" s="17">
        <v>8579684</v>
      </c>
      <c r="C2796" s="17">
        <v>0</v>
      </c>
      <c r="D2796">
        <f>B2796-C2796</f>
        <v>8579684</v>
      </c>
    </row>
    <row r="2797" spans="1:4" x14ac:dyDescent="0.25">
      <c r="A2797" s="17" t="s">
        <v>5160</v>
      </c>
      <c r="B2797" s="17">
        <v>8535575</v>
      </c>
      <c r="C2797" s="17">
        <v>0</v>
      </c>
      <c r="D2797">
        <f>B2797-C2797</f>
        <v>8535575</v>
      </c>
    </row>
    <row r="2798" spans="1:4" x14ac:dyDescent="0.25">
      <c r="A2798" s="17" t="s">
        <v>6994</v>
      </c>
      <c r="B2798" s="17">
        <v>8508843</v>
      </c>
      <c r="C2798" s="17">
        <v>0</v>
      </c>
      <c r="D2798">
        <f>B2798-C2798</f>
        <v>8508843</v>
      </c>
    </row>
    <row r="2799" spans="1:4" x14ac:dyDescent="0.25">
      <c r="A2799" s="17" t="s">
        <v>6498</v>
      </c>
      <c r="B2799" s="17">
        <v>8500000</v>
      </c>
      <c r="C2799" s="17">
        <v>0</v>
      </c>
      <c r="D2799">
        <f>B2799-C2799</f>
        <v>8500000</v>
      </c>
    </row>
    <row r="2800" spans="1:4" x14ac:dyDescent="0.25">
      <c r="A2800" s="17" t="s">
        <v>8705</v>
      </c>
      <c r="B2800" s="17">
        <v>8460995</v>
      </c>
      <c r="C2800" s="17">
        <v>0</v>
      </c>
      <c r="D2800">
        <f>B2800-C2800</f>
        <v>8460995</v>
      </c>
    </row>
    <row r="2801" spans="1:4" x14ac:dyDescent="0.25">
      <c r="A2801" s="17" t="s">
        <v>2223</v>
      </c>
      <c r="B2801" s="17">
        <v>8460990</v>
      </c>
      <c r="C2801" s="17">
        <v>0</v>
      </c>
      <c r="D2801">
        <f>B2801-C2801</f>
        <v>8460990</v>
      </c>
    </row>
    <row r="2802" spans="1:4" x14ac:dyDescent="0.25">
      <c r="A2802" s="17" t="s">
        <v>5372</v>
      </c>
      <c r="B2802" s="17">
        <v>8434601</v>
      </c>
      <c r="C2802" s="17">
        <v>0</v>
      </c>
      <c r="D2802">
        <f>B2802-C2802</f>
        <v>8434601</v>
      </c>
    </row>
    <row r="2803" spans="1:4" x14ac:dyDescent="0.25">
      <c r="A2803" s="17" t="s">
        <v>6009</v>
      </c>
      <c r="B2803" s="17">
        <v>8427204</v>
      </c>
      <c r="C2803" s="17">
        <v>0</v>
      </c>
      <c r="D2803">
        <f>B2803-C2803</f>
        <v>8427204</v>
      </c>
    </row>
    <row r="2804" spans="1:4" x14ac:dyDescent="0.25">
      <c r="A2804" s="17" t="s">
        <v>4743</v>
      </c>
      <c r="B2804" s="17">
        <v>8406264</v>
      </c>
      <c r="C2804" s="17">
        <v>0</v>
      </c>
      <c r="D2804">
        <f>B2804-C2804</f>
        <v>8406264</v>
      </c>
    </row>
    <row r="2805" spans="1:4" x14ac:dyDescent="0.25">
      <c r="A2805" s="17" t="s">
        <v>6833</v>
      </c>
      <c r="B2805" s="17">
        <v>8396942</v>
      </c>
      <c r="C2805" s="17">
        <v>0</v>
      </c>
      <c r="D2805">
        <f>B2805-C2805</f>
        <v>8396942</v>
      </c>
    </row>
    <row r="2806" spans="1:4" x14ac:dyDescent="0.25">
      <c r="A2806" s="17" t="s">
        <v>796</v>
      </c>
      <c r="B2806" s="17">
        <v>138396624</v>
      </c>
      <c r="C2806" s="17">
        <v>130000000</v>
      </c>
      <c r="D2806">
        <f>B2806-C2806</f>
        <v>8396624</v>
      </c>
    </row>
    <row r="2807" spans="1:4" x14ac:dyDescent="0.25">
      <c r="A2807" s="17" t="s">
        <v>7628</v>
      </c>
      <c r="B2807" s="17">
        <v>8378141</v>
      </c>
      <c r="C2807" s="17">
        <v>0</v>
      </c>
      <c r="D2807">
        <f>B2807-C2807</f>
        <v>8378141</v>
      </c>
    </row>
    <row r="2808" spans="1:4" x14ac:dyDescent="0.25">
      <c r="A2808" s="17" t="s">
        <v>9554</v>
      </c>
      <c r="B2808" s="17">
        <v>8373585</v>
      </c>
      <c r="C2808" s="17">
        <v>0</v>
      </c>
      <c r="D2808">
        <f>B2808-C2808</f>
        <v>8373585</v>
      </c>
    </row>
    <row r="2809" spans="1:4" x14ac:dyDescent="0.25">
      <c r="A2809" s="17" t="s">
        <v>3365</v>
      </c>
      <c r="B2809" s="17">
        <v>8355815</v>
      </c>
      <c r="C2809" s="17">
        <v>0</v>
      </c>
      <c r="D2809">
        <f>B2809-C2809</f>
        <v>8355815</v>
      </c>
    </row>
    <row r="2810" spans="1:4" x14ac:dyDescent="0.25">
      <c r="A2810" s="17" t="s">
        <v>6621</v>
      </c>
      <c r="B2810" s="17">
        <v>8326035</v>
      </c>
      <c r="C2810" s="17">
        <v>0</v>
      </c>
      <c r="D2810">
        <f>B2810-C2810</f>
        <v>8326035</v>
      </c>
    </row>
    <row r="2811" spans="1:4" x14ac:dyDescent="0.25">
      <c r="A2811" s="17" t="s">
        <v>4708</v>
      </c>
      <c r="B2811" s="17">
        <v>8324748</v>
      </c>
      <c r="C2811" s="17">
        <v>0</v>
      </c>
      <c r="D2811">
        <f>B2811-C2811</f>
        <v>8324748</v>
      </c>
    </row>
    <row r="2812" spans="1:4" x14ac:dyDescent="0.25">
      <c r="A2812" s="17" t="s">
        <v>803</v>
      </c>
      <c r="B2812" s="17">
        <v>118311368</v>
      </c>
      <c r="C2812" s="17">
        <v>110000000</v>
      </c>
      <c r="D2812">
        <f>B2812-C2812</f>
        <v>8311368</v>
      </c>
    </row>
    <row r="2813" spans="1:4" x14ac:dyDescent="0.25">
      <c r="A2813" s="17" t="s">
        <v>9288</v>
      </c>
      <c r="B2813" s="17">
        <v>8279017</v>
      </c>
      <c r="C2813" s="17">
        <v>0</v>
      </c>
      <c r="D2813">
        <f>B2813-C2813</f>
        <v>8279017</v>
      </c>
    </row>
    <row r="2814" spans="1:4" x14ac:dyDescent="0.25">
      <c r="A2814" s="17" t="s">
        <v>10657</v>
      </c>
      <c r="B2814" s="17">
        <v>8243880</v>
      </c>
      <c r="C2814" s="17">
        <v>0</v>
      </c>
      <c r="D2814">
        <f>B2814-C2814</f>
        <v>8243880</v>
      </c>
    </row>
    <row r="2815" spans="1:4" x14ac:dyDescent="0.25">
      <c r="A2815" s="17" t="s">
        <v>8251</v>
      </c>
      <c r="B2815" s="17">
        <v>8134217</v>
      </c>
      <c r="C2815" s="17">
        <v>0</v>
      </c>
      <c r="D2815">
        <f>B2815-C2815</f>
        <v>8134217</v>
      </c>
    </row>
    <row r="2816" spans="1:4" x14ac:dyDescent="0.25">
      <c r="A2816" s="17" t="s">
        <v>3672</v>
      </c>
      <c r="B2816" s="17">
        <v>8129455</v>
      </c>
      <c r="C2816" s="17">
        <v>0</v>
      </c>
      <c r="D2816">
        <f>B2816-C2816</f>
        <v>8129455</v>
      </c>
    </row>
    <row r="2817" spans="1:4" x14ac:dyDescent="0.25">
      <c r="A2817" s="17" t="s">
        <v>5371</v>
      </c>
      <c r="B2817" s="17">
        <v>8119205</v>
      </c>
      <c r="C2817" s="17">
        <v>0</v>
      </c>
      <c r="D2817">
        <f>B2817-C2817</f>
        <v>8119205</v>
      </c>
    </row>
    <row r="2818" spans="1:4" x14ac:dyDescent="0.25">
      <c r="A2818" s="17" t="s">
        <v>11113</v>
      </c>
      <c r="B2818" s="17">
        <v>8114507</v>
      </c>
      <c r="C2818" s="17">
        <v>0</v>
      </c>
      <c r="D2818">
        <f>B2818-C2818</f>
        <v>8114507</v>
      </c>
    </row>
    <row r="2819" spans="1:4" x14ac:dyDescent="0.25">
      <c r="A2819" s="17" t="s">
        <v>8706</v>
      </c>
      <c r="B2819" s="17">
        <v>8111360</v>
      </c>
      <c r="C2819" s="17">
        <v>0</v>
      </c>
      <c r="D2819">
        <f>B2819-C2819</f>
        <v>8111360</v>
      </c>
    </row>
    <row r="2820" spans="1:4" x14ac:dyDescent="0.25">
      <c r="A2820" s="17" t="s">
        <v>10989</v>
      </c>
      <c r="B2820" s="17">
        <v>8108247</v>
      </c>
      <c r="C2820" s="17">
        <v>0</v>
      </c>
      <c r="D2820">
        <f>B2820-C2820</f>
        <v>8108247</v>
      </c>
    </row>
    <row r="2821" spans="1:4" x14ac:dyDescent="0.25">
      <c r="A2821" s="17" t="s">
        <v>6623</v>
      </c>
      <c r="B2821" s="17">
        <v>8104069</v>
      </c>
      <c r="C2821" s="17">
        <v>0</v>
      </c>
      <c r="D2821">
        <f>B2821-C2821</f>
        <v>8104069</v>
      </c>
    </row>
    <row r="2822" spans="1:4" x14ac:dyDescent="0.25">
      <c r="A2822" s="17" t="s">
        <v>6633</v>
      </c>
      <c r="B2822" s="17">
        <v>8093318</v>
      </c>
      <c r="C2822" s="17">
        <v>0</v>
      </c>
      <c r="D2822">
        <f>B2822-C2822</f>
        <v>8093318</v>
      </c>
    </row>
    <row r="2823" spans="1:4" x14ac:dyDescent="0.25">
      <c r="A2823" s="17" t="s">
        <v>7633</v>
      </c>
      <c r="B2823" s="17">
        <v>8080116</v>
      </c>
      <c r="C2823" s="17">
        <v>0</v>
      </c>
      <c r="D2823">
        <f>B2823-C2823</f>
        <v>8080116</v>
      </c>
    </row>
    <row r="2824" spans="1:4" x14ac:dyDescent="0.25">
      <c r="A2824" s="17" t="s">
        <v>8702</v>
      </c>
      <c r="B2824" s="17">
        <v>8070311</v>
      </c>
      <c r="C2824" s="17">
        <v>0</v>
      </c>
      <c r="D2824">
        <f>B2824-C2824</f>
        <v>8070311</v>
      </c>
    </row>
    <row r="2825" spans="1:4" x14ac:dyDescent="0.25">
      <c r="A2825" s="17" t="s">
        <v>6625</v>
      </c>
      <c r="B2825" s="17">
        <v>8054280</v>
      </c>
      <c r="C2825" s="17">
        <v>0</v>
      </c>
      <c r="D2825">
        <f>B2825-C2825</f>
        <v>8054280</v>
      </c>
    </row>
    <row r="2826" spans="1:4" x14ac:dyDescent="0.25">
      <c r="A2826" s="17" t="s">
        <v>6777</v>
      </c>
      <c r="B2826" s="17">
        <v>8047690</v>
      </c>
      <c r="C2826" s="17">
        <v>0</v>
      </c>
      <c r="D2826">
        <f>B2826-C2826</f>
        <v>8047690</v>
      </c>
    </row>
    <row r="2827" spans="1:4" x14ac:dyDescent="0.25">
      <c r="A2827" s="17" t="s">
        <v>13054</v>
      </c>
      <c r="B2827" s="17">
        <v>8044906</v>
      </c>
      <c r="C2827" s="17">
        <v>0</v>
      </c>
      <c r="D2827">
        <f>B2827-C2827</f>
        <v>8044906</v>
      </c>
    </row>
    <row r="2828" spans="1:4" x14ac:dyDescent="0.25">
      <c r="A2828" s="17" t="s">
        <v>7994</v>
      </c>
      <c r="B2828" s="17">
        <v>8026971</v>
      </c>
      <c r="C2828" s="17">
        <v>0</v>
      </c>
      <c r="D2828">
        <f>B2828-C2828</f>
        <v>8026971</v>
      </c>
    </row>
    <row r="2829" spans="1:4" x14ac:dyDescent="0.25">
      <c r="A2829" s="17" t="s">
        <v>10443</v>
      </c>
      <c r="B2829" s="17">
        <v>8025872</v>
      </c>
      <c r="C2829" s="17">
        <v>0</v>
      </c>
      <c r="D2829">
        <f>B2829-C2829</f>
        <v>8025872</v>
      </c>
    </row>
    <row r="2830" spans="1:4" x14ac:dyDescent="0.25">
      <c r="A2830" s="17" t="s">
        <v>6553</v>
      </c>
      <c r="B2830" s="17">
        <v>8000000</v>
      </c>
      <c r="C2830" s="17">
        <v>0</v>
      </c>
      <c r="D2830">
        <f>B2830-C2830</f>
        <v>8000000</v>
      </c>
    </row>
    <row r="2831" spans="1:4" x14ac:dyDescent="0.25">
      <c r="A2831" s="17" t="s">
        <v>6976</v>
      </c>
      <c r="B2831" s="17">
        <v>8000000</v>
      </c>
      <c r="C2831" s="17">
        <v>0</v>
      </c>
      <c r="D2831">
        <f>B2831-C2831</f>
        <v>8000000</v>
      </c>
    </row>
    <row r="2832" spans="1:4" x14ac:dyDescent="0.25">
      <c r="A2832" s="17" t="s">
        <v>10824</v>
      </c>
      <c r="B2832" s="17">
        <v>8000000</v>
      </c>
      <c r="C2832" s="17">
        <v>0</v>
      </c>
      <c r="D2832">
        <f>B2832-C2832</f>
        <v>8000000</v>
      </c>
    </row>
    <row r="2833" spans="1:4" x14ac:dyDescent="0.25">
      <c r="A2833" s="17" t="s">
        <v>3387</v>
      </c>
      <c r="B2833" s="17">
        <v>7994115</v>
      </c>
      <c r="C2833" s="17">
        <v>0</v>
      </c>
      <c r="D2833">
        <f>B2833-C2833</f>
        <v>7994115</v>
      </c>
    </row>
    <row r="2834" spans="1:4" x14ac:dyDescent="0.25">
      <c r="A2834" s="17" t="s">
        <v>9651</v>
      </c>
      <c r="B2834" s="17">
        <v>7993039</v>
      </c>
      <c r="C2834" s="17">
        <v>0</v>
      </c>
      <c r="D2834">
        <f>B2834-C2834</f>
        <v>7993039</v>
      </c>
    </row>
    <row r="2835" spans="1:4" x14ac:dyDescent="0.25">
      <c r="A2835" s="17" t="s">
        <v>4632</v>
      </c>
      <c r="B2835" s="17">
        <v>7948159</v>
      </c>
      <c r="C2835" s="17">
        <v>0</v>
      </c>
      <c r="D2835">
        <f>B2835-C2835</f>
        <v>7948159</v>
      </c>
    </row>
    <row r="2836" spans="1:4" x14ac:dyDescent="0.25">
      <c r="A2836" s="17" t="s">
        <v>8243</v>
      </c>
      <c r="B2836" s="17">
        <v>7918283</v>
      </c>
      <c r="C2836" s="17">
        <v>0</v>
      </c>
      <c r="D2836">
        <f>B2836-C2836</f>
        <v>7918283</v>
      </c>
    </row>
    <row r="2837" spans="1:4" x14ac:dyDescent="0.25">
      <c r="A2837" s="17" t="s">
        <v>3648</v>
      </c>
      <c r="B2837" s="17">
        <v>7916887</v>
      </c>
      <c r="C2837" s="17">
        <v>0</v>
      </c>
      <c r="D2837">
        <f>B2837-C2837</f>
        <v>7916887</v>
      </c>
    </row>
    <row r="2838" spans="1:4" x14ac:dyDescent="0.25">
      <c r="A2838" s="17" t="s">
        <v>11118</v>
      </c>
      <c r="B2838" s="17">
        <v>7888703</v>
      </c>
      <c r="C2838" s="17">
        <v>0</v>
      </c>
      <c r="D2838">
        <f>B2838-C2838</f>
        <v>7888703</v>
      </c>
    </row>
    <row r="2839" spans="1:4" x14ac:dyDescent="0.25">
      <c r="A2839" s="17" t="s">
        <v>7999</v>
      </c>
      <c r="B2839" s="17">
        <v>7881335</v>
      </c>
      <c r="C2839" s="17">
        <v>0</v>
      </c>
      <c r="D2839">
        <f>B2839-C2839</f>
        <v>7881335</v>
      </c>
    </row>
    <row r="2840" spans="1:4" x14ac:dyDescent="0.25">
      <c r="A2840" s="17" t="s">
        <v>4292</v>
      </c>
      <c r="B2840" s="17">
        <v>7871693</v>
      </c>
      <c r="C2840" s="17">
        <v>0</v>
      </c>
      <c r="D2840">
        <f>B2840-C2840</f>
        <v>7871693</v>
      </c>
    </row>
    <row r="2841" spans="1:4" x14ac:dyDescent="0.25">
      <c r="A2841" s="17" t="s">
        <v>6989</v>
      </c>
      <c r="B2841" s="17">
        <v>7837632</v>
      </c>
      <c r="C2841" s="17">
        <v>0</v>
      </c>
      <c r="D2841">
        <f>B2841-C2841</f>
        <v>7837632</v>
      </c>
    </row>
    <row r="2842" spans="1:4" x14ac:dyDescent="0.25">
      <c r="A2842" s="17" t="s">
        <v>12906</v>
      </c>
      <c r="B2842" s="17">
        <v>7830611</v>
      </c>
      <c r="C2842" s="17">
        <v>0</v>
      </c>
      <c r="D2842">
        <f>B2842-C2842</f>
        <v>7830611</v>
      </c>
    </row>
    <row r="2843" spans="1:4" x14ac:dyDescent="0.25">
      <c r="A2843" s="17" t="s">
        <v>10662</v>
      </c>
      <c r="B2843" s="17">
        <v>7825820</v>
      </c>
      <c r="C2843" s="17">
        <v>0</v>
      </c>
      <c r="D2843">
        <f>B2843-C2843</f>
        <v>7825820</v>
      </c>
    </row>
    <row r="2844" spans="1:4" x14ac:dyDescent="0.25">
      <c r="A2844" s="17" t="s">
        <v>7388</v>
      </c>
      <c r="B2844" s="17">
        <v>7774730</v>
      </c>
      <c r="C2844" s="17">
        <v>0</v>
      </c>
      <c r="D2844">
        <f>B2844-C2844</f>
        <v>7774730</v>
      </c>
    </row>
    <row r="2845" spans="1:4" x14ac:dyDescent="0.25">
      <c r="A2845" s="17" t="s">
        <v>8734</v>
      </c>
      <c r="B2845" s="17">
        <v>7764027</v>
      </c>
      <c r="C2845" s="17">
        <v>0</v>
      </c>
      <c r="D2845">
        <f>B2845-C2845</f>
        <v>7764027</v>
      </c>
    </row>
    <row r="2846" spans="1:4" x14ac:dyDescent="0.25">
      <c r="A2846" s="17" t="s">
        <v>7637</v>
      </c>
      <c r="B2846" s="17">
        <v>7757130</v>
      </c>
      <c r="C2846" s="17">
        <v>0</v>
      </c>
      <c r="D2846">
        <f>B2846-C2846</f>
        <v>7757130</v>
      </c>
    </row>
    <row r="2847" spans="1:4" x14ac:dyDescent="0.25">
      <c r="A2847" s="17" t="s">
        <v>6998</v>
      </c>
      <c r="B2847" s="17">
        <v>7739049</v>
      </c>
      <c r="C2847" s="17">
        <v>0</v>
      </c>
      <c r="D2847">
        <f>B2847-C2847</f>
        <v>7739049</v>
      </c>
    </row>
    <row r="2848" spans="1:4" x14ac:dyDescent="0.25">
      <c r="A2848" s="17" t="s">
        <v>13372</v>
      </c>
      <c r="B2848" s="17">
        <v>7707563</v>
      </c>
      <c r="C2848" s="17">
        <v>0</v>
      </c>
      <c r="D2848">
        <f>B2848-C2848</f>
        <v>7707563</v>
      </c>
    </row>
    <row r="2849" spans="1:4" x14ac:dyDescent="0.25">
      <c r="A2849" s="17" t="s">
        <v>12877</v>
      </c>
      <c r="B2849" s="17">
        <v>7705974</v>
      </c>
      <c r="C2849" s="17">
        <v>0</v>
      </c>
      <c r="D2849">
        <f>B2849-C2849</f>
        <v>7705974</v>
      </c>
    </row>
    <row r="2850" spans="1:4" x14ac:dyDescent="0.25">
      <c r="A2850" s="17" t="s">
        <v>7758</v>
      </c>
      <c r="B2850" s="17">
        <v>7691700</v>
      </c>
      <c r="C2850" s="17">
        <v>0</v>
      </c>
      <c r="D2850">
        <f>B2850-C2850</f>
        <v>7691700</v>
      </c>
    </row>
    <row r="2851" spans="1:4" x14ac:dyDescent="0.25">
      <c r="A2851" s="17" t="s">
        <v>5163</v>
      </c>
      <c r="B2851" s="17">
        <v>7689458</v>
      </c>
      <c r="C2851" s="17">
        <v>0</v>
      </c>
      <c r="D2851">
        <f>B2851-C2851</f>
        <v>7689458</v>
      </c>
    </row>
    <row r="2852" spans="1:4" x14ac:dyDescent="0.25">
      <c r="A2852" s="17" t="s">
        <v>4629</v>
      </c>
      <c r="B2852" s="17">
        <v>7659747</v>
      </c>
      <c r="C2852" s="17">
        <v>0</v>
      </c>
      <c r="D2852">
        <f>B2852-C2852</f>
        <v>7659747</v>
      </c>
    </row>
    <row r="2853" spans="1:4" x14ac:dyDescent="0.25">
      <c r="A2853" s="17" t="s">
        <v>2760</v>
      </c>
      <c r="B2853" s="17">
        <v>7605668</v>
      </c>
      <c r="C2853" s="17">
        <v>0</v>
      </c>
      <c r="D2853">
        <f>B2853-C2853</f>
        <v>7605668</v>
      </c>
    </row>
    <row r="2854" spans="1:4" x14ac:dyDescent="0.25">
      <c r="A2854" s="17" t="s">
        <v>8785</v>
      </c>
      <c r="B2854" s="17">
        <v>7574066</v>
      </c>
      <c r="C2854" s="17">
        <v>0</v>
      </c>
      <c r="D2854">
        <f>B2854-C2854</f>
        <v>7574066</v>
      </c>
    </row>
    <row r="2855" spans="1:4" x14ac:dyDescent="0.25">
      <c r="A2855" s="17" t="s">
        <v>4169</v>
      </c>
      <c r="B2855" s="17">
        <v>7564000</v>
      </c>
      <c r="C2855" s="17">
        <v>0</v>
      </c>
      <c r="D2855">
        <f>B2855-C2855</f>
        <v>7564000</v>
      </c>
    </row>
    <row r="2856" spans="1:4" x14ac:dyDescent="0.25">
      <c r="A2856" s="17" t="s">
        <v>8709</v>
      </c>
      <c r="B2856" s="17">
        <v>7563670</v>
      </c>
      <c r="C2856" s="17">
        <v>0</v>
      </c>
      <c r="D2856">
        <f>B2856-C2856</f>
        <v>7563670</v>
      </c>
    </row>
    <row r="2857" spans="1:4" x14ac:dyDescent="0.25">
      <c r="A2857" s="17" t="s">
        <v>10971</v>
      </c>
      <c r="B2857" s="17">
        <v>7563397</v>
      </c>
      <c r="C2857" s="17">
        <v>0</v>
      </c>
      <c r="D2857">
        <f>B2857-C2857</f>
        <v>7563397</v>
      </c>
    </row>
    <row r="2858" spans="1:4" x14ac:dyDescent="0.25">
      <c r="A2858" s="17" t="s">
        <v>10665</v>
      </c>
      <c r="B2858" s="17">
        <v>7557877</v>
      </c>
      <c r="C2858" s="17">
        <v>0</v>
      </c>
      <c r="D2858">
        <f>B2858-C2858</f>
        <v>7557877</v>
      </c>
    </row>
    <row r="2859" spans="1:4" x14ac:dyDescent="0.25">
      <c r="A2859" s="17" t="s">
        <v>7646</v>
      </c>
      <c r="B2859" s="17">
        <v>7556708</v>
      </c>
      <c r="C2859" s="17">
        <v>0</v>
      </c>
      <c r="D2859">
        <f>B2859-C2859</f>
        <v>7556708</v>
      </c>
    </row>
    <row r="2860" spans="1:4" x14ac:dyDescent="0.25">
      <c r="A2860" s="17" t="s">
        <v>9838</v>
      </c>
      <c r="B2860" s="17">
        <v>7518876</v>
      </c>
      <c r="C2860" s="17">
        <v>0</v>
      </c>
      <c r="D2860">
        <f>B2860-C2860</f>
        <v>7518876</v>
      </c>
    </row>
    <row r="2861" spans="1:4" x14ac:dyDescent="0.25">
      <c r="A2861" s="17" t="s">
        <v>5166</v>
      </c>
      <c r="B2861" s="17">
        <v>7501404</v>
      </c>
      <c r="C2861" s="17">
        <v>0</v>
      </c>
      <c r="D2861">
        <f>B2861-C2861</f>
        <v>7501404</v>
      </c>
    </row>
    <row r="2862" spans="1:4" x14ac:dyDescent="0.25">
      <c r="A2862" s="17" t="s">
        <v>5556</v>
      </c>
      <c r="B2862" s="17">
        <v>7496522</v>
      </c>
      <c r="C2862" s="17">
        <v>0</v>
      </c>
      <c r="D2862">
        <f>B2862-C2862</f>
        <v>7496522</v>
      </c>
    </row>
    <row r="2863" spans="1:4" x14ac:dyDescent="0.25">
      <c r="A2863" s="17" t="s">
        <v>5467</v>
      </c>
      <c r="B2863" s="17">
        <v>7486906</v>
      </c>
      <c r="C2863" s="17">
        <v>0</v>
      </c>
      <c r="D2863">
        <f>B2863-C2863</f>
        <v>7486906</v>
      </c>
    </row>
    <row r="2864" spans="1:4" x14ac:dyDescent="0.25">
      <c r="A2864" s="17" t="s">
        <v>4644</v>
      </c>
      <c r="B2864" s="17">
        <v>7458269</v>
      </c>
      <c r="C2864" s="17">
        <v>0</v>
      </c>
      <c r="D2864">
        <f>B2864-C2864</f>
        <v>7458269</v>
      </c>
    </row>
    <row r="2865" spans="1:4" x14ac:dyDescent="0.25">
      <c r="A2865" s="17" t="s">
        <v>9578</v>
      </c>
      <c r="B2865" s="17">
        <v>7455447</v>
      </c>
      <c r="C2865" s="17">
        <v>0</v>
      </c>
      <c r="D2865">
        <f>B2865-C2865</f>
        <v>7455447</v>
      </c>
    </row>
    <row r="2866" spans="1:4" x14ac:dyDescent="0.25">
      <c r="A2866" s="17" t="s">
        <v>5293</v>
      </c>
      <c r="B2866" s="17">
        <v>7443007</v>
      </c>
      <c r="C2866" s="17">
        <v>0</v>
      </c>
      <c r="D2866">
        <f>B2866-C2866</f>
        <v>7443007</v>
      </c>
    </row>
    <row r="2867" spans="1:4" x14ac:dyDescent="0.25">
      <c r="A2867" s="17" t="s">
        <v>6077</v>
      </c>
      <c r="B2867" s="17">
        <v>7434726</v>
      </c>
      <c r="C2867" s="17">
        <v>0</v>
      </c>
      <c r="D2867">
        <f>B2867-C2867</f>
        <v>7434726</v>
      </c>
    </row>
    <row r="2868" spans="1:4" x14ac:dyDescent="0.25">
      <c r="A2868" s="17" t="s">
        <v>12051</v>
      </c>
      <c r="B2868" s="17">
        <v>7417210</v>
      </c>
      <c r="C2868" s="17">
        <v>0</v>
      </c>
      <c r="D2868">
        <f>B2868-C2868</f>
        <v>7417210</v>
      </c>
    </row>
    <row r="2869" spans="1:4" x14ac:dyDescent="0.25">
      <c r="A2869" s="17" t="s">
        <v>6636</v>
      </c>
      <c r="B2869" s="17">
        <v>7382993</v>
      </c>
      <c r="C2869" s="17">
        <v>0</v>
      </c>
      <c r="D2869">
        <f>B2869-C2869</f>
        <v>7382993</v>
      </c>
    </row>
    <row r="2870" spans="1:4" x14ac:dyDescent="0.25">
      <c r="A2870" s="17" t="s">
        <v>11685</v>
      </c>
      <c r="B2870" s="17">
        <v>7369373</v>
      </c>
      <c r="C2870" s="17">
        <v>0</v>
      </c>
      <c r="D2870">
        <f>B2870-C2870</f>
        <v>7369373</v>
      </c>
    </row>
    <row r="2871" spans="1:4" x14ac:dyDescent="0.25">
      <c r="A2871" s="17" t="s">
        <v>12055</v>
      </c>
      <c r="B2871" s="17">
        <v>7362100</v>
      </c>
      <c r="C2871" s="17">
        <v>0</v>
      </c>
      <c r="D2871">
        <f>B2871-C2871</f>
        <v>7362100</v>
      </c>
    </row>
    <row r="2872" spans="1:4" x14ac:dyDescent="0.25">
      <c r="A2872" s="17" t="s">
        <v>9557</v>
      </c>
      <c r="B2872" s="17">
        <v>7292175</v>
      </c>
      <c r="C2872" s="17">
        <v>0</v>
      </c>
      <c r="D2872">
        <f>B2872-C2872</f>
        <v>7292175</v>
      </c>
    </row>
    <row r="2873" spans="1:4" x14ac:dyDescent="0.25">
      <c r="A2873" s="17" t="s">
        <v>11121</v>
      </c>
      <c r="B2873" s="17">
        <v>7282851</v>
      </c>
      <c r="C2873" s="17">
        <v>0</v>
      </c>
      <c r="D2873">
        <f>B2873-C2873</f>
        <v>7282851</v>
      </c>
    </row>
    <row r="2874" spans="1:4" x14ac:dyDescent="0.25">
      <c r="A2874" s="17" t="s">
        <v>6646</v>
      </c>
      <c r="B2874" s="17">
        <v>7268659</v>
      </c>
      <c r="C2874" s="17">
        <v>0</v>
      </c>
      <c r="D2874">
        <f>B2874-C2874</f>
        <v>7268659</v>
      </c>
    </row>
    <row r="2875" spans="1:4" x14ac:dyDescent="0.25">
      <c r="A2875" s="17" t="s">
        <v>11970</v>
      </c>
      <c r="B2875" s="17">
        <v>7267324</v>
      </c>
      <c r="C2875" s="17">
        <v>0</v>
      </c>
      <c r="D2875">
        <f>B2875-C2875</f>
        <v>7267324</v>
      </c>
    </row>
    <row r="2876" spans="1:4" x14ac:dyDescent="0.25">
      <c r="A2876" s="17" t="s">
        <v>3658</v>
      </c>
      <c r="B2876" s="17">
        <v>7262288</v>
      </c>
      <c r="C2876" s="17">
        <v>0</v>
      </c>
      <c r="D2876">
        <f>B2876-C2876</f>
        <v>7262288</v>
      </c>
    </row>
    <row r="2877" spans="1:4" x14ac:dyDescent="0.25">
      <c r="A2877" s="17" t="s">
        <v>3034</v>
      </c>
      <c r="B2877" s="17">
        <v>7221458</v>
      </c>
      <c r="C2877" s="17">
        <v>0</v>
      </c>
      <c r="D2877">
        <f>B2877-C2877</f>
        <v>7221458</v>
      </c>
    </row>
    <row r="2878" spans="1:4" x14ac:dyDescent="0.25">
      <c r="A2878" s="17" t="s">
        <v>7660</v>
      </c>
      <c r="B2878" s="17">
        <v>7219578</v>
      </c>
      <c r="C2878" s="17">
        <v>0</v>
      </c>
      <c r="D2878">
        <f>B2878-C2878</f>
        <v>7219578</v>
      </c>
    </row>
    <row r="2879" spans="1:4" x14ac:dyDescent="0.25">
      <c r="A2879" s="17" t="s">
        <v>3810</v>
      </c>
      <c r="B2879" s="17">
        <v>7204138</v>
      </c>
      <c r="C2879" s="17">
        <v>0</v>
      </c>
      <c r="D2879">
        <f>B2879-C2879</f>
        <v>7204138</v>
      </c>
    </row>
    <row r="2880" spans="1:4" x14ac:dyDescent="0.25">
      <c r="A2880" s="17" t="s">
        <v>12485</v>
      </c>
      <c r="B2880" s="17">
        <v>7186670</v>
      </c>
      <c r="C2880" s="17">
        <v>0</v>
      </c>
      <c r="D2880">
        <f>B2880-C2880</f>
        <v>7186670</v>
      </c>
    </row>
    <row r="2881" spans="1:4" x14ac:dyDescent="0.25">
      <c r="A2881" s="17" t="s">
        <v>10667</v>
      </c>
      <c r="B2881" s="17">
        <v>7159147</v>
      </c>
      <c r="C2881" s="17">
        <v>0</v>
      </c>
      <c r="D2881">
        <f>B2881-C2881</f>
        <v>7159147</v>
      </c>
    </row>
    <row r="2882" spans="1:4" x14ac:dyDescent="0.25">
      <c r="A2882" s="17" t="s">
        <v>5890</v>
      </c>
      <c r="B2882" s="17">
        <v>7156933</v>
      </c>
      <c r="C2882" s="17">
        <v>0</v>
      </c>
      <c r="D2882">
        <f>B2882-C2882</f>
        <v>7156933</v>
      </c>
    </row>
    <row r="2883" spans="1:4" x14ac:dyDescent="0.25">
      <c r="A2883" s="17" t="s">
        <v>7182</v>
      </c>
      <c r="B2883" s="17">
        <v>7156725</v>
      </c>
      <c r="C2883" s="17">
        <v>0</v>
      </c>
      <c r="D2883">
        <f>B2883-C2883</f>
        <v>7156725</v>
      </c>
    </row>
    <row r="2884" spans="1:4" x14ac:dyDescent="0.25">
      <c r="A2884" s="17" t="s">
        <v>13708</v>
      </c>
      <c r="B2884" s="17">
        <v>7137502</v>
      </c>
      <c r="C2884" s="17">
        <v>0</v>
      </c>
      <c r="D2884">
        <f>B2884-C2884</f>
        <v>7137502</v>
      </c>
    </row>
    <row r="2885" spans="1:4" x14ac:dyDescent="0.25">
      <c r="A2885" s="17" t="s">
        <v>12812</v>
      </c>
      <c r="B2885" s="17">
        <v>7098492</v>
      </c>
      <c r="C2885" s="17">
        <v>0</v>
      </c>
      <c r="D2885">
        <f>B2885-C2885</f>
        <v>7098492</v>
      </c>
    </row>
    <row r="2886" spans="1:4" x14ac:dyDescent="0.25">
      <c r="A2886" s="17" t="s">
        <v>2226</v>
      </c>
      <c r="B2886" s="17">
        <v>7097125</v>
      </c>
      <c r="C2886" s="17">
        <v>0</v>
      </c>
      <c r="D2886">
        <f>B2886-C2886</f>
        <v>7097125</v>
      </c>
    </row>
    <row r="2887" spans="1:4" x14ac:dyDescent="0.25">
      <c r="A2887" s="17" t="s">
        <v>7188</v>
      </c>
      <c r="B2887" s="17">
        <v>7070459</v>
      </c>
      <c r="C2887" s="17">
        <v>0</v>
      </c>
      <c r="D2887">
        <f>B2887-C2887</f>
        <v>7070459</v>
      </c>
    </row>
    <row r="2888" spans="1:4" x14ac:dyDescent="0.25">
      <c r="A2888" s="17" t="s">
        <v>7901</v>
      </c>
      <c r="B2888" s="17">
        <v>7060876</v>
      </c>
      <c r="C2888" s="17">
        <v>0</v>
      </c>
      <c r="D2888">
        <f>B2888-C2888</f>
        <v>7060876</v>
      </c>
    </row>
    <row r="2889" spans="1:4" x14ac:dyDescent="0.25">
      <c r="A2889" s="17" t="s">
        <v>11109</v>
      </c>
      <c r="B2889" s="17">
        <v>7059537</v>
      </c>
      <c r="C2889" s="17">
        <v>0</v>
      </c>
      <c r="D2889">
        <f>B2889-C2889</f>
        <v>7059537</v>
      </c>
    </row>
    <row r="2890" spans="1:4" x14ac:dyDescent="0.25">
      <c r="A2890" s="17" t="s">
        <v>12059</v>
      </c>
      <c r="B2890" s="17">
        <v>7022940</v>
      </c>
      <c r="C2890" s="17">
        <v>0</v>
      </c>
      <c r="D2890">
        <f>B2890-C2890</f>
        <v>7022940</v>
      </c>
    </row>
    <row r="2891" spans="1:4" x14ac:dyDescent="0.25">
      <c r="A2891" s="17" t="s">
        <v>7097</v>
      </c>
      <c r="B2891" s="17">
        <v>7017178</v>
      </c>
      <c r="C2891" s="17">
        <v>0</v>
      </c>
      <c r="D2891">
        <f>B2891-C2891</f>
        <v>7017178</v>
      </c>
    </row>
    <row r="2892" spans="1:4" x14ac:dyDescent="0.25">
      <c r="A2892" s="17" t="s">
        <v>9978</v>
      </c>
      <c r="B2892" s="17">
        <v>7009668</v>
      </c>
      <c r="C2892" s="17">
        <v>0</v>
      </c>
      <c r="D2892">
        <f>B2892-C2892</f>
        <v>7009668</v>
      </c>
    </row>
    <row r="2893" spans="1:4" x14ac:dyDescent="0.25">
      <c r="A2893" s="17" t="s">
        <v>11636</v>
      </c>
      <c r="B2893" s="17">
        <v>7002255</v>
      </c>
      <c r="C2893" s="17">
        <v>0</v>
      </c>
      <c r="D2893">
        <f>B2893-C2893</f>
        <v>7002255</v>
      </c>
    </row>
    <row r="2894" spans="1:4" x14ac:dyDescent="0.25">
      <c r="A2894" s="17" t="s">
        <v>6644</v>
      </c>
      <c r="B2894" s="17">
        <v>7001720</v>
      </c>
      <c r="C2894" s="17">
        <v>0</v>
      </c>
      <c r="D2894">
        <f>B2894-C2894</f>
        <v>7001720</v>
      </c>
    </row>
    <row r="2895" spans="1:4" x14ac:dyDescent="0.25">
      <c r="A2895" s="17" t="s">
        <v>4134</v>
      </c>
      <c r="B2895" s="17">
        <v>7000000</v>
      </c>
      <c r="C2895" s="17">
        <v>0</v>
      </c>
      <c r="D2895">
        <f>B2895-C2895</f>
        <v>7000000</v>
      </c>
    </row>
    <row r="2896" spans="1:4" x14ac:dyDescent="0.25">
      <c r="A2896" s="17" t="s">
        <v>5374</v>
      </c>
      <c r="B2896" s="17">
        <v>6998324</v>
      </c>
      <c r="C2896" s="17">
        <v>0</v>
      </c>
      <c r="D2896">
        <f>B2896-C2896</f>
        <v>6998324</v>
      </c>
    </row>
    <row r="2897" spans="1:4" x14ac:dyDescent="0.25">
      <c r="A2897" s="17" t="s">
        <v>8254</v>
      </c>
      <c r="B2897" s="17">
        <v>6982680</v>
      </c>
      <c r="C2897" s="17">
        <v>0</v>
      </c>
      <c r="D2897">
        <f>B2897-C2897</f>
        <v>6982680</v>
      </c>
    </row>
    <row r="2898" spans="1:4" x14ac:dyDescent="0.25">
      <c r="A2898" s="17" t="s">
        <v>10570</v>
      </c>
      <c r="B2898" s="17">
        <v>6940281</v>
      </c>
      <c r="C2898" s="17">
        <v>0</v>
      </c>
      <c r="D2898">
        <f>B2898-C2898</f>
        <v>6940281</v>
      </c>
    </row>
    <row r="2899" spans="1:4" x14ac:dyDescent="0.25">
      <c r="A2899" s="17" t="s">
        <v>6842</v>
      </c>
      <c r="B2899" s="17">
        <v>6923891</v>
      </c>
      <c r="C2899" s="17">
        <v>0</v>
      </c>
      <c r="D2899">
        <f>B2899-C2899</f>
        <v>6923891</v>
      </c>
    </row>
    <row r="2900" spans="1:4" x14ac:dyDescent="0.25">
      <c r="A2900" s="17" t="s">
        <v>11123</v>
      </c>
      <c r="B2900" s="17">
        <v>6879730</v>
      </c>
      <c r="C2900" s="17">
        <v>0</v>
      </c>
      <c r="D2900">
        <f>B2900-C2900</f>
        <v>6879730</v>
      </c>
    </row>
    <row r="2901" spans="1:4" x14ac:dyDescent="0.25">
      <c r="A2901" s="17" t="s">
        <v>8714</v>
      </c>
      <c r="B2901" s="17">
        <v>6857503</v>
      </c>
      <c r="C2901" s="17">
        <v>0</v>
      </c>
      <c r="D2901">
        <f>B2901-C2901</f>
        <v>6857503</v>
      </c>
    </row>
    <row r="2902" spans="1:4" x14ac:dyDescent="0.25">
      <c r="A2902" s="17" t="s">
        <v>9679</v>
      </c>
      <c r="B2902" s="17">
        <v>6857096</v>
      </c>
      <c r="C2902" s="17">
        <v>0</v>
      </c>
      <c r="D2902">
        <f>B2902-C2902</f>
        <v>6857096</v>
      </c>
    </row>
    <row r="2903" spans="1:4" x14ac:dyDescent="0.25">
      <c r="A2903" s="17" t="s">
        <v>7191</v>
      </c>
      <c r="B2903" s="17">
        <v>6855137</v>
      </c>
      <c r="C2903" s="17">
        <v>0</v>
      </c>
      <c r="D2903">
        <f>B2903-C2903</f>
        <v>6855137</v>
      </c>
    </row>
    <row r="2904" spans="1:4" x14ac:dyDescent="0.25">
      <c r="A2904" s="17" t="s">
        <v>6649</v>
      </c>
      <c r="B2904" s="17">
        <v>6852144</v>
      </c>
      <c r="C2904" s="17">
        <v>0</v>
      </c>
      <c r="D2904">
        <f>B2904-C2904</f>
        <v>6852144</v>
      </c>
    </row>
    <row r="2905" spans="1:4" x14ac:dyDescent="0.25">
      <c r="A2905" s="17" t="s">
        <v>11444</v>
      </c>
      <c r="B2905" s="17">
        <v>6851969</v>
      </c>
      <c r="C2905" s="17">
        <v>0</v>
      </c>
      <c r="D2905">
        <f>B2905-C2905</f>
        <v>6851969</v>
      </c>
    </row>
    <row r="2906" spans="1:4" x14ac:dyDescent="0.25">
      <c r="A2906" s="17" t="s">
        <v>9842</v>
      </c>
      <c r="B2906" s="17">
        <v>6851636</v>
      </c>
      <c r="C2906" s="17">
        <v>0</v>
      </c>
      <c r="D2906">
        <f>B2906-C2906</f>
        <v>6851636</v>
      </c>
    </row>
    <row r="2907" spans="1:4" x14ac:dyDescent="0.25">
      <c r="A2907" s="17" t="s">
        <v>8719</v>
      </c>
      <c r="B2907" s="17">
        <v>6842058</v>
      </c>
      <c r="C2907" s="17">
        <v>0</v>
      </c>
      <c r="D2907">
        <f>B2907-C2907</f>
        <v>6842058</v>
      </c>
    </row>
    <row r="2908" spans="1:4" x14ac:dyDescent="0.25">
      <c r="A2908" s="17" t="s">
        <v>6256</v>
      </c>
      <c r="B2908" s="17">
        <v>6830957</v>
      </c>
      <c r="C2908" s="17">
        <v>0</v>
      </c>
      <c r="D2908">
        <f>B2908-C2908</f>
        <v>6830957</v>
      </c>
    </row>
    <row r="2909" spans="1:4" x14ac:dyDescent="0.25">
      <c r="A2909" s="17" t="s">
        <v>6078</v>
      </c>
      <c r="B2909" s="17">
        <v>6777589</v>
      </c>
      <c r="C2909" s="17">
        <v>0</v>
      </c>
      <c r="D2909">
        <f>B2909-C2909</f>
        <v>6777589</v>
      </c>
    </row>
    <row r="2910" spans="1:4" x14ac:dyDescent="0.25">
      <c r="A2910" s="17" t="s">
        <v>2992</v>
      </c>
      <c r="B2910" s="17">
        <v>6768055</v>
      </c>
      <c r="C2910" s="17">
        <v>0</v>
      </c>
      <c r="D2910">
        <f>B2910-C2910</f>
        <v>6768055</v>
      </c>
    </row>
    <row r="2911" spans="1:4" x14ac:dyDescent="0.25">
      <c r="A2911" s="17" t="s">
        <v>10250</v>
      </c>
      <c r="B2911" s="17">
        <v>6755271</v>
      </c>
      <c r="C2911" s="17">
        <v>0</v>
      </c>
      <c r="D2911">
        <f>B2911-C2911</f>
        <v>6755271</v>
      </c>
    </row>
    <row r="2912" spans="1:4" x14ac:dyDescent="0.25">
      <c r="A2912" s="17" t="s">
        <v>8262</v>
      </c>
      <c r="B2912" s="17">
        <v>6754898</v>
      </c>
      <c r="C2912" s="17">
        <v>0</v>
      </c>
      <c r="D2912">
        <f>B2912-C2912</f>
        <v>6754898</v>
      </c>
    </row>
    <row r="2913" spans="1:4" x14ac:dyDescent="0.25">
      <c r="A2913" s="17" t="s">
        <v>8257</v>
      </c>
      <c r="B2913" s="17">
        <v>6739141</v>
      </c>
      <c r="C2913" s="17">
        <v>0</v>
      </c>
      <c r="D2913">
        <f>B2913-C2913</f>
        <v>6739141</v>
      </c>
    </row>
    <row r="2914" spans="1:4" x14ac:dyDescent="0.25">
      <c r="A2914" s="17" t="s">
        <v>7002</v>
      </c>
      <c r="B2914" s="17">
        <v>6734844</v>
      </c>
      <c r="C2914" s="17">
        <v>0</v>
      </c>
      <c r="D2914">
        <f>B2914-C2914</f>
        <v>6734844</v>
      </c>
    </row>
    <row r="2915" spans="1:4" x14ac:dyDescent="0.25">
      <c r="A2915" s="17" t="s">
        <v>11639</v>
      </c>
      <c r="B2915" s="17">
        <v>6719300</v>
      </c>
      <c r="C2915" s="17">
        <v>0</v>
      </c>
      <c r="D2915">
        <f>B2915-C2915</f>
        <v>6719300</v>
      </c>
    </row>
    <row r="2916" spans="1:4" x14ac:dyDescent="0.25">
      <c r="A2916" s="17" t="s">
        <v>1101</v>
      </c>
      <c r="B2916" s="17">
        <v>6712451</v>
      </c>
      <c r="C2916" s="17">
        <v>0</v>
      </c>
      <c r="D2916">
        <f>B2916-C2916</f>
        <v>6712451</v>
      </c>
    </row>
    <row r="2917" spans="1:4" x14ac:dyDescent="0.25">
      <c r="A2917" s="17" t="s">
        <v>8716</v>
      </c>
      <c r="B2917" s="17">
        <v>6712241</v>
      </c>
      <c r="C2917" s="17">
        <v>0</v>
      </c>
      <c r="D2917">
        <f>B2917-C2917</f>
        <v>6712241</v>
      </c>
    </row>
    <row r="2918" spans="1:4" x14ac:dyDescent="0.25">
      <c r="A2918" s="17" t="s">
        <v>13775</v>
      </c>
      <c r="B2918" s="17">
        <v>6706368</v>
      </c>
      <c r="C2918" s="17">
        <v>0</v>
      </c>
      <c r="D2918">
        <f>B2918-C2918</f>
        <v>6706368</v>
      </c>
    </row>
    <row r="2919" spans="1:4" x14ac:dyDescent="0.25">
      <c r="A2919" s="17" t="s">
        <v>9849</v>
      </c>
      <c r="B2919" s="17">
        <v>6670712</v>
      </c>
      <c r="C2919" s="17">
        <v>0</v>
      </c>
      <c r="D2919">
        <f>B2919-C2919</f>
        <v>6670712</v>
      </c>
    </row>
    <row r="2920" spans="1:4" x14ac:dyDescent="0.25">
      <c r="A2920" s="17" t="s">
        <v>8712</v>
      </c>
      <c r="B2920" s="17">
        <v>6619173</v>
      </c>
      <c r="C2920" s="17">
        <v>0</v>
      </c>
      <c r="D2920">
        <f>B2920-C2920</f>
        <v>6619173</v>
      </c>
    </row>
    <row r="2921" spans="1:4" x14ac:dyDescent="0.25">
      <c r="A2921" s="17" t="s">
        <v>7010</v>
      </c>
      <c r="B2921" s="17">
        <v>6615578</v>
      </c>
      <c r="C2921" s="17">
        <v>0</v>
      </c>
      <c r="D2921">
        <f>B2921-C2921</f>
        <v>6615578</v>
      </c>
    </row>
    <row r="2922" spans="1:4" x14ac:dyDescent="0.25">
      <c r="A2922" s="17" t="s">
        <v>9040</v>
      </c>
      <c r="B2922" s="17">
        <v>6610326</v>
      </c>
      <c r="C2922" s="17">
        <v>0</v>
      </c>
      <c r="D2922">
        <f>B2922-C2922</f>
        <v>6610326</v>
      </c>
    </row>
    <row r="2923" spans="1:4" x14ac:dyDescent="0.25">
      <c r="A2923" s="17" t="s">
        <v>9558</v>
      </c>
      <c r="B2923" s="17">
        <v>6601079</v>
      </c>
      <c r="C2923" s="17">
        <v>0</v>
      </c>
      <c r="D2923">
        <f>B2923-C2923</f>
        <v>6601079</v>
      </c>
    </row>
    <row r="2924" spans="1:4" x14ac:dyDescent="0.25">
      <c r="A2924" s="17" t="s">
        <v>4238</v>
      </c>
      <c r="B2924" s="17">
        <v>6594136</v>
      </c>
      <c r="C2924" s="17">
        <v>0</v>
      </c>
      <c r="D2924">
        <f>B2924-C2924</f>
        <v>6594136</v>
      </c>
    </row>
    <row r="2925" spans="1:4" x14ac:dyDescent="0.25">
      <c r="A2925" s="17" t="s">
        <v>4650</v>
      </c>
      <c r="B2925" s="17">
        <v>6592103</v>
      </c>
      <c r="C2925" s="17">
        <v>0</v>
      </c>
      <c r="D2925">
        <f>B2925-C2925</f>
        <v>6592103</v>
      </c>
    </row>
    <row r="2926" spans="1:4" x14ac:dyDescent="0.25">
      <c r="A2926" s="17" t="s">
        <v>3651</v>
      </c>
      <c r="B2926" s="17">
        <v>6565495</v>
      </c>
      <c r="C2926" s="17">
        <v>0</v>
      </c>
      <c r="D2926">
        <f>B2926-C2926</f>
        <v>6565495</v>
      </c>
    </row>
    <row r="2927" spans="1:4" x14ac:dyDescent="0.25">
      <c r="A2927" s="17" t="s">
        <v>6652</v>
      </c>
      <c r="B2927" s="17">
        <v>6563357</v>
      </c>
      <c r="C2927" s="17">
        <v>0</v>
      </c>
      <c r="D2927">
        <f>B2927-C2927</f>
        <v>6563357</v>
      </c>
    </row>
    <row r="2928" spans="1:4" x14ac:dyDescent="0.25">
      <c r="A2928" s="17" t="s">
        <v>4703</v>
      </c>
      <c r="B2928" s="17">
        <v>6543194</v>
      </c>
      <c r="C2928" s="17">
        <v>0</v>
      </c>
      <c r="D2928">
        <f>B2928-C2928</f>
        <v>6543194</v>
      </c>
    </row>
    <row r="2929" spans="1:4" x14ac:dyDescent="0.25">
      <c r="A2929" s="17" t="s">
        <v>11657</v>
      </c>
      <c r="B2929" s="17">
        <v>6531491</v>
      </c>
      <c r="C2929" s="17">
        <v>0</v>
      </c>
      <c r="D2929">
        <f>B2929-C2929</f>
        <v>6531491</v>
      </c>
    </row>
    <row r="2930" spans="1:4" x14ac:dyDescent="0.25">
      <c r="A2930" s="17" t="s">
        <v>10673</v>
      </c>
      <c r="B2930" s="17">
        <v>6525762</v>
      </c>
      <c r="C2930" s="17">
        <v>0</v>
      </c>
      <c r="D2930">
        <f>B2930-C2930</f>
        <v>6525762</v>
      </c>
    </row>
    <row r="2931" spans="1:4" x14ac:dyDescent="0.25">
      <c r="A2931" s="17" t="s">
        <v>11011</v>
      </c>
      <c r="B2931" s="17">
        <v>6517198</v>
      </c>
      <c r="C2931" s="17">
        <v>0</v>
      </c>
      <c r="D2931">
        <f>B2931-C2931</f>
        <v>6517198</v>
      </c>
    </row>
    <row r="2932" spans="1:4" x14ac:dyDescent="0.25">
      <c r="A2932" s="17" t="s">
        <v>4199</v>
      </c>
      <c r="B2932" s="17">
        <v>6498000</v>
      </c>
      <c r="C2932" s="17">
        <v>0</v>
      </c>
      <c r="D2932">
        <f>B2932-C2932</f>
        <v>6498000</v>
      </c>
    </row>
    <row r="2933" spans="1:4" x14ac:dyDescent="0.25">
      <c r="A2933" s="17" t="s">
        <v>8722</v>
      </c>
      <c r="B2933" s="17">
        <v>6491350</v>
      </c>
      <c r="C2933" s="17">
        <v>0</v>
      </c>
      <c r="D2933">
        <f>B2933-C2933</f>
        <v>6491350</v>
      </c>
    </row>
    <row r="2934" spans="1:4" x14ac:dyDescent="0.25">
      <c r="A2934" s="17" t="s">
        <v>4284</v>
      </c>
      <c r="B2934" s="17">
        <v>6482195</v>
      </c>
      <c r="C2934" s="17">
        <v>0</v>
      </c>
      <c r="D2934">
        <f>B2934-C2934</f>
        <v>6482195</v>
      </c>
    </row>
    <row r="2935" spans="1:4" x14ac:dyDescent="0.25">
      <c r="A2935" s="17" t="s">
        <v>3369</v>
      </c>
      <c r="B2935" s="17">
        <v>6471394</v>
      </c>
      <c r="C2935" s="17">
        <v>0</v>
      </c>
      <c r="D2935">
        <f>B2935-C2935</f>
        <v>6471394</v>
      </c>
    </row>
    <row r="2936" spans="1:4" x14ac:dyDescent="0.25">
      <c r="A2936" s="17" t="s">
        <v>7263</v>
      </c>
      <c r="B2936" s="17">
        <v>6462576</v>
      </c>
      <c r="C2936" s="17">
        <v>0</v>
      </c>
      <c r="D2936">
        <f>B2936-C2936</f>
        <v>6462576</v>
      </c>
    </row>
    <row r="2937" spans="1:4" x14ac:dyDescent="0.25">
      <c r="A2937" s="17" t="s">
        <v>4642</v>
      </c>
      <c r="B2937" s="17">
        <v>6448817</v>
      </c>
      <c r="C2937" s="17">
        <v>0</v>
      </c>
      <c r="D2937">
        <f>B2937-C2937</f>
        <v>6448817</v>
      </c>
    </row>
    <row r="2938" spans="1:4" x14ac:dyDescent="0.25">
      <c r="A2938" s="17" t="s">
        <v>6658</v>
      </c>
      <c r="B2938" s="17">
        <v>6420319</v>
      </c>
      <c r="C2938" s="17">
        <v>0</v>
      </c>
      <c r="D2938">
        <f>B2938-C2938</f>
        <v>6420319</v>
      </c>
    </row>
    <row r="2939" spans="1:4" x14ac:dyDescent="0.25">
      <c r="A2939" s="17" t="s">
        <v>7643</v>
      </c>
      <c r="B2939" s="17">
        <v>6409206</v>
      </c>
      <c r="C2939" s="17">
        <v>0</v>
      </c>
      <c r="D2939">
        <f>B2939-C2939</f>
        <v>6409206</v>
      </c>
    </row>
    <row r="2940" spans="1:4" x14ac:dyDescent="0.25">
      <c r="A2940" s="17" t="s">
        <v>11413</v>
      </c>
      <c r="B2940" s="17">
        <v>6401336</v>
      </c>
      <c r="C2940" s="17">
        <v>0</v>
      </c>
      <c r="D2940">
        <f>B2940-C2940</f>
        <v>6401336</v>
      </c>
    </row>
    <row r="2941" spans="1:4" x14ac:dyDescent="0.25">
      <c r="A2941" s="17" t="s">
        <v>10888</v>
      </c>
      <c r="B2941" s="17">
        <v>6390032</v>
      </c>
      <c r="C2941" s="17">
        <v>0</v>
      </c>
      <c r="D2941">
        <f>B2941-C2941</f>
        <v>6390032</v>
      </c>
    </row>
    <row r="2942" spans="1:4" x14ac:dyDescent="0.25">
      <c r="A2942" s="17" t="s">
        <v>7645</v>
      </c>
      <c r="B2942" s="17">
        <v>6373693</v>
      </c>
      <c r="C2942" s="17">
        <v>0</v>
      </c>
      <c r="D2942">
        <f>B2942-C2942</f>
        <v>6373693</v>
      </c>
    </row>
    <row r="2943" spans="1:4" x14ac:dyDescent="0.25">
      <c r="A2943" s="17" t="s">
        <v>9310</v>
      </c>
      <c r="B2943" s="17">
        <v>6350058</v>
      </c>
      <c r="C2943" s="17">
        <v>0</v>
      </c>
      <c r="D2943">
        <f>B2943-C2943</f>
        <v>6350058</v>
      </c>
    </row>
    <row r="2944" spans="1:4" x14ac:dyDescent="0.25">
      <c r="A2944" s="17" t="s">
        <v>5269</v>
      </c>
      <c r="B2944" s="17">
        <v>6301131</v>
      </c>
      <c r="C2944" s="17">
        <v>0</v>
      </c>
      <c r="D2944">
        <f>B2944-C2944</f>
        <v>6301131</v>
      </c>
    </row>
    <row r="2945" spans="1:4" x14ac:dyDescent="0.25">
      <c r="A2945" s="17" t="s">
        <v>3372</v>
      </c>
      <c r="B2945" s="17">
        <v>6291602</v>
      </c>
      <c r="C2945" s="17">
        <v>0</v>
      </c>
      <c r="D2945">
        <f>B2945-C2945</f>
        <v>6291602</v>
      </c>
    </row>
    <row r="2946" spans="1:4" x14ac:dyDescent="0.25">
      <c r="A2946" s="17" t="s">
        <v>9164</v>
      </c>
      <c r="B2946" s="17">
        <v>6262942</v>
      </c>
      <c r="C2946" s="17">
        <v>0</v>
      </c>
      <c r="D2946">
        <f>B2946-C2946</f>
        <v>6262942</v>
      </c>
    </row>
    <row r="2947" spans="1:4" x14ac:dyDescent="0.25">
      <c r="A2947" s="17" t="s">
        <v>8000</v>
      </c>
      <c r="B2947" s="17">
        <v>6241697</v>
      </c>
      <c r="C2947" s="17">
        <v>0</v>
      </c>
      <c r="D2947">
        <f>B2947-C2947</f>
        <v>6241697</v>
      </c>
    </row>
    <row r="2948" spans="1:4" x14ac:dyDescent="0.25">
      <c r="A2948" s="17" t="s">
        <v>10018</v>
      </c>
      <c r="B2948" s="17">
        <v>6239558</v>
      </c>
      <c r="C2948" s="17">
        <v>0</v>
      </c>
      <c r="D2948">
        <f>B2948-C2948</f>
        <v>6239558</v>
      </c>
    </row>
    <row r="2949" spans="1:4" x14ac:dyDescent="0.25">
      <c r="A2949" s="17" t="s">
        <v>6655</v>
      </c>
      <c r="B2949" s="17">
        <v>6201757</v>
      </c>
      <c r="C2949" s="17">
        <v>0</v>
      </c>
      <c r="D2949">
        <f>B2949-C2949</f>
        <v>6201757</v>
      </c>
    </row>
    <row r="2950" spans="1:4" x14ac:dyDescent="0.25">
      <c r="A2950" s="17" t="s">
        <v>10005</v>
      </c>
      <c r="B2950" s="17">
        <v>6200756</v>
      </c>
      <c r="C2950" s="17">
        <v>0</v>
      </c>
      <c r="D2950">
        <f>B2950-C2950</f>
        <v>6200756</v>
      </c>
    </row>
    <row r="2951" spans="1:4" x14ac:dyDescent="0.25">
      <c r="A2951" s="17" t="s">
        <v>8729</v>
      </c>
      <c r="B2951" s="17">
        <v>6197866</v>
      </c>
      <c r="C2951" s="17">
        <v>0</v>
      </c>
      <c r="D2951">
        <f>B2951-C2951</f>
        <v>6197866</v>
      </c>
    </row>
    <row r="2952" spans="1:4" x14ac:dyDescent="0.25">
      <c r="A2952" s="17" t="s">
        <v>9730</v>
      </c>
      <c r="B2952" s="17">
        <v>6173485</v>
      </c>
      <c r="C2952" s="17">
        <v>0</v>
      </c>
      <c r="D2952">
        <f>B2952-C2952</f>
        <v>6173485</v>
      </c>
    </row>
    <row r="2953" spans="1:4" x14ac:dyDescent="0.25">
      <c r="A2953" s="17" t="s">
        <v>3002</v>
      </c>
      <c r="B2953" s="17">
        <v>6167817</v>
      </c>
      <c r="C2953" s="17">
        <v>0</v>
      </c>
      <c r="D2953">
        <f>B2953-C2953</f>
        <v>6167817</v>
      </c>
    </row>
    <row r="2954" spans="1:4" x14ac:dyDescent="0.25">
      <c r="A2954" s="17" t="s">
        <v>9562</v>
      </c>
      <c r="B2954" s="17">
        <v>6165429</v>
      </c>
      <c r="C2954" s="17">
        <v>0</v>
      </c>
      <c r="D2954">
        <f>B2954-C2954</f>
        <v>6165429</v>
      </c>
    </row>
    <row r="2955" spans="1:4" x14ac:dyDescent="0.25">
      <c r="A2955" s="17" t="s">
        <v>10253</v>
      </c>
      <c r="B2955" s="17">
        <v>6157157</v>
      </c>
      <c r="C2955" s="17">
        <v>0</v>
      </c>
      <c r="D2955">
        <f>B2955-C2955</f>
        <v>6157157</v>
      </c>
    </row>
    <row r="2956" spans="1:4" x14ac:dyDescent="0.25">
      <c r="A2956" s="17" t="s">
        <v>6015</v>
      </c>
      <c r="B2956" s="17">
        <v>6144806</v>
      </c>
      <c r="C2956" s="17">
        <v>0</v>
      </c>
      <c r="D2956">
        <f>B2956-C2956</f>
        <v>6144806</v>
      </c>
    </row>
    <row r="2957" spans="1:4" x14ac:dyDescent="0.25">
      <c r="A2957" s="17" t="s">
        <v>9043</v>
      </c>
      <c r="B2957" s="17">
        <v>6126237</v>
      </c>
      <c r="C2957" s="17">
        <v>0</v>
      </c>
      <c r="D2957">
        <f>B2957-C2957</f>
        <v>6126237</v>
      </c>
    </row>
    <row r="2958" spans="1:4" x14ac:dyDescent="0.25">
      <c r="A2958" s="17" t="s">
        <v>4141</v>
      </c>
      <c r="B2958" s="17">
        <v>6114237</v>
      </c>
      <c r="C2958" s="17">
        <v>0</v>
      </c>
      <c r="D2958">
        <f>B2958-C2958</f>
        <v>6114237</v>
      </c>
    </row>
    <row r="2959" spans="1:4" x14ac:dyDescent="0.25">
      <c r="A2959" s="17" t="s">
        <v>6081</v>
      </c>
      <c r="B2959" s="17">
        <v>6109075</v>
      </c>
      <c r="C2959" s="17">
        <v>0</v>
      </c>
      <c r="D2959">
        <f>B2959-C2959</f>
        <v>6109075</v>
      </c>
    </row>
    <row r="2960" spans="1:4" x14ac:dyDescent="0.25">
      <c r="A2960" s="17" t="s">
        <v>3780</v>
      </c>
      <c r="B2960" s="17">
        <v>6105175</v>
      </c>
      <c r="C2960" s="17">
        <v>0</v>
      </c>
      <c r="D2960">
        <f>B2960-C2960</f>
        <v>6105175</v>
      </c>
    </row>
    <row r="2961" spans="1:4" x14ac:dyDescent="0.25">
      <c r="A2961" s="17" t="s">
        <v>12310</v>
      </c>
      <c r="B2961" s="17">
        <v>6100000</v>
      </c>
      <c r="C2961" s="17">
        <v>0</v>
      </c>
      <c r="D2961">
        <f>B2961-C2961</f>
        <v>6100000</v>
      </c>
    </row>
    <row r="2962" spans="1:4" x14ac:dyDescent="0.25">
      <c r="A2962" s="17" t="s">
        <v>10256</v>
      </c>
      <c r="B2962" s="17">
        <v>6088249</v>
      </c>
      <c r="C2962" s="17">
        <v>0</v>
      </c>
      <c r="D2962">
        <f>B2962-C2962</f>
        <v>6088249</v>
      </c>
    </row>
    <row r="2963" spans="1:4" x14ac:dyDescent="0.25">
      <c r="A2963" s="17" t="s">
        <v>6893</v>
      </c>
      <c r="B2963" s="17">
        <v>6061759</v>
      </c>
      <c r="C2963" s="17">
        <v>0</v>
      </c>
      <c r="D2963">
        <f>B2963-C2963</f>
        <v>6061759</v>
      </c>
    </row>
    <row r="2964" spans="1:4" x14ac:dyDescent="0.25">
      <c r="A2964" s="17" t="s">
        <v>9046</v>
      </c>
      <c r="B2964" s="17">
        <v>6047856</v>
      </c>
      <c r="C2964" s="17">
        <v>0</v>
      </c>
      <c r="D2964">
        <f>B2964-C2964</f>
        <v>6047856</v>
      </c>
    </row>
    <row r="2965" spans="1:4" x14ac:dyDescent="0.25">
      <c r="A2965" s="17" t="s">
        <v>8732</v>
      </c>
      <c r="B2965" s="17">
        <v>6044618</v>
      </c>
      <c r="C2965" s="17">
        <v>0</v>
      </c>
      <c r="D2965">
        <f>B2965-C2965</f>
        <v>6044618</v>
      </c>
    </row>
    <row r="2966" spans="1:4" x14ac:dyDescent="0.25">
      <c r="A2966" s="17" t="s">
        <v>12015</v>
      </c>
      <c r="B2966" s="17">
        <v>6026908</v>
      </c>
      <c r="C2966" s="17">
        <v>0</v>
      </c>
      <c r="D2966">
        <f>B2966-C2966</f>
        <v>6026908</v>
      </c>
    </row>
    <row r="2967" spans="1:4" x14ac:dyDescent="0.25">
      <c r="A2967" s="17" t="s">
        <v>11641</v>
      </c>
      <c r="B2967" s="17">
        <v>6003587</v>
      </c>
      <c r="C2967" s="17">
        <v>0</v>
      </c>
      <c r="D2967">
        <f>B2967-C2967</f>
        <v>6003587</v>
      </c>
    </row>
    <row r="2968" spans="1:4" x14ac:dyDescent="0.25">
      <c r="A2968" s="17" t="s">
        <v>6662</v>
      </c>
      <c r="B2968" s="17">
        <v>6002756</v>
      </c>
      <c r="C2968" s="17">
        <v>0</v>
      </c>
      <c r="D2968">
        <f>B2968-C2968</f>
        <v>6002756</v>
      </c>
    </row>
    <row r="2969" spans="1:4" x14ac:dyDescent="0.25">
      <c r="A2969" s="17" t="s">
        <v>7006</v>
      </c>
      <c r="B2969" s="17">
        <v>6000000</v>
      </c>
      <c r="C2969" s="17">
        <v>0</v>
      </c>
      <c r="D2969">
        <f>B2969-C2969</f>
        <v>6000000</v>
      </c>
    </row>
    <row r="2970" spans="1:4" x14ac:dyDescent="0.25">
      <c r="A2970" s="17" t="s">
        <v>7477</v>
      </c>
      <c r="B2970" s="17">
        <v>6000000</v>
      </c>
      <c r="C2970" s="17">
        <v>0</v>
      </c>
      <c r="D2970">
        <f>B2970-C2970</f>
        <v>6000000</v>
      </c>
    </row>
    <row r="2971" spans="1:4" x14ac:dyDescent="0.25">
      <c r="A2971" s="17" t="s">
        <v>8737</v>
      </c>
      <c r="B2971" s="17">
        <v>5998971</v>
      </c>
      <c r="C2971" s="17">
        <v>0</v>
      </c>
      <c r="D2971">
        <f>B2971-C2971</f>
        <v>5998971</v>
      </c>
    </row>
    <row r="2972" spans="1:4" x14ac:dyDescent="0.25">
      <c r="A2972" s="17" t="s">
        <v>12492</v>
      </c>
      <c r="B2972" s="17">
        <v>5997134</v>
      </c>
      <c r="C2972" s="17">
        <v>0</v>
      </c>
      <c r="D2972">
        <f>B2972-C2972</f>
        <v>5997134</v>
      </c>
    </row>
    <row r="2973" spans="1:4" x14ac:dyDescent="0.25">
      <c r="A2973" s="17" t="s">
        <v>7846</v>
      </c>
      <c r="B2973" s="17">
        <v>5990075</v>
      </c>
      <c r="C2973" s="17">
        <v>0</v>
      </c>
      <c r="D2973">
        <f>B2973-C2973</f>
        <v>5990075</v>
      </c>
    </row>
    <row r="2974" spans="1:4" x14ac:dyDescent="0.25">
      <c r="A2974" s="17" t="s">
        <v>6179</v>
      </c>
      <c r="B2974" s="17">
        <v>5974653</v>
      </c>
      <c r="C2974" s="17">
        <v>0</v>
      </c>
      <c r="D2974">
        <f>B2974-C2974</f>
        <v>5974653</v>
      </c>
    </row>
    <row r="2975" spans="1:4" x14ac:dyDescent="0.25">
      <c r="A2975" s="17" t="s">
        <v>8089</v>
      </c>
      <c r="B2975" s="17">
        <v>5949693</v>
      </c>
      <c r="C2975" s="17">
        <v>0</v>
      </c>
      <c r="D2975">
        <f>B2975-C2975</f>
        <v>5949693</v>
      </c>
    </row>
    <row r="2976" spans="1:4" x14ac:dyDescent="0.25">
      <c r="A2976" s="17" t="s">
        <v>2294</v>
      </c>
      <c r="B2976" s="17">
        <v>5932060</v>
      </c>
      <c r="C2976" s="17">
        <v>0</v>
      </c>
      <c r="D2976">
        <f>B2976-C2976</f>
        <v>5932060</v>
      </c>
    </row>
    <row r="2977" spans="1:4" x14ac:dyDescent="0.25">
      <c r="A2977" s="17" t="s">
        <v>10900</v>
      </c>
      <c r="B2977" s="17">
        <v>5923044</v>
      </c>
      <c r="C2977" s="17">
        <v>0</v>
      </c>
      <c r="D2977">
        <f>B2977-C2977</f>
        <v>5923044</v>
      </c>
    </row>
    <row r="2978" spans="1:4" x14ac:dyDescent="0.25">
      <c r="A2978" s="17" t="s">
        <v>7334</v>
      </c>
      <c r="B2978" s="17">
        <v>5900000</v>
      </c>
      <c r="C2978" s="17">
        <v>0</v>
      </c>
      <c r="D2978">
        <f>B2978-C2978</f>
        <v>5900000</v>
      </c>
    </row>
    <row r="2979" spans="1:4" x14ac:dyDescent="0.25">
      <c r="A2979" s="17" t="s">
        <v>5261</v>
      </c>
      <c r="B2979" s="17">
        <v>5899797</v>
      </c>
      <c r="C2979" s="17">
        <v>0</v>
      </c>
      <c r="D2979">
        <f>B2979-C2979</f>
        <v>5899797</v>
      </c>
    </row>
    <row r="2980" spans="1:4" x14ac:dyDescent="0.25">
      <c r="A2980" s="17" t="s">
        <v>9846</v>
      </c>
      <c r="B2980" s="17">
        <v>5895238</v>
      </c>
      <c r="C2980" s="17">
        <v>0</v>
      </c>
      <c r="D2980">
        <f>B2980-C2980</f>
        <v>5895238</v>
      </c>
    </row>
    <row r="2981" spans="1:4" x14ac:dyDescent="0.25">
      <c r="A2981" s="17" t="s">
        <v>7011</v>
      </c>
      <c r="B2981" s="17">
        <v>5887457</v>
      </c>
      <c r="C2981" s="17">
        <v>0</v>
      </c>
      <c r="D2981">
        <f>B2981-C2981</f>
        <v>5887457</v>
      </c>
    </row>
    <row r="2982" spans="1:4" x14ac:dyDescent="0.25">
      <c r="A2982" s="17" t="s">
        <v>4216</v>
      </c>
      <c r="B2982" s="17">
        <v>5881504</v>
      </c>
      <c r="C2982" s="17">
        <v>0</v>
      </c>
      <c r="D2982">
        <f>B2982-C2982</f>
        <v>5881504</v>
      </c>
    </row>
    <row r="2983" spans="1:4" x14ac:dyDescent="0.25">
      <c r="A2983" s="17" t="s">
        <v>8002</v>
      </c>
      <c r="B2983" s="17">
        <v>5871603</v>
      </c>
      <c r="C2983" s="17">
        <v>0</v>
      </c>
      <c r="D2983">
        <f>B2983-C2983</f>
        <v>5871603</v>
      </c>
    </row>
    <row r="2984" spans="1:4" x14ac:dyDescent="0.25">
      <c r="A2984" s="17" t="s">
        <v>2234</v>
      </c>
      <c r="B2984" s="17">
        <v>5851188</v>
      </c>
      <c r="C2984" s="17">
        <v>0</v>
      </c>
      <c r="D2984">
        <f>B2984-C2984</f>
        <v>5851188</v>
      </c>
    </row>
    <row r="2985" spans="1:4" x14ac:dyDescent="0.25">
      <c r="A2985" s="17" t="s">
        <v>11126</v>
      </c>
      <c r="B2985" s="17">
        <v>5844929</v>
      </c>
      <c r="C2985" s="17">
        <v>0</v>
      </c>
      <c r="D2985">
        <f>B2985-C2985</f>
        <v>5844929</v>
      </c>
    </row>
    <row r="2986" spans="1:4" x14ac:dyDescent="0.25">
      <c r="A2986" s="17" t="s">
        <v>11644</v>
      </c>
      <c r="B2986" s="17">
        <v>5792822</v>
      </c>
      <c r="C2986" s="17">
        <v>0</v>
      </c>
      <c r="D2986">
        <f>B2986-C2986</f>
        <v>5792822</v>
      </c>
    </row>
    <row r="2987" spans="1:4" x14ac:dyDescent="0.25">
      <c r="A2987" s="17" t="s">
        <v>11014</v>
      </c>
      <c r="B2987" s="17">
        <v>5776314</v>
      </c>
      <c r="C2987" s="17">
        <v>0</v>
      </c>
      <c r="D2987">
        <f>B2987-C2987</f>
        <v>5776314</v>
      </c>
    </row>
    <row r="2988" spans="1:4" x14ac:dyDescent="0.25">
      <c r="A2988" s="17" t="s">
        <v>3703</v>
      </c>
      <c r="B2988" s="17">
        <v>5773519</v>
      </c>
      <c r="C2988" s="17">
        <v>0</v>
      </c>
      <c r="D2988">
        <f>B2988-C2988</f>
        <v>5773519</v>
      </c>
    </row>
    <row r="2989" spans="1:4" x14ac:dyDescent="0.25">
      <c r="A2989" s="17" t="s">
        <v>3703</v>
      </c>
      <c r="B2989" s="17">
        <v>5773519</v>
      </c>
      <c r="C2989" s="17">
        <v>0</v>
      </c>
      <c r="D2989">
        <f>B2989-C2989</f>
        <v>5773519</v>
      </c>
    </row>
    <row r="2990" spans="1:4" x14ac:dyDescent="0.25">
      <c r="A2990" s="17" t="s">
        <v>3703</v>
      </c>
      <c r="B2990" s="17">
        <v>5773519</v>
      </c>
      <c r="C2990" s="17">
        <v>0</v>
      </c>
      <c r="D2990">
        <f>B2990-C2990</f>
        <v>5773519</v>
      </c>
    </row>
    <row r="2991" spans="1:4" x14ac:dyDescent="0.25">
      <c r="A2991" s="17" t="s">
        <v>3056</v>
      </c>
      <c r="B2991" s="17">
        <v>5755286</v>
      </c>
      <c r="C2991" s="17">
        <v>0</v>
      </c>
      <c r="D2991">
        <f>B2991-C2991</f>
        <v>5755286</v>
      </c>
    </row>
    <row r="2992" spans="1:4" x14ac:dyDescent="0.25">
      <c r="A2992" s="17" t="s">
        <v>6673</v>
      </c>
      <c r="B2992" s="17">
        <v>5749134</v>
      </c>
      <c r="C2992" s="17">
        <v>0</v>
      </c>
      <c r="D2992">
        <f>B2992-C2992</f>
        <v>5749134</v>
      </c>
    </row>
    <row r="2993" spans="1:4" x14ac:dyDescent="0.25">
      <c r="A2993" s="17" t="s">
        <v>13056</v>
      </c>
      <c r="B2993" s="17">
        <v>5739376</v>
      </c>
      <c r="C2993" s="17">
        <v>0</v>
      </c>
      <c r="D2993">
        <f>B2993-C2993</f>
        <v>5739376</v>
      </c>
    </row>
    <row r="2994" spans="1:4" x14ac:dyDescent="0.25">
      <c r="A2994" s="17" t="s">
        <v>11486</v>
      </c>
      <c r="B2994" s="17">
        <v>5731103</v>
      </c>
      <c r="C2994" s="17">
        <v>0</v>
      </c>
      <c r="D2994">
        <f>B2994-C2994</f>
        <v>5731103</v>
      </c>
    </row>
    <row r="2995" spans="1:4" x14ac:dyDescent="0.25">
      <c r="A2995" s="17" t="s">
        <v>11921</v>
      </c>
      <c r="B2995" s="17">
        <v>5709616</v>
      </c>
      <c r="C2995" s="17">
        <v>0</v>
      </c>
      <c r="D2995">
        <f>B2995-C2995</f>
        <v>5709616</v>
      </c>
    </row>
    <row r="2996" spans="1:4" x14ac:dyDescent="0.25">
      <c r="A2996" s="17" t="s">
        <v>6659</v>
      </c>
      <c r="B2996" s="17">
        <v>5702083</v>
      </c>
      <c r="C2996" s="17">
        <v>0</v>
      </c>
      <c r="D2996">
        <f>B2996-C2996</f>
        <v>5702083</v>
      </c>
    </row>
    <row r="2997" spans="1:4" x14ac:dyDescent="0.25">
      <c r="A2997" s="17" t="s">
        <v>7014</v>
      </c>
      <c r="B2997" s="17">
        <v>5701643</v>
      </c>
      <c r="C2997" s="17">
        <v>0</v>
      </c>
      <c r="D2997">
        <f>B2997-C2997</f>
        <v>5701643</v>
      </c>
    </row>
    <row r="2998" spans="1:4" x14ac:dyDescent="0.25">
      <c r="A2998" s="17" t="s">
        <v>7017</v>
      </c>
      <c r="B2998" s="17">
        <v>5694401</v>
      </c>
      <c r="C2998" s="17">
        <v>0</v>
      </c>
      <c r="D2998">
        <f>B2998-C2998</f>
        <v>5694401</v>
      </c>
    </row>
    <row r="2999" spans="1:4" x14ac:dyDescent="0.25">
      <c r="A2999" s="17" t="s">
        <v>9564</v>
      </c>
      <c r="B2999" s="17">
        <v>5694308</v>
      </c>
      <c r="C2999" s="17">
        <v>0</v>
      </c>
      <c r="D2999">
        <f>B2999-C2999</f>
        <v>5694308</v>
      </c>
    </row>
    <row r="3000" spans="1:4" x14ac:dyDescent="0.25">
      <c r="A3000" s="17" t="s">
        <v>8541</v>
      </c>
      <c r="B3000" s="17">
        <v>5669081</v>
      </c>
      <c r="C3000" s="17">
        <v>0</v>
      </c>
      <c r="D3000">
        <f>B3000-C3000</f>
        <v>5669081</v>
      </c>
    </row>
    <row r="3001" spans="1:4" x14ac:dyDescent="0.25">
      <c r="A3001" s="17" t="s">
        <v>3785</v>
      </c>
      <c r="B3001" s="17">
        <v>5664251</v>
      </c>
      <c r="C3001" s="17">
        <v>0</v>
      </c>
      <c r="D3001">
        <f>B3001-C3001</f>
        <v>5664251</v>
      </c>
    </row>
    <row r="3002" spans="1:4" x14ac:dyDescent="0.25">
      <c r="A3002" s="17" t="s">
        <v>3032</v>
      </c>
      <c r="B3002" s="17">
        <v>5660084</v>
      </c>
      <c r="C3002" s="17">
        <v>0</v>
      </c>
      <c r="D3002">
        <f>B3002-C3002</f>
        <v>5660084</v>
      </c>
    </row>
    <row r="3003" spans="1:4" x14ac:dyDescent="0.25">
      <c r="A3003" s="17" t="s">
        <v>5903</v>
      </c>
      <c r="B3003" s="17">
        <v>5654777</v>
      </c>
      <c r="C3003" s="17">
        <v>0</v>
      </c>
      <c r="D3003">
        <f>B3003-C3003</f>
        <v>5654777</v>
      </c>
    </row>
    <row r="3004" spans="1:4" x14ac:dyDescent="0.25">
      <c r="A3004" s="17" t="s">
        <v>3472</v>
      </c>
      <c r="B3004" s="17">
        <v>5600000</v>
      </c>
      <c r="C3004" s="17">
        <v>0</v>
      </c>
      <c r="D3004">
        <f>B3004-C3004</f>
        <v>5600000</v>
      </c>
    </row>
    <row r="3005" spans="1:4" x14ac:dyDescent="0.25">
      <c r="A3005" s="17" t="s">
        <v>11274</v>
      </c>
      <c r="B3005" s="17">
        <v>5595428</v>
      </c>
      <c r="C3005" s="17">
        <v>0</v>
      </c>
      <c r="D3005">
        <f>B3005-C3005</f>
        <v>5595428</v>
      </c>
    </row>
    <row r="3006" spans="1:4" x14ac:dyDescent="0.25">
      <c r="A3006" s="17" t="s">
        <v>8258</v>
      </c>
      <c r="B3006" s="17">
        <v>5542025</v>
      </c>
      <c r="C3006" s="17">
        <v>0</v>
      </c>
      <c r="D3006">
        <f>B3006-C3006</f>
        <v>5542025</v>
      </c>
    </row>
    <row r="3007" spans="1:4" x14ac:dyDescent="0.25">
      <c r="A3007" s="17" t="s">
        <v>5380</v>
      </c>
      <c r="B3007" s="17">
        <v>5532301</v>
      </c>
      <c r="C3007" s="17">
        <v>0</v>
      </c>
      <c r="D3007">
        <f>B3007-C3007</f>
        <v>5532301</v>
      </c>
    </row>
    <row r="3008" spans="1:4" x14ac:dyDescent="0.25">
      <c r="A3008" s="17" t="s">
        <v>12874</v>
      </c>
      <c r="B3008" s="17">
        <v>5518918</v>
      </c>
      <c r="C3008" s="17">
        <v>0</v>
      </c>
      <c r="D3008">
        <f>B3008-C3008</f>
        <v>5518918</v>
      </c>
    </row>
    <row r="3009" spans="1:4" x14ac:dyDescent="0.25">
      <c r="A3009" s="17" t="s">
        <v>5905</v>
      </c>
      <c r="B3009" s="17">
        <v>5516708</v>
      </c>
      <c r="C3009" s="17">
        <v>0</v>
      </c>
      <c r="D3009">
        <f>B3009-C3009</f>
        <v>5516708</v>
      </c>
    </row>
    <row r="3010" spans="1:4" x14ac:dyDescent="0.25">
      <c r="A3010" s="17" t="s">
        <v>7907</v>
      </c>
      <c r="B3010" s="17">
        <v>5501940</v>
      </c>
      <c r="C3010" s="17">
        <v>0</v>
      </c>
      <c r="D3010">
        <f>B3010-C3010</f>
        <v>5501940</v>
      </c>
    </row>
    <row r="3011" spans="1:4" x14ac:dyDescent="0.25">
      <c r="A3011" s="17" t="s">
        <v>8747</v>
      </c>
      <c r="B3011" s="17">
        <v>5484375</v>
      </c>
      <c r="C3011" s="17">
        <v>0</v>
      </c>
      <c r="D3011">
        <f>B3011-C3011</f>
        <v>5484375</v>
      </c>
    </row>
    <row r="3012" spans="1:4" x14ac:dyDescent="0.25">
      <c r="A3012" s="17" t="s">
        <v>6661</v>
      </c>
      <c r="B3012" s="17">
        <v>5480996</v>
      </c>
      <c r="C3012" s="17">
        <v>0</v>
      </c>
      <c r="D3012">
        <f>B3012-C3012</f>
        <v>5480996</v>
      </c>
    </row>
    <row r="3013" spans="1:4" x14ac:dyDescent="0.25">
      <c r="A3013" s="17" t="s">
        <v>10258</v>
      </c>
      <c r="B3013" s="17">
        <v>5480318</v>
      </c>
      <c r="C3013" s="17">
        <v>0</v>
      </c>
      <c r="D3013">
        <f>B3013-C3013</f>
        <v>5480318</v>
      </c>
    </row>
    <row r="3014" spans="1:4" x14ac:dyDescent="0.25">
      <c r="A3014" s="17" t="s">
        <v>7849</v>
      </c>
      <c r="B3014" s="17">
        <v>5459824</v>
      </c>
      <c r="C3014" s="17">
        <v>0</v>
      </c>
      <c r="D3014">
        <f>B3014-C3014</f>
        <v>5459824</v>
      </c>
    </row>
    <row r="3015" spans="1:4" x14ac:dyDescent="0.25">
      <c r="A3015" s="17" t="s">
        <v>9569</v>
      </c>
      <c r="B3015" s="17">
        <v>5430822</v>
      </c>
      <c r="C3015" s="17">
        <v>0</v>
      </c>
      <c r="D3015">
        <f>B3015-C3015</f>
        <v>5430822</v>
      </c>
    </row>
    <row r="3016" spans="1:4" x14ac:dyDescent="0.25">
      <c r="A3016" s="17" t="s">
        <v>2029</v>
      </c>
      <c r="B3016" s="17">
        <v>5409517</v>
      </c>
      <c r="C3016" s="17">
        <v>0</v>
      </c>
      <c r="D3016">
        <f>B3016-C3016</f>
        <v>5409517</v>
      </c>
    </row>
    <row r="3017" spans="1:4" x14ac:dyDescent="0.25">
      <c r="A3017" s="17" t="s">
        <v>11418</v>
      </c>
      <c r="B3017" s="17">
        <v>5400000</v>
      </c>
      <c r="C3017" s="17">
        <v>0</v>
      </c>
      <c r="D3017">
        <f>B3017-C3017</f>
        <v>5400000</v>
      </c>
    </row>
    <row r="3018" spans="1:4" x14ac:dyDescent="0.25">
      <c r="A3018" s="17" t="s">
        <v>11647</v>
      </c>
      <c r="B3018" s="17">
        <v>5383834</v>
      </c>
      <c r="C3018" s="17">
        <v>0</v>
      </c>
      <c r="D3018">
        <f>B3018-C3018</f>
        <v>5383834</v>
      </c>
    </row>
    <row r="3019" spans="1:4" x14ac:dyDescent="0.25">
      <c r="A3019" s="17" t="s">
        <v>9852</v>
      </c>
      <c r="B3019" s="17">
        <v>5359774</v>
      </c>
      <c r="C3019" s="17">
        <v>0</v>
      </c>
      <c r="D3019">
        <f>B3019-C3019</f>
        <v>5359774</v>
      </c>
    </row>
    <row r="3020" spans="1:4" x14ac:dyDescent="0.25">
      <c r="A3020" s="17" t="s">
        <v>12500</v>
      </c>
      <c r="B3020" s="17">
        <v>5355847</v>
      </c>
      <c r="C3020" s="17">
        <v>0</v>
      </c>
      <c r="D3020">
        <f>B3020-C3020</f>
        <v>5355847</v>
      </c>
    </row>
    <row r="3021" spans="1:4" x14ac:dyDescent="0.25">
      <c r="A3021" s="17" t="s">
        <v>12483</v>
      </c>
      <c r="B3021" s="17">
        <v>5355376</v>
      </c>
      <c r="C3021" s="17">
        <v>0</v>
      </c>
      <c r="D3021">
        <f>B3021-C3021</f>
        <v>5355376</v>
      </c>
    </row>
    <row r="3022" spans="1:4" x14ac:dyDescent="0.25">
      <c r="A3022" s="17" t="s">
        <v>10961</v>
      </c>
      <c r="B3022" s="17">
        <v>5354039</v>
      </c>
      <c r="C3022" s="17">
        <v>0</v>
      </c>
      <c r="D3022">
        <f>B3022-C3022</f>
        <v>5354039</v>
      </c>
    </row>
    <row r="3023" spans="1:4" x14ac:dyDescent="0.25">
      <c r="A3023" s="17" t="s">
        <v>8750</v>
      </c>
      <c r="B3023" s="17">
        <v>5348317</v>
      </c>
      <c r="C3023" s="17">
        <v>0</v>
      </c>
      <c r="D3023">
        <f>B3023-C3023</f>
        <v>5348317</v>
      </c>
    </row>
    <row r="3024" spans="1:4" x14ac:dyDescent="0.25">
      <c r="A3024" s="17" t="s">
        <v>7020</v>
      </c>
      <c r="B3024" s="17">
        <v>5333658</v>
      </c>
      <c r="C3024" s="17">
        <v>0</v>
      </c>
      <c r="D3024">
        <f>B3024-C3024</f>
        <v>5333658</v>
      </c>
    </row>
    <row r="3025" spans="1:4" x14ac:dyDescent="0.25">
      <c r="A3025" s="17" t="s">
        <v>10264</v>
      </c>
      <c r="B3025" s="17">
        <v>5308707</v>
      </c>
      <c r="C3025" s="17">
        <v>0</v>
      </c>
      <c r="D3025">
        <f>B3025-C3025</f>
        <v>5308707</v>
      </c>
    </row>
    <row r="3026" spans="1:4" x14ac:dyDescent="0.25">
      <c r="A3026" s="17" t="s">
        <v>6844</v>
      </c>
      <c r="B3026" s="17">
        <v>5308553</v>
      </c>
      <c r="C3026" s="17">
        <v>0</v>
      </c>
      <c r="D3026">
        <f>B3026-C3026</f>
        <v>5308553</v>
      </c>
    </row>
    <row r="3027" spans="1:4" x14ac:dyDescent="0.25">
      <c r="A3027" s="17" t="s">
        <v>7647</v>
      </c>
      <c r="B3027" s="17">
        <v>5306447</v>
      </c>
      <c r="C3027" s="17">
        <v>0</v>
      </c>
      <c r="D3027">
        <f>B3027-C3027</f>
        <v>5306447</v>
      </c>
    </row>
    <row r="3028" spans="1:4" x14ac:dyDescent="0.25">
      <c r="A3028" s="17" t="s">
        <v>5177</v>
      </c>
      <c r="B3028" s="17">
        <v>5300000</v>
      </c>
      <c r="C3028" s="17">
        <v>0</v>
      </c>
      <c r="D3028">
        <f>B3028-C3028</f>
        <v>5300000</v>
      </c>
    </row>
    <row r="3029" spans="1:4" x14ac:dyDescent="0.25">
      <c r="A3029" s="17" t="s">
        <v>12504</v>
      </c>
      <c r="B3029" s="17">
        <v>5283379</v>
      </c>
      <c r="C3029" s="17">
        <v>0</v>
      </c>
      <c r="D3029">
        <f>B3029-C3029</f>
        <v>5283379</v>
      </c>
    </row>
    <row r="3030" spans="1:4" x14ac:dyDescent="0.25">
      <c r="A3030" s="17" t="s">
        <v>13814</v>
      </c>
      <c r="B3030" s="17">
        <v>5228617</v>
      </c>
      <c r="C3030" s="17">
        <v>0</v>
      </c>
      <c r="D3030">
        <f>B3030-C3030</f>
        <v>5228617</v>
      </c>
    </row>
    <row r="3031" spans="1:4" x14ac:dyDescent="0.25">
      <c r="A3031" s="17" t="s">
        <v>7650</v>
      </c>
      <c r="B3031" s="17">
        <v>5217498</v>
      </c>
      <c r="C3031" s="17">
        <v>0</v>
      </c>
      <c r="D3031">
        <f>B3031-C3031</f>
        <v>5217498</v>
      </c>
    </row>
    <row r="3032" spans="1:4" x14ac:dyDescent="0.25">
      <c r="A3032" s="17" t="s">
        <v>6668</v>
      </c>
      <c r="B3032" s="17">
        <v>5205343</v>
      </c>
      <c r="C3032" s="17">
        <v>0</v>
      </c>
      <c r="D3032">
        <f>B3032-C3032</f>
        <v>5205343</v>
      </c>
    </row>
    <row r="3033" spans="1:4" x14ac:dyDescent="0.25">
      <c r="A3033" s="17" t="s">
        <v>5472</v>
      </c>
      <c r="B3033" s="17">
        <v>5204007</v>
      </c>
      <c r="C3033" s="17">
        <v>0</v>
      </c>
      <c r="D3033">
        <f>B3033-C3033</f>
        <v>5204007</v>
      </c>
    </row>
    <row r="3034" spans="1:4" x14ac:dyDescent="0.25">
      <c r="A3034" s="17" t="s">
        <v>6665</v>
      </c>
      <c r="B3034" s="17">
        <v>5132655</v>
      </c>
      <c r="C3034" s="17">
        <v>0</v>
      </c>
      <c r="D3034">
        <f>B3034-C3034</f>
        <v>5132655</v>
      </c>
    </row>
    <row r="3035" spans="1:4" x14ac:dyDescent="0.25">
      <c r="A3035" s="17" t="s">
        <v>12067</v>
      </c>
      <c r="B3035" s="17">
        <v>5132222</v>
      </c>
      <c r="C3035" s="17">
        <v>0</v>
      </c>
      <c r="D3035">
        <f>B3035-C3035</f>
        <v>5132222</v>
      </c>
    </row>
    <row r="3036" spans="1:4" x14ac:dyDescent="0.25">
      <c r="A3036" s="17" t="s">
        <v>5907</v>
      </c>
      <c r="B3036" s="17">
        <v>5128124</v>
      </c>
      <c r="C3036" s="17">
        <v>0</v>
      </c>
      <c r="D3036">
        <f>B3036-C3036</f>
        <v>5128124</v>
      </c>
    </row>
    <row r="3037" spans="1:4" x14ac:dyDescent="0.25">
      <c r="A3037" s="17" t="s">
        <v>7852</v>
      </c>
      <c r="B3037" s="17">
        <v>5108820</v>
      </c>
      <c r="C3037" s="17">
        <v>0</v>
      </c>
      <c r="D3037">
        <f>B3037-C3037</f>
        <v>5108820</v>
      </c>
    </row>
    <row r="3038" spans="1:4" x14ac:dyDescent="0.25">
      <c r="A3038" s="17" t="s">
        <v>125</v>
      </c>
      <c r="B3038" s="17">
        <v>255108370</v>
      </c>
      <c r="C3038" s="17">
        <v>250000000</v>
      </c>
      <c r="D3038">
        <f>B3038-C3038</f>
        <v>5108370</v>
      </c>
    </row>
    <row r="3039" spans="1:4" x14ac:dyDescent="0.25">
      <c r="A3039" s="17" t="s">
        <v>4665</v>
      </c>
      <c r="B3039" s="17">
        <v>5100937</v>
      </c>
      <c r="C3039" s="17">
        <v>0</v>
      </c>
      <c r="D3039">
        <f>B3039-C3039</f>
        <v>5100937</v>
      </c>
    </row>
    <row r="3040" spans="1:4" x14ac:dyDescent="0.25">
      <c r="A3040" s="17" t="s">
        <v>9423</v>
      </c>
      <c r="B3040" s="17">
        <v>5100000</v>
      </c>
      <c r="C3040" s="17">
        <v>0</v>
      </c>
      <c r="D3040">
        <f>B3040-C3040</f>
        <v>5100000</v>
      </c>
    </row>
    <row r="3041" spans="1:4" x14ac:dyDescent="0.25">
      <c r="A3041" s="17" t="s">
        <v>8260</v>
      </c>
      <c r="B3041" s="17">
        <v>5032496</v>
      </c>
      <c r="C3041" s="17">
        <v>0</v>
      </c>
      <c r="D3041">
        <f>B3041-C3041</f>
        <v>5032496</v>
      </c>
    </row>
    <row r="3042" spans="1:4" x14ac:dyDescent="0.25">
      <c r="A3042" s="17" t="s">
        <v>7652</v>
      </c>
      <c r="B3042" s="17">
        <v>5023275</v>
      </c>
      <c r="C3042" s="17">
        <v>0</v>
      </c>
      <c r="D3042">
        <f>B3042-C3042</f>
        <v>5023275</v>
      </c>
    </row>
    <row r="3043" spans="1:4" x14ac:dyDescent="0.25">
      <c r="A3043" s="17" t="s">
        <v>9293</v>
      </c>
      <c r="B3043" s="17">
        <v>5018450</v>
      </c>
      <c r="C3043" s="17">
        <v>0</v>
      </c>
      <c r="D3043">
        <f>B3043-C3043</f>
        <v>5018450</v>
      </c>
    </row>
    <row r="3044" spans="1:4" x14ac:dyDescent="0.25">
      <c r="A3044" s="17" t="s">
        <v>10267</v>
      </c>
      <c r="B3044" s="17">
        <v>5009677</v>
      </c>
      <c r="C3044" s="17">
        <v>0</v>
      </c>
      <c r="D3044">
        <f>B3044-C3044</f>
        <v>5009677</v>
      </c>
    </row>
    <row r="3045" spans="1:4" x14ac:dyDescent="0.25">
      <c r="A3045" s="17" t="s">
        <v>6671</v>
      </c>
      <c r="B3045" s="17">
        <v>5005883</v>
      </c>
      <c r="C3045" s="17">
        <v>0</v>
      </c>
      <c r="D3045">
        <f>B3045-C3045</f>
        <v>5005883</v>
      </c>
    </row>
    <row r="3046" spans="1:4" x14ac:dyDescent="0.25">
      <c r="A3046" s="17" t="s">
        <v>8757</v>
      </c>
      <c r="B3046" s="17">
        <v>5004648</v>
      </c>
      <c r="C3046" s="17">
        <v>0</v>
      </c>
      <c r="D3046">
        <f>B3046-C3046</f>
        <v>5004648</v>
      </c>
    </row>
    <row r="3047" spans="1:4" x14ac:dyDescent="0.25">
      <c r="A3047" s="17" t="s">
        <v>8007</v>
      </c>
      <c r="B3047" s="17">
        <v>5002310</v>
      </c>
      <c r="C3047" s="17">
        <v>0</v>
      </c>
      <c r="D3047">
        <f>B3047-C3047</f>
        <v>5002310</v>
      </c>
    </row>
    <row r="3048" spans="1:4" x14ac:dyDescent="0.25">
      <c r="A3048" s="17" t="s">
        <v>6184</v>
      </c>
      <c r="B3048" s="17">
        <v>5000000</v>
      </c>
      <c r="C3048" s="17">
        <v>0</v>
      </c>
      <c r="D3048">
        <f>B3048-C3048</f>
        <v>5000000</v>
      </c>
    </row>
    <row r="3049" spans="1:4" x14ac:dyDescent="0.25">
      <c r="A3049" s="17" t="s">
        <v>13596</v>
      </c>
      <c r="B3049" s="17">
        <v>5000000</v>
      </c>
      <c r="C3049" s="17">
        <v>0</v>
      </c>
      <c r="D3049">
        <f>B3049-C3049</f>
        <v>5000000</v>
      </c>
    </row>
    <row r="3050" spans="1:4" x14ac:dyDescent="0.25">
      <c r="A3050" s="17" t="s">
        <v>9204</v>
      </c>
      <c r="B3050" s="17">
        <v>4992159</v>
      </c>
      <c r="C3050" s="17">
        <v>0</v>
      </c>
      <c r="D3050">
        <f>B3050-C3050</f>
        <v>4992159</v>
      </c>
    </row>
    <row r="3051" spans="1:4" x14ac:dyDescent="0.25">
      <c r="A3051" s="17" t="s">
        <v>7655</v>
      </c>
      <c r="B3051" s="17">
        <v>4956401</v>
      </c>
      <c r="C3051" s="17">
        <v>0</v>
      </c>
      <c r="D3051">
        <f>B3051-C3051</f>
        <v>4956401</v>
      </c>
    </row>
    <row r="3052" spans="1:4" x14ac:dyDescent="0.25">
      <c r="A3052" s="17" t="s">
        <v>12519</v>
      </c>
      <c r="B3052" s="17">
        <v>4946250</v>
      </c>
      <c r="C3052" s="17">
        <v>0</v>
      </c>
      <c r="D3052">
        <f>B3052-C3052</f>
        <v>4946250</v>
      </c>
    </row>
    <row r="3053" spans="1:4" x14ac:dyDescent="0.25">
      <c r="A3053" s="17" t="s">
        <v>7223</v>
      </c>
      <c r="B3053" s="17">
        <v>4930798</v>
      </c>
      <c r="C3053" s="17">
        <v>0</v>
      </c>
      <c r="D3053">
        <f>B3053-C3053</f>
        <v>4930798</v>
      </c>
    </row>
    <row r="3054" spans="1:4" x14ac:dyDescent="0.25">
      <c r="A3054" s="17" t="s">
        <v>8264</v>
      </c>
      <c r="B3054" s="17">
        <v>4922166</v>
      </c>
      <c r="C3054" s="17">
        <v>0</v>
      </c>
      <c r="D3054">
        <f>B3054-C3054</f>
        <v>4922166</v>
      </c>
    </row>
    <row r="3055" spans="1:4" x14ac:dyDescent="0.25">
      <c r="A3055" s="17" t="s">
        <v>8009</v>
      </c>
      <c r="B3055" s="17">
        <v>4919896</v>
      </c>
      <c r="C3055" s="17">
        <v>0</v>
      </c>
      <c r="D3055">
        <f>B3055-C3055</f>
        <v>4919896</v>
      </c>
    </row>
    <row r="3056" spans="1:4" x14ac:dyDescent="0.25">
      <c r="A3056" s="17" t="s">
        <v>8266</v>
      </c>
      <c r="B3056" s="17">
        <v>4903000</v>
      </c>
      <c r="C3056" s="17">
        <v>0</v>
      </c>
      <c r="D3056">
        <f>B3056-C3056</f>
        <v>4903000</v>
      </c>
    </row>
    <row r="3057" spans="1:4" x14ac:dyDescent="0.25">
      <c r="A3057" s="17" t="s">
        <v>8433</v>
      </c>
      <c r="B3057" s="17">
        <v>4884663</v>
      </c>
      <c r="C3057" s="17">
        <v>0</v>
      </c>
      <c r="D3057">
        <f>B3057-C3057</f>
        <v>4884663</v>
      </c>
    </row>
    <row r="3058" spans="1:4" x14ac:dyDescent="0.25">
      <c r="A3058" s="17" t="s">
        <v>9060</v>
      </c>
      <c r="B3058" s="17">
        <v>4881867</v>
      </c>
      <c r="C3058" s="17">
        <v>0</v>
      </c>
      <c r="D3058">
        <f>B3058-C3058</f>
        <v>4881867</v>
      </c>
    </row>
    <row r="3059" spans="1:4" x14ac:dyDescent="0.25">
      <c r="A3059" s="17" t="s">
        <v>9856</v>
      </c>
      <c r="B3059" s="17">
        <v>4859475</v>
      </c>
      <c r="C3059" s="17">
        <v>0</v>
      </c>
      <c r="D3059">
        <f>B3059-C3059</f>
        <v>4859475</v>
      </c>
    </row>
    <row r="3060" spans="1:4" x14ac:dyDescent="0.25">
      <c r="A3060" s="17" t="s">
        <v>8015</v>
      </c>
      <c r="B3060" s="17">
        <v>4857376</v>
      </c>
      <c r="C3060" s="17">
        <v>0</v>
      </c>
      <c r="D3060">
        <f>B3060-C3060</f>
        <v>4857376</v>
      </c>
    </row>
    <row r="3061" spans="1:4" x14ac:dyDescent="0.25">
      <c r="A3061" s="17" t="s">
        <v>7329</v>
      </c>
      <c r="B3061" s="17">
        <v>4839383</v>
      </c>
      <c r="C3061" s="17">
        <v>0</v>
      </c>
      <c r="D3061">
        <f>B3061-C3061</f>
        <v>4839383</v>
      </c>
    </row>
    <row r="3062" spans="1:4" x14ac:dyDescent="0.25">
      <c r="A3062" s="17" t="s">
        <v>4144</v>
      </c>
      <c r="B3062" s="17">
        <v>4835968</v>
      </c>
      <c r="C3062" s="17">
        <v>0</v>
      </c>
      <c r="D3062">
        <f>B3062-C3062</f>
        <v>4835968</v>
      </c>
    </row>
    <row r="3063" spans="1:4" x14ac:dyDescent="0.25">
      <c r="A3063" s="17" t="s">
        <v>6189</v>
      </c>
      <c r="B3063" s="17">
        <v>4829497</v>
      </c>
      <c r="C3063" s="17">
        <v>0</v>
      </c>
      <c r="D3063">
        <f>B3063-C3063</f>
        <v>4829497</v>
      </c>
    </row>
    <row r="3064" spans="1:4" x14ac:dyDescent="0.25">
      <c r="A3064" s="17" t="s">
        <v>8457</v>
      </c>
      <c r="B3064" s="17">
        <v>4814244</v>
      </c>
      <c r="C3064" s="17">
        <v>0</v>
      </c>
      <c r="D3064">
        <f>B3064-C3064</f>
        <v>4814244</v>
      </c>
    </row>
    <row r="3065" spans="1:4" x14ac:dyDescent="0.25">
      <c r="A3065" s="17" t="s">
        <v>7025</v>
      </c>
      <c r="B3065" s="17">
        <v>4806750</v>
      </c>
      <c r="C3065" s="17">
        <v>0</v>
      </c>
      <c r="D3065">
        <f>B3065-C3065</f>
        <v>4806750</v>
      </c>
    </row>
    <row r="3066" spans="1:4" x14ac:dyDescent="0.25">
      <c r="A3066" s="17" t="s">
        <v>4148</v>
      </c>
      <c r="B3066" s="17">
        <v>4777007</v>
      </c>
      <c r="C3066" s="17">
        <v>0</v>
      </c>
      <c r="D3066">
        <f>B3066-C3066</f>
        <v>4777007</v>
      </c>
    </row>
    <row r="3067" spans="1:4" x14ac:dyDescent="0.25">
      <c r="A3067" s="17" t="s">
        <v>12820</v>
      </c>
      <c r="B3067" s="17">
        <v>4771000</v>
      </c>
      <c r="C3067" s="17">
        <v>0</v>
      </c>
      <c r="D3067">
        <f>B3067-C3067</f>
        <v>4771000</v>
      </c>
    </row>
    <row r="3068" spans="1:4" x14ac:dyDescent="0.25">
      <c r="A3068" s="17" t="s">
        <v>7854</v>
      </c>
      <c r="B3068" s="17">
        <v>4741987</v>
      </c>
      <c r="C3068" s="17">
        <v>0</v>
      </c>
      <c r="D3068">
        <f>B3068-C3068</f>
        <v>4741987</v>
      </c>
    </row>
    <row r="3069" spans="1:4" x14ac:dyDescent="0.25">
      <c r="A3069" s="17" t="s">
        <v>7328</v>
      </c>
      <c r="B3069" s="17">
        <v>4734235</v>
      </c>
      <c r="C3069" s="17">
        <v>0</v>
      </c>
      <c r="D3069">
        <f>B3069-C3069</f>
        <v>4734235</v>
      </c>
    </row>
    <row r="3070" spans="1:4" x14ac:dyDescent="0.25">
      <c r="A3070" s="17" t="s">
        <v>9573</v>
      </c>
      <c r="B3070" s="17">
        <v>4720371</v>
      </c>
      <c r="C3070" s="17">
        <v>0</v>
      </c>
      <c r="D3070">
        <f>B3070-C3070</f>
        <v>4720371</v>
      </c>
    </row>
    <row r="3071" spans="1:4" x14ac:dyDescent="0.25">
      <c r="A3071" s="17" t="s">
        <v>8269</v>
      </c>
      <c r="B3071" s="17">
        <v>4717455</v>
      </c>
      <c r="C3071" s="17">
        <v>0</v>
      </c>
      <c r="D3071">
        <f>B3071-C3071</f>
        <v>4717455</v>
      </c>
    </row>
    <row r="3072" spans="1:4" x14ac:dyDescent="0.25">
      <c r="A3072" s="17" t="s">
        <v>6027</v>
      </c>
      <c r="B3072" s="17">
        <v>4710455</v>
      </c>
      <c r="C3072" s="17">
        <v>0</v>
      </c>
      <c r="D3072">
        <f>B3072-C3072</f>
        <v>4710455</v>
      </c>
    </row>
    <row r="3073" spans="1:4" x14ac:dyDescent="0.25">
      <c r="A3073" s="17" t="s">
        <v>10291</v>
      </c>
      <c r="B3073" s="17">
        <v>4700361</v>
      </c>
      <c r="C3073" s="17">
        <v>0</v>
      </c>
      <c r="D3073">
        <f>B3073-C3073</f>
        <v>4700361</v>
      </c>
    </row>
    <row r="3074" spans="1:4" x14ac:dyDescent="0.25">
      <c r="A3074" s="17" t="s">
        <v>9855</v>
      </c>
      <c r="B3074" s="17">
        <v>4693919</v>
      </c>
      <c r="C3074" s="17">
        <v>0</v>
      </c>
      <c r="D3074">
        <f>B3074-C3074</f>
        <v>4693919</v>
      </c>
    </row>
    <row r="3075" spans="1:4" x14ac:dyDescent="0.25">
      <c r="A3075" s="17" t="s">
        <v>9291</v>
      </c>
      <c r="B3075" s="17">
        <v>4692814</v>
      </c>
      <c r="C3075" s="17">
        <v>0</v>
      </c>
      <c r="D3075">
        <f>B3075-C3075</f>
        <v>4692814</v>
      </c>
    </row>
    <row r="3076" spans="1:4" x14ac:dyDescent="0.25">
      <c r="A3076" s="17" t="s">
        <v>9048</v>
      </c>
      <c r="B3076" s="17">
        <v>4681503</v>
      </c>
      <c r="C3076" s="17">
        <v>0</v>
      </c>
      <c r="D3076">
        <f>B3076-C3076</f>
        <v>4681503</v>
      </c>
    </row>
    <row r="3077" spans="1:4" x14ac:dyDescent="0.25">
      <c r="A3077" s="17" t="s">
        <v>4645</v>
      </c>
      <c r="B3077" s="17">
        <v>4651977</v>
      </c>
      <c r="C3077" s="17">
        <v>0</v>
      </c>
      <c r="D3077">
        <f>B3077-C3077</f>
        <v>4651977</v>
      </c>
    </row>
    <row r="3078" spans="1:4" x14ac:dyDescent="0.25">
      <c r="A3078" s="17" t="s">
        <v>10676</v>
      </c>
      <c r="B3078" s="17">
        <v>4613815</v>
      </c>
      <c r="C3078" s="17">
        <v>0</v>
      </c>
      <c r="D3078">
        <f>B3078-C3078</f>
        <v>4613815</v>
      </c>
    </row>
    <row r="3079" spans="1:4" x14ac:dyDescent="0.25">
      <c r="A3079" s="17" t="s">
        <v>11876</v>
      </c>
      <c r="B3079" s="17">
        <v>4600000</v>
      </c>
      <c r="C3079" s="17">
        <v>0</v>
      </c>
      <c r="D3079">
        <f>B3079-C3079</f>
        <v>4600000</v>
      </c>
    </row>
    <row r="3080" spans="1:4" x14ac:dyDescent="0.25">
      <c r="A3080" s="17" t="s">
        <v>11650</v>
      </c>
      <c r="B3080" s="17">
        <v>4599680</v>
      </c>
      <c r="C3080" s="17">
        <v>0</v>
      </c>
      <c r="D3080">
        <f>B3080-C3080</f>
        <v>4599680</v>
      </c>
    </row>
    <row r="3081" spans="1:4" x14ac:dyDescent="0.25">
      <c r="A3081" s="17" t="s">
        <v>9858</v>
      </c>
      <c r="B3081" s="17">
        <v>4595000</v>
      </c>
      <c r="C3081" s="17">
        <v>0</v>
      </c>
      <c r="D3081">
        <f>B3081-C3081</f>
        <v>4595000</v>
      </c>
    </row>
    <row r="3082" spans="1:4" x14ac:dyDescent="0.25">
      <c r="A3082" s="17" t="s">
        <v>3662</v>
      </c>
      <c r="B3082" s="17">
        <v>4584886</v>
      </c>
      <c r="C3082" s="17">
        <v>0</v>
      </c>
      <c r="D3082">
        <f>B3082-C3082</f>
        <v>4584886</v>
      </c>
    </row>
    <row r="3083" spans="1:4" x14ac:dyDescent="0.25">
      <c r="A3083" s="17" t="s">
        <v>11662</v>
      </c>
      <c r="B3083" s="17">
        <v>4581222</v>
      </c>
      <c r="C3083" s="17">
        <v>0</v>
      </c>
      <c r="D3083">
        <f>B3083-C3083</f>
        <v>4581222</v>
      </c>
    </row>
    <row r="3084" spans="1:4" x14ac:dyDescent="0.25">
      <c r="A3084" s="17" t="s">
        <v>4186</v>
      </c>
      <c r="B3084" s="17">
        <v>4563029</v>
      </c>
      <c r="C3084" s="17">
        <v>0</v>
      </c>
      <c r="D3084">
        <f>B3084-C3084</f>
        <v>4563029</v>
      </c>
    </row>
    <row r="3085" spans="1:4" x14ac:dyDescent="0.25">
      <c r="A3085" s="17" t="s">
        <v>5262</v>
      </c>
      <c r="B3085" s="17">
        <v>4554569</v>
      </c>
      <c r="C3085" s="17">
        <v>0</v>
      </c>
      <c r="D3085">
        <f>B3085-C3085</f>
        <v>4554569</v>
      </c>
    </row>
    <row r="3086" spans="1:4" x14ac:dyDescent="0.25">
      <c r="A3086" s="17" t="s">
        <v>9862</v>
      </c>
      <c r="B3086" s="17">
        <v>4542775</v>
      </c>
      <c r="C3086" s="17">
        <v>0</v>
      </c>
      <c r="D3086">
        <f>B3086-C3086</f>
        <v>4542775</v>
      </c>
    </row>
    <row r="3087" spans="1:4" x14ac:dyDescent="0.25">
      <c r="A3087" s="17" t="s">
        <v>2764</v>
      </c>
      <c r="B3087" s="17">
        <v>4535117</v>
      </c>
      <c r="C3087" s="17">
        <v>0</v>
      </c>
      <c r="D3087">
        <f>B3087-C3087</f>
        <v>4535117</v>
      </c>
    </row>
    <row r="3088" spans="1:4" x14ac:dyDescent="0.25">
      <c r="A3088" s="17" t="s">
        <v>13602</v>
      </c>
      <c r="B3088" s="17">
        <v>4505922</v>
      </c>
      <c r="C3088" s="17">
        <v>0</v>
      </c>
      <c r="D3088">
        <f>B3088-C3088</f>
        <v>4505922</v>
      </c>
    </row>
    <row r="3089" spans="1:4" x14ac:dyDescent="0.25">
      <c r="A3089" s="17" t="s">
        <v>4646</v>
      </c>
      <c r="B3089" s="17">
        <v>4496583</v>
      </c>
      <c r="C3089" s="17">
        <v>0</v>
      </c>
      <c r="D3089">
        <f>B3089-C3089</f>
        <v>4496583</v>
      </c>
    </row>
    <row r="3090" spans="1:4" x14ac:dyDescent="0.25">
      <c r="A3090" s="17" t="s">
        <v>5475</v>
      </c>
      <c r="B3090" s="17">
        <v>4485485</v>
      </c>
      <c r="C3090" s="17">
        <v>0</v>
      </c>
      <c r="D3090">
        <f>B3090-C3090</f>
        <v>4485485</v>
      </c>
    </row>
    <row r="3091" spans="1:4" x14ac:dyDescent="0.25">
      <c r="A3091" s="17" t="s">
        <v>5476</v>
      </c>
      <c r="B3091" s="17">
        <v>4476235</v>
      </c>
      <c r="C3091" s="17">
        <v>0</v>
      </c>
      <c r="D3091">
        <f>B3091-C3091</f>
        <v>4476235</v>
      </c>
    </row>
    <row r="3092" spans="1:4" x14ac:dyDescent="0.25">
      <c r="A3092" s="17" t="s">
        <v>5442</v>
      </c>
      <c r="B3092" s="17">
        <v>4463292</v>
      </c>
      <c r="C3092" s="17">
        <v>0</v>
      </c>
      <c r="D3092">
        <f>B3092-C3092</f>
        <v>4463292</v>
      </c>
    </row>
    <row r="3093" spans="1:4" x14ac:dyDescent="0.25">
      <c r="A3093" s="17" t="s">
        <v>9458</v>
      </c>
      <c r="B3093" s="17">
        <v>4443403</v>
      </c>
      <c r="C3093" s="17">
        <v>0</v>
      </c>
      <c r="D3093">
        <f>B3093-C3093</f>
        <v>4443403</v>
      </c>
    </row>
    <row r="3094" spans="1:4" x14ac:dyDescent="0.25">
      <c r="A3094" s="17" t="s">
        <v>9159</v>
      </c>
      <c r="B3094" s="17">
        <v>4440055</v>
      </c>
      <c r="C3094" s="17">
        <v>0</v>
      </c>
      <c r="D3094">
        <f>B3094-C3094</f>
        <v>4440055</v>
      </c>
    </row>
    <row r="3095" spans="1:4" x14ac:dyDescent="0.25">
      <c r="A3095" s="17" t="s">
        <v>7034</v>
      </c>
      <c r="B3095" s="17">
        <v>4435083</v>
      </c>
      <c r="C3095" s="17">
        <v>0</v>
      </c>
      <c r="D3095">
        <f>B3095-C3095</f>
        <v>4435083</v>
      </c>
    </row>
    <row r="3096" spans="1:4" x14ac:dyDescent="0.25">
      <c r="A3096" s="17" t="s">
        <v>2766</v>
      </c>
      <c r="B3096" s="17">
        <v>4426297</v>
      </c>
      <c r="C3096" s="17">
        <v>0</v>
      </c>
      <c r="D3096">
        <f>B3096-C3096</f>
        <v>4426297</v>
      </c>
    </row>
    <row r="3097" spans="1:4" x14ac:dyDescent="0.25">
      <c r="A3097" s="17" t="s">
        <v>12497</v>
      </c>
      <c r="B3097" s="17">
        <v>4417124</v>
      </c>
      <c r="C3097" s="17">
        <v>0</v>
      </c>
      <c r="D3097">
        <f>B3097-C3097</f>
        <v>4417124</v>
      </c>
    </row>
    <row r="3098" spans="1:4" x14ac:dyDescent="0.25">
      <c r="A3098" s="17" t="s">
        <v>7023</v>
      </c>
      <c r="B3098" s="17">
        <v>4414535</v>
      </c>
      <c r="C3098" s="17">
        <v>0</v>
      </c>
      <c r="D3098">
        <f>B3098-C3098</f>
        <v>4414535</v>
      </c>
    </row>
    <row r="3099" spans="1:4" x14ac:dyDescent="0.25">
      <c r="A3099" s="17" t="s">
        <v>7023</v>
      </c>
      <c r="B3099" s="17">
        <v>4414535</v>
      </c>
      <c r="C3099" s="17">
        <v>0</v>
      </c>
      <c r="D3099">
        <f>B3099-C3099</f>
        <v>4414535</v>
      </c>
    </row>
    <row r="3100" spans="1:4" x14ac:dyDescent="0.25">
      <c r="A3100" s="17" t="s">
        <v>1245</v>
      </c>
      <c r="B3100" s="17">
        <v>4411102</v>
      </c>
      <c r="C3100" s="17">
        <v>0</v>
      </c>
      <c r="D3100">
        <f>B3100-C3100</f>
        <v>4411102</v>
      </c>
    </row>
    <row r="3101" spans="1:4" x14ac:dyDescent="0.25">
      <c r="A3101" s="17" t="s">
        <v>6191</v>
      </c>
      <c r="B3101" s="17">
        <v>4398392</v>
      </c>
      <c r="C3101" s="17">
        <v>0</v>
      </c>
      <c r="D3101">
        <f>B3101-C3101</f>
        <v>4398392</v>
      </c>
    </row>
    <row r="3102" spans="1:4" x14ac:dyDescent="0.25">
      <c r="A3102" s="17" t="s">
        <v>9867</v>
      </c>
      <c r="B3102" s="17">
        <v>4394936</v>
      </c>
      <c r="C3102" s="17">
        <v>0</v>
      </c>
      <c r="D3102">
        <f>B3102-C3102</f>
        <v>4394936</v>
      </c>
    </row>
    <row r="3103" spans="1:4" x14ac:dyDescent="0.25">
      <c r="A3103" s="17" t="s">
        <v>8102</v>
      </c>
      <c r="B3103" s="17">
        <v>4360548</v>
      </c>
      <c r="C3103" s="17">
        <v>0</v>
      </c>
      <c r="D3103">
        <f>B3103-C3103</f>
        <v>4360548</v>
      </c>
    </row>
    <row r="3104" spans="1:4" x14ac:dyDescent="0.25">
      <c r="A3104" s="17" t="s">
        <v>4818</v>
      </c>
      <c r="B3104" s="17">
        <v>4357000</v>
      </c>
      <c r="C3104" s="17">
        <v>0</v>
      </c>
      <c r="D3104">
        <f>B3104-C3104</f>
        <v>4357000</v>
      </c>
    </row>
    <row r="3105" spans="1:4" x14ac:dyDescent="0.25">
      <c r="A3105" s="17" t="s">
        <v>8744</v>
      </c>
      <c r="B3105" s="17">
        <v>4356743</v>
      </c>
      <c r="C3105" s="17">
        <v>0</v>
      </c>
      <c r="D3105">
        <f>B3105-C3105</f>
        <v>4356743</v>
      </c>
    </row>
    <row r="3106" spans="1:4" x14ac:dyDescent="0.25">
      <c r="A3106" s="17" t="s">
        <v>9050</v>
      </c>
      <c r="B3106" s="17">
        <v>4350774</v>
      </c>
      <c r="C3106" s="17">
        <v>0</v>
      </c>
      <c r="D3106">
        <f>B3106-C3106</f>
        <v>4350774</v>
      </c>
    </row>
    <row r="3107" spans="1:4" x14ac:dyDescent="0.25">
      <c r="A3107" s="17" t="s">
        <v>10268</v>
      </c>
      <c r="B3107" s="17">
        <v>4328294</v>
      </c>
      <c r="C3107" s="17">
        <v>0</v>
      </c>
      <c r="D3107">
        <f>B3107-C3107</f>
        <v>4328294</v>
      </c>
    </row>
    <row r="3108" spans="1:4" x14ac:dyDescent="0.25">
      <c r="A3108" s="17" t="s">
        <v>11671</v>
      </c>
      <c r="B3108" s="17">
        <v>4311834</v>
      </c>
      <c r="C3108" s="17">
        <v>0</v>
      </c>
      <c r="D3108">
        <f>B3108-C3108</f>
        <v>4311834</v>
      </c>
    </row>
    <row r="3109" spans="1:4" x14ac:dyDescent="0.25">
      <c r="A3109" s="17" t="s">
        <v>6016</v>
      </c>
      <c r="B3109" s="17">
        <v>4308981</v>
      </c>
      <c r="C3109" s="17">
        <v>0</v>
      </c>
      <c r="D3109">
        <f>B3109-C3109</f>
        <v>4308981</v>
      </c>
    </row>
    <row r="3110" spans="1:4" x14ac:dyDescent="0.25">
      <c r="A3110" s="17" t="s">
        <v>10274</v>
      </c>
      <c r="B3110" s="17">
        <v>4306697</v>
      </c>
      <c r="C3110" s="17">
        <v>0</v>
      </c>
      <c r="D3110">
        <f>B3110-C3110</f>
        <v>4306697</v>
      </c>
    </row>
    <row r="3111" spans="1:4" x14ac:dyDescent="0.25">
      <c r="A3111" s="17" t="s">
        <v>10679</v>
      </c>
      <c r="B3111" s="17">
        <v>4301331</v>
      </c>
      <c r="C3111" s="17">
        <v>0</v>
      </c>
      <c r="D3111">
        <f>B3111-C3111</f>
        <v>4301331</v>
      </c>
    </row>
    <row r="3112" spans="1:4" x14ac:dyDescent="0.25">
      <c r="A3112" s="17" t="s">
        <v>7856</v>
      </c>
      <c r="B3112" s="17">
        <v>4291965</v>
      </c>
      <c r="C3112" s="17">
        <v>0</v>
      </c>
      <c r="D3112">
        <f>B3112-C3112</f>
        <v>4291965</v>
      </c>
    </row>
    <row r="3113" spans="1:4" x14ac:dyDescent="0.25">
      <c r="A3113" s="17" t="s">
        <v>4739</v>
      </c>
      <c r="B3113" s="17">
        <v>4280577</v>
      </c>
      <c r="C3113" s="17">
        <v>0</v>
      </c>
      <c r="D3113">
        <f>B3113-C3113</f>
        <v>4280577</v>
      </c>
    </row>
    <row r="3114" spans="1:4" x14ac:dyDescent="0.25">
      <c r="A3114" s="17" t="s">
        <v>9150</v>
      </c>
      <c r="B3114" s="17">
        <v>4273372</v>
      </c>
      <c r="C3114" s="17">
        <v>0</v>
      </c>
      <c r="D3114">
        <f>B3114-C3114</f>
        <v>4273372</v>
      </c>
    </row>
    <row r="3115" spans="1:4" x14ac:dyDescent="0.25">
      <c r="A3115" s="17" t="s">
        <v>6953</v>
      </c>
      <c r="B3115" s="17">
        <v>4250320</v>
      </c>
      <c r="C3115" s="17">
        <v>0</v>
      </c>
      <c r="D3115">
        <f>B3115-C3115</f>
        <v>4250320</v>
      </c>
    </row>
    <row r="3116" spans="1:4" x14ac:dyDescent="0.25">
      <c r="A3116" s="17" t="s">
        <v>8753</v>
      </c>
      <c r="B3116" s="17">
        <v>4244155</v>
      </c>
      <c r="C3116" s="17">
        <v>0</v>
      </c>
      <c r="D3116">
        <f>B3116-C3116</f>
        <v>4244155</v>
      </c>
    </row>
    <row r="3117" spans="1:4" x14ac:dyDescent="0.25">
      <c r="A3117" s="17" t="s">
        <v>9427</v>
      </c>
      <c r="B3117" s="17">
        <v>4239767</v>
      </c>
      <c r="C3117" s="17">
        <v>0</v>
      </c>
      <c r="D3117">
        <f>B3117-C3117</f>
        <v>4239767</v>
      </c>
    </row>
    <row r="3118" spans="1:4" x14ac:dyDescent="0.25">
      <c r="A3118" s="17" t="s">
        <v>7657</v>
      </c>
      <c r="B3118" s="17">
        <v>4235837</v>
      </c>
      <c r="C3118" s="17">
        <v>0</v>
      </c>
      <c r="D3118">
        <f>B3118-C3118</f>
        <v>4235837</v>
      </c>
    </row>
    <row r="3119" spans="1:4" x14ac:dyDescent="0.25">
      <c r="A3119" s="17" t="s">
        <v>6678</v>
      </c>
      <c r="B3119" s="17">
        <v>4234040</v>
      </c>
      <c r="C3119" s="17">
        <v>0</v>
      </c>
      <c r="D3119">
        <f>B3119-C3119</f>
        <v>4234040</v>
      </c>
    </row>
    <row r="3120" spans="1:4" x14ac:dyDescent="0.25">
      <c r="A3120" s="17" t="s">
        <v>12001</v>
      </c>
      <c r="B3120" s="17">
        <v>4231500</v>
      </c>
      <c r="C3120" s="17">
        <v>0</v>
      </c>
      <c r="D3120">
        <f>B3120-C3120</f>
        <v>4231500</v>
      </c>
    </row>
    <row r="3121" spans="1:4" x14ac:dyDescent="0.25">
      <c r="A3121" s="17" t="s">
        <v>7331</v>
      </c>
      <c r="B3121" s="17">
        <v>4193025</v>
      </c>
      <c r="C3121" s="17">
        <v>0</v>
      </c>
      <c r="D3121">
        <f>B3121-C3121</f>
        <v>4193025</v>
      </c>
    </row>
    <row r="3122" spans="1:4" x14ac:dyDescent="0.25">
      <c r="A3122" s="17" t="s">
        <v>6110</v>
      </c>
      <c r="B3122" s="17">
        <v>4190530</v>
      </c>
      <c r="C3122" s="17">
        <v>0</v>
      </c>
      <c r="D3122">
        <f>B3122-C3122</f>
        <v>4190530</v>
      </c>
    </row>
    <row r="3123" spans="1:4" x14ac:dyDescent="0.25">
      <c r="A3123" s="17" t="s">
        <v>13447</v>
      </c>
      <c r="B3123" s="17">
        <v>4186931</v>
      </c>
      <c r="C3123" s="17">
        <v>0</v>
      </c>
      <c r="D3123">
        <f>B3123-C3123</f>
        <v>4186931</v>
      </c>
    </row>
    <row r="3124" spans="1:4" x14ac:dyDescent="0.25">
      <c r="A3124" s="17" t="s">
        <v>11131</v>
      </c>
      <c r="B3124" s="17">
        <v>4170647</v>
      </c>
      <c r="C3124" s="17">
        <v>0</v>
      </c>
      <c r="D3124">
        <f>B3124-C3124</f>
        <v>4170647</v>
      </c>
    </row>
    <row r="3125" spans="1:4" x14ac:dyDescent="0.25">
      <c r="A3125" s="17" t="s">
        <v>8096</v>
      </c>
      <c r="B3125" s="17">
        <v>4157491</v>
      </c>
      <c r="C3125" s="17">
        <v>0</v>
      </c>
      <c r="D3125">
        <f>B3125-C3125</f>
        <v>4157491</v>
      </c>
    </row>
    <row r="3126" spans="1:4" x14ac:dyDescent="0.25">
      <c r="A3126" s="17" t="s">
        <v>11134</v>
      </c>
      <c r="B3126" s="17">
        <v>4142507</v>
      </c>
      <c r="C3126" s="17">
        <v>0</v>
      </c>
      <c r="D3126">
        <f>B3126-C3126</f>
        <v>4142507</v>
      </c>
    </row>
    <row r="3127" spans="1:4" x14ac:dyDescent="0.25">
      <c r="A3127" s="17" t="s">
        <v>9429</v>
      </c>
      <c r="B3127" s="17">
        <v>4131640</v>
      </c>
      <c r="C3127" s="17">
        <v>0</v>
      </c>
      <c r="D3127">
        <f>B3127-C3127</f>
        <v>4131640</v>
      </c>
    </row>
    <row r="3128" spans="1:4" x14ac:dyDescent="0.25">
      <c r="A3128" s="17" t="s">
        <v>11137</v>
      </c>
      <c r="B3128" s="17">
        <v>4109095</v>
      </c>
      <c r="C3128" s="17">
        <v>0</v>
      </c>
      <c r="D3128">
        <f>B3128-C3128</f>
        <v>4109095</v>
      </c>
    </row>
    <row r="3129" spans="1:4" x14ac:dyDescent="0.25">
      <c r="A3129" s="17" t="s">
        <v>12397</v>
      </c>
      <c r="B3129" s="17">
        <v>4105123</v>
      </c>
      <c r="C3129" s="17">
        <v>0</v>
      </c>
      <c r="D3129">
        <f>B3129-C3129</f>
        <v>4105123</v>
      </c>
    </row>
    <row r="3130" spans="1:4" x14ac:dyDescent="0.25">
      <c r="A3130" s="17" t="s">
        <v>10272</v>
      </c>
      <c r="B3130" s="17">
        <v>4074023</v>
      </c>
      <c r="C3130" s="17">
        <v>0</v>
      </c>
      <c r="D3130">
        <f>B3130-C3130</f>
        <v>4074023</v>
      </c>
    </row>
    <row r="3131" spans="1:4" x14ac:dyDescent="0.25">
      <c r="A3131" s="17" t="s">
        <v>8463</v>
      </c>
      <c r="B3131" s="17">
        <v>4068087</v>
      </c>
      <c r="C3131" s="17">
        <v>0</v>
      </c>
      <c r="D3131">
        <f>B3131-C3131</f>
        <v>4068087</v>
      </c>
    </row>
    <row r="3132" spans="1:4" x14ac:dyDescent="0.25">
      <c r="A3132" s="17" t="s">
        <v>5910</v>
      </c>
      <c r="B3132" s="17">
        <v>4064333</v>
      </c>
      <c r="C3132" s="17">
        <v>0</v>
      </c>
      <c r="D3132">
        <f>B3132-C3132</f>
        <v>4064333</v>
      </c>
    </row>
    <row r="3133" spans="1:4" x14ac:dyDescent="0.25">
      <c r="A3133" s="17" t="s">
        <v>9754</v>
      </c>
      <c r="B3133" s="17">
        <v>4063859</v>
      </c>
      <c r="C3133" s="17">
        <v>0</v>
      </c>
      <c r="D3133">
        <f>B3133-C3133</f>
        <v>4063859</v>
      </c>
    </row>
    <row r="3134" spans="1:4" x14ac:dyDescent="0.25">
      <c r="A3134" s="17" t="s">
        <v>11163</v>
      </c>
      <c r="B3134" s="17">
        <v>4063238</v>
      </c>
      <c r="C3134" s="17">
        <v>0</v>
      </c>
      <c r="D3134">
        <f>B3134-C3134</f>
        <v>4063238</v>
      </c>
    </row>
    <row r="3135" spans="1:4" x14ac:dyDescent="0.25">
      <c r="A3135" s="17" t="s">
        <v>10680</v>
      </c>
      <c r="B3135" s="17">
        <v>4046737</v>
      </c>
      <c r="C3135" s="17">
        <v>0</v>
      </c>
      <c r="D3135">
        <f>B3135-C3135</f>
        <v>4046737</v>
      </c>
    </row>
    <row r="3136" spans="1:4" x14ac:dyDescent="0.25">
      <c r="A3136" s="17" t="s">
        <v>10280</v>
      </c>
      <c r="B3136" s="17">
        <v>4040588</v>
      </c>
      <c r="C3136" s="17">
        <v>0</v>
      </c>
      <c r="D3136">
        <f>B3136-C3136</f>
        <v>4040588</v>
      </c>
    </row>
    <row r="3137" spans="1:4" x14ac:dyDescent="0.25">
      <c r="A3137" s="17" t="s">
        <v>11138</v>
      </c>
      <c r="B3137" s="17">
        <v>4033268</v>
      </c>
      <c r="C3137" s="17">
        <v>0</v>
      </c>
      <c r="D3137">
        <f>B3137-C3137</f>
        <v>4033268</v>
      </c>
    </row>
    <row r="3138" spans="1:4" x14ac:dyDescent="0.25">
      <c r="A3138" s="17" t="s">
        <v>9162</v>
      </c>
      <c r="B3138" s="17">
        <v>4018695</v>
      </c>
      <c r="C3138" s="17">
        <v>0</v>
      </c>
      <c r="D3138">
        <f>B3138-C3138</f>
        <v>4018695</v>
      </c>
    </row>
    <row r="3139" spans="1:4" x14ac:dyDescent="0.25">
      <c r="A3139" s="17" t="s">
        <v>12875</v>
      </c>
      <c r="B3139" s="17">
        <v>4007792</v>
      </c>
      <c r="C3139" s="17">
        <v>0</v>
      </c>
      <c r="D3139">
        <f>B3139-C3139</f>
        <v>4007792</v>
      </c>
    </row>
    <row r="3140" spans="1:4" x14ac:dyDescent="0.25">
      <c r="A3140" s="17" t="s">
        <v>5912</v>
      </c>
      <c r="B3140" s="17">
        <v>4006906</v>
      </c>
      <c r="C3140" s="17">
        <v>0</v>
      </c>
      <c r="D3140">
        <f>B3140-C3140</f>
        <v>4006906</v>
      </c>
    </row>
    <row r="3141" spans="1:4" x14ac:dyDescent="0.25">
      <c r="A3141" s="17" t="s">
        <v>7659</v>
      </c>
      <c r="B3141" s="17">
        <v>4002955</v>
      </c>
      <c r="C3141" s="17">
        <v>0</v>
      </c>
      <c r="D3141">
        <f>B3141-C3141</f>
        <v>4002955</v>
      </c>
    </row>
    <row r="3142" spans="1:4" x14ac:dyDescent="0.25">
      <c r="A3142" s="17" t="s">
        <v>6681</v>
      </c>
      <c r="B3142" s="17">
        <v>4001121</v>
      </c>
      <c r="C3142" s="17">
        <v>0</v>
      </c>
      <c r="D3142">
        <f>B3142-C3142</f>
        <v>4001121</v>
      </c>
    </row>
    <row r="3143" spans="1:4" x14ac:dyDescent="0.25">
      <c r="A3143" s="17" t="s">
        <v>9732</v>
      </c>
      <c r="B3143" s="17">
        <v>4000304</v>
      </c>
      <c r="C3143" s="17">
        <v>0</v>
      </c>
      <c r="D3143">
        <f>B3143-C3143</f>
        <v>4000304</v>
      </c>
    </row>
    <row r="3144" spans="1:4" x14ac:dyDescent="0.25">
      <c r="A3144" s="17" t="s">
        <v>13345</v>
      </c>
      <c r="B3144" s="17">
        <v>4000000</v>
      </c>
      <c r="C3144" s="17">
        <v>0</v>
      </c>
      <c r="D3144">
        <f>B3144-C3144</f>
        <v>4000000</v>
      </c>
    </row>
    <row r="3145" spans="1:4" x14ac:dyDescent="0.25">
      <c r="A3145" s="17" t="s">
        <v>7872</v>
      </c>
      <c r="B3145" s="17">
        <v>3958500</v>
      </c>
      <c r="C3145" s="17">
        <v>0</v>
      </c>
      <c r="D3145">
        <f>B3145-C3145</f>
        <v>3958500</v>
      </c>
    </row>
    <row r="3146" spans="1:4" x14ac:dyDescent="0.25">
      <c r="A3146" s="17" t="s">
        <v>8284</v>
      </c>
      <c r="B3146" s="17">
        <v>3950294</v>
      </c>
      <c r="C3146" s="17">
        <v>0</v>
      </c>
      <c r="D3146">
        <f>B3146-C3146</f>
        <v>3950294</v>
      </c>
    </row>
    <row r="3147" spans="1:4" x14ac:dyDescent="0.25">
      <c r="A3147" s="17" t="s">
        <v>10277</v>
      </c>
      <c r="B3147" s="17">
        <v>3950029</v>
      </c>
      <c r="C3147" s="17">
        <v>0</v>
      </c>
      <c r="D3147">
        <f>B3147-C3147</f>
        <v>3950029</v>
      </c>
    </row>
    <row r="3148" spans="1:4" x14ac:dyDescent="0.25">
      <c r="A3148" s="17" t="s">
        <v>5202</v>
      </c>
      <c r="B3148" s="17">
        <v>3904982</v>
      </c>
      <c r="C3148" s="17">
        <v>0</v>
      </c>
      <c r="D3148">
        <f>B3148-C3148</f>
        <v>3904982</v>
      </c>
    </row>
    <row r="3149" spans="1:4" x14ac:dyDescent="0.25">
      <c r="A3149" s="17" t="s">
        <v>11147</v>
      </c>
      <c r="B3149" s="17">
        <v>3902679</v>
      </c>
      <c r="C3149" s="17">
        <v>0</v>
      </c>
      <c r="D3149">
        <f>B3149-C3149</f>
        <v>3902679</v>
      </c>
    </row>
    <row r="3150" spans="1:4" x14ac:dyDescent="0.25">
      <c r="A3150" s="17" t="s">
        <v>9948</v>
      </c>
      <c r="B3150" s="17">
        <v>3895664</v>
      </c>
      <c r="C3150" s="17">
        <v>0</v>
      </c>
      <c r="D3150">
        <f>B3150-C3150</f>
        <v>3895664</v>
      </c>
    </row>
    <row r="3151" spans="1:4" x14ac:dyDescent="0.25">
      <c r="A3151" s="17" t="s">
        <v>11669</v>
      </c>
      <c r="B3151" s="17">
        <v>3885134</v>
      </c>
      <c r="C3151" s="17">
        <v>0</v>
      </c>
      <c r="D3151">
        <f>B3151-C3151</f>
        <v>3885134</v>
      </c>
    </row>
    <row r="3152" spans="1:4" x14ac:dyDescent="0.25">
      <c r="A3152" s="17" t="s">
        <v>9180</v>
      </c>
      <c r="B3152" s="17">
        <v>3827466</v>
      </c>
      <c r="C3152" s="17">
        <v>0</v>
      </c>
      <c r="D3152">
        <f>B3152-C3152</f>
        <v>3827466</v>
      </c>
    </row>
    <row r="3153" spans="1:4" x14ac:dyDescent="0.25">
      <c r="A3153" s="17" t="s">
        <v>11364</v>
      </c>
      <c r="B3153" s="17">
        <v>3826455</v>
      </c>
      <c r="C3153" s="17">
        <v>0</v>
      </c>
      <c r="D3153">
        <f>B3153-C3153</f>
        <v>3826455</v>
      </c>
    </row>
    <row r="3154" spans="1:4" x14ac:dyDescent="0.25">
      <c r="A3154" s="17" t="s">
        <v>13456</v>
      </c>
      <c r="B3154" s="17">
        <v>3799339</v>
      </c>
      <c r="C3154" s="17">
        <v>0</v>
      </c>
      <c r="D3154">
        <f>B3154-C3154</f>
        <v>3799339</v>
      </c>
    </row>
    <row r="3155" spans="1:4" x14ac:dyDescent="0.25">
      <c r="A3155" s="17" t="s">
        <v>10489</v>
      </c>
      <c r="B3155" s="17">
        <v>3798532</v>
      </c>
      <c r="C3155" s="17">
        <v>0</v>
      </c>
      <c r="D3155">
        <f>B3155-C3155</f>
        <v>3798532</v>
      </c>
    </row>
    <row r="3156" spans="1:4" x14ac:dyDescent="0.25">
      <c r="A3156" s="17" t="s">
        <v>13058</v>
      </c>
      <c r="B3156" s="17">
        <v>3773863</v>
      </c>
      <c r="C3156" s="17">
        <v>0</v>
      </c>
      <c r="D3156">
        <f>B3156-C3156</f>
        <v>3773863</v>
      </c>
    </row>
    <row r="3157" spans="1:4" x14ac:dyDescent="0.25">
      <c r="A3157" s="17" t="s">
        <v>11000</v>
      </c>
      <c r="B3157" s="17">
        <v>3766595</v>
      </c>
      <c r="C3157" s="17">
        <v>0</v>
      </c>
      <c r="D3157">
        <f>B3157-C3157</f>
        <v>3766595</v>
      </c>
    </row>
    <row r="3158" spans="1:4" x14ac:dyDescent="0.25">
      <c r="A3158" s="17" t="s">
        <v>8465</v>
      </c>
      <c r="B3158" s="17">
        <v>3753806</v>
      </c>
      <c r="C3158" s="17">
        <v>0</v>
      </c>
      <c r="D3158">
        <f>B3158-C3158</f>
        <v>3753806</v>
      </c>
    </row>
    <row r="3159" spans="1:4" x14ac:dyDescent="0.25">
      <c r="A3159" s="17" t="s">
        <v>5182</v>
      </c>
      <c r="B3159" s="17">
        <v>3752725</v>
      </c>
      <c r="C3159" s="17">
        <v>0</v>
      </c>
      <c r="D3159">
        <f>B3159-C3159</f>
        <v>3752725</v>
      </c>
    </row>
    <row r="3160" spans="1:4" x14ac:dyDescent="0.25">
      <c r="A3160" s="17" t="s">
        <v>6684</v>
      </c>
      <c r="B3160" s="17">
        <v>3749061</v>
      </c>
      <c r="C3160" s="17">
        <v>0</v>
      </c>
      <c r="D3160">
        <f>B3160-C3160</f>
        <v>3749061</v>
      </c>
    </row>
    <row r="3161" spans="1:4" x14ac:dyDescent="0.25">
      <c r="A3161" s="17" t="s">
        <v>10682</v>
      </c>
      <c r="B3161" s="17">
        <v>3713002</v>
      </c>
      <c r="C3161" s="17">
        <v>0</v>
      </c>
      <c r="D3161">
        <f>B3161-C3161</f>
        <v>3713002</v>
      </c>
    </row>
    <row r="3162" spans="1:4" x14ac:dyDescent="0.25">
      <c r="A3162" s="17" t="s">
        <v>7028</v>
      </c>
      <c r="B3162" s="17">
        <v>3707794</v>
      </c>
      <c r="C3162" s="17">
        <v>0</v>
      </c>
      <c r="D3162">
        <f>B3162-C3162</f>
        <v>3707794</v>
      </c>
    </row>
    <row r="3163" spans="1:4" x14ac:dyDescent="0.25">
      <c r="A3163" s="17" t="s">
        <v>4150</v>
      </c>
      <c r="B3163" s="17">
        <v>3675072</v>
      </c>
      <c r="C3163" s="17">
        <v>0</v>
      </c>
      <c r="D3163">
        <f>B3163-C3163</f>
        <v>3675072</v>
      </c>
    </row>
    <row r="3164" spans="1:4" x14ac:dyDescent="0.25">
      <c r="A3164" s="17" t="s">
        <v>12212</v>
      </c>
      <c r="B3164" s="17">
        <v>3650677</v>
      </c>
      <c r="C3164" s="17">
        <v>0</v>
      </c>
      <c r="D3164">
        <f>B3164-C3164</f>
        <v>3650677</v>
      </c>
    </row>
    <row r="3165" spans="1:4" x14ac:dyDescent="0.25">
      <c r="A3165" s="17" t="s">
        <v>11292</v>
      </c>
      <c r="B3165" s="17">
        <v>3645438</v>
      </c>
      <c r="C3165" s="17">
        <v>0</v>
      </c>
      <c r="D3165">
        <f>B3165-C3165</f>
        <v>3645438</v>
      </c>
    </row>
    <row r="3166" spans="1:4" x14ac:dyDescent="0.25">
      <c r="A3166" s="17" t="s">
        <v>10014</v>
      </c>
      <c r="B3166" s="17">
        <v>3629758</v>
      </c>
      <c r="C3166" s="17">
        <v>0</v>
      </c>
      <c r="D3166">
        <f>B3166-C3166</f>
        <v>3629758</v>
      </c>
    </row>
    <row r="3167" spans="1:4" x14ac:dyDescent="0.25">
      <c r="A3167" s="17" t="s">
        <v>577</v>
      </c>
      <c r="B3167" s="17">
        <v>153629485</v>
      </c>
      <c r="C3167" s="17">
        <v>150000000</v>
      </c>
      <c r="D3167">
        <f>B3167-C3167</f>
        <v>3629485</v>
      </c>
    </row>
    <row r="3168" spans="1:4" x14ac:dyDescent="0.25">
      <c r="A3168" s="17" t="s">
        <v>10491</v>
      </c>
      <c r="B3168" s="17">
        <v>3609278</v>
      </c>
      <c r="C3168" s="17">
        <v>0</v>
      </c>
      <c r="D3168">
        <f>B3168-C3168</f>
        <v>3609278</v>
      </c>
    </row>
    <row r="3169" spans="1:4" x14ac:dyDescent="0.25">
      <c r="A3169" s="17" t="s">
        <v>11674</v>
      </c>
      <c r="B3169" s="17">
        <v>3590010</v>
      </c>
      <c r="C3169" s="17">
        <v>0</v>
      </c>
      <c r="D3169">
        <f>B3169-C3169</f>
        <v>3590010</v>
      </c>
    </row>
    <row r="3170" spans="1:4" x14ac:dyDescent="0.25">
      <c r="A3170" s="17" t="s">
        <v>9865</v>
      </c>
      <c r="B3170" s="17">
        <v>3588432</v>
      </c>
      <c r="C3170" s="17">
        <v>0</v>
      </c>
      <c r="D3170">
        <f>B3170-C3170</f>
        <v>3588432</v>
      </c>
    </row>
    <row r="3171" spans="1:4" x14ac:dyDescent="0.25">
      <c r="A3171" s="17" t="s">
        <v>8998</v>
      </c>
      <c r="B3171" s="17">
        <v>3571735</v>
      </c>
      <c r="C3171" s="17">
        <v>0</v>
      </c>
      <c r="D3171">
        <f>B3171-C3171</f>
        <v>3571735</v>
      </c>
    </row>
    <row r="3172" spans="1:4" x14ac:dyDescent="0.25">
      <c r="A3172" s="17" t="s">
        <v>4824</v>
      </c>
      <c r="B3172" s="17">
        <v>3562749</v>
      </c>
      <c r="C3172" s="17">
        <v>0</v>
      </c>
      <c r="D3172">
        <f>B3172-C3172</f>
        <v>3562749</v>
      </c>
    </row>
    <row r="3173" spans="1:4" x14ac:dyDescent="0.25">
      <c r="A3173" s="17" t="s">
        <v>11151</v>
      </c>
      <c r="B3173" s="17">
        <v>3559990</v>
      </c>
      <c r="C3173" s="17">
        <v>0</v>
      </c>
      <c r="D3173">
        <f>B3173-C3173</f>
        <v>3559990</v>
      </c>
    </row>
    <row r="3174" spans="1:4" x14ac:dyDescent="0.25">
      <c r="A3174" s="17" t="s">
        <v>7663</v>
      </c>
      <c r="B3174" s="17">
        <v>3525161</v>
      </c>
      <c r="C3174" s="17">
        <v>0</v>
      </c>
      <c r="D3174">
        <f>B3174-C3174</f>
        <v>3525161</v>
      </c>
    </row>
    <row r="3175" spans="1:4" x14ac:dyDescent="0.25">
      <c r="A3175" s="17" t="s">
        <v>6686</v>
      </c>
      <c r="B3175" s="17">
        <v>3519627</v>
      </c>
      <c r="C3175" s="17">
        <v>0</v>
      </c>
      <c r="D3175">
        <f>B3175-C3175</f>
        <v>3519627</v>
      </c>
    </row>
    <row r="3176" spans="1:4" x14ac:dyDescent="0.25">
      <c r="A3176" s="17" t="s">
        <v>5185</v>
      </c>
      <c r="B3176" s="17">
        <v>3517797</v>
      </c>
      <c r="C3176" s="17">
        <v>0</v>
      </c>
      <c r="D3176">
        <f>B3176-C3176</f>
        <v>3517797</v>
      </c>
    </row>
    <row r="3177" spans="1:4" x14ac:dyDescent="0.25">
      <c r="A3177" s="17" t="s">
        <v>7047</v>
      </c>
      <c r="B3177" s="17">
        <v>3500000</v>
      </c>
      <c r="C3177" s="17">
        <v>0</v>
      </c>
      <c r="D3177">
        <f>B3177-C3177</f>
        <v>3500000</v>
      </c>
    </row>
    <row r="3178" spans="1:4" x14ac:dyDescent="0.25">
      <c r="A3178" s="17" t="s">
        <v>13605</v>
      </c>
      <c r="B3178" s="17">
        <v>3500000</v>
      </c>
      <c r="C3178" s="17">
        <v>0</v>
      </c>
      <c r="D3178">
        <f>B3178-C3178</f>
        <v>3500000</v>
      </c>
    </row>
    <row r="3179" spans="1:4" x14ac:dyDescent="0.25">
      <c r="A3179" s="17" t="s">
        <v>10684</v>
      </c>
      <c r="B3179" s="17">
        <v>3468572</v>
      </c>
      <c r="C3179" s="17">
        <v>0</v>
      </c>
      <c r="D3179">
        <f>B3179-C3179</f>
        <v>3468572</v>
      </c>
    </row>
    <row r="3180" spans="1:4" x14ac:dyDescent="0.25">
      <c r="A3180" s="17" t="s">
        <v>12088</v>
      </c>
      <c r="B3180" s="17">
        <v>3447339</v>
      </c>
      <c r="C3180" s="17">
        <v>0</v>
      </c>
      <c r="D3180">
        <f>B3180-C3180</f>
        <v>3447339</v>
      </c>
    </row>
    <row r="3181" spans="1:4" x14ac:dyDescent="0.25">
      <c r="A3181" s="17" t="s">
        <v>9298</v>
      </c>
      <c r="B3181" s="17">
        <v>3442820</v>
      </c>
      <c r="C3181" s="17">
        <v>0</v>
      </c>
      <c r="D3181">
        <f>B3181-C3181</f>
        <v>3442820</v>
      </c>
    </row>
    <row r="3182" spans="1:4" x14ac:dyDescent="0.25">
      <c r="A3182" s="17" t="s">
        <v>10245</v>
      </c>
      <c r="B3182" s="17">
        <v>3432342</v>
      </c>
      <c r="C3182" s="17">
        <v>0</v>
      </c>
      <c r="D3182">
        <f>B3182-C3182</f>
        <v>3432342</v>
      </c>
    </row>
    <row r="3183" spans="1:4" x14ac:dyDescent="0.25">
      <c r="A3183" s="17" t="s">
        <v>9052</v>
      </c>
      <c r="B3183" s="17">
        <v>3420871</v>
      </c>
      <c r="C3183" s="17">
        <v>0</v>
      </c>
      <c r="D3183">
        <f>B3183-C3183</f>
        <v>3420871</v>
      </c>
    </row>
    <row r="3184" spans="1:4" x14ac:dyDescent="0.25">
      <c r="A3184" s="17" t="s">
        <v>7052</v>
      </c>
      <c r="B3184" s="17">
        <v>3419967</v>
      </c>
      <c r="C3184" s="17">
        <v>0</v>
      </c>
      <c r="D3184">
        <f>B3184-C3184</f>
        <v>3419967</v>
      </c>
    </row>
    <row r="3185" spans="1:4" x14ac:dyDescent="0.25">
      <c r="A3185" s="17" t="s">
        <v>13486</v>
      </c>
      <c r="B3185" s="17">
        <v>3388210</v>
      </c>
      <c r="C3185" s="17">
        <v>0</v>
      </c>
      <c r="D3185">
        <f>B3185-C3185</f>
        <v>3388210</v>
      </c>
    </row>
    <row r="3186" spans="1:4" x14ac:dyDescent="0.25">
      <c r="A3186" s="17" t="s">
        <v>12502</v>
      </c>
      <c r="B3186" s="17">
        <v>3386698</v>
      </c>
      <c r="C3186" s="17">
        <v>0</v>
      </c>
      <c r="D3186">
        <f>B3186-C3186</f>
        <v>3386698</v>
      </c>
    </row>
    <row r="3187" spans="1:4" x14ac:dyDescent="0.25">
      <c r="A3187" s="17" t="s">
        <v>9433</v>
      </c>
      <c r="B3187" s="17">
        <v>3347439</v>
      </c>
      <c r="C3187" s="17">
        <v>0</v>
      </c>
      <c r="D3187">
        <f>B3187-C3187</f>
        <v>3347439</v>
      </c>
    </row>
    <row r="3188" spans="1:4" x14ac:dyDescent="0.25">
      <c r="A3188" s="17" t="s">
        <v>11679</v>
      </c>
      <c r="B3188" s="17">
        <v>3335839</v>
      </c>
      <c r="C3188" s="17">
        <v>0</v>
      </c>
      <c r="D3188">
        <f>B3188-C3188</f>
        <v>3335839</v>
      </c>
    </row>
    <row r="3189" spans="1:4" x14ac:dyDescent="0.25">
      <c r="A3189" s="17" t="s">
        <v>8760</v>
      </c>
      <c r="B3189" s="17">
        <v>3333823</v>
      </c>
      <c r="C3189" s="17">
        <v>0</v>
      </c>
      <c r="D3189">
        <f>B3189-C3189</f>
        <v>3333823</v>
      </c>
    </row>
    <row r="3190" spans="1:4" x14ac:dyDescent="0.25">
      <c r="A3190" s="17" t="s">
        <v>11438</v>
      </c>
      <c r="B3190" s="17">
        <v>3325638</v>
      </c>
      <c r="C3190" s="17">
        <v>0</v>
      </c>
      <c r="D3190">
        <f>B3190-C3190</f>
        <v>3325638</v>
      </c>
    </row>
    <row r="3191" spans="1:4" x14ac:dyDescent="0.25">
      <c r="A3191" s="17" t="s">
        <v>11677</v>
      </c>
      <c r="B3191" s="17">
        <v>3300230</v>
      </c>
      <c r="C3191" s="17">
        <v>0</v>
      </c>
      <c r="D3191">
        <f>B3191-C3191</f>
        <v>3300230</v>
      </c>
    </row>
    <row r="3192" spans="1:4" x14ac:dyDescent="0.25">
      <c r="A3192" s="17" t="s">
        <v>10904</v>
      </c>
      <c r="B3192" s="17">
        <v>3293258</v>
      </c>
      <c r="C3192" s="17">
        <v>0</v>
      </c>
      <c r="D3192">
        <f>B3192-C3192</f>
        <v>3293258</v>
      </c>
    </row>
    <row r="3193" spans="1:4" x14ac:dyDescent="0.25">
      <c r="A3193" s="17" t="s">
        <v>11156</v>
      </c>
      <c r="B3193" s="17">
        <v>3287435</v>
      </c>
      <c r="C3193" s="17">
        <v>0</v>
      </c>
      <c r="D3193">
        <f>B3193-C3193</f>
        <v>3287435</v>
      </c>
    </row>
    <row r="3194" spans="1:4" x14ac:dyDescent="0.25">
      <c r="A3194" s="17" t="s">
        <v>12911</v>
      </c>
      <c r="B3194" s="17">
        <v>3278611</v>
      </c>
      <c r="C3194" s="17">
        <v>0</v>
      </c>
      <c r="D3194">
        <f>B3194-C3194</f>
        <v>3278611</v>
      </c>
    </row>
    <row r="3195" spans="1:4" x14ac:dyDescent="0.25">
      <c r="A3195" s="17" t="s">
        <v>8762</v>
      </c>
      <c r="B3195" s="17">
        <v>3275585</v>
      </c>
      <c r="C3195" s="17">
        <v>0</v>
      </c>
      <c r="D3195">
        <f>B3195-C3195</f>
        <v>3275585</v>
      </c>
    </row>
    <row r="3196" spans="1:4" x14ac:dyDescent="0.25">
      <c r="A3196" s="17" t="s">
        <v>8507</v>
      </c>
      <c r="B3196" s="17">
        <v>3275443</v>
      </c>
      <c r="C3196" s="17">
        <v>0</v>
      </c>
      <c r="D3196">
        <f>B3196-C3196</f>
        <v>3275443</v>
      </c>
    </row>
    <row r="3197" spans="1:4" x14ac:dyDescent="0.25">
      <c r="A3197" s="17" t="s">
        <v>9873</v>
      </c>
      <c r="B3197" s="17">
        <v>3273588</v>
      </c>
      <c r="C3197" s="17">
        <v>0</v>
      </c>
      <c r="D3197">
        <f>B3197-C3197</f>
        <v>3273588</v>
      </c>
    </row>
    <row r="3198" spans="1:4" x14ac:dyDescent="0.25">
      <c r="A3198" s="17" t="s">
        <v>5592</v>
      </c>
      <c r="B3198" s="17">
        <v>3254172</v>
      </c>
      <c r="C3198" s="17">
        <v>0</v>
      </c>
      <c r="D3198">
        <f>B3198-C3198</f>
        <v>3254172</v>
      </c>
    </row>
    <row r="3199" spans="1:4" x14ac:dyDescent="0.25">
      <c r="A3199" s="17" t="s">
        <v>7665</v>
      </c>
      <c r="B3199" s="17">
        <v>3247816</v>
      </c>
      <c r="C3199" s="17">
        <v>0</v>
      </c>
      <c r="D3199">
        <f>B3199-C3199</f>
        <v>3247816</v>
      </c>
    </row>
    <row r="3200" spans="1:4" x14ac:dyDescent="0.25">
      <c r="A3200" s="17" t="s">
        <v>11128</v>
      </c>
      <c r="B3200" s="17">
        <v>3222857</v>
      </c>
      <c r="C3200" s="17">
        <v>0</v>
      </c>
      <c r="D3200">
        <f>B3200-C3200</f>
        <v>3222857</v>
      </c>
    </row>
    <row r="3201" spans="1:4" x14ac:dyDescent="0.25">
      <c r="A3201" s="17" t="s">
        <v>10308</v>
      </c>
      <c r="B3201" s="17">
        <v>3219029</v>
      </c>
      <c r="C3201" s="17">
        <v>0</v>
      </c>
      <c r="D3201">
        <f>B3201-C3201</f>
        <v>3219029</v>
      </c>
    </row>
    <row r="3202" spans="1:4" x14ac:dyDescent="0.25">
      <c r="A3202" s="17" t="s">
        <v>13865</v>
      </c>
      <c r="B3202" s="17">
        <v>3216970</v>
      </c>
      <c r="C3202" s="17">
        <v>0</v>
      </c>
      <c r="D3202">
        <f>B3202-C3202</f>
        <v>3216970</v>
      </c>
    </row>
    <row r="3203" spans="1:4" x14ac:dyDescent="0.25">
      <c r="A3203" s="17" t="s">
        <v>9300</v>
      </c>
      <c r="B3203" s="17">
        <v>3205244</v>
      </c>
      <c r="C3203" s="17">
        <v>0</v>
      </c>
      <c r="D3203">
        <f>B3203-C3203</f>
        <v>3205244</v>
      </c>
    </row>
    <row r="3204" spans="1:4" x14ac:dyDescent="0.25">
      <c r="A3204" s="17" t="s">
        <v>7031</v>
      </c>
      <c r="B3204" s="17">
        <v>3203044</v>
      </c>
      <c r="C3204" s="17">
        <v>0</v>
      </c>
      <c r="D3204">
        <f>B3204-C3204</f>
        <v>3203044</v>
      </c>
    </row>
    <row r="3205" spans="1:4" x14ac:dyDescent="0.25">
      <c r="A3205" s="17" t="s">
        <v>8764</v>
      </c>
      <c r="B3205" s="17">
        <v>3193102</v>
      </c>
      <c r="C3205" s="17">
        <v>0</v>
      </c>
      <c r="D3205">
        <f>B3205-C3205</f>
        <v>3193102</v>
      </c>
    </row>
    <row r="3206" spans="1:4" x14ac:dyDescent="0.25">
      <c r="A3206" s="17" t="s">
        <v>8018</v>
      </c>
      <c r="B3206" s="17">
        <v>3169424</v>
      </c>
      <c r="C3206" s="17">
        <v>0</v>
      </c>
      <c r="D3206">
        <f>B3206-C3206</f>
        <v>3169424</v>
      </c>
    </row>
    <row r="3207" spans="1:4" x14ac:dyDescent="0.25">
      <c r="A3207" s="17" t="s">
        <v>13988</v>
      </c>
      <c r="B3207" s="17">
        <v>3151130</v>
      </c>
      <c r="C3207" s="17">
        <v>0</v>
      </c>
      <c r="D3207">
        <f>B3207-C3207</f>
        <v>3151130</v>
      </c>
    </row>
    <row r="3208" spans="1:4" x14ac:dyDescent="0.25">
      <c r="A3208" s="17" t="s">
        <v>8271</v>
      </c>
      <c r="B3208" s="17">
        <v>3148482</v>
      </c>
      <c r="C3208" s="17">
        <v>0</v>
      </c>
      <c r="D3208">
        <f>B3208-C3208</f>
        <v>3148482</v>
      </c>
    </row>
    <row r="3209" spans="1:4" x14ac:dyDescent="0.25">
      <c r="A3209" s="17" t="s">
        <v>11366</v>
      </c>
      <c r="B3209" s="17">
        <v>3130592</v>
      </c>
      <c r="C3209" s="17">
        <v>0</v>
      </c>
      <c r="D3209">
        <f>B3209-C3209</f>
        <v>3130592</v>
      </c>
    </row>
    <row r="3210" spans="1:4" x14ac:dyDescent="0.25">
      <c r="A3210" s="17" t="s">
        <v>11283</v>
      </c>
      <c r="B3210" s="17">
        <v>3123749</v>
      </c>
      <c r="C3210" s="17">
        <v>0</v>
      </c>
      <c r="D3210">
        <f>B3210-C3210</f>
        <v>3123749</v>
      </c>
    </row>
    <row r="3211" spans="1:4" x14ac:dyDescent="0.25">
      <c r="A3211" s="17" t="s">
        <v>12511</v>
      </c>
      <c r="B3211" s="17">
        <v>3122616</v>
      </c>
      <c r="C3211" s="17">
        <v>0</v>
      </c>
      <c r="D3211">
        <f>B3211-C3211</f>
        <v>3122616</v>
      </c>
    </row>
    <row r="3212" spans="1:4" x14ac:dyDescent="0.25">
      <c r="A3212" s="17" t="s">
        <v>13061</v>
      </c>
      <c r="B3212" s="17">
        <v>3117666</v>
      </c>
      <c r="C3212" s="17">
        <v>0</v>
      </c>
      <c r="D3212">
        <f>B3212-C3212</f>
        <v>3117666</v>
      </c>
    </row>
    <row r="3213" spans="1:4" x14ac:dyDescent="0.25">
      <c r="A3213" s="17" t="s">
        <v>6153</v>
      </c>
      <c r="B3213" s="17">
        <v>3108216</v>
      </c>
      <c r="C3213" s="17">
        <v>0</v>
      </c>
      <c r="D3213">
        <f>B3213-C3213</f>
        <v>3108216</v>
      </c>
    </row>
    <row r="3214" spans="1:4" x14ac:dyDescent="0.25">
      <c r="A3214" s="17" t="s">
        <v>11186</v>
      </c>
      <c r="B3214" s="17">
        <v>3105269</v>
      </c>
      <c r="C3214" s="17">
        <v>0</v>
      </c>
      <c r="D3214">
        <f>B3214-C3214</f>
        <v>3105269</v>
      </c>
    </row>
    <row r="3215" spans="1:4" x14ac:dyDescent="0.25">
      <c r="A3215" s="17" t="s">
        <v>5188</v>
      </c>
      <c r="B3215" s="17">
        <v>3101301</v>
      </c>
      <c r="C3215" s="17">
        <v>0</v>
      </c>
      <c r="D3215">
        <f>B3215-C3215</f>
        <v>3101301</v>
      </c>
    </row>
    <row r="3216" spans="1:4" x14ac:dyDescent="0.25">
      <c r="A3216" s="17" t="s">
        <v>7861</v>
      </c>
      <c r="B3216" s="17">
        <v>3100650</v>
      </c>
      <c r="C3216" s="17">
        <v>0</v>
      </c>
      <c r="D3216">
        <f>B3216-C3216</f>
        <v>3100650</v>
      </c>
    </row>
    <row r="3217" spans="1:4" x14ac:dyDescent="0.25">
      <c r="A3217" s="17" t="s">
        <v>12794</v>
      </c>
      <c r="B3217" s="17">
        <v>3094687</v>
      </c>
      <c r="C3217" s="17">
        <v>0</v>
      </c>
      <c r="D3217">
        <f>B3217-C3217</f>
        <v>3094687</v>
      </c>
    </row>
    <row r="3218" spans="1:4" x14ac:dyDescent="0.25">
      <c r="A3218" s="17" t="s">
        <v>8830</v>
      </c>
      <c r="B3218" s="17">
        <v>3093491</v>
      </c>
      <c r="C3218" s="17">
        <v>0</v>
      </c>
      <c r="D3218">
        <f>B3218-C3218</f>
        <v>3093491</v>
      </c>
    </row>
    <row r="3219" spans="1:4" x14ac:dyDescent="0.25">
      <c r="A3219" s="17" t="s">
        <v>6689</v>
      </c>
      <c r="B3219" s="17">
        <v>3081925</v>
      </c>
      <c r="C3219" s="17">
        <v>0</v>
      </c>
      <c r="D3219">
        <f>B3219-C3219</f>
        <v>3081925</v>
      </c>
    </row>
    <row r="3220" spans="1:4" x14ac:dyDescent="0.25">
      <c r="A3220" s="17" t="s">
        <v>9303</v>
      </c>
      <c r="B3220" s="17">
        <v>3076425</v>
      </c>
      <c r="C3220" s="17">
        <v>0</v>
      </c>
      <c r="D3220">
        <f>B3220-C3220</f>
        <v>3076425</v>
      </c>
    </row>
    <row r="3221" spans="1:4" x14ac:dyDescent="0.25">
      <c r="A3221" s="17" t="s">
        <v>8026</v>
      </c>
      <c r="B3221" s="17">
        <v>3074838</v>
      </c>
      <c r="C3221" s="17">
        <v>0</v>
      </c>
      <c r="D3221">
        <f>B3221-C3221</f>
        <v>3074838</v>
      </c>
    </row>
    <row r="3222" spans="1:4" x14ac:dyDescent="0.25">
      <c r="A3222" s="17" t="s">
        <v>5915</v>
      </c>
      <c r="B3222" s="17">
        <v>3073392</v>
      </c>
      <c r="C3222" s="17">
        <v>0</v>
      </c>
      <c r="D3222">
        <f>B3222-C3222</f>
        <v>3073392</v>
      </c>
    </row>
    <row r="3223" spans="1:4" x14ac:dyDescent="0.25">
      <c r="A3223" s="17" t="s">
        <v>11158</v>
      </c>
      <c r="B3223" s="17">
        <v>3071947</v>
      </c>
      <c r="C3223" s="17">
        <v>0</v>
      </c>
      <c r="D3223">
        <f>B3223-C3223</f>
        <v>3071947</v>
      </c>
    </row>
    <row r="3224" spans="1:4" x14ac:dyDescent="0.25">
      <c r="A3224" s="17" t="s">
        <v>9974</v>
      </c>
      <c r="B3224" s="17">
        <v>3064356</v>
      </c>
      <c r="C3224" s="17">
        <v>0</v>
      </c>
      <c r="D3224">
        <f>B3224-C3224</f>
        <v>3064356</v>
      </c>
    </row>
    <row r="3225" spans="1:4" x14ac:dyDescent="0.25">
      <c r="A3225" s="17" t="s">
        <v>8769</v>
      </c>
      <c r="B3225" s="17">
        <v>3060858</v>
      </c>
      <c r="C3225" s="17">
        <v>0</v>
      </c>
      <c r="D3225">
        <f>B3225-C3225</f>
        <v>3060858</v>
      </c>
    </row>
    <row r="3226" spans="1:4" x14ac:dyDescent="0.25">
      <c r="A3226" s="17" t="s">
        <v>8023</v>
      </c>
      <c r="B3226" s="17">
        <v>3058380</v>
      </c>
      <c r="C3226" s="17">
        <v>0</v>
      </c>
      <c r="D3226">
        <f>B3226-C3226</f>
        <v>3058380</v>
      </c>
    </row>
    <row r="3227" spans="1:4" x14ac:dyDescent="0.25">
      <c r="A3227" s="17" t="s">
        <v>11930</v>
      </c>
      <c r="B3227" s="17">
        <v>3050934</v>
      </c>
      <c r="C3227" s="17">
        <v>0</v>
      </c>
      <c r="D3227">
        <f>B3227-C3227</f>
        <v>3050934</v>
      </c>
    </row>
    <row r="3228" spans="1:4" x14ac:dyDescent="0.25">
      <c r="A3228" s="17" t="s">
        <v>10288</v>
      </c>
      <c r="B3228" s="17">
        <v>3049135</v>
      </c>
      <c r="C3228" s="17">
        <v>0</v>
      </c>
      <c r="D3228">
        <f>B3228-C3228</f>
        <v>3049135</v>
      </c>
    </row>
    <row r="3229" spans="1:4" x14ac:dyDescent="0.25">
      <c r="A3229" s="17" t="s">
        <v>8990</v>
      </c>
      <c r="B3229" s="17">
        <v>3047539</v>
      </c>
      <c r="C3229" s="17">
        <v>0</v>
      </c>
      <c r="D3229">
        <f>B3229-C3229</f>
        <v>3047539</v>
      </c>
    </row>
    <row r="3230" spans="1:4" x14ac:dyDescent="0.25">
      <c r="A3230" s="17" t="s">
        <v>8767</v>
      </c>
      <c r="B3230" s="17">
        <v>3041803</v>
      </c>
      <c r="C3230" s="17">
        <v>0</v>
      </c>
      <c r="D3230">
        <f>B3230-C3230</f>
        <v>3041803</v>
      </c>
    </row>
    <row r="3231" spans="1:4" x14ac:dyDescent="0.25">
      <c r="A3231" s="17" t="s">
        <v>8466</v>
      </c>
      <c r="B3231" s="17">
        <v>3034181</v>
      </c>
      <c r="C3231" s="17">
        <v>0</v>
      </c>
      <c r="D3231">
        <f>B3231-C3231</f>
        <v>3034181</v>
      </c>
    </row>
    <row r="3232" spans="1:4" x14ac:dyDescent="0.25">
      <c r="A3232" s="17" t="s">
        <v>8983</v>
      </c>
      <c r="B3232" s="17">
        <v>3029870</v>
      </c>
      <c r="C3232" s="17">
        <v>0</v>
      </c>
      <c r="D3232">
        <f>B3232-C3232</f>
        <v>3029870</v>
      </c>
    </row>
    <row r="3233" spans="1:4" x14ac:dyDescent="0.25">
      <c r="A3233" s="17" t="s">
        <v>9871</v>
      </c>
      <c r="B3233" s="17">
        <v>3029081</v>
      </c>
      <c r="C3233" s="17">
        <v>0</v>
      </c>
      <c r="D3233">
        <f>B3233-C3233</f>
        <v>3029081</v>
      </c>
    </row>
    <row r="3234" spans="1:4" x14ac:dyDescent="0.25">
      <c r="A3234" s="17" t="s">
        <v>9445</v>
      </c>
      <c r="B3234" s="17">
        <v>3014541</v>
      </c>
      <c r="C3234" s="17">
        <v>0</v>
      </c>
      <c r="D3234">
        <f>B3234-C3234</f>
        <v>3014541</v>
      </c>
    </row>
    <row r="3235" spans="1:4" x14ac:dyDescent="0.25">
      <c r="A3235" s="17" t="s">
        <v>11168</v>
      </c>
      <c r="B3235" s="17">
        <v>3000000</v>
      </c>
      <c r="C3235" s="17">
        <v>0</v>
      </c>
      <c r="D3235">
        <f>B3235-C3235</f>
        <v>3000000</v>
      </c>
    </row>
    <row r="3236" spans="1:4" x14ac:dyDescent="0.25">
      <c r="A3236" s="17" t="s">
        <v>12959</v>
      </c>
      <c r="B3236" s="17">
        <v>3000000</v>
      </c>
      <c r="C3236" s="17">
        <v>0</v>
      </c>
      <c r="D3236">
        <f>B3236-C3236</f>
        <v>3000000</v>
      </c>
    </row>
    <row r="3237" spans="1:4" x14ac:dyDescent="0.25">
      <c r="A3237" s="17" t="s">
        <v>13812</v>
      </c>
      <c r="B3237" s="17">
        <v>3000000</v>
      </c>
      <c r="C3237" s="17">
        <v>0</v>
      </c>
      <c r="D3237">
        <f>B3237-C3237</f>
        <v>3000000</v>
      </c>
    </row>
    <row r="3238" spans="1:4" x14ac:dyDescent="0.25">
      <c r="A3238" s="17" t="s">
        <v>12508</v>
      </c>
      <c r="B3238" s="17">
        <v>2981638</v>
      </c>
      <c r="C3238" s="17">
        <v>0</v>
      </c>
      <c r="D3238">
        <f>B3238-C3238</f>
        <v>2981638</v>
      </c>
    </row>
    <row r="3239" spans="1:4" x14ac:dyDescent="0.25">
      <c r="A3239" s="17" t="s">
        <v>5190</v>
      </c>
      <c r="B3239" s="17">
        <v>2975649</v>
      </c>
      <c r="C3239" s="17">
        <v>0</v>
      </c>
      <c r="D3239">
        <f>B3239-C3239</f>
        <v>2975649</v>
      </c>
    </row>
    <row r="3240" spans="1:4" x14ac:dyDescent="0.25">
      <c r="A3240" s="17" t="s">
        <v>6203</v>
      </c>
      <c r="B3240" s="17">
        <v>2963012</v>
      </c>
      <c r="C3240" s="17">
        <v>0</v>
      </c>
      <c r="D3240">
        <f>B3240-C3240</f>
        <v>2963012</v>
      </c>
    </row>
    <row r="3241" spans="1:4" x14ac:dyDescent="0.25">
      <c r="A3241" s="17" t="s">
        <v>11160</v>
      </c>
      <c r="B3241" s="17">
        <v>2961991</v>
      </c>
      <c r="C3241" s="17">
        <v>0</v>
      </c>
      <c r="D3241">
        <f>B3241-C3241</f>
        <v>2961991</v>
      </c>
    </row>
    <row r="3242" spans="1:4" x14ac:dyDescent="0.25">
      <c r="A3242" s="17" t="s">
        <v>11902</v>
      </c>
      <c r="B3242" s="17">
        <v>2957978</v>
      </c>
      <c r="C3242" s="17">
        <v>0</v>
      </c>
      <c r="D3242">
        <f>B3242-C3242</f>
        <v>2957978</v>
      </c>
    </row>
    <row r="3243" spans="1:4" x14ac:dyDescent="0.25">
      <c r="A3243" s="17" t="s">
        <v>10840</v>
      </c>
      <c r="B3243" s="17">
        <v>2956000</v>
      </c>
      <c r="C3243" s="17">
        <v>0</v>
      </c>
      <c r="D3243">
        <f>B3243-C3243</f>
        <v>2956000</v>
      </c>
    </row>
    <row r="3244" spans="1:4" x14ac:dyDescent="0.25">
      <c r="A3244" s="17" t="s">
        <v>9057</v>
      </c>
      <c r="B3244" s="17">
        <v>2955039</v>
      </c>
      <c r="C3244" s="17">
        <v>0</v>
      </c>
      <c r="D3244">
        <f>B3244-C3244</f>
        <v>2955039</v>
      </c>
    </row>
    <row r="3245" spans="1:4" x14ac:dyDescent="0.25">
      <c r="A3245" s="17" t="s">
        <v>4377</v>
      </c>
      <c r="B3245" s="17">
        <v>2954405</v>
      </c>
      <c r="C3245" s="17">
        <v>0</v>
      </c>
      <c r="D3245">
        <f>B3245-C3245</f>
        <v>2954405</v>
      </c>
    </row>
    <row r="3246" spans="1:4" x14ac:dyDescent="0.25">
      <c r="A3246" s="17" t="s">
        <v>13245</v>
      </c>
      <c r="B3246" s="17">
        <v>2938208</v>
      </c>
      <c r="C3246" s="17">
        <v>0</v>
      </c>
      <c r="D3246">
        <f>B3246-C3246</f>
        <v>2938208</v>
      </c>
    </row>
    <row r="3247" spans="1:4" x14ac:dyDescent="0.25">
      <c r="A3247" s="17" t="s">
        <v>10968</v>
      </c>
      <c r="B3247" s="17">
        <v>2926565</v>
      </c>
      <c r="C3247" s="17">
        <v>0</v>
      </c>
      <c r="D3247">
        <f>B3247-C3247</f>
        <v>2926565</v>
      </c>
    </row>
    <row r="3248" spans="1:4" x14ac:dyDescent="0.25">
      <c r="A3248" s="17" t="s">
        <v>9575</v>
      </c>
      <c r="B3248" s="17">
        <v>2921738</v>
      </c>
      <c r="C3248" s="17">
        <v>0</v>
      </c>
      <c r="D3248">
        <f>B3248-C3248</f>
        <v>2921738</v>
      </c>
    </row>
    <row r="3249" spans="1:4" x14ac:dyDescent="0.25">
      <c r="A3249" s="17" t="s">
        <v>11165</v>
      </c>
      <c r="B3249" s="17">
        <v>2912363</v>
      </c>
      <c r="C3249" s="17">
        <v>0</v>
      </c>
      <c r="D3249">
        <f>B3249-C3249</f>
        <v>2912363</v>
      </c>
    </row>
    <row r="3250" spans="1:4" x14ac:dyDescent="0.25">
      <c r="A3250" s="17" t="s">
        <v>4826</v>
      </c>
      <c r="B3250" s="17">
        <v>2899970</v>
      </c>
      <c r="C3250" s="17">
        <v>0</v>
      </c>
      <c r="D3250">
        <f>B3250-C3250</f>
        <v>2899970</v>
      </c>
    </row>
    <row r="3251" spans="1:4" x14ac:dyDescent="0.25">
      <c r="A3251" s="17" t="s">
        <v>10685</v>
      </c>
      <c r="B3251" s="17">
        <v>2892582</v>
      </c>
      <c r="C3251" s="17">
        <v>0</v>
      </c>
      <c r="D3251">
        <f>B3251-C3251</f>
        <v>2892582</v>
      </c>
    </row>
    <row r="3252" spans="1:4" x14ac:dyDescent="0.25">
      <c r="A3252" s="17" t="s">
        <v>13730</v>
      </c>
      <c r="B3252" s="17">
        <v>2882062</v>
      </c>
      <c r="C3252" s="17">
        <v>0</v>
      </c>
      <c r="D3252">
        <f>B3252-C3252</f>
        <v>2882062</v>
      </c>
    </row>
    <row r="3253" spans="1:4" x14ac:dyDescent="0.25">
      <c r="A3253" s="17" t="s">
        <v>4176</v>
      </c>
      <c r="B3253" s="17">
        <v>2869369</v>
      </c>
      <c r="C3253" s="17">
        <v>0</v>
      </c>
      <c r="D3253">
        <f>B3253-C3253</f>
        <v>2869369</v>
      </c>
    </row>
    <row r="3254" spans="1:4" x14ac:dyDescent="0.25">
      <c r="A3254" s="17" t="s">
        <v>12303</v>
      </c>
      <c r="B3254" s="17">
        <v>2859955</v>
      </c>
      <c r="C3254" s="17">
        <v>0</v>
      </c>
      <c r="D3254">
        <f>B3254-C3254</f>
        <v>2859955</v>
      </c>
    </row>
    <row r="3255" spans="1:4" x14ac:dyDescent="0.25">
      <c r="A3255" s="17" t="s">
        <v>13995</v>
      </c>
      <c r="B3255" s="17">
        <v>2856622</v>
      </c>
      <c r="C3255" s="17">
        <v>0</v>
      </c>
      <c r="D3255">
        <f>B3255-C3255</f>
        <v>2856622</v>
      </c>
    </row>
    <row r="3256" spans="1:4" x14ac:dyDescent="0.25">
      <c r="A3256" s="17" t="s">
        <v>206</v>
      </c>
      <c r="B3256" s="17">
        <v>202853933</v>
      </c>
      <c r="C3256" s="17">
        <v>200000000</v>
      </c>
      <c r="D3256">
        <f>B3256-C3256</f>
        <v>2853933</v>
      </c>
    </row>
    <row r="3257" spans="1:4" x14ac:dyDescent="0.25">
      <c r="A3257" s="17" t="s">
        <v>12358</v>
      </c>
      <c r="B3257" s="17">
        <v>2850263</v>
      </c>
      <c r="C3257" s="17">
        <v>0</v>
      </c>
      <c r="D3257">
        <f>B3257-C3257</f>
        <v>2850263</v>
      </c>
    </row>
    <row r="3258" spans="1:4" x14ac:dyDescent="0.25">
      <c r="A3258" s="17" t="s">
        <v>7336</v>
      </c>
      <c r="B3258" s="17">
        <v>2849142</v>
      </c>
      <c r="C3258" s="17">
        <v>0</v>
      </c>
      <c r="D3258">
        <f>B3258-C3258</f>
        <v>2849142</v>
      </c>
    </row>
    <row r="3259" spans="1:4" x14ac:dyDescent="0.25">
      <c r="A3259" s="17" t="s">
        <v>11179</v>
      </c>
      <c r="B3259" s="17">
        <v>2848578</v>
      </c>
      <c r="C3259" s="17">
        <v>0</v>
      </c>
      <c r="D3259">
        <f>B3259-C3259</f>
        <v>2848578</v>
      </c>
    </row>
    <row r="3260" spans="1:4" x14ac:dyDescent="0.25">
      <c r="A3260" s="17" t="s">
        <v>6267</v>
      </c>
      <c r="B3260" s="17">
        <v>2840417</v>
      </c>
      <c r="C3260" s="17">
        <v>0</v>
      </c>
      <c r="D3260">
        <f>B3260-C3260</f>
        <v>2840417</v>
      </c>
    </row>
    <row r="3261" spans="1:4" x14ac:dyDescent="0.25">
      <c r="A3261" s="17" t="s">
        <v>8288</v>
      </c>
      <c r="B3261" s="17">
        <v>2835886</v>
      </c>
      <c r="C3261" s="17">
        <v>0</v>
      </c>
      <c r="D3261">
        <f>B3261-C3261</f>
        <v>2835886</v>
      </c>
    </row>
    <row r="3262" spans="1:4" x14ac:dyDescent="0.25">
      <c r="A3262" s="17" t="s">
        <v>12266</v>
      </c>
      <c r="B3262" s="17">
        <v>2833383</v>
      </c>
      <c r="C3262" s="17">
        <v>0</v>
      </c>
      <c r="D3262">
        <f>B3262-C3262</f>
        <v>2833383</v>
      </c>
    </row>
    <row r="3263" spans="1:4" x14ac:dyDescent="0.25">
      <c r="A3263" s="17" t="s">
        <v>8468</v>
      </c>
      <c r="B3263" s="17">
        <v>2832826</v>
      </c>
      <c r="C3263" s="17">
        <v>0</v>
      </c>
      <c r="D3263">
        <f>B3263-C3263</f>
        <v>2832826</v>
      </c>
    </row>
    <row r="3264" spans="1:4" x14ac:dyDescent="0.25">
      <c r="A3264" s="17" t="s">
        <v>12304</v>
      </c>
      <c r="B3264" s="17">
        <v>2812029</v>
      </c>
      <c r="C3264" s="17">
        <v>0</v>
      </c>
      <c r="D3264">
        <f>B3264-C3264</f>
        <v>2812029</v>
      </c>
    </row>
    <row r="3265" spans="1:4" x14ac:dyDescent="0.25">
      <c r="A3265" s="17" t="s">
        <v>13327</v>
      </c>
      <c r="B3265" s="17">
        <v>2808000</v>
      </c>
      <c r="C3265" s="17">
        <v>0</v>
      </c>
      <c r="D3265">
        <f>B3265-C3265</f>
        <v>2808000</v>
      </c>
    </row>
    <row r="3266" spans="1:4" x14ac:dyDescent="0.25">
      <c r="A3266" s="17" t="s">
        <v>8474</v>
      </c>
      <c r="B3266" s="17">
        <v>2807854</v>
      </c>
      <c r="C3266" s="17">
        <v>0</v>
      </c>
      <c r="D3266">
        <f>B3266-C3266</f>
        <v>2807854</v>
      </c>
    </row>
    <row r="3267" spans="1:4" x14ac:dyDescent="0.25">
      <c r="A3267" s="17" t="s">
        <v>10687</v>
      </c>
      <c r="B3267" s="17">
        <v>2800000</v>
      </c>
      <c r="C3267" s="17">
        <v>0</v>
      </c>
      <c r="D3267">
        <f>B3267-C3267</f>
        <v>2800000</v>
      </c>
    </row>
    <row r="3268" spans="1:4" x14ac:dyDescent="0.25">
      <c r="A3268" s="17" t="s">
        <v>5384</v>
      </c>
      <c r="B3268" s="17">
        <v>2775593</v>
      </c>
      <c r="C3268" s="17">
        <v>0</v>
      </c>
      <c r="D3268">
        <f>B3268-C3268</f>
        <v>2775593</v>
      </c>
    </row>
    <row r="3269" spans="1:4" x14ac:dyDescent="0.25">
      <c r="A3269" s="17" t="s">
        <v>13215</v>
      </c>
      <c r="B3269" s="17">
        <v>2712293</v>
      </c>
      <c r="C3269" s="17">
        <v>0</v>
      </c>
      <c r="D3269">
        <f>B3269-C3269</f>
        <v>2712293</v>
      </c>
    </row>
    <row r="3270" spans="1:4" x14ac:dyDescent="0.25">
      <c r="A3270" s="17" t="s">
        <v>10294</v>
      </c>
      <c r="B3270" s="17">
        <v>2711210</v>
      </c>
      <c r="C3270" s="17">
        <v>0</v>
      </c>
      <c r="D3270">
        <f>B3270-C3270</f>
        <v>2711210</v>
      </c>
    </row>
    <row r="3271" spans="1:4" x14ac:dyDescent="0.25">
      <c r="A3271" s="17" t="s">
        <v>6088</v>
      </c>
      <c r="B3271" s="17">
        <v>2708188</v>
      </c>
      <c r="C3271" s="17">
        <v>0</v>
      </c>
      <c r="D3271">
        <f>B3271-C3271</f>
        <v>2708188</v>
      </c>
    </row>
    <row r="3272" spans="1:4" x14ac:dyDescent="0.25">
      <c r="A3272" s="17" t="s">
        <v>10845</v>
      </c>
      <c r="B3272" s="17">
        <v>2706659</v>
      </c>
      <c r="C3272" s="17">
        <v>0</v>
      </c>
      <c r="D3272">
        <f>B3272-C3272</f>
        <v>2706659</v>
      </c>
    </row>
    <row r="3273" spans="1:4" x14ac:dyDescent="0.25">
      <c r="A3273" s="17" t="s">
        <v>12923</v>
      </c>
      <c r="B3273" s="17">
        <v>2694973</v>
      </c>
      <c r="C3273" s="17">
        <v>0</v>
      </c>
      <c r="D3273">
        <f>B3273-C3273</f>
        <v>2694973</v>
      </c>
    </row>
    <row r="3274" spans="1:4" x14ac:dyDescent="0.25">
      <c r="A3274" s="17" t="s">
        <v>7193</v>
      </c>
      <c r="B3274" s="17">
        <v>2694071</v>
      </c>
      <c r="C3274" s="17">
        <v>0</v>
      </c>
      <c r="D3274">
        <f>B3274-C3274</f>
        <v>2694071</v>
      </c>
    </row>
    <row r="3275" spans="1:4" x14ac:dyDescent="0.25">
      <c r="A3275" s="17" t="s">
        <v>7866</v>
      </c>
      <c r="B3275" s="17">
        <v>2656324</v>
      </c>
      <c r="C3275" s="17">
        <v>0</v>
      </c>
      <c r="D3275">
        <f>B3275-C3275</f>
        <v>2656324</v>
      </c>
    </row>
    <row r="3276" spans="1:4" x14ac:dyDescent="0.25">
      <c r="A3276" s="17" t="s">
        <v>13815</v>
      </c>
      <c r="B3276" s="17">
        <v>2643689</v>
      </c>
      <c r="C3276" s="17">
        <v>0</v>
      </c>
      <c r="D3276">
        <f>B3276-C3276</f>
        <v>2643689</v>
      </c>
    </row>
    <row r="3277" spans="1:4" x14ac:dyDescent="0.25">
      <c r="A3277" s="17" t="s">
        <v>7913</v>
      </c>
      <c r="B3277" s="17">
        <v>2605039</v>
      </c>
      <c r="C3277" s="17">
        <v>0</v>
      </c>
      <c r="D3277">
        <f>B3277-C3277</f>
        <v>2605039</v>
      </c>
    </row>
    <row r="3278" spans="1:4" x14ac:dyDescent="0.25">
      <c r="A3278" s="17" t="s">
        <v>10702</v>
      </c>
      <c r="B3278" s="17">
        <v>2601847</v>
      </c>
      <c r="C3278" s="17">
        <v>0</v>
      </c>
      <c r="D3278">
        <f>B3278-C3278</f>
        <v>2601847</v>
      </c>
    </row>
    <row r="3279" spans="1:4" x14ac:dyDescent="0.25">
      <c r="A3279" s="17" t="s">
        <v>8977</v>
      </c>
      <c r="B3279" s="17">
        <v>2600000</v>
      </c>
      <c r="C3279" s="17">
        <v>0</v>
      </c>
      <c r="D3279">
        <f>B3279-C3279</f>
        <v>2600000</v>
      </c>
    </row>
    <row r="3280" spans="1:4" x14ac:dyDescent="0.25">
      <c r="A3280" s="17" t="s">
        <v>11680</v>
      </c>
      <c r="B3280" s="17">
        <v>2557668</v>
      </c>
      <c r="C3280" s="17">
        <v>0</v>
      </c>
      <c r="D3280">
        <f>B3280-C3280</f>
        <v>2557668</v>
      </c>
    </row>
    <row r="3281" spans="1:4" x14ac:dyDescent="0.25">
      <c r="A3281" s="17" t="s">
        <v>10588</v>
      </c>
      <c r="B3281" s="17">
        <v>2542264</v>
      </c>
      <c r="C3281" s="17">
        <v>0</v>
      </c>
      <c r="D3281">
        <f>B3281-C3281</f>
        <v>2542264</v>
      </c>
    </row>
    <row r="3282" spans="1:4" x14ac:dyDescent="0.25">
      <c r="A3282" s="17" t="s">
        <v>12515</v>
      </c>
      <c r="B3282" s="17">
        <v>2508841</v>
      </c>
      <c r="C3282" s="17">
        <v>0</v>
      </c>
      <c r="D3282">
        <f>B3282-C3282</f>
        <v>2508841</v>
      </c>
    </row>
    <row r="3283" spans="1:4" x14ac:dyDescent="0.25">
      <c r="A3283" s="17" t="s">
        <v>12013</v>
      </c>
      <c r="B3283" s="17">
        <v>2507106</v>
      </c>
      <c r="C3283" s="17">
        <v>0</v>
      </c>
      <c r="D3283">
        <f>B3283-C3283</f>
        <v>2507106</v>
      </c>
    </row>
    <row r="3284" spans="1:4" x14ac:dyDescent="0.25">
      <c r="A3284" s="17" t="s">
        <v>11682</v>
      </c>
      <c r="B3284" s="17">
        <v>2506446</v>
      </c>
      <c r="C3284" s="17">
        <v>0</v>
      </c>
      <c r="D3284">
        <f>B3284-C3284</f>
        <v>2506446</v>
      </c>
    </row>
    <row r="3285" spans="1:4" x14ac:dyDescent="0.25">
      <c r="A3285" s="17" t="s">
        <v>8944</v>
      </c>
      <c r="B3285" s="17">
        <v>2483955</v>
      </c>
      <c r="C3285" s="17">
        <v>0</v>
      </c>
      <c r="D3285">
        <f>B3285-C3285</f>
        <v>2483955</v>
      </c>
    </row>
    <row r="3286" spans="1:4" x14ac:dyDescent="0.25">
      <c r="A3286" s="17" t="s">
        <v>7864</v>
      </c>
      <c r="B3286" s="17">
        <v>2474000</v>
      </c>
      <c r="C3286" s="17">
        <v>0</v>
      </c>
      <c r="D3286">
        <f>B3286-C3286</f>
        <v>2474000</v>
      </c>
    </row>
    <row r="3287" spans="1:4" x14ac:dyDescent="0.25">
      <c r="A3287" s="17" t="s">
        <v>10301</v>
      </c>
      <c r="B3287" s="17">
        <v>2445646</v>
      </c>
      <c r="C3287" s="17">
        <v>0</v>
      </c>
      <c r="D3287">
        <f>B3287-C3287</f>
        <v>2445646</v>
      </c>
    </row>
    <row r="3288" spans="1:4" x14ac:dyDescent="0.25">
      <c r="A3288" s="17" t="s">
        <v>7368</v>
      </c>
      <c r="B3288" s="17">
        <v>2428883</v>
      </c>
      <c r="C3288" s="17">
        <v>0</v>
      </c>
      <c r="D3288">
        <f>B3288-C3288</f>
        <v>2428883</v>
      </c>
    </row>
    <row r="3289" spans="1:4" x14ac:dyDescent="0.25">
      <c r="A3289" s="17" t="s">
        <v>13621</v>
      </c>
      <c r="B3289" s="17">
        <v>2428241</v>
      </c>
      <c r="C3289" s="17">
        <v>0</v>
      </c>
      <c r="D3289">
        <f>B3289-C3289</f>
        <v>2428241</v>
      </c>
    </row>
    <row r="3290" spans="1:4" x14ac:dyDescent="0.25">
      <c r="A3290" s="17" t="s">
        <v>10689</v>
      </c>
      <c r="B3290" s="17">
        <v>2426851</v>
      </c>
      <c r="C3290" s="17">
        <v>0</v>
      </c>
      <c r="D3290">
        <f>B3290-C3290</f>
        <v>2426851</v>
      </c>
    </row>
    <row r="3291" spans="1:4" x14ac:dyDescent="0.25">
      <c r="A3291" s="17" t="s">
        <v>7667</v>
      </c>
      <c r="B3291" s="17">
        <v>2412045</v>
      </c>
      <c r="C3291" s="17">
        <v>0</v>
      </c>
      <c r="D3291">
        <f>B3291-C3291</f>
        <v>2412045</v>
      </c>
    </row>
    <row r="3292" spans="1:4" x14ac:dyDescent="0.25">
      <c r="A3292" s="17" t="s">
        <v>12082</v>
      </c>
      <c r="B3292" s="17">
        <v>2408553</v>
      </c>
      <c r="C3292" s="17">
        <v>0</v>
      </c>
      <c r="D3292">
        <f>B3292-C3292</f>
        <v>2408553</v>
      </c>
    </row>
    <row r="3293" spans="1:4" x14ac:dyDescent="0.25">
      <c r="A3293" s="17" t="s">
        <v>12068</v>
      </c>
      <c r="B3293" s="17">
        <v>2365931</v>
      </c>
      <c r="C3293" s="17">
        <v>0</v>
      </c>
      <c r="D3293">
        <f>B3293-C3293</f>
        <v>2365931</v>
      </c>
    </row>
    <row r="3294" spans="1:4" x14ac:dyDescent="0.25">
      <c r="A3294" s="17" t="s">
        <v>13381</v>
      </c>
      <c r="B3294" s="17">
        <v>2360184</v>
      </c>
      <c r="C3294" s="17">
        <v>0</v>
      </c>
      <c r="D3294">
        <f>B3294-C3294</f>
        <v>2360184</v>
      </c>
    </row>
    <row r="3295" spans="1:4" x14ac:dyDescent="0.25">
      <c r="A3295" s="17" t="s">
        <v>6692</v>
      </c>
      <c r="B3295" s="17">
        <v>2353728</v>
      </c>
      <c r="C3295" s="17">
        <v>0</v>
      </c>
      <c r="D3295">
        <f>B3295-C3295</f>
        <v>2353728</v>
      </c>
    </row>
    <row r="3296" spans="1:4" x14ac:dyDescent="0.25">
      <c r="A3296" s="17" t="s">
        <v>9577</v>
      </c>
      <c r="B3296" s="17">
        <v>2344847</v>
      </c>
      <c r="C3296" s="17">
        <v>0</v>
      </c>
      <c r="D3296">
        <f>B3296-C3296</f>
        <v>2344847</v>
      </c>
    </row>
    <row r="3297" spans="1:4" x14ac:dyDescent="0.25">
      <c r="A3297" s="17" t="s">
        <v>9733</v>
      </c>
      <c r="B3297" s="17">
        <v>2338695</v>
      </c>
      <c r="C3297" s="17">
        <v>0</v>
      </c>
      <c r="D3297">
        <f>B3297-C3297</f>
        <v>2338695</v>
      </c>
    </row>
    <row r="3298" spans="1:4" x14ac:dyDescent="0.25">
      <c r="A3298" s="17" t="s">
        <v>8774</v>
      </c>
      <c r="B3298" s="17">
        <v>2331318</v>
      </c>
      <c r="C3298" s="17">
        <v>0</v>
      </c>
      <c r="D3298">
        <f>B3298-C3298</f>
        <v>2331318</v>
      </c>
    </row>
    <row r="3299" spans="1:4" x14ac:dyDescent="0.25">
      <c r="A3299" s="17" t="s">
        <v>8274</v>
      </c>
      <c r="B3299" s="17">
        <v>2326407</v>
      </c>
      <c r="C3299" s="17">
        <v>0</v>
      </c>
      <c r="D3299">
        <f>B3299-C3299</f>
        <v>2326407</v>
      </c>
    </row>
    <row r="3300" spans="1:4" x14ac:dyDescent="0.25">
      <c r="A3300" s="17" t="s">
        <v>7346</v>
      </c>
      <c r="B3300" s="17">
        <v>2319187</v>
      </c>
      <c r="C3300" s="17">
        <v>0</v>
      </c>
      <c r="D3300">
        <f>B3300-C3300</f>
        <v>2319187</v>
      </c>
    </row>
    <row r="3301" spans="1:4" x14ac:dyDescent="0.25">
      <c r="A3301" s="17" t="s">
        <v>7346</v>
      </c>
      <c r="B3301" s="17">
        <v>2319187</v>
      </c>
      <c r="C3301" s="17">
        <v>0</v>
      </c>
      <c r="D3301">
        <f>B3301-C3301</f>
        <v>2319187</v>
      </c>
    </row>
    <row r="3302" spans="1:4" x14ac:dyDescent="0.25">
      <c r="A3302" s="17" t="s">
        <v>7196</v>
      </c>
      <c r="B3302" s="17">
        <v>2315683</v>
      </c>
      <c r="C3302" s="17">
        <v>0</v>
      </c>
      <c r="D3302">
        <f>B3302-C3302</f>
        <v>2315683</v>
      </c>
    </row>
    <row r="3303" spans="1:4" x14ac:dyDescent="0.25">
      <c r="A3303" s="17" t="s">
        <v>12931</v>
      </c>
      <c r="B3303" s="17">
        <v>2301777</v>
      </c>
      <c r="C3303" s="17">
        <v>0</v>
      </c>
      <c r="D3303">
        <f>B3303-C3303</f>
        <v>2301777</v>
      </c>
    </row>
    <row r="3304" spans="1:4" x14ac:dyDescent="0.25">
      <c r="A3304" s="17" t="s">
        <v>13236</v>
      </c>
      <c r="B3304" s="17">
        <v>2300000</v>
      </c>
      <c r="C3304" s="17">
        <v>0</v>
      </c>
      <c r="D3304">
        <f>B3304-C3304</f>
        <v>2300000</v>
      </c>
    </row>
    <row r="3305" spans="1:4" x14ac:dyDescent="0.25">
      <c r="A3305" s="17" t="s">
        <v>6690</v>
      </c>
      <c r="B3305" s="17">
        <v>2298191</v>
      </c>
      <c r="C3305" s="17">
        <v>0</v>
      </c>
      <c r="D3305">
        <f>B3305-C3305</f>
        <v>2298191</v>
      </c>
    </row>
    <row r="3306" spans="1:4" x14ac:dyDescent="0.25">
      <c r="A3306" s="17" t="s">
        <v>11694</v>
      </c>
      <c r="B3306" s="17">
        <v>2283276</v>
      </c>
      <c r="C3306" s="17">
        <v>0</v>
      </c>
      <c r="D3306">
        <f>B3306-C3306</f>
        <v>2283276</v>
      </c>
    </row>
    <row r="3307" spans="1:4" x14ac:dyDescent="0.25">
      <c r="A3307" s="17" t="s">
        <v>11008</v>
      </c>
      <c r="B3307" s="17">
        <v>2277396</v>
      </c>
      <c r="C3307" s="17">
        <v>0</v>
      </c>
      <c r="D3307">
        <f>B3307-C3307</f>
        <v>2277396</v>
      </c>
    </row>
    <row r="3308" spans="1:4" x14ac:dyDescent="0.25">
      <c r="A3308" s="17" t="s">
        <v>11374</v>
      </c>
      <c r="B3308" s="17">
        <v>2276368</v>
      </c>
      <c r="C3308" s="17">
        <v>0</v>
      </c>
      <c r="D3308">
        <f>B3308-C3308</f>
        <v>2276368</v>
      </c>
    </row>
    <row r="3309" spans="1:4" x14ac:dyDescent="0.25">
      <c r="A3309" s="17" t="s">
        <v>9305</v>
      </c>
      <c r="B3309" s="17">
        <v>2275557</v>
      </c>
      <c r="C3309" s="17">
        <v>0</v>
      </c>
      <c r="D3309">
        <f>B3309-C3309</f>
        <v>2275557</v>
      </c>
    </row>
    <row r="3310" spans="1:4" x14ac:dyDescent="0.25">
      <c r="A3310" s="17" t="s">
        <v>9738</v>
      </c>
      <c r="B3310" s="17">
        <v>2268296</v>
      </c>
      <c r="C3310" s="17">
        <v>0</v>
      </c>
      <c r="D3310">
        <f>B3310-C3310</f>
        <v>2268296</v>
      </c>
    </row>
    <row r="3311" spans="1:4" x14ac:dyDescent="0.25">
      <c r="A3311" s="17" t="s">
        <v>6701</v>
      </c>
      <c r="B3311" s="17">
        <v>2246000</v>
      </c>
      <c r="C3311" s="17">
        <v>0</v>
      </c>
      <c r="D3311">
        <f>B3311-C3311</f>
        <v>2246000</v>
      </c>
    </row>
    <row r="3312" spans="1:4" x14ac:dyDescent="0.25">
      <c r="A3312" s="17" t="s">
        <v>11170</v>
      </c>
      <c r="B3312" s="17">
        <v>2223990</v>
      </c>
      <c r="C3312" s="17">
        <v>0</v>
      </c>
      <c r="D3312">
        <f>B3312-C3312</f>
        <v>2223990</v>
      </c>
    </row>
    <row r="3313" spans="1:4" x14ac:dyDescent="0.25">
      <c r="A3313" s="17" t="s">
        <v>7040</v>
      </c>
      <c r="B3313" s="17">
        <v>2222647</v>
      </c>
      <c r="C3313" s="17">
        <v>0</v>
      </c>
      <c r="D3313">
        <f>B3313-C3313</f>
        <v>2222647</v>
      </c>
    </row>
    <row r="3314" spans="1:4" x14ac:dyDescent="0.25">
      <c r="A3314" s="17" t="s">
        <v>4648</v>
      </c>
      <c r="B3314" s="17">
        <v>2221994</v>
      </c>
      <c r="C3314" s="17">
        <v>0</v>
      </c>
      <c r="D3314">
        <f>B3314-C3314</f>
        <v>2221994</v>
      </c>
    </row>
    <row r="3315" spans="1:4" x14ac:dyDescent="0.25">
      <c r="A3315" s="17" t="s">
        <v>10302</v>
      </c>
      <c r="B3315" s="17">
        <v>2221809</v>
      </c>
      <c r="C3315" s="17">
        <v>0</v>
      </c>
      <c r="D3315">
        <f>B3315-C3315</f>
        <v>2221809</v>
      </c>
    </row>
    <row r="3316" spans="1:4" x14ac:dyDescent="0.25">
      <c r="A3316" s="17" t="s">
        <v>9590</v>
      </c>
      <c r="B3316" s="17">
        <v>2209479</v>
      </c>
      <c r="C3316" s="17">
        <v>0</v>
      </c>
      <c r="D3316">
        <f>B3316-C3316</f>
        <v>2209479</v>
      </c>
    </row>
    <row r="3317" spans="1:4" x14ac:dyDescent="0.25">
      <c r="A3317" s="17" t="s">
        <v>2427</v>
      </c>
      <c r="B3317" s="17">
        <v>2208939</v>
      </c>
      <c r="C3317" s="17">
        <v>0</v>
      </c>
      <c r="D3317">
        <f>B3317-C3317</f>
        <v>2208939</v>
      </c>
    </row>
    <row r="3318" spans="1:4" x14ac:dyDescent="0.25">
      <c r="A3318" s="17" t="s">
        <v>9880</v>
      </c>
      <c r="B3318" s="17">
        <v>2207975</v>
      </c>
      <c r="C3318" s="17">
        <v>0</v>
      </c>
      <c r="D3318">
        <f>B3318-C3318</f>
        <v>2207975</v>
      </c>
    </row>
    <row r="3319" spans="1:4" x14ac:dyDescent="0.25">
      <c r="A3319" s="17" t="s">
        <v>7669</v>
      </c>
      <c r="B3319" s="17">
        <v>2203641</v>
      </c>
      <c r="C3319" s="17">
        <v>0</v>
      </c>
      <c r="D3319">
        <f>B3319-C3319</f>
        <v>2203641</v>
      </c>
    </row>
    <row r="3320" spans="1:4" x14ac:dyDescent="0.25">
      <c r="A3320" s="17" t="s">
        <v>3301</v>
      </c>
      <c r="B3320" s="17">
        <v>2201412</v>
      </c>
      <c r="C3320" s="17">
        <v>0</v>
      </c>
      <c r="D3320">
        <f>B3320-C3320</f>
        <v>2201412</v>
      </c>
    </row>
    <row r="3321" spans="1:4" x14ac:dyDescent="0.25">
      <c r="A3321" s="17" t="s">
        <v>12301</v>
      </c>
      <c r="B3321" s="17">
        <v>2199853</v>
      </c>
      <c r="C3321" s="17">
        <v>0</v>
      </c>
      <c r="D3321">
        <f>B3321-C3321</f>
        <v>2199853</v>
      </c>
    </row>
    <row r="3322" spans="1:4" x14ac:dyDescent="0.25">
      <c r="A3322" s="17" t="s">
        <v>10041</v>
      </c>
      <c r="B3322" s="17">
        <v>2197331</v>
      </c>
      <c r="C3322" s="17">
        <v>0</v>
      </c>
      <c r="D3322">
        <f>B3322-C3322</f>
        <v>2197331</v>
      </c>
    </row>
    <row r="3323" spans="1:4" x14ac:dyDescent="0.25">
      <c r="A3323" s="17" t="s">
        <v>8776</v>
      </c>
      <c r="B3323" s="17">
        <v>2185266</v>
      </c>
      <c r="C3323" s="17">
        <v>0</v>
      </c>
      <c r="D3323">
        <f>B3323-C3323</f>
        <v>2185266</v>
      </c>
    </row>
    <row r="3324" spans="1:4" x14ac:dyDescent="0.25">
      <c r="A3324" s="17" t="s">
        <v>11175</v>
      </c>
      <c r="B3324" s="17">
        <v>2181290</v>
      </c>
      <c r="C3324" s="17">
        <v>0</v>
      </c>
      <c r="D3324">
        <f>B3324-C3324</f>
        <v>2181290</v>
      </c>
    </row>
    <row r="3325" spans="1:4" x14ac:dyDescent="0.25">
      <c r="A3325" s="17" t="s">
        <v>3118</v>
      </c>
      <c r="B3325" s="17">
        <v>2175312</v>
      </c>
      <c r="C3325" s="17">
        <v>0</v>
      </c>
      <c r="D3325">
        <f>B3325-C3325</f>
        <v>2175312</v>
      </c>
    </row>
    <row r="3326" spans="1:4" x14ac:dyDescent="0.25">
      <c r="A3326" s="17" t="s">
        <v>3668</v>
      </c>
      <c r="B3326" s="17">
        <v>2154540</v>
      </c>
      <c r="C3326" s="17">
        <v>0</v>
      </c>
      <c r="D3326">
        <f>B3326-C3326</f>
        <v>2154540</v>
      </c>
    </row>
    <row r="3327" spans="1:4" x14ac:dyDescent="0.25">
      <c r="A3327" s="17" t="s">
        <v>9582</v>
      </c>
      <c r="B3327" s="17">
        <v>2148212</v>
      </c>
      <c r="C3327" s="17">
        <v>0</v>
      </c>
      <c r="D3327">
        <f>B3327-C3327</f>
        <v>2148212</v>
      </c>
    </row>
    <row r="3328" spans="1:4" x14ac:dyDescent="0.25">
      <c r="A3328" s="17" t="s">
        <v>4387</v>
      </c>
      <c r="B3328" s="17">
        <v>2126511</v>
      </c>
      <c r="C3328" s="17">
        <v>0</v>
      </c>
      <c r="D3328">
        <f>B3328-C3328</f>
        <v>2126511</v>
      </c>
    </row>
    <row r="3329" spans="1:4" x14ac:dyDescent="0.25">
      <c r="A3329" s="17" t="s">
        <v>9763</v>
      </c>
      <c r="B3329" s="17">
        <v>2122561</v>
      </c>
      <c r="C3329" s="17">
        <v>0</v>
      </c>
      <c r="D3329">
        <f>B3329-C3329</f>
        <v>2122561</v>
      </c>
    </row>
    <row r="3330" spans="1:4" x14ac:dyDescent="0.25">
      <c r="A3330" s="17" t="s">
        <v>6850</v>
      </c>
      <c r="B3330" s="17">
        <v>2119994</v>
      </c>
      <c r="C3330" s="17">
        <v>0</v>
      </c>
      <c r="D3330">
        <f>B3330-C3330</f>
        <v>2119994</v>
      </c>
    </row>
    <row r="3331" spans="1:4" x14ac:dyDescent="0.25">
      <c r="A3331" s="17" t="s">
        <v>8029</v>
      </c>
      <c r="B3331" s="17">
        <v>2104000</v>
      </c>
      <c r="C3331" s="17">
        <v>0</v>
      </c>
      <c r="D3331">
        <f>B3331-C3331</f>
        <v>2104000</v>
      </c>
    </row>
    <row r="3332" spans="1:4" x14ac:dyDescent="0.25">
      <c r="A3332" s="17" t="s">
        <v>7910</v>
      </c>
      <c r="B3332" s="17">
        <v>2086345</v>
      </c>
      <c r="C3332" s="17">
        <v>0</v>
      </c>
      <c r="D3332">
        <f>B3332-C3332</f>
        <v>2086345</v>
      </c>
    </row>
    <row r="3333" spans="1:4" x14ac:dyDescent="0.25">
      <c r="A3333" s="17" t="s">
        <v>9893</v>
      </c>
      <c r="B3333" s="17">
        <v>2077046</v>
      </c>
      <c r="C3333" s="17">
        <v>0</v>
      </c>
      <c r="D3333">
        <f>B3333-C3333</f>
        <v>2077046</v>
      </c>
    </row>
    <row r="3334" spans="1:4" x14ac:dyDescent="0.25">
      <c r="A3334" s="17" t="s">
        <v>12826</v>
      </c>
      <c r="B3334" s="17">
        <v>2073984</v>
      </c>
      <c r="C3334" s="17">
        <v>0</v>
      </c>
      <c r="D3334">
        <f>B3334-C3334</f>
        <v>2073984</v>
      </c>
    </row>
    <row r="3335" spans="1:4" x14ac:dyDescent="0.25">
      <c r="A3335" s="17" t="s">
        <v>9583</v>
      </c>
      <c r="B3335" s="17">
        <v>2062066</v>
      </c>
      <c r="C3335" s="17">
        <v>0</v>
      </c>
      <c r="D3335">
        <f>B3335-C3335</f>
        <v>2062066</v>
      </c>
    </row>
    <row r="3336" spans="1:4" x14ac:dyDescent="0.25">
      <c r="A3336" s="17" t="s">
        <v>8282</v>
      </c>
      <c r="B3336" s="17">
        <v>2060953</v>
      </c>
      <c r="C3336" s="17">
        <v>0</v>
      </c>
      <c r="D3336">
        <f>B3336-C3336</f>
        <v>2060953</v>
      </c>
    </row>
    <row r="3337" spans="1:4" x14ac:dyDescent="0.25">
      <c r="A3337" s="17" t="s">
        <v>211</v>
      </c>
      <c r="B3337" s="17">
        <v>172051787</v>
      </c>
      <c r="C3337" s="17">
        <v>170000000</v>
      </c>
      <c r="D3337">
        <f>B3337-C3337</f>
        <v>2051787</v>
      </c>
    </row>
    <row r="3338" spans="1:4" x14ac:dyDescent="0.25">
      <c r="A3338" s="17" t="s">
        <v>13067</v>
      </c>
      <c r="B3338" s="17">
        <v>2047570</v>
      </c>
      <c r="C3338" s="17">
        <v>0</v>
      </c>
      <c r="D3338">
        <f>B3338-C3338</f>
        <v>2047570</v>
      </c>
    </row>
    <row r="3339" spans="1:4" x14ac:dyDescent="0.25">
      <c r="A3339" s="17" t="s">
        <v>14082</v>
      </c>
      <c r="B3339" s="17">
        <v>2040920</v>
      </c>
      <c r="C3339" s="17">
        <v>0</v>
      </c>
      <c r="D3339">
        <f>B3339-C3339</f>
        <v>2040920</v>
      </c>
    </row>
    <row r="3340" spans="1:4" x14ac:dyDescent="0.25">
      <c r="A3340" s="17" t="s">
        <v>8062</v>
      </c>
      <c r="B3340" s="17">
        <v>2035566</v>
      </c>
      <c r="C3340" s="17">
        <v>0</v>
      </c>
      <c r="D3340">
        <f>B3340-C3340</f>
        <v>2035566</v>
      </c>
    </row>
    <row r="3341" spans="1:4" x14ac:dyDescent="0.25">
      <c r="A3341" s="17" t="s">
        <v>9883</v>
      </c>
      <c r="B3341" s="17">
        <v>2025238</v>
      </c>
      <c r="C3341" s="17">
        <v>0</v>
      </c>
      <c r="D3341">
        <f>B3341-C3341</f>
        <v>2025238</v>
      </c>
    </row>
    <row r="3342" spans="1:4" x14ac:dyDescent="0.25">
      <c r="A3342" s="17" t="s">
        <v>9736</v>
      </c>
      <c r="B3342" s="17">
        <v>2024854</v>
      </c>
      <c r="C3342" s="17">
        <v>0</v>
      </c>
      <c r="D3342">
        <f>B3342-C3342</f>
        <v>2024854</v>
      </c>
    </row>
    <row r="3343" spans="1:4" x14ac:dyDescent="0.25">
      <c r="A3343" s="17" t="s">
        <v>6696</v>
      </c>
      <c r="B3343" s="17">
        <v>2000000</v>
      </c>
      <c r="C3343" s="17">
        <v>0</v>
      </c>
      <c r="D3343">
        <f>B3343-C3343</f>
        <v>2000000</v>
      </c>
    </row>
    <row r="3344" spans="1:4" x14ac:dyDescent="0.25">
      <c r="A3344" s="17" t="s">
        <v>7202</v>
      </c>
      <c r="B3344" s="17">
        <v>2000000</v>
      </c>
      <c r="C3344" s="17">
        <v>0</v>
      </c>
      <c r="D3344">
        <f>B3344-C3344</f>
        <v>2000000</v>
      </c>
    </row>
    <row r="3345" spans="1:4" x14ac:dyDescent="0.25">
      <c r="A3345" s="17" t="s">
        <v>9167</v>
      </c>
      <c r="B3345" s="17">
        <v>1997807</v>
      </c>
      <c r="C3345" s="17">
        <v>0</v>
      </c>
      <c r="D3345">
        <f>B3345-C3345</f>
        <v>1997807</v>
      </c>
    </row>
    <row r="3346" spans="1:4" x14ac:dyDescent="0.25">
      <c r="A3346" s="17" t="s">
        <v>8802</v>
      </c>
      <c r="B3346" s="17">
        <v>1987762</v>
      </c>
      <c r="C3346" s="17">
        <v>0</v>
      </c>
      <c r="D3346">
        <f>B3346-C3346</f>
        <v>1987762</v>
      </c>
    </row>
    <row r="3347" spans="1:4" x14ac:dyDescent="0.25">
      <c r="A3347" s="17" t="s">
        <v>2411</v>
      </c>
      <c r="B3347" s="17">
        <v>1987287</v>
      </c>
      <c r="C3347" s="17">
        <v>0</v>
      </c>
      <c r="D3347">
        <f>B3347-C3347</f>
        <v>1987287</v>
      </c>
    </row>
    <row r="3348" spans="1:4" x14ac:dyDescent="0.25">
      <c r="A3348" s="17" t="s">
        <v>7341</v>
      </c>
      <c r="B3348" s="17">
        <v>1984743</v>
      </c>
      <c r="C3348" s="17">
        <v>0</v>
      </c>
      <c r="D3348">
        <f>B3348-C3348</f>
        <v>1984743</v>
      </c>
    </row>
    <row r="3349" spans="1:4" x14ac:dyDescent="0.25">
      <c r="A3349" s="17" t="s">
        <v>11689</v>
      </c>
      <c r="B3349" s="17">
        <v>1984378</v>
      </c>
      <c r="C3349" s="17">
        <v>0</v>
      </c>
      <c r="D3349">
        <f>B3349-C3349</f>
        <v>1984378</v>
      </c>
    </row>
    <row r="3350" spans="1:4" x14ac:dyDescent="0.25">
      <c r="A3350" s="17" t="s">
        <v>10296</v>
      </c>
      <c r="B3350" s="17">
        <v>1980338</v>
      </c>
      <c r="C3350" s="17">
        <v>0</v>
      </c>
      <c r="D3350">
        <f>B3350-C3350</f>
        <v>1980338</v>
      </c>
    </row>
    <row r="3351" spans="1:4" x14ac:dyDescent="0.25">
      <c r="A3351" s="17" t="s">
        <v>13459</v>
      </c>
      <c r="B3351" s="17">
        <v>1977544</v>
      </c>
      <c r="C3351" s="17">
        <v>0</v>
      </c>
      <c r="D3351">
        <f>B3351-C3351</f>
        <v>1977544</v>
      </c>
    </row>
    <row r="3352" spans="1:4" x14ac:dyDescent="0.25">
      <c r="A3352" s="17" t="s">
        <v>7675</v>
      </c>
      <c r="B3352" s="17">
        <v>1954202</v>
      </c>
      <c r="C3352" s="17">
        <v>0</v>
      </c>
      <c r="D3352">
        <f>B3352-C3352</f>
        <v>1954202</v>
      </c>
    </row>
    <row r="3353" spans="1:4" x14ac:dyDescent="0.25">
      <c r="A3353" s="17" t="s">
        <v>7672</v>
      </c>
      <c r="B3353" s="17">
        <v>1953732</v>
      </c>
      <c r="C3353" s="17">
        <v>0</v>
      </c>
      <c r="D3353">
        <f>B3353-C3353</f>
        <v>1953732</v>
      </c>
    </row>
    <row r="3354" spans="1:4" x14ac:dyDescent="0.25">
      <c r="A3354" s="17" t="s">
        <v>12522</v>
      </c>
      <c r="B3354" s="17">
        <v>1950218</v>
      </c>
      <c r="C3354" s="17">
        <v>0</v>
      </c>
      <c r="D3354">
        <f>B3354-C3354</f>
        <v>1950218</v>
      </c>
    </row>
    <row r="3355" spans="1:4" x14ac:dyDescent="0.25">
      <c r="A3355" s="17" t="s">
        <v>11995</v>
      </c>
      <c r="B3355" s="17">
        <v>1943649</v>
      </c>
      <c r="C3355" s="17">
        <v>0</v>
      </c>
      <c r="D3355">
        <f>B3355-C3355</f>
        <v>1943649</v>
      </c>
    </row>
    <row r="3356" spans="1:4" x14ac:dyDescent="0.25">
      <c r="A3356" s="17" t="s">
        <v>8794</v>
      </c>
      <c r="B3356" s="17">
        <v>1939441</v>
      </c>
      <c r="C3356" s="17">
        <v>0</v>
      </c>
      <c r="D3356">
        <f>B3356-C3356</f>
        <v>1939441</v>
      </c>
    </row>
    <row r="3357" spans="1:4" x14ac:dyDescent="0.25">
      <c r="A3357" s="17" t="s">
        <v>6698</v>
      </c>
      <c r="B3357" s="17">
        <v>1900725</v>
      </c>
      <c r="C3357" s="17">
        <v>0</v>
      </c>
      <c r="D3357">
        <f>B3357-C3357</f>
        <v>1900725</v>
      </c>
    </row>
    <row r="3358" spans="1:4" x14ac:dyDescent="0.25">
      <c r="A3358" s="17" t="s">
        <v>1860</v>
      </c>
      <c r="B3358" s="17">
        <v>1891821</v>
      </c>
      <c r="C3358" s="17">
        <v>0</v>
      </c>
      <c r="D3358">
        <f>B3358-C3358</f>
        <v>1891821</v>
      </c>
    </row>
    <row r="3359" spans="1:4" x14ac:dyDescent="0.25">
      <c r="A3359" s="17" t="s">
        <v>9592</v>
      </c>
      <c r="B3359" s="17">
        <v>1889522</v>
      </c>
      <c r="C3359" s="17">
        <v>0</v>
      </c>
      <c r="D3359">
        <f>B3359-C3359</f>
        <v>1889522</v>
      </c>
    </row>
    <row r="3360" spans="1:4" x14ac:dyDescent="0.25">
      <c r="A3360" s="17" t="s">
        <v>4656</v>
      </c>
      <c r="B3360" s="17">
        <v>1877179</v>
      </c>
      <c r="C3360" s="17">
        <v>0</v>
      </c>
      <c r="D3360">
        <f>B3360-C3360</f>
        <v>1877179</v>
      </c>
    </row>
    <row r="3361" spans="1:4" x14ac:dyDescent="0.25">
      <c r="A3361" s="17" t="s">
        <v>5837</v>
      </c>
      <c r="B3361" s="17">
        <v>1865774</v>
      </c>
      <c r="C3361" s="17">
        <v>0</v>
      </c>
      <c r="D3361">
        <f>B3361-C3361</f>
        <v>1865774</v>
      </c>
    </row>
    <row r="3362" spans="1:4" x14ac:dyDescent="0.25">
      <c r="A3362" s="17" t="s">
        <v>9175</v>
      </c>
      <c r="B3362" s="17">
        <v>1829142</v>
      </c>
      <c r="C3362" s="17">
        <v>0</v>
      </c>
      <c r="D3362">
        <f>B3362-C3362</f>
        <v>1829142</v>
      </c>
    </row>
    <row r="3363" spans="1:4" x14ac:dyDescent="0.25">
      <c r="A3363" s="17" t="s">
        <v>11173</v>
      </c>
      <c r="B3363" s="17">
        <v>1821983</v>
      </c>
      <c r="C3363" s="17">
        <v>0</v>
      </c>
      <c r="D3363">
        <f>B3363-C3363</f>
        <v>1821983</v>
      </c>
    </row>
    <row r="3364" spans="1:4" x14ac:dyDescent="0.25">
      <c r="A3364" s="17" t="s">
        <v>9470</v>
      </c>
      <c r="B3364" s="17">
        <v>1818681</v>
      </c>
      <c r="C3364" s="17">
        <v>0</v>
      </c>
      <c r="D3364">
        <f>B3364-C3364</f>
        <v>1818681</v>
      </c>
    </row>
    <row r="3365" spans="1:4" x14ac:dyDescent="0.25">
      <c r="A3365" s="17" t="s">
        <v>6209</v>
      </c>
      <c r="B3365" s="17">
        <v>1796024</v>
      </c>
      <c r="C3365" s="17">
        <v>0</v>
      </c>
      <c r="D3365">
        <f>B3365-C3365</f>
        <v>1796024</v>
      </c>
    </row>
    <row r="3366" spans="1:4" x14ac:dyDescent="0.25">
      <c r="A3366" s="17" t="s">
        <v>9307</v>
      </c>
      <c r="B3366" s="17">
        <v>1789892</v>
      </c>
      <c r="C3366" s="17">
        <v>0</v>
      </c>
      <c r="D3366">
        <f>B3366-C3366</f>
        <v>1789892</v>
      </c>
    </row>
    <row r="3367" spans="1:4" x14ac:dyDescent="0.25">
      <c r="A3367" s="17" t="s">
        <v>8292</v>
      </c>
      <c r="B3367" s="17">
        <v>1779284</v>
      </c>
      <c r="C3367" s="17">
        <v>0</v>
      </c>
      <c r="D3367">
        <f>B3367-C3367</f>
        <v>1779284</v>
      </c>
    </row>
    <row r="3368" spans="1:4" x14ac:dyDescent="0.25">
      <c r="A3368" s="17" t="s">
        <v>9604</v>
      </c>
      <c r="B3368" s="17">
        <v>1768416</v>
      </c>
      <c r="C3368" s="17">
        <v>0</v>
      </c>
      <c r="D3368">
        <f>B3368-C3368</f>
        <v>1768416</v>
      </c>
    </row>
    <row r="3369" spans="1:4" x14ac:dyDescent="0.25">
      <c r="A3369" s="17" t="s">
        <v>8788</v>
      </c>
      <c r="B3369" s="17">
        <v>1754319</v>
      </c>
      <c r="C3369" s="17">
        <v>0</v>
      </c>
      <c r="D3369">
        <f>B3369-C3369</f>
        <v>1754319</v>
      </c>
    </row>
    <row r="3370" spans="1:4" x14ac:dyDescent="0.25">
      <c r="A3370" s="17" t="s">
        <v>7892</v>
      </c>
      <c r="B3370" s="17">
        <v>1752214</v>
      </c>
      <c r="C3370" s="17">
        <v>0</v>
      </c>
      <c r="D3370">
        <f>B3370-C3370</f>
        <v>1752214</v>
      </c>
    </row>
    <row r="3371" spans="1:4" x14ac:dyDescent="0.25">
      <c r="A3371" s="17" t="s">
        <v>12530</v>
      </c>
      <c r="B3371" s="17">
        <v>1744858</v>
      </c>
      <c r="C3371" s="17">
        <v>0</v>
      </c>
      <c r="D3371">
        <f>B3371-C3371</f>
        <v>1744858</v>
      </c>
    </row>
    <row r="3372" spans="1:4" x14ac:dyDescent="0.25">
      <c r="A3372" s="17" t="s">
        <v>9586</v>
      </c>
      <c r="B3372" s="17">
        <v>1738692</v>
      </c>
      <c r="C3372" s="17">
        <v>0</v>
      </c>
      <c r="D3372">
        <f>B3372-C3372</f>
        <v>1738692</v>
      </c>
    </row>
    <row r="3373" spans="1:4" x14ac:dyDescent="0.25">
      <c r="A3373" s="17" t="s">
        <v>10432</v>
      </c>
      <c r="B3373" s="17">
        <v>1729969</v>
      </c>
      <c r="C3373" s="17">
        <v>0</v>
      </c>
      <c r="D3373">
        <f>B3373-C3373</f>
        <v>1729969</v>
      </c>
    </row>
    <row r="3374" spans="1:4" x14ac:dyDescent="0.25">
      <c r="A3374" s="17" t="s">
        <v>8040</v>
      </c>
      <c r="B3374" s="17">
        <v>1712111</v>
      </c>
      <c r="C3374" s="17">
        <v>0</v>
      </c>
      <c r="D3374">
        <f>B3374-C3374</f>
        <v>1712111</v>
      </c>
    </row>
    <row r="3375" spans="1:4" x14ac:dyDescent="0.25">
      <c r="A3375" s="17" t="s">
        <v>10435</v>
      </c>
      <c r="B3375" s="17">
        <v>1705139</v>
      </c>
      <c r="C3375" s="17">
        <v>0</v>
      </c>
      <c r="D3375">
        <f>B3375-C3375</f>
        <v>1705139</v>
      </c>
    </row>
    <row r="3376" spans="1:4" x14ac:dyDescent="0.25">
      <c r="A3376" s="17" t="s">
        <v>8296</v>
      </c>
      <c r="B3376" s="17">
        <v>1702277</v>
      </c>
      <c r="C3376" s="17">
        <v>0</v>
      </c>
      <c r="D3376">
        <f>B3376-C3376</f>
        <v>1702277</v>
      </c>
    </row>
    <row r="3377" spans="1:4" x14ac:dyDescent="0.25">
      <c r="A3377" s="17" t="s">
        <v>5938</v>
      </c>
      <c r="B3377" s="17">
        <v>1697956</v>
      </c>
      <c r="C3377" s="17">
        <v>0</v>
      </c>
      <c r="D3377">
        <f>B3377-C3377</f>
        <v>1697956</v>
      </c>
    </row>
    <row r="3378" spans="1:4" x14ac:dyDescent="0.25">
      <c r="A3378" s="17" t="s">
        <v>13269</v>
      </c>
      <c r="B3378" s="17">
        <v>1689999</v>
      </c>
      <c r="C3378" s="17">
        <v>0</v>
      </c>
      <c r="D3378">
        <f>B3378-C3378</f>
        <v>1689999</v>
      </c>
    </row>
    <row r="3379" spans="1:4" x14ac:dyDescent="0.25">
      <c r="A3379" s="17" t="s">
        <v>10502</v>
      </c>
      <c r="B3379" s="17">
        <v>1687311</v>
      </c>
      <c r="C3379" s="17">
        <v>0</v>
      </c>
      <c r="D3379">
        <f>B3379-C3379</f>
        <v>1687311</v>
      </c>
    </row>
    <row r="3380" spans="1:4" x14ac:dyDescent="0.25">
      <c r="A3380" s="17" t="s">
        <v>7340</v>
      </c>
      <c r="B3380" s="17">
        <v>1686429</v>
      </c>
      <c r="C3380" s="17">
        <v>0</v>
      </c>
      <c r="D3380">
        <f>B3380-C3380</f>
        <v>1686429</v>
      </c>
    </row>
    <row r="3381" spans="1:4" x14ac:dyDescent="0.25">
      <c r="A3381" s="17" t="s">
        <v>12527</v>
      </c>
      <c r="B3381" s="17">
        <v>1677838</v>
      </c>
      <c r="C3381" s="17">
        <v>0</v>
      </c>
      <c r="D3381">
        <f>B3381-C3381</f>
        <v>1677838</v>
      </c>
    </row>
    <row r="3382" spans="1:4" x14ac:dyDescent="0.25">
      <c r="A3382" s="17" t="s">
        <v>7344</v>
      </c>
      <c r="B3382" s="17">
        <v>1666262</v>
      </c>
      <c r="C3382" s="17">
        <v>0</v>
      </c>
      <c r="D3382">
        <f>B3382-C3382</f>
        <v>1666262</v>
      </c>
    </row>
    <row r="3383" spans="1:4" x14ac:dyDescent="0.25">
      <c r="A3383" s="17" t="s">
        <v>9584</v>
      </c>
      <c r="B3383" s="17">
        <v>1654367</v>
      </c>
      <c r="C3383" s="17">
        <v>0</v>
      </c>
      <c r="D3383">
        <f>B3383-C3383</f>
        <v>1654367</v>
      </c>
    </row>
    <row r="3384" spans="1:4" x14ac:dyDescent="0.25">
      <c r="A3384" s="17" t="s">
        <v>13379</v>
      </c>
      <c r="B3384" s="17">
        <v>1652472</v>
      </c>
      <c r="C3384" s="17">
        <v>0</v>
      </c>
      <c r="D3384">
        <f>B3384-C3384</f>
        <v>1652472</v>
      </c>
    </row>
    <row r="3385" spans="1:4" x14ac:dyDescent="0.25">
      <c r="A3385" s="17" t="s">
        <v>12216</v>
      </c>
      <c r="B3385" s="17">
        <v>1647780</v>
      </c>
      <c r="C3385" s="17">
        <v>0</v>
      </c>
      <c r="D3385">
        <f>B3385-C3385</f>
        <v>1647780</v>
      </c>
    </row>
    <row r="3386" spans="1:4" x14ac:dyDescent="0.25">
      <c r="A3386" s="17" t="s">
        <v>6704</v>
      </c>
      <c r="B3386" s="17">
        <v>1646664</v>
      </c>
      <c r="C3386" s="17">
        <v>0</v>
      </c>
      <c r="D3386">
        <f>B3386-C3386</f>
        <v>1646664</v>
      </c>
    </row>
    <row r="3387" spans="1:4" x14ac:dyDescent="0.25">
      <c r="A3387" s="17" t="s">
        <v>8790</v>
      </c>
      <c r="B3387" s="17">
        <v>1641788</v>
      </c>
      <c r="C3387" s="17">
        <v>0</v>
      </c>
      <c r="D3387">
        <f>B3387-C3387</f>
        <v>1641788</v>
      </c>
    </row>
    <row r="3388" spans="1:4" x14ac:dyDescent="0.25">
      <c r="A3388" s="17" t="s">
        <v>8792</v>
      </c>
      <c r="B3388" s="17">
        <v>1631839</v>
      </c>
      <c r="C3388" s="17">
        <v>0</v>
      </c>
      <c r="D3388">
        <f>B3388-C3388</f>
        <v>1631839</v>
      </c>
    </row>
    <row r="3389" spans="1:4" x14ac:dyDescent="0.25">
      <c r="A3389" s="17" t="s">
        <v>8982</v>
      </c>
      <c r="B3389" s="17">
        <v>1602466</v>
      </c>
      <c r="C3389" s="17">
        <v>0</v>
      </c>
      <c r="D3389">
        <f>B3389-C3389</f>
        <v>1602466</v>
      </c>
    </row>
    <row r="3390" spans="1:4" x14ac:dyDescent="0.25">
      <c r="A3390" s="17" t="s">
        <v>13786</v>
      </c>
      <c r="B3390" s="17">
        <v>1573712</v>
      </c>
      <c r="C3390" s="17">
        <v>0</v>
      </c>
      <c r="D3390">
        <f>B3390-C3390</f>
        <v>1573712</v>
      </c>
    </row>
    <row r="3391" spans="1:4" x14ac:dyDescent="0.25">
      <c r="A3391" s="17" t="s">
        <v>7205</v>
      </c>
      <c r="B3391" s="17">
        <v>1569918</v>
      </c>
      <c r="C3391" s="17">
        <v>0</v>
      </c>
      <c r="D3391">
        <f>B3391-C3391</f>
        <v>1569918</v>
      </c>
    </row>
    <row r="3392" spans="1:4" x14ac:dyDescent="0.25">
      <c r="A3392" s="17" t="s">
        <v>7374</v>
      </c>
      <c r="B3392" s="17">
        <v>1554566</v>
      </c>
      <c r="C3392" s="17">
        <v>0</v>
      </c>
      <c r="D3392">
        <f>B3392-C3392</f>
        <v>1554566</v>
      </c>
    </row>
    <row r="3393" spans="1:4" x14ac:dyDescent="0.25">
      <c r="A3393" s="17" t="s">
        <v>5918</v>
      </c>
      <c r="B3393" s="17">
        <v>1550000</v>
      </c>
      <c r="C3393" s="17">
        <v>0</v>
      </c>
      <c r="D3393">
        <f>B3393-C3393</f>
        <v>1550000</v>
      </c>
    </row>
    <row r="3394" spans="1:4" x14ac:dyDescent="0.25">
      <c r="A3394" s="17" t="s">
        <v>9059</v>
      </c>
      <c r="B3394" s="17">
        <v>1530535</v>
      </c>
      <c r="C3394" s="17">
        <v>0</v>
      </c>
      <c r="D3394">
        <f>B3394-C3394</f>
        <v>1530535</v>
      </c>
    </row>
    <row r="3395" spans="1:4" x14ac:dyDescent="0.25">
      <c r="A3395" s="17" t="s">
        <v>13342</v>
      </c>
      <c r="B3395" s="17">
        <v>1523883</v>
      </c>
      <c r="C3395" s="17">
        <v>0</v>
      </c>
      <c r="D3395">
        <f>B3395-C3395</f>
        <v>1523883</v>
      </c>
    </row>
    <row r="3396" spans="1:4" x14ac:dyDescent="0.25">
      <c r="A3396" s="17" t="s">
        <v>5975</v>
      </c>
      <c r="B3396" s="17">
        <v>1512815</v>
      </c>
      <c r="C3396" s="17">
        <v>0</v>
      </c>
      <c r="D3396">
        <f>B3396-C3396</f>
        <v>1512815</v>
      </c>
    </row>
    <row r="3397" spans="1:4" x14ac:dyDescent="0.25">
      <c r="A3397" s="17" t="s">
        <v>8098</v>
      </c>
      <c r="B3397" s="17">
        <v>1508689</v>
      </c>
      <c r="C3397" s="17">
        <v>0</v>
      </c>
      <c r="D3397">
        <f>B3397-C3397</f>
        <v>1508689</v>
      </c>
    </row>
    <row r="3398" spans="1:4" x14ac:dyDescent="0.25">
      <c r="A3398" s="17" t="s">
        <v>8302</v>
      </c>
      <c r="B3398" s="17">
        <v>1506998</v>
      </c>
      <c r="C3398" s="17">
        <v>0</v>
      </c>
      <c r="D3398">
        <f>B3398-C3398</f>
        <v>1506998</v>
      </c>
    </row>
    <row r="3399" spans="1:4" x14ac:dyDescent="0.25">
      <c r="A3399" s="17" t="s">
        <v>3699</v>
      </c>
      <c r="B3399" s="17">
        <v>1500000</v>
      </c>
      <c r="C3399" s="17">
        <v>0</v>
      </c>
      <c r="D3399">
        <f>B3399-C3399</f>
        <v>1500000</v>
      </c>
    </row>
    <row r="3400" spans="1:4" x14ac:dyDescent="0.25">
      <c r="A3400" s="17" t="s">
        <v>10591</v>
      </c>
      <c r="B3400" s="17">
        <v>1487477</v>
      </c>
      <c r="C3400" s="17">
        <v>0</v>
      </c>
      <c r="D3400">
        <f>B3400-C3400</f>
        <v>1487477</v>
      </c>
    </row>
    <row r="3401" spans="1:4" x14ac:dyDescent="0.25">
      <c r="A3401" s="17" t="s">
        <v>11707</v>
      </c>
      <c r="B3401" s="17">
        <v>1477002</v>
      </c>
      <c r="C3401" s="17">
        <v>0</v>
      </c>
      <c r="D3401">
        <f>B3401-C3401</f>
        <v>1477002</v>
      </c>
    </row>
    <row r="3402" spans="1:4" x14ac:dyDescent="0.25">
      <c r="A3402" s="17" t="s">
        <v>8805</v>
      </c>
      <c r="B3402" s="17">
        <v>1474508</v>
      </c>
      <c r="C3402" s="17">
        <v>0</v>
      </c>
      <c r="D3402">
        <f>B3402-C3402</f>
        <v>1474508</v>
      </c>
    </row>
    <row r="3403" spans="1:4" x14ac:dyDescent="0.25">
      <c r="A3403" s="17" t="s">
        <v>11915</v>
      </c>
      <c r="B3403" s="17">
        <v>1445366</v>
      </c>
      <c r="C3403" s="17">
        <v>0</v>
      </c>
      <c r="D3403">
        <f>B3403-C3403</f>
        <v>1445366</v>
      </c>
    </row>
    <row r="3404" spans="1:4" x14ac:dyDescent="0.25">
      <c r="A3404" s="17" t="s">
        <v>11704</v>
      </c>
      <c r="B3404" s="17">
        <v>1430185</v>
      </c>
      <c r="C3404" s="17">
        <v>0</v>
      </c>
      <c r="D3404">
        <f>B3404-C3404</f>
        <v>1430185</v>
      </c>
    </row>
    <row r="3405" spans="1:4" x14ac:dyDescent="0.25">
      <c r="A3405" s="17" t="s">
        <v>10708</v>
      </c>
      <c r="B3405" s="17">
        <v>1429260</v>
      </c>
      <c r="C3405" s="17">
        <v>0</v>
      </c>
      <c r="D3405">
        <f>B3405-C3405</f>
        <v>1429260</v>
      </c>
    </row>
    <row r="3406" spans="1:4" x14ac:dyDescent="0.25">
      <c r="A3406" s="17" t="s">
        <v>9608</v>
      </c>
      <c r="B3406" s="17">
        <v>1425993</v>
      </c>
      <c r="C3406" s="17">
        <v>0</v>
      </c>
      <c r="D3406">
        <f>B3406-C3406</f>
        <v>1425993</v>
      </c>
    </row>
    <row r="3407" spans="1:4" x14ac:dyDescent="0.25">
      <c r="A3407" s="17" t="s">
        <v>11877</v>
      </c>
      <c r="B3407" s="17">
        <v>1420578</v>
      </c>
      <c r="C3407" s="17">
        <v>0</v>
      </c>
      <c r="D3407">
        <f>B3407-C3407</f>
        <v>1420578</v>
      </c>
    </row>
    <row r="3408" spans="1:4" x14ac:dyDescent="0.25">
      <c r="A3408" s="17" t="s">
        <v>12377</v>
      </c>
      <c r="B3408" s="17">
        <v>1400000</v>
      </c>
      <c r="C3408" s="17">
        <v>0</v>
      </c>
      <c r="D3408">
        <f>B3408-C3408</f>
        <v>1400000</v>
      </c>
    </row>
    <row r="3409" spans="1:4" x14ac:dyDescent="0.25">
      <c r="A3409" s="17" t="s">
        <v>10516</v>
      </c>
      <c r="B3409" s="17">
        <v>1391770</v>
      </c>
      <c r="C3409" s="17">
        <v>0</v>
      </c>
      <c r="D3409">
        <f>B3409-C3409</f>
        <v>1391770</v>
      </c>
    </row>
    <row r="3410" spans="1:4" x14ac:dyDescent="0.25">
      <c r="A3410" s="17" t="s">
        <v>6814</v>
      </c>
      <c r="B3410" s="17">
        <v>1357042</v>
      </c>
      <c r="C3410" s="17">
        <v>0</v>
      </c>
      <c r="D3410">
        <f>B3410-C3410</f>
        <v>1357042</v>
      </c>
    </row>
    <row r="3411" spans="1:4" x14ac:dyDescent="0.25">
      <c r="A3411" s="17" t="s">
        <v>10457</v>
      </c>
      <c r="B3411" s="17">
        <v>1340891</v>
      </c>
      <c r="C3411" s="17">
        <v>0</v>
      </c>
      <c r="D3411">
        <f>B3411-C3411</f>
        <v>1340891</v>
      </c>
    </row>
    <row r="3412" spans="1:4" x14ac:dyDescent="0.25">
      <c r="A3412" s="17" t="s">
        <v>1893</v>
      </c>
      <c r="B3412" s="17">
        <v>1339152</v>
      </c>
      <c r="C3412" s="17">
        <v>0</v>
      </c>
      <c r="D3412">
        <f>B3412-C3412</f>
        <v>1339152</v>
      </c>
    </row>
    <row r="3413" spans="1:4" x14ac:dyDescent="0.25">
      <c r="A3413" s="17" t="s">
        <v>9467</v>
      </c>
      <c r="B3413" s="17">
        <v>1330827</v>
      </c>
      <c r="C3413" s="17">
        <v>0</v>
      </c>
      <c r="D3413">
        <f>B3413-C3413</f>
        <v>1330827</v>
      </c>
    </row>
    <row r="3414" spans="1:4" x14ac:dyDescent="0.25">
      <c r="A3414" s="17" t="s">
        <v>10691</v>
      </c>
      <c r="B3414" s="17">
        <v>1325073</v>
      </c>
      <c r="C3414" s="17">
        <v>0</v>
      </c>
      <c r="D3414">
        <f>B3414-C3414</f>
        <v>1325073</v>
      </c>
    </row>
    <row r="3415" spans="1:4" x14ac:dyDescent="0.25">
      <c r="A3415" s="17" t="s">
        <v>13721</v>
      </c>
      <c r="B3415" s="17">
        <v>1316074</v>
      </c>
      <c r="C3415" s="17">
        <v>0</v>
      </c>
      <c r="D3415">
        <f>B3415-C3415</f>
        <v>1316074</v>
      </c>
    </row>
    <row r="3416" spans="1:4" x14ac:dyDescent="0.25">
      <c r="A3416" s="17" t="s">
        <v>12859</v>
      </c>
      <c r="B3416" s="17">
        <v>1310270</v>
      </c>
      <c r="C3416" s="17">
        <v>0</v>
      </c>
      <c r="D3416">
        <f>B3416-C3416</f>
        <v>1310270</v>
      </c>
    </row>
    <row r="3417" spans="1:4" x14ac:dyDescent="0.25">
      <c r="A3417" s="17" t="s">
        <v>8793</v>
      </c>
      <c r="B3417" s="17">
        <v>1309849</v>
      </c>
      <c r="C3417" s="17">
        <v>0</v>
      </c>
      <c r="D3417">
        <f>B3417-C3417</f>
        <v>1309849</v>
      </c>
    </row>
    <row r="3418" spans="1:4" x14ac:dyDescent="0.25">
      <c r="A3418" s="17" t="s">
        <v>4827</v>
      </c>
      <c r="B3418" s="17">
        <v>1304837</v>
      </c>
      <c r="C3418" s="17">
        <v>0</v>
      </c>
      <c r="D3418">
        <f>B3418-C3418</f>
        <v>1304837</v>
      </c>
    </row>
    <row r="3419" spans="1:4" x14ac:dyDescent="0.25">
      <c r="A3419" s="17" t="s">
        <v>7676</v>
      </c>
      <c r="B3419" s="17">
        <v>1294640</v>
      </c>
      <c r="C3419" s="17">
        <v>0</v>
      </c>
      <c r="D3419">
        <f>B3419-C3419</f>
        <v>1294640</v>
      </c>
    </row>
    <row r="3420" spans="1:4" x14ac:dyDescent="0.25">
      <c r="A3420" s="17" t="s">
        <v>13264</v>
      </c>
      <c r="B3420" s="17">
        <v>1293295</v>
      </c>
      <c r="C3420" s="17">
        <v>0</v>
      </c>
      <c r="D3420">
        <f>B3420-C3420</f>
        <v>1293295</v>
      </c>
    </row>
    <row r="3421" spans="1:4" x14ac:dyDescent="0.25">
      <c r="A3421" s="17" t="s">
        <v>6854</v>
      </c>
      <c r="B3421" s="17">
        <v>1292527</v>
      </c>
      <c r="C3421" s="17">
        <v>0</v>
      </c>
      <c r="D3421">
        <f>B3421-C3421</f>
        <v>1292527</v>
      </c>
    </row>
    <row r="3422" spans="1:4" x14ac:dyDescent="0.25">
      <c r="A3422" s="17" t="s">
        <v>10006</v>
      </c>
      <c r="B3422" s="17">
        <v>1292119</v>
      </c>
      <c r="C3422" s="17">
        <v>0</v>
      </c>
      <c r="D3422">
        <f>B3422-C3422</f>
        <v>1292119</v>
      </c>
    </row>
    <row r="3423" spans="1:4" x14ac:dyDescent="0.25">
      <c r="A3423" s="17" t="s">
        <v>11427</v>
      </c>
      <c r="B3423" s="17">
        <v>1282084</v>
      </c>
      <c r="C3423" s="17">
        <v>0</v>
      </c>
      <c r="D3423">
        <f>B3423-C3423</f>
        <v>1282084</v>
      </c>
    </row>
    <row r="3424" spans="1:4" x14ac:dyDescent="0.25">
      <c r="A3424" s="17" t="s">
        <v>13374</v>
      </c>
      <c r="B3424" s="17">
        <v>1281176</v>
      </c>
      <c r="C3424" s="17">
        <v>0</v>
      </c>
      <c r="D3424">
        <f>B3424-C3424</f>
        <v>1281176</v>
      </c>
    </row>
    <row r="3425" spans="1:4" x14ac:dyDescent="0.25">
      <c r="A3425" s="17" t="s">
        <v>12524</v>
      </c>
      <c r="B3425" s="17">
        <v>1277257</v>
      </c>
      <c r="C3425" s="17">
        <v>0</v>
      </c>
      <c r="D3425">
        <f>B3425-C3425</f>
        <v>1277257</v>
      </c>
    </row>
    <row r="3426" spans="1:4" x14ac:dyDescent="0.25">
      <c r="A3426" s="17" t="s">
        <v>8800</v>
      </c>
      <c r="B3426" s="17">
        <v>1276984</v>
      </c>
      <c r="C3426" s="17">
        <v>0</v>
      </c>
      <c r="D3426">
        <f>B3426-C3426</f>
        <v>1276984</v>
      </c>
    </row>
    <row r="3427" spans="1:4" x14ac:dyDescent="0.25">
      <c r="A3427" s="17" t="s">
        <v>3790</v>
      </c>
      <c r="B3427" s="17">
        <v>1260917</v>
      </c>
      <c r="C3427" s="17">
        <v>0</v>
      </c>
      <c r="D3427">
        <f>B3427-C3427</f>
        <v>1260917</v>
      </c>
    </row>
    <row r="3428" spans="1:4" x14ac:dyDescent="0.25">
      <c r="A3428" s="17" t="s">
        <v>13071</v>
      </c>
      <c r="B3428" s="17">
        <v>1250798</v>
      </c>
      <c r="C3428" s="17">
        <v>0</v>
      </c>
      <c r="D3428">
        <f>B3428-C3428</f>
        <v>1250798</v>
      </c>
    </row>
    <row r="3429" spans="1:4" x14ac:dyDescent="0.25">
      <c r="A3429" s="17" t="s">
        <v>10431</v>
      </c>
      <c r="B3429" s="17">
        <v>1247453</v>
      </c>
      <c r="C3429" s="17">
        <v>0</v>
      </c>
      <c r="D3429">
        <f>B3429-C3429</f>
        <v>1247453</v>
      </c>
    </row>
    <row r="3430" spans="1:4" x14ac:dyDescent="0.25">
      <c r="A3430" s="17" t="s">
        <v>12792</v>
      </c>
      <c r="B3430" s="17">
        <v>1243961</v>
      </c>
      <c r="C3430" s="17">
        <v>0</v>
      </c>
      <c r="D3430">
        <f>B3430-C3430</f>
        <v>1243961</v>
      </c>
    </row>
    <row r="3431" spans="1:4" x14ac:dyDescent="0.25">
      <c r="A3431" s="17" t="s">
        <v>13266</v>
      </c>
      <c r="B3431" s="17">
        <v>1229197</v>
      </c>
      <c r="C3431" s="17">
        <v>0</v>
      </c>
      <c r="D3431">
        <f>B3431-C3431</f>
        <v>1229197</v>
      </c>
    </row>
    <row r="3432" spans="1:4" x14ac:dyDescent="0.25">
      <c r="A3432" s="17" t="s">
        <v>14003</v>
      </c>
      <c r="B3432" s="17">
        <v>1227508</v>
      </c>
      <c r="C3432" s="17">
        <v>0</v>
      </c>
      <c r="D3432">
        <f>B3432-C3432</f>
        <v>1227508</v>
      </c>
    </row>
    <row r="3433" spans="1:4" x14ac:dyDescent="0.25">
      <c r="A3433" s="17" t="s">
        <v>8101</v>
      </c>
      <c r="B3433" s="17">
        <v>1227324</v>
      </c>
      <c r="C3433" s="17">
        <v>0</v>
      </c>
      <c r="D3433">
        <f>B3433-C3433</f>
        <v>1227324</v>
      </c>
    </row>
    <row r="3434" spans="1:4" x14ac:dyDescent="0.25">
      <c r="A3434" s="17" t="s">
        <v>12077</v>
      </c>
      <c r="B3434" s="17">
        <v>1221261</v>
      </c>
      <c r="C3434" s="17">
        <v>0</v>
      </c>
      <c r="D3434">
        <f>B3434-C3434</f>
        <v>1221261</v>
      </c>
    </row>
    <row r="3435" spans="1:4" x14ac:dyDescent="0.25">
      <c r="A3435" s="17" t="s">
        <v>9171</v>
      </c>
      <c r="B3435" s="17">
        <v>1207007</v>
      </c>
      <c r="C3435" s="17">
        <v>0</v>
      </c>
      <c r="D3435">
        <f>B3435-C3435</f>
        <v>1207007</v>
      </c>
    </row>
    <row r="3436" spans="1:4" x14ac:dyDescent="0.25">
      <c r="A3436" s="17" t="s">
        <v>3414</v>
      </c>
      <c r="B3436" s="17">
        <v>1206135</v>
      </c>
      <c r="C3436" s="17">
        <v>0</v>
      </c>
      <c r="D3436">
        <f>B3436-C3436</f>
        <v>1206135</v>
      </c>
    </row>
    <row r="3437" spans="1:4" x14ac:dyDescent="0.25">
      <c r="A3437" s="17" t="s">
        <v>8036</v>
      </c>
      <c r="B3437" s="17">
        <v>1200000</v>
      </c>
      <c r="C3437" s="17">
        <v>0</v>
      </c>
      <c r="D3437">
        <f>B3437-C3437</f>
        <v>1200000</v>
      </c>
    </row>
    <row r="3438" spans="1:4" x14ac:dyDescent="0.25">
      <c r="A3438" s="17" t="s">
        <v>7689</v>
      </c>
      <c r="B3438" s="17">
        <v>1197786</v>
      </c>
      <c r="C3438" s="17">
        <v>0</v>
      </c>
      <c r="D3438">
        <f>B3438-C3438</f>
        <v>1197786</v>
      </c>
    </row>
    <row r="3439" spans="1:4" x14ac:dyDescent="0.25">
      <c r="A3439" s="17" t="s">
        <v>10056</v>
      </c>
      <c r="B3439" s="17">
        <v>1196752</v>
      </c>
      <c r="C3439" s="17">
        <v>0</v>
      </c>
      <c r="D3439">
        <f>B3439-C3439</f>
        <v>1196752</v>
      </c>
    </row>
    <row r="3440" spans="1:4" x14ac:dyDescent="0.25">
      <c r="A3440" s="17" t="s">
        <v>6705</v>
      </c>
      <c r="B3440" s="17">
        <v>1190018</v>
      </c>
      <c r="C3440" s="17">
        <v>0</v>
      </c>
      <c r="D3440">
        <f>B3440-C3440</f>
        <v>1190018</v>
      </c>
    </row>
    <row r="3441" spans="1:4" x14ac:dyDescent="0.25">
      <c r="A3441" s="17" t="s">
        <v>5930</v>
      </c>
      <c r="B3441" s="17">
        <v>1186957</v>
      </c>
      <c r="C3441" s="17">
        <v>0</v>
      </c>
      <c r="D3441">
        <f>B3441-C3441</f>
        <v>1186957</v>
      </c>
    </row>
    <row r="3442" spans="1:4" x14ac:dyDescent="0.25">
      <c r="A3442" s="17" t="s">
        <v>11429</v>
      </c>
      <c r="B3442" s="17">
        <v>1186323</v>
      </c>
      <c r="C3442" s="17">
        <v>0</v>
      </c>
      <c r="D3442">
        <f>B3442-C3442</f>
        <v>1186323</v>
      </c>
    </row>
    <row r="3443" spans="1:4" x14ac:dyDescent="0.25">
      <c r="A3443" s="17" t="s">
        <v>12753</v>
      </c>
      <c r="B3443" s="17">
        <v>1185783</v>
      </c>
      <c r="C3443" s="17">
        <v>0</v>
      </c>
      <c r="D3443">
        <f>B3443-C3443</f>
        <v>1185783</v>
      </c>
    </row>
    <row r="3444" spans="1:4" x14ac:dyDescent="0.25">
      <c r="A3444" s="17" t="s">
        <v>6738</v>
      </c>
      <c r="B3444" s="17">
        <v>1183354</v>
      </c>
      <c r="C3444" s="17">
        <v>0</v>
      </c>
      <c r="D3444">
        <f>B3444-C3444</f>
        <v>1183354</v>
      </c>
    </row>
    <row r="3445" spans="1:4" x14ac:dyDescent="0.25">
      <c r="A3445" s="17" t="s">
        <v>7380</v>
      </c>
      <c r="B3445" s="17">
        <v>1181197</v>
      </c>
      <c r="C3445" s="17">
        <v>0</v>
      </c>
      <c r="D3445">
        <f>B3445-C3445</f>
        <v>1181197</v>
      </c>
    </row>
    <row r="3446" spans="1:4" x14ac:dyDescent="0.25">
      <c r="A3446" s="17" t="s">
        <v>8030</v>
      </c>
      <c r="B3446" s="17">
        <v>1172769</v>
      </c>
      <c r="C3446" s="17">
        <v>0</v>
      </c>
      <c r="D3446">
        <f>B3446-C3446</f>
        <v>1172769</v>
      </c>
    </row>
    <row r="3447" spans="1:4" x14ac:dyDescent="0.25">
      <c r="A3447" s="17" t="s">
        <v>8534</v>
      </c>
      <c r="B3447" s="17">
        <v>1165104</v>
      </c>
      <c r="C3447" s="17">
        <v>0</v>
      </c>
      <c r="D3447">
        <f>B3447-C3447</f>
        <v>1165104</v>
      </c>
    </row>
    <row r="3448" spans="1:4" x14ac:dyDescent="0.25">
      <c r="A3448" s="17" t="s">
        <v>12138</v>
      </c>
      <c r="B3448" s="17">
        <v>1163508</v>
      </c>
      <c r="C3448" s="17">
        <v>0</v>
      </c>
      <c r="D3448">
        <f>B3448-C3448</f>
        <v>1163508</v>
      </c>
    </row>
    <row r="3449" spans="1:4" x14ac:dyDescent="0.25">
      <c r="A3449" s="17" t="s">
        <v>8038</v>
      </c>
      <c r="B3449" s="17">
        <v>1150403</v>
      </c>
      <c r="C3449" s="17">
        <v>0</v>
      </c>
      <c r="D3449">
        <f>B3449-C3449</f>
        <v>1150403</v>
      </c>
    </row>
    <row r="3450" spans="1:4" x14ac:dyDescent="0.25">
      <c r="A3450" s="17" t="s">
        <v>12913</v>
      </c>
      <c r="B3450" s="17">
        <v>1141829</v>
      </c>
      <c r="C3450" s="17">
        <v>0</v>
      </c>
      <c r="D3450">
        <f>B3450-C3450</f>
        <v>1141829</v>
      </c>
    </row>
    <row r="3451" spans="1:4" x14ac:dyDescent="0.25">
      <c r="A3451" s="17" t="s">
        <v>11713</v>
      </c>
      <c r="B3451" s="17">
        <v>1134049</v>
      </c>
      <c r="C3451" s="17">
        <v>0</v>
      </c>
      <c r="D3451">
        <f>B3451-C3451</f>
        <v>1134049</v>
      </c>
    </row>
    <row r="3452" spans="1:4" x14ac:dyDescent="0.25">
      <c r="A3452" s="17" t="s">
        <v>13076</v>
      </c>
      <c r="B3452" s="17">
        <v>1127331</v>
      </c>
      <c r="C3452" s="17">
        <v>0</v>
      </c>
      <c r="D3452">
        <f>B3452-C3452</f>
        <v>1127331</v>
      </c>
    </row>
    <row r="3453" spans="1:4" x14ac:dyDescent="0.25">
      <c r="A3453" s="17" t="s">
        <v>13085</v>
      </c>
      <c r="B3453" s="17">
        <v>1114943</v>
      </c>
      <c r="C3453" s="17">
        <v>0</v>
      </c>
      <c r="D3453">
        <f>B3453-C3453</f>
        <v>1114943</v>
      </c>
    </row>
    <row r="3454" spans="1:4" x14ac:dyDescent="0.25">
      <c r="A3454" s="17" t="s">
        <v>13088</v>
      </c>
      <c r="B3454" s="17">
        <v>1111615</v>
      </c>
      <c r="C3454" s="17">
        <v>0</v>
      </c>
      <c r="D3454">
        <f>B3454-C3454</f>
        <v>1111615</v>
      </c>
    </row>
    <row r="3455" spans="1:4" x14ac:dyDescent="0.25">
      <c r="A3455" s="17" t="s">
        <v>9596</v>
      </c>
      <c r="B3455" s="17">
        <v>1110286</v>
      </c>
      <c r="C3455" s="17">
        <v>0</v>
      </c>
      <c r="D3455">
        <f>B3455-C3455</f>
        <v>1110286</v>
      </c>
    </row>
    <row r="3456" spans="1:4" x14ac:dyDescent="0.25">
      <c r="A3456" s="17" t="s">
        <v>8114</v>
      </c>
      <c r="B3456" s="17">
        <v>1110186</v>
      </c>
      <c r="C3456" s="17">
        <v>0</v>
      </c>
      <c r="D3456">
        <f>B3456-C3456</f>
        <v>1110186</v>
      </c>
    </row>
    <row r="3457" spans="1:4" x14ac:dyDescent="0.25">
      <c r="A3457" s="17" t="s">
        <v>10298</v>
      </c>
      <c r="B3457" s="17">
        <v>1100000</v>
      </c>
      <c r="C3457" s="17">
        <v>0</v>
      </c>
      <c r="D3457">
        <f>B3457-C3457</f>
        <v>1100000</v>
      </c>
    </row>
    <row r="3458" spans="1:4" x14ac:dyDescent="0.25">
      <c r="A3458" s="17" t="s">
        <v>11700</v>
      </c>
      <c r="B3458" s="17">
        <v>1098224</v>
      </c>
      <c r="C3458" s="17">
        <v>0</v>
      </c>
      <c r="D3458">
        <f>B3458-C3458</f>
        <v>1098224</v>
      </c>
    </row>
    <row r="3459" spans="1:4" x14ac:dyDescent="0.25">
      <c r="A3459" s="17" t="s">
        <v>11434</v>
      </c>
      <c r="B3459" s="17">
        <v>1094998</v>
      </c>
      <c r="C3459" s="17">
        <v>0</v>
      </c>
      <c r="D3459">
        <f>B3459-C3459</f>
        <v>1094998</v>
      </c>
    </row>
    <row r="3460" spans="1:4" x14ac:dyDescent="0.25">
      <c r="A3460" s="17" t="s">
        <v>9312</v>
      </c>
      <c r="B3460" s="17">
        <v>1094798</v>
      </c>
      <c r="C3460" s="17">
        <v>0</v>
      </c>
      <c r="D3460">
        <f>B3460-C3460</f>
        <v>1094798</v>
      </c>
    </row>
    <row r="3461" spans="1:4" x14ac:dyDescent="0.25">
      <c r="A3461" s="17" t="s">
        <v>8116</v>
      </c>
      <c r="B3461" s="17">
        <v>1089445</v>
      </c>
      <c r="C3461" s="17">
        <v>0</v>
      </c>
      <c r="D3461">
        <f>B3461-C3461</f>
        <v>1089445</v>
      </c>
    </row>
    <row r="3462" spans="1:4" x14ac:dyDescent="0.25">
      <c r="A3462" s="17" t="s">
        <v>5478</v>
      </c>
      <c r="B3462" s="17">
        <v>1089365</v>
      </c>
      <c r="C3462" s="17">
        <v>0</v>
      </c>
      <c r="D3462">
        <f>B3462-C3462</f>
        <v>1089365</v>
      </c>
    </row>
    <row r="3463" spans="1:4" x14ac:dyDescent="0.25">
      <c r="A3463" s="17" t="s">
        <v>10297</v>
      </c>
      <c r="B3463" s="17">
        <v>1082044</v>
      </c>
      <c r="C3463" s="17">
        <v>0</v>
      </c>
      <c r="D3463">
        <f>B3463-C3463</f>
        <v>1082044</v>
      </c>
    </row>
    <row r="3464" spans="1:4" x14ac:dyDescent="0.25">
      <c r="A3464" s="17" t="s">
        <v>5550</v>
      </c>
      <c r="B3464" s="17">
        <v>1075288</v>
      </c>
      <c r="C3464" s="17">
        <v>0</v>
      </c>
      <c r="D3464">
        <f>B3464-C3464</f>
        <v>1075288</v>
      </c>
    </row>
    <row r="3465" spans="1:4" x14ac:dyDescent="0.25">
      <c r="A3465" s="17" t="s">
        <v>9313</v>
      </c>
      <c r="B3465" s="17">
        <v>1071240</v>
      </c>
      <c r="C3465" s="17">
        <v>0</v>
      </c>
      <c r="D3465">
        <f>B3465-C3465</f>
        <v>1071240</v>
      </c>
    </row>
    <row r="3466" spans="1:4" x14ac:dyDescent="0.25">
      <c r="A3466" s="17" t="s">
        <v>4394</v>
      </c>
      <c r="B3466" s="17">
        <v>1068392</v>
      </c>
      <c r="C3466" s="17">
        <v>0</v>
      </c>
      <c r="D3466">
        <f>B3466-C3466</f>
        <v>1068392</v>
      </c>
    </row>
    <row r="3467" spans="1:4" x14ac:dyDescent="0.25">
      <c r="A3467" s="17" t="s">
        <v>8538</v>
      </c>
      <c r="B3467" s="17">
        <v>1066555</v>
      </c>
      <c r="C3467" s="17">
        <v>0</v>
      </c>
      <c r="D3467">
        <f>B3467-C3467</f>
        <v>1066555</v>
      </c>
    </row>
    <row r="3468" spans="1:4" x14ac:dyDescent="0.25">
      <c r="A3468" s="17" t="s">
        <v>6712</v>
      </c>
      <c r="B3468" s="17">
        <v>1064277</v>
      </c>
      <c r="C3468" s="17">
        <v>0</v>
      </c>
      <c r="D3468">
        <f>B3468-C3468</f>
        <v>1064277</v>
      </c>
    </row>
    <row r="3469" spans="1:4" x14ac:dyDescent="0.25">
      <c r="A3469" s="17" t="s">
        <v>12020</v>
      </c>
      <c r="B3469" s="17">
        <v>1060591</v>
      </c>
      <c r="C3469" s="17">
        <v>0</v>
      </c>
      <c r="D3469">
        <f>B3469-C3469</f>
        <v>1060591</v>
      </c>
    </row>
    <row r="3470" spans="1:4" x14ac:dyDescent="0.25">
      <c r="A3470" s="17" t="s">
        <v>10021</v>
      </c>
      <c r="B3470" s="17">
        <v>1056102</v>
      </c>
      <c r="C3470" s="17">
        <v>0</v>
      </c>
      <c r="D3470">
        <f>B3470-C3470</f>
        <v>1056102</v>
      </c>
    </row>
    <row r="3471" spans="1:4" x14ac:dyDescent="0.25">
      <c r="A3471" s="17" t="s">
        <v>8772</v>
      </c>
      <c r="B3471" s="17">
        <v>1055654</v>
      </c>
      <c r="C3471" s="17">
        <v>0</v>
      </c>
      <c r="D3471">
        <f>B3471-C3471</f>
        <v>1055654</v>
      </c>
    </row>
    <row r="3472" spans="1:4" x14ac:dyDescent="0.25">
      <c r="A3472" s="17" t="s">
        <v>13461</v>
      </c>
      <c r="B3472" s="17">
        <v>1050600</v>
      </c>
      <c r="C3472" s="17">
        <v>0</v>
      </c>
      <c r="D3472">
        <f>B3472-C3472</f>
        <v>1050600</v>
      </c>
    </row>
    <row r="3473" spans="1:4" x14ac:dyDescent="0.25">
      <c r="A3473" s="17" t="s">
        <v>6196</v>
      </c>
      <c r="B3473" s="17">
        <v>1050445</v>
      </c>
      <c r="C3473" s="17">
        <v>0</v>
      </c>
      <c r="D3473">
        <f>B3473-C3473</f>
        <v>1050445</v>
      </c>
    </row>
    <row r="3474" spans="1:4" x14ac:dyDescent="0.25">
      <c r="A3474" s="17" t="s">
        <v>9096</v>
      </c>
      <c r="B3474" s="17">
        <v>1046166</v>
      </c>
      <c r="C3474" s="17">
        <v>0</v>
      </c>
      <c r="D3474">
        <f>B3474-C3474</f>
        <v>1046166</v>
      </c>
    </row>
    <row r="3475" spans="1:4" x14ac:dyDescent="0.25">
      <c r="A3475" s="17" t="s">
        <v>9061</v>
      </c>
      <c r="B3475" s="17">
        <v>1043487</v>
      </c>
      <c r="C3475" s="17">
        <v>0</v>
      </c>
      <c r="D3475">
        <f>B3475-C3475</f>
        <v>1043487</v>
      </c>
    </row>
    <row r="3476" spans="1:4" x14ac:dyDescent="0.25">
      <c r="A3476" s="17" t="s">
        <v>10317</v>
      </c>
      <c r="B3476" s="17">
        <v>1040879</v>
      </c>
      <c r="C3476" s="17">
        <v>0</v>
      </c>
      <c r="D3476">
        <f>B3476-C3476</f>
        <v>1040879</v>
      </c>
    </row>
    <row r="3477" spans="1:4" x14ac:dyDescent="0.25">
      <c r="A3477" s="17" t="s">
        <v>8106</v>
      </c>
      <c r="B3477" s="17">
        <v>1039869</v>
      </c>
      <c r="C3477" s="17">
        <v>0</v>
      </c>
      <c r="D3477">
        <f>B3477-C3477</f>
        <v>1039869</v>
      </c>
    </row>
    <row r="3478" spans="1:4" x14ac:dyDescent="0.25">
      <c r="A3478" s="17" t="s">
        <v>9739</v>
      </c>
      <c r="B3478" s="17">
        <v>1029017</v>
      </c>
      <c r="C3478" s="17">
        <v>0</v>
      </c>
      <c r="D3478">
        <f>B3478-C3478</f>
        <v>1029017</v>
      </c>
    </row>
    <row r="3479" spans="1:4" x14ac:dyDescent="0.25">
      <c r="A3479" s="17" t="s">
        <v>11882</v>
      </c>
      <c r="B3479" s="17">
        <v>1028658</v>
      </c>
      <c r="C3479" s="17">
        <v>0</v>
      </c>
      <c r="D3479">
        <f>B3479-C3479</f>
        <v>1028658</v>
      </c>
    </row>
    <row r="3480" spans="1:4" x14ac:dyDescent="0.25">
      <c r="A3480" s="17" t="s">
        <v>9886</v>
      </c>
      <c r="B3480" s="17">
        <v>1028337</v>
      </c>
      <c r="C3480" s="17">
        <v>0</v>
      </c>
      <c r="D3480">
        <f>B3480-C3480</f>
        <v>1028337</v>
      </c>
    </row>
    <row r="3481" spans="1:4" x14ac:dyDescent="0.25">
      <c r="A3481" s="17" t="s">
        <v>6707</v>
      </c>
      <c r="B3481" s="17">
        <v>1027749</v>
      </c>
      <c r="C3481" s="17">
        <v>0</v>
      </c>
      <c r="D3481">
        <f>B3481-C3481</f>
        <v>1027749</v>
      </c>
    </row>
    <row r="3482" spans="1:4" x14ac:dyDescent="0.25">
      <c r="A3482" s="17" t="s">
        <v>13585</v>
      </c>
      <c r="B3482" s="17">
        <v>1027119</v>
      </c>
      <c r="C3482" s="17">
        <v>0</v>
      </c>
      <c r="D3482">
        <f>B3482-C3482</f>
        <v>1027119</v>
      </c>
    </row>
    <row r="3483" spans="1:4" x14ac:dyDescent="0.25">
      <c r="A3483" s="17" t="s">
        <v>8043</v>
      </c>
      <c r="B3483" s="17">
        <v>1024175</v>
      </c>
      <c r="C3483" s="17">
        <v>0</v>
      </c>
      <c r="D3483">
        <f>B3483-C3483</f>
        <v>1024175</v>
      </c>
    </row>
    <row r="3484" spans="1:4" x14ac:dyDescent="0.25">
      <c r="A3484" s="17" t="s">
        <v>8808</v>
      </c>
      <c r="B3484" s="17">
        <v>1011054</v>
      </c>
      <c r="C3484" s="17">
        <v>0</v>
      </c>
      <c r="D3484">
        <f>B3484-C3484</f>
        <v>1011054</v>
      </c>
    </row>
    <row r="3485" spans="1:4" x14ac:dyDescent="0.25">
      <c r="A3485" s="17" t="s">
        <v>12760</v>
      </c>
      <c r="B3485" s="17">
        <v>1007962</v>
      </c>
      <c r="C3485" s="17">
        <v>0</v>
      </c>
      <c r="D3485">
        <f>B3485-C3485</f>
        <v>1007962</v>
      </c>
    </row>
    <row r="3486" spans="1:4" x14ac:dyDescent="0.25">
      <c r="A3486" s="17" t="s">
        <v>11198</v>
      </c>
      <c r="B3486" s="17">
        <v>1007535</v>
      </c>
      <c r="C3486" s="17">
        <v>0</v>
      </c>
      <c r="D3486">
        <f>B3486-C3486</f>
        <v>1007535</v>
      </c>
    </row>
    <row r="3487" spans="1:4" x14ac:dyDescent="0.25">
      <c r="A3487" s="17" t="s">
        <v>12823</v>
      </c>
      <c r="B3487" s="17">
        <v>1001437</v>
      </c>
      <c r="C3487" s="17">
        <v>0</v>
      </c>
      <c r="D3487">
        <f>B3487-C3487</f>
        <v>1001437</v>
      </c>
    </row>
    <row r="3488" spans="1:4" x14ac:dyDescent="0.25">
      <c r="A3488" s="17" t="s">
        <v>7868</v>
      </c>
      <c r="B3488" s="17">
        <v>1000000</v>
      </c>
      <c r="C3488" s="17">
        <v>0</v>
      </c>
      <c r="D3488">
        <f>B3488-C3488</f>
        <v>1000000</v>
      </c>
    </row>
    <row r="3489" spans="1:4" x14ac:dyDescent="0.25">
      <c r="A3489" s="17" t="s">
        <v>9599</v>
      </c>
      <c r="B3489" s="17">
        <v>1000000</v>
      </c>
      <c r="C3489" s="17">
        <v>0</v>
      </c>
      <c r="D3489">
        <f>B3489-C3489</f>
        <v>1000000</v>
      </c>
    </row>
    <row r="3490" spans="1:4" x14ac:dyDescent="0.25">
      <c r="A3490" s="17" t="s">
        <v>11997</v>
      </c>
      <c r="B3490" s="17">
        <v>992238</v>
      </c>
      <c r="C3490" s="17">
        <v>0</v>
      </c>
      <c r="D3490">
        <f>B3490-C3490</f>
        <v>992238</v>
      </c>
    </row>
    <row r="3491" spans="1:4" x14ac:dyDescent="0.25">
      <c r="A3491" s="17" t="s">
        <v>13091</v>
      </c>
      <c r="B3491" s="17">
        <v>985341</v>
      </c>
      <c r="C3491" s="17">
        <v>0</v>
      </c>
      <c r="D3491">
        <f>B3491-C3491</f>
        <v>985341</v>
      </c>
    </row>
    <row r="3492" spans="1:4" x14ac:dyDescent="0.25">
      <c r="A3492" s="17" t="s">
        <v>12536</v>
      </c>
      <c r="B3492" s="17">
        <v>982214</v>
      </c>
      <c r="C3492" s="17">
        <v>0</v>
      </c>
      <c r="D3492">
        <f>B3492-C3492</f>
        <v>982214</v>
      </c>
    </row>
    <row r="3493" spans="1:4" x14ac:dyDescent="0.25">
      <c r="A3493" s="17" t="s">
        <v>11488</v>
      </c>
      <c r="B3493" s="17">
        <v>978908</v>
      </c>
      <c r="C3493" s="17">
        <v>0</v>
      </c>
      <c r="D3493">
        <f>B3493-C3493</f>
        <v>978908</v>
      </c>
    </row>
    <row r="3494" spans="1:4" x14ac:dyDescent="0.25">
      <c r="A3494" s="17" t="s">
        <v>11716</v>
      </c>
      <c r="B3494" s="17">
        <v>977600</v>
      </c>
      <c r="C3494" s="17">
        <v>0</v>
      </c>
      <c r="D3494">
        <f>B3494-C3494</f>
        <v>977600</v>
      </c>
    </row>
    <row r="3495" spans="1:4" x14ac:dyDescent="0.25">
      <c r="A3495" s="17" t="s">
        <v>6263</v>
      </c>
      <c r="B3495" s="17">
        <v>958319</v>
      </c>
      <c r="C3495" s="17">
        <v>0</v>
      </c>
      <c r="D3495">
        <f>B3495-C3495</f>
        <v>958319</v>
      </c>
    </row>
    <row r="3496" spans="1:4" x14ac:dyDescent="0.25">
      <c r="A3496" s="17" t="s">
        <v>11320</v>
      </c>
      <c r="B3496" s="17">
        <v>952620</v>
      </c>
      <c r="C3496" s="17">
        <v>0</v>
      </c>
      <c r="D3496">
        <f>B3496-C3496</f>
        <v>952620</v>
      </c>
    </row>
    <row r="3497" spans="1:4" x14ac:dyDescent="0.25">
      <c r="A3497" s="17" t="s">
        <v>9666</v>
      </c>
      <c r="B3497" s="17">
        <v>927107</v>
      </c>
      <c r="C3497" s="17">
        <v>0</v>
      </c>
      <c r="D3497">
        <f>B3497-C3497</f>
        <v>927107</v>
      </c>
    </row>
    <row r="3498" spans="1:4" x14ac:dyDescent="0.25">
      <c r="A3498" s="17" t="s">
        <v>13701</v>
      </c>
      <c r="B3498" s="17">
        <v>925402</v>
      </c>
      <c r="C3498" s="17">
        <v>0</v>
      </c>
      <c r="D3498">
        <f>B3498-C3498</f>
        <v>925402</v>
      </c>
    </row>
    <row r="3499" spans="1:4" x14ac:dyDescent="0.25">
      <c r="A3499" s="17" t="s">
        <v>13081</v>
      </c>
      <c r="B3499" s="17">
        <v>906666</v>
      </c>
      <c r="C3499" s="17">
        <v>0</v>
      </c>
      <c r="D3499">
        <f>B3499-C3499</f>
        <v>906666</v>
      </c>
    </row>
    <row r="3500" spans="1:4" x14ac:dyDescent="0.25">
      <c r="A3500" s="17" t="s">
        <v>13465</v>
      </c>
      <c r="B3500" s="17">
        <v>902835</v>
      </c>
      <c r="C3500" s="17">
        <v>0</v>
      </c>
      <c r="D3500">
        <f>B3500-C3500</f>
        <v>902835</v>
      </c>
    </row>
    <row r="3501" spans="1:4" x14ac:dyDescent="0.25">
      <c r="A3501" s="17" t="s">
        <v>8810</v>
      </c>
      <c r="B3501" s="17">
        <v>900926</v>
      </c>
      <c r="C3501" s="17">
        <v>0</v>
      </c>
      <c r="D3501">
        <f>B3501-C3501</f>
        <v>900926</v>
      </c>
    </row>
    <row r="3502" spans="1:4" x14ac:dyDescent="0.25">
      <c r="A3502" s="17" t="s">
        <v>10911</v>
      </c>
      <c r="B3502" s="17">
        <v>886410</v>
      </c>
      <c r="C3502" s="17">
        <v>0</v>
      </c>
      <c r="D3502">
        <f>B3502-C3502</f>
        <v>886410</v>
      </c>
    </row>
    <row r="3503" spans="1:4" x14ac:dyDescent="0.25">
      <c r="A3503" s="17" t="s">
        <v>9085</v>
      </c>
      <c r="B3503" s="17">
        <v>883887</v>
      </c>
      <c r="C3503" s="17">
        <v>0</v>
      </c>
      <c r="D3503">
        <f>B3503-C3503</f>
        <v>883887</v>
      </c>
    </row>
    <row r="3504" spans="1:4" x14ac:dyDescent="0.25">
      <c r="A3504" s="17" t="s">
        <v>6709</v>
      </c>
      <c r="B3504" s="17">
        <v>882710</v>
      </c>
      <c r="C3504" s="17">
        <v>0</v>
      </c>
      <c r="D3504">
        <f>B3504-C3504</f>
        <v>882710</v>
      </c>
    </row>
    <row r="3505" spans="1:4" x14ac:dyDescent="0.25">
      <c r="A3505" s="17" t="s">
        <v>9393</v>
      </c>
      <c r="B3505" s="17">
        <v>882290</v>
      </c>
      <c r="C3505" s="17">
        <v>0</v>
      </c>
      <c r="D3505">
        <f>B3505-C3505</f>
        <v>882290</v>
      </c>
    </row>
    <row r="3506" spans="1:4" x14ac:dyDescent="0.25">
      <c r="A3506" s="17" t="s">
        <v>4174</v>
      </c>
      <c r="B3506" s="17">
        <v>876671</v>
      </c>
      <c r="C3506" s="17">
        <v>0</v>
      </c>
      <c r="D3506">
        <f>B3506-C3506</f>
        <v>876671</v>
      </c>
    </row>
    <row r="3507" spans="1:4" x14ac:dyDescent="0.25">
      <c r="A3507" s="17" t="s">
        <v>9454</v>
      </c>
      <c r="B3507" s="17">
        <v>872643</v>
      </c>
      <c r="C3507" s="17">
        <v>0</v>
      </c>
      <c r="D3507">
        <f>B3507-C3507</f>
        <v>872643</v>
      </c>
    </row>
    <row r="3508" spans="1:4" x14ac:dyDescent="0.25">
      <c r="A3508" s="17" t="s">
        <v>9749</v>
      </c>
      <c r="B3508" s="17">
        <v>871577</v>
      </c>
      <c r="C3508" s="17">
        <v>0</v>
      </c>
      <c r="D3508">
        <f>B3508-C3508</f>
        <v>871577</v>
      </c>
    </row>
    <row r="3509" spans="1:4" x14ac:dyDescent="0.25">
      <c r="A3509" s="17" t="s">
        <v>5922</v>
      </c>
      <c r="B3509" s="17">
        <v>871527</v>
      </c>
      <c r="C3509" s="17">
        <v>0</v>
      </c>
      <c r="D3509">
        <f>B3509-C3509</f>
        <v>871527</v>
      </c>
    </row>
    <row r="3510" spans="1:4" x14ac:dyDescent="0.25">
      <c r="A3510" s="17" t="s">
        <v>9905</v>
      </c>
      <c r="B3510" s="17">
        <v>869325</v>
      </c>
      <c r="C3510" s="17">
        <v>0</v>
      </c>
      <c r="D3510">
        <f>B3510-C3510</f>
        <v>869325</v>
      </c>
    </row>
    <row r="3511" spans="1:4" x14ac:dyDescent="0.25">
      <c r="A3511" s="17" t="s">
        <v>8812</v>
      </c>
      <c r="B3511" s="17">
        <v>866778</v>
      </c>
      <c r="C3511" s="17">
        <v>0</v>
      </c>
      <c r="D3511">
        <f>B3511-C3511</f>
        <v>866778</v>
      </c>
    </row>
    <row r="3512" spans="1:4" x14ac:dyDescent="0.25">
      <c r="A3512" s="17" t="s">
        <v>10697</v>
      </c>
      <c r="B3512" s="17">
        <v>864959</v>
      </c>
      <c r="C3512" s="17">
        <v>0</v>
      </c>
      <c r="D3512">
        <f>B3512-C3512</f>
        <v>864959</v>
      </c>
    </row>
    <row r="3513" spans="1:4" x14ac:dyDescent="0.25">
      <c r="A3513" s="17" t="s">
        <v>8306</v>
      </c>
      <c r="B3513" s="17">
        <v>860002</v>
      </c>
      <c r="C3513" s="17">
        <v>0</v>
      </c>
      <c r="D3513">
        <f>B3513-C3513</f>
        <v>860002</v>
      </c>
    </row>
    <row r="3514" spans="1:4" x14ac:dyDescent="0.25">
      <c r="A3514" s="17" t="s">
        <v>13391</v>
      </c>
      <c r="B3514" s="17">
        <v>856942</v>
      </c>
      <c r="C3514" s="17">
        <v>0</v>
      </c>
      <c r="D3514">
        <f>B3514-C3514</f>
        <v>856942</v>
      </c>
    </row>
    <row r="3515" spans="1:4" x14ac:dyDescent="0.25">
      <c r="A3515" s="17" t="s">
        <v>11932</v>
      </c>
      <c r="B3515" s="17">
        <v>841206</v>
      </c>
      <c r="C3515" s="17">
        <v>0</v>
      </c>
      <c r="D3515">
        <f>B3515-C3515</f>
        <v>841206</v>
      </c>
    </row>
    <row r="3516" spans="1:4" x14ac:dyDescent="0.25">
      <c r="A3516" s="17" t="s">
        <v>8814</v>
      </c>
      <c r="B3516" s="17">
        <v>836641</v>
      </c>
      <c r="C3516" s="17">
        <v>0</v>
      </c>
      <c r="D3516">
        <f>B3516-C3516</f>
        <v>836641</v>
      </c>
    </row>
    <row r="3517" spans="1:4" x14ac:dyDescent="0.25">
      <c r="A3517" s="17" t="s">
        <v>10314</v>
      </c>
      <c r="B3517" s="17">
        <v>830210</v>
      </c>
      <c r="C3517" s="17">
        <v>0</v>
      </c>
      <c r="D3517">
        <f>B3517-C3517</f>
        <v>830210</v>
      </c>
    </row>
    <row r="3518" spans="1:4" x14ac:dyDescent="0.25">
      <c r="A3518" s="17" t="s">
        <v>1760</v>
      </c>
      <c r="B3518" s="17">
        <v>821997</v>
      </c>
      <c r="C3518" s="17">
        <v>0</v>
      </c>
      <c r="D3518">
        <f>B3518-C3518</f>
        <v>821997</v>
      </c>
    </row>
    <row r="3519" spans="1:4" x14ac:dyDescent="0.25">
      <c r="A3519" s="17" t="s">
        <v>12783</v>
      </c>
      <c r="B3519" s="17">
        <v>819939</v>
      </c>
      <c r="C3519" s="17">
        <v>0</v>
      </c>
      <c r="D3519">
        <f>B3519-C3519</f>
        <v>819939</v>
      </c>
    </row>
    <row r="3520" spans="1:4" x14ac:dyDescent="0.25">
      <c r="A3520" s="17" t="s">
        <v>7683</v>
      </c>
      <c r="B3520" s="17">
        <v>819852</v>
      </c>
      <c r="C3520" s="17">
        <v>0</v>
      </c>
      <c r="D3520">
        <f>B3520-C3520</f>
        <v>819852</v>
      </c>
    </row>
    <row r="3521" spans="1:4" x14ac:dyDescent="0.25">
      <c r="A3521" s="17" t="s">
        <v>8782</v>
      </c>
      <c r="B3521" s="17">
        <v>800000</v>
      </c>
      <c r="C3521" s="17">
        <v>0</v>
      </c>
      <c r="D3521">
        <f>B3521-C3521</f>
        <v>800000</v>
      </c>
    </row>
    <row r="3522" spans="1:4" x14ac:dyDescent="0.25">
      <c r="A3522" s="17" t="s">
        <v>10706</v>
      </c>
      <c r="B3522" s="17">
        <v>800000</v>
      </c>
      <c r="C3522" s="17">
        <v>0</v>
      </c>
      <c r="D3522">
        <f>B3522-C3522</f>
        <v>800000</v>
      </c>
    </row>
    <row r="3523" spans="1:4" x14ac:dyDescent="0.25">
      <c r="A3523" s="17" t="s">
        <v>12540</v>
      </c>
      <c r="B3523" s="17">
        <v>798341</v>
      </c>
      <c r="C3523" s="17">
        <v>0</v>
      </c>
      <c r="D3523">
        <f>B3523-C3523</f>
        <v>798341</v>
      </c>
    </row>
    <row r="3524" spans="1:4" x14ac:dyDescent="0.25">
      <c r="A3524" s="17" t="s">
        <v>10064</v>
      </c>
      <c r="B3524" s="17">
        <v>795126</v>
      </c>
      <c r="C3524" s="17">
        <v>0</v>
      </c>
      <c r="D3524">
        <f>B3524-C3524</f>
        <v>795126</v>
      </c>
    </row>
    <row r="3525" spans="1:4" x14ac:dyDescent="0.25">
      <c r="A3525" s="17" t="s">
        <v>8316</v>
      </c>
      <c r="B3525" s="17">
        <v>793352</v>
      </c>
      <c r="C3525" s="17">
        <v>0</v>
      </c>
      <c r="D3525">
        <f>B3525-C3525</f>
        <v>793352</v>
      </c>
    </row>
    <row r="3526" spans="1:4" x14ac:dyDescent="0.25">
      <c r="A3526" s="17" t="s">
        <v>11593</v>
      </c>
      <c r="B3526" s="17">
        <v>792966</v>
      </c>
      <c r="C3526" s="17">
        <v>0</v>
      </c>
      <c r="D3526">
        <f>B3526-C3526</f>
        <v>792966</v>
      </c>
    </row>
    <row r="3527" spans="1:4" x14ac:dyDescent="0.25">
      <c r="A3527" s="17" t="s">
        <v>10448</v>
      </c>
      <c r="B3527" s="17">
        <v>778565</v>
      </c>
      <c r="C3527" s="17">
        <v>0</v>
      </c>
      <c r="D3527">
        <f>B3527-C3527</f>
        <v>778565</v>
      </c>
    </row>
    <row r="3528" spans="1:4" x14ac:dyDescent="0.25">
      <c r="A3528" s="17" t="s">
        <v>5928</v>
      </c>
      <c r="B3528" s="17">
        <v>777423</v>
      </c>
      <c r="C3528" s="17">
        <v>0</v>
      </c>
      <c r="D3528">
        <f>B3528-C3528</f>
        <v>777423</v>
      </c>
    </row>
    <row r="3529" spans="1:4" x14ac:dyDescent="0.25">
      <c r="A3529" s="17" t="s">
        <v>9066</v>
      </c>
      <c r="B3529" s="17">
        <v>770629</v>
      </c>
      <c r="C3529" s="17">
        <v>0</v>
      </c>
      <c r="D3529">
        <f>B3529-C3529</f>
        <v>770629</v>
      </c>
    </row>
    <row r="3530" spans="1:4" x14ac:dyDescent="0.25">
      <c r="A3530" s="17" t="s">
        <v>13217</v>
      </c>
      <c r="B3530" s="17">
        <v>768045</v>
      </c>
      <c r="C3530" s="17">
        <v>0</v>
      </c>
      <c r="D3530">
        <f>B3530-C3530</f>
        <v>768045</v>
      </c>
    </row>
    <row r="3531" spans="1:4" x14ac:dyDescent="0.25">
      <c r="A3531" s="17" t="s">
        <v>10050</v>
      </c>
      <c r="B3531" s="17">
        <v>766487</v>
      </c>
      <c r="C3531" s="17">
        <v>0</v>
      </c>
      <c r="D3531">
        <f>B3531-C3531</f>
        <v>766487</v>
      </c>
    </row>
    <row r="3532" spans="1:4" x14ac:dyDescent="0.25">
      <c r="A3532" s="17" t="s">
        <v>5479</v>
      </c>
      <c r="B3532" s="17">
        <v>763044</v>
      </c>
      <c r="C3532" s="17">
        <v>0</v>
      </c>
      <c r="D3532">
        <f>B3532-C3532</f>
        <v>763044</v>
      </c>
    </row>
    <row r="3533" spans="1:4" x14ac:dyDescent="0.25">
      <c r="A3533" s="17" t="s">
        <v>8837</v>
      </c>
      <c r="B3533" s="17">
        <v>756452</v>
      </c>
      <c r="C3533" s="17">
        <v>0</v>
      </c>
      <c r="D3533">
        <f>B3533-C3533</f>
        <v>756452</v>
      </c>
    </row>
    <row r="3534" spans="1:4" x14ac:dyDescent="0.25">
      <c r="A3534" s="17" t="s">
        <v>10033</v>
      </c>
      <c r="B3534" s="17">
        <v>753501</v>
      </c>
      <c r="C3534" s="17">
        <v>0</v>
      </c>
      <c r="D3534">
        <f>B3534-C3534</f>
        <v>753501</v>
      </c>
    </row>
    <row r="3535" spans="1:4" x14ac:dyDescent="0.25">
      <c r="A3535" s="17" t="s">
        <v>12556</v>
      </c>
      <c r="B3535" s="17">
        <v>750100</v>
      </c>
      <c r="C3535" s="17">
        <v>0</v>
      </c>
      <c r="D3535">
        <f>B3535-C3535</f>
        <v>750100</v>
      </c>
    </row>
    <row r="3536" spans="1:4" x14ac:dyDescent="0.25">
      <c r="A3536" s="17" t="s">
        <v>10510</v>
      </c>
      <c r="B3536" s="17">
        <v>727883</v>
      </c>
      <c r="C3536" s="17">
        <v>0</v>
      </c>
      <c r="D3536">
        <f>B3536-C3536</f>
        <v>727883</v>
      </c>
    </row>
    <row r="3537" spans="1:4" x14ac:dyDescent="0.25">
      <c r="A3537" s="17" t="s">
        <v>5969</v>
      </c>
      <c r="B3537" s="17">
        <v>717753</v>
      </c>
      <c r="C3537" s="17">
        <v>0</v>
      </c>
      <c r="D3537">
        <f>B3537-C3537</f>
        <v>717753</v>
      </c>
    </row>
    <row r="3538" spans="1:4" x14ac:dyDescent="0.25">
      <c r="A3538" s="17" t="s">
        <v>10521</v>
      </c>
      <c r="B3538" s="17">
        <v>713413</v>
      </c>
      <c r="C3538" s="17">
        <v>0</v>
      </c>
      <c r="D3538">
        <f>B3538-C3538</f>
        <v>713413</v>
      </c>
    </row>
    <row r="3539" spans="1:4" x14ac:dyDescent="0.25">
      <c r="A3539" s="17" t="s">
        <v>12085</v>
      </c>
      <c r="B3539" s="17">
        <v>712294</v>
      </c>
      <c r="C3539" s="17">
        <v>0</v>
      </c>
      <c r="D3539">
        <f>B3539-C3539</f>
        <v>712294</v>
      </c>
    </row>
    <row r="3540" spans="1:4" x14ac:dyDescent="0.25">
      <c r="A3540" s="17" t="s">
        <v>10534</v>
      </c>
      <c r="B3540" s="17">
        <v>706622</v>
      </c>
      <c r="C3540" s="17">
        <v>0</v>
      </c>
      <c r="D3540">
        <f>B3540-C3540</f>
        <v>706622</v>
      </c>
    </row>
    <row r="3541" spans="1:4" x14ac:dyDescent="0.25">
      <c r="A3541" s="17" t="s">
        <v>11183</v>
      </c>
      <c r="B3541" s="17">
        <v>703002</v>
      </c>
      <c r="C3541" s="17">
        <v>0</v>
      </c>
      <c r="D3541">
        <f>B3541-C3541</f>
        <v>703002</v>
      </c>
    </row>
    <row r="3542" spans="1:4" x14ac:dyDescent="0.25">
      <c r="A3542" s="17" t="s">
        <v>9601</v>
      </c>
      <c r="B3542" s="17">
        <v>700000</v>
      </c>
      <c r="C3542" s="17">
        <v>0</v>
      </c>
      <c r="D3542">
        <f>B3542-C3542</f>
        <v>700000</v>
      </c>
    </row>
    <row r="3543" spans="1:4" x14ac:dyDescent="0.25">
      <c r="A3543" s="17" t="s">
        <v>12218</v>
      </c>
      <c r="B3543" s="17">
        <v>695229</v>
      </c>
      <c r="C3543" s="17">
        <v>0</v>
      </c>
      <c r="D3543">
        <f>B3543-C3543</f>
        <v>695229</v>
      </c>
    </row>
    <row r="3544" spans="1:4" x14ac:dyDescent="0.25">
      <c r="A3544" s="17" t="s">
        <v>7905</v>
      </c>
      <c r="B3544" s="17">
        <v>687081</v>
      </c>
      <c r="C3544" s="17">
        <v>0</v>
      </c>
      <c r="D3544">
        <f>B3544-C3544</f>
        <v>687081</v>
      </c>
    </row>
    <row r="3545" spans="1:4" x14ac:dyDescent="0.25">
      <c r="A3545" s="17" t="s">
        <v>9325</v>
      </c>
      <c r="B3545" s="17">
        <v>686383</v>
      </c>
      <c r="C3545" s="17">
        <v>0</v>
      </c>
      <c r="D3545">
        <f>B3545-C3545</f>
        <v>686383</v>
      </c>
    </row>
    <row r="3546" spans="1:4" x14ac:dyDescent="0.25">
      <c r="A3546" s="17" t="s">
        <v>7048</v>
      </c>
      <c r="B3546" s="17">
        <v>676698</v>
      </c>
      <c r="C3546" s="17">
        <v>0</v>
      </c>
      <c r="D3546">
        <f>B3546-C3546</f>
        <v>676698</v>
      </c>
    </row>
    <row r="3547" spans="1:4" x14ac:dyDescent="0.25">
      <c r="A3547" s="17" t="s">
        <v>14045</v>
      </c>
      <c r="B3547" s="17">
        <v>673780</v>
      </c>
      <c r="C3547" s="17">
        <v>0</v>
      </c>
      <c r="D3547">
        <f>B3547-C3547</f>
        <v>673780</v>
      </c>
    </row>
    <row r="3548" spans="1:4" x14ac:dyDescent="0.25">
      <c r="A3548" s="17" t="s">
        <v>9380</v>
      </c>
      <c r="B3548" s="17">
        <v>671240</v>
      </c>
      <c r="C3548" s="17">
        <v>0</v>
      </c>
      <c r="D3548">
        <f>B3548-C3548</f>
        <v>671240</v>
      </c>
    </row>
    <row r="3549" spans="1:4" x14ac:dyDescent="0.25">
      <c r="A3549" s="17" t="s">
        <v>6022</v>
      </c>
      <c r="B3549" s="17">
        <v>669276</v>
      </c>
      <c r="C3549" s="17">
        <v>0</v>
      </c>
      <c r="D3549">
        <f>B3549-C3549</f>
        <v>669276</v>
      </c>
    </row>
    <row r="3550" spans="1:4" x14ac:dyDescent="0.25">
      <c r="A3550" s="17" t="s">
        <v>5194</v>
      </c>
      <c r="B3550" s="17">
        <v>668171</v>
      </c>
      <c r="C3550" s="17">
        <v>0</v>
      </c>
      <c r="D3550">
        <f>B3550-C3550</f>
        <v>668171</v>
      </c>
    </row>
    <row r="3551" spans="1:4" x14ac:dyDescent="0.25">
      <c r="A3551" s="17" t="s">
        <v>11718</v>
      </c>
      <c r="B3551" s="17">
        <v>653621</v>
      </c>
      <c r="C3551" s="17">
        <v>0</v>
      </c>
      <c r="D3551">
        <f>B3551-C3551</f>
        <v>653621</v>
      </c>
    </row>
    <row r="3552" spans="1:4" x14ac:dyDescent="0.25">
      <c r="A3552" s="17" t="s">
        <v>4164</v>
      </c>
      <c r="B3552" s="17">
        <v>652526</v>
      </c>
      <c r="C3552" s="17">
        <v>0</v>
      </c>
      <c r="D3552">
        <f>B3552-C3552</f>
        <v>652526</v>
      </c>
    </row>
    <row r="3553" spans="1:4" x14ac:dyDescent="0.25">
      <c r="A3553" s="17" t="s">
        <v>12222</v>
      </c>
      <c r="B3553" s="17">
        <v>638951</v>
      </c>
      <c r="C3553" s="17">
        <v>0</v>
      </c>
      <c r="D3553">
        <f>B3553-C3553</f>
        <v>638951</v>
      </c>
    </row>
    <row r="3554" spans="1:4" x14ac:dyDescent="0.25">
      <c r="A3554" s="17" t="s">
        <v>11939</v>
      </c>
      <c r="B3554" s="17">
        <v>638476</v>
      </c>
      <c r="C3554" s="17">
        <v>0</v>
      </c>
      <c r="D3554">
        <f>B3554-C3554</f>
        <v>638476</v>
      </c>
    </row>
    <row r="3555" spans="1:4" x14ac:dyDescent="0.25">
      <c r="A3555" s="17" t="s">
        <v>6213</v>
      </c>
      <c r="B3555" s="17">
        <v>634277</v>
      </c>
      <c r="C3555" s="17">
        <v>0</v>
      </c>
      <c r="D3555">
        <f>B3555-C3555</f>
        <v>634277</v>
      </c>
    </row>
    <row r="3556" spans="1:4" x14ac:dyDescent="0.25">
      <c r="A3556" s="17" t="s">
        <v>4661</v>
      </c>
      <c r="B3556" s="17">
        <v>630779</v>
      </c>
      <c r="C3556" s="17">
        <v>0</v>
      </c>
      <c r="D3556">
        <f>B3556-C3556</f>
        <v>630779</v>
      </c>
    </row>
    <row r="3557" spans="1:4" x14ac:dyDescent="0.25">
      <c r="A3557" s="17" t="s">
        <v>4221</v>
      </c>
      <c r="B3557" s="17">
        <v>626809</v>
      </c>
      <c r="C3557" s="17">
        <v>0</v>
      </c>
      <c r="D3557">
        <f>B3557-C3557</f>
        <v>626809</v>
      </c>
    </row>
    <row r="3558" spans="1:4" x14ac:dyDescent="0.25">
      <c r="A3558" s="17" t="s">
        <v>4289</v>
      </c>
      <c r="B3558" s="17">
        <v>623374</v>
      </c>
      <c r="C3558" s="17">
        <v>0</v>
      </c>
      <c r="D3558">
        <f>B3558-C3558</f>
        <v>623374</v>
      </c>
    </row>
    <row r="3559" spans="1:4" x14ac:dyDescent="0.25">
      <c r="A3559" s="17" t="s">
        <v>12560</v>
      </c>
      <c r="B3559" s="17">
        <v>621240</v>
      </c>
      <c r="C3559" s="17">
        <v>0</v>
      </c>
      <c r="D3559">
        <f>B3559-C3559</f>
        <v>621240</v>
      </c>
    </row>
    <row r="3560" spans="1:4" x14ac:dyDescent="0.25">
      <c r="A3560" s="17" t="s">
        <v>2264</v>
      </c>
      <c r="B3560" s="17">
        <v>617840</v>
      </c>
      <c r="C3560" s="17">
        <v>0</v>
      </c>
      <c r="D3560">
        <f>B3560-C3560</f>
        <v>617840</v>
      </c>
    </row>
    <row r="3561" spans="1:4" x14ac:dyDescent="0.25">
      <c r="A3561" s="17" t="s">
        <v>10419</v>
      </c>
      <c r="B3561" s="17">
        <v>617228</v>
      </c>
      <c r="C3561" s="17">
        <v>0</v>
      </c>
      <c r="D3561">
        <f>B3561-C3561</f>
        <v>617228</v>
      </c>
    </row>
    <row r="3562" spans="1:4" x14ac:dyDescent="0.25">
      <c r="A3562" s="17" t="s">
        <v>13322</v>
      </c>
      <c r="B3562" s="17">
        <v>617172</v>
      </c>
      <c r="C3562" s="17">
        <v>0</v>
      </c>
      <c r="D3562">
        <f>B3562-C3562</f>
        <v>617172</v>
      </c>
    </row>
    <row r="3563" spans="1:4" x14ac:dyDescent="0.25">
      <c r="A3563" s="17" t="s">
        <v>7693</v>
      </c>
      <c r="B3563" s="17">
        <v>613556</v>
      </c>
      <c r="C3563" s="17">
        <v>0</v>
      </c>
      <c r="D3563">
        <f>B3563-C3563</f>
        <v>613556</v>
      </c>
    </row>
    <row r="3564" spans="1:4" x14ac:dyDescent="0.25">
      <c r="A3564" s="17" t="s">
        <v>10030</v>
      </c>
      <c r="B3564" s="17">
        <v>611709</v>
      </c>
      <c r="C3564" s="17">
        <v>0</v>
      </c>
      <c r="D3564">
        <f>B3564-C3564</f>
        <v>611709</v>
      </c>
    </row>
    <row r="3565" spans="1:4" x14ac:dyDescent="0.25">
      <c r="A3565" s="17" t="s">
        <v>12544</v>
      </c>
      <c r="B3565" s="17">
        <v>610991</v>
      </c>
      <c r="C3565" s="17">
        <v>0</v>
      </c>
      <c r="D3565">
        <f>B3565-C3565</f>
        <v>610991</v>
      </c>
    </row>
    <row r="3566" spans="1:4" x14ac:dyDescent="0.25">
      <c r="A3566" s="17" t="s">
        <v>10984</v>
      </c>
      <c r="B3566" s="17">
        <v>610968</v>
      </c>
      <c r="C3566" s="17">
        <v>0</v>
      </c>
      <c r="D3566">
        <f>B3566-C3566</f>
        <v>610968</v>
      </c>
    </row>
    <row r="3567" spans="1:4" x14ac:dyDescent="0.25">
      <c r="A3567" s="17" t="s">
        <v>12226</v>
      </c>
      <c r="B3567" s="17">
        <v>609042</v>
      </c>
      <c r="C3567" s="17">
        <v>0</v>
      </c>
      <c r="D3567">
        <f>B3567-C3567</f>
        <v>609042</v>
      </c>
    </row>
    <row r="3568" spans="1:4" x14ac:dyDescent="0.25">
      <c r="A3568" s="17" t="s">
        <v>13093</v>
      </c>
      <c r="B3568" s="17">
        <v>603943</v>
      </c>
      <c r="C3568" s="17">
        <v>0</v>
      </c>
      <c r="D3568">
        <f>B3568-C3568</f>
        <v>603943</v>
      </c>
    </row>
    <row r="3569" spans="1:4" x14ac:dyDescent="0.25">
      <c r="A3569" s="17" t="s">
        <v>8816</v>
      </c>
      <c r="B3569" s="17">
        <v>598645</v>
      </c>
      <c r="C3569" s="17">
        <v>0</v>
      </c>
      <c r="D3569">
        <f>B3569-C3569</f>
        <v>598645</v>
      </c>
    </row>
    <row r="3570" spans="1:4" x14ac:dyDescent="0.25">
      <c r="A3570" s="17" t="s">
        <v>12319</v>
      </c>
      <c r="B3570" s="17">
        <v>594904</v>
      </c>
      <c r="C3570" s="17">
        <v>0</v>
      </c>
      <c r="D3570">
        <f>B3570-C3570</f>
        <v>594904</v>
      </c>
    </row>
    <row r="3571" spans="1:4" x14ac:dyDescent="0.25">
      <c r="A3571" s="17" t="s">
        <v>13279</v>
      </c>
      <c r="B3571" s="17">
        <v>592014</v>
      </c>
      <c r="C3571" s="17">
        <v>0</v>
      </c>
      <c r="D3571">
        <f>B3571-C3571</f>
        <v>592014</v>
      </c>
    </row>
    <row r="3572" spans="1:4" x14ac:dyDescent="0.25">
      <c r="A3572" s="17" t="s">
        <v>12547</v>
      </c>
      <c r="B3572" s="17">
        <v>582024</v>
      </c>
      <c r="C3572" s="17">
        <v>0</v>
      </c>
      <c r="D3572">
        <f>B3572-C3572</f>
        <v>582024</v>
      </c>
    </row>
    <row r="3573" spans="1:4" x14ac:dyDescent="0.25">
      <c r="A3573" s="17" t="s">
        <v>8819</v>
      </c>
      <c r="B3573" s="17">
        <v>578527</v>
      </c>
      <c r="C3573" s="17">
        <v>0</v>
      </c>
      <c r="D3573">
        <f>B3573-C3573</f>
        <v>578527</v>
      </c>
    </row>
    <row r="3574" spans="1:4" x14ac:dyDescent="0.25">
      <c r="A3574" s="17" t="s">
        <v>6725</v>
      </c>
      <c r="B3574" s="17">
        <v>578382</v>
      </c>
      <c r="C3574" s="17">
        <v>0</v>
      </c>
      <c r="D3574">
        <f>B3574-C3574</f>
        <v>578382</v>
      </c>
    </row>
    <row r="3575" spans="1:4" x14ac:dyDescent="0.25">
      <c r="A3575" s="17" t="s">
        <v>9332</v>
      </c>
      <c r="B3575" s="17">
        <v>568695</v>
      </c>
      <c r="C3575" s="17">
        <v>0</v>
      </c>
      <c r="D3575">
        <f>B3575-C3575</f>
        <v>568695</v>
      </c>
    </row>
    <row r="3576" spans="1:4" x14ac:dyDescent="0.25">
      <c r="A3576" s="17" t="s">
        <v>11503</v>
      </c>
      <c r="B3576" s="17">
        <v>565592</v>
      </c>
      <c r="C3576" s="17">
        <v>0</v>
      </c>
      <c r="D3576">
        <f>B3576-C3576</f>
        <v>565592</v>
      </c>
    </row>
    <row r="3577" spans="1:4" x14ac:dyDescent="0.25">
      <c r="A3577" s="17" t="s">
        <v>10074</v>
      </c>
      <c r="B3577" s="17">
        <v>563699</v>
      </c>
      <c r="C3577" s="17">
        <v>0</v>
      </c>
      <c r="D3577">
        <f>B3577-C3577</f>
        <v>563699</v>
      </c>
    </row>
    <row r="3578" spans="1:4" x14ac:dyDescent="0.25">
      <c r="A3578" s="17" t="s">
        <v>10713</v>
      </c>
      <c r="B3578" s="17">
        <v>562059</v>
      </c>
      <c r="C3578" s="17">
        <v>0</v>
      </c>
      <c r="D3578">
        <f>B3578-C3578</f>
        <v>562059</v>
      </c>
    </row>
    <row r="3579" spans="1:4" x14ac:dyDescent="0.25">
      <c r="A3579" s="17" t="s">
        <v>6856</v>
      </c>
      <c r="B3579" s="17">
        <v>560512</v>
      </c>
      <c r="C3579" s="17">
        <v>0</v>
      </c>
      <c r="D3579">
        <f>B3579-C3579</f>
        <v>560512</v>
      </c>
    </row>
    <row r="3580" spans="1:4" x14ac:dyDescent="0.25">
      <c r="A3580" s="17" t="s">
        <v>11764</v>
      </c>
      <c r="B3580" s="17">
        <v>549632</v>
      </c>
      <c r="C3580" s="17">
        <v>0</v>
      </c>
      <c r="D3580">
        <f>B3580-C3580</f>
        <v>549632</v>
      </c>
    </row>
    <row r="3581" spans="1:4" x14ac:dyDescent="0.25">
      <c r="A3581" s="17" t="s">
        <v>8307</v>
      </c>
      <c r="B3581" s="17">
        <v>548934</v>
      </c>
      <c r="C3581" s="17">
        <v>0</v>
      </c>
      <c r="D3581">
        <f>B3581-C3581</f>
        <v>548934</v>
      </c>
    </row>
    <row r="3582" spans="1:4" x14ac:dyDescent="0.25">
      <c r="A3582" s="17" t="s">
        <v>12549</v>
      </c>
      <c r="B3582" s="17">
        <v>548712</v>
      </c>
      <c r="C3582" s="17">
        <v>0</v>
      </c>
      <c r="D3582">
        <f>B3582-C3582</f>
        <v>548712</v>
      </c>
    </row>
    <row r="3583" spans="1:4" x14ac:dyDescent="0.25">
      <c r="A3583" s="17" t="s">
        <v>9956</v>
      </c>
      <c r="B3583" s="17">
        <v>542860</v>
      </c>
      <c r="C3583" s="17">
        <v>0</v>
      </c>
      <c r="D3583">
        <f>B3583-C3583</f>
        <v>542860</v>
      </c>
    </row>
    <row r="3584" spans="1:4" x14ac:dyDescent="0.25">
      <c r="A3584" s="17" t="s">
        <v>8480</v>
      </c>
      <c r="B3584" s="17">
        <v>540085</v>
      </c>
      <c r="C3584" s="17">
        <v>0</v>
      </c>
      <c r="D3584">
        <f>B3584-C3584</f>
        <v>540085</v>
      </c>
    </row>
    <row r="3585" spans="1:4" x14ac:dyDescent="0.25">
      <c r="A3585" s="17" t="s">
        <v>5213</v>
      </c>
      <c r="B3585" s="17">
        <v>537580</v>
      </c>
      <c r="C3585" s="17">
        <v>0</v>
      </c>
      <c r="D3585">
        <f>B3585-C3585</f>
        <v>537580</v>
      </c>
    </row>
    <row r="3586" spans="1:4" x14ac:dyDescent="0.25">
      <c r="A3586" s="17" t="s">
        <v>13873</v>
      </c>
      <c r="B3586" s="17">
        <v>536767</v>
      </c>
      <c r="C3586" s="17">
        <v>0</v>
      </c>
      <c r="D3586">
        <f>B3586-C3586</f>
        <v>536767</v>
      </c>
    </row>
    <row r="3587" spans="1:4" x14ac:dyDescent="0.25">
      <c r="A3587" s="17" t="s">
        <v>11727</v>
      </c>
      <c r="B3587" s="17">
        <v>535249</v>
      </c>
      <c r="C3587" s="17">
        <v>0</v>
      </c>
      <c r="D3587">
        <f>B3587-C3587</f>
        <v>535249</v>
      </c>
    </row>
    <row r="3588" spans="1:4" x14ac:dyDescent="0.25">
      <c r="A3588" s="17" t="s">
        <v>9435</v>
      </c>
      <c r="B3588" s="17">
        <v>533344</v>
      </c>
      <c r="C3588" s="17">
        <v>0</v>
      </c>
      <c r="D3588">
        <f>B3588-C3588</f>
        <v>533344</v>
      </c>
    </row>
    <row r="3589" spans="1:4" x14ac:dyDescent="0.25">
      <c r="A3589" s="17" t="s">
        <v>9621</v>
      </c>
      <c r="B3589" s="17">
        <v>532988</v>
      </c>
      <c r="C3589" s="17">
        <v>0</v>
      </c>
      <c r="D3589">
        <f>B3589-C3589</f>
        <v>532988</v>
      </c>
    </row>
    <row r="3590" spans="1:4" x14ac:dyDescent="0.25">
      <c r="A3590" s="17" t="s">
        <v>9317</v>
      </c>
      <c r="B3590" s="17">
        <v>532190</v>
      </c>
      <c r="C3590" s="17">
        <v>0</v>
      </c>
      <c r="D3590">
        <f>B3590-C3590</f>
        <v>532190</v>
      </c>
    </row>
    <row r="3591" spans="1:4" x14ac:dyDescent="0.25">
      <c r="A3591" s="17" t="s">
        <v>9992</v>
      </c>
      <c r="B3591" s="17">
        <v>531806</v>
      </c>
      <c r="C3591" s="17">
        <v>0</v>
      </c>
      <c r="D3591">
        <f>B3591-C3591</f>
        <v>531806</v>
      </c>
    </row>
    <row r="3592" spans="1:4" x14ac:dyDescent="0.25">
      <c r="A3592" s="17" t="s">
        <v>6714</v>
      </c>
      <c r="B3592" s="17">
        <v>531009</v>
      </c>
      <c r="C3592" s="17">
        <v>0</v>
      </c>
      <c r="D3592">
        <f>B3592-C3592</f>
        <v>531009</v>
      </c>
    </row>
    <row r="3593" spans="1:4" x14ac:dyDescent="0.25">
      <c r="A3593" s="17" t="s">
        <v>7691</v>
      </c>
      <c r="B3593" s="17">
        <v>529766</v>
      </c>
      <c r="C3593" s="17">
        <v>0</v>
      </c>
      <c r="D3593">
        <f>B3593-C3593</f>
        <v>529766</v>
      </c>
    </row>
    <row r="3594" spans="1:4" x14ac:dyDescent="0.25">
      <c r="A3594" s="17" t="s">
        <v>3445</v>
      </c>
      <c r="B3594" s="17">
        <v>528972</v>
      </c>
      <c r="C3594" s="17">
        <v>0</v>
      </c>
      <c r="D3594">
        <f>B3594-C3594</f>
        <v>528972</v>
      </c>
    </row>
    <row r="3595" spans="1:4" x14ac:dyDescent="0.25">
      <c r="A3595" s="17" t="s">
        <v>9614</v>
      </c>
      <c r="B3595" s="17">
        <v>518134</v>
      </c>
      <c r="C3595" s="17">
        <v>0</v>
      </c>
      <c r="D3595">
        <f>B3595-C3595</f>
        <v>518134</v>
      </c>
    </row>
    <row r="3596" spans="1:4" x14ac:dyDescent="0.25">
      <c r="A3596" s="17" t="s">
        <v>13012</v>
      </c>
      <c r="B3596" s="17">
        <v>515005</v>
      </c>
      <c r="C3596" s="17">
        <v>0</v>
      </c>
      <c r="D3596">
        <f>B3596-C3596</f>
        <v>515005</v>
      </c>
    </row>
    <row r="3597" spans="1:4" x14ac:dyDescent="0.25">
      <c r="A3597" s="17" t="s">
        <v>10464</v>
      </c>
      <c r="B3597" s="17">
        <v>513836</v>
      </c>
      <c r="C3597" s="17">
        <v>0</v>
      </c>
      <c r="D3597">
        <f>B3597-C3597</f>
        <v>513836</v>
      </c>
    </row>
    <row r="3598" spans="1:4" x14ac:dyDescent="0.25">
      <c r="A3598" s="17" t="s">
        <v>4158</v>
      </c>
      <c r="B3598" s="17">
        <v>511920</v>
      </c>
      <c r="C3598" s="17">
        <v>0</v>
      </c>
      <c r="D3598">
        <f>B3598-C3598</f>
        <v>511920</v>
      </c>
    </row>
    <row r="3599" spans="1:4" x14ac:dyDescent="0.25">
      <c r="A3599" s="17" t="s">
        <v>11557</v>
      </c>
      <c r="B3599" s="17">
        <v>510092</v>
      </c>
      <c r="C3599" s="17">
        <v>0</v>
      </c>
      <c r="D3599">
        <f>B3599-C3599</f>
        <v>510092</v>
      </c>
    </row>
    <row r="3600" spans="1:4" x14ac:dyDescent="0.25">
      <c r="A3600" s="17" t="s">
        <v>7377</v>
      </c>
      <c r="B3600" s="17">
        <v>508867</v>
      </c>
      <c r="C3600" s="17">
        <v>0</v>
      </c>
      <c r="D3600">
        <f>B3600-C3600</f>
        <v>508867</v>
      </c>
    </row>
    <row r="3601" spans="1:4" x14ac:dyDescent="0.25">
      <c r="A3601" s="17" t="s">
        <v>11946</v>
      </c>
      <c r="B3601" s="17">
        <v>505295</v>
      </c>
      <c r="C3601" s="17">
        <v>0</v>
      </c>
      <c r="D3601">
        <f>B3601-C3601</f>
        <v>505295</v>
      </c>
    </row>
    <row r="3602" spans="1:4" x14ac:dyDescent="0.25">
      <c r="A3602" s="17" t="s">
        <v>7700</v>
      </c>
      <c r="B3602" s="17">
        <v>502028</v>
      </c>
      <c r="C3602" s="17">
        <v>0</v>
      </c>
      <c r="D3602">
        <f>B3602-C3602</f>
        <v>502028</v>
      </c>
    </row>
    <row r="3603" spans="1:4" x14ac:dyDescent="0.25">
      <c r="A3603" s="17" t="s">
        <v>5571</v>
      </c>
      <c r="B3603" s="17">
        <v>499263</v>
      </c>
      <c r="C3603" s="17">
        <v>0</v>
      </c>
      <c r="D3603">
        <f>B3603-C3603</f>
        <v>499263</v>
      </c>
    </row>
    <row r="3604" spans="1:4" x14ac:dyDescent="0.25">
      <c r="A3604" s="17" t="s">
        <v>13472</v>
      </c>
      <c r="B3604" s="17">
        <v>489220</v>
      </c>
      <c r="C3604" s="17">
        <v>0</v>
      </c>
      <c r="D3604">
        <f>B3604-C3604</f>
        <v>489220</v>
      </c>
    </row>
    <row r="3605" spans="1:4" x14ac:dyDescent="0.25">
      <c r="A3605" s="17" t="s">
        <v>8821</v>
      </c>
      <c r="B3605" s="17">
        <v>488872</v>
      </c>
      <c r="C3605" s="17">
        <v>0</v>
      </c>
      <c r="D3605">
        <f>B3605-C3605</f>
        <v>488872</v>
      </c>
    </row>
    <row r="3606" spans="1:4" x14ac:dyDescent="0.25">
      <c r="A3606" s="17" t="s">
        <v>12574</v>
      </c>
      <c r="B3606" s="17">
        <v>484221</v>
      </c>
      <c r="C3606" s="17">
        <v>0</v>
      </c>
      <c r="D3606">
        <f>B3606-C3606</f>
        <v>484221</v>
      </c>
    </row>
    <row r="3607" spans="1:4" x14ac:dyDescent="0.25">
      <c r="A3607" s="17" t="s">
        <v>5198</v>
      </c>
      <c r="B3607" s="17">
        <v>480314</v>
      </c>
      <c r="C3607" s="17">
        <v>0</v>
      </c>
      <c r="D3607">
        <f>B3607-C3607</f>
        <v>480314</v>
      </c>
    </row>
    <row r="3608" spans="1:4" x14ac:dyDescent="0.25">
      <c r="A3608" s="17" t="s">
        <v>6779</v>
      </c>
      <c r="B3608" s="17">
        <v>476270</v>
      </c>
      <c r="C3608" s="17">
        <v>0</v>
      </c>
      <c r="D3608">
        <f>B3608-C3608</f>
        <v>476270</v>
      </c>
    </row>
    <row r="3609" spans="1:4" x14ac:dyDescent="0.25">
      <c r="A3609" s="17" t="s">
        <v>11369</v>
      </c>
      <c r="B3609" s="17">
        <v>475000</v>
      </c>
      <c r="C3609" s="17">
        <v>0</v>
      </c>
      <c r="D3609">
        <f>B3609-C3609</f>
        <v>475000</v>
      </c>
    </row>
    <row r="3610" spans="1:4" x14ac:dyDescent="0.25">
      <c r="A3610" s="17" t="s">
        <v>13705</v>
      </c>
      <c r="B3610" s="17">
        <v>469947</v>
      </c>
      <c r="C3610" s="17">
        <v>0</v>
      </c>
      <c r="D3610">
        <f>B3610-C3610</f>
        <v>469947</v>
      </c>
    </row>
    <row r="3611" spans="1:4" x14ac:dyDescent="0.25">
      <c r="A3611" s="17" t="s">
        <v>11885</v>
      </c>
      <c r="B3611" s="17">
        <v>466702</v>
      </c>
      <c r="C3611" s="17">
        <v>0</v>
      </c>
      <c r="D3611">
        <f>B3611-C3611</f>
        <v>466702</v>
      </c>
    </row>
    <row r="3612" spans="1:4" x14ac:dyDescent="0.25">
      <c r="A3612" s="17" t="s">
        <v>12551</v>
      </c>
      <c r="B3612" s="17">
        <v>464655</v>
      </c>
      <c r="C3612" s="17">
        <v>0</v>
      </c>
      <c r="D3612">
        <f>B3612-C3612</f>
        <v>464655</v>
      </c>
    </row>
    <row r="3613" spans="1:4" x14ac:dyDescent="0.25">
      <c r="A3613" s="17" t="s">
        <v>12552</v>
      </c>
      <c r="B3613" s="17">
        <v>464126</v>
      </c>
      <c r="C3613" s="17">
        <v>0</v>
      </c>
      <c r="D3613">
        <f>B3613-C3613</f>
        <v>464126</v>
      </c>
    </row>
    <row r="3614" spans="1:4" x14ac:dyDescent="0.25">
      <c r="A3614" s="17" t="s">
        <v>4192</v>
      </c>
      <c r="B3614" s="17">
        <v>463730</v>
      </c>
      <c r="C3614" s="17">
        <v>0</v>
      </c>
      <c r="D3614">
        <f>B3614-C3614</f>
        <v>463730</v>
      </c>
    </row>
    <row r="3615" spans="1:4" x14ac:dyDescent="0.25">
      <c r="A3615" s="17" t="s">
        <v>9073</v>
      </c>
      <c r="B3615" s="17">
        <v>454255</v>
      </c>
      <c r="C3615" s="17">
        <v>0</v>
      </c>
      <c r="D3615">
        <f>B3615-C3615</f>
        <v>454255</v>
      </c>
    </row>
    <row r="3616" spans="1:4" x14ac:dyDescent="0.25">
      <c r="A3616" s="17" t="s">
        <v>9623</v>
      </c>
      <c r="B3616" s="17">
        <v>453079</v>
      </c>
      <c r="C3616" s="17">
        <v>0</v>
      </c>
      <c r="D3616">
        <f>B3616-C3616</f>
        <v>453079</v>
      </c>
    </row>
    <row r="3617" spans="1:4" x14ac:dyDescent="0.25">
      <c r="A3617" s="17" t="s">
        <v>9756</v>
      </c>
      <c r="B3617" s="17">
        <v>449558</v>
      </c>
      <c r="C3617" s="17">
        <v>0</v>
      </c>
      <c r="D3617">
        <f>B3617-C3617</f>
        <v>449558</v>
      </c>
    </row>
    <row r="3618" spans="1:4" x14ac:dyDescent="0.25">
      <c r="A3618" s="17" t="s">
        <v>8310</v>
      </c>
      <c r="B3618" s="17">
        <v>447750</v>
      </c>
      <c r="C3618" s="17">
        <v>0</v>
      </c>
      <c r="D3618">
        <f>B3618-C3618</f>
        <v>447750</v>
      </c>
    </row>
    <row r="3619" spans="1:4" x14ac:dyDescent="0.25">
      <c r="A3619" s="17" t="s">
        <v>11723</v>
      </c>
      <c r="B3619" s="17">
        <v>444354</v>
      </c>
      <c r="C3619" s="17">
        <v>0</v>
      </c>
      <c r="D3619">
        <f>B3619-C3619</f>
        <v>444354</v>
      </c>
    </row>
    <row r="3620" spans="1:4" x14ac:dyDescent="0.25">
      <c r="A3620" s="17" t="s">
        <v>11911</v>
      </c>
      <c r="B3620" s="17">
        <v>444044</v>
      </c>
      <c r="C3620" s="17">
        <v>0</v>
      </c>
      <c r="D3620">
        <f>B3620-C3620</f>
        <v>444044</v>
      </c>
    </row>
    <row r="3621" spans="1:4" x14ac:dyDescent="0.25">
      <c r="A3621" s="17" t="s">
        <v>12781</v>
      </c>
      <c r="B3621" s="17">
        <v>442638</v>
      </c>
      <c r="C3621" s="17">
        <v>0</v>
      </c>
      <c r="D3621">
        <f>B3621-C3621</f>
        <v>442638</v>
      </c>
    </row>
    <row r="3622" spans="1:4" x14ac:dyDescent="0.25">
      <c r="A3622" s="17" t="s">
        <v>12766</v>
      </c>
      <c r="B3622" s="17">
        <v>439958</v>
      </c>
      <c r="C3622" s="17">
        <v>0</v>
      </c>
      <c r="D3622">
        <f>B3622-C3622</f>
        <v>439958</v>
      </c>
    </row>
    <row r="3623" spans="1:4" x14ac:dyDescent="0.25">
      <c r="A3623" s="17" t="s">
        <v>9365</v>
      </c>
      <c r="B3623" s="17">
        <v>439162</v>
      </c>
      <c r="C3623" s="17">
        <v>0</v>
      </c>
      <c r="D3623">
        <f>B3623-C3623</f>
        <v>439162</v>
      </c>
    </row>
    <row r="3624" spans="1:4" x14ac:dyDescent="0.25">
      <c r="A3624" s="17" t="s">
        <v>11491</v>
      </c>
      <c r="B3624" s="17">
        <v>438653</v>
      </c>
      <c r="C3624" s="17">
        <v>0</v>
      </c>
      <c r="D3624">
        <f>B3624-C3624</f>
        <v>438653</v>
      </c>
    </row>
    <row r="3625" spans="1:4" x14ac:dyDescent="0.25">
      <c r="A3625" s="17" t="s">
        <v>10470</v>
      </c>
      <c r="B3625" s="17">
        <v>434417</v>
      </c>
      <c r="C3625" s="17">
        <v>0</v>
      </c>
      <c r="D3625">
        <f>B3625-C3625</f>
        <v>434417</v>
      </c>
    </row>
    <row r="3626" spans="1:4" x14ac:dyDescent="0.25">
      <c r="A3626" s="17" t="s">
        <v>12554</v>
      </c>
      <c r="B3626" s="17">
        <v>428535</v>
      </c>
      <c r="C3626" s="17">
        <v>0</v>
      </c>
      <c r="D3626">
        <f>B3626-C3626</f>
        <v>428535</v>
      </c>
    </row>
    <row r="3627" spans="1:4" x14ac:dyDescent="0.25">
      <c r="A3627" s="17" t="s">
        <v>13284</v>
      </c>
      <c r="B3627" s="17">
        <v>425899</v>
      </c>
      <c r="C3627" s="17">
        <v>0</v>
      </c>
      <c r="D3627">
        <f>B3627-C3627</f>
        <v>425899</v>
      </c>
    </row>
    <row r="3628" spans="1:4" x14ac:dyDescent="0.25">
      <c r="A3628" s="17" t="s">
        <v>14072</v>
      </c>
      <c r="B3628" s="17">
        <v>424760</v>
      </c>
      <c r="C3628" s="17">
        <v>0</v>
      </c>
      <c r="D3628">
        <f>B3628-C3628</f>
        <v>424760</v>
      </c>
    </row>
    <row r="3629" spans="1:4" x14ac:dyDescent="0.25">
      <c r="A3629" s="17" t="s">
        <v>12090</v>
      </c>
      <c r="B3629" s="17">
        <v>418953</v>
      </c>
      <c r="C3629" s="17">
        <v>0</v>
      </c>
      <c r="D3629">
        <f>B3629-C3629</f>
        <v>418953</v>
      </c>
    </row>
    <row r="3630" spans="1:4" x14ac:dyDescent="0.25">
      <c r="A3630" s="17" t="s">
        <v>11200</v>
      </c>
      <c r="B3630" s="17">
        <v>418268</v>
      </c>
      <c r="C3630" s="17">
        <v>0</v>
      </c>
      <c r="D3630">
        <f>B3630-C3630</f>
        <v>418268</v>
      </c>
    </row>
    <row r="3631" spans="1:4" x14ac:dyDescent="0.25">
      <c r="A3631" s="17" t="s">
        <v>6718</v>
      </c>
      <c r="B3631" s="17">
        <v>410388</v>
      </c>
      <c r="C3631" s="17">
        <v>0</v>
      </c>
      <c r="D3631">
        <f>B3631-C3631</f>
        <v>410388</v>
      </c>
    </row>
    <row r="3632" spans="1:4" x14ac:dyDescent="0.25">
      <c r="A3632" s="17" t="s">
        <v>10524</v>
      </c>
      <c r="B3632" s="17">
        <v>410241</v>
      </c>
      <c r="C3632" s="17">
        <v>0</v>
      </c>
      <c r="D3632">
        <f>B3632-C3632</f>
        <v>410241</v>
      </c>
    </row>
    <row r="3633" spans="1:4" x14ac:dyDescent="0.25">
      <c r="A3633" s="17" t="s">
        <v>12093</v>
      </c>
      <c r="B3633" s="17">
        <v>406035</v>
      </c>
      <c r="C3633" s="17">
        <v>0</v>
      </c>
      <c r="D3633">
        <f>B3633-C3633</f>
        <v>406035</v>
      </c>
    </row>
    <row r="3634" spans="1:4" x14ac:dyDescent="0.25">
      <c r="A3634" s="17" t="s">
        <v>13782</v>
      </c>
      <c r="B3634" s="17">
        <v>405614</v>
      </c>
      <c r="C3634" s="17">
        <v>0</v>
      </c>
      <c r="D3634">
        <f>B3634-C3634</f>
        <v>405614</v>
      </c>
    </row>
    <row r="3635" spans="1:4" x14ac:dyDescent="0.25">
      <c r="A3635" s="17" t="s">
        <v>8039</v>
      </c>
      <c r="B3635" s="17">
        <v>403932</v>
      </c>
      <c r="C3635" s="17">
        <v>0</v>
      </c>
      <c r="D3635">
        <f>B3635-C3635</f>
        <v>403932</v>
      </c>
    </row>
    <row r="3636" spans="1:4" x14ac:dyDescent="0.25">
      <c r="A3636" s="17" t="s">
        <v>8039</v>
      </c>
      <c r="B3636" s="17">
        <v>403932</v>
      </c>
      <c r="C3636" s="17">
        <v>0</v>
      </c>
      <c r="D3636">
        <f>B3636-C3636</f>
        <v>403932</v>
      </c>
    </row>
    <row r="3637" spans="1:4" x14ac:dyDescent="0.25">
      <c r="A3637" s="17" t="s">
        <v>7876</v>
      </c>
      <c r="B3637" s="17">
        <v>403649</v>
      </c>
      <c r="C3637" s="17">
        <v>0</v>
      </c>
      <c r="D3637">
        <f>B3637-C3637</f>
        <v>403649</v>
      </c>
    </row>
    <row r="3638" spans="1:4" x14ac:dyDescent="0.25">
      <c r="A3638" s="17" t="s">
        <v>12095</v>
      </c>
      <c r="B3638" s="17">
        <v>402820</v>
      </c>
      <c r="C3638" s="17">
        <v>0</v>
      </c>
      <c r="D3638">
        <f>B3638-C3638</f>
        <v>402820</v>
      </c>
    </row>
    <row r="3639" spans="1:4" x14ac:dyDescent="0.25">
      <c r="A3639" s="17" t="s">
        <v>8502</v>
      </c>
      <c r="B3639" s="17">
        <v>399879</v>
      </c>
      <c r="C3639" s="17">
        <v>0</v>
      </c>
      <c r="D3639">
        <f>B3639-C3639</f>
        <v>399879</v>
      </c>
    </row>
    <row r="3640" spans="1:4" x14ac:dyDescent="0.25">
      <c r="A3640" s="17" t="s">
        <v>10714</v>
      </c>
      <c r="B3640" s="17">
        <v>399793</v>
      </c>
      <c r="C3640" s="17">
        <v>0</v>
      </c>
      <c r="D3640">
        <f>B3640-C3640</f>
        <v>399793</v>
      </c>
    </row>
    <row r="3641" spans="1:4" x14ac:dyDescent="0.25">
      <c r="A3641" s="17" t="s">
        <v>9909</v>
      </c>
      <c r="B3641" s="17">
        <v>399611</v>
      </c>
      <c r="C3641" s="17">
        <v>0</v>
      </c>
      <c r="D3641">
        <f>B3641-C3641</f>
        <v>399611</v>
      </c>
    </row>
    <row r="3642" spans="1:4" x14ac:dyDescent="0.25">
      <c r="A3642" s="17" t="s">
        <v>9335</v>
      </c>
      <c r="B3642" s="17">
        <v>398420</v>
      </c>
      <c r="C3642" s="17">
        <v>0</v>
      </c>
      <c r="D3642">
        <f>B3642-C3642</f>
        <v>398420</v>
      </c>
    </row>
    <row r="3643" spans="1:4" x14ac:dyDescent="0.25">
      <c r="A3643" s="17" t="s">
        <v>12003</v>
      </c>
      <c r="B3643" s="17">
        <v>396035</v>
      </c>
      <c r="C3643" s="17">
        <v>0</v>
      </c>
      <c r="D3643">
        <f>B3643-C3643</f>
        <v>396035</v>
      </c>
    </row>
    <row r="3644" spans="1:4" x14ac:dyDescent="0.25">
      <c r="A3644" s="17" t="s">
        <v>11441</v>
      </c>
      <c r="B3644" s="17">
        <v>395592</v>
      </c>
      <c r="C3644" s="17">
        <v>0</v>
      </c>
      <c r="D3644">
        <f>B3644-C3644</f>
        <v>395592</v>
      </c>
    </row>
    <row r="3645" spans="1:4" x14ac:dyDescent="0.25">
      <c r="A3645" s="17" t="s">
        <v>13917</v>
      </c>
      <c r="B3645" s="17">
        <v>389804</v>
      </c>
      <c r="C3645" s="17">
        <v>0</v>
      </c>
      <c r="D3645">
        <f>B3645-C3645</f>
        <v>389804</v>
      </c>
    </row>
    <row r="3646" spans="1:4" x14ac:dyDescent="0.25">
      <c r="A3646" s="17" t="s">
        <v>9613</v>
      </c>
      <c r="B3646" s="17">
        <v>382946</v>
      </c>
      <c r="C3646" s="17">
        <v>0</v>
      </c>
      <c r="D3646">
        <f>B3646-C3646</f>
        <v>382946</v>
      </c>
    </row>
    <row r="3647" spans="1:4" x14ac:dyDescent="0.25">
      <c r="A3647" s="17" t="s">
        <v>13616</v>
      </c>
      <c r="B3647" s="17">
        <v>381225</v>
      </c>
      <c r="C3647" s="17">
        <v>0</v>
      </c>
      <c r="D3647">
        <f>B3647-C3647</f>
        <v>381225</v>
      </c>
    </row>
    <row r="3648" spans="1:4" x14ac:dyDescent="0.25">
      <c r="A3648" s="17" t="s">
        <v>12762</v>
      </c>
      <c r="B3648" s="17">
        <v>381186</v>
      </c>
      <c r="C3648" s="17">
        <v>0</v>
      </c>
      <c r="D3648">
        <f>B3648-C3648</f>
        <v>381186</v>
      </c>
    </row>
    <row r="3649" spans="1:4" x14ac:dyDescent="0.25">
      <c r="A3649" s="17" t="s">
        <v>11528</v>
      </c>
      <c r="B3649" s="17">
        <v>379643</v>
      </c>
      <c r="C3649" s="17">
        <v>0</v>
      </c>
      <c r="D3649">
        <f>B3649-C3649</f>
        <v>379643</v>
      </c>
    </row>
    <row r="3650" spans="1:4" x14ac:dyDescent="0.25">
      <c r="A3650" s="17" t="s">
        <v>13224</v>
      </c>
      <c r="B3650" s="17">
        <v>379122</v>
      </c>
      <c r="C3650" s="17">
        <v>0</v>
      </c>
      <c r="D3650">
        <f>B3650-C3650</f>
        <v>379122</v>
      </c>
    </row>
    <row r="3651" spans="1:4" x14ac:dyDescent="0.25">
      <c r="A3651" s="17" t="s">
        <v>11039</v>
      </c>
      <c r="B3651" s="17">
        <v>377420</v>
      </c>
      <c r="C3651" s="17">
        <v>0</v>
      </c>
      <c r="D3651">
        <f>B3651-C3651</f>
        <v>377420</v>
      </c>
    </row>
    <row r="3652" spans="1:4" x14ac:dyDescent="0.25">
      <c r="A3652" s="17" t="s">
        <v>12315</v>
      </c>
      <c r="B3652" s="17">
        <v>375723</v>
      </c>
      <c r="C3652" s="17">
        <v>0</v>
      </c>
      <c r="D3652">
        <f>B3652-C3652</f>
        <v>375723</v>
      </c>
    </row>
    <row r="3653" spans="1:4" x14ac:dyDescent="0.25">
      <c r="A3653" s="17" t="s">
        <v>6721</v>
      </c>
      <c r="B3653" s="17">
        <v>375474</v>
      </c>
      <c r="C3653" s="17">
        <v>0</v>
      </c>
      <c r="D3653">
        <f>B3653-C3653</f>
        <v>375474</v>
      </c>
    </row>
    <row r="3654" spans="1:4" x14ac:dyDescent="0.25">
      <c r="A3654" s="17" t="s">
        <v>12101</v>
      </c>
      <c r="B3654" s="17">
        <v>373967</v>
      </c>
      <c r="C3654" s="17">
        <v>0</v>
      </c>
      <c r="D3654">
        <f>B3654-C3654</f>
        <v>373967</v>
      </c>
    </row>
    <row r="3655" spans="1:4" x14ac:dyDescent="0.25">
      <c r="A3655" s="17" t="s">
        <v>11195</v>
      </c>
      <c r="B3655" s="17">
        <v>373060</v>
      </c>
      <c r="C3655" s="17">
        <v>0</v>
      </c>
      <c r="D3655">
        <f>B3655-C3655</f>
        <v>373060</v>
      </c>
    </row>
    <row r="3656" spans="1:4" x14ac:dyDescent="0.25">
      <c r="A3656" s="17" t="s">
        <v>10717</v>
      </c>
      <c r="B3656" s="17">
        <v>371897</v>
      </c>
      <c r="C3656" s="17">
        <v>0</v>
      </c>
      <c r="D3656">
        <f>B3656-C3656</f>
        <v>371897</v>
      </c>
    </row>
    <row r="3657" spans="1:4" x14ac:dyDescent="0.25">
      <c r="A3657" s="17" t="s">
        <v>11732</v>
      </c>
      <c r="B3657" s="17">
        <v>371081</v>
      </c>
      <c r="C3657" s="17">
        <v>0</v>
      </c>
      <c r="D3657">
        <f>B3657-C3657</f>
        <v>371081</v>
      </c>
    </row>
    <row r="3658" spans="1:4" x14ac:dyDescent="0.25">
      <c r="A3658" s="17" t="s">
        <v>8823</v>
      </c>
      <c r="B3658" s="17">
        <v>365734</v>
      </c>
      <c r="C3658" s="17">
        <v>0</v>
      </c>
      <c r="D3658">
        <f>B3658-C3658</f>
        <v>365734</v>
      </c>
    </row>
    <row r="3659" spans="1:4" x14ac:dyDescent="0.25">
      <c r="A3659" s="17" t="s">
        <v>10721</v>
      </c>
      <c r="B3659" s="17">
        <v>354704</v>
      </c>
      <c r="C3659" s="17">
        <v>0</v>
      </c>
      <c r="D3659">
        <f>B3659-C3659</f>
        <v>354704</v>
      </c>
    </row>
    <row r="3660" spans="1:4" x14ac:dyDescent="0.25">
      <c r="A3660" s="17" t="s">
        <v>7696</v>
      </c>
      <c r="B3660" s="17">
        <v>353743</v>
      </c>
      <c r="C3660" s="17">
        <v>0</v>
      </c>
      <c r="D3660">
        <f>B3660-C3660</f>
        <v>353743</v>
      </c>
    </row>
    <row r="3661" spans="1:4" x14ac:dyDescent="0.25">
      <c r="A3661" s="17" t="s">
        <v>8484</v>
      </c>
      <c r="B3661" s="17">
        <v>352786</v>
      </c>
      <c r="C3661" s="17">
        <v>0</v>
      </c>
      <c r="D3661">
        <f>B3661-C3661</f>
        <v>352786</v>
      </c>
    </row>
    <row r="3662" spans="1:4" x14ac:dyDescent="0.25">
      <c r="A3662" s="17" t="s">
        <v>9983</v>
      </c>
      <c r="B3662" s="17">
        <v>352684</v>
      </c>
      <c r="C3662" s="17">
        <v>0</v>
      </c>
      <c r="D3662">
        <f>B3662-C3662</f>
        <v>352684</v>
      </c>
    </row>
    <row r="3663" spans="1:4" x14ac:dyDescent="0.25">
      <c r="A3663" s="17" t="s">
        <v>9076</v>
      </c>
      <c r="B3663" s="17">
        <v>349618</v>
      </c>
      <c r="C3663" s="17">
        <v>0</v>
      </c>
      <c r="D3663">
        <f>B3663-C3663</f>
        <v>349618</v>
      </c>
    </row>
    <row r="3664" spans="1:4" x14ac:dyDescent="0.25">
      <c r="A3664" s="17" t="s">
        <v>11736</v>
      </c>
      <c r="B3664" s="17">
        <v>347578</v>
      </c>
      <c r="C3664" s="17">
        <v>0</v>
      </c>
      <c r="D3664">
        <f>B3664-C3664</f>
        <v>347578</v>
      </c>
    </row>
    <row r="3665" spans="1:4" x14ac:dyDescent="0.25">
      <c r="A3665" s="17" t="s">
        <v>13101</v>
      </c>
      <c r="B3665" s="17">
        <v>342936</v>
      </c>
      <c r="C3665" s="17">
        <v>0</v>
      </c>
      <c r="D3665">
        <f>B3665-C3665</f>
        <v>342936</v>
      </c>
    </row>
    <row r="3666" spans="1:4" x14ac:dyDescent="0.25">
      <c r="A3666" s="17" t="s">
        <v>7358</v>
      </c>
      <c r="B3666" s="17">
        <v>336467</v>
      </c>
      <c r="C3666" s="17">
        <v>0</v>
      </c>
      <c r="D3666">
        <f>B3666-C3666</f>
        <v>336467</v>
      </c>
    </row>
    <row r="3667" spans="1:4" x14ac:dyDescent="0.25">
      <c r="A3667" s="17" t="s">
        <v>9341</v>
      </c>
      <c r="B3667" s="17">
        <v>336456</v>
      </c>
      <c r="C3667" s="17">
        <v>0</v>
      </c>
      <c r="D3667">
        <f>B3667-C3667</f>
        <v>336456</v>
      </c>
    </row>
    <row r="3668" spans="1:4" x14ac:dyDescent="0.25">
      <c r="A3668" s="17" t="s">
        <v>12566</v>
      </c>
      <c r="B3668" s="17">
        <v>334658</v>
      </c>
      <c r="C3668" s="17">
        <v>0</v>
      </c>
      <c r="D3668">
        <f>B3668-C3668</f>
        <v>334658</v>
      </c>
    </row>
    <row r="3669" spans="1:4" x14ac:dyDescent="0.25">
      <c r="A3669" s="17" t="s">
        <v>13094</v>
      </c>
      <c r="B3669" s="17">
        <v>334041</v>
      </c>
      <c r="C3669" s="17">
        <v>0</v>
      </c>
      <c r="D3669">
        <f>B3669-C3669</f>
        <v>334041</v>
      </c>
    </row>
    <row r="3670" spans="1:4" x14ac:dyDescent="0.25">
      <c r="A3670" s="17" t="s">
        <v>8312</v>
      </c>
      <c r="B3670" s="17">
        <v>333976</v>
      </c>
      <c r="C3670" s="17">
        <v>0</v>
      </c>
      <c r="D3670">
        <f>B3670-C3670</f>
        <v>333976</v>
      </c>
    </row>
    <row r="3671" spans="1:4" x14ac:dyDescent="0.25">
      <c r="A3671" s="17" t="s">
        <v>11447</v>
      </c>
      <c r="B3671" s="17">
        <v>333658</v>
      </c>
      <c r="C3671" s="17">
        <v>0</v>
      </c>
      <c r="D3671">
        <f>B3671-C3671</f>
        <v>333658</v>
      </c>
    </row>
    <row r="3672" spans="1:4" x14ac:dyDescent="0.25">
      <c r="A3672" s="17" t="s">
        <v>11492</v>
      </c>
      <c r="B3672" s="17">
        <v>327919</v>
      </c>
      <c r="C3672" s="17">
        <v>0</v>
      </c>
      <c r="D3672">
        <f>B3672-C3672</f>
        <v>327919</v>
      </c>
    </row>
    <row r="3673" spans="1:4" x14ac:dyDescent="0.25">
      <c r="A3673" s="17" t="s">
        <v>10319</v>
      </c>
      <c r="B3673" s="17">
        <v>326308</v>
      </c>
      <c r="C3673" s="17">
        <v>0</v>
      </c>
      <c r="D3673">
        <f>B3673-C3673</f>
        <v>326308</v>
      </c>
    </row>
    <row r="3674" spans="1:4" x14ac:dyDescent="0.25">
      <c r="A3674" s="17" t="s">
        <v>7105</v>
      </c>
      <c r="B3674" s="17">
        <v>325491</v>
      </c>
      <c r="C3674" s="17">
        <v>0</v>
      </c>
      <c r="D3674">
        <f>B3674-C3674</f>
        <v>325491</v>
      </c>
    </row>
    <row r="3675" spans="1:4" x14ac:dyDescent="0.25">
      <c r="A3675" s="17" t="s">
        <v>11476</v>
      </c>
      <c r="B3675" s="17">
        <v>322157</v>
      </c>
      <c r="C3675" s="17">
        <v>0</v>
      </c>
      <c r="D3675">
        <f>B3675-C3675</f>
        <v>322157</v>
      </c>
    </row>
    <row r="3676" spans="1:4" x14ac:dyDescent="0.25">
      <c r="A3676" s="17" t="s">
        <v>13962</v>
      </c>
      <c r="B3676" s="17">
        <v>321952</v>
      </c>
      <c r="C3676" s="17">
        <v>0</v>
      </c>
      <c r="D3676">
        <f>B3676-C3676</f>
        <v>321952</v>
      </c>
    </row>
    <row r="3677" spans="1:4" x14ac:dyDescent="0.25">
      <c r="A3677" s="17" t="s">
        <v>13444</v>
      </c>
      <c r="B3677" s="17">
        <v>318622</v>
      </c>
      <c r="C3677" s="17">
        <v>0</v>
      </c>
      <c r="D3677">
        <f>B3677-C3677</f>
        <v>318622</v>
      </c>
    </row>
    <row r="3678" spans="1:4" x14ac:dyDescent="0.25">
      <c r="A3678" s="17" t="s">
        <v>10742</v>
      </c>
      <c r="B3678" s="17">
        <v>317125</v>
      </c>
      <c r="C3678" s="17">
        <v>0</v>
      </c>
      <c r="D3678">
        <f>B3678-C3678</f>
        <v>317125</v>
      </c>
    </row>
    <row r="3679" spans="1:4" x14ac:dyDescent="0.25">
      <c r="A3679" s="17" t="s">
        <v>7406</v>
      </c>
      <c r="B3679" s="17">
        <v>317040</v>
      </c>
      <c r="C3679" s="17">
        <v>0</v>
      </c>
      <c r="D3679">
        <f>B3679-C3679</f>
        <v>317040</v>
      </c>
    </row>
    <row r="3680" spans="1:4" x14ac:dyDescent="0.25">
      <c r="A3680" s="17" t="s">
        <v>13152</v>
      </c>
      <c r="B3680" s="17">
        <v>316842</v>
      </c>
      <c r="C3680" s="17">
        <v>0</v>
      </c>
      <c r="D3680">
        <f>B3680-C3680</f>
        <v>316842</v>
      </c>
    </row>
    <row r="3681" spans="1:4" x14ac:dyDescent="0.25">
      <c r="A3681" s="17" t="s">
        <v>11561</v>
      </c>
      <c r="B3681" s="17">
        <v>313436</v>
      </c>
      <c r="C3681" s="17">
        <v>0</v>
      </c>
      <c r="D3681">
        <f>B3681-C3681</f>
        <v>313436</v>
      </c>
    </row>
    <row r="3682" spans="1:4" x14ac:dyDescent="0.25">
      <c r="A3682" s="17" t="s">
        <v>9611</v>
      </c>
      <c r="B3682" s="17">
        <v>306715</v>
      </c>
      <c r="C3682" s="17">
        <v>0</v>
      </c>
      <c r="D3682">
        <f>B3682-C3682</f>
        <v>306715</v>
      </c>
    </row>
    <row r="3683" spans="1:4" x14ac:dyDescent="0.25">
      <c r="A3683" s="17" t="s">
        <v>6727</v>
      </c>
      <c r="B3683" s="17">
        <v>305070</v>
      </c>
      <c r="C3683" s="17">
        <v>0</v>
      </c>
      <c r="D3683">
        <f>B3683-C3683</f>
        <v>305070</v>
      </c>
    </row>
    <row r="3684" spans="1:4" x14ac:dyDescent="0.25">
      <c r="A3684" s="17" t="s">
        <v>10827</v>
      </c>
      <c r="B3684" s="17">
        <v>304137</v>
      </c>
      <c r="C3684" s="17">
        <v>0</v>
      </c>
      <c r="D3684">
        <f>B3684-C3684</f>
        <v>304137</v>
      </c>
    </row>
    <row r="3685" spans="1:4" x14ac:dyDescent="0.25">
      <c r="A3685" s="17" t="s">
        <v>12183</v>
      </c>
      <c r="B3685" s="17">
        <v>304124</v>
      </c>
      <c r="C3685" s="17">
        <v>0</v>
      </c>
      <c r="D3685">
        <f>B3685-C3685</f>
        <v>304124</v>
      </c>
    </row>
    <row r="3686" spans="1:4" x14ac:dyDescent="0.25">
      <c r="A3686" s="17" t="s">
        <v>8315</v>
      </c>
      <c r="B3686" s="17">
        <v>303439</v>
      </c>
      <c r="C3686" s="17">
        <v>0</v>
      </c>
      <c r="D3686">
        <f>B3686-C3686</f>
        <v>303439</v>
      </c>
    </row>
    <row r="3687" spans="1:4" x14ac:dyDescent="0.25">
      <c r="A3687" s="17" t="s">
        <v>10720</v>
      </c>
      <c r="B3687" s="17">
        <v>302204</v>
      </c>
      <c r="C3687" s="17">
        <v>0</v>
      </c>
      <c r="D3687">
        <f>B3687-C3687</f>
        <v>302204</v>
      </c>
    </row>
    <row r="3688" spans="1:4" x14ac:dyDescent="0.25">
      <c r="A3688" s="17" t="s">
        <v>8046</v>
      </c>
      <c r="B3688" s="17">
        <v>301305</v>
      </c>
      <c r="C3688" s="17">
        <v>0</v>
      </c>
      <c r="D3688">
        <f>B3688-C3688</f>
        <v>301305</v>
      </c>
    </row>
    <row r="3689" spans="1:4" x14ac:dyDescent="0.25">
      <c r="A3689" s="17" t="s">
        <v>9345</v>
      </c>
      <c r="B3689" s="17">
        <v>298110</v>
      </c>
      <c r="C3689" s="17">
        <v>0</v>
      </c>
      <c r="D3689">
        <f>B3689-C3689</f>
        <v>298110</v>
      </c>
    </row>
    <row r="3690" spans="1:4" x14ac:dyDescent="0.25">
      <c r="A3690" s="17" t="s">
        <v>10304</v>
      </c>
      <c r="B3690" s="17">
        <v>296665</v>
      </c>
      <c r="C3690" s="17">
        <v>0</v>
      </c>
      <c r="D3690">
        <f>B3690-C3690</f>
        <v>296665</v>
      </c>
    </row>
    <row r="3691" spans="1:4" x14ac:dyDescent="0.25">
      <c r="A3691" s="17" t="s">
        <v>13096</v>
      </c>
      <c r="B3691" s="17">
        <v>295468</v>
      </c>
      <c r="C3691" s="17">
        <v>0</v>
      </c>
      <c r="D3691">
        <f>B3691-C3691</f>
        <v>295468</v>
      </c>
    </row>
    <row r="3692" spans="1:4" x14ac:dyDescent="0.25">
      <c r="A3692" s="17" t="s">
        <v>12595</v>
      </c>
      <c r="B3692" s="17">
        <v>287761</v>
      </c>
      <c r="C3692" s="17">
        <v>0</v>
      </c>
      <c r="D3692">
        <f>B3692-C3692</f>
        <v>287761</v>
      </c>
    </row>
    <row r="3693" spans="1:4" x14ac:dyDescent="0.25">
      <c r="A3693" s="17" t="s">
        <v>12569</v>
      </c>
      <c r="B3693" s="17">
        <v>279282</v>
      </c>
      <c r="C3693" s="17">
        <v>0</v>
      </c>
      <c r="D3693">
        <f>B3693-C3693</f>
        <v>279282</v>
      </c>
    </row>
    <row r="3694" spans="1:4" x14ac:dyDescent="0.25">
      <c r="A3694" s="17" t="s">
        <v>10527</v>
      </c>
      <c r="B3694" s="17">
        <v>278821</v>
      </c>
      <c r="C3694" s="17">
        <v>0</v>
      </c>
      <c r="D3694">
        <f>B3694-C3694</f>
        <v>278821</v>
      </c>
    </row>
    <row r="3695" spans="1:4" x14ac:dyDescent="0.25">
      <c r="A3695" s="17" t="s">
        <v>13952</v>
      </c>
      <c r="B3695" s="17">
        <v>277233</v>
      </c>
      <c r="C3695" s="17">
        <v>0</v>
      </c>
      <c r="D3695">
        <f>B3695-C3695</f>
        <v>277233</v>
      </c>
    </row>
    <row r="3696" spans="1:4" x14ac:dyDescent="0.25">
      <c r="A3696" s="17" t="s">
        <v>12577</v>
      </c>
      <c r="B3696" s="17">
        <v>274661</v>
      </c>
      <c r="C3696" s="17">
        <v>0</v>
      </c>
      <c r="D3696">
        <f>B3696-C3696</f>
        <v>274661</v>
      </c>
    </row>
    <row r="3697" spans="1:4" x14ac:dyDescent="0.25">
      <c r="A3697" s="17" t="s">
        <v>10423</v>
      </c>
      <c r="B3697" s="17">
        <v>274385</v>
      </c>
      <c r="C3697" s="17">
        <v>0</v>
      </c>
      <c r="D3697">
        <f>B3697-C3697</f>
        <v>274385</v>
      </c>
    </row>
    <row r="3698" spans="1:4" x14ac:dyDescent="0.25">
      <c r="A3698" s="17" t="s">
        <v>7879</v>
      </c>
      <c r="B3698" s="17">
        <v>274299</v>
      </c>
      <c r="C3698" s="17">
        <v>0</v>
      </c>
      <c r="D3698">
        <f>B3698-C3698</f>
        <v>274299</v>
      </c>
    </row>
    <row r="3699" spans="1:4" x14ac:dyDescent="0.25">
      <c r="A3699" s="17" t="s">
        <v>7210</v>
      </c>
      <c r="B3699" s="17">
        <v>273420</v>
      </c>
      <c r="C3699" s="17">
        <v>0</v>
      </c>
      <c r="D3699">
        <f>B3699-C3699</f>
        <v>273420</v>
      </c>
    </row>
    <row r="3700" spans="1:4" x14ac:dyDescent="0.25">
      <c r="A3700" s="17" t="s">
        <v>13108</v>
      </c>
      <c r="B3700" s="17">
        <v>269061</v>
      </c>
      <c r="C3700" s="17">
        <v>0</v>
      </c>
      <c r="D3700">
        <f>B3700-C3700</f>
        <v>269061</v>
      </c>
    </row>
    <row r="3701" spans="1:4" x14ac:dyDescent="0.25">
      <c r="A3701" s="17" t="s">
        <v>9901</v>
      </c>
      <c r="B3701" s="17">
        <v>267194</v>
      </c>
      <c r="C3701" s="17">
        <v>0</v>
      </c>
      <c r="D3701">
        <f>B3701-C3701</f>
        <v>267194</v>
      </c>
    </row>
    <row r="3702" spans="1:4" x14ac:dyDescent="0.25">
      <c r="A3702" s="17" t="s">
        <v>10726</v>
      </c>
      <c r="B3702" s="17">
        <v>265107</v>
      </c>
      <c r="C3702" s="17">
        <v>0</v>
      </c>
      <c r="D3702">
        <f>B3702-C3702</f>
        <v>265107</v>
      </c>
    </row>
    <row r="3703" spans="1:4" x14ac:dyDescent="0.25">
      <c r="A3703" s="17" t="s">
        <v>6743</v>
      </c>
      <c r="B3703" s="17">
        <v>263365</v>
      </c>
      <c r="C3703" s="17">
        <v>0</v>
      </c>
      <c r="D3703">
        <f>B3703-C3703</f>
        <v>263365</v>
      </c>
    </row>
    <row r="3704" spans="1:4" x14ac:dyDescent="0.25">
      <c r="A3704" s="17" t="s">
        <v>8298</v>
      </c>
      <c r="B3704" s="17">
        <v>261481</v>
      </c>
      <c r="C3704" s="17">
        <v>0</v>
      </c>
      <c r="D3704">
        <f>B3704-C3704</f>
        <v>261481</v>
      </c>
    </row>
    <row r="3705" spans="1:4" x14ac:dyDescent="0.25">
      <c r="A3705" s="17" t="s">
        <v>13257</v>
      </c>
      <c r="B3705" s="17">
        <v>258113</v>
      </c>
      <c r="C3705" s="17">
        <v>0</v>
      </c>
      <c r="D3705">
        <f>B3705-C3705</f>
        <v>258113</v>
      </c>
    </row>
    <row r="3706" spans="1:4" x14ac:dyDescent="0.25">
      <c r="A3706" s="17" t="s">
        <v>13389</v>
      </c>
      <c r="B3706" s="17">
        <v>255352</v>
      </c>
      <c r="C3706" s="17">
        <v>0</v>
      </c>
      <c r="D3706">
        <f>B3706-C3706</f>
        <v>255352</v>
      </c>
    </row>
    <row r="3707" spans="1:4" x14ac:dyDescent="0.25">
      <c r="A3707" s="17" t="s">
        <v>11192</v>
      </c>
      <c r="B3707" s="17">
        <v>252726</v>
      </c>
      <c r="C3707" s="17">
        <v>0</v>
      </c>
      <c r="D3707">
        <f>B3707-C3707</f>
        <v>252726</v>
      </c>
    </row>
    <row r="3708" spans="1:4" x14ac:dyDescent="0.25">
      <c r="A3708" s="17" t="s">
        <v>10917</v>
      </c>
      <c r="B3708" s="17">
        <v>252652</v>
      </c>
      <c r="C3708" s="17">
        <v>0</v>
      </c>
      <c r="D3708">
        <f>B3708-C3708</f>
        <v>252652</v>
      </c>
    </row>
    <row r="3709" spans="1:4" x14ac:dyDescent="0.25">
      <c r="A3709" s="17" t="s">
        <v>13360</v>
      </c>
      <c r="B3709" s="17">
        <v>246574</v>
      </c>
      <c r="C3709" s="17">
        <v>0</v>
      </c>
      <c r="D3709">
        <f>B3709-C3709</f>
        <v>246574</v>
      </c>
    </row>
    <row r="3710" spans="1:4" x14ac:dyDescent="0.25">
      <c r="A3710" s="17" t="s">
        <v>8834</v>
      </c>
      <c r="B3710" s="17">
        <v>244465</v>
      </c>
      <c r="C3710" s="17">
        <v>0</v>
      </c>
      <c r="D3710">
        <f>B3710-C3710</f>
        <v>244465</v>
      </c>
    </row>
    <row r="3711" spans="1:4" x14ac:dyDescent="0.25">
      <c r="A3711" s="17" t="s">
        <v>13974</v>
      </c>
      <c r="B3711" s="17">
        <v>243768</v>
      </c>
      <c r="C3711" s="17">
        <v>0</v>
      </c>
      <c r="D3711">
        <f>B3711-C3711</f>
        <v>243768</v>
      </c>
    </row>
    <row r="3712" spans="1:4" x14ac:dyDescent="0.25">
      <c r="A3712" s="17" t="s">
        <v>13098</v>
      </c>
      <c r="B3712" s="17">
        <v>243347</v>
      </c>
      <c r="C3712" s="17">
        <v>0</v>
      </c>
      <c r="D3712">
        <f>B3712-C3712</f>
        <v>243347</v>
      </c>
    </row>
    <row r="3713" spans="1:4" x14ac:dyDescent="0.25">
      <c r="A3713" s="17" t="s">
        <v>13948</v>
      </c>
      <c r="B3713" s="17">
        <v>241816</v>
      </c>
      <c r="C3713" s="17">
        <v>0</v>
      </c>
      <c r="D3713">
        <f>B3713-C3713</f>
        <v>241816</v>
      </c>
    </row>
    <row r="3714" spans="1:4" x14ac:dyDescent="0.25">
      <c r="A3714" s="17" t="s">
        <v>10323</v>
      </c>
      <c r="B3714" s="17">
        <v>240425</v>
      </c>
      <c r="C3714" s="17">
        <v>0</v>
      </c>
      <c r="D3714">
        <f>B3714-C3714</f>
        <v>240425</v>
      </c>
    </row>
    <row r="3715" spans="1:4" x14ac:dyDescent="0.25">
      <c r="A3715" s="17" t="s">
        <v>10438</v>
      </c>
      <c r="B3715" s="17">
        <v>238774</v>
      </c>
      <c r="C3715" s="17">
        <v>0</v>
      </c>
      <c r="D3715">
        <f>B3715-C3715</f>
        <v>238774</v>
      </c>
    </row>
    <row r="3716" spans="1:4" x14ac:dyDescent="0.25">
      <c r="A3716" s="17" t="s">
        <v>13133</v>
      </c>
      <c r="B3716" s="17">
        <v>237301</v>
      </c>
      <c r="C3716" s="17">
        <v>0</v>
      </c>
      <c r="D3716">
        <f>B3716-C3716</f>
        <v>237301</v>
      </c>
    </row>
    <row r="3717" spans="1:4" x14ac:dyDescent="0.25">
      <c r="A3717" s="17" t="s">
        <v>9617</v>
      </c>
      <c r="B3717" s="17">
        <v>236266</v>
      </c>
      <c r="C3717" s="17">
        <v>0</v>
      </c>
      <c r="D3717">
        <f>B3717-C3717</f>
        <v>236266</v>
      </c>
    </row>
    <row r="3718" spans="1:4" x14ac:dyDescent="0.25">
      <c r="A3718" s="17" t="s">
        <v>9631</v>
      </c>
      <c r="B3718" s="17">
        <v>233103</v>
      </c>
      <c r="C3718" s="17">
        <v>0</v>
      </c>
      <c r="D3718">
        <f>B3718-C3718</f>
        <v>233103</v>
      </c>
    </row>
    <row r="3719" spans="1:4" x14ac:dyDescent="0.25">
      <c r="A3719" s="17" t="s">
        <v>8826</v>
      </c>
      <c r="B3719" s="17">
        <v>231417</v>
      </c>
      <c r="C3719" s="17">
        <v>0</v>
      </c>
      <c r="D3719">
        <f>B3719-C3719</f>
        <v>231417</v>
      </c>
    </row>
    <row r="3720" spans="1:4" x14ac:dyDescent="0.25">
      <c r="A3720" s="17" t="s">
        <v>12202</v>
      </c>
      <c r="B3720" s="17">
        <v>231186</v>
      </c>
      <c r="C3720" s="17">
        <v>0</v>
      </c>
      <c r="D3720">
        <f>B3720-C3720</f>
        <v>231186</v>
      </c>
    </row>
    <row r="3721" spans="1:4" x14ac:dyDescent="0.25">
      <c r="A3721" s="17" t="s">
        <v>7063</v>
      </c>
      <c r="B3721" s="17">
        <v>229311</v>
      </c>
      <c r="C3721" s="17">
        <v>0</v>
      </c>
      <c r="D3721">
        <f>B3721-C3721</f>
        <v>229311</v>
      </c>
    </row>
    <row r="3722" spans="1:4" x14ac:dyDescent="0.25">
      <c r="A3722" s="17" t="s">
        <v>11092</v>
      </c>
      <c r="B3722" s="17">
        <v>229094</v>
      </c>
      <c r="C3722" s="17">
        <v>0</v>
      </c>
      <c r="D3722">
        <f>B3722-C3722</f>
        <v>229094</v>
      </c>
    </row>
    <row r="3723" spans="1:4" x14ac:dyDescent="0.25">
      <c r="A3723" s="17" t="s">
        <v>10329</v>
      </c>
      <c r="B3723" s="17">
        <v>228830</v>
      </c>
      <c r="C3723" s="17">
        <v>0</v>
      </c>
      <c r="D3723">
        <f>B3723-C3723</f>
        <v>228830</v>
      </c>
    </row>
    <row r="3724" spans="1:4" x14ac:dyDescent="0.25">
      <c r="A3724" s="17" t="s">
        <v>8841</v>
      </c>
      <c r="B3724" s="17">
        <v>228524</v>
      </c>
      <c r="C3724" s="17">
        <v>0</v>
      </c>
      <c r="D3724">
        <f>B3724-C3724</f>
        <v>228524</v>
      </c>
    </row>
    <row r="3725" spans="1:4" x14ac:dyDescent="0.25">
      <c r="A3725" s="17" t="s">
        <v>12587</v>
      </c>
      <c r="B3725" s="17">
        <v>227241</v>
      </c>
      <c r="C3725" s="17">
        <v>0</v>
      </c>
      <c r="D3725">
        <f>B3725-C3725</f>
        <v>227241</v>
      </c>
    </row>
    <row r="3726" spans="1:4" x14ac:dyDescent="0.25">
      <c r="A3726" s="17" t="s">
        <v>8846</v>
      </c>
      <c r="B3726" s="17">
        <v>226792</v>
      </c>
      <c r="C3726" s="17">
        <v>0</v>
      </c>
      <c r="D3726">
        <f>B3726-C3726</f>
        <v>226792</v>
      </c>
    </row>
    <row r="3727" spans="1:4" x14ac:dyDescent="0.25">
      <c r="A3727" s="17" t="s">
        <v>8955</v>
      </c>
      <c r="B3727" s="17">
        <v>225377</v>
      </c>
      <c r="C3727" s="17">
        <v>0</v>
      </c>
      <c r="D3727">
        <f>B3727-C3727</f>
        <v>225377</v>
      </c>
    </row>
    <row r="3728" spans="1:4" x14ac:dyDescent="0.25">
      <c r="A3728" s="17" t="s">
        <v>9683</v>
      </c>
      <c r="B3728" s="17">
        <v>223878</v>
      </c>
      <c r="C3728" s="17">
        <v>0</v>
      </c>
      <c r="D3728">
        <f>B3728-C3728</f>
        <v>223878</v>
      </c>
    </row>
    <row r="3729" spans="1:4" x14ac:dyDescent="0.25">
      <c r="A3729" s="17" t="s">
        <v>10337</v>
      </c>
      <c r="B3729" s="17">
        <v>223615</v>
      </c>
      <c r="C3729" s="17">
        <v>0</v>
      </c>
      <c r="D3729">
        <f>B3729-C3729</f>
        <v>223615</v>
      </c>
    </row>
    <row r="3730" spans="1:4" x14ac:dyDescent="0.25">
      <c r="A3730" s="17" t="s">
        <v>8848</v>
      </c>
      <c r="B3730" s="17">
        <v>221210</v>
      </c>
      <c r="C3730" s="17">
        <v>0</v>
      </c>
      <c r="D3730">
        <f>B3730-C3730</f>
        <v>221210</v>
      </c>
    </row>
    <row r="3731" spans="1:4" x14ac:dyDescent="0.25">
      <c r="A3731" s="17" t="s">
        <v>7228</v>
      </c>
      <c r="B3731" s="17">
        <v>220914</v>
      </c>
      <c r="C3731" s="17">
        <v>0</v>
      </c>
      <c r="D3731">
        <f>B3731-C3731</f>
        <v>220914</v>
      </c>
    </row>
    <row r="3732" spans="1:4" x14ac:dyDescent="0.25">
      <c r="A3732" s="17" t="s">
        <v>10920</v>
      </c>
      <c r="B3732" s="17">
        <v>220234</v>
      </c>
      <c r="C3732" s="17">
        <v>0</v>
      </c>
      <c r="D3732">
        <f>B3732-C3732</f>
        <v>220234</v>
      </c>
    </row>
    <row r="3733" spans="1:4" x14ac:dyDescent="0.25">
      <c r="A3733" s="17" t="s">
        <v>13637</v>
      </c>
      <c r="B3733" s="17">
        <v>215185</v>
      </c>
      <c r="C3733" s="17">
        <v>0</v>
      </c>
      <c r="D3733">
        <f>B3733-C3733</f>
        <v>215185</v>
      </c>
    </row>
    <row r="3734" spans="1:4" x14ac:dyDescent="0.25">
      <c r="A3734" s="17" t="s">
        <v>8078</v>
      </c>
      <c r="B3734" s="17">
        <v>214966</v>
      </c>
      <c r="C3734" s="17">
        <v>0</v>
      </c>
      <c r="D3734">
        <f>B3734-C3734</f>
        <v>214966</v>
      </c>
    </row>
    <row r="3735" spans="1:4" x14ac:dyDescent="0.25">
      <c r="A3735" s="17" t="s">
        <v>8318</v>
      </c>
      <c r="B3735" s="17">
        <v>214202</v>
      </c>
      <c r="C3735" s="17">
        <v>0</v>
      </c>
      <c r="D3735">
        <f>B3735-C3735</f>
        <v>214202</v>
      </c>
    </row>
    <row r="3736" spans="1:4" x14ac:dyDescent="0.25">
      <c r="A3736" s="17" t="s">
        <v>13474</v>
      </c>
      <c r="B3736" s="17">
        <v>212285</v>
      </c>
      <c r="C3736" s="17">
        <v>0</v>
      </c>
      <c r="D3736">
        <f>B3736-C3736</f>
        <v>212285</v>
      </c>
    </row>
    <row r="3737" spans="1:4" x14ac:dyDescent="0.25">
      <c r="A3737" s="17" t="s">
        <v>10529</v>
      </c>
      <c r="B3737" s="17">
        <v>211667</v>
      </c>
      <c r="C3737" s="17">
        <v>0</v>
      </c>
      <c r="D3737">
        <f>B3737-C3737</f>
        <v>211667</v>
      </c>
    </row>
    <row r="3738" spans="1:4" x14ac:dyDescent="0.25">
      <c r="A3738" s="17" t="s">
        <v>6729</v>
      </c>
      <c r="B3738" s="17">
        <v>206678</v>
      </c>
      <c r="C3738" s="17">
        <v>0</v>
      </c>
      <c r="D3738">
        <f>B3738-C3738</f>
        <v>206678</v>
      </c>
    </row>
    <row r="3739" spans="1:4" x14ac:dyDescent="0.25">
      <c r="A3739" s="17" t="s">
        <v>9437</v>
      </c>
      <c r="B3739" s="17">
        <v>206400</v>
      </c>
      <c r="C3739" s="17">
        <v>0</v>
      </c>
      <c r="D3739">
        <f>B3739-C3739</f>
        <v>206400</v>
      </c>
    </row>
    <row r="3740" spans="1:4" x14ac:dyDescent="0.25">
      <c r="A3740" s="17" t="s">
        <v>13480</v>
      </c>
      <c r="B3740" s="17">
        <v>203134</v>
      </c>
      <c r="C3740" s="17">
        <v>0</v>
      </c>
      <c r="D3740">
        <f>B3740-C3740</f>
        <v>203134</v>
      </c>
    </row>
    <row r="3741" spans="1:4" x14ac:dyDescent="0.25">
      <c r="A3741" s="17" t="s">
        <v>11205</v>
      </c>
      <c r="B3741" s="17">
        <v>200803</v>
      </c>
      <c r="C3741" s="17">
        <v>0</v>
      </c>
      <c r="D3741">
        <f>B3741-C3741</f>
        <v>200803</v>
      </c>
    </row>
    <row r="3742" spans="1:4" x14ac:dyDescent="0.25">
      <c r="A3742" s="17" t="s">
        <v>10541</v>
      </c>
      <c r="B3742" s="17">
        <v>199652</v>
      </c>
      <c r="C3742" s="17">
        <v>0</v>
      </c>
      <c r="D3742">
        <f>B3742-C3742</f>
        <v>199652</v>
      </c>
    </row>
    <row r="3743" spans="1:4" x14ac:dyDescent="0.25">
      <c r="A3743" s="17" t="s">
        <v>10580</v>
      </c>
      <c r="B3743" s="17">
        <v>199228</v>
      </c>
      <c r="C3743" s="17">
        <v>0</v>
      </c>
      <c r="D3743">
        <f>B3743-C3743</f>
        <v>199228</v>
      </c>
    </row>
    <row r="3744" spans="1:4" x14ac:dyDescent="0.25">
      <c r="A3744" s="17" t="s">
        <v>11777</v>
      </c>
      <c r="B3744" s="17">
        <v>198407</v>
      </c>
      <c r="C3744" s="17">
        <v>0</v>
      </c>
      <c r="D3744">
        <f>B3744-C3744</f>
        <v>198407</v>
      </c>
    </row>
    <row r="3745" spans="1:4" x14ac:dyDescent="0.25">
      <c r="A3745" s="17" t="s">
        <v>9440</v>
      </c>
      <c r="B3745" s="17">
        <v>197148</v>
      </c>
      <c r="C3745" s="17">
        <v>0</v>
      </c>
      <c r="D3745">
        <f>B3745-C3745</f>
        <v>197148</v>
      </c>
    </row>
    <row r="3746" spans="1:4" x14ac:dyDescent="0.25">
      <c r="A3746" s="17" t="s">
        <v>9619</v>
      </c>
      <c r="B3746" s="17">
        <v>196067</v>
      </c>
      <c r="C3746" s="17">
        <v>0</v>
      </c>
      <c r="D3746">
        <f>B3746-C3746</f>
        <v>196067</v>
      </c>
    </row>
    <row r="3747" spans="1:4" x14ac:dyDescent="0.25">
      <c r="A3747" s="17" t="s">
        <v>8322</v>
      </c>
      <c r="B3747" s="17">
        <v>195888</v>
      </c>
      <c r="C3747" s="17">
        <v>0</v>
      </c>
      <c r="D3747">
        <f>B3747-C3747</f>
        <v>195888</v>
      </c>
    </row>
    <row r="3748" spans="1:4" x14ac:dyDescent="0.25">
      <c r="A3748" s="17" t="s">
        <v>12103</v>
      </c>
      <c r="B3748" s="17">
        <v>194568</v>
      </c>
      <c r="C3748" s="17">
        <v>0</v>
      </c>
      <c r="D3748">
        <f>B3748-C3748</f>
        <v>194568</v>
      </c>
    </row>
    <row r="3749" spans="1:4" x14ac:dyDescent="0.25">
      <c r="A3749" s="17" t="s">
        <v>14020</v>
      </c>
      <c r="B3749" s="17">
        <v>192467</v>
      </c>
      <c r="C3749" s="17">
        <v>0</v>
      </c>
      <c r="D3749">
        <f>B3749-C3749</f>
        <v>192467</v>
      </c>
    </row>
    <row r="3750" spans="1:4" x14ac:dyDescent="0.25">
      <c r="A3750" s="17" t="s">
        <v>13483</v>
      </c>
      <c r="B3750" s="17">
        <v>191309</v>
      </c>
      <c r="C3750" s="17">
        <v>0</v>
      </c>
      <c r="D3750">
        <f>B3750-C3750</f>
        <v>191309</v>
      </c>
    </row>
    <row r="3751" spans="1:4" x14ac:dyDescent="0.25">
      <c r="A3751" s="17" t="s">
        <v>8328</v>
      </c>
      <c r="B3751" s="17">
        <v>190666</v>
      </c>
      <c r="C3751" s="17">
        <v>0</v>
      </c>
      <c r="D3751">
        <f>B3751-C3751</f>
        <v>190666</v>
      </c>
    </row>
    <row r="3752" spans="1:4" x14ac:dyDescent="0.25">
      <c r="A3752" s="17" t="s">
        <v>8328</v>
      </c>
      <c r="B3752" s="17">
        <v>190666</v>
      </c>
      <c r="C3752" s="17">
        <v>0</v>
      </c>
      <c r="D3752">
        <f>B3752-C3752</f>
        <v>190666</v>
      </c>
    </row>
    <row r="3753" spans="1:4" x14ac:dyDescent="0.25">
      <c r="A3753" s="17" t="s">
        <v>1493</v>
      </c>
      <c r="B3753" s="17">
        <v>190562</v>
      </c>
      <c r="C3753" s="17">
        <v>0</v>
      </c>
      <c r="D3753">
        <f>B3753-C3753</f>
        <v>190562</v>
      </c>
    </row>
    <row r="3754" spans="1:4" x14ac:dyDescent="0.25">
      <c r="A3754" s="17" t="s">
        <v>10573</v>
      </c>
      <c r="B3754" s="17">
        <v>188870</v>
      </c>
      <c r="C3754" s="17">
        <v>0</v>
      </c>
      <c r="D3754">
        <f>B3754-C3754</f>
        <v>188870</v>
      </c>
    </row>
    <row r="3755" spans="1:4" x14ac:dyDescent="0.25">
      <c r="A3755" s="17" t="s">
        <v>11753</v>
      </c>
      <c r="B3755" s="17">
        <v>186354</v>
      </c>
      <c r="C3755" s="17">
        <v>0</v>
      </c>
      <c r="D3755">
        <f>B3755-C3755</f>
        <v>186354</v>
      </c>
    </row>
    <row r="3756" spans="1:4" x14ac:dyDescent="0.25">
      <c r="A3756" s="17" t="s">
        <v>10728</v>
      </c>
      <c r="B3756" s="17">
        <v>185577</v>
      </c>
      <c r="C3756" s="17">
        <v>0</v>
      </c>
      <c r="D3756">
        <f>B3756-C3756</f>
        <v>185577</v>
      </c>
    </row>
    <row r="3757" spans="1:4" x14ac:dyDescent="0.25">
      <c r="A3757" s="17" t="s">
        <v>5943</v>
      </c>
      <c r="B3757" s="17">
        <v>183662</v>
      </c>
      <c r="C3757" s="17">
        <v>0</v>
      </c>
      <c r="D3757">
        <f>B3757-C3757</f>
        <v>183662</v>
      </c>
    </row>
    <row r="3758" spans="1:4" x14ac:dyDescent="0.25">
      <c r="A3758" s="17" t="s">
        <v>12127</v>
      </c>
      <c r="B3758" s="17">
        <v>183490</v>
      </c>
      <c r="C3758" s="17">
        <v>0</v>
      </c>
      <c r="D3758">
        <f>B3758-C3758</f>
        <v>183490</v>
      </c>
    </row>
    <row r="3759" spans="1:4" x14ac:dyDescent="0.25">
      <c r="A3759" s="17" t="s">
        <v>4687</v>
      </c>
      <c r="B3759" s="17">
        <v>183125</v>
      </c>
      <c r="C3759" s="17">
        <v>0</v>
      </c>
      <c r="D3759">
        <f>B3759-C3759</f>
        <v>183125</v>
      </c>
    </row>
    <row r="3760" spans="1:4" x14ac:dyDescent="0.25">
      <c r="A3760" s="17" t="s">
        <v>7885</v>
      </c>
      <c r="B3760" s="17">
        <v>183088</v>
      </c>
      <c r="C3760" s="17">
        <v>0</v>
      </c>
      <c r="D3760">
        <f>B3760-C3760</f>
        <v>183088</v>
      </c>
    </row>
    <row r="3761" spans="1:4" x14ac:dyDescent="0.25">
      <c r="A3761" s="17" t="s">
        <v>9912</v>
      </c>
      <c r="B3761" s="17">
        <v>181798</v>
      </c>
      <c r="C3761" s="17">
        <v>0</v>
      </c>
      <c r="D3761">
        <f>B3761-C3761</f>
        <v>181798</v>
      </c>
    </row>
    <row r="3762" spans="1:4" x14ac:dyDescent="0.25">
      <c r="A3762" s="17" t="s">
        <v>10544</v>
      </c>
      <c r="B3762" s="17">
        <v>181655</v>
      </c>
      <c r="C3762" s="17">
        <v>0</v>
      </c>
      <c r="D3762">
        <f>B3762-C3762</f>
        <v>181655</v>
      </c>
    </row>
    <row r="3763" spans="1:4" x14ac:dyDescent="0.25">
      <c r="A3763" s="17" t="s">
        <v>14038</v>
      </c>
      <c r="B3763" s="17">
        <v>180483</v>
      </c>
      <c r="C3763" s="17">
        <v>0</v>
      </c>
      <c r="D3763">
        <f>B3763-C3763</f>
        <v>180483</v>
      </c>
    </row>
    <row r="3764" spans="1:4" x14ac:dyDescent="0.25">
      <c r="A3764" s="17" t="s">
        <v>11501</v>
      </c>
      <c r="B3764" s="17">
        <v>178739</v>
      </c>
      <c r="C3764" s="17">
        <v>0</v>
      </c>
      <c r="D3764">
        <f>B3764-C3764</f>
        <v>178739</v>
      </c>
    </row>
    <row r="3765" spans="1:4" x14ac:dyDescent="0.25">
      <c r="A3765" s="17" t="s">
        <v>13492</v>
      </c>
      <c r="B3765" s="17">
        <v>177840</v>
      </c>
      <c r="C3765" s="17">
        <v>0</v>
      </c>
      <c r="D3765">
        <f>B3765-C3765</f>
        <v>177840</v>
      </c>
    </row>
    <row r="3766" spans="1:4" x14ac:dyDescent="0.25">
      <c r="A3766" s="17" t="s">
        <v>8326</v>
      </c>
      <c r="B3766" s="17">
        <v>175370</v>
      </c>
      <c r="C3766" s="17">
        <v>0</v>
      </c>
      <c r="D3766">
        <f>B3766-C3766</f>
        <v>175370</v>
      </c>
    </row>
    <row r="3767" spans="1:4" x14ac:dyDescent="0.25">
      <c r="A3767" s="17" t="s">
        <v>13632</v>
      </c>
      <c r="B3767" s="17">
        <v>174682</v>
      </c>
      <c r="C3767" s="17">
        <v>0</v>
      </c>
      <c r="D3767">
        <f>B3767-C3767</f>
        <v>174682</v>
      </c>
    </row>
    <row r="3768" spans="1:4" x14ac:dyDescent="0.25">
      <c r="A3768" s="17" t="s">
        <v>11456</v>
      </c>
      <c r="B3768" s="17">
        <v>173783</v>
      </c>
      <c r="C3768" s="17">
        <v>0</v>
      </c>
      <c r="D3768">
        <f>B3768-C3768</f>
        <v>173783</v>
      </c>
    </row>
    <row r="3769" spans="1:4" x14ac:dyDescent="0.25">
      <c r="A3769" s="17" t="s">
        <v>12116</v>
      </c>
      <c r="B3769" s="17">
        <v>173066</v>
      </c>
      <c r="C3769" s="17">
        <v>0</v>
      </c>
      <c r="D3769">
        <f>B3769-C3769</f>
        <v>173066</v>
      </c>
    </row>
    <row r="3770" spans="1:4" x14ac:dyDescent="0.25">
      <c r="A3770" s="17" t="s">
        <v>12976</v>
      </c>
      <c r="B3770" s="17">
        <v>171988</v>
      </c>
      <c r="C3770" s="17">
        <v>0</v>
      </c>
      <c r="D3770">
        <f>B3770-C3770</f>
        <v>171988</v>
      </c>
    </row>
    <row r="3771" spans="1:4" x14ac:dyDescent="0.25">
      <c r="A3771" s="17" t="s">
        <v>9120</v>
      </c>
      <c r="B3771" s="17">
        <v>171320</v>
      </c>
      <c r="C3771" s="17">
        <v>0</v>
      </c>
      <c r="D3771">
        <f>B3771-C3771</f>
        <v>171320</v>
      </c>
    </row>
    <row r="3772" spans="1:4" x14ac:dyDescent="0.25">
      <c r="A3772" s="17" t="s">
        <v>12940</v>
      </c>
      <c r="B3772" s="17">
        <v>169719</v>
      </c>
      <c r="C3772" s="17">
        <v>0</v>
      </c>
      <c r="D3772">
        <f>B3772-C3772</f>
        <v>169719</v>
      </c>
    </row>
    <row r="3773" spans="1:4" x14ac:dyDescent="0.25">
      <c r="A3773" s="17" t="s">
        <v>8863</v>
      </c>
      <c r="B3773" s="17">
        <v>169379</v>
      </c>
      <c r="C3773" s="17">
        <v>0</v>
      </c>
      <c r="D3773">
        <f>B3773-C3773</f>
        <v>169379</v>
      </c>
    </row>
    <row r="3774" spans="1:4" x14ac:dyDescent="0.25">
      <c r="A3774" s="17" t="s">
        <v>7918</v>
      </c>
      <c r="B3774" s="17">
        <v>163591</v>
      </c>
      <c r="C3774" s="17">
        <v>0</v>
      </c>
      <c r="D3774">
        <f>B3774-C3774</f>
        <v>163591</v>
      </c>
    </row>
    <row r="3775" spans="1:4" x14ac:dyDescent="0.25">
      <c r="A3775" s="17" t="s">
        <v>12112</v>
      </c>
      <c r="B3775" s="17">
        <v>163245</v>
      </c>
      <c r="C3775" s="17">
        <v>0</v>
      </c>
      <c r="D3775">
        <f>B3775-C3775</f>
        <v>163245</v>
      </c>
    </row>
    <row r="3776" spans="1:4" x14ac:dyDescent="0.25">
      <c r="A3776" s="17" t="s">
        <v>13743</v>
      </c>
      <c r="B3776" s="17">
        <v>155984</v>
      </c>
      <c r="C3776" s="17">
        <v>0</v>
      </c>
      <c r="D3776">
        <f>B3776-C3776</f>
        <v>155984</v>
      </c>
    </row>
    <row r="3777" spans="1:4" x14ac:dyDescent="0.25">
      <c r="A3777" s="17" t="s">
        <v>12028</v>
      </c>
      <c r="B3777" s="17">
        <v>155972</v>
      </c>
      <c r="C3777" s="17">
        <v>0</v>
      </c>
      <c r="D3777">
        <f>B3777-C3777</f>
        <v>155972</v>
      </c>
    </row>
    <row r="3778" spans="1:4" x14ac:dyDescent="0.25">
      <c r="A3778" s="17" t="s">
        <v>13099</v>
      </c>
      <c r="B3778" s="17">
        <v>154077</v>
      </c>
      <c r="C3778" s="17">
        <v>0</v>
      </c>
      <c r="D3778">
        <f>B3778-C3778</f>
        <v>154077</v>
      </c>
    </row>
    <row r="3779" spans="1:4" x14ac:dyDescent="0.25">
      <c r="A3779" s="17" t="s">
        <v>8854</v>
      </c>
      <c r="B3779" s="17">
        <v>152857</v>
      </c>
      <c r="C3779" s="17">
        <v>0</v>
      </c>
      <c r="D3779">
        <f>B3779-C3779</f>
        <v>152857</v>
      </c>
    </row>
    <row r="3780" spans="1:4" x14ac:dyDescent="0.25">
      <c r="A3780" s="17" t="s">
        <v>13104</v>
      </c>
      <c r="B3780" s="17">
        <v>151389</v>
      </c>
      <c r="C3780" s="17">
        <v>0</v>
      </c>
      <c r="D3780">
        <f>B3780-C3780</f>
        <v>151389</v>
      </c>
    </row>
    <row r="3781" spans="1:4" x14ac:dyDescent="0.25">
      <c r="A3781" s="17" t="s">
        <v>10748</v>
      </c>
      <c r="B3781" s="17">
        <v>146402</v>
      </c>
      <c r="C3781" s="17">
        <v>0</v>
      </c>
      <c r="D3781">
        <f>B3781-C3781</f>
        <v>146402</v>
      </c>
    </row>
    <row r="3782" spans="1:4" x14ac:dyDescent="0.25">
      <c r="A3782" s="17" t="s">
        <v>9342</v>
      </c>
      <c r="B3782" s="17">
        <v>146083</v>
      </c>
      <c r="C3782" s="17">
        <v>0</v>
      </c>
      <c r="D3782">
        <f>B3782-C3782</f>
        <v>146083</v>
      </c>
    </row>
    <row r="3783" spans="1:4" x14ac:dyDescent="0.25">
      <c r="A3783" s="17" t="s">
        <v>6734</v>
      </c>
      <c r="B3783" s="17">
        <v>146072</v>
      </c>
      <c r="C3783" s="17">
        <v>0</v>
      </c>
      <c r="D3783">
        <f>B3783-C3783</f>
        <v>146072</v>
      </c>
    </row>
    <row r="3784" spans="1:4" x14ac:dyDescent="0.25">
      <c r="A3784" s="17" t="s">
        <v>11974</v>
      </c>
      <c r="B3784" s="17">
        <v>145540</v>
      </c>
      <c r="C3784" s="17">
        <v>0</v>
      </c>
      <c r="D3784">
        <f>B3784-C3784</f>
        <v>145540</v>
      </c>
    </row>
    <row r="3785" spans="1:4" x14ac:dyDescent="0.25">
      <c r="A3785" s="17" t="s">
        <v>9093</v>
      </c>
      <c r="B3785" s="17">
        <v>145109</v>
      </c>
      <c r="C3785" s="17">
        <v>0</v>
      </c>
      <c r="D3785">
        <f>B3785-C3785</f>
        <v>145109</v>
      </c>
    </row>
    <row r="3786" spans="1:4" x14ac:dyDescent="0.25">
      <c r="A3786" s="17" t="s">
        <v>12842</v>
      </c>
      <c r="B3786" s="17">
        <v>144583</v>
      </c>
      <c r="C3786" s="17">
        <v>0</v>
      </c>
      <c r="D3786">
        <f>B3786-C3786</f>
        <v>144583</v>
      </c>
    </row>
    <row r="3787" spans="1:4" x14ac:dyDescent="0.25">
      <c r="A3787" s="17" t="s">
        <v>12582</v>
      </c>
      <c r="B3787" s="17">
        <v>144431</v>
      </c>
      <c r="C3787" s="17">
        <v>0</v>
      </c>
      <c r="D3787">
        <f>B3787-C3787</f>
        <v>144431</v>
      </c>
    </row>
    <row r="3788" spans="1:4" x14ac:dyDescent="0.25">
      <c r="A3788" s="17" t="s">
        <v>10813</v>
      </c>
      <c r="B3788" s="17">
        <v>143653</v>
      </c>
      <c r="C3788" s="17">
        <v>0</v>
      </c>
      <c r="D3788">
        <f>B3788-C3788</f>
        <v>143653</v>
      </c>
    </row>
    <row r="3789" spans="1:4" x14ac:dyDescent="0.25">
      <c r="A3789" s="17" t="s">
        <v>11215</v>
      </c>
      <c r="B3789" s="17">
        <v>143000</v>
      </c>
      <c r="C3789" s="17">
        <v>0</v>
      </c>
      <c r="D3789">
        <f>B3789-C3789</f>
        <v>143000</v>
      </c>
    </row>
    <row r="3790" spans="1:4" x14ac:dyDescent="0.25">
      <c r="A3790" s="17" t="s">
        <v>8314</v>
      </c>
      <c r="B3790" s="17">
        <v>141853</v>
      </c>
      <c r="C3790" s="17">
        <v>0</v>
      </c>
      <c r="D3790">
        <f>B3790-C3790</f>
        <v>141853</v>
      </c>
    </row>
    <row r="3791" spans="1:4" x14ac:dyDescent="0.25">
      <c r="A3791" s="17" t="s">
        <v>8876</v>
      </c>
      <c r="B3791" s="17">
        <v>140987</v>
      </c>
      <c r="C3791" s="17">
        <v>0</v>
      </c>
      <c r="D3791">
        <f>B3791-C3791</f>
        <v>140987</v>
      </c>
    </row>
    <row r="3792" spans="1:4" x14ac:dyDescent="0.25">
      <c r="A3792" s="17" t="s">
        <v>9188</v>
      </c>
      <c r="B3792" s="17">
        <v>140244</v>
      </c>
      <c r="C3792" s="17">
        <v>0</v>
      </c>
      <c r="D3792">
        <f>B3792-C3792</f>
        <v>140244</v>
      </c>
    </row>
    <row r="3793" spans="1:4" x14ac:dyDescent="0.25">
      <c r="A3793" s="17" t="s">
        <v>13649</v>
      </c>
      <c r="B3793" s="17">
        <v>140016</v>
      </c>
      <c r="C3793" s="17">
        <v>0</v>
      </c>
      <c r="D3793">
        <f>B3793-C3793</f>
        <v>140016</v>
      </c>
    </row>
    <row r="3794" spans="1:4" x14ac:dyDescent="0.25">
      <c r="A3794" s="17" t="s">
        <v>11765</v>
      </c>
      <c r="B3794" s="17">
        <v>137945</v>
      </c>
      <c r="C3794" s="17">
        <v>0</v>
      </c>
      <c r="D3794">
        <f>B3794-C3794</f>
        <v>137945</v>
      </c>
    </row>
    <row r="3795" spans="1:4" x14ac:dyDescent="0.25">
      <c r="A3795" s="17" t="s">
        <v>8849</v>
      </c>
      <c r="B3795" s="17">
        <v>136432</v>
      </c>
      <c r="C3795" s="17">
        <v>0</v>
      </c>
      <c r="D3795">
        <f>B3795-C3795</f>
        <v>136432</v>
      </c>
    </row>
    <row r="3796" spans="1:4" x14ac:dyDescent="0.25">
      <c r="A3796" s="17" t="s">
        <v>14041</v>
      </c>
      <c r="B3796" s="17">
        <v>136007</v>
      </c>
      <c r="C3796" s="17">
        <v>0</v>
      </c>
      <c r="D3796">
        <f>B3796-C3796</f>
        <v>136007</v>
      </c>
    </row>
    <row r="3797" spans="1:4" x14ac:dyDescent="0.25">
      <c r="A3797" s="17" t="s">
        <v>5946</v>
      </c>
      <c r="B3797" s="17">
        <v>134904</v>
      </c>
      <c r="C3797" s="17">
        <v>0</v>
      </c>
      <c r="D3797">
        <f>B3797-C3797</f>
        <v>134904</v>
      </c>
    </row>
    <row r="3798" spans="1:4" x14ac:dyDescent="0.25">
      <c r="A3798" s="17" t="s">
        <v>13113</v>
      </c>
      <c r="B3798" s="17">
        <v>133778</v>
      </c>
      <c r="C3798" s="17">
        <v>0</v>
      </c>
      <c r="D3798">
        <f>B3798-C3798</f>
        <v>133778</v>
      </c>
    </row>
    <row r="3799" spans="1:4" x14ac:dyDescent="0.25">
      <c r="A3799" s="17" t="s">
        <v>8852</v>
      </c>
      <c r="B3799" s="17">
        <v>131617</v>
      </c>
      <c r="C3799" s="17">
        <v>0</v>
      </c>
      <c r="D3799">
        <f>B3799-C3799</f>
        <v>131617</v>
      </c>
    </row>
    <row r="3800" spans="1:4" x14ac:dyDescent="0.25">
      <c r="A3800" s="17" t="s">
        <v>10616</v>
      </c>
      <c r="B3800" s="17">
        <v>131175</v>
      </c>
      <c r="C3800" s="17">
        <v>0</v>
      </c>
      <c r="D3800">
        <f>B3800-C3800</f>
        <v>131175</v>
      </c>
    </row>
    <row r="3801" spans="1:4" x14ac:dyDescent="0.25">
      <c r="A3801" s="17" t="s">
        <v>5966</v>
      </c>
      <c r="B3801" s="17">
        <v>129115</v>
      </c>
      <c r="C3801" s="17">
        <v>0</v>
      </c>
      <c r="D3801">
        <f>B3801-C3801</f>
        <v>129115</v>
      </c>
    </row>
    <row r="3802" spans="1:4" x14ac:dyDescent="0.25">
      <c r="A3802" s="17" t="s">
        <v>4180</v>
      </c>
      <c r="B3802" s="17">
        <v>128978</v>
      </c>
      <c r="C3802" s="17">
        <v>0</v>
      </c>
      <c r="D3802">
        <f>B3802-C3802</f>
        <v>128978</v>
      </c>
    </row>
    <row r="3803" spans="1:4" x14ac:dyDescent="0.25">
      <c r="A3803" s="17" t="s">
        <v>11222</v>
      </c>
      <c r="B3803" s="17">
        <v>128937</v>
      </c>
      <c r="C3803" s="17">
        <v>0</v>
      </c>
      <c r="D3803">
        <f>B3803-C3803</f>
        <v>128937</v>
      </c>
    </row>
    <row r="3804" spans="1:4" x14ac:dyDescent="0.25">
      <c r="A3804" s="17" t="s">
        <v>8935</v>
      </c>
      <c r="B3804" s="17">
        <v>128486</v>
      </c>
      <c r="C3804" s="17">
        <v>0</v>
      </c>
      <c r="D3804">
        <f>B3804-C3804</f>
        <v>128486</v>
      </c>
    </row>
    <row r="3805" spans="1:4" x14ac:dyDescent="0.25">
      <c r="A3805" s="17" t="s">
        <v>5204</v>
      </c>
      <c r="B3805" s="17">
        <v>127437</v>
      </c>
      <c r="C3805" s="17">
        <v>0</v>
      </c>
      <c r="D3805">
        <f>B3805-C3805</f>
        <v>127437</v>
      </c>
    </row>
    <row r="3806" spans="1:4" x14ac:dyDescent="0.25">
      <c r="A3806" s="17" t="s">
        <v>9347</v>
      </c>
      <c r="B3806" s="17">
        <v>127144</v>
      </c>
      <c r="C3806" s="17">
        <v>0</v>
      </c>
      <c r="D3806">
        <f>B3806-C3806</f>
        <v>127144</v>
      </c>
    </row>
    <row r="3807" spans="1:4" x14ac:dyDescent="0.25">
      <c r="A3807" s="17" t="s">
        <v>13293</v>
      </c>
      <c r="B3807" s="17">
        <v>126387</v>
      </c>
      <c r="C3807" s="17">
        <v>0</v>
      </c>
      <c r="D3807">
        <f>B3807-C3807</f>
        <v>126387</v>
      </c>
    </row>
    <row r="3808" spans="1:4" x14ac:dyDescent="0.25">
      <c r="A3808" s="17" t="s">
        <v>8857</v>
      </c>
      <c r="B3808" s="17">
        <v>126247</v>
      </c>
      <c r="C3808" s="17">
        <v>0</v>
      </c>
      <c r="D3808">
        <f>B3808-C3808</f>
        <v>126247</v>
      </c>
    </row>
    <row r="3809" spans="1:4" x14ac:dyDescent="0.25">
      <c r="A3809" s="17" t="s">
        <v>8530</v>
      </c>
      <c r="B3809" s="17">
        <v>125169</v>
      </c>
      <c r="C3809" s="17">
        <v>0</v>
      </c>
      <c r="D3809">
        <f>B3809-C3809</f>
        <v>125169</v>
      </c>
    </row>
    <row r="3810" spans="1:4" x14ac:dyDescent="0.25">
      <c r="A3810" s="17" t="s">
        <v>10339</v>
      </c>
      <c r="B3810" s="17">
        <v>124720</v>
      </c>
      <c r="C3810" s="17">
        <v>0</v>
      </c>
      <c r="D3810">
        <f>B3810-C3810</f>
        <v>124720</v>
      </c>
    </row>
    <row r="3811" spans="1:4" x14ac:dyDescent="0.25">
      <c r="A3811" s="17" t="s">
        <v>11742</v>
      </c>
      <c r="B3811" s="17">
        <v>124494</v>
      </c>
      <c r="C3811" s="17">
        <v>0</v>
      </c>
      <c r="D3811">
        <f>B3811-C3811</f>
        <v>124494</v>
      </c>
    </row>
    <row r="3812" spans="1:4" x14ac:dyDescent="0.25">
      <c r="A3812" s="17" t="s">
        <v>10927</v>
      </c>
      <c r="B3812" s="17">
        <v>123777</v>
      </c>
      <c r="C3812" s="17">
        <v>0</v>
      </c>
      <c r="D3812">
        <f>B3812-C3812</f>
        <v>123777</v>
      </c>
    </row>
    <row r="3813" spans="1:4" x14ac:dyDescent="0.25">
      <c r="A3813" s="17" t="s">
        <v>7711</v>
      </c>
      <c r="B3813" s="17">
        <v>122288</v>
      </c>
      <c r="C3813" s="17">
        <v>0</v>
      </c>
      <c r="D3813">
        <f>B3813-C3813</f>
        <v>122288</v>
      </c>
    </row>
    <row r="3814" spans="1:4" x14ac:dyDescent="0.25">
      <c r="A3814" s="17" t="s">
        <v>6740</v>
      </c>
      <c r="B3814" s="17">
        <v>121972</v>
      </c>
      <c r="C3814" s="17">
        <v>0</v>
      </c>
      <c r="D3814">
        <f>B3814-C3814</f>
        <v>121972</v>
      </c>
    </row>
    <row r="3815" spans="1:4" x14ac:dyDescent="0.25">
      <c r="A3815" s="17" t="s">
        <v>11747</v>
      </c>
      <c r="B3815" s="17">
        <v>120620</v>
      </c>
      <c r="C3815" s="17">
        <v>0</v>
      </c>
      <c r="D3815">
        <f>B3815-C3815</f>
        <v>120620</v>
      </c>
    </row>
    <row r="3816" spans="1:4" x14ac:dyDescent="0.25">
      <c r="A3816" s="17" t="s">
        <v>8334</v>
      </c>
      <c r="B3816" s="17">
        <v>119922</v>
      </c>
      <c r="C3816" s="17">
        <v>0</v>
      </c>
      <c r="D3816">
        <f>B3816-C3816</f>
        <v>119922</v>
      </c>
    </row>
    <row r="3817" spans="1:4" x14ac:dyDescent="0.25">
      <c r="A3817" s="17" t="s">
        <v>12115</v>
      </c>
      <c r="B3817" s="17">
        <v>119841</v>
      </c>
      <c r="C3817" s="17">
        <v>0</v>
      </c>
      <c r="D3817">
        <f>B3817-C3817</f>
        <v>119841</v>
      </c>
    </row>
    <row r="3818" spans="1:4" x14ac:dyDescent="0.25">
      <c r="A3818" s="17" t="s">
        <v>11459</v>
      </c>
      <c r="B3818" s="17">
        <v>118666</v>
      </c>
      <c r="C3818" s="17">
        <v>0</v>
      </c>
      <c r="D3818">
        <f>B3818-C3818</f>
        <v>118666</v>
      </c>
    </row>
    <row r="3819" spans="1:4" x14ac:dyDescent="0.25">
      <c r="A3819" s="17" t="s">
        <v>9917</v>
      </c>
      <c r="B3819" s="17">
        <v>117560</v>
      </c>
      <c r="C3819" s="17">
        <v>0</v>
      </c>
      <c r="D3819">
        <f>B3819-C3819</f>
        <v>117560</v>
      </c>
    </row>
    <row r="3820" spans="1:4" x14ac:dyDescent="0.25">
      <c r="A3820" s="17" t="s">
        <v>9348</v>
      </c>
      <c r="B3820" s="17">
        <v>117190</v>
      </c>
      <c r="C3820" s="17">
        <v>0</v>
      </c>
      <c r="D3820">
        <f>B3820-C3820</f>
        <v>117190</v>
      </c>
    </row>
    <row r="3821" spans="1:4" x14ac:dyDescent="0.25">
      <c r="A3821" s="17" t="s">
        <v>9914</v>
      </c>
      <c r="B3821" s="17">
        <v>115862</v>
      </c>
      <c r="C3821" s="17">
        <v>0</v>
      </c>
      <c r="D3821">
        <f>B3821-C3821</f>
        <v>115862</v>
      </c>
    </row>
    <row r="3822" spans="1:4" x14ac:dyDescent="0.25">
      <c r="A3822" s="17" t="s">
        <v>11468</v>
      </c>
      <c r="B3822" s="17">
        <v>115504</v>
      </c>
      <c r="C3822" s="17">
        <v>0</v>
      </c>
      <c r="D3822">
        <f>B3822-C3822</f>
        <v>115504</v>
      </c>
    </row>
    <row r="3823" spans="1:4" x14ac:dyDescent="0.25">
      <c r="A3823" s="17" t="s">
        <v>8976</v>
      </c>
      <c r="B3823" s="17">
        <v>113155</v>
      </c>
      <c r="C3823" s="17">
        <v>0</v>
      </c>
      <c r="D3823">
        <f>B3823-C3823</f>
        <v>113155</v>
      </c>
    </row>
    <row r="3824" spans="1:4" x14ac:dyDescent="0.25">
      <c r="A3824" s="17" t="s">
        <v>9081</v>
      </c>
      <c r="B3824" s="17">
        <v>112935</v>
      </c>
      <c r="C3824" s="17">
        <v>0</v>
      </c>
      <c r="D3824">
        <f>B3824-C3824</f>
        <v>112935</v>
      </c>
    </row>
    <row r="3825" spans="1:4" x14ac:dyDescent="0.25">
      <c r="A3825" s="17" t="s">
        <v>12589</v>
      </c>
      <c r="B3825" s="17">
        <v>112521</v>
      </c>
      <c r="C3825" s="17">
        <v>0</v>
      </c>
      <c r="D3825">
        <f>B3825-C3825</f>
        <v>112521</v>
      </c>
    </row>
    <row r="3826" spans="1:4" x14ac:dyDescent="0.25">
      <c r="A3826" s="17" t="s">
        <v>13582</v>
      </c>
      <c r="B3826" s="17">
        <v>111300</v>
      </c>
      <c r="C3826" s="17">
        <v>0</v>
      </c>
      <c r="D3826">
        <f>B3826-C3826</f>
        <v>111300</v>
      </c>
    </row>
    <row r="3827" spans="1:4" x14ac:dyDescent="0.25">
      <c r="A3827" s="17" t="s">
        <v>13738</v>
      </c>
      <c r="B3827" s="17">
        <v>110720</v>
      </c>
      <c r="C3827" s="17">
        <v>0</v>
      </c>
      <c r="D3827">
        <f>B3827-C3827</f>
        <v>110720</v>
      </c>
    </row>
    <row r="3828" spans="1:4" x14ac:dyDescent="0.25">
      <c r="A3828" s="17" t="s">
        <v>13824</v>
      </c>
      <c r="B3828" s="17">
        <v>110536</v>
      </c>
      <c r="C3828" s="17">
        <v>0</v>
      </c>
      <c r="D3828">
        <f>B3828-C3828</f>
        <v>110536</v>
      </c>
    </row>
    <row r="3829" spans="1:4" x14ac:dyDescent="0.25">
      <c r="A3829" s="17" t="s">
        <v>13367</v>
      </c>
      <c r="B3829" s="17">
        <v>110197</v>
      </c>
      <c r="C3829" s="17">
        <v>0</v>
      </c>
      <c r="D3829">
        <f>B3829-C3829</f>
        <v>110197</v>
      </c>
    </row>
    <row r="3830" spans="1:4" x14ac:dyDescent="0.25">
      <c r="A3830" s="17" t="s">
        <v>9698</v>
      </c>
      <c r="B3830" s="17">
        <v>110029</v>
      </c>
      <c r="C3830" s="17">
        <v>0</v>
      </c>
      <c r="D3830">
        <f>B3830-C3830</f>
        <v>110029</v>
      </c>
    </row>
    <row r="3831" spans="1:4" x14ac:dyDescent="0.25">
      <c r="A3831" s="17" t="s">
        <v>11722</v>
      </c>
      <c r="B3831" s="17">
        <v>110000</v>
      </c>
      <c r="C3831" s="17">
        <v>0</v>
      </c>
      <c r="D3831">
        <f>B3831-C3831</f>
        <v>110000</v>
      </c>
    </row>
    <row r="3832" spans="1:4" x14ac:dyDescent="0.25">
      <c r="A3832" s="17" t="s">
        <v>9351</v>
      </c>
      <c r="B3832" s="17">
        <v>108662</v>
      </c>
      <c r="C3832" s="17">
        <v>0</v>
      </c>
      <c r="D3832">
        <f>B3832-C3832</f>
        <v>108662</v>
      </c>
    </row>
    <row r="3833" spans="1:4" x14ac:dyDescent="0.25">
      <c r="A3833" s="17" t="s">
        <v>10547</v>
      </c>
      <c r="B3833" s="17">
        <v>108229</v>
      </c>
      <c r="C3833" s="17">
        <v>0</v>
      </c>
      <c r="D3833">
        <f>B3833-C3833</f>
        <v>108229</v>
      </c>
    </row>
    <row r="3834" spans="1:4" x14ac:dyDescent="0.25">
      <c r="A3834" s="17" t="s">
        <v>7207</v>
      </c>
      <c r="B3834" s="17">
        <v>106869</v>
      </c>
      <c r="C3834" s="17">
        <v>0</v>
      </c>
      <c r="D3834">
        <f>B3834-C3834</f>
        <v>106869</v>
      </c>
    </row>
    <row r="3835" spans="1:4" x14ac:dyDescent="0.25">
      <c r="A3835" s="17" t="s">
        <v>12121</v>
      </c>
      <c r="B3835" s="17">
        <v>105943</v>
      </c>
      <c r="C3835" s="17">
        <v>0</v>
      </c>
      <c r="D3835">
        <f>B3835-C3835</f>
        <v>105943</v>
      </c>
    </row>
    <row r="3836" spans="1:4" x14ac:dyDescent="0.25">
      <c r="A3836" s="17" t="s">
        <v>13571</v>
      </c>
      <c r="B3836" s="17">
        <v>104792</v>
      </c>
      <c r="C3836" s="17">
        <v>0</v>
      </c>
      <c r="D3836">
        <f>B3836-C3836</f>
        <v>104792</v>
      </c>
    </row>
    <row r="3837" spans="1:4" x14ac:dyDescent="0.25">
      <c r="A3837" s="17" t="s">
        <v>10975</v>
      </c>
      <c r="B3837" s="17">
        <v>104257</v>
      </c>
      <c r="C3837" s="17">
        <v>0</v>
      </c>
      <c r="D3837">
        <f>B3837-C3837</f>
        <v>104257</v>
      </c>
    </row>
    <row r="3838" spans="1:4" x14ac:dyDescent="0.25">
      <c r="A3838" s="17" t="s">
        <v>12563</v>
      </c>
      <c r="B3838" s="17">
        <v>104077</v>
      </c>
      <c r="C3838" s="17">
        <v>0</v>
      </c>
      <c r="D3838">
        <f>B3838-C3838</f>
        <v>104077</v>
      </c>
    </row>
    <row r="3839" spans="1:4" x14ac:dyDescent="0.25">
      <c r="A3839" s="17" t="s">
        <v>7705</v>
      </c>
      <c r="B3839" s="17">
        <v>102055</v>
      </c>
      <c r="C3839" s="17">
        <v>0</v>
      </c>
      <c r="D3839">
        <f>B3839-C3839</f>
        <v>102055</v>
      </c>
    </row>
    <row r="3840" spans="1:4" x14ac:dyDescent="0.25">
      <c r="A3840" s="17" t="s">
        <v>10922</v>
      </c>
      <c r="B3840" s="17">
        <v>101228</v>
      </c>
      <c r="C3840" s="17">
        <v>0</v>
      </c>
      <c r="D3840">
        <f>B3840-C3840</f>
        <v>101228</v>
      </c>
    </row>
    <row r="3841" spans="1:4" x14ac:dyDescent="0.25">
      <c r="A3841" s="17" t="s">
        <v>10598</v>
      </c>
      <c r="B3841" s="17">
        <v>101055</v>
      </c>
      <c r="C3841" s="17">
        <v>0</v>
      </c>
      <c r="D3841">
        <f>B3841-C3841</f>
        <v>101055</v>
      </c>
    </row>
    <row r="3842" spans="1:4" x14ac:dyDescent="0.25">
      <c r="A3842" s="17" t="s">
        <v>11290</v>
      </c>
      <c r="B3842" s="17">
        <v>100675</v>
      </c>
      <c r="C3842" s="17">
        <v>0</v>
      </c>
      <c r="D3842">
        <f>B3842-C3842</f>
        <v>100675</v>
      </c>
    </row>
    <row r="3843" spans="1:4" x14ac:dyDescent="0.25">
      <c r="A3843" s="17" t="s">
        <v>11750</v>
      </c>
      <c r="B3843" s="17">
        <v>100669</v>
      </c>
      <c r="C3843" s="17">
        <v>0</v>
      </c>
      <c r="D3843">
        <f>B3843-C3843</f>
        <v>100669</v>
      </c>
    </row>
    <row r="3844" spans="1:4" x14ac:dyDescent="0.25">
      <c r="A3844" s="17" t="s">
        <v>12609</v>
      </c>
      <c r="B3844" s="17">
        <v>100659</v>
      </c>
      <c r="C3844" s="17">
        <v>0</v>
      </c>
      <c r="D3844">
        <f>B3844-C3844</f>
        <v>100659</v>
      </c>
    </row>
    <row r="3845" spans="1:4" x14ac:dyDescent="0.25">
      <c r="A3845" s="17" t="s">
        <v>8873</v>
      </c>
      <c r="B3845" s="17">
        <v>100503</v>
      </c>
      <c r="C3845" s="17">
        <v>0</v>
      </c>
      <c r="D3845">
        <f>B3845-C3845</f>
        <v>100503</v>
      </c>
    </row>
    <row r="3846" spans="1:4" x14ac:dyDescent="0.25">
      <c r="A3846" s="17" t="s">
        <v>10732</v>
      </c>
      <c r="B3846" s="17">
        <v>100412</v>
      </c>
      <c r="C3846" s="17">
        <v>0</v>
      </c>
      <c r="D3846">
        <f>B3846-C3846</f>
        <v>100412</v>
      </c>
    </row>
    <row r="3847" spans="1:4" x14ac:dyDescent="0.25">
      <c r="A3847" s="17" t="s">
        <v>12243</v>
      </c>
      <c r="B3847" s="17">
        <v>100358</v>
      </c>
      <c r="C3847" s="17">
        <v>0</v>
      </c>
      <c r="D3847">
        <f>B3847-C3847</f>
        <v>100358</v>
      </c>
    </row>
    <row r="3848" spans="1:4" x14ac:dyDescent="0.25">
      <c r="A3848" s="17" t="s">
        <v>12599</v>
      </c>
      <c r="B3848" s="17">
        <v>100240</v>
      </c>
      <c r="C3848" s="17">
        <v>0</v>
      </c>
      <c r="D3848">
        <f>B3848-C3848</f>
        <v>100240</v>
      </c>
    </row>
    <row r="3849" spans="1:4" x14ac:dyDescent="0.25">
      <c r="A3849" s="17" t="s">
        <v>11465</v>
      </c>
      <c r="B3849" s="17">
        <v>99851</v>
      </c>
      <c r="C3849" s="17">
        <v>0</v>
      </c>
      <c r="D3849">
        <f>B3849-C3849</f>
        <v>99851</v>
      </c>
    </row>
    <row r="3850" spans="1:4" x14ac:dyDescent="0.25">
      <c r="A3850" s="17" t="s">
        <v>4790</v>
      </c>
      <c r="B3850" s="17">
        <v>99462</v>
      </c>
      <c r="C3850" s="17">
        <v>0</v>
      </c>
      <c r="D3850">
        <f>B3850-C3850</f>
        <v>99462</v>
      </c>
    </row>
    <row r="3851" spans="1:4" x14ac:dyDescent="0.25">
      <c r="A3851" s="17" t="s">
        <v>10346</v>
      </c>
      <c r="B3851" s="17">
        <v>99147</v>
      </c>
      <c r="C3851" s="17">
        <v>0</v>
      </c>
      <c r="D3851">
        <f>B3851-C3851</f>
        <v>99147</v>
      </c>
    </row>
    <row r="3852" spans="1:4" x14ac:dyDescent="0.25">
      <c r="A3852" s="17" t="s">
        <v>13123</v>
      </c>
      <c r="B3852" s="17">
        <v>98017</v>
      </c>
      <c r="C3852" s="17">
        <v>0</v>
      </c>
      <c r="D3852">
        <f>B3852-C3852</f>
        <v>98017</v>
      </c>
    </row>
    <row r="3853" spans="1:4" x14ac:dyDescent="0.25">
      <c r="A3853" s="17" t="s">
        <v>10923</v>
      </c>
      <c r="B3853" s="17">
        <v>96793</v>
      </c>
      <c r="C3853" s="17">
        <v>0</v>
      </c>
      <c r="D3853">
        <f>B3853-C3853</f>
        <v>96793</v>
      </c>
    </row>
    <row r="3854" spans="1:4" x14ac:dyDescent="0.25">
      <c r="A3854" s="17" t="s">
        <v>12601</v>
      </c>
      <c r="B3854" s="17">
        <v>96734</v>
      </c>
      <c r="C3854" s="17">
        <v>0</v>
      </c>
      <c r="D3854">
        <f>B3854-C3854</f>
        <v>96734</v>
      </c>
    </row>
    <row r="3855" spans="1:4" x14ac:dyDescent="0.25">
      <c r="A3855" s="17" t="s">
        <v>11897</v>
      </c>
      <c r="B3855" s="17">
        <v>95236</v>
      </c>
      <c r="C3855" s="17">
        <v>0</v>
      </c>
      <c r="D3855">
        <f>B3855-C3855</f>
        <v>95236</v>
      </c>
    </row>
    <row r="3856" spans="1:4" x14ac:dyDescent="0.25">
      <c r="A3856" s="17" t="s">
        <v>11208</v>
      </c>
      <c r="B3856" s="17">
        <v>95016</v>
      </c>
      <c r="C3856" s="17">
        <v>0</v>
      </c>
      <c r="D3856">
        <f>B3856-C3856</f>
        <v>95016</v>
      </c>
    </row>
    <row r="3857" spans="1:4" x14ac:dyDescent="0.25">
      <c r="A3857" s="17" t="s">
        <v>14055</v>
      </c>
      <c r="B3857" s="17">
        <v>94596</v>
      </c>
      <c r="C3857" s="17">
        <v>0</v>
      </c>
      <c r="D3857">
        <f>B3857-C3857</f>
        <v>94596</v>
      </c>
    </row>
    <row r="3858" spans="1:4" x14ac:dyDescent="0.25">
      <c r="A3858" s="17" t="s">
        <v>8875</v>
      </c>
      <c r="B3858" s="17">
        <v>92900</v>
      </c>
      <c r="C3858" s="17">
        <v>0</v>
      </c>
      <c r="D3858">
        <f>B3858-C3858</f>
        <v>92900</v>
      </c>
    </row>
    <row r="3859" spans="1:4" x14ac:dyDescent="0.25">
      <c r="A3859" s="17" t="s">
        <v>11991</v>
      </c>
      <c r="B3859" s="17">
        <v>92401</v>
      </c>
      <c r="C3859" s="17">
        <v>0</v>
      </c>
      <c r="D3859">
        <f>B3859-C3859</f>
        <v>92401</v>
      </c>
    </row>
    <row r="3860" spans="1:4" x14ac:dyDescent="0.25">
      <c r="A3860" s="17" t="s">
        <v>12118</v>
      </c>
      <c r="B3860" s="17">
        <v>92362</v>
      </c>
      <c r="C3860" s="17">
        <v>0</v>
      </c>
      <c r="D3860">
        <f>B3860-C3860</f>
        <v>92362</v>
      </c>
    </row>
    <row r="3861" spans="1:4" x14ac:dyDescent="0.25">
      <c r="A3861" s="17" t="s">
        <v>10537</v>
      </c>
      <c r="B3861" s="17">
        <v>92191</v>
      </c>
      <c r="C3861" s="17">
        <v>0</v>
      </c>
      <c r="D3861">
        <f>B3861-C3861</f>
        <v>92191</v>
      </c>
    </row>
    <row r="3862" spans="1:4" x14ac:dyDescent="0.25">
      <c r="A3862" s="17" t="s">
        <v>2024</v>
      </c>
      <c r="B3862" s="17">
        <v>90820</v>
      </c>
      <c r="C3862" s="17">
        <v>0</v>
      </c>
      <c r="D3862">
        <f>B3862-C3862</f>
        <v>90820</v>
      </c>
    </row>
    <row r="3863" spans="1:4" x14ac:dyDescent="0.25">
      <c r="A3863" s="17" t="s">
        <v>5935</v>
      </c>
      <c r="B3863" s="17">
        <v>85433</v>
      </c>
      <c r="C3863" s="17">
        <v>0</v>
      </c>
      <c r="D3863">
        <f>B3863-C3863</f>
        <v>85433</v>
      </c>
    </row>
    <row r="3864" spans="1:4" x14ac:dyDescent="0.25">
      <c r="A3864" s="17" t="s">
        <v>3773</v>
      </c>
      <c r="B3864" s="17">
        <v>84961</v>
      </c>
      <c r="C3864" s="17">
        <v>0</v>
      </c>
      <c r="D3864">
        <f>B3864-C3864</f>
        <v>84961</v>
      </c>
    </row>
    <row r="3865" spans="1:4" x14ac:dyDescent="0.25">
      <c r="A3865" s="17" t="s">
        <v>3773</v>
      </c>
      <c r="B3865" s="17">
        <v>84961</v>
      </c>
      <c r="C3865" s="17">
        <v>0</v>
      </c>
      <c r="D3865">
        <f>B3865-C3865</f>
        <v>84961</v>
      </c>
    </row>
    <row r="3866" spans="1:4" x14ac:dyDescent="0.25">
      <c r="A3866" s="17" t="s">
        <v>13350</v>
      </c>
      <c r="B3866" s="17">
        <v>84689</v>
      </c>
      <c r="C3866" s="17">
        <v>0</v>
      </c>
      <c r="D3866">
        <f>B3866-C3866</f>
        <v>84689</v>
      </c>
    </row>
    <row r="3867" spans="1:4" x14ac:dyDescent="0.25">
      <c r="A3867" s="17" t="s">
        <v>14105</v>
      </c>
      <c r="B3867" s="17">
        <v>85222</v>
      </c>
      <c r="C3867" s="17">
        <v>1100</v>
      </c>
      <c r="D3867">
        <f>B3867-C3867</f>
        <v>84122</v>
      </c>
    </row>
    <row r="3868" spans="1:4" x14ac:dyDescent="0.25">
      <c r="A3868" s="17" t="s">
        <v>8858</v>
      </c>
      <c r="B3868" s="17">
        <v>82739</v>
      </c>
      <c r="C3868" s="17">
        <v>0</v>
      </c>
      <c r="D3868">
        <f>B3868-C3868</f>
        <v>82739</v>
      </c>
    </row>
    <row r="3869" spans="1:4" x14ac:dyDescent="0.25">
      <c r="A3869" s="17" t="s">
        <v>7384</v>
      </c>
      <c r="B3869" s="17">
        <v>81525</v>
      </c>
      <c r="C3869" s="17">
        <v>0</v>
      </c>
      <c r="D3869">
        <f>B3869-C3869</f>
        <v>81525</v>
      </c>
    </row>
    <row r="3870" spans="1:4" x14ac:dyDescent="0.25">
      <c r="A3870" s="17" t="s">
        <v>295</v>
      </c>
      <c r="B3870" s="17">
        <v>140080850</v>
      </c>
      <c r="C3870" s="17">
        <v>140000000</v>
      </c>
      <c r="D3870">
        <f>B3870-C3870</f>
        <v>80850</v>
      </c>
    </row>
    <row r="3871" spans="1:4" x14ac:dyDescent="0.25">
      <c r="A3871" s="17" t="s">
        <v>12988</v>
      </c>
      <c r="B3871" s="17">
        <v>79043</v>
      </c>
      <c r="C3871" s="17">
        <v>0</v>
      </c>
      <c r="D3871">
        <f>B3871-C3871</f>
        <v>79043</v>
      </c>
    </row>
    <row r="3872" spans="1:4" x14ac:dyDescent="0.25">
      <c r="A3872" s="17" t="s">
        <v>13623</v>
      </c>
      <c r="B3872" s="17">
        <v>78030</v>
      </c>
      <c r="C3872" s="17">
        <v>0</v>
      </c>
      <c r="D3872">
        <f>B3872-C3872</f>
        <v>78030</v>
      </c>
    </row>
    <row r="3873" spans="1:4" x14ac:dyDescent="0.25">
      <c r="A3873" s="17" t="s">
        <v>12882</v>
      </c>
      <c r="B3873" s="17">
        <v>77501</v>
      </c>
      <c r="C3873" s="17">
        <v>0</v>
      </c>
      <c r="D3873">
        <f>B3873-C3873</f>
        <v>77501</v>
      </c>
    </row>
    <row r="3874" spans="1:4" x14ac:dyDescent="0.25">
      <c r="A3874" s="17" t="s">
        <v>4183</v>
      </c>
      <c r="B3874" s="17">
        <v>77231</v>
      </c>
      <c r="C3874" s="17">
        <v>0</v>
      </c>
      <c r="D3874">
        <f>B3874-C3874</f>
        <v>77231</v>
      </c>
    </row>
    <row r="3875" spans="1:4" x14ac:dyDescent="0.25">
      <c r="A3875" s="17" t="s">
        <v>14031</v>
      </c>
      <c r="B3875" s="17">
        <v>76382</v>
      </c>
      <c r="C3875" s="17">
        <v>0</v>
      </c>
      <c r="D3875">
        <f>B3875-C3875</f>
        <v>76382</v>
      </c>
    </row>
    <row r="3876" spans="1:4" x14ac:dyDescent="0.25">
      <c r="A3876" s="17" t="s">
        <v>11474</v>
      </c>
      <c r="B3876" s="17">
        <v>75727</v>
      </c>
      <c r="C3876" s="17">
        <v>0</v>
      </c>
      <c r="D3876">
        <f>B3876-C3876</f>
        <v>75727</v>
      </c>
    </row>
    <row r="3877" spans="1:4" x14ac:dyDescent="0.25">
      <c r="A3877" s="17" t="s">
        <v>10737</v>
      </c>
      <c r="B3877" s="17">
        <v>75078</v>
      </c>
      <c r="C3877" s="17">
        <v>0</v>
      </c>
      <c r="D3877">
        <f>B3877-C3877</f>
        <v>75078</v>
      </c>
    </row>
    <row r="3878" spans="1:4" x14ac:dyDescent="0.25">
      <c r="A3878" s="17" t="s">
        <v>7768</v>
      </c>
      <c r="B3878" s="17">
        <v>74205</v>
      </c>
      <c r="C3878" s="17">
        <v>0</v>
      </c>
      <c r="D3878">
        <f>B3878-C3878</f>
        <v>74205</v>
      </c>
    </row>
    <row r="3879" spans="1:4" x14ac:dyDescent="0.25">
      <c r="A3879" s="17" t="s">
        <v>11212</v>
      </c>
      <c r="B3879" s="17">
        <v>73678</v>
      </c>
      <c r="C3879" s="17">
        <v>0</v>
      </c>
      <c r="D3879">
        <f>B3879-C3879</f>
        <v>73678</v>
      </c>
    </row>
    <row r="3880" spans="1:4" x14ac:dyDescent="0.25">
      <c r="A3880" s="17" t="s">
        <v>7716</v>
      </c>
      <c r="B3880" s="17">
        <v>73548</v>
      </c>
      <c r="C3880" s="17">
        <v>0</v>
      </c>
      <c r="D3880">
        <f>B3880-C3880</f>
        <v>73548</v>
      </c>
    </row>
    <row r="3881" spans="1:4" x14ac:dyDescent="0.25">
      <c r="A3881" s="17" t="s">
        <v>2445</v>
      </c>
      <c r="B3881" s="17">
        <v>72413</v>
      </c>
      <c r="C3881" s="17">
        <v>0</v>
      </c>
      <c r="D3881">
        <f>B3881-C3881</f>
        <v>72413</v>
      </c>
    </row>
    <row r="3882" spans="1:4" x14ac:dyDescent="0.25">
      <c r="A3882" s="17" t="s">
        <v>11461</v>
      </c>
      <c r="B3882" s="17">
        <v>71904</v>
      </c>
      <c r="C3882" s="17">
        <v>0</v>
      </c>
      <c r="D3882">
        <f>B3882-C3882</f>
        <v>71904</v>
      </c>
    </row>
    <row r="3883" spans="1:4" x14ac:dyDescent="0.25">
      <c r="A3883" s="17" t="s">
        <v>8124</v>
      </c>
      <c r="B3883" s="17">
        <v>71442</v>
      </c>
      <c r="C3883" s="17">
        <v>0</v>
      </c>
      <c r="D3883">
        <f>B3883-C3883</f>
        <v>71442</v>
      </c>
    </row>
    <row r="3884" spans="1:4" x14ac:dyDescent="0.25">
      <c r="A3884" s="17" t="s">
        <v>8899</v>
      </c>
      <c r="B3884" s="17">
        <v>70527</v>
      </c>
      <c r="C3884" s="17">
        <v>0</v>
      </c>
      <c r="D3884">
        <f>B3884-C3884</f>
        <v>70527</v>
      </c>
    </row>
    <row r="3885" spans="1:4" x14ac:dyDescent="0.25">
      <c r="A3885" s="17" t="s">
        <v>14077</v>
      </c>
      <c r="B3885" s="17">
        <v>70071</v>
      </c>
      <c r="C3885" s="17">
        <v>0</v>
      </c>
      <c r="D3885">
        <f>B3885-C3885</f>
        <v>70071</v>
      </c>
    </row>
    <row r="3886" spans="1:4" x14ac:dyDescent="0.25">
      <c r="A3886" s="17" t="s">
        <v>9970</v>
      </c>
      <c r="B3886" s="17">
        <v>69582</v>
      </c>
      <c r="C3886" s="17">
        <v>0</v>
      </c>
      <c r="D3886">
        <f>B3886-C3886</f>
        <v>69582</v>
      </c>
    </row>
    <row r="3887" spans="1:4" x14ac:dyDescent="0.25">
      <c r="A3887" s="17" t="s">
        <v>9745</v>
      </c>
      <c r="B3887" s="17">
        <v>66637</v>
      </c>
      <c r="C3887" s="17">
        <v>0</v>
      </c>
      <c r="D3887">
        <f>B3887-C3887</f>
        <v>66637</v>
      </c>
    </row>
    <row r="3888" spans="1:4" x14ac:dyDescent="0.25">
      <c r="A3888" s="17" t="s">
        <v>9937</v>
      </c>
      <c r="B3888" s="17">
        <v>65804</v>
      </c>
      <c r="C3888" s="17">
        <v>0</v>
      </c>
      <c r="D3888">
        <f>B3888-C3888</f>
        <v>65804</v>
      </c>
    </row>
    <row r="3889" spans="1:4" x14ac:dyDescent="0.25">
      <c r="A3889" s="17" t="s">
        <v>10360</v>
      </c>
      <c r="B3889" s="17">
        <v>65087</v>
      </c>
      <c r="C3889" s="17">
        <v>0</v>
      </c>
      <c r="D3889">
        <f>B3889-C3889</f>
        <v>65087</v>
      </c>
    </row>
    <row r="3890" spans="1:4" x14ac:dyDescent="0.25">
      <c r="A3890" s="17" t="s">
        <v>10740</v>
      </c>
      <c r="B3890" s="17">
        <v>64359</v>
      </c>
      <c r="C3890" s="17">
        <v>0</v>
      </c>
      <c r="D3890">
        <f>B3890-C3890</f>
        <v>64359</v>
      </c>
    </row>
    <row r="3891" spans="1:4" x14ac:dyDescent="0.25">
      <c r="A3891" s="17" t="s">
        <v>4898</v>
      </c>
      <c r="B3891" s="17">
        <v>64286</v>
      </c>
      <c r="C3891" s="17">
        <v>0</v>
      </c>
      <c r="D3891">
        <f>B3891-C3891</f>
        <v>64286</v>
      </c>
    </row>
    <row r="3892" spans="1:4" x14ac:dyDescent="0.25">
      <c r="A3892" s="17" t="s">
        <v>9742</v>
      </c>
      <c r="B3892" s="17">
        <v>64148</v>
      </c>
      <c r="C3892" s="17">
        <v>0</v>
      </c>
      <c r="D3892">
        <f>B3892-C3892</f>
        <v>64148</v>
      </c>
    </row>
    <row r="3893" spans="1:4" x14ac:dyDescent="0.25">
      <c r="A3893" s="17" t="s">
        <v>7072</v>
      </c>
      <c r="B3893" s="17">
        <v>63260</v>
      </c>
      <c r="C3893" s="17">
        <v>0</v>
      </c>
      <c r="D3893">
        <f>B3893-C3893</f>
        <v>63260</v>
      </c>
    </row>
    <row r="3894" spans="1:4" x14ac:dyDescent="0.25">
      <c r="A3894" s="17" t="s">
        <v>12635</v>
      </c>
      <c r="B3894" s="17">
        <v>62480</v>
      </c>
      <c r="C3894" s="17">
        <v>0</v>
      </c>
      <c r="D3894">
        <f>B3894-C3894</f>
        <v>62480</v>
      </c>
    </row>
    <row r="3895" spans="1:4" x14ac:dyDescent="0.25">
      <c r="A3895" s="17" t="s">
        <v>13627</v>
      </c>
      <c r="B3895" s="17">
        <v>59774</v>
      </c>
      <c r="C3895" s="17">
        <v>0</v>
      </c>
      <c r="D3895">
        <f>B3895-C3895</f>
        <v>59774</v>
      </c>
    </row>
    <row r="3896" spans="1:4" x14ac:dyDescent="0.25">
      <c r="A3896" s="17" t="s">
        <v>13832</v>
      </c>
      <c r="B3896" s="17">
        <v>59379</v>
      </c>
      <c r="C3896" s="17">
        <v>0</v>
      </c>
      <c r="D3896">
        <f>B3896-C3896</f>
        <v>59379</v>
      </c>
    </row>
    <row r="3897" spans="1:4" x14ac:dyDescent="0.25">
      <c r="A3897" s="17" t="s">
        <v>12324</v>
      </c>
      <c r="B3897" s="17">
        <v>58936</v>
      </c>
      <c r="C3897" s="17">
        <v>0</v>
      </c>
      <c r="D3897">
        <f>B3897-C3897</f>
        <v>58936</v>
      </c>
    </row>
    <row r="3898" spans="1:4" x14ac:dyDescent="0.25">
      <c r="A3898" s="17" t="s">
        <v>10735</v>
      </c>
      <c r="B3898" s="17">
        <v>58214</v>
      </c>
      <c r="C3898" s="17">
        <v>0</v>
      </c>
      <c r="D3898">
        <f>B3898-C3898</f>
        <v>58214</v>
      </c>
    </row>
    <row r="3899" spans="1:4" x14ac:dyDescent="0.25">
      <c r="A3899" s="17" t="s">
        <v>12847</v>
      </c>
      <c r="B3899" s="17">
        <v>58163</v>
      </c>
      <c r="C3899" s="17">
        <v>0</v>
      </c>
      <c r="D3899">
        <f>B3899-C3899</f>
        <v>58163</v>
      </c>
    </row>
    <row r="3900" spans="1:4" x14ac:dyDescent="0.25">
      <c r="A3900" s="17" t="s">
        <v>5897</v>
      </c>
      <c r="B3900" s="17">
        <v>56692</v>
      </c>
      <c r="C3900" s="17">
        <v>0</v>
      </c>
      <c r="D3900">
        <f>B3900-C3900</f>
        <v>56692</v>
      </c>
    </row>
    <row r="3901" spans="1:4" x14ac:dyDescent="0.25">
      <c r="A3901" s="17" t="s">
        <v>12392</v>
      </c>
      <c r="B3901" s="17">
        <v>56129</v>
      </c>
      <c r="C3901" s="17">
        <v>0</v>
      </c>
      <c r="D3901">
        <f>B3901-C3901</f>
        <v>56129</v>
      </c>
    </row>
    <row r="3902" spans="1:4" x14ac:dyDescent="0.25">
      <c r="A3902" s="17" t="s">
        <v>10026</v>
      </c>
      <c r="B3902" s="17">
        <v>56007</v>
      </c>
      <c r="C3902" s="17">
        <v>0</v>
      </c>
      <c r="D3902">
        <f>B3902-C3902</f>
        <v>56007</v>
      </c>
    </row>
    <row r="3903" spans="1:4" x14ac:dyDescent="0.25">
      <c r="A3903" s="17" t="s">
        <v>11757</v>
      </c>
      <c r="B3903" s="17">
        <v>55202</v>
      </c>
      <c r="C3903" s="17">
        <v>0</v>
      </c>
      <c r="D3903">
        <f>B3903-C3903</f>
        <v>55202</v>
      </c>
    </row>
    <row r="3904" spans="1:4" x14ac:dyDescent="0.25">
      <c r="A3904" s="17" t="s">
        <v>6746</v>
      </c>
      <c r="B3904" s="17">
        <v>54734</v>
      </c>
      <c r="C3904" s="17">
        <v>0</v>
      </c>
      <c r="D3904">
        <f>B3904-C3904</f>
        <v>54734</v>
      </c>
    </row>
    <row r="3905" spans="1:4" x14ac:dyDescent="0.25">
      <c r="A3905" s="17" t="s">
        <v>9919</v>
      </c>
      <c r="B3905" s="17">
        <v>54606</v>
      </c>
      <c r="C3905" s="17">
        <v>0</v>
      </c>
      <c r="D3905">
        <f>B3905-C3905</f>
        <v>54606</v>
      </c>
    </row>
    <row r="3906" spans="1:4" x14ac:dyDescent="0.25">
      <c r="A3906" s="17" t="s">
        <v>9353</v>
      </c>
      <c r="B3906" s="17">
        <v>53481</v>
      </c>
      <c r="C3906" s="17">
        <v>0</v>
      </c>
      <c r="D3906">
        <f>B3906-C3906</f>
        <v>53481</v>
      </c>
    </row>
    <row r="3907" spans="1:4" x14ac:dyDescent="0.25">
      <c r="A3907" s="17" t="s">
        <v>9360</v>
      </c>
      <c r="B3907" s="17">
        <v>52961</v>
      </c>
      <c r="C3907" s="17">
        <v>0</v>
      </c>
      <c r="D3907">
        <f>B3907-C3907</f>
        <v>52961</v>
      </c>
    </row>
    <row r="3908" spans="1:4" x14ac:dyDescent="0.25">
      <c r="A3908" s="17" t="s">
        <v>13120</v>
      </c>
      <c r="B3908" s="17">
        <v>52850</v>
      </c>
      <c r="C3908" s="17">
        <v>0</v>
      </c>
      <c r="D3908">
        <f>B3908-C3908</f>
        <v>52850</v>
      </c>
    </row>
    <row r="3909" spans="1:4" x14ac:dyDescent="0.25">
      <c r="A3909" s="17" t="s">
        <v>12134</v>
      </c>
      <c r="B3909" s="17">
        <v>52166</v>
      </c>
      <c r="C3909" s="17">
        <v>0</v>
      </c>
      <c r="D3909">
        <f>B3909-C3909</f>
        <v>52166</v>
      </c>
    </row>
    <row r="3910" spans="1:4" x14ac:dyDescent="0.25">
      <c r="A3910" s="17" t="s">
        <v>9377</v>
      </c>
      <c r="B3910" s="17">
        <v>50000</v>
      </c>
      <c r="C3910" s="17">
        <v>0</v>
      </c>
      <c r="D3910">
        <f>B3910-C3910</f>
        <v>50000</v>
      </c>
    </row>
    <row r="3911" spans="1:4" x14ac:dyDescent="0.25">
      <c r="A3911" s="17" t="s">
        <v>9669</v>
      </c>
      <c r="B3911" s="17">
        <v>49526</v>
      </c>
      <c r="C3911" s="17">
        <v>0</v>
      </c>
      <c r="D3911">
        <f>B3911-C3911</f>
        <v>49526</v>
      </c>
    </row>
    <row r="3912" spans="1:4" x14ac:dyDescent="0.25">
      <c r="A3912" s="17" t="s">
        <v>13498</v>
      </c>
      <c r="B3912" s="17">
        <v>49494</v>
      </c>
      <c r="C3912" s="17">
        <v>0</v>
      </c>
      <c r="D3912">
        <f>B3912-C3912</f>
        <v>49494</v>
      </c>
    </row>
    <row r="3913" spans="1:4" x14ac:dyDescent="0.25">
      <c r="A3913" s="17" t="s">
        <v>10539</v>
      </c>
      <c r="B3913" s="17">
        <v>49413</v>
      </c>
      <c r="C3913" s="17">
        <v>0</v>
      </c>
      <c r="D3913">
        <f>B3913-C3913</f>
        <v>49413</v>
      </c>
    </row>
    <row r="3914" spans="1:4" x14ac:dyDescent="0.25">
      <c r="A3914" s="17" t="s">
        <v>12605</v>
      </c>
      <c r="B3914" s="17">
        <v>49000</v>
      </c>
      <c r="C3914" s="17">
        <v>0</v>
      </c>
      <c r="D3914">
        <f>B3914-C3914</f>
        <v>49000</v>
      </c>
    </row>
    <row r="3915" spans="1:4" x14ac:dyDescent="0.25">
      <c r="A3915" s="17" t="s">
        <v>8371</v>
      </c>
      <c r="B3915" s="17">
        <v>48856</v>
      </c>
      <c r="C3915" s="17">
        <v>0</v>
      </c>
      <c r="D3915">
        <f>B3915-C3915</f>
        <v>48856</v>
      </c>
    </row>
    <row r="3916" spans="1:4" x14ac:dyDescent="0.25">
      <c r="A3916" s="17" t="s">
        <v>12611</v>
      </c>
      <c r="B3916" s="17">
        <v>48430</v>
      </c>
      <c r="C3916" s="17">
        <v>0</v>
      </c>
      <c r="D3916">
        <f>B3916-C3916</f>
        <v>48430</v>
      </c>
    </row>
    <row r="3917" spans="1:4" x14ac:dyDescent="0.25">
      <c r="A3917" s="17" t="s">
        <v>12889</v>
      </c>
      <c r="B3917" s="17">
        <v>47329</v>
      </c>
      <c r="C3917" s="17">
        <v>0</v>
      </c>
      <c r="D3917">
        <f>B3917-C3917</f>
        <v>47329</v>
      </c>
    </row>
    <row r="3918" spans="1:4" x14ac:dyDescent="0.25">
      <c r="A3918" s="17" t="s">
        <v>13496</v>
      </c>
      <c r="B3918" s="17">
        <v>47111</v>
      </c>
      <c r="C3918" s="17">
        <v>0</v>
      </c>
      <c r="D3918">
        <f>B3918-C3918</f>
        <v>47111</v>
      </c>
    </row>
    <row r="3919" spans="1:4" x14ac:dyDescent="0.25">
      <c r="A3919" s="17" t="s">
        <v>7887</v>
      </c>
      <c r="B3919" s="17">
        <v>46495</v>
      </c>
      <c r="C3919" s="17">
        <v>0</v>
      </c>
      <c r="D3919">
        <f>B3919-C3919</f>
        <v>46495</v>
      </c>
    </row>
    <row r="3920" spans="1:4" x14ac:dyDescent="0.25">
      <c r="A3920" s="17" t="s">
        <v>9630</v>
      </c>
      <c r="B3920" s="17">
        <v>46451</v>
      </c>
      <c r="C3920" s="17">
        <v>0</v>
      </c>
      <c r="D3920">
        <f>B3920-C3920</f>
        <v>46451</v>
      </c>
    </row>
    <row r="3921" spans="1:4" x14ac:dyDescent="0.25">
      <c r="A3921" s="17" t="s">
        <v>13506</v>
      </c>
      <c r="B3921" s="17">
        <v>45661</v>
      </c>
      <c r="C3921" s="17">
        <v>0</v>
      </c>
      <c r="D3921">
        <f>B3921-C3921</f>
        <v>45661</v>
      </c>
    </row>
    <row r="3922" spans="1:4" x14ac:dyDescent="0.25">
      <c r="A3922" s="17" t="s">
        <v>6946</v>
      </c>
      <c r="B3922" s="17">
        <v>45250</v>
      </c>
      <c r="C3922" s="17">
        <v>0</v>
      </c>
      <c r="D3922">
        <f>B3922-C3922</f>
        <v>45250</v>
      </c>
    </row>
    <row r="3923" spans="1:4" x14ac:dyDescent="0.25">
      <c r="A3923" s="17" t="s">
        <v>6025</v>
      </c>
      <c r="B3923" s="17">
        <v>42880</v>
      </c>
      <c r="C3923" s="17">
        <v>0</v>
      </c>
      <c r="D3923">
        <f>B3923-C3923</f>
        <v>42880</v>
      </c>
    </row>
    <row r="3924" spans="1:4" x14ac:dyDescent="0.25">
      <c r="A3924" s="17" t="s">
        <v>12854</v>
      </c>
      <c r="B3924" s="17">
        <v>41709</v>
      </c>
      <c r="C3924" s="17">
        <v>0</v>
      </c>
      <c r="D3924">
        <f>B3924-C3924</f>
        <v>41709</v>
      </c>
    </row>
    <row r="3925" spans="1:4" x14ac:dyDescent="0.25">
      <c r="A3925" s="17" t="s">
        <v>5724</v>
      </c>
      <c r="B3925" s="17">
        <v>41229</v>
      </c>
      <c r="C3925" s="17">
        <v>0</v>
      </c>
      <c r="D3925">
        <f>B3925-C3925</f>
        <v>41229</v>
      </c>
    </row>
    <row r="3926" spans="1:4" x14ac:dyDescent="0.25">
      <c r="A3926" s="17" t="s">
        <v>13887</v>
      </c>
      <c r="B3926" s="17">
        <v>40557</v>
      </c>
      <c r="C3926" s="17">
        <v>0</v>
      </c>
      <c r="D3926">
        <f>B3926-C3926</f>
        <v>40557</v>
      </c>
    </row>
    <row r="3927" spans="1:4" x14ac:dyDescent="0.25">
      <c r="A3927" s="17" t="s">
        <v>13407</v>
      </c>
      <c r="B3927" s="17">
        <v>40542</v>
      </c>
      <c r="C3927" s="17">
        <v>0</v>
      </c>
      <c r="D3927">
        <f>B3927-C3927</f>
        <v>40542</v>
      </c>
    </row>
    <row r="3928" spans="1:4" x14ac:dyDescent="0.25">
      <c r="A3928" s="17" t="s">
        <v>11217</v>
      </c>
      <c r="B3928" s="17">
        <v>39852</v>
      </c>
      <c r="C3928" s="17">
        <v>0</v>
      </c>
      <c r="D3928">
        <f>B3928-C3928</f>
        <v>39852</v>
      </c>
    </row>
    <row r="3929" spans="1:4" x14ac:dyDescent="0.25">
      <c r="A3929" s="17" t="s">
        <v>12383</v>
      </c>
      <c r="B3929" s="17">
        <v>39659</v>
      </c>
      <c r="C3929" s="17">
        <v>0</v>
      </c>
      <c r="D3929">
        <f>B3929-C3929</f>
        <v>39659</v>
      </c>
    </row>
    <row r="3930" spans="1:4" x14ac:dyDescent="0.25">
      <c r="A3930" s="17" t="s">
        <v>11378</v>
      </c>
      <c r="B3930" s="17">
        <v>38108</v>
      </c>
      <c r="C3930" s="17">
        <v>0</v>
      </c>
      <c r="D3930">
        <f>B3930-C3930</f>
        <v>38108</v>
      </c>
    </row>
    <row r="3931" spans="1:4" x14ac:dyDescent="0.25">
      <c r="A3931" s="17" t="s">
        <v>10835</v>
      </c>
      <c r="B3931" s="17">
        <v>37606</v>
      </c>
      <c r="C3931" s="17">
        <v>0</v>
      </c>
      <c r="D3931">
        <f>B3931-C3931</f>
        <v>37606</v>
      </c>
    </row>
    <row r="3932" spans="1:4" x14ac:dyDescent="0.25">
      <c r="A3932" s="17" t="s">
        <v>10388</v>
      </c>
      <c r="B3932" s="17">
        <v>37440</v>
      </c>
      <c r="C3932" s="17">
        <v>0</v>
      </c>
      <c r="D3932">
        <f>B3932-C3932</f>
        <v>37440</v>
      </c>
    </row>
    <row r="3933" spans="1:4" x14ac:dyDescent="0.25">
      <c r="A3933" s="17" t="s">
        <v>12191</v>
      </c>
      <c r="B3933" s="17">
        <v>36830</v>
      </c>
      <c r="C3933" s="17">
        <v>0</v>
      </c>
      <c r="D3933">
        <f>B3933-C3933</f>
        <v>36830</v>
      </c>
    </row>
    <row r="3934" spans="1:4" x14ac:dyDescent="0.25">
      <c r="A3934" s="17" t="s">
        <v>9924</v>
      </c>
      <c r="B3934" s="17">
        <v>36497</v>
      </c>
      <c r="C3934" s="17">
        <v>0</v>
      </c>
      <c r="D3934">
        <f>B3934-C3934</f>
        <v>36497</v>
      </c>
    </row>
    <row r="3935" spans="1:4" x14ac:dyDescent="0.25">
      <c r="A3935" s="17" t="s">
        <v>12851</v>
      </c>
      <c r="B3935" s="17">
        <v>35688</v>
      </c>
      <c r="C3935" s="17">
        <v>0</v>
      </c>
      <c r="D3935">
        <f>B3935-C3935</f>
        <v>35688</v>
      </c>
    </row>
    <row r="3936" spans="1:4" x14ac:dyDescent="0.25">
      <c r="A3936" s="17" t="s">
        <v>13338</v>
      </c>
      <c r="B3936" s="17">
        <v>34151</v>
      </c>
      <c r="C3936" s="17">
        <v>0</v>
      </c>
      <c r="D3936">
        <f>B3936-C3936</f>
        <v>34151</v>
      </c>
    </row>
    <row r="3937" spans="1:4" x14ac:dyDescent="0.25">
      <c r="A3937" s="17" t="s">
        <v>13869</v>
      </c>
      <c r="B3937" s="17">
        <v>33598</v>
      </c>
      <c r="C3937" s="17">
        <v>0</v>
      </c>
      <c r="D3937">
        <f>B3937-C3937</f>
        <v>33598</v>
      </c>
    </row>
    <row r="3938" spans="1:4" x14ac:dyDescent="0.25">
      <c r="A3938" s="17" t="s">
        <v>4061</v>
      </c>
      <c r="B3938" s="17">
        <v>32645</v>
      </c>
      <c r="C3938" s="17">
        <v>0</v>
      </c>
      <c r="D3938">
        <f>B3938-C3938</f>
        <v>32645</v>
      </c>
    </row>
    <row r="3939" spans="1:4" x14ac:dyDescent="0.25">
      <c r="A3939" s="17" t="s">
        <v>13401</v>
      </c>
      <c r="B3939" s="17">
        <v>32631</v>
      </c>
      <c r="C3939" s="17">
        <v>0</v>
      </c>
      <c r="D3939">
        <f>B3939-C3939</f>
        <v>32631</v>
      </c>
    </row>
    <row r="3940" spans="1:4" x14ac:dyDescent="0.25">
      <c r="A3940" s="17" t="s">
        <v>13127</v>
      </c>
      <c r="B3940" s="17">
        <v>31937</v>
      </c>
      <c r="C3940" s="17">
        <v>0</v>
      </c>
      <c r="D3940">
        <f>B3940-C3940</f>
        <v>31937</v>
      </c>
    </row>
    <row r="3941" spans="1:4" x14ac:dyDescent="0.25">
      <c r="A3941" s="17" t="s">
        <v>8053</v>
      </c>
      <c r="B3941" s="17">
        <v>31662</v>
      </c>
      <c r="C3941" s="17">
        <v>0</v>
      </c>
      <c r="D3941">
        <f>B3941-C3941</f>
        <v>31662</v>
      </c>
    </row>
    <row r="3942" spans="1:4" x14ac:dyDescent="0.25">
      <c r="A3942" s="17" t="s">
        <v>13889</v>
      </c>
      <c r="B3942" s="17">
        <v>30084</v>
      </c>
      <c r="C3942" s="17">
        <v>0</v>
      </c>
      <c r="D3942">
        <f>B3942-C3942</f>
        <v>30084</v>
      </c>
    </row>
    <row r="3943" spans="1:4" x14ac:dyDescent="0.25">
      <c r="A3943" s="17" t="s">
        <v>10944</v>
      </c>
      <c r="B3943" s="17">
        <v>29233</v>
      </c>
      <c r="C3943" s="17">
        <v>0</v>
      </c>
      <c r="D3943">
        <f>B3943-C3943</f>
        <v>29233</v>
      </c>
    </row>
    <row r="3944" spans="1:4" x14ac:dyDescent="0.25">
      <c r="A3944" s="17" t="s">
        <v>7721</v>
      </c>
      <c r="B3944" s="17">
        <v>28870</v>
      </c>
      <c r="C3944" s="17">
        <v>0</v>
      </c>
      <c r="D3944">
        <f>B3944-C3944</f>
        <v>28870</v>
      </c>
    </row>
    <row r="3945" spans="1:4" x14ac:dyDescent="0.25">
      <c r="A3945" s="17" t="s">
        <v>10048</v>
      </c>
      <c r="B3945" s="17">
        <v>27445</v>
      </c>
      <c r="C3945" s="17">
        <v>0</v>
      </c>
      <c r="D3945">
        <f>B3945-C3945</f>
        <v>27445</v>
      </c>
    </row>
    <row r="3946" spans="1:4" x14ac:dyDescent="0.25">
      <c r="A3946" s="17" t="s">
        <v>9987</v>
      </c>
      <c r="B3946" s="17">
        <v>27024</v>
      </c>
      <c r="C3946" s="17">
        <v>0</v>
      </c>
      <c r="D3946">
        <f>B3946-C3946</f>
        <v>27024</v>
      </c>
    </row>
    <row r="3947" spans="1:4" x14ac:dyDescent="0.25">
      <c r="A3947" s="17" t="s">
        <v>11505</v>
      </c>
      <c r="B3947" s="17">
        <v>27012</v>
      </c>
      <c r="C3947" s="17">
        <v>0</v>
      </c>
      <c r="D3947">
        <f>B3947-C3947</f>
        <v>27012</v>
      </c>
    </row>
    <row r="3948" spans="1:4" x14ac:dyDescent="0.25">
      <c r="A3948" s="17" t="s">
        <v>12034</v>
      </c>
      <c r="B3948" s="17">
        <v>26893</v>
      </c>
      <c r="C3948" s="17">
        <v>0</v>
      </c>
      <c r="D3948">
        <f>B3948-C3948</f>
        <v>26893</v>
      </c>
    </row>
    <row r="3949" spans="1:4" x14ac:dyDescent="0.25">
      <c r="A3949" s="17" t="s">
        <v>1461</v>
      </c>
      <c r="B3949" s="17">
        <v>26871</v>
      </c>
      <c r="C3949" s="17">
        <v>0</v>
      </c>
      <c r="D3949">
        <f>B3949-C3949</f>
        <v>26871</v>
      </c>
    </row>
    <row r="3950" spans="1:4" x14ac:dyDescent="0.25">
      <c r="A3950" s="17" t="s">
        <v>7687</v>
      </c>
      <c r="B3950" s="17">
        <v>26435</v>
      </c>
      <c r="C3950" s="17">
        <v>0</v>
      </c>
      <c r="D3950">
        <f>B3950-C3950</f>
        <v>26435</v>
      </c>
    </row>
    <row r="3951" spans="1:4" x14ac:dyDescent="0.25">
      <c r="A3951" s="17" t="s">
        <v>10568</v>
      </c>
      <c r="B3951" s="17">
        <v>26345</v>
      </c>
      <c r="C3951" s="17">
        <v>0</v>
      </c>
      <c r="D3951">
        <f>B3951-C3951</f>
        <v>26345</v>
      </c>
    </row>
    <row r="3952" spans="1:4" x14ac:dyDescent="0.25">
      <c r="A3952" s="17" t="s">
        <v>12880</v>
      </c>
      <c r="B3952" s="17">
        <v>26297</v>
      </c>
      <c r="C3952" s="17">
        <v>0</v>
      </c>
      <c r="D3952">
        <f>B3952-C3952</f>
        <v>26297</v>
      </c>
    </row>
    <row r="3953" spans="1:4" x14ac:dyDescent="0.25">
      <c r="A3953" s="17" t="s">
        <v>13307</v>
      </c>
      <c r="B3953" s="17">
        <v>25918</v>
      </c>
      <c r="C3953" s="17">
        <v>0</v>
      </c>
      <c r="D3953">
        <f>B3953-C3953</f>
        <v>25918</v>
      </c>
    </row>
    <row r="3954" spans="1:4" x14ac:dyDescent="0.25">
      <c r="A3954" s="17" t="s">
        <v>13969</v>
      </c>
      <c r="B3954" s="17">
        <v>24705</v>
      </c>
      <c r="C3954" s="17">
        <v>0</v>
      </c>
      <c r="D3954">
        <f>B3954-C3954</f>
        <v>24705</v>
      </c>
    </row>
    <row r="3955" spans="1:4" x14ac:dyDescent="0.25">
      <c r="A3955" s="17" t="s">
        <v>7950</v>
      </c>
      <c r="B3955" s="17">
        <v>23947</v>
      </c>
      <c r="C3955" s="17">
        <v>0</v>
      </c>
      <c r="D3955">
        <f>B3955-C3955</f>
        <v>23947</v>
      </c>
    </row>
    <row r="3956" spans="1:4" x14ac:dyDescent="0.25">
      <c r="A3956" s="17" t="s">
        <v>8511</v>
      </c>
      <c r="B3956" s="17">
        <v>23838</v>
      </c>
      <c r="C3956" s="17">
        <v>0</v>
      </c>
      <c r="D3956">
        <f>B3956-C3956</f>
        <v>23838</v>
      </c>
    </row>
    <row r="3957" spans="1:4" x14ac:dyDescent="0.25">
      <c r="A3957" s="17" t="s">
        <v>9927</v>
      </c>
      <c r="B3957" s="17">
        <v>23807</v>
      </c>
      <c r="C3957" s="17">
        <v>0</v>
      </c>
      <c r="D3957">
        <f>B3957-C3957</f>
        <v>23807</v>
      </c>
    </row>
    <row r="3958" spans="1:4" x14ac:dyDescent="0.25">
      <c r="A3958" s="17" t="s">
        <v>12981</v>
      </c>
      <c r="B3958" s="17">
        <v>23616</v>
      </c>
      <c r="C3958" s="17">
        <v>0</v>
      </c>
      <c r="D3958">
        <f>B3958-C3958</f>
        <v>23616</v>
      </c>
    </row>
    <row r="3959" spans="1:4" x14ac:dyDescent="0.25">
      <c r="A3959" s="17" t="s">
        <v>9356</v>
      </c>
      <c r="B3959" s="17">
        <v>23106</v>
      </c>
      <c r="C3959" s="17">
        <v>0</v>
      </c>
      <c r="D3959">
        <f>B3959-C3959</f>
        <v>23106</v>
      </c>
    </row>
    <row r="3960" spans="1:4" x14ac:dyDescent="0.25">
      <c r="A3960" s="17" t="s">
        <v>7354</v>
      </c>
      <c r="B3960" s="17">
        <v>23091</v>
      </c>
      <c r="C3960" s="17">
        <v>0</v>
      </c>
      <c r="D3960">
        <f>B3960-C3960</f>
        <v>23091</v>
      </c>
    </row>
    <row r="3961" spans="1:4" x14ac:dyDescent="0.25">
      <c r="A3961" s="17" t="s">
        <v>13227</v>
      </c>
      <c r="B3961" s="17">
        <v>23000</v>
      </c>
      <c r="C3961" s="17">
        <v>0</v>
      </c>
      <c r="D3961">
        <f>B3961-C3961</f>
        <v>23000</v>
      </c>
    </row>
    <row r="3962" spans="1:4" x14ac:dyDescent="0.25">
      <c r="A3962" s="17" t="s">
        <v>10037</v>
      </c>
      <c r="B3962" s="17">
        <v>22770</v>
      </c>
      <c r="C3962" s="17">
        <v>0</v>
      </c>
      <c r="D3962">
        <f>B3962-C3962</f>
        <v>22770</v>
      </c>
    </row>
    <row r="3963" spans="1:4" x14ac:dyDescent="0.25">
      <c r="A3963" s="17" t="s">
        <v>7724</v>
      </c>
      <c r="B3963" s="17">
        <v>22723</v>
      </c>
      <c r="C3963" s="17">
        <v>0</v>
      </c>
      <c r="D3963">
        <f>B3963-C3963</f>
        <v>22723</v>
      </c>
    </row>
    <row r="3964" spans="1:4" x14ac:dyDescent="0.25">
      <c r="A3964" s="17" t="s">
        <v>2736</v>
      </c>
      <c r="B3964" s="17">
        <v>22451</v>
      </c>
      <c r="C3964" s="17">
        <v>0</v>
      </c>
      <c r="D3964">
        <f>B3964-C3964</f>
        <v>22451</v>
      </c>
    </row>
    <row r="3965" spans="1:4" x14ac:dyDescent="0.25">
      <c r="A3965" s="17" t="s">
        <v>12621</v>
      </c>
      <c r="B3965" s="17">
        <v>22434</v>
      </c>
      <c r="C3965" s="17">
        <v>0</v>
      </c>
      <c r="D3965">
        <f>B3965-C3965</f>
        <v>22434</v>
      </c>
    </row>
    <row r="3966" spans="1:4" x14ac:dyDescent="0.25">
      <c r="A3966" s="17" t="s">
        <v>11219</v>
      </c>
      <c r="B3966" s="17">
        <v>22000</v>
      </c>
      <c r="C3966" s="17">
        <v>0</v>
      </c>
      <c r="D3966">
        <f>B3966-C3966</f>
        <v>22000</v>
      </c>
    </row>
    <row r="3967" spans="1:4" x14ac:dyDescent="0.25">
      <c r="A3967" s="17" t="s">
        <v>12612</v>
      </c>
      <c r="B3967" s="17">
        <v>21210</v>
      </c>
      <c r="C3967" s="17">
        <v>0</v>
      </c>
      <c r="D3967">
        <f>B3967-C3967</f>
        <v>21210</v>
      </c>
    </row>
    <row r="3968" spans="1:4" x14ac:dyDescent="0.25">
      <c r="A3968" s="17" t="s">
        <v>13204</v>
      </c>
      <c r="B3968" s="17">
        <v>21199</v>
      </c>
      <c r="C3968" s="17">
        <v>0</v>
      </c>
      <c r="D3968">
        <f>B3968-C3968</f>
        <v>21199</v>
      </c>
    </row>
    <row r="3969" spans="1:4" x14ac:dyDescent="0.25">
      <c r="A3969" s="17" t="s">
        <v>7729</v>
      </c>
      <c r="B3969" s="17">
        <v>20380</v>
      </c>
      <c r="C3969" s="17">
        <v>0</v>
      </c>
      <c r="D3969">
        <f>B3969-C3969</f>
        <v>20380</v>
      </c>
    </row>
    <row r="3970" spans="1:4" x14ac:dyDescent="0.25">
      <c r="A3970" s="17" t="s">
        <v>10756</v>
      </c>
      <c r="B3970" s="17">
        <v>20262</v>
      </c>
      <c r="C3970" s="17">
        <v>0</v>
      </c>
      <c r="D3970">
        <f>B3970-C3970</f>
        <v>20262</v>
      </c>
    </row>
    <row r="3971" spans="1:4" x14ac:dyDescent="0.25">
      <c r="A3971" s="17" t="s">
        <v>5995</v>
      </c>
      <c r="B3971" s="17">
        <v>20218</v>
      </c>
      <c r="C3971" s="17">
        <v>0</v>
      </c>
      <c r="D3971">
        <f>B3971-C3971</f>
        <v>20218</v>
      </c>
    </row>
    <row r="3972" spans="1:4" x14ac:dyDescent="0.25">
      <c r="A3972" s="17" t="s">
        <v>9951</v>
      </c>
      <c r="B3972" s="17">
        <v>20200</v>
      </c>
      <c r="C3972" s="17">
        <v>0</v>
      </c>
      <c r="D3972">
        <f>B3972-C3972</f>
        <v>20200</v>
      </c>
    </row>
    <row r="3973" spans="1:4" x14ac:dyDescent="0.25">
      <c r="A3973" s="17" t="s">
        <v>12749</v>
      </c>
      <c r="B3973" s="17">
        <v>20186</v>
      </c>
      <c r="C3973" s="17">
        <v>0</v>
      </c>
      <c r="D3973">
        <f>B3973-C3973</f>
        <v>20186</v>
      </c>
    </row>
    <row r="3974" spans="1:4" x14ac:dyDescent="0.25">
      <c r="A3974" s="17" t="s">
        <v>10844</v>
      </c>
      <c r="B3974" s="17">
        <v>19959</v>
      </c>
      <c r="C3974" s="17">
        <v>0</v>
      </c>
      <c r="D3974">
        <f>B3974-C3974</f>
        <v>19959</v>
      </c>
    </row>
    <row r="3975" spans="1:4" x14ac:dyDescent="0.25">
      <c r="A3975" s="17" t="s">
        <v>12240</v>
      </c>
      <c r="B3975" s="17">
        <v>19539</v>
      </c>
      <c r="C3975" s="17">
        <v>0</v>
      </c>
      <c r="D3975">
        <f>B3975-C3975</f>
        <v>19539</v>
      </c>
    </row>
    <row r="3976" spans="1:4" x14ac:dyDescent="0.25">
      <c r="A3976" s="17" t="s">
        <v>8871</v>
      </c>
      <c r="B3976" s="17">
        <v>19348</v>
      </c>
      <c r="C3976" s="17">
        <v>0</v>
      </c>
      <c r="D3976">
        <f>B3976-C3976</f>
        <v>19348</v>
      </c>
    </row>
    <row r="3977" spans="1:4" x14ac:dyDescent="0.25">
      <c r="A3977" s="17" t="s">
        <v>10753</v>
      </c>
      <c r="B3977" s="17">
        <v>18469</v>
      </c>
      <c r="C3977" s="17">
        <v>0</v>
      </c>
      <c r="D3977">
        <f>B3977-C3977</f>
        <v>18469</v>
      </c>
    </row>
    <row r="3978" spans="1:4" x14ac:dyDescent="0.25">
      <c r="A3978" s="17" t="s">
        <v>11895</v>
      </c>
      <c r="B3978" s="17">
        <v>18435</v>
      </c>
      <c r="C3978" s="17">
        <v>0</v>
      </c>
      <c r="D3978">
        <f>B3978-C3978</f>
        <v>18435</v>
      </c>
    </row>
    <row r="3979" spans="1:4" x14ac:dyDescent="0.25">
      <c r="A3979" s="17" t="s">
        <v>10053</v>
      </c>
      <c r="B3979" s="17">
        <v>18434</v>
      </c>
      <c r="C3979" s="17">
        <v>0</v>
      </c>
      <c r="D3979">
        <f>B3979-C3979</f>
        <v>18434</v>
      </c>
    </row>
    <row r="3980" spans="1:4" x14ac:dyDescent="0.25">
      <c r="A3980" s="17" t="s">
        <v>12893</v>
      </c>
      <c r="B3980" s="17">
        <v>18378</v>
      </c>
      <c r="C3980" s="17">
        <v>0</v>
      </c>
      <c r="D3980">
        <f>B3980-C3980</f>
        <v>18378</v>
      </c>
    </row>
    <row r="3981" spans="1:4" x14ac:dyDescent="0.25">
      <c r="A3981" s="17" t="s">
        <v>13513</v>
      </c>
      <c r="B3981" s="17">
        <v>18195</v>
      </c>
      <c r="C3981" s="17">
        <v>0</v>
      </c>
      <c r="D3981">
        <f>B3981-C3981</f>
        <v>18195</v>
      </c>
    </row>
    <row r="3982" spans="1:4" x14ac:dyDescent="0.25">
      <c r="A3982" s="17" t="s">
        <v>11768</v>
      </c>
      <c r="B3982" s="17">
        <v>17580</v>
      </c>
      <c r="C3982" s="17">
        <v>0</v>
      </c>
      <c r="D3982">
        <f>B3982-C3982</f>
        <v>17580</v>
      </c>
    </row>
    <row r="3983" spans="1:4" x14ac:dyDescent="0.25">
      <c r="A3983" s="17" t="s">
        <v>10981</v>
      </c>
      <c r="B3983" s="17">
        <v>17311</v>
      </c>
      <c r="C3983" s="17">
        <v>0</v>
      </c>
      <c r="D3983">
        <f>B3983-C3983</f>
        <v>17311</v>
      </c>
    </row>
    <row r="3984" spans="1:4" x14ac:dyDescent="0.25">
      <c r="A3984" s="17" t="s">
        <v>8344</v>
      </c>
      <c r="B3984" s="17">
        <v>17149</v>
      </c>
      <c r="C3984" s="17">
        <v>0</v>
      </c>
      <c r="D3984">
        <f>B3984-C3984</f>
        <v>17149</v>
      </c>
    </row>
    <row r="3985" spans="1:4" x14ac:dyDescent="0.25">
      <c r="A3985" s="17" t="s">
        <v>10363</v>
      </c>
      <c r="B3985" s="17">
        <v>16066</v>
      </c>
      <c r="C3985" s="17">
        <v>0</v>
      </c>
      <c r="D3985">
        <f>B3985-C3985</f>
        <v>16066</v>
      </c>
    </row>
    <row r="3986" spans="1:4" x14ac:dyDescent="0.25">
      <c r="A3986" s="17" t="s">
        <v>6261</v>
      </c>
      <c r="B3986" s="17">
        <v>15593</v>
      </c>
      <c r="C3986" s="17">
        <v>0</v>
      </c>
      <c r="D3986">
        <f>B3986-C3986</f>
        <v>15593</v>
      </c>
    </row>
    <row r="3987" spans="1:4" x14ac:dyDescent="0.25">
      <c r="A3987" s="17" t="s">
        <v>13668</v>
      </c>
      <c r="B3987" s="17">
        <v>15542</v>
      </c>
      <c r="C3987" s="17">
        <v>0</v>
      </c>
      <c r="D3987">
        <f>B3987-C3987</f>
        <v>15542</v>
      </c>
    </row>
    <row r="3988" spans="1:4" x14ac:dyDescent="0.25">
      <c r="A3988" s="17" t="s">
        <v>8869</v>
      </c>
      <c r="B3988" s="17">
        <v>15447</v>
      </c>
      <c r="C3988" s="17">
        <v>0</v>
      </c>
      <c r="D3988">
        <f>B3988-C3988</f>
        <v>15447</v>
      </c>
    </row>
    <row r="3989" spans="1:4" x14ac:dyDescent="0.25">
      <c r="A3989" s="17" t="s">
        <v>12798</v>
      </c>
      <c r="B3989" s="17">
        <v>15278</v>
      </c>
      <c r="C3989" s="17">
        <v>0</v>
      </c>
      <c r="D3989">
        <f>B3989-C3989</f>
        <v>15278</v>
      </c>
    </row>
    <row r="3990" spans="1:4" x14ac:dyDescent="0.25">
      <c r="A3990" s="17" t="s">
        <v>9963</v>
      </c>
      <c r="B3990" s="17">
        <v>15059</v>
      </c>
      <c r="C3990" s="17">
        <v>0</v>
      </c>
      <c r="D3990">
        <f>B3990-C3990</f>
        <v>15059</v>
      </c>
    </row>
    <row r="3991" spans="1:4" x14ac:dyDescent="0.25">
      <c r="A3991" s="17" t="s">
        <v>10817</v>
      </c>
      <c r="B3991" s="17">
        <v>14873</v>
      </c>
      <c r="C3991" s="17">
        <v>0</v>
      </c>
      <c r="D3991">
        <f>B3991-C3991</f>
        <v>14873</v>
      </c>
    </row>
    <row r="3992" spans="1:4" x14ac:dyDescent="0.25">
      <c r="A3992" s="17" t="s">
        <v>8355</v>
      </c>
      <c r="B3992" s="17">
        <v>14616</v>
      </c>
      <c r="C3992" s="17">
        <v>0</v>
      </c>
      <c r="D3992">
        <f>B3992-C3992</f>
        <v>14616</v>
      </c>
    </row>
    <row r="3993" spans="1:4" x14ac:dyDescent="0.25">
      <c r="A3993" s="17" t="s">
        <v>9088</v>
      </c>
      <c r="B3993" s="17">
        <v>13751</v>
      </c>
      <c r="C3993" s="17">
        <v>0</v>
      </c>
      <c r="D3993">
        <f>B3993-C3993</f>
        <v>13751</v>
      </c>
    </row>
    <row r="3994" spans="1:4" x14ac:dyDescent="0.25">
      <c r="A3994" s="17" t="s">
        <v>12984</v>
      </c>
      <c r="B3994" s="17">
        <v>13493</v>
      </c>
      <c r="C3994" s="17">
        <v>0</v>
      </c>
      <c r="D3994">
        <f>B3994-C3994</f>
        <v>13493</v>
      </c>
    </row>
    <row r="3995" spans="1:4" x14ac:dyDescent="0.25">
      <c r="A3995" s="17" t="s">
        <v>11820</v>
      </c>
      <c r="B3995" s="17">
        <v>13220</v>
      </c>
      <c r="C3995" s="17">
        <v>0</v>
      </c>
      <c r="D3995">
        <f>B3995-C3995</f>
        <v>13220</v>
      </c>
    </row>
    <row r="3996" spans="1:4" x14ac:dyDescent="0.25">
      <c r="A3996" s="17" t="s">
        <v>13130</v>
      </c>
      <c r="B3996" s="17">
        <v>13134</v>
      </c>
      <c r="C3996" s="17">
        <v>0</v>
      </c>
      <c r="D3996">
        <f>B3996-C3996</f>
        <v>13134</v>
      </c>
    </row>
    <row r="3997" spans="1:4" x14ac:dyDescent="0.25">
      <c r="A3997" s="17" t="s">
        <v>12623</v>
      </c>
      <c r="B3997" s="17">
        <v>12996</v>
      </c>
      <c r="C3997" s="17">
        <v>0</v>
      </c>
      <c r="D3997">
        <f>B3997-C3997</f>
        <v>12996</v>
      </c>
    </row>
    <row r="3998" spans="1:4" x14ac:dyDescent="0.25">
      <c r="A3998" s="17" t="s">
        <v>13334</v>
      </c>
      <c r="B3998" s="17">
        <v>12843</v>
      </c>
      <c r="C3998" s="17">
        <v>0</v>
      </c>
      <c r="D3998">
        <f>B3998-C3998</f>
        <v>12843</v>
      </c>
    </row>
    <row r="3999" spans="1:4" x14ac:dyDescent="0.25">
      <c r="A3999" s="17" t="s">
        <v>10754</v>
      </c>
      <c r="B3999" s="17">
        <v>12836</v>
      </c>
      <c r="C3999" s="17">
        <v>0</v>
      </c>
      <c r="D3999">
        <f>B3999-C3999</f>
        <v>12836</v>
      </c>
    </row>
    <row r="4000" spans="1:4" x14ac:dyDescent="0.25">
      <c r="A4000" s="17" t="s">
        <v>11775</v>
      </c>
      <c r="B4000" s="17">
        <v>12667</v>
      </c>
      <c r="C4000" s="17">
        <v>0</v>
      </c>
      <c r="D4000">
        <f>B4000-C4000</f>
        <v>12667</v>
      </c>
    </row>
    <row r="4001" spans="1:4" x14ac:dyDescent="0.25">
      <c r="A4001" s="17" t="s">
        <v>6835</v>
      </c>
      <c r="B4001" s="17">
        <v>12561</v>
      </c>
      <c r="C4001" s="17">
        <v>0</v>
      </c>
      <c r="D4001">
        <f>B4001-C4001</f>
        <v>12561</v>
      </c>
    </row>
    <row r="4002" spans="1:4" x14ac:dyDescent="0.25">
      <c r="A4002" s="17" t="s">
        <v>13404</v>
      </c>
      <c r="B4002" s="17">
        <v>12438</v>
      </c>
      <c r="C4002" s="17">
        <v>0</v>
      </c>
      <c r="D4002">
        <f>B4002-C4002</f>
        <v>12438</v>
      </c>
    </row>
    <row r="4003" spans="1:4" x14ac:dyDescent="0.25">
      <c r="A4003" s="17" t="s">
        <v>13139</v>
      </c>
      <c r="B4003" s="17">
        <v>12055</v>
      </c>
      <c r="C4003" s="17">
        <v>0</v>
      </c>
      <c r="D4003">
        <f>B4003-C4003</f>
        <v>12055</v>
      </c>
    </row>
    <row r="4004" spans="1:4" x14ac:dyDescent="0.25">
      <c r="A4004" s="17" t="s">
        <v>8920</v>
      </c>
      <c r="B4004" s="17">
        <v>11835</v>
      </c>
      <c r="C4004" s="17">
        <v>0</v>
      </c>
      <c r="D4004">
        <f>B4004-C4004</f>
        <v>11835</v>
      </c>
    </row>
    <row r="4005" spans="1:4" x14ac:dyDescent="0.25">
      <c r="A4005" s="17" t="s">
        <v>13274</v>
      </c>
      <c r="B4005" s="17">
        <v>11798</v>
      </c>
      <c r="C4005" s="17">
        <v>0</v>
      </c>
      <c r="D4005">
        <f>B4005-C4005</f>
        <v>11798</v>
      </c>
    </row>
    <row r="4006" spans="1:4" x14ac:dyDescent="0.25">
      <c r="A4006" s="17" t="s">
        <v>12293</v>
      </c>
      <c r="B4006" s="17">
        <v>11278</v>
      </c>
      <c r="C4006" s="17">
        <v>0</v>
      </c>
      <c r="D4006">
        <f>B4006-C4006</f>
        <v>11278</v>
      </c>
    </row>
    <row r="4007" spans="1:4" x14ac:dyDescent="0.25">
      <c r="A4007" s="17" t="s">
        <v>9672</v>
      </c>
      <c r="B4007" s="17">
        <v>10696</v>
      </c>
      <c r="C4007" s="17">
        <v>0</v>
      </c>
      <c r="D4007">
        <f>B4007-C4007</f>
        <v>10696</v>
      </c>
    </row>
    <row r="4008" spans="1:4" x14ac:dyDescent="0.25">
      <c r="A4008" s="17" t="s">
        <v>12927</v>
      </c>
      <c r="B4008" s="17">
        <v>10508</v>
      </c>
      <c r="C4008" s="17">
        <v>0</v>
      </c>
      <c r="D4008">
        <f>B4008-C4008</f>
        <v>10508</v>
      </c>
    </row>
    <row r="4009" spans="1:4" x14ac:dyDescent="0.25">
      <c r="A4009" s="17" t="s">
        <v>14102</v>
      </c>
      <c r="B4009" s="17">
        <v>10443</v>
      </c>
      <c r="C4009" s="17">
        <v>0</v>
      </c>
      <c r="D4009">
        <f>B4009-C4009</f>
        <v>10443</v>
      </c>
    </row>
    <row r="4010" spans="1:4" x14ac:dyDescent="0.25">
      <c r="A4010" s="17" t="s">
        <v>8392</v>
      </c>
      <c r="B4010" s="17">
        <v>10230</v>
      </c>
      <c r="C4010" s="17">
        <v>0</v>
      </c>
      <c r="D4010">
        <f>B4010-C4010</f>
        <v>10230</v>
      </c>
    </row>
    <row r="4011" spans="1:4" x14ac:dyDescent="0.25">
      <c r="A4011" s="17" t="s">
        <v>12631</v>
      </c>
      <c r="B4011" s="17">
        <v>10018</v>
      </c>
      <c r="C4011" s="17">
        <v>0</v>
      </c>
      <c r="D4011">
        <f>B4011-C4011</f>
        <v>10018</v>
      </c>
    </row>
    <row r="4012" spans="1:4" x14ac:dyDescent="0.25">
      <c r="A4012" s="17" t="s">
        <v>12831</v>
      </c>
      <c r="B4012" s="17">
        <v>9950</v>
      </c>
      <c r="C4012" s="17">
        <v>0</v>
      </c>
      <c r="D4012">
        <f>B4012-C4012</f>
        <v>9950</v>
      </c>
    </row>
    <row r="4013" spans="1:4" x14ac:dyDescent="0.25">
      <c r="A4013" s="17" t="s">
        <v>13249</v>
      </c>
      <c r="B4013" s="17">
        <v>9910</v>
      </c>
      <c r="C4013" s="17">
        <v>0</v>
      </c>
      <c r="D4013">
        <f>B4013-C4013</f>
        <v>9910</v>
      </c>
    </row>
    <row r="4014" spans="1:4" x14ac:dyDescent="0.25">
      <c r="A4014" s="17" t="s">
        <v>13986</v>
      </c>
      <c r="B4014" s="17">
        <v>9609</v>
      </c>
      <c r="C4014" s="17">
        <v>0</v>
      </c>
      <c r="D4014">
        <f>B4014-C4014</f>
        <v>9609</v>
      </c>
    </row>
    <row r="4015" spans="1:4" x14ac:dyDescent="0.25">
      <c r="A4015" s="17" t="s">
        <v>1270</v>
      </c>
      <c r="B4015" s="17">
        <v>9213</v>
      </c>
      <c r="C4015" s="17">
        <v>0</v>
      </c>
      <c r="D4015">
        <f>B4015-C4015</f>
        <v>9213</v>
      </c>
    </row>
    <row r="4016" spans="1:4" x14ac:dyDescent="0.25">
      <c r="A4016" s="17" t="s">
        <v>10565</v>
      </c>
      <c r="B4016" s="17">
        <v>8691</v>
      </c>
      <c r="C4016" s="17">
        <v>0</v>
      </c>
      <c r="D4016">
        <f>B4016-C4016</f>
        <v>8691</v>
      </c>
    </row>
    <row r="4017" spans="1:4" x14ac:dyDescent="0.25">
      <c r="A4017" s="17" t="s">
        <v>13992</v>
      </c>
      <c r="B4017" s="17">
        <v>8231</v>
      </c>
      <c r="C4017" s="17">
        <v>0</v>
      </c>
      <c r="D4017">
        <f>B4017-C4017</f>
        <v>8231</v>
      </c>
    </row>
    <row r="4018" spans="1:4" x14ac:dyDescent="0.25">
      <c r="A4018" s="17" t="s">
        <v>9689</v>
      </c>
      <c r="B4018" s="17">
        <v>8060</v>
      </c>
      <c r="C4018" s="17">
        <v>0</v>
      </c>
      <c r="D4018">
        <f>B4018-C4018</f>
        <v>8060</v>
      </c>
    </row>
    <row r="4019" spans="1:4" x14ac:dyDescent="0.25">
      <c r="A4019" s="17" t="s">
        <v>11830</v>
      </c>
      <c r="B4019" s="17">
        <v>7927</v>
      </c>
      <c r="C4019" s="17">
        <v>0</v>
      </c>
      <c r="D4019">
        <f>B4019-C4019</f>
        <v>7927</v>
      </c>
    </row>
    <row r="4020" spans="1:4" x14ac:dyDescent="0.25">
      <c r="A4020" s="17" t="s">
        <v>12327</v>
      </c>
      <c r="B4020" s="17">
        <v>7826</v>
      </c>
      <c r="C4020" s="17">
        <v>0</v>
      </c>
      <c r="D4020">
        <f>B4020-C4020</f>
        <v>7826</v>
      </c>
    </row>
    <row r="4021" spans="1:4" x14ac:dyDescent="0.25">
      <c r="A4021" s="17" t="s">
        <v>10996</v>
      </c>
      <c r="B4021" s="17">
        <v>7680</v>
      </c>
      <c r="C4021" s="17">
        <v>0</v>
      </c>
      <c r="D4021">
        <f>B4021-C4021</f>
        <v>7680</v>
      </c>
    </row>
    <row r="4022" spans="1:4" x14ac:dyDescent="0.25">
      <c r="A4022" s="17" t="s">
        <v>12774</v>
      </c>
      <c r="B4022" s="17">
        <v>6643</v>
      </c>
      <c r="C4022" s="17">
        <v>0</v>
      </c>
      <c r="D4022">
        <f>B4022-C4022</f>
        <v>6643</v>
      </c>
    </row>
    <row r="4023" spans="1:4" x14ac:dyDescent="0.25">
      <c r="A4023" s="17" t="s">
        <v>12639</v>
      </c>
      <c r="B4023" s="17">
        <v>6387</v>
      </c>
      <c r="C4023" s="17">
        <v>0</v>
      </c>
      <c r="D4023">
        <f>B4023-C4023</f>
        <v>6387</v>
      </c>
    </row>
    <row r="4024" spans="1:4" x14ac:dyDescent="0.25">
      <c r="A4024" s="17" t="s">
        <v>12374</v>
      </c>
      <c r="B4024" s="17">
        <v>6013</v>
      </c>
      <c r="C4024" s="17">
        <v>0</v>
      </c>
      <c r="D4024">
        <f>B4024-C4024</f>
        <v>6013</v>
      </c>
    </row>
    <row r="4025" spans="1:4" x14ac:dyDescent="0.25">
      <c r="A4025" s="17" t="s">
        <v>13772</v>
      </c>
      <c r="B4025" s="17">
        <v>5858</v>
      </c>
      <c r="C4025" s="17">
        <v>0</v>
      </c>
      <c r="D4025">
        <f>B4025-C4025</f>
        <v>5858</v>
      </c>
    </row>
    <row r="4026" spans="1:4" x14ac:dyDescent="0.25">
      <c r="A4026" s="17" t="s">
        <v>11784</v>
      </c>
      <c r="B4026" s="17">
        <v>5824</v>
      </c>
      <c r="C4026" s="17">
        <v>0</v>
      </c>
      <c r="D4026">
        <f>B4026-C4026</f>
        <v>5824</v>
      </c>
    </row>
    <row r="4027" spans="1:4" x14ac:dyDescent="0.25">
      <c r="A4027" s="17" t="s">
        <v>11471</v>
      </c>
      <c r="B4027" s="17">
        <v>5725</v>
      </c>
      <c r="C4027" s="17">
        <v>0</v>
      </c>
      <c r="D4027">
        <f>B4027-C4027</f>
        <v>5725</v>
      </c>
    </row>
    <row r="4028" spans="1:4" x14ac:dyDescent="0.25">
      <c r="A4028" s="17" t="s">
        <v>8888</v>
      </c>
      <c r="B4028" s="17">
        <v>5561</v>
      </c>
      <c r="C4028" s="17">
        <v>0</v>
      </c>
      <c r="D4028">
        <f>B4028-C4028</f>
        <v>5561</v>
      </c>
    </row>
    <row r="4029" spans="1:4" x14ac:dyDescent="0.25">
      <c r="A4029" s="17" t="s">
        <v>12641</v>
      </c>
      <c r="B4029" s="17">
        <v>5494</v>
      </c>
      <c r="C4029" s="17">
        <v>0</v>
      </c>
      <c r="D4029">
        <f>B4029-C4029</f>
        <v>5494</v>
      </c>
    </row>
    <row r="4030" spans="1:4" x14ac:dyDescent="0.25">
      <c r="A4030" s="17" t="s">
        <v>13410</v>
      </c>
      <c r="B4030" s="17">
        <v>5199</v>
      </c>
      <c r="C4030" s="17">
        <v>0</v>
      </c>
      <c r="D4030">
        <f>B4030-C4030</f>
        <v>5199</v>
      </c>
    </row>
    <row r="4031" spans="1:4" x14ac:dyDescent="0.25">
      <c r="A4031" s="17" t="s">
        <v>11234</v>
      </c>
      <c r="B4031" s="17">
        <v>5005</v>
      </c>
      <c r="C4031" s="17">
        <v>0</v>
      </c>
      <c r="D4031">
        <f>B4031-C4031</f>
        <v>5005</v>
      </c>
    </row>
    <row r="4032" spans="1:4" x14ac:dyDescent="0.25">
      <c r="A4032" s="17" t="s">
        <v>11794</v>
      </c>
      <c r="B4032" s="17">
        <v>4958</v>
      </c>
      <c r="C4032" s="17">
        <v>0</v>
      </c>
      <c r="D4032">
        <f>B4032-C4032</f>
        <v>4958</v>
      </c>
    </row>
    <row r="4033" spans="1:4" x14ac:dyDescent="0.25">
      <c r="A4033" s="17" t="s">
        <v>13762</v>
      </c>
      <c r="B4033" s="17">
        <v>4914</v>
      </c>
      <c r="C4033" s="17">
        <v>0</v>
      </c>
      <c r="D4033">
        <f>B4033-C4033</f>
        <v>4914</v>
      </c>
    </row>
    <row r="4034" spans="1:4" x14ac:dyDescent="0.25">
      <c r="A4034" s="17" t="s">
        <v>6054</v>
      </c>
      <c r="B4034" s="17">
        <v>4756</v>
      </c>
      <c r="C4034" s="17">
        <v>0</v>
      </c>
      <c r="D4034">
        <f>B4034-C4034</f>
        <v>4756</v>
      </c>
    </row>
    <row r="4035" spans="1:4" x14ac:dyDescent="0.25">
      <c r="A4035" s="17" t="s">
        <v>14091</v>
      </c>
      <c r="B4035" s="17">
        <v>4584</v>
      </c>
      <c r="C4035" s="17">
        <v>0</v>
      </c>
      <c r="D4035">
        <f>B4035-C4035</f>
        <v>4584</v>
      </c>
    </row>
    <row r="4036" spans="1:4" x14ac:dyDescent="0.25">
      <c r="A4036" s="17" t="s">
        <v>11845</v>
      </c>
      <c r="B4036" s="17">
        <v>4556</v>
      </c>
      <c r="C4036" s="17">
        <v>0</v>
      </c>
      <c r="D4036">
        <f>B4036-C4036</f>
        <v>4556</v>
      </c>
    </row>
    <row r="4037" spans="1:4" x14ac:dyDescent="0.25">
      <c r="A4037" s="17" t="s">
        <v>4717</v>
      </c>
      <c r="B4037" s="17">
        <v>4091</v>
      </c>
      <c r="C4037" s="17">
        <v>0</v>
      </c>
      <c r="D4037">
        <f>B4037-C4037</f>
        <v>4091</v>
      </c>
    </row>
    <row r="4038" spans="1:4" x14ac:dyDescent="0.25">
      <c r="A4038" s="17" t="s">
        <v>10774</v>
      </c>
      <c r="B4038" s="17">
        <v>4063</v>
      </c>
      <c r="C4038" s="17">
        <v>0</v>
      </c>
      <c r="D4038">
        <f>B4038-C4038</f>
        <v>4063</v>
      </c>
    </row>
    <row r="4039" spans="1:4" x14ac:dyDescent="0.25">
      <c r="A4039" s="17" t="s">
        <v>12336</v>
      </c>
      <c r="B4039" s="17">
        <v>3830</v>
      </c>
      <c r="C4039" s="17">
        <v>0</v>
      </c>
      <c r="D4039">
        <f>B4039-C4039</f>
        <v>3830</v>
      </c>
    </row>
    <row r="4040" spans="1:4" x14ac:dyDescent="0.25">
      <c r="A4040" s="17" t="s">
        <v>8891</v>
      </c>
      <c r="B4040" s="17">
        <v>3607</v>
      </c>
      <c r="C4040" s="17">
        <v>0</v>
      </c>
      <c r="D4040">
        <f>B4040-C4040</f>
        <v>3607</v>
      </c>
    </row>
    <row r="4041" spans="1:4" x14ac:dyDescent="0.25">
      <c r="A4041" s="17" t="s">
        <v>12131</v>
      </c>
      <c r="B4041" s="17">
        <v>3478</v>
      </c>
      <c r="C4041" s="17">
        <v>0</v>
      </c>
      <c r="D4041">
        <f>B4041-C4041</f>
        <v>3478</v>
      </c>
    </row>
    <row r="4042" spans="1:4" x14ac:dyDescent="0.25">
      <c r="A4042" s="17" t="s">
        <v>11566</v>
      </c>
      <c r="B4042" s="17">
        <v>3330</v>
      </c>
      <c r="C4042" s="17">
        <v>0</v>
      </c>
      <c r="D4042">
        <f>B4042-C4042</f>
        <v>3330</v>
      </c>
    </row>
    <row r="4043" spans="1:4" x14ac:dyDescent="0.25">
      <c r="A4043" s="17" t="s">
        <v>7360</v>
      </c>
      <c r="B4043" s="17">
        <v>2964</v>
      </c>
      <c r="C4043" s="17">
        <v>0</v>
      </c>
      <c r="D4043">
        <f>B4043-C4043</f>
        <v>2964</v>
      </c>
    </row>
    <row r="4044" spans="1:4" x14ac:dyDescent="0.25">
      <c r="A4044" s="17" t="s">
        <v>9102</v>
      </c>
      <c r="B4044" s="17">
        <v>2874</v>
      </c>
      <c r="C4044" s="17">
        <v>0</v>
      </c>
      <c r="D4044">
        <f>B4044-C4044</f>
        <v>2874</v>
      </c>
    </row>
    <row r="4045" spans="1:4" x14ac:dyDescent="0.25">
      <c r="A4045" s="17" t="s">
        <v>11786</v>
      </c>
      <c r="B4045" s="17">
        <v>2843</v>
      </c>
      <c r="C4045" s="17">
        <v>0</v>
      </c>
      <c r="D4045">
        <f>B4045-C4045</f>
        <v>2843</v>
      </c>
    </row>
    <row r="4046" spans="1:4" x14ac:dyDescent="0.25">
      <c r="A4046" s="17" t="s">
        <v>12037</v>
      </c>
      <c r="B4046" s="17">
        <v>2580</v>
      </c>
      <c r="C4046" s="17">
        <v>0</v>
      </c>
      <c r="D4046">
        <f>B4046-C4046</f>
        <v>2580</v>
      </c>
    </row>
    <row r="4047" spans="1:4" x14ac:dyDescent="0.25">
      <c r="A4047" s="17" t="s">
        <v>13426</v>
      </c>
      <c r="B4047" s="17">
        <v>2468</v>
      </c>
      <c r="C4047" s="17">
        <v>0</v>
      </c>
      <c r="D4047">
        <f>B4047-C4047</f>
        <v>2468</v>
      </c>
    </row>
    <row r="4048" spans="1:4" x14ac:dyDescent="0.25">
      <c r="A4048" s="17" t="s">
        <v>11842</v>
      </c>
      <c r="B4048" s="17">
        <v>2436</v>
      </c>
      <c r="C4048" s="17">
        <v>0</v>
      </c>
      <c r="D4048">
        <f>B4048-C4048</f>
        <v>2436</v>
      </c>
    </row>
    <row r="4049" spans="1:4" x14ac:dyDescent="0.25">
      <c r="A4049" s="17" t="s">
        <v>13420</v>
      </c>
      <c r="B4049" s="17">
        <v>1711</v>
      </c>
      <c r="C4049" s="17">
        <v>0</v>
      </c>
      <c r="D4049">
        <f>B4049-C4049</f>
        <v>1711</v>
      </c>
    </row>
    <row r="4050" spans="1:4" x14ac:dyDescent="0.25">
      <c r="A4050" s="17" t="s">
        <v>12228</v>
      </c>
      <c r="B4050" s="17">
        <v>1521</v>
      </c>
      <c r="C4050" s="17">
        <v>0</v>
      </c>
      <c r="D4050">
        <f>B4050-C4050</f>
        <v>1521</v>
      </c>
    </row>
    <row r="4051" spans="1:4" x14ac:dyDescent="0.25">
      <c r="A4051" s="17" t="s">
        <v>13142</v>
      </c>
      <c r="B4051" s="17">
        <v>1332</v>
      </c>
      <c r="C4051" s="17">
        <v>0</v>
      </c>
      <c r="D4051">
        <f>B4051-C4051</f>
        <v>1332</v>
      </c>
    </row>
    <row r="4052" spans="1:4" x14ac:dyDescent="0.25">
      <c r="A4052" s="17" t="s">
        <v>13674</v>
      </c>
      <c r="B4052" s="17">
        <v>1111</v>
      </c>
      <c r="C4052" s="17">
        <v>0</v>
      </c>
      <c r="D4052">
        <f>B4052-C4052</f>
        <v>1111</v>
      </c>
    </row>
    <row r="4053" spans="1:4" x14ac:dyDescent="0.25">
      <c r="A4053" s="17" t="s">
        <v>9687</v>
      </c>
      <c r="B4053" s="17">
        <v>828</v>
      </c>
      <c r="C4053" s="17">
        <v>0</v>
      </c>
      <c r="D4053">
        <f>B4053-C4053</f>
        <v>828</v>
      </c>
    </row>
    <row r="4054" spans="1:4" x14ac:dyDescent="0.25">
      <c r="A4054" s="17" t="s">
        <v>10334</v>
      </c>
      <c r="B4054" s="17">
        <v>728</v>
      </c>
      <c r="C4054" s="17">
        <v>0</v>
      </c>
      <c r="D4054">
        <f>B4054-C4054</f>
        <v>728</v>
      </c>
    </row>
    <row r="4055" spans="1:4" x14ac:dyDescent="0.25">
      <c r="A4055" s="17" t="s">
        <v>12649</v>
      </c>
      <c r="B4055" s="17">
        <v>721</v>
      </c>
      <c r="C4055" s="17">
        <v>0</v>
      </c>
      <c r="D4055">
        <f>B4055-C4055</f>
        <v>721</v>
      </c>
    </row>
    <row r="4056" spans="1:4" x14ac:dyDescent="0.25">
      <c r="A4056" s="17" t="s">
        <v>12651</v>
      </c>
      <c r="B4056" s="17">
        <v>703</v>
      </c>
      <c r="C4056" s="17">
        <v>0</v>
      </c>
      <c r="D4056">
        <f>B4056-C4056</f>
        <v>703</v>
      </c>
    </row>
    <row r="4057" spans="1:4" x14ac:dyDescent="0.25">
      <c r="A4057" s="17" t="s">
        <v>9124</v>
      </c>
      <c r="B4057" s="17">
        <v>162</v>
      </c>
      <c r="C4057" s="17">
        <v>0</v>
      </c>
      <c r="D4057">
        <f>B4057-C4057</f>
        <v>162</v>
      </c>
    </row>
    <row r="4058" spans="1:4" x14ac:dyDescent="0.25">
      <c r="A4058" s="17" t="s">
        <v>464</v>
      </c>
      <c r="B4058" s="17">
        <v>0</v>
      </c>
      <c r="C4058" s="17">
        <v>0</v>
      </c>
      <c r="D4058">
        <f>B4058-C4058</f>
        <v>0</v>
      </c>
    </row>
    <row r="4059" spans="1:4" x14ac:dyDescent="0.25">
      <c r="A4059" s="17" t="s">
        <v>464</v>
      </c>
      <c r="B4059" s="17">
        <v>0</v>
      </c>
      <c r="C4059" s="17">
        <v>0</v>
      </c>
      <c r="D4059">
        <f>B4059-C4059</f>
        <v>0</v>
      </c>
    </row>
    <row r="4060" spans="1:4" x14ac:dyDescent="0.25">
      <c r="A4060" s="17" t="s">
        <v>963</v>
      </c>
      <c r="B4060" s="17">
        <v>0</v>
      </c>
      <c r="C4060" s="17">
        <v>0</v>
      </c>
      <c r="D4060">
        <f>B4060-C4060</f>
        <v>0</v>
      </c>
    </row>
    <row r="4061" spans="1:4" x14ac:dyDescent="0.25">
      <c r="A4061" s="17" t="s">
        <v>1406</v>
      </c>
      <c r="B4061" s="17">
        <v>0</v>
      </c>
      <c r="C4061" s="17">
        <v>0</v>
      </c>
      <c r="D4061">
        <f>B4061-C4061</f>
        <v>0</v>
      </c>
    </row>
    <row r="4062" spans="1:4" x14ac:dyDescent="0.25">
      <c r="A4062" s="17" t="s">
        <v>1584</v>
      </c>
      <c r="B4062" s="17">
        <v>0</v>
      </c>
      <c r="C4062" s="17">
        <v>0</v>
      </c>
      <c r="D4062">
        <f>B4062-C4062</f>
        <v>0</v>
      </c>
    </row>
    <row r="4063" spans="1:4" x14ac:dyDescent="0.25">
      <c r="A4063" s="17" t="s">
        <v>1622</v>
      </c>
      <c r="B4063" s="17">
        <v>0</v>
      </c>
      <c r="C4063" s="17">
        <v>0</v>
      </c>
      <c r="D4063">
        <f>B4063-C4063</f>
        <v>0</v>
      </c>
    </row>
    <row r="4064" spans="1:4" x14ac:dyDescent="0.25">
      <c r="A4064" s="17" t="s">
        <v>1800</v>
      </c>
      <c r="B4064" s="17">
        <v>0</v>
      </c>
      <c r="C4064" s="17">
        <v>0</v>
      </c>
      <c r="D4064">
        <f>B4064-C4064</f>
        <v>0</v>
      </c>
    </row>
    <row r="4065" spans="1:4" x14ac:dyDescent="0.25">
      <c r="A4065" s="17" t="s">
        <v>1871</v>
      </c>
      <c r="B4065" s="17">
        <v>0</v>
      </c>
      <c r="C4065" s="17">
        <v>0</v>
      </c>
      <c r="D4065">
        <f>B4065-C4065</f>
        <v>0</v>
      </c>
    </row>
    <row r="4066" spans="1:4" x14ac:dyDescent="0.25">
      <c r="A4066" s="17" t="s">
        <v>2375</v>
      </c>
      <c r="B4066" s="17">
        <v>0</v>
      </c>
      <c r="C4066" s="17">
        <v>0</v>
      </c>
      <c r="D4066">
        <f>B4066-C4066</f>
        <v>0</v>
      </c>
    </row>
    <row r="4067" spans="1:4" x14ac:dyDescent="0.25">
      <c r="A4067" s="17" t="s">
        <v>2769</v>
      </c>
      <c r="B4067" s="17">
        <v>0</v>
      </c>
      <c r="C4067" s="17">
        <v>0</v>
      </c>
      <c r="D4067">
        <f>B4067-C4067</f>
        <v>0</v>
      </c>
    </row>
    <row r="4068" spans="1:4" x14ac:dyDescent="0.25">
      <c r="A4068" s="17" t="s">
        <v>2810</v>
      </c>
      <c r="B4068" s="17">
        <v>0</v>
      </c>
      <c r="C4068" s="17">
        <v>0</v>
      </c>
      <c r="D4068">
        <f>B4068-C4068</f>
        <v>0</v>
      </c>
    </row>
    <row r="4069" spans="1:4" x14ac:dyDescent="0.25">
      <c r="A4069" s="17" t="s">
        <v>3007</v>
      </c>
      <c r="B4069" s="17">
        <v>0</v>
      </c>
      <c r="C4069" s="17">
        <v>0</v>
      </c>
      <c r="D4069">
        <f>B4069-C4069</f>
        <v>0</v>
      </c>
    </row>
    <row r="4070" spans="1:4" x14ac:dyDescent="0.25">
      <c r="A4070" s="17" t="s">
        <v>3012</v>
      </c>
      <c r="B4070" s="17">
        <v>0</v>
      </c>
      <c r="C4070" s="17">
        <v>0</v>
      </c>
      <c r="D4070">
        <f>B4070-C4070</f>
        <v>0</v>
      </c>
    </row>
    <row r="4071" spans="1:4" x14ac:dyDescent="0.25">
      <c r="A4071" s="17" t="s">
        <v>3408</v>
      </c>
      <c r="B4071" s="17">
        <v>0</v>
      </c>
      <c r="C4071" s="17">
        <v>0</v>
      </c>
      <c r="D4071">
        <f>B4071-C4071</f>
        <v>0</v>
      </c>
    </row>
    <row r="4072" spans="1:4" x14ac:dyDescent="0.25">
      <c r="A4072" s="17" t="s">
        <v>3460</v>
      </c>
      <c r="B4072" s="17">
        <v>0</v>
      </c>
      <c r="C4072" s="17">
        <v>0</v>
      </c>
      <c r="D4072">
        <f>B4072-C4072</f>
        <v>0</v>
      </c>
    </row>
    <row r="4073" spans="1:4" x14ac:dyDescent="0.25">
      <c r="A4073" s="17" t="s">
        <v>3464</v>
      </c>
      <c r="B4073" s="17">
        <v>0</v>
      </c>
      <c r="C4073" s="17">
        <v>0</v>
      </c>
      <c r="D4073">
        <f>B4073-C4073</f>
        <v>0</v>
      </c>
    </row>
    <row r="4074" spans="1:4" x14ac:dyDescent="0.25">
      <c r="A4074" s="17" t="s">
        <v>3496</v>
      </c>
      <c r="B4074" s="17">
        <v>0</v>
      </c>
      <c r="C4074" s="17">
        <v>0</v>
      </c>
      <c r="D4074">
        <f>B4074-C4074</f>
        <v>0</v>
      </c>
    </row>
    <row r="4075" spans="1:4" x14ac:dyDescent="0.25">
      <c r="A4075" s="17" t="s">
        <v>3570</v>
      </c>
      <c r="B4075" s="17">
        <v>0</v>
      </c>
      <c r="C4075" s="17">
        <v>0</v>
      </c>
      <c r="D4075">
        <f>B4075-C4075</f>
        <v>0</v>
      </c>
    </row>
    <row r="4076" spans="1:4" x14ac:dyDescent="0.25">
      <c r="A4076" s="17" t="s">
        <v>3676</v>
      </c>
      <c r="B4076" s="17">
        <v>0</v>
      </c>
      <c r="C4076" s="17">
        <v>0</v>
      </c>
      <c r="D4076">
        <f>B4076-C4076</f>
        <v>0</v>
      </c>
    </row>
    <row r="4077" spans="1:4" x14ac:dyDescent="0.25">
      <c r="A4077" s="17" t="s">
        <v>3796</v>
      </c>
      <c r="B4077" s="17">
        <v>0</v>
      </c>
      <c r="C4077" s="17">
        <v>0</v>
      </c>
      <c r="D4077">
        <f>B4077-C4077</f>
        <v>0</v>
      </c>
    </row>
    <row r="4078" spans="1:4" x14ac:dyDescent="0.25">
      <c r="A4078" s="17" t="s">
        <v>4189</v>
      </c>
      <c r="B4078" s="17">
        <v>0</v>
      </c>
      <c r="C4078" s="17">
        <v>0</v>
      </c>
      <c r="D4078">
        <f>B4078-C4078</f>
        <v>0</v>
      </c>
    </row>
    <row r="4079" spans="1:4" x14ac:dyDescent="0.25">
      <c r="A4079" s="17" t="s">
        <v>4245</v>
      </c>
      <c r="B4079" s="17">
        <v>0</v>
      </c>
      <c r="C4079" s="17">
        <v>0</v>
      </c>
      <c r="D4079">
        <f>B4079-C4079</f>
        <v>0</v>
      </c>
    </row>
    <row r="4080" spans="1:4" x14ac:dyDescent="0.25">
      <c r="A4080" s="17" t="s">
        <v>4302</v>
      </c>
      <c r="B4080" s="17">
        <v>0</v>
      </c>
      <c r="C4080" s="17">
        <v>0</v>
      </c>
      <c r="D4080">
        <f>B4080-C4080</f>
        <v>0</v>
      </c>
    </row>
    <row r="4081" spans="1:4" x14ac:dyDescent="0.25">
      <c r="A4081" s="17" t="s">
        <v>4348</v>
      </c>
      <c r="B4081" s="17">
        <v>0</v>
      </c>
      <c r="C4081" s="17">
        <v>0</v>
      </c>
      <c r="D4081">
        <f>B4081-C4081</f>
        <v>0</v>
      </c>
    </row>
    <row r="4082" spans="1:4" x14ac:dyDescent="0.25">
      <c r="A4082" s="17" t="s">
        <v>4499</v>
      </c>
      <c r="B4082" s="17">
        <v>0</v>
      </c>
      <c r="C4082" s="17">
        <v>0</v>
      </c>
      <c r="D4082">
        <f>B4082-C4082</f>
        <v>0</v>
      </c>
    </row>
    <row r="4083" spans="1:4" x14ac:dyDescent="0.25">
      <c r="A4083" s="17" t="s">
        <v>4533</v>
      </c>
      <c r="B4083" s="17">
        <v>0</v>
      </c>
      <c r="C4083" s="17">
        <v>0</v>
      </c>
      <c r="D4083">
        <f>B4083-C4083</f>
        <v>0</v>
      </c>
    </row>
    <row r="4084" spans="1:4" x14ac:dyDescent="0.25">
      <c r="A4084" s="17" t="s">
        <v>4542</v>
      </c>
      <c r="B4084" s="17">
        <v>0</v>
      </c>
      <c r="C4084" s="17">
        <v>0</v>
      </c>
      <c r="D4084">
        <f>B4084-C4084</f>
        <v>0</v>
      </c>
    </row>
    <row r="4085" spans="1:4" x14ac:dyDescent="0.25">
      <c r="A4085" s="17" t="s">
        <v>4597</v>
      </c>
      <c r="B4085" s="17">
        <v>0</v>
      </c>
      <c r="C4085" s="17">
        <v>0</v>
      </c>
      <c r="D4085">
        <f>B4085-C4085</f>
        <v>0</v>
      </c>
    </row>
    <row r="4086" spans="1:4" x14ac:dyDescent="0.25">
      <c r="A4086" s="17" t="s">
        <v>4600</v>
      </c>
      <c r="B4086" s="17">
        <v>0</v>
      </c>
      <c r="C4086" s="17">
        <v>0</v>
      </c>
      <c r="D4086">
        <f>B4086-C4086</f>
        <v>0</v>
      </c>
    </row>
    <row r="4087" spans="1:4" x14ac:dyDescent="0.25">
      <c r="A4087" s="17" t="s">
        <v>4653</v>
      </c>
      <c r="B4087" s="17">
        <v>0</v>
      </c>
      <c r="C4087" s="17">
        <v>0</v>
      </c>
      <c r="D4087">
        <f>B4087-C4087</f>
        <v>0</v>
      </c>
    </row>
    <row r="4088" spans="1:4" x14ac:dyDescent="0.25">
      <c r="A4088" s="17" t="s">
        <v>401</v>
      </c>
      <c r="B4088" s="17">
        <v>0</v>
      </c>
      <c r="C4088" s="17">
        <v>0</v>
      </c>
      <c r="D4088">
        <f>B4088-C4088</f>
        <v>0</v>
      </c>
    </row>
    <row r="4089" spans="1:4" x14ac:dyDescent="0.25">
      <c r="A4089" s="17" t="s">
        <v>4669</v>
      </c>
      <c r="B4089" s="17">
        <v>0</v>
      </c>
      <c r="C4089" s="17">
        <v>0</v>
      </c>
      <c r="D4089">
        <f>B4089-C4089</f>
        <v>0</v>
      </c>
    </row>
    <row r="4090" spans="1:4" x14ac:dyDescent="0.25">
      <c r="A4090" s="17" t="s">
        <v>4710</v>
      </c>
      <c r="B4090" s="17">
        <v>0</v>
      </c>
      <c r="C4090" s="17">
        <v>0</v>
      </c>
      <c r="D4090">
        <f>B4090-C4090</f>
        <v>0</v>
      </c>
    </row>
    <row r="4091" spans="1:4" x14ac:dyDescent="0.25">
      <c r="A4091" s="17" t="s">
        <v>4794</v>
      </c>
      <c r="B4091" s="17">
        <v>0</v>
      </c>
      <c r="C4091" s="17">
        <v>0</v>
      </c>
      <c r="D4091">
        <f>B4091-C4091</f>
        <v>0</v>
      </c>
    </row>
    <row r="4092" spans="1:4" x14ac:dyDescent="0.25">
      <c r="A4092" s="17" t="s">
        <v>4831</v>
      </c>
      <c r="B4092" s="17">
        <v>0</v>
      </c>
      <c r="C4092" s="17">
        <v>0</v>
      </c>
      <c r="D4092">
        <f>B4092-C4092</f>
        <v>0</v>
      </c>
    </row>
    <row r="4093" spans="1:4" x14ac:dyDescent="0.25">
      <c r="A4093" s="17" t="s">
        <v>5209</v>
      </c>
      <c r="B4093" s="17">
        <v>0</v>
      </c>
      <c r="C4093" s="17">
        <v>0</v>
      </c>
      <c r="D4093">
        <f>B4093-C4093</f>
        <v>0</v>
      </c>
    </row>
    <row r="4094" spans="1:4" x14ac:dyDescent="0.25">
      <c r="A4094" s="17" t="s">
        <v>5211</v>
      </c>
      <c r="B4094" s="17">
        <v>0</v>
      </c>
      <c r="C4094" s="17">
        <v>0</v>
      </c>
      <c r="D4094">
        <f>B4094-C4094</f>
        <v>0</v>
      </c>
    </row>
    <row r="4095" spans="1:4" x14ac:dyDescent="0.25">
      <c r="A4095" s="17" t="s">
        <v>5216</v>
      </c>
      <c r="B4095" s="17">
        <v>0</v>
      </c>
      <c r="C4095" s="17">
        <v>0</v>
      </c>
      <c r="D4095">
        <f>B4095-C4095</f>
        <v>0</v>
      </c>
    </row>
    <row r="4096" spans="1:4" x14ac:dyDescent="0.25">
      <c r="A4096" s="17" t="s">
        <v>5219</v>
      </c>
      <c r="B4096" s="17">
        <v>0</v>
      </c>
      <c r="C4096" s="17">
        <v>0</v>
      </c>
      <c r="D4096">
        <f>B4096-C4096</f>
        <v>0</v>
      </c>
    </row>
    <row r="4097" spans="1:4" x14ac:dyDescent="0.25">
      <c r="A4097" s="17" t="s">
        <v>5222</v>
      </c>
      <c r="B4097" s="17">
        <v>0</v>
      </c>
      <c r="C4097" s="17">
        <v>0</v>
      </c>
      <c r="D4097">
        <f>B4097-C4097</f>
        <v>0</v>
      </c>
    </row>
    <row r="4098" spans="1:4" x14ac:dyDescent="0.25">
      <c r="A4098" s="17" t="s">
        <v>5225</v>
      </c>
      <c r="B4098" s="17">
        <v>0</v>
      </c>
      <c r="C4098" s="17">
        <v>0</v>
      </c>
      <c r="D4098">
        <f>B4098-C4098</f>
        <v>0</v>
      </c>
    </row>
    <row r="4099" spans="1:4" x14ac:dyDescent="0.25">
      <c r="A4099" s="17" t="s">
        <v>5230</v>
      </c>
      <c r="B4099" s="17">
        <v>0</v>
      </c>
      <c r="C4099" s="17">
        <v>0</v>
      </c>
      <c r="D4099">
        <f>B4099-C4099</f>
        <v>0</v>
      </c>
    </row>
    <row r="4100" spans="1:4" x14ac:dyDescent="0.25">
      <c r="A4100" s="17" t="s">
        <v>5233</v>
      </c>
      <c r="B4100" s="17">
        <v>0</v>
      </c>
      <c r="C4100" s="17">
        <v>0</v>
      </c>
      <c r="D4100">
        <f>B4100-C4100</f>
        <v>0</v>
      </c>
    </row>
    <row r="4101" spans="1:4" x14ac:dyDescent="0.25">
      <c r="A4101" s="17" t="s">
        <v>5237</v>
      </c>
      <c r="B4101" s="17">
        <v>0</v>
      </c>
      <c r="C4101" s="17">
        <v>0</v>
      </c>
      <c r="D4101">
        <f>B4101-C4101</f>
        <v>0</v>
      </c>
    </row>
    <row r="4102" spans="1:4" x14ac:dyDescent="0.25">
      <c r="A4102" s="17" t="s">
        <v>5256</v>
      </c>
      <c r="B4102" s="17">
        <v>0</v>
      </c>
      <c r="C4102" s="17">
        <v>0</v>
      </c>
      <c r="D4102">
        <f>B4102-C4102</f>
        <v>0</v>
      </c>
    </row>
    <row r="4103" spans="1:4" x14ac:dyDescent="0.25">
      <c r="A4103" s="17" t="s">
        <v>5284</v>
      </c>
      <c r="B4103" s="17">
        <v>0</v>
      </c>
      <c r="C4103" s="17">
        <v>0</v>
      </c>
      <c r="D4103">
        <f>B4103-C4103</f>
        <v>0</v>
      </c>
    </row>
    <row r="4104" spans="1:4" x14ac:dyDescent="0.25">
      <c r="A4104" s="17" t="s">
        <v>5305</v>
      </c>
      <c r="B4104" s="17">
        <v>0</v>
      </c>
      <c r="C4104" s="17">
        <v>0</v>
      </c>
      <c r="D4104">
        <f>B4104-C4104</f>
        <v>0</v>
      </c>
    </row>
    <row r="4105" spans="1:4" x14ac:dyDescent="0.25">
      <c r="A4105" s="17" t="s">
        <v>5392</v>
      </c>
      <c r="B4105" s="17">
        <v>0</v>
      </c>
      <c r="C4105" s="17">
        <v>0</v>
      </c>
      <c r="D4105">
        <f>B4105-C4105</f>
        <v>0</v>
      </c>
    </row>
    <row r="4106" spans="1:4" x14ac:dyDescent="0.25">
      <c r="A4106" s="17" t="s">
        <v>5444</v>
      </c>
      <c r="B4106" s="17">
        <v>0</v>
      </c>
      <c r="C4106" s="17">
        <v>0</v>
      </c>
      <c r="D4106">
        <f>B4106-C4106</f>
        <v>0</v>
      </c>
    </row>
    <row r="4107" spans="1:4" x14ac:dyDescent="0.25">
      <c r="A4107" s="17" t="s">
        <v>5455</v>
      </c>
      <c r="B4107" s="17">
        <v>0</v>
      </c>
      <c r="C4107" s="17">
        <v>0</v>
      </c>
      <c r="D4107">
        <f>B4107-C4107</f>
        <v>0</v>
      </c>
    </row>
    <row r="4108" spans="1:4" x14ac:dyDescent="0.25">
      <c r="A4108" s="17" t="s">
        <v>5483</v>
      </c>
      <c r="B4108" s="17">
        <v>0</v>
      </c>
      <c r="C4108" s="17">
        <v>0</v>
      </c>
      <c r="D4108">
        <f>B4108-C4108</f>
        <v>0</v>
      </c>
    </row>
    <row r="4109" spans="1:4" x14ac:dyDescent="0.25">
      <c r="A4109" s="17" t="s">
        <v>5553</v>
      </c>
      <c r="B4109" s="17">
        <v>0</v>
      </c>
      <c r="C4109" s="17">
        <v>0</v>
      </c>
      <c r="D4109">
        <f>B4109-C4109</f>
        <v>0</v>
      </c>
    </row>
    <row r="4110" spans="1:4" x14ac:dyDescent="0.25">
      <c r="A4110" s="17" t="s">
        <v>5558</v>
      </c>
      <c r="B4110" s="17">
        <v>0</v>
      </c>
      <c r="C4110" s="17">
        <v>0</v>
      </c>
      <c r="D4110">
        <f>B4110-C4110</f>
        <v>0</v>
      </c>
    </row>
    <row r="4111" spans="1:4" x14ac:dyDescent="0.25">
      <c r="A4111" s="17" t="s">
        <v>5599</v>
      </c>
      <c r="B4111" s="17">
        <v>0</v>
      </c>
      <c r="C4111" s="17">
        <v>0</v>
      </c>
      <c r="D4111">
        <f>B4111-C4111</f>
        <v>0</v>
      </c>
    </row>
    <row r="4112" spans="1:4" x14ac:dyDescent="0.25">
      <c r="A4112" s="17" t="s">
        <v>5606</v>
      </c>
      <c r="B4112" s="17">
        <v>0</v>
      </c>
      <c r="C4112" s="17">
        <v>0</v>
      </c>
      <c r="D4112">
        <f>B4112-C4112</f>
        <v>0</v>
      </c>
    </row>
    <row r="4113" spans="1:4" x14ac:dyDescent="0.25">
      <c r="A4113" s="17" t="s">
        <v>5641</v>
      </c>
      <c r="B4113" s="17">
        <v>0</v>
      </c>
      <c r="C4113" s="17">
        <v>0</v>
      </c>
      <c r="D4113">
        <f>B4113-C4113</f>
        <v>0</v>
      </c>
    </row>
    <row r="4114" spans="1:4" x14ac:dyDescent="0.25">
      <c r="A4114" s="17" t="s">
        <v>5849</v>
      </c>
      <c r="B4114" s="17">
        <v>0</v>
      </c>
      <c r="C4114" s="17">
        <v>0</v>
      </c>
      <c r="D4114">
        <f>B4114-C4114</f>
        <v>0</v>
      </c>
    </row>
    <row r="4115" spans="1:4" x14ac:dyDescent="0.25">
      <c r="A4115" s="17" t="s">
        <v>5864</v>
      </c>
      <c r="B4115" s="17">
        <v>0</v>
      </c>
      <c r="C4115" s="17">
        <v>0</v>
      </c>
      <c r="D4115">
        <f>B4115-C4115</f>
        <v>0</v>
      </c>
    </row>
    <row r="4116" spans="1:4" x14ac:dyDescent="0.25">
      <c r="A4116" s="17" t="s">
        <v>5900</v>
      </c>
      <c r="B4116" s="17">
        <v>0</v>
      </c>
      <c r="C4116" s="17">
        <v>0</v>
      </c>
      <c r="D4116">
        <f>B4116-C4116</f>
        <v>0</v>
      </c>
    </row>
    <row r="4117" spans="1:4" x14ac:dyDescent="0.25">
      <c r="A4117" s="17" t="s">
        <v>5920</v>
      </c>
      <c r="B4117" s="17">
        <v>0</v>
      </c>
      <c r="C4117" s="17">
        <v>0</v>
      </c>
      <c r="D4117">
        <f>B4117-C4117</f>
        <v>0</v>
      </c>
    </row>
    <row r="4118" spans="1:4" x14ac:dyDescent="0.25">
      <c r="A4118" s="17" t="s">
        <v>5941</v>
      </c>
      <c r="B4118" s="17">
        <v>0</v>
      </c>
      <c r="C4118" s="17">
        <v>0</v>
      </c>
      <c r="D4118">
        <f>B4118-C4118</f>
        <v>0</v>
      </c>
    </row>
    <row r="4119" spans="1:4" x14ac:dyDescent="0.25">
      <c r="A4119" s="17" t="s">
        <v>5951</v>
      </c>
      <c r="B4119" s="17">
        <v>0</v>
      </c>
      <c r="C4119" s="17">
        <v>0</v>
      </c>
      <c r="D4119">
        <f>B4119-C4119</f>
        <v>0</v>
      </c>
    </row>
    <row r="4120" spans="1:4" x14ac:dyDescent="0.25">
      <c r="A4120" s="17" t="s">
        <v>5954</v>
      </c>
      <c r="B4120" s="17">
        <v>0</v>
      </c>
      <c r="C4120" s="17">
        <v>0</v>
      </c>
      <c r="D4120">
        <f>B4120-C4120</f>
        <v>0</v>
      </c>
    </row>
    <row r="4121" spans="1:4" x14ac:dyDescent="0.25">
      <c r="A4121" s="17" t="s">
        <v>5959</v>
      </c>
      <c r="B4121" s="17">
        <v>0</v>
      </c>
      <c r="C4121" s="17">
        <v>0</v>
      </c>
      <c r="D4121">
        <f>B4121-C4121</f>
        <v>0</v>
      </c>
    </row>
    <row r="4122" spans="1:4" x14ac:dyDescent="0.25">
      <c r="A4122" s="17" t="s">
        <v>5962</v>
      </c>
      <c r="B4122" s="17">
        <v>0</v>
      </c>
      <c r="C4122" s="17">
        <v>0</v>
      </c>
      <c r="D4122">
        <f>B4122-C4122</f>
        <v>0</v>
      </c>
    </row>
    <row r="4123" spans="1:4" x14ac:dyDescent="0.25">
      <c r="A4123" s="17" t="s">
        <v>6085</v>
      </c>
      <c r="B4123" s="17">
        <v>0</v>
      </c>
      <c r="C4123" s="17">
        <v>0</v>
      </c>
      <c r="D4123">
        <f>B4123-C4123</f>
        <v>0</v>
      </c>
    </row>
    <row r="4124" spans="1:4" x14ac:dyDescent="0.25">
      <c r="A4124" s="17" t="s">
        <v>6098</v>
      </c>
      <c r="B4124" s="17">
        <v>0</v>
      </c>
      <c r="C4124" s="17">
        <v>0</v>
      </c>
      <c r="D4124">
        <f>B4124-C4124</f>
        <v>0</v>
      </c>
    </row>
    <row r="4125" spans="1:4" x14ac:dyDescent="0.25">
      <c r="A4125" s="17" t="s">
        <v>6124</v>
      </c>
      <c r="B4125" s="17">
        <v>0</v>
      </c>
      <c r="C4125" s="17">
        <v>0</v>
      </c>
      <c r="D4125">
        <f>B4125-C4125</f>
        <v>0</v>
      </c>
    </row>
    <row r="4126" spans="1:4" x14ac:dyDescent="0.25">
      <c r="A4126" s="17" t="s">
        <v>6206</v>
      </c>
      <c r="B4126" s="17">
        <v>0</v>
      </c>
      <c r="C4126" s="17">
        <v>0</v>
      </c>
      <c r="D4126">
        <f>B4126-C4126</f>
        <v>0</v>
      </c>
    </row>
    <row r="4127" spans="1:4" x14ac:dyDescent="0.25">
      <c r="A4127" s="17" t="s">
        <v>6224</v>
      </c>
      <c r="B4127" s="17">
        <v>0</v>
      </c>
      <c r="C4127" s="17">
        <v>0</v>
      </c>
      <c r="D4127">
        <f>B4127-C4127</f>
        <v>0</v>
      </c>
    </row>
    <row r="4128" spans="1:4" x14ac:dyDescent="0.25">
      <c r="A4128" s="17" t="s">
        <v>6329</v>
      </c>
      <c r="B4128" s="17">
        <v>0</v>
      </c>
      <c r="C4128" s="17">
        <v>0</v>
      </c>
      <c r="D4128">
        <f>B4128-C4128</f>
        <v>0</v>
      </c>
    </row>
    <row r="4129" spans="1:4" x14ac:dyDescent="0.25">
      <c r="A4129" s="17" t="s">
        <v>6378</v>
      </c>
      <c r="B4129" s="17">
        <v>0</v>
      </c>
      <c r="C4129" s="17">
        <v>0</v>
      </c>
      <c r="D4129">
        <f>B4129-C4129</f>
        <v>0</v>
      </c>
    </row>
    <row r="4130" spans="1:4" x14ac:dyDescent="0.25">
      <c r="A4130" s="17" t="s">
        <v>6409</v>
      </c>
      <c r="B4130" s="17">
        <v>0</v>
      </c>
      <c r="C4130" s="17">
        <v>0</v>
      </c>
      <c r="D4130">
        <f>B4130-C4130</f>
        <v>0</v>
      </c>
    </row>
    <row r="4131" spans="1:4" x14ac:dyDescent="0.25">
      <c r="A4131" s="17" t="s">
        <v>6502</v>
      </c>
      <c r="B4131" s="17">
        <v>0</v>
      </c>
      <c r="C4131" s="17">
        <v>0</v>
      </c>
      <c r="D4131">
        <f>B4131-C4131</f>
        <v>0</v>
      </c>
    </row>
    <row r="4132" spans="1:4" x14ac:dyDescent="0.25">
      <c r="A4132" s="17" t="s">
        <v>6555</v>
      </c>
      <c r="B4132" s="17">
        <v>0</v>
      </c>
      <c r="C4132" s="17">
        <v>0</v>
      </c>
      <c r="D4132">
        <f>B4132-C4132</f>
        <v>0</v>
      </c>
    </row>
    <row r="4133" spans="1:4" x14ac:dyDescent="0.25">
      <c r="A4133" s="17" t="s">
        <v>6629</v>
      </c>
      <c r="B4133" s="17">
        <v>0</v>
      </c>
      <c r="C4133" s="17">
        <v>0</v>
      </c>
      <c r="D4133">
        <f>B4133-C4133</f>
        <v>0</v>
      </c>
    </row>
    <row r="4134" spans="1:4" x14ac:dyDescent="0.25">
      <c r="A4134" s="17" t="s">
        <v>6674</v>
      </c>
      <c r="B4134" s="17">
        <v>0</v>
      </c>
      <c r="C4134" s="17">
        <v>0</v>
      </c>
      <c r="D4134">
        <f>B4134-C4134</f>
        <v>0</v>
      </c>
    </row>
    <row r="4135" spans="1:4" x14ac:dyDescent="0.25">
      <c r="A4135" s="17" t="s">
        <v>6751</v>
      </c>
      <c r="B4135" s="17">
        <v>0</v>
      </c>
      <c r="C4135" s="17">
        <v>0</v>
      </c>
      <c r="D4135">
        <f>B4135-C4135</f>
        <v>0</v>
      </c>
    </row>
    <row r="4136" spans="1:4" x14ac:dyDescent="0.25">
      <c r="A4136" s="17" t="s">
        <v>6754</v>
      </c>
      <c r="B4136" s="17">
        <v>0</v>
      </c>
      <c r="C4136" s="17">
        <v>0</v>
      </c>
      <c r="D4136">
        <f>B4136-C4136</f>
        <v>0</v>
      </c>
    </row>
    <row r="4137" spans="1:4" x14ac:dyDescent="0.25">
      <c r="A4137" s="17" t="s">
        <v>6757</v>
      </c>
      <c r="B4137" s="17">
        <v>0</v>
      </c>
      <c r="C4137" s="17">
        <v>0</v>
      </c>
      <c r="D4137">
        <f>B4137-C4137</f>
        <v>0</v>
      </c>
    </row>
    <row r="4138" spans="1:4" x14ac:dyDescent="0.25">
      <c r="A4138" s="17" t="s">
        <v>6759</v>
      </c>
      <c r="B4138" s="17">
        <v>0</v>
      </c>
      <c r="C4138" s="17">
        <v>0</v>
      </c>
      <c r="D4138">
        <f>B4138-C4138</f>
        <v>0</v>
      </c>
    </row>
    <row r="4139" spans="1:4" x14ac:dyDescent="0.25">
      <c r="A4139" s="17" t="s">
        <v>6763</v>
      </c>
      <c r="B4139" s="17">
        <v>0</v>
      </c>
      <c r="C4139" s="17">
        <v>0</v>
      </c>
      <c r="D4139">
        <f>B4139-C4139</f>
        <v>0</v>
      </c>
    </row>
    <row r="4140" spans="1:4" x14ac:dyDescent="0.25">
      <c r="A4140" s="17" t="s">
        <v>6769</v>
      </c>
      <c r="B4140" s="17">
        <v>0</v>
      </c>
      <c r="C4140" s="17">
        <v>0</v>
      </c>
      <c r="D4140">
        <f>B4140-C4140</f>
        <v>0</v>
      </c>
    </row>
    <row r="4141" spans="1:4" x14ac:dyDescent="0.25">
      <c r="A4141" s="17" t="s">
        <v>6772</v>
      </c>
      <c r="B4141" s="17">
        <v>0</v>
      </c>
      <c r="C4141" s="17">
        <v>0</v>
      </c>
      <c r="D4141">
        <f>B4141-C4141</f>
        <v>0</v>
      </c>
    </row>
    <row r="4142" spans="1:4" x14ac:dyDescent="0.25">
      <c r="A4142" s="17" t="s">
        <v>6774</v>
      </c>
      <c r="B4142" s="17">
        <v>0</v>
      </c>
      <c r="C4142" s="17">
        <v>0</v>
      </c>
      <c r="D4142">
        <f>B4142-C4142</f>
        <v>0</v>
      </c>
    </row>
    <row r="4143" spans="1:4" x14ac:dyDescent="0.25">
      <c r="A4143" s="17" t="s">
        <v>6776</v>
      </c>
      <c r="B4143" s="17">
        <v>0</v>
      </c>
      <c r="C4143" s="17">
        <v>0</v>
      </c>
      <c r="D4143">
        <f>B4143-C4143</f>
        <v>0</v>
      </c>
    </row>
    <row r="4144" spans="1:4" x14ac:dyDescent="0.25">
      <c r="A4144" s="17" t="s">
        <v>6794</v>
      </c>
      <c r="B4144" s="17">
        <v>0</v>
      </c>
      <c r="C4144" s="17">
        <v>0</v>
      </c>
      <c r="D4144">
        <f>B4144-C4144</f>
        <v>0</v>
      </c>
    </row>
    <row r="4145" spans="1:4" x14ac:dyDescent="0.25">
      <c r="A4145" s="17" t="s">
        <v>6806</v>
      </c>
      <c r="B4145" s="17">
        <v>0</v>
      </c>
      <c r="C4145" s="17">
        <v>0</v>
      </c>
      <c r="D4145">
        <f>B4145-C4145</f>
        <v>0</v>
      </c>
    </row>
    <row r="4146" spans="1:4" x14ac:dyDescent="0.25">
      <c r="A4146" s="17" t="s">
        <v>6824</v>
      </c>
      <c r="B4146" s="17">
        <v>0</v>
      </c>
      <c r="C4146" s="17">
        <v>0</v>
      </c>
      <c r="D4146">
        <f>B4146-C4146</f>
        <v>0</v>
      </c>
    </row>
    <row r="4147" spans="1:4" x14ac:dyDescent="0.25">
      <c r="A4147" s="17" t="s">
        <v>6839</v>
      </c>
      <c r="B4147" s="17">
        <v>0</v>
      </c>
      <c r="C4147" s="17">
        <v>0</v>
      </c>
      <c r="D4147">
        <f>B4147-C4147</f>
        <v>0</v>
      </c>
    </row>
    <row r="4148" spans="1:4" x14ac:dyDescent="0.25">
      <c r="A4148" s="17" t="s">
        <v>6866</v>
      </c>
      <c r="B4148" s="17">
        <v>0</v>
      </c>
      <c r="C4148" s="17">
        <v>0</v>
      </c>
      <c r="D4148">
        <f>B4148-C4148</f>
        <v>0</v>
      </c>
    </row>
    <row r="4149" spans="1:4" x14ac:dyDescent="0.25">
      <c r="A4149" s="17" t="s">
        <v>6938</v>
      </c>
      <c r="B4149" s="17">
        <v>0</v>
      </c>
      <c r="C4149" s="17">
        <v>0</v>
      </c>
      <c r="D4149">
        <f>B4149-C4149</f>
        <v>0</v>
      </c>
    </row>
    <row r="4150" spans="1:4" x14ac:dyDescent="0.25">
      <c r="A4150" s="17" t="s">
        <v>6982</v>
      </c>
      <c r="B4150" s="17">
        <v>0</v>
      </c>
      <c r="C4150" s="17">
        <v>0</v>
      </c>
      <c r="D4150">
        <f>B4150-C4150</f>
        <v>0</v>
      </c>
    </row>
    <row r="4151" spans="1:4" x14ac:dyDescent="0.25">
      <c r="A4151" s="17" t="s">
        <v>7043</v>
      </c>
      <c r="B4151" s="17">
        <v>0</v>
      </c>
      <c r="C4151" s="17">
        <v>0</v>
      </c>
      <c r="D4151">
        <f>B4151-C4151</f>
        <v>0</v>
      </c>
    </row>
    <row r="4152" spans="1:4" x14ac:dyDescent="0.25">
      <c r="A4152" s="17" t="s">
        <v>7055</v>
      </c>
      <c r="B4152" s="17">
        <v>0</v>
      </c>
      <c r="C4152" s="17">
        <v>0</v>
      </c>
      <c r="D4152">
        <f>B4152-C4152</f>
        <v>0</v>
      </c>
    </row>
    <row r="4153" spans="1:4" x14ac:dyDescent="0.25">
      <c r="A4153" s="17" t="s">
        <v>7059</v>
      </c>
      <c r="B4153" s="17">
        <v>0</v>
      </c>
      <c r="C4153" s="17">
        <v>0</v>
      </c>
      <c r="D4153">
        <f>B4153-C4153</f>
        <v>0</v>
      </c>
    </row>
    <row r="4154" spans="1:4" x14ac:dyDescent="0.25">
      <c r="A4154" s="17" t="s">
        <v>7067</v>
      </c>
      <c r="B4154" s="17">
        <v>0</v>
      </c>
      <c r="C4154" s="17">
        <v>0</v>
      </c>
      <c r="D4154">
        <f>B4154-C4154</f>
        <v>0</v>
      </c>
    </row>
    <row r="4155" spans="1:4" x14ac:dyDescent="0.25">
      <c r="A4155" s="17" t="s">
        <v>7069</v>
      </c>
      <c r="B4155" s="17">
        <v>0</v>
      </c>
      <c r="C4155" s="17">
        <v>0</v>
      </c>
      <c r="D4155">
        <f>B4155-C4155</f>
        <v>0</v>
      </c>
    </row>
    <row r="4156" spans="1:4" x14ac:dyDescent="0.25">
      <c r="A4156" s="17" t="s">
        <v>6085</v>
      </c>
      <c r="B4156" s="17">
        <v>0</v>
      </c>
      <c r="C4156" s="17">
        <v>0</v>
      </c>
      <c r="D4156">
        <f>B4156-C4156</f>
        <v>0</v>
      </c>
    </row>
    <row r="4157" spans="1:4" x14ac:dyDescent="0.25">
      <c r="A4157" s="17" t="s">
        <v>7075</v>
      </c>
      <c r="B4157" s="17">
        <v>0</v>
      </c>
      <c r="C4157" s="17">
        <v>0</v>
      </c>
      <c r="D4157">
        <f>B4157-C4157</f>
        <v>0</v>
      </c>
    </row>
    <row r="4158" spans="1:4" x14ac:dyDescent="0.25">
      <c r="A4158" s="17" t="s">
        <v>7077</v>
      </c>
      <c r="B4158" s="17">
        <v>0</v>
      </c>
      <c r="C4158" s="17">
        <v>0</v>
      </c>
      <c r="D4158">
        <f>B4158-C4158</f>
        <v>0</v>
      </c>
    </row>
    <row r="4159" spans="1:4" x14ac:dyDescent="0.25">
      <c r="A4159" s="17" t="s">
        <v>7081</v>
      </c>
      <c r="B4159" s="17">
        <v>0</v>
      </c>
      <c r="C4159" s="17">
        <v>0</v>
      </c>
      <c r="D4159">
        <f>B4159-C4159</f>
        <v>0</v>
      </c>
    </row>
    <row r="4160" spans="1:4" x14ac:dyDescent="0.25">
      <c r="A4160" s="17" t="s">
        <v>7100</v>
      </c>
      <c r="B4160" s="17">
        <v>0</v>
      </c>
      <c r="C4160" s="17">
        <v>0</v>
      </c>
      <c r="D4160">
        <f>B4160-C4160</f>
        <v>0</v>
      </c>
    </row>
    <row r="4161" spans="1:4" x14ac:dyDescent="0.25">
      <c r="A4161" s="17" t="s">
        <v>7173</v>
      </c>
      <c r="B4161" s="17">
        <v>0</v>
      </c>
      <c r="C4161" s="17">
        <v>0</v>
      </c>
      <c r="D4161">
        <f>B4161-C4161</f>
        <v>0</v>
      </c>
    </row>
    <row r="4162" spans="1:4" x14ac:dyDescent="0.25">
      <c r="A4162" s="17" t="s">
        <v>7213</v>
      </c>
      <c r="B4162" s="17">
        <v>0</v>
      </c>
      <c r="C4162" s="17">
        <v>0</v>
      </c>
      <c r="D4162">
        <f>B4162-C4162</f>
        <v>0</v>
      </c>
    </row>
    <row r="4163" spans="1:4" x14ac:dyDescent="0.25">
      <c r="A4163" s="17" t="s">
        <v>7218</v>
      </c>
      <c r="B4163" s="17">
        <v>0</v>
      </c>
      <c r="C4163" s="17">
        <v>0</v>
      </c>
      <c r="D4163">
        <f>B4163-C4163</f>
        <v>0</v>
      </c>
    </row>
    <row r="4164" spans="1:4" x14ac:dyDescent="0.25">
      <c r="A4164" s="17" t="s">
        <v>7292</v>
      </c>
      <c r="B4164" s="17">
        <v>0</v>
      </c>
      <c r="C4164" s="17">
        <v>0</v>
      </c>
      <c r="D4164">
        <f>B4164-C4164</f>
        <v>0</v>
      </c>
    </row>
    <row r="4165" spans="1:4" x14ac:dyDescent="0.25">
      <c r="A4165" s="17" t="s">
        <v>7325</v>
      </c>
      <c r="B4165" s="17">
        <v>0</v>
      </c>
      <c r="C4165" s="17">
        <v>0</v>
      </c>
      <c r="D4165">
        <f>B4165-C4165</f>
        <v>0</v>
      </c>
    </row>
    <row r="4166" spans="1:4" x14ac:dyDescent="0.25">
      <c r="A4166" s="17" t="s">
        <v>7350</v>
      </c>
      <c r="B4166" s="17">
        <v>0</v>
      </c>
      <c r="C4166" s="17">
        <v>0</v>
      </c>
      <c r="D4166">
        <f>B4166-C4166</f>
        <v>0</v>
      </c>
    </row>
    <row r="4167" spans="1:4" x14ac:dyDescent="0.25">
      <c r="A4167" s="17" t="s">
        <v>7362</v>
      </c>
      <c r="B4167" s="17">
        <v>0</v>
      </c>
      <c r="C4167" s="17">
        <v>0</v>
      </c>
      <c r="D4167">
        <f>B4167-C4167</f>
        <v>0</v>
      </c>
    </row>
    <row r="4168" spans="1:4" x14ac:dyDescent="0.25">
      <c r="A4168" s="17" t="s">
        <v>7365</v>
      </c>
      <c r="B4168" s="17">
        <v>0</v>
      </c>
      <c r="C4168" s="17">
        <v>0</v>
      </c>
      <c r="D4168">
        <f>B4168-C4168</f>
        <v>0</v>
      </c>
    </row>
    <row r="4169" spans="1:4" x14ac:dyDescent="0.25">
      <c r="A4169" s="17" t="s">
        <v>7413</v>
      </c>
      <c r="B4169" s="17">
        <v>0</v>
      </c>
      <c r="C4169" s="17">
        <v>0</v>
      </c>
      <c r="D4169">
        <f>B4169-C4169</f>
        <v>0</v>
      </c>
    </row>
    <row r="4170" spans="1:4" x14ac:dyDescent="0.25">
      <c r="A4170" s="17" t="s">
        <v>1406</v>
      </c>
      <c r="B4170" s="17">
        <v>0</v>
      </c>
      <c r="C4170" s="17">
        <v>0</v>
      </c>
      <c r="D4170">
        <f>B4170-C4170</f>
        <v>0</v>
      </c>
    </row>
    <row r="4171" spans="1:4" x14ac:dyDescent="0.25">
      <c r="A4171" s="17" t="s">
        <v>7447</v>
      </c>
      <c r="B4171" s="17">
        <v>0</v>
      </c>
      <c r="C4171" s="17">
        <v>0</v>
      </c>
      <c r="D4171">
        <f>B4171-C4171</f>
        <v>0</v>
      </c>
    </row>
    <row r="4172" spans="1:4" x14ac:dyDescent="0.25">
      <c r="A4172" s="17" t="s">
        <v>7630</v>
      </c>
      <c r="B4172" s="17">
        <v>0</v>
      </c>
      <c r="C4172" s="17">
        <v>0</v>
      </c>
      <c r="D4172">
        <f>B4172-C4172</f>
        <v>0</v>
      </c>
    </row>
    <row r="4173" spans="1:4" x14ac:dyDescent="0.25">
      <c r="A4173" s="17" t="s">
        <v>7680</v>
      </c>
      <c r="B4173" s="17">
        <v>0</v>
      </c>
      <c r="C4173" s="17">
        <v>0</v>
      </c>
      <c r="D4173">
        <f>B4173-C4173</f>
        <v>0</v>
      </c>
    </row>
    <row r="4174" spans="1:4" x14ac:dyDescent="0.25">
      <c r="A4174" s="17" t="s">
        <v>7713</v>
      </c>
      <c r="B4174" s="17">
        <v>0</v>
      </c>
      <c r="C4174" s="17">
        <v>0</v>
      </c>
      <c r="D4174">
        <f>B4174-C4174</f>
        <v>0</v>
      </c>
    </row>
    <row r="4175" spans="1:4" x14ac:dyDescent="0.25">
      <c r="A4175" s="17" t="s">
        <v>7718</v>
      </c>
      <c r="B4175" s="17">
        <v>0</v>
      </c>
      <c r="C4175" s="17">
        <v>0</v>
      </c>
      <c r="D4175">
        <f>B4175-C4175</f>
        <v>0</v>
      </c>
    </row>
    <row r="4176" spans="1:4" x14ac:dyDescent="0.25">
      <c r="A4176" s="17" t="s">
        <v>7733</v>
      </c>
      <c r="B4176" s="17">
        <v>0</v>
      </c>
      <c r="C4176" s="17">
        <v>0</v>
      </c>
      <c r="D4176">
        <f>B4176-C4176</f>
        <v>0</v>
      </c>
    </row>
    <row r="4177" spans="1:4" x14ac:dyDescent="0.25">
      <c r="A4177" s="17" t="s">
        <v>7736</v>
      </c>
      <c r="B4177" s="17">
        <v>0</v>
      </c>
      <c r="C4177" s="17">
        <v>0</v>
      </c>
      <c r="D4177">
        <f>B4177-C4177</f>
        <v>0</v>
      </c>
    </row>
    <row r="4178" spans="1:4" x14ac:dyDescent="0.25">
      <c r="A4178" s="17" t="s">
        <v>7738</v>
      </c>
      <c r="B4178" s="17">
        <v>0</v>
      </c>
      <c r="C4178" s="17">
        <v>0</v>
      </c>
      <c r="D4178">
        <f>B4178-C4178</f>
        <v>0</v>
      </c>
    </row>
    <row r="4179" spans="1:4" x14ac:dyDescent="0.25">
      <c r="A4179" s="17" t="s">
        <v>7742</v>
      </c>
      <c r="B4179" s="17">
        <v>0</v>
      </c>
      <c r="C4179" s="17">
        <v>0</v>
      </c>
      <c r="D4179">
        <f>B4179-C4179</f>
        <v>0</v>
      </c>
    </row>
    <row r="4180" spans="1:4" x14ac:dyDescent="0.25">
      <c r="A4180" s="17" t="s">
        <v>7748</v>
      </c>
      <c r="B4180" s="17">
        <v>0</v>
      </c>
      <c r="C4180" s="17">
        <v>0</v>
      </c>
      <c r="D4180">
        <f>B4180-C4180</f>
        <v>0</v>
      </c>
    </row>
    <row r="4181" spans="1:4" x14ac:dyDescent="0.25">
      <c r="A4181" s="17" t="s">
        <v>7751</v>
      </c>
      <c r="B4181" s="17">
        <v>0</v>
      </c>
      <c r="C4181" s="17">
        <v>0</v>
      </c>
      <c r="D4181">
        <f>B4181-C4181</f>
        <v>0</v>
      </c>
    </row>
    <row r="4182" spans="1:4" x14ac:dyDescent="0.25">
      <c r="A4182" s="17" t="s">
        <v>7763</v>
      </c>
      <c r="B4182" s="17">
        <v>0</v>
      </c>
      <c r="C4182" s="17">
        <v>0</v>
      </c>
      <c r="D4182">
        <f>B4182-C4182</f>
        <v>0</v>
      </c>
    </row>
    <row r="4183" spans="1:4" x14ac:dyDescent="0.25">
      <c r="A4183" s="17" t="s">
        <v>7782</v>
      </c>
      <c r="B4183" s="17">
        <v>0</v>
      </c>
      <c r="C4183" s="17">
        <v>0</v>
      </c>
      <c r="D4183">
        <f>B4183-C4183</f>
        <v>0</v>
      </c>
    </row>
    <row r="4184" spans="1:4" x14ac:dyDescent="0.25">
      <c r="A4184" s="17" t="s">
        <v>3460</v>
      </c>
      <c r="B4184" s="17">
        <v>0</v>
      </c>
      <c r="C4184" s="17">
        <v>0</v>
      </c>
      <c r="D4184">
        <f>B4184-C4184</f>
        <v>0</v>
      </c>
    </row>
    <row r="4185" spans="1:4" x14ac:dyDescent="0.25">
      <c r="A4185" s="17" t="s">
        <v>7812</v>
      </c>
      <c r="B4185" s="17">
        <v>0</v>
      </c>
      <c r="C4185" s="17">
        <v>0</v>
      </c>
      <c r="D4185">
        <f>B4185-C4185</f>
        <v>0</v>
      </c>
    </row>
    <row r="4186" spans="1:4" x14ac:dyDescent="0.25">
      <c r="A4186" s="17" t="s">
        <v>7828</v>
      </c>
      <c r="B4186" s="17">
        <v>0</v>
      </c>
      <c r="C4186" s="17">
        <v>0</v>
      </c>
      <c r="D4186">
        <f>B4186-C4186</f>
        <v>0</v>
      </c>
    </row>
    <row r="4187" spans="1:4" x14ac:dyDescent="0.25">
      <c r="A4187" s="17" t="s">
        <v>7883</v>
      </c>
      <c r="B4187" s="17">
        <v>0</v>
      </c>
      <c r="C4187" s="17">
        <v>0</v>
      </c>
      <c r="D4187">
        <f>B4187-C4187</f>
        <v>0</v>
      </c>
    </row>
    <row r="4188" spans="1:4" x14ac:dyDescent="0.25">
      <c r="A4188" s="17" t="s">
        <v>7890</v>
      </c>
      <c r="B4188" s="17">
        <v>0</v>
      </c>
      <c r="C4188" s="17">
        <v>0</v>
      </c>
      <c r="D4188">
        <f>B4188-C4188</f>
        <v>0</v>
      </c>
    </row>
    <row r="4189" spans="1:4" x14ac:dyDescent="0.25">
      <c r="A4189" s="17" t="s">
        <v>8065</v>
      </c>
      <c r="B4189" s="17">
        <v>0</v>
      </c>
      <c r="C4189" s="17">
        <v>0</v>
      </c>
      <c r="D4189">
        <f>B4189-C4189</f>
        <v>0</v>
      </c>
    </row>
    <row r="4190" spans="1:4" x14ac:dyDescent="0.25">
      <c r="A4190" s="17" t="s">
        <v>8074</v>
      </c>
      <c r="B4190" s="17">
        <v>0</v>
      </c>
      <c r="C4190" s="17">
        <v>0</v>
      </c>
      <c r="D4190">
        <f>B4190-C4190</f>
        <v>0</v>
      </c>
    </row>
    <row r="4191" spans="1:4" x14ac:dyDescent="0.25">
      <c r="A4191" s="17" t="s">
        <v>8080</v>
      </c>
      <c r="B4191" s="17">
        <v>0</v>
      </c>
      <c r="C4191" s="17">
        <v>0</v>
      </c>
      <c r="D4191">
        <f>B4191-C4191</f>
        <v>0</v>
      </c>
    </row>
    <row r="4192" spans="1:4" x14ac:dyDescent="0.25">
      <c r="A4192" s="17" t="s">
        <v>8087</v>
      </c>
      <c r="B4192" s="17">
        <v>0</v>
      </c>
      <c r="C4192" s="17">
        <v>0</v>
      </c>
      <c r="D4192">
        <f>B4192-C4192</f>
        <v>0</v>
      </c>
    </row>
    <row r="4193" spans="1:4" x14ac:dyDescent="0.25">
      <c r="A4193" s="17" t="s">
        <v>8169</v>
      </c>
      <c r="B4193" s="17">
        <v>0</v>
      </c>
      <c r="C4193" s="17">
        <v>0</v>
      </c>
      <c r="D4193">
        <f>B4193-C4193</f>
        <v>0</v>
      </c>
    </row>
    <row r="4194" spans="1:4" x14ac:dyDescent="0.25">
      <c r="A4194" s="17" t="s">
        <v>8196</v>
      </c>
      <c r="B4194" s="17">
        <v>0</v>
      </c>
      <c r="C4194" s="17">
        <v>0</v>
      </c>
      <c r="D4194">
        <f>B4194-C4194</f>
        <v>0</v>
      </c>
    </row>
    <row r="4195" spans="1:4" x14ac:dyDescent="0.25">
      <c r="A4195" s="17" t="s">
        <v>8205</v>
      </c>
      <c r="B4195" s="17">
        <v>0</v>
      </c>
      <c r="C4195" s="17">
        <v>0</v>
      </c>
      <c r="D4195">
        <f>B4195-C4195</f>
        <v>0</v>
      </c>
    </row>
    <row r="4196" spans="1:4" x14ac:dyDescent="0.25">
      <c r="A4196" s="17" t="s">
        <v>8229</v>
      </c>
      <c r="B4196" s="17">
        <v>0</v>
      </c>
      <c r="C4196" s="17">
        <v>0</v>
      </c>
      <c r="D4196">
        <f>B4196-C4196</f>
        <v>0</v>
      </c>
    </row>
    <row r="4197" spans="1:4" x14ac:dyDescent="0.25">
      <c r="A4197" s="17" t="s">
        <v>8279</v>
      </c>
      <c r="B4197" s="17">
        <v>0</v>
      </c>
      <c r="C4197" s="17">
        <v>0</v>
      </c>
      <c r="D4197">
        <f>B4197-C4197</f>
        <v>0</v>
      </c>
    </row>
    <row r="4198" spans="1:4" x14ac:dyDescent="0.25">
      <c r="A4198" s="17" t="s">
        <v>8331</v>
      </c>
      <c r="B4198" s="17">
        <v>0</v>
      </c>
      <c r="C4198" s="17">
        <v>0</v>
      </c>
      <c r="D4198">
        <f>B4198-C4198</f>
        <v>0</v>
      </c>
    </row>
    <row r="4199" spans="1:4" x14ac:dyDescent="0.25">
      <c r="A4199" s="17" t="s">
        <v>8337</v>
      </c>
      <c r="B4199" s="17">
        <v>0</v>
      </c>
      <c r="C4199" s="17">
        <v>0</v>
      </c>
      <c r="D4199">
        <f>B4199-C4199</f>
        <v>0</v>
      </c>
    </row>
    <row r="4200" spans="1:4" x14ac:dyDescent="0.25">
      <c r="A4200" s="17" t="s">
        <v>8341</v>
      </c>
      <c r="B4200" s="17">
        <v>0</v>
      </c>
      <c r="C4200" s="17">
        <v>0</v>
      </c>
      <c r="D4200">
        <f>B4200-C4200</f>
        <v>0</v>
      </c>
    </row>
    <row r="4201" spans="1:4" x14ac:dyDescent="0.25">
      <c r="A4201" s="17" t="s">
        <v>8351</v>
      </c>
      <c r="B4201" s="17">
        <v>0</v>
      </c>
      <c r="C4201" s="17">
        <v>0</v>
      </c>
      <c r="D4201">
        <f>B4201-C4201</f>
        <v>0</v>
      </c>
    </row>
    <row r="4202" spans="1:4" x14ac:dyDescent="0.25">
      <c r="A4202" s="17" t="s">
        <v>8364</v>
      </c>
      <c r="B4202" s="17">
        <v>0</v>
      </c>
      <c r="C4202" s="17">
        <v>0</v>
      </c>
      <c r="D4202">
        <f>B4202-C4202</f>
        <v>0</v>
      </c>
    </row>
    <row r="4203" spans="1:4" x14ac:dyDescent="0.25">
      <c r="A4203" s="17" t="s">
        <v>8374</v>
      </c>
      <c r="B4203" s="17">
        <v>0</v>
      </c>
      <c r="C4203" s="17">
        <v>0</v>
      </c>
      <c r="D4203">
        <f>B4203-C4203</f>
        <v>0</v>
      </c>
    </row>
    <row r="4204" spans="1:4" x14ac:dyDescent="0.25">
      <c r="A4204" s="17" t="s">
        <v>8377</v>
      </c>
      <c r="B4204" s="17">
        <v>0</v>
      </c>
      <c r="C4204" s="17">
        <v>0</v>
      </c>
      <c r="D4204">
        <f>B4204-C4204</f>
        <v>0</v>
      </c>
    </row>
    <row r="4205" spans="1:4" x14ac:dyDescent="0.25">
      <c r="A4205" s="17" t="s">
        <v>8405</v>
      </c>
      <c r="B4205" s="17">
        <v>0</v>
      </c>
      <c r="C4205" s="17">
        <v>0</v>
      </c>
      <c r="D4205">
        <f>B4205-C4205</f>
        <v>0</v>
      </c>
    </row>
    <row r="4206" spans="1:4" x14ac:dyDescent="0.25">
      <c r="A4206" s="17" t="s">
        <v>8409</v>
      </c>
      <c r="B4206" s="17">
        <v>0</v>
      </c>
      <c r="C4206" s="17">
        <v>0</v>
      </c>
      <c r="D4206">
        <f>B4206-C4206</f>
        <v>0</v>
      </c>
    </row>
    <row r="4207" spans="1:4" x14ac:dyDescent="0.25">
      <c r="A4207" s="17" t="s">
        <v>8422</v>
      </c>
      <c r="B4207" s="17">
        <v>0</v>
      </c>
      <c r="C4207" s="17">
        <v>0</v>
      </c>
      <c r="D4207">
        <f>B4207-C4207</f>
        <v>0</v>
      </c>
    </row>
    <row r="4208" spans="1:4" x14ac:dyDescent="0.25">
      <c r="A4208" s="17" t="s">
        <v>8430</v>
      </c>
      <c r="B4208" s="17">
        <v>0</v>
      </c>
      <c r="C4208" s="17">
        <v>0</v>
      </c>
      <c r="D4208">
        <f>B4208-C4208</f>
        <v>0</v>
      </c>
    </row>
    <row r="4209" spans="1:4" x14ac:dyDescent="0.25">
      <c r="A4209" s="17" t="s">
        <v>8439</v>
      </c>
      <c r="B4209" s="17">
        <v>0</v>
      </c>
      <c r="C4209" s="17">
        <v>0</v>
      </c>
      <c r="D4209">
        <f>B4209-C4209</f>
        <v>0</v>
      </c>
    </row>
    <row r="4210" spans="1:4" x14ac:dyDescent="0.25">
      <c r="A4210" s="17" t="s">
        <v>8477</v>
      </c>
      <c r="B4210" s="17">
        <v>0</v>
      </c>
      <c r="C4210" s="17">
        <v>0</v>
      </c>
      <c r="D4210">
        <f>B4210-C4210</f>
        <v>0</v>
      </c>
    </row>
    <row r="4211" spans="1:4" x14ac:dyDescent="0.25">
      <c r="A4211" s="17" t="s">
        <v>8486</v>
      </c>
      <c r="B4211" s="17">
        <v>0</v>
      </c>
      <c r="C4211" s="17">
        <v>0</v>
      </c>
      <c r="D4211">
        <f>B4211-C4211</f>
        <v>0</v>
      </c>
    </row>
    <row r="4212" spans="1:4" x14ac:dyDescent="0.25">
      <c r="A4212" s="17" t="s">
        <v>8493</v>
      </c>
      <c r="B4212" s="17">
        <v>0</v>
      </c>
      <c r="C4212" s="17">
        <v>0</v>
      </c>
      <c r="D4212">
        <f>B4212-C4212</f>
        <v>0</v>
      </c>
    </row>
    <row r="4213" spans="1:4" x14ac:dyDescent="0.25">
      <c r="A4213" s="17" t="s">
        <v>8497</v>
      </c>
      <c r="B4213" s="17">
        <v>0</v>
      </c>
      <c r="C4213" s="17">
        <v>0</v>
      </c>
      <c r="D4213">
        <f>B4213-C4213</f>
        <v>0</v>
      </c>
    </row>
    <row r="4214" spans="1:4" x14ac:dyDescent="0.25">
      <c r="A4214" s="17" t="s">
        <v>8526</v>
      </c>
      <c r="B4214" s="17">
        <v>0</v>
      </c>
      <c r="C4214" s="17">
        <v>0</v>
      </c>
      <c r="D4214">
        <f>B4214-C4214</f>
        <v>0</v>
      </c>
    </row>
    <row r="4215" spans="1:4" x14ac:dyDescent="0.25">
      <c r="A4215" s="17" t="s">
        <v>8545</v>
      </c>
      <c r="B4215" s="17">
        <v>0</v>
      </c>
      <c r="C4215" s="17">
        <v>0</v>
      </c>
      <c r="D4215">
        <f>B4215-C4215</f>
        <v>0</v>
      </c>
    </row>
    <row r="4216" spans="1:4" x14ac:dyDescent="0.25">
      <c r="A4216" s="17" t="s">
        <v>8549</v>
      </c>
      <c r="B4216" s="17">
        <v>0</v>
      </c>
      <c r="C4216" s="17">
        <v>0</v>
      </c>
      <c r="D4216">
        <f>B4216-C4216</f>
        <v>0</v>
      </c>
    </row>
    <row r="4217" spans="1:4" x14ac:dyDescent="0.25">
      <c r="A4217" s="17" t="s">
        <v>8566</v>
      </c>
      <c r="B4217" s="17">
        <v>0</v>
      </c>
      <c r="C4217" s="17">
        <v>0</v>
      </c>
      <c r="D4217">
        <f>B4217-C4217</f>
        <v>0</v>
      </c>
    </row>
    <row r="4218" spans="1:4" x14ac:dyDescent="0.25">
      <c r="A4218" s="17" t="s">
        <v>8592</v>
      </c>
      <c r="B4218" s="17">
        <v>0</v>
      </c>
      <c r="C4218" s="17">
        <v>0</v>
      </c>
      <c r="D4218">
        <f>B4218-C4218</f>
        <v>0</v>
      </c>
    </row>
    <row r="4219" spans="1:4" x14ac:dyDescent="0.25">
      <c r="A4219" s="17" t="s">
        <v>8625</v>
      </c>
      <c r="B4219" s="17">
        <v>0</v>
      </c>
      <c r="C4219" s="17">
        <v>0</v>
      </c>
      <c r="D4219">
        <f>B4219-C4219</f>
        <v>0</v>
      </c>
    </row>
    <row r="4220" spans="1:4" x14ac:dyDescent="0.25">
      <c r="A4220" s="17" t="s">
        <v>8628</v>
      </c>
      <c r="B4220" s="17">
        <v>0</v>
      </c>
      <c r="C4220" s="17">
        <v>0</v>
      </c>
      <c r="D4220">
        <f>B4220-C4220</f>
        <v>0</v>
      </c>
    </row>
    <row r="4221" spans="1:4" x14ac:dyDescent="0.25">
      <c r="A4221" s="17" t="s">
        <v>8644</v>
      </c>
      <c r="B4221" s="17">
        <v>0</v>
      </c>
      <c r="C4221" s="17">
        <v>0</v>
      </c>
      <c r="D4221">
        <f>B4221-C4221</f>
        <v>0</v>
      </c>
    </row>
    <row r="4222" spans="1:4" x14ac:dyDescent="0.25">
      <c r="A4222" s="17" t="s">
        <v>8667</v>
      </c>
      <c r="B4222" s="17">
        <v>0</v>
      </c>
      <c r="C4222" s="17">
        <v>0</v>
      </c>
      <c r="D4222">
        <f>B4222-C4222</f>
        <v>0</v>
      </c>
    </row>
    <row r="4223" spans="1:4" x14ac:dyDescent="0.25">
      <c r="A4223" s="17" t="s">
        <v>8703</v>
      </c>
      <c r="B4223" s="17">
        <v>0</v>
      </c>
      <c r="C4223" s="17">
        <v>0</v>
      </c>
      <c r="D4223">
        <f>B4223-C4223</f>
        <v>0</v>
      </c>
    </row>
    <row r="4224" spans="1:4" x14ac:dyDescent="0.25">
      <c r="A4224" s="17" t="s">
        <v>8740</v>
      </c>
      <c r="B4224" s="17">
        <v>0</v>
      </c>
      <c r="C4224" s="17">
        <v>0</v>
      </c>
      <c r="D4224">
        <f>B4224-C4224</f>
        <v>0</v>
      </c>
    </row>
    <row r="4225" spans="1:4" x14ac:dyDescent="0.25">
      <c r="A4225" s="17" t="s">
        <v>8798</v>
      </c>
      <c r="B4225" s="17">
        <v>0</v>
      </c>
      <c r="C4225" s="17">
        <v>0</v>
      </c>
      <c r="D4225">
        <f>B4225-C4225</f>
        <v>0</v>
      </c>
    </row>
    <row r="4226" spans="1:4" x14ac:dyDescent="0.25">
      <c r="A4226" s="17" t="s">
        <v>8866</v>
      </c>
      <c r="B4226" s="17">
        <v>0</v>
      </c>
      <c r="C4226" s="17">
        <v>0</v>
      </c>
      <c r="D4226">
        <f>B4226-C4226</f>
        <v>0</v>
      </c>
    </row>
    <row r="4227" spans="1:4" x14ac:dyDescent="0.25">
      <c r="A4227" s="17" t="s">
        <v>8881</v>
      </c>
      <c r="B4227" s="17">
        <v>0</v>
      </c>
      <c r="C4227" s="17">
        <v>0</v>
      </c>
      <c r="D4227">
        <f>B4227-C4227</f>
        <v>0</v>
      </c>
    </row>
    <row r="4228" spans="1:4" x14ac:dyDescent="0.25">
      <c r="A4228" s="17" t="s">
        <v>8883</v>
      </c>
      <c r="B4228" s="17">
        <v>0</v>
      </c>
      <c r="C4228" s="17">
        <v>0</v>
      </c>
      <c r="D4228">
        <f>B4228-C4228</f>
        <v>0</v>
      </c>
    </row>
    <row r="4229" spans="1:4" x14ac:dyDescent="0.25">
      <c r="A4229" s="17" t="s">
        <v>8896</v>
      </c>
      <c r="B4229" s="17">
        <v>0</v>
      </c>
      <c r="C4229" s="17">
        <v>0</v>
      </c>
      <c r="D4229">
        <f>B4229-C4229</f>
        <v>0</v>
      </c>
    </row>
    <row r="4230" spans="1:4" x14ac:dyDescent="0.25">
      <c r="A4230" s="17" t="s">
        <v>8902</v>
      </c>
      <c r="B4230" s="17">
        <v>0</v>
      </c>
      <c r="C4230" s="17">
        <v>0</v>
      </c>
      <c r="D4230">
        <f>B4230-C4230</f>
        <v>0</v>
      </c>
    </row>
    <row r="4231" spans="1:4" x14ac:dyDescent="0.25">
      <c r="A4231" s="17" t="s">
        <v>8907</v>
      </c>
      <c r="B4231" s="17">
        <v>0</v>
      </c>
      <c r="C4231" s="17">
        <v>0</v>
      </c>
      <c r="D4231">
        <f>B4231-C4231</f>
        <v>0</v>
      </c>
    </row>
    <row r="4232" spans="1:4" x14ac:dyDescent="0.25">
      <c r="A4232" s="17" t="s">
        <v>8910</v>
      </c>
      <c r="B4232" s="17">
        <v>0</v>
      </c>
      <c r="C4232" s="17">
        <v>0</v>
      </c>
      <c r="D4232">
        <f>B4232-C4232</f>
        <v>0</v>
      </c>
    </row>
    <row r="4233" spans="1:4" x14ac:dyDescent="0.25">
      <c r="A4233" s="17" t="s">
        <v>8914</v>
      </c>
      <c r="B4233" s="17">
        <v>0</v>
      </c>
      <c r="C4233" s="17">
        <v>0</v>
      </c>
      <c r="D4233">
        <f>B4233-C4233</f>
        <v>0</v>
      </c>
    </row>
    <row r="4234" spans="1:4" x14ac:dyDescent="0.25">
      <c r="A4234" s="17" t="s">
        <v>8917</v>
      </c>
      <c r="B4234" s="17">
        <v>0</v>
      </c>
      <c r="C4234" s="17">
        <v>0</v>
      </c>
      <c r="D4234">
        <f>B4234-C4234</f>
        <v>0</v>
      </c>
    </row>
    <row r="4235" spans="1:4" x14ac:dyDescent="0.25">
      <c r="A4235" s="17" t="s">
        <v>8925</v>
      </c>
      <c r="B4235" s="17">
        <v>0</v>
      </c>
      <c r="C4235" s="17">
        <v>0</v>
      </c>
      <c r="D4235">
        <f>B4235-C4235</f>
        <v>0</v>
      </c>
    </row>
    <row r="4236" spans="1:4" x14ac:dyDescent="0.25">
      <c r="A4236" s="17" t="s">
        <v>8927</v>
      </c>
      <c r="B4236" s="17">
        <v>0</v>
      </c>
      <c r="C4236" s="17">
        <v>0</v>
      </c>
      <c r="D4236">
        <f>B4236-C4236</f>
        <v>0</v>
      </c>
    </row>
    <row r="4237" spans="1:4" x14ac:dyDescent="0.25">
      <c r="A4237" s="17" t="s">
        <v>8930</v>
      </c>
      <c r="B4237" s="17">
        <v>0</v>
      </c>
      <c r="C4237" s="17">
        <v>0</v>
      </c>
      <c r="D4237">
        <f>B4237-C4237</f>
        <v>0</v>
      </c>
    </row>
    <row r="4238" spans="1:4" x14ac:dyDescent="0.25">
      <c r="A4238" s="17" t="s">
        <v>8934</v>
      </c>
      <c r="B4238" s="17">
        <v>0</v>
      </c>
      <c r="C4238" s="17">
        <v>0</v>
      </c>
      <c r="D4238">
        <f>B4238-C4238</f>
        <v>0</v>
      </c>
    </row>
    <row r="4239" spans="1:4" x14ac:dyDescent="0.25">
      <c r="A4239" s="17" t="s">
        <v>8937</v>
      </c>
      <c r="B4239" s="17">
        <v>0</v>
      </c>
      <c r="C4239" s="17">
        <v>0</v>
      </c>
      <c r="D4239">
        <f>B4239-C4239</f>
        <v>0</v>
      </c>
    </row>
    <row r="4240" spans="1:4" x14ac:dyDescent="0.25">
      <c r="A4240" s="17" t="s">
        <v>8940</v>
      </c>
      <c r="B4240" s="17">
        <v>0</v>
      </c>
      <c r="C4240" s="17">
        <v>0</v>
      </c>
      <c r="D4240">
        <f>B4240-C4240</f>
        <v>0</v>
      </c>
    </row>
    <row r="4241" spans="1:4" x14ac:dyDescent="0.25">
      <c r="A4241" s="17" t="s">
        <v>8948</v>
      </c>
      <c r="B4241" s="17">
        <v>0</v>
      </c>
      <c r="C4241" s="17">
        <v>0</v>
      </c>
      <c r="D4241">
        <f>B4241-C4241</f>
        <v>0</v>
      </c>
    </row>
    <row r="4242" spans="1:4" x14ac:dyDescent="0.25">
      <c r="A4242" s="17" t="s">
        <v>8953</v>
      </c>
      <c r="B4242" s="17">
        <v>0</v>
      </c>
      <c r="C4242" s="17">
        <v>0</v>
      </c>
      <c r="D4242">
        <f>B4242-C4242</f>
        <v>0</v>
      </c>
    </row>
    <row r="4243" spans="1:4" x14ac:dyDescent="0.25">
      <c r="A4243" s="17" t="s">
        <v>8960</v>
      </c>
      <c r="B4243" s="17">
        <v>0</v>
      </c>
      <c r="C4243" s="17">
        <v>0</v>
      </c>
      <c r="D4243">
        <f>B4243-C4243</f>
        <v>0</v>
      </c>
    </row>
    <row r="4244" spans="1:4" x14ac:dyDescent="0.25">
      <c r="A4244" s="17" t="s">
        <v>8973</v>
      </c>
      <c r="B4244" s="17">
        <v>0</v>
      </c>
      <c r="C4244" s="17">
        <v>0</v>
      </c>
      <c r="D4244">
        <f>B4244-C4244</f>
        <v>0</v>
      </c>
    </row>
    <row r="4245" spans="1:4" x14ac:dyDescent="0.25">
      <c r="A4245" s="17" t="s">
        <v>8986</v>
      </c>
      <c r="B4245" s="17">
        <v>0</v>
      </c>
      <c r="C4245" s="17">
        <v>0</v>
      </c>
      <c r="D4245">
        <f>B4245-C4245</f>
        <v>0</v>
      </c>
    </row>
    <row r="4246" spans="1:4" x14ac:dyDescent="0.25">
      <c r="A4246" s="17" t="s">
        <v>9004</v>
      </c>
      <c r="B4246" s="17">
        <v>0</v>
      </c>
      <c r="C4246" s="17">
        <v>0</v>
      </c>
      <c r="D4246">
        <f>B4246-C4246</f>
        <v>0</v>
      </c>
    </row>
    <row r="4247" spans="1:4" x14ac:dyDescent="0.25">
      <c r="A4247" s="17" t="s">
        <v>9008</v>
      </c>
      <c r="B4247" s="17">
        <v>0</v>
      </c>
      <c r="C4247" s="17">
        <v>0</v>
      </c>
      <c r="D4247">
        <f>B4247-C4247</f>
        <v>0</v>
      </c>
    </row>
    <row r="4248" spans="1:4" x14ac:dyDescent="0.25">
      <c r="A4248" s="17" t="s">
        <v>9055</v>
      </c>
      <c r="B4248" s="17">
        <v>0</v>
      </c>
      <c r="C4248" s="17">
        <v>0</v>
      </c>
      <c r="D4248">
        <f>B4248-C4248</f>
        <v>0</v>
      </c>
    </row>
    <row r="4249" spans="1:4" x14ac:dyDescent="0.25">
      <c r="A4249" s="17" t="s">
        <v>9079</v>
      </c>
      <c r="B4249" s="17">
        <v>0</v>
      </c>
      <c r="C4249" s="17">
        <v>0</v>
      </c>
      <c r="D4249">
        <f>B4249-C4249</f>
        <v>0</v>
      </c>
    </row>
    <row r="4250" spans="1:4" x14ac:dyDescent="0.25">
      <c r="A4250" s="17" t="s">
        <v>4542</v>
      </c>
      <c r="B4250" s="17">
        <v>0</v>
      </c>
      <c r="C4250" s="17">
        <v>0</v>
      </c>
      <c r="D4250">
        <f>B4250-C4250</f>
        <v>0</v>
      </c>
    </row>
    <row r="4251" spans="1:4" x14ac:dyDescent="0.25">
      <c r="A4251" s="17" t="s">
        <v>9098</v>
      </c>
      <c r="B4251" s="17">
        <v>0</v>
      </c>
      <c r="C4251" s="17">
        <v>0</v>
      </c>
      <c r="D4251">
        <f>B4251-C4251</f>
        <v>0</v>
      </c>
    </row>
    <row r="4252" spans="1:4" x14ac:dyDescent="0.25">
      <c r="A4252" s="17" t="s">
        <v>9105</v>
      </c>
      <c r="B4252" s="17">
        <v>0</v>
      </c>
      <c r="C4252" s="17">
        <v>0</v>
      </c>
      <c r="D4252">
        <f>B4252-C4252</f>
        <v>0</v>
      </c>
    </row>
    <row r="4253" spans="1:4" x14ac:dyDescent="0.25">
      <c r="A4253" s="17" t="s">
        <v>9112</v>
      </c>
      <c r="B4253" s="17">
        <v>0</v>
      </c>
      <c r="C4253" s="17">
        <v>0</v>
      </c>
      <c r="D4253">
        <f>B4253-C4253</f>
        <v>0</v>
      </c>
    </row>
    <row r="4254" spans="1:4" x14ac:dyDescent="0.25">
      <c r="A4254" s="17" t="s">
        <v>9114</v>
      </c>
      <c r="B4254" s="17">
        <v>0</v>
      </c>
      <c r="C4254" s="17">
        <v>0</v>
      </c>
      <c r="D4254">
        <f>B4254-C4254</f>
        <v>0</v>
      </c>
    </row>
    <row r="4255" spans="1:4" x14ac:dyDescent="0.25">
      <c r="A4255" s="17" t="s">
        <v>9117</v>
      </c>
      <c r="B4255" s="17">
        <v>0</v>
      </c>
      <c r="C4255" s="17">
        <v>0</v>
      </c>
      <c r="D4255">
        <f>B4255-C4255</f>
        <v>0</v>
      </c>
    </row>
    <row r="4256" spans="1:4" x14ac:dyDescent="0.25">
      <c r="A4256" s="17" t="s">
        <v>9137</v>
      </c>
      <c r="B4256" s="17">
        <v>0</v>
      </c>
      <c r="C4256" s="17">
        <v>0</v>
      </c>
      <c r="D4256">
        <f>B4256-C4256</f>
        <v>0</v>
      </c>
    </row>
    <row r="4257" spans="1:4" x14ac:dyDescent="0.25">
      <c r="A4257" s="17" t="s">
        <v>9142</v>
      </c>
      <c r="B4257" s="17">
        <v>0</v>
      </c>
      <c r="C4257" s="17">
        <v>0</v>
      </c>
      <c r="D4257">
        <f>B4257-C4257</f>
        <v>0</v>
      </c>
    </row>
    <row r="4258" spans="1:4" x14ac:dyDescent="0.25">
      <c r="A4258" s="17" t="s">
        <v>9153</v>
      </c>
      <c r="B4258" s="17">
        <v>0</v>
      </c>
      <c r="C4258" s="17">
        <v>0</v>
      </c>
      <c r="D4258">
        <f>B4258-C4258</f>
        <v>0</v>
      </c>
    </row>
    <row r="4259" spans="1:4" x14ac:dyDescent="0.25">
      <c r="A4259" s="17" t="s">
        <v>9158</v>
      </c>
      <c r="B4259" s="17">
        <v>0</v>
      </c>
      <c r="C4259" s="17">
        <v>0</v>
      </c>
      <c r="D4259">
        <f>B4259-C4259</f>
        <v>0</v>
      </c>
    </row>
    <row r="4260" spans="1:4" x14ac:dyDescent="0.25">
      <c r="A4260" s="17" t="s">
        <v>9185</v>
      </c>
      <c r="B4260" s="17">
        <v>0</v>
      </c>
      <c r="C4260" s="17">
        <v>0</v>
      </c>
      <c r="D4260">
        <f>B4260-C4260</f>
        <v>0</v>
      </c>
    </row>
    <row r="4261" spans="1:4" x14ac:dyDescent="0.25">
      <c r="A4261" s="17" t="s">
        <v>9192</v>
      </c>
      <c r="B4261" s="17">
        <v>0</v>
      </c>
      <c r="C4261" s="17">
        <v>0</v>
      </c>
      <c r="D4261">
        <f>B4261-C4261</f>
        <v>0</v>
      </c>
    </row>
    <row r="4262" spans="1:4" x14ac:dyDescent="0.25">
      <c r="A4262" s="17" t="s">
        <v>1622</v>
      </c>
      <c r="B4262" s="17">
        <v>0</v>
      </c>
      <c r="C4262" s="17">
        <v>0</v>
      </c>
      <c r="D4262">
        <f>B4262-C4262</f>
        <v>0</v>
      </c>
    </row>
    <row r="4263" spans="1:4" x14ac:dyDescent="0.25">
      <c r="A4263" s="17" t="s">
        <v>9246</v>
      </c>
      <c r="B4263" s="17">
        <v>0</v>
      </c>
      <c r="C4263" s="17">
        <v>0</v>
      </c>
      <c r="D4263">
        <f>B4263-C4263</f>
        <v>0</v>
      </c>
    </row>
    <row r="4264" spans="1:4" x14ac:dyDescent="0.25">
      <c r="A4264" s="17" t="s">
        <v>9250</v>
      </c>
      <c r="B4264" s="17">
        <v>0</v>
      </c>
      <c r="C4264" s="17">
        <v>0</v>
      </c>
      <c r="D4264">
        <f>B4264-C4264</f>
        <v>0</v>
      </c>
    </row>
    <row r="4265" spans="1:4" x14ac:dyDescent="0.25">
      <c r="A4265" s="17" t="s">
        <v>9273</v>
      </c>
      <c r="B4265" s="17">
        <v>0</v>
      </c>
      <c r="C4265" s="17">
        <v>0</v>
      </c>
      <c r="D4265">
        <f>B4265-C4265</f>
        <v>0</v>
      </c>
    </row>
    <row r="4266" spans="1:4" x14ac:dyDescent="0.25">
      <c r="A4266" s="17" t="s">
        <v>9278</v>
      </c>
      <c r="B4266" s="17">
        <v>0</v>
      </c>
      <c r="C4266" s="17">
        <v>0</v>
      </c>
      <c r="D4266">
        <f>B4266-C4266</f>
        <v>0</v>
      </c>
    </row>
    <row r="4267" spans="1:4" x14ac:dyDescent="0.25">
      <c r="A4267" s="17" t="s">
        <v>9290</v>
      </c>
      <c r="B4267" s="17">
        <v>0</v>
      </c>
      <c r="C4267" s="17">
        <v>0</v>
      </c>
      <c r="D4267">
        <f>B4267-C4267</f>
        <v>0</v>
      </c>
    </row>
    <row r="4268" spans="1:4" x14ac:dyDescent="0.25">
      <c r="A4268" s="17" t="s">
        <v>9321</v>
      </c>
      <c r="B4268" s="17">
        <v>0</v>
      </c>
      <c r="C4268" s="17">
        <v>0</v>
      </c>
      <c r="D4268">
        <f>B4268-C4268</f>
        <v>0</v>
      </c>
    </row>
    <row r="4269" spans="1:4" x14ac:dyDescent="0.25">
      <c r="A4269" s="17" t="s">
        <v>9338</v>
      </c>
      <c r="B4269" s="17">
        <v>0</v>
      </c>
      <c r="C4269" s="17">
        <v>0</v>
      </c>
      <c r="D4269">
        <f>B4269-C4269</f>
        <v>0</v>
      </c>
    </row>
    <row r="4270" spans="1:4" x14ac:dyDescent="0.25">
      <c r="A4270" s="17" t="s">
        <v>9367</v>
      </c>
      <c r="B4270" s="17">
        <v>0</v>
      </c>
      <c r="C4270" s="17">
        <v>0</v>
      </c>
      <c r="D4270">
        <f>B4270-C4270</f>
        <v>0</v>
      </c>
    </row>
    <row r="4271" spans="1:4" x14ac:dyDescent="0.25">
      <c r="A4271" s="17" t="s">
        <v>9370</v>
      </c>
      <c r="B4271" s="17">
        <v>0</v>
      </c>
      <c r="C4271" s="17">
        <v>0</v>
      </c>
      <c r="D4271">
        <f>B4271-C4271</f>
        <v>0</v>
      </c>
    </row>
    <row r="4272" spans="1:4" x14ac:dyDescent="0.25">
      <c r="A4272" s="17" t="s">
        <v>9374</v>
      </c>
      <c r="B4272" s="17">
        <v>0</v>
      </c>
      <c r="C4272" s="17">
        <v>0</v>
      </c>
      <c r="D4272">
        <f>B4272-C4272</f>
        <v>0</v>
      </c>
    </row>
    <row r="4273" spans="1:4" x14ac:dyDescent="0.25">
      <c r="A4273" s="17" t="s">
        <v>9384</v>
      </c>
      <c r="B4273" s="17">
        <v>0</v>
      </c>
      <c r="C4273" s="17">
        <v>0</v>
      </c>
      <c r="D4273">
        <f>B4273-C4273</f>
        <v>0</v>
      </c>
    </row>
    <row r="4274" spans="1:4" x14ac:dyDescent="0.25">
      <c r="A4274" s="17" t="s">
        <v>9390</v>
      </c>
      <c r="B4274" s="17">
        <v>0</v>
      </c>
      <c r="C4274" s="17">
        <v>0</v>
      </c>
      <c r="D4274">
        <f>B4274-C4274</f>
        <v>0</v>
      </c>
    </row>
    <row r="4275" spans="1:4" x14ac:dyDescent="0.25">
      <c r="A4275" s="17" t="s">
        <v>9398</v>
      </c>
      <c r="B4275" s="17">
        <v>0</v>
      </c>
      <c r="C4275" s="17">
        <v>0</v>
      </c>
      <c r="D4275">
        <f>B4275-C4275</f>
        <v>0</v>
      </c>
    </row>
    <row r="4276" spans="1:4" x14ac:dyDescent="0.25">
      <c r="A4276" s="17" t="s">
        <v>9412</v>
      </c>
      <c r="B4276" s="17">
        <v>0</v>
      </c>
      <c r="C4276" s="17">
        <v>0</v>
      </c>
      <c r="D4276">
        <f>B4276-C4276</f>
        <v>0</v>
      </c>
    </row>
    <row r="4277" spans="1:4" x14ac:dyDescent="0.25">
      <c r="A4277" s="17" t="s">
        <v>9443</v>
      </c>
      <c r="B4277" s="17">
        <v>0</v>
      </c>
      <c r="C4277" s="17">
        <v>0</v>
      </c>
      <c r="D4277">
        <f>B4277-C4277</f>
        <v>0</v>
      </c>
    </row>
    <row r="4278" spans="1:4" x14ac:dyDescent="0.25">
      <c r="A4278" s="17" t="s">
        <v>9448</v>
      </c>
      <c r="B4278" s="17">
        <v>0</v>
      </c>
      <c r="C4278" s="17">
        <v>0</v>
      </c>
      <c r="D4278">
        <f>B4278-C4278</f>
        <v>0</v>
      </c>
    </row>
    <row r="4279" spans="1:4" x14ac:dyDescent="0.25">
      <c r="A4279" s="17" t="s">
        <v>9461</v>
      </c>
      <c r="B4279" s="17">
        <v>0</v>
      </c>
      <c r="C4279" s="17">
        <v>0</v>
      </c>
      <c r="D4279">
        <f>B4279-C4279</f>
        <v>0</v>
      </c>
    </row>
    <row r="4280" spans="1:4" x14ac:dyDescent="0.25">
      <c r="A4280" s="17" t="s">
        <v>9465</v>
      </c>
      <c r="B4280" s="17">
        <v>0</v>
      </c>
      <c r="C4280" s="17">
        <v>0</v>
      </c>
      <c r="D4280">
        <f>B4280-C4280</f>
        <v>0</v>
      </c>
    </row>
    <row r="4281" spans="1:4" x14ac:dyDescent="0.25">
      <c r="A4281" s="17" t="s">
        <v>9478</v>
      </c>
      <c r="B4281" s="17">
        <v>0</v>
      </c>
      <c r="C4281" s="17">
        <v>0</v>
      </c>
      <c r="D4281">
        <f>B4281-C4281</f>
        <v>0</v>
      </c>
    </row>
    <row r="4282" spans="1:4" x14ac:dyDescent="0.25">
      <c r="A4282" s="17" t="s">
        <v>9540</v>
      </c>
      <c r="B4282" s="17">
        <v>0</v>
      </c>
      <c r="C4282" s="17">
        <v>0</v>
      </c>
      <c r="D4282">
        <f>B4282-C4282</f>
        <v>0</v>
      </c>
    </row>
    <row r="4283" spans="1:4" x14ac:dyDescent="0.25">
      <c r="A4283" s="17" t="s">
        <v>9594</v>
      </c>
      <c r="B4283" s="17">
        <v>0</v>
      </c>
      <c r="C4283" s="17">
        <v>0</v>
      </c>
      <c r="D4283">
        <f>B4283-C4283</f>
        <v>0</v>
      </c>
    </row>
    <row r="4284" spans="1:4" x14ac:dyDescent="0.25">
      <c r="A4284" s="17" t="s">
        <v>9627</v>
      </c>
      <c r="B4284" s="17">
        <v>0</v>
      </c>
      <c r="C4284" s="17">
        <v>0</v>
      </c>
      <c r="D4284">
        <f>B4284-C4284</f>
        <v>0</v>
      </c>
    </row>
    <row r="4285" spans="1:4" x14ac:dyDescent="0.25">
      <c r="A4285" s="17" t="s">
        <v>9633</v>
      </c>
      <c r="B4285" s="17">
        <v>0</v>
      </c>
      <c r="C4285" s="17">
        <v>0</v>
      </c>
      <c r="D4285">
        <f>B4285-C4285</f>
        <v>0</v>
      </c>
    </row>
    <row r="4286" spans="1:4" x14ac:dyDescent="0.25">
      <c r="A4286" s="17" t="s">
        <v>9636</v>
      </c>
      <c r="B4286" s="17">
        <v>0</v>
      </c>
      <c r="C4286" s="17">
        <v>0</v>
      </c>
      <c r="D4286">
        <f>B4286-C4286</f>
        <v>0</v>
      </c>
    </row>
    <row r="4287" spans="1:4" x14ac:dyDescent="0.25">
      <c r="A4287" s="17" t="s">
        <v>9639</v>
      </c>
      <c r="B4287" s="17">
        <v>0</v>
      </c>
      <c r="C4287" s="17">
        <v>0</v>
      </c>
      <c r="D4287">
        <f>B4287-C4287</f>
        <v>0</v>
      </c>
    </row>
    <row r="4288" spans="1:4" x14ac:dyDescent="0.25">
      <c r="A4288" s="17" t="s">
        <v>9643</v>
      </c>
      <c r="B4288" s="17">
        <v>0</v>
      </c>
      <c r="C4288" s="17">
        <v>0</v>
      </c>
      <c r="D4288">
        <f>B4288-C4288</f>
        <v>0</v>
      </c>
    </row>
    <row r="4289" spans="1:4" x14ac:dyDescent="0.25">
      <c r="A4289" s="17" t="s">
        <v>9650</v>
      </c>
      <c r="B4289" s="17">
        <v>0</v>
      </c>
      <c r="C4289" s="17">
        <v>0</v>
      </c>
      <c r="D4289">
        <f>B4289-C4289</f>
        <v>0</v>
      </c>
    </row>
    <row r="4290" spans="1:4" x14ac:dyDescent="0.25">
      <c r="A4290" s="17" t="s">
        <v>9652</v>
      </c>
      <c r="B4290" s="17">
        <v>0</v>
      </c>
      <c r="C4290" s="17">
        <v>0</v>
      </c>
      <c r="D4290">
        <f>B4290-C4290</f>
        <v>0</v>
      </c>
    </row>
    <row r="4291" spans="1:4" x14ac:dyDescent="0.25">
      <c r="A4291" s="17" t="s">
        <v>9657</v>
      </c>
      <c r="B4291" s="17">
        <v>0</v>
      </c>
      <c r="C4291" s="17">
        <v>0</v>
      </c>
      <c r="D4291">
        <f>B4291-C4291</f>
        <v>0</v>
      </c>
    </row>
    <row r="4292" spans="1:4" x14ac:dyDescent="0.25">
      <c r="A4292" s="17" t="s">
        <v>9661</v>
      </c>
      <c r="B4292" s="17">
        <v>0</v>
      </c>
      <c r="C4292" s="17">
        <v>0</v>
      </c>
      <c r="D4292">
        <f>B4292-C4292</f>
        <v>0</v>
      </c>
    </row>
    <row r="4293" spans="1:4" x14ac:dyDescent="0.25">
      <c r="A4293" s="17" t="s">
        <v>9711</v>
      </c>
      <c r="B4293" s="17">
        <v>0</v>
      </c>
      <c r="C4293" s="17">
        <v>0</v>
      </c>
      <c r="D4293">
        <f>B4293-C4293</f>
        <v>0</v>
      </c>
    </row>
    <row r="4294" spans="1:4" x14ac:dyDescent="0.25">
      <c r="A4294" s="17" t="s">
        <v>9723</v>
      </c>
      <c r="B4294" s="17">
        <v>0</v>
      </c>
      <c r="C4294" s="17">
        <v>0</v>
      </c>
      <c r="D4294">
        <f>B4294-C4294</f>
        <v>0</v>
      </c>
    </row>
    <row r="4295" spans="1:4" x14ac:dyDescent="0.25">
      <c r="A4295" s="17" t="s">
        <v>9748</v>
      </c>
      <c r="B4295" s="17">
        <v>0</v>
      </c>
      <c r="C4295" s="17">
        <v>0</v>
      </c>
      <c r="D4295">
        <f>B4295-C4295</f>
        <v>0</v>
      </c>
    </row>
    <row r="4296" spans="1:4" x14ac:dyDescent="0.25">
      <c r="A4296" s="17" t="s">
        <v>9761</v>
      </c>
      <c r="B4296" s="17">
        <v>0</v>
      </c>
      <c r="C4296" s="17">
        <v>0</v>
      </c>
      <c r="D4296">
        <f>B4296-C4296</f>
        <v>0</v>
      </c>
    </row>
    <row r="4297" spans="1:4" x14ac:dyDescent="0.25">
      <c r="A4297" s="17" t="s">
        <v>9878</v>
      </c>
      <c r="B4297" s="17">
        <v>0</v>
      </c>
      <c r="C4297" s="17">
        <v>0</v>
      </c>
      <c r="D4297">
        <f>B4297-C4297</f>
        <v>0</v>
      </c>
    </row>
    <row r="4298" spans="1:4" x14ac:dyDescent="0.25">
      <c r="A4298" s="17" t="s">
        <v>9891</v>
      </c>
      <c r="B4298" s="17">
        <v>0</v>
      </c>
      <c r="C4298" s="17">
        <v>0</v>
      </c>
      <c r="D4298">
        <f>B4298-C4298</f>
        <v>0</v>
      </c>
    </row>
    <row r="4299" spans="1:4" x14ac:dyDescent="0.25">
      <c r="A4299" s="17" t="s">
        <v>9898</v>
      </c>
      <c r="B4299" s="17">
        <v>0</v>
      </c>
      <c r="C4299" s="17">
        <v>0</v>
      </c>
      <c r="D4299">
        <f>B4299-C4299</f>
        <v>0</v>
      </c>
    </row>
    <row r="4300" spans="1:4" x14ac:dyDescent="0.25">
      <c r="A4300" s="17" t="s">
        <v>9922</v>
      </c>
      <c r="B4300" s="17">
        <v>0</v>
      </c>
      <c r="C4300" s="17">
        <v>0</v>
      </c>
      <c r="D4300">
        <f>B4300-C4300</f>
        <v>0</v>
      </c>
    </row>
    <row r="4301" spans="1:4" x14ac:dyDescent="0.25">
      <c r="A4301" s="17" t="s">
        <v>9930</v>
      </c>
      <c r="B4301" s="17">
        <v>0</v>
      </c>
      <c r="C4301" s="17">
        <v>0</v>
      </c>
      <c r="D4301">
        <f>B4301-C4301</f>
        <v>0</v>
      </c>
    </row>
    <row r="4302" spans="1:4" x14ac:dyDescent="0.25">
      <c r="A4302" s="17" t="s">
        <v>9933</v>
      </c>
      <c r="B4302" s="17">
        <v>0</v>
      </c>
      <c r="C4302" s="17">
        <v>0</v>
      </c>
      <c r="D4302">
        <f>B4302-C4302</f>
        <v>0</v>
      </c>
    </row>
    <row r="4303" spans="1:4" x14ac:dyDescent="0.25">
      <c r="A4303" s="17" t="s">
        <v>9935</v>
      </c>
      <c r="B4303" s="17">
        <v>0</v>
      </c>
      <c r="C4303" s="17">
        <v>0</v>
      </c>
      <c r="D4303">
        <f>B4303-C4303</f>
        <v>0</v>
      </c>
    </row>
    <row r="4304" spans="1:4" x14ac:dyDescent="0.25">
      <c r="A4304" s="17" t="s">
        <v>9938</v>
      </c>
      <c r="B4304" s="17">
        <v>0</v>
      </c>
      <c r="C4304" s="17">
        <v>0</v>
      </c>
      <c r="D4304">
        <f>B4304-C4304</f>
        <v>0</v>
      </c>
    </row>
    <row r="4305" spans="1:4" x14ac:dyDescent="0.25">
      <c r="A4305" s="17" t="s">
        <v>9942</v>
      </c>
      <c r="B4305" s="17">
        <v>0</v>
      </c>
      <c r="C4305" s="17">
        <v>0</v>
      </c>
      <c r="D4305">
        <f>B4305-C4305</f>
        <v>0</v>
      </c>
    </row>
    <row r="4306" spans="1:4" x14ac:dyDescent="0.25">
      <c r="A4306" s="17" t="s">
        <v>9945</v>
      </c>
      <c r="B4306" s="17">
        <v>0</v>
      </c>
      <c r="C4306" s="17">
        <v>0</v>
      </c>
      <c r="D4306">
        <f>B4306-C4306</f>
        <v>0</v>
      </c>
    </row>
    <row r="4307" spans="1:4" x14ac:dyDescent="0.25">
      <c r="A4307" s="17" t="s">
        <v>9960</v>
      </c>
      <c r="B4307" s="17">
        <v>0</v>
      </c>
      <c r="C4307" s="17">
        <v>0</v>
      </c>
      <c r="D4307">
        <f>B4307-C4307</f>
        <v>0</v>
      </c>
    </row>
    <row r="4308" spans="1:4" x14ac:dyDescent="0.25">
      <c r="A4308" s="17" t="s">
        <v>10003</v>
      </c>
      <c r="B4308" s="17">
        <v>0</v>
      </c>
      <c r="C4308" s="17">
        <v>0</v>
      </c>
      <c r="D4308">
        <f>B4308-C4308</f>
        <v>0</v>
      </c>
    </row>
    <row r="4309" spans="1:4" x14ac:dyDescent="0.25">
      <c r="A4309" s="17" t="s">
        <v>10010</v>
      </c>
      <c r="B4309" s="17">
        <v>0</v>
      </c>
      <c r="C4309" s="17">
        <v>0</v>
      </c>
      <c r="D4309">
        <f>B4309-C4309</f>
        <v>0</v>
      </c>
    </row>
    <row r="4310" spans="1:4" x14ac:dyDescent="0.25">
      <c r="A4310" s="17" t="s">
        <v>10044</v>
      </c>
      <c r="B4310" s="17">
        <v>0</v>
      </c>
      <c r="C4310" s="17">
        <v>0</v>
      </c>
      <c r="D4310">
        <f>B4310-C4310</f>
        <v>0</v>
      </c>
    </row>
    <row r="4311" spans="1:4" x14ac:dyDescent="0.25">
      <c r="A4311" s="17" t="s">
        <v>10061</v>
      </c>
      <c r="B4311" s="17">
        <v>0</v>
      </c>
      <c r="C4311" s="17">
        <v>0</v>
      </c>
      <c r="D4311">
        <f>B4311-C4311</f>
        <v>0</v>
      </c>
    </row>
    <row r="4312" spans="1:4" x14ac:dyDescent="0.25">
      <c r="A4312" s="17" t="s">
        <v>10067</v>
      </c>
      <c r="B4312" s="17">
        <v>0</v>
      </c>
      <c r="C4312" s="17">
        <v>0</v>
      </c>
      <c r="D4312">
        <f>B4312-C4312</f>
        <v>0</v>
      </c>
    </row>
    <row r="4313" spans="1:4" x14ac:dyDescent="0.25">
      <c r="A4313" s="17" t="s">
        <v>10070</v>
      </c>
      <c r="B4313" s="17">
        <v>0</v>
      </c>
      <c r="C4313" s="17">
        <v>0</v>
      </c>
      <c r="D4313">
        <f>B4313-C4313</f>
        <v>0</v>
      </c>
    </row>
    <row r="4314" spans="1:4" x14ac:dyDescent="0.25">
      <c r="A4314" s="17" t="s">
        <v>10107</v>
      </c>
      <c r="B4314" s="17">
        <v>0</v>
      </c>
      <c r="C4314" s="17">
        <v>0</v>
      </c>
      <c r="D4314">
        <f>B4314-C4314</f>
        <v>0</v>
      </c>
    </row>
    <row r="4315" spans="1:4" x14ac:dyDescent="0.25">
      <c r="A4315" s="17" t="s">
        <v>10114</v>
      </c>
      <c r="B4315" s="17">
        <v>0</v>
      </c>
      <c r="C4315" s="17">
        <v>0</v>
      </c>
      <c r="D4315">
        <f>B4315-C4315</f>
        <v>0</v>
      </c>
    </row>
    <row r="4316" spans="1:4" x14ac:dyDescent="0.25">
      <c r="A4316" s="17" t="s">
        <v>10121</v>
      </c>
      <c r="B4316" s="17">
        <v>0</v>
      </c>
      <c r="C4316" s="17">
        <v>0</v>
      </c>
      <c r="D4316">
        <f>B4316-C4316</f>
        <v>0</v>
      </c>
    </row>
    <row r="4317" spans="1:4" x14ac:dyDescent="0.25">
      <c r="A4317" s="17" t="s">
        <v>10142</v>
      </c>
      <c r="B4317" s="17">
        <v>0</v>
      </c>
      <c r="C4317" s="17">
        <v>0</v>
      </c>
      <c r="D4317">
        <f>B4317-C4317</f>
        <v>0</v>
      </c>
    </row>
    <row r="4318" spans="1:4" x14ac:dyDescent="0.25">
      <c r="A4318" s="17" t="s">
        <v>10152</v>
      </c>
      <c r="B4318" s="17">
        <v>0</v>
      </c>
      <c r="C4318" s="17">
        <v>0</v>
      </c>
      <c r="D4318">
        <f>B4318-C4318</f>
        <v>0</v>
      </c>
    </row>
    <row r="4319" spans="1:4" x14ac:dyDescent="0.25">
      <c r="A4319" s="17" t="s">
        <v>10171</v>
      </c>
      <c r="B4319" s="17">
        <v>0</v>
      </c>
      <c r="C4319" s="17">
        <v>0</v>
      </c>
      <c r="D4319">
        <f>B4319-C4319</f>
        <v>0</v>
      </c>
    </row>
    <row r="4320" spans="1:4" x14ac:dyDescent="0.25">
      <c r="A4320" s="17" t="s">
        <v>10174</v>
      </c>
      <c r="B4320" s="17">
        <v>0</v>
      </c>
      <c r="C4320" s="17">
        <v>0</v>
      </c>
      <c r="D4320">
        <f>B4320-C4320</f>
        <v>0</v>
      </c>
    </row>
    <row r="4321" spans="1:4" x14ac:dyDescent="0.25">
      <c r="A4321" s="17" t="s">
        <v>10221</v>
      </c>
      <c r="B4321" s="17">
        <v>0</v>
      </c>
      <c r="C4321" s="17">
        <v>0</v>
      </c>
      <c r="D4321">
        <f>B4321-C4321</f>
        <v>0</v>
      </c>
    </row>
    <row r="4322" spans="1:4" x14ac:dyDescent="0.25">
      <c r="A4322" s="17" t="s">
        <v>10224</v>
      </c>
      <c r="B4322" s="17">
        <v>0</v>
      </c>
      <c r="C4322" s="17">
        <v>0</v>
      </c>
      <c r="D4322">
        <f>B4322-C4322</f>
        <v>0</v>
      </c>
    </row>
    <row r="4323" spans="1:4" x14ac:dyDescent="0.25">
      <c r="A4323" s="17" t="s">
        <v>10232</v>
      </c>
      <c r="B4323" s="17">
        <v>0</v>
      </c>
      <c r="C4323" s="17">
        <v>0</v>
      </c>
      <c r="D4323">
        <f>B4323-C4323</f>
        <v>0</v>
      </c>
    </row>
    <row r="4324" spans="1:4" x14ac:dyDescent="0.25">
      <c r="A4324" s="17" t="s">
        <v>10247</v>
      </c>
      <c r="B4324" s="17">
        <v>0</v>
      </c>
      <c r="C4324" s="17">
        <v>0</v>
      </c>
      <c r="D4324">
        <f>B4324-C4324</f>
        <v>0</v>
      </c>
    </row>
    <row r="4325" spans="1:4" x14ac:dyDescent="0.25">
      <c r="A4325" s="17" t="s">
        <v>10251</v>
      </c>
      <c r="B4325" s="17">
        <v>0</v>
      </c>
      <c r="C4325" s="17">
        <v>0</v>
      </c>
      <c r="D4325">
        <f>B4325-C4325</f>
        <v>0</v>
      </c>
    </row>
    <row r="4326" spans="1:4" x14ac:dyDescent="0.25">
      <c r="A4326" s="17" t="s">
        <v>10262</v>
      </c>
      <c r="B4326" s="17">
        <v>0</v>
      </c>
      <c r="C4326" s="17">
        <v>0</v>
      </c>
      <c r="D4326">
        <f>B4326-C4326</f>
        <v>0</v>
      </c>
    </row>
    <row r="4327" spans="1:4" x14ac:dyDescent="0.25">
      <c r="A4327" s="17" t="s">
        <v>10285</v>
      </c>
      <c r="B4327" s="17">
        <v>0</v>
      </c>
      <c r="C4327" s="17">
        <v>0</v>
      </c>
      <c r="D4327">
        <f>B4327-C4327</f>
        <v>0</v>
      </c>
    </row>
    <row r="4328" spans="1:4" x14ac:dyDescent="0.25">
      <c r="A4328" s="17" t="s">
        <v>10311</v>
      </c>
      <c r="B4328" s="17">
        <v>0</v>
      </c>
      <c r="C4328" s="17">
        <v>0</v>
      </c>
      <c r="D4328">
        <f>B4328-C4328</f>
        <v>0</v>
      </c>
    </row>
    <row r="4329" spans="1:4" x14ac:dyDescent="0.25">
      <c r="A4329" s="17" t="s">
        <v>10334</v>
      </c>
      <c r="B4329" s="17">
        <v>0</v>
      </c>
      <c r="C4329" s="17">
        <v>0</v>
      </c>
      <c r="D4329">
        <f>B4329-C4329</f>
        <v>0</v>
      </c>
    </row>
    <row r="4330" spans="1:4" x14ac:dyDescent="0.25">
      <c r="A4330" s="17" t="s">
        <v>10343</v>
      </c>
      <c r="B4330" s="17">
        <v>0</v>
      </c>
      <c r="C4330" s="17">
        <v>0</v>
      </c>
      <c r="D4330">
        <f>B4330-C4330</f>
        <v>0</v>
      </c>
    </row>
    <row r="4331" spans="1:4" x14ac:dyDescent="0.25">
      <c r="A4331" s="17" t="s">
        <v>10351</v>
      </c>
      <c r="B4331" s="17">
        <v>0</v>
      </c>
      <c r="C4331" s="17">
        <v>0</v>
      </c>
      <c r="D4331">
        <f>B4331-C4331</f>
        <v>0</v>
      </c>
    </row>
    <row r="4332" spans="1:4" x14ac:dyDescent="0.25">
      <c r="A4332" s="17" t="s">
        <v>10368</v>
      </c>
      <c r="B4332" s="17">
        <v>0</v>
      </c>
      <c r="C4332" s="17">
        <v>0</v>
      </c>
      <c r="D4332">
        <f>B4332-C4332</f>
        <v>0</v>
      </c>
    </row>
    <row r="4333" spans="1:4" x14ac:dyDescent="0.25">
      <c r="A4333" s="17" t="s">
        <v>10372</v>
      </c>
      <c r="B4333" s="17">
        <v>0</v>
      </c>
      <c r="C4333" s="17">
        <v>0</v>
      </c>
      <c r="D4333">
        <f>B4333-C4333</f>
        <v>0</v>
      </c>
    </row>
    <row r="4334" spans="1:4" x14ac:dyDescent="0.25">
      <c r="A4334" s="17" t="s">
        <v>10377</v>
      </c>
      <c r="B4334" s="17">
        <v>0</v>
      </c>
      <c r="C4334" s="17">
        <v>0</v>
      </c>
      <c r="D4334">
        <f>B4334-C4334</f>
        <v>0</v>
      </c>
    </row>
    <row r="4335" spans="1:4" x14ac:dyDescent="0.25">
      <c r="A4335" s="17" t="s">
        <v>10379</v>
      </c>
      <c r="B4335" s="17">
        <v>0</v>
      </c>
      <c r="C4335" s="17">
        <v>0</v>
      </c>
      <c r="D4335">
        <f>B4335-C4335</f>
        <v>0</v>
      </c>
    </row>
    <row r="4336" spans="1:4" x14ac:dyDescent="0.25">
      <c r="A4336" s="17" t="s">
        <v>10382</v>
      </c>
      <c r="B4336" s="17">
        <v>0</v>
      </c>
      <c r="C4336" s="17">
        <v>0</v>
      </c>
      <c r="D4336">
        <f>B4336-C4336</f>
        <v>0</v>
      </c>
    </row>
    <row r="4337" spans="1:4" x14ac:dyDescent="0.25">
      <c r="A4337" s="17" t="s">
        <v>10385</v>
      </c>
      <c r="B4337" s="17">
        <v>0</v>
      </c>
      <c r="C4337" s="17">
        <v>0</v>
      </c>
      <c r="D4337">
        <f>B4337-C4337</f>
        <v>0</v>
      </c>
    </row>
    <row r="4338" spans="1:4" x14ac:dyDescent="0.25">
      <c r="A4338" s="17" t="s">
        <v>10392</v>
      </c>
      <c r="B4338" s="17">
        <v>0</v>
      </c>
      <c r="C4338" s="17">
        <v>0</v>
      </c>
      <c r="D4338">
        <f>B4338-C4338</f>
        <v>0</v>
      </c>
    </row>
    <row r="4339" spans="1:4" x14ac:dyDescent="0.25">
      <c r="A4339" s="17" t="s">
        <v>10393</v>
      </c>
      <c r="B4339" s="17">
        <v>0</v>
      </c>
      <c r="C4339" s="17">
        <v>0</v>
      </c>
      <c r="D4339">
        <f>B4339-C4339</f>
        <v>0</v>
      </c>
    </row>
    <row r="4340" spans="1:4" x14ac:dyDescent="0.25">
      <c r="A4340" s="17" t="s">
        <v>10394</v>
      </c>
      <c r="B4340" s="17">
        <v>0</v>
      </c>
      <c r="C4340" s="17">
        <v>0</v>
      </c>
      <c r="D4340">
        <f>B4340-C4340</f>
        <v>0</v>
      </c>
    </row>
    <row r="4341" spans="1:4" x14ac:dyDescent="0.25">
      <c r="A4341" s="17" t="s">
        <v>10396</v>
      </c>
      <c r="B4341" s="17">
        <v>0</v>
      </c>
      <c r="C4341" s="17">
        <v>0</v>
      </c>
      <c r="D4341">
        <f>B4341-C4341</f>
        <v>0</v>
      </c>
    </row>
    <row r="4342" spans="1:4" x14ac:dyDescent="0.25">
      <c r="A4342" s="17" t="s">
        <v>10400</v>
      </c>
      <c r="B4342" s="17">
        <v>0</v>
      </c>
      <c r="C4342" s="17">
        <v>0</v>
      </c>
      <c r="D4342">
        <f>B4342-C4342</f>
        <v>0</v>
      </c>
    </row>
    <row r="4343" spans="1:4" x14ac:dyDescent="0.25">
      <c r="A4343" s="17" t="s">
        <v>10403</v>
      </c>
      <c r="B4343" s="17">
        <v>0</v>
      </c>
      <c r="C4343" s="17">
        <v>0</v>
      </c>
      <c r="D4343">
        <f>B4343-C4343</f>
        <v>0</v>
      </c>
    </row>
    <row r="4344" spans="1:4" x14ac:dyDescent="0.25">
      <c r="A4344" s="17" t="s">
        <v>10408</v>
      </c>
      <c r="B4344" s="17">
        <v>0</v>
      </c>
      <c r="C4344" s="17">
        <v>0</v>
      </c>
      <c r="D4344">
        <f>B4344-C4344</f>
        <v>0</v>
      </c>
    </row>
    <row r="4345" spans="1:4" x14ac:dyDescent="0.25">
      <c r="A4345" s="17" t="s">
        <v>10409</v>
      </c>
      <c r="B4345" s="17">
        <v>0</v>
      </c>
      <c r="C4345" s="17">
        <v>0</v>
      </c>
      <c r="D4345">
        <f>B4345-C4345</f>
        <v>0</v>
      </c>
    </row>
    <row r="4346" spans="1:4" x14ac:dyDescent="0.25">
      <c r="A4346" s="17" t="s">
        <v>10413</v>
      </c>
      <c r="B4346" s="17">
        <v>0</v>
      </c>
      <c r="C4346" s="17">
        <v>0</v>
      </c>
      <c r="D4346">
        <f>B4346-C4346</f>
        <v>0</v>
      </c>
    </row>
    <row r="4347" spans="1:4" x14ac:dyDescent="0.25">
      <c r="A4347" s="17" t="s">
        <v>10427</v>
      </c>
      <c r="B4347" s="17">
        <v>0</v>
      </c>
      <c r="C4347" s="17">
        <v>0</v>
      </c>
      <c r="D4347">
        <f>B4347-C4347</f>
        <v>0</v>
      </c>
    </row>
    <row r="4348" spans="1:4" x14ac:dyDescent="0.25">
      <c r="A4348" s="17" t="s">
        <v>10440</v>
      </c>
      <c r="B4348" s="17">
        <v>0</v>
      </c>
      <c r="C4348" s="17">
        <v>0</v>
      </c>
      <c r="D4348">
        <f>B4348-C4348</f>
        <v>0</v>
      </c>
    </row>
    <row r="4349" spans="1:4" x14ac:dyDescent="0.25">
      <c r="A4349" s="17" t="s">
        <v>10447</v>
      </c>
      <c r="B4349" s="17">
        <v>0</v>
      </c>
      <c r="C4349" s="17">
        <v>0</v>
      </c>
      <c r="D4349">
        <f>B4349-C4349</f>
        <v>0</v>
      </c>
    </row>
    <row r="4350" spans="1:4" x14ac:dyDescent="0.25">
      <c r="A4350" s="17" t="s">
        <v>10452</v>
      </c>
      <c r="B4350" s="17">
        <v>0</v>
      </c>
      <c r="C4350" s="17">
        <v>0</v>
      </c>
      <c r="D4350">
        <f>B4350-C4350</f>
        <v>0</v>
      </c>
    </row>
    <row r="4351" spans="1:4" x14ac:dyDescent="0.25">
      <c r="A4351" s="17" t="s">
        <v>10455</v>
      </c>
      <c r="B4351" s="17">
        <v>0</v>
      </c>
      <c r="C4351" s="17">
        <v>0</v>
      </c>
      <c r="D4351">
        <f>B4351-C4351</f>
        <v>0</v>
      </c>
    </row>
    <row r="4352" spans="1:4" x14ac:dyDescent="0.25">
      <c r="A4352" s="17" t="s">
        <v>10461</v>
      </c>
      <c r="B4352" s="17">
        <v>0</v>
      </c>
      <c r="C4352" s="17">
        <v>0</v>
      </c>
      <c r="D4352">
        <f>B4352-C4352</f>
        <v>0</v>
      </c>
    </row>
    <row r="4353" spans="1:4" x14ac:dyDescent="0.25">
      <c r="A4353" s="17" t="s">
        <v>10467</v>
      </c>
      <c r="B4353" s="17">
        <v>0</v>
      </c>
      <c r="C4353" s="17">
        <v>0</v>
      </c>
      <c r="D4353">
        <f>B4353-C4353</f>
        <v>0</v>
      </c>
    </row>
    <row r="4354" spans="1:4" x14ac:dyDescent="0.25">
      <c r="A4354" s="17" t="s">
        <v>10478</v>
      </c>
      <c r="B4354" s="17">
        <v>0</v>
      </c>
      <c r="C4354" s="17">
        <v>0</v>
      </c>
      <c r="D4354">
        <f>B4354-C4354</f>
        <v>0</v>
      </c>
    </row>
    <row r="4355" spans="1:4" x14ac:dyDescent="0.25">
      <c r="A4355" s="17" t="s">
        <v>10481</v>
      </c>
      <c r="B4355" s="17">
        <v>0</v>
      </c>
      <c r="C4355" s="17">
        <v>0</v>
      </c>
      <c r="D4355">
        <f>B4355-C4355</f>
        <v>0</v>
      </c>
    </row>
    <row r="4356" spans="1:4" x14ac:dyDescent="0.25">
      <c r="A4356" s="17" t="s">
        <v>10485</v>
      </c>
      <c r="B4356" s="17">
        <v>0</v>
      </c>
      <c r="C4356" s="17">
        <v>0</v>
      </c>
      <c r="D4356">
        <f>B4356-C4356</f>
        <v>0</v>
      </c>
    </row>
    <row r="4357" spans="1:4" x14ac:dyDescent="0.25">
      <c r="A4357" s="17" t="s">
        <v>10496</v>
      </c>
      <c r="B4357" s="17">
        <v>0</v>
      </c>
      <c r="C4357" s="17">
        <v>0</v>
      </c>
      <c r="D4357">
        <f>B4357-C4357</f>
        <v>0</v>
      </c>
    </row>
    <row r="4358" spans="1:4" x14ac:dyDescent="0.25">
      <c r="A4358" s="17" t="s">
        <v>10504</v>
      </c>
      <c r="B4358" s="17">
        <v>0</v>
      </c>
      <c r="C4358" s="17">
        <v>0</v>
      </c>
      <c r="D4358">
        <f>B4358-C4358</f>
        <v>0</v>
      </c>
    </row>
    <row r="4359" spans="1:4" x14ac:dyDescent="0.25">
      <c r="A4359" s="17" t="s">
        <v>10550</v>
      </c>
      <c r="B4359" s="17">
        <v>0</v>
      </c>
      <c r="C4359" s="17">
        <v>0</v>
      </c>
      <c r="D4359">
        <f>B4359-C4359</f>
        <v>0</v>
      </c>
    </row>
    <row r="4360" spans="1:4" x14ac:dyDescent="0.25">
      <c r="A4360" s="17" t="s">
        <v>10556</v>
      </c>
      <c r="B4360" s="17">
        <v>0</v>
      </c>
      <c r="C4360" s="17">
        <v>0</v>
      </c>
      <c r="D4360">
        <f>B4360-C4360</f>
        <v>0</v>
      </c>
    </row>
    <row r="4361" spans="1:4" x14ac:dyDescent="0.25">
      <c r="A4361" s="17" t="s">
        <v>10558</v>
      </c>
      <c r="B4361" s="17">
        <v>0</v>
      </c>
      <c r="C4361" s="17">
        <v>0</v>
      </c>
      <c r="D4361">
        <f>B4361-C4361</f>
        <v>0</v>
      </c>
    </row>
    <row r="4362" spans="1:4" x14ac:dyDescent="0.25">
      <c r="A4362" s="17" t="s">
        <v>10562</v>
      </c>
      <c r="B4362" s="17">
        <v>0</v>
      </c>
      <c r="C4362" s="17">
        <v>0</v>
      </c>
      <c r="D4362">
        <f>B4362-C4362</f>
        <v>0</v>
      </c>
    </row>
    <row r="4363" spans="1:4" x14ac:dyDescent="0.25">
      <c r="A4363" s="17" t="s">
        <v>10585</v>
      </c>
      <c r="B4363" s="17">
        <v>0</v>
      </c>
      <c r="C4363" s="17">
        <v>0</v>
      </c>
      <c r="D4363">
        <f>B4363-C4363</f>
        <v>0</v>
      </c>
    </row>
    <row r="4364" spans="1:4" x14ac:dyDescent="0.25">
      <c r="A4364" s="17" t="s">
        <v>10587</v>
      </c>
      <c r="B4364" s="17">
        <v>0</v>
      </c>
      <c r="C4364" s="17">
        <v>0</v>
      </c>
      <c r="D4364">
        <f>B4364-C4364</f>
        <v>0</v>
      </c>
    </row>
    <row r="4365" spans="1:4" x14ac:dyDescent="0.25">
      <c r="A4365" s="17" t="s">
        <v>10603</v>
      </c>
      <c r="B4365" s="17">
        <v>0</v>
      </c>
      <c r="C4365" s="17">
        <v>0</v>
      </c>
      <c r="D4365">
        <f>B4365-C4365</f>
        <v>0</v>
      </c>
    </row>
    <row r="4366" spans="1:4" x14ac:dyDescent="0.25">
      <c r="A4366" s="17" t="s">
        <v>10621</v>
      </c>
      <c r="B4366" s="17">
        <v>0</v>
      </c>
      <c r="C4366" s="17">
        <v>0</v>
      </c>
      <c r="D4366">
        <f>B4366-C4366</f>
        <v>0</v>
      </c>
    </row>
    <row r="4367" spans="1:4" x14ac:dyDescent="0.25">
      <c r="A4367" s="17" t="s">
        <v>9761</v>
      </c>
      <c r="B4367" s="17">
        <v>0</v>
      </c>
      <c r="C4367" s="17">
        <v>0</v>
      </c>
      <c r="D4367">
        <f>B4367-C4367</f>
        <v>0</v>
      </c>
    </row>
    <row r="4368" spans="1:4" x14ac:dyDescent="0.25">
      <c r="A4368" s="17" t="s">
        <v>10624</v>
      </c>
      <c r="B4368" s="17">
        <v>0</v>
      </c>
      <c r="C4368" s="17">
        <v>0</v>
      </c>
      <c r="D4368">
        <f>B4368-C4368</f>
        <v>0</v>
      </c>
    </row>
    <row r="4369" spans="1:4" x14ac:dyDescent="0.25">
      <c r="A4369" s="17" t="s">
        <v>10628</v>
      </c>
      <c r="B4369" s="17">
        <v>0</v>
      </c>
      <c r="C4369" s="17">
        <v>0</v>
      </c>
      <c r="D4369">
        <f>B4369-C4369</f>
        <v>0</v>
      </c>
    </row>
    <row r="4370" spans="1:4" x14ac:dyDescent="0.25">
      <c r="A4370" s="17" t="s">
        <v>10637</v>
      </c>
      <c r="B4370" s="17">
        <v>0</v>
      </c>
      <c r="C4370" s="17">
        <v>0</v>
      </c>
      <c r="D4370">
        <f>B4370-C4370</f>
        <v>0</v>
      </c>
    </row>
    <row r="4371" spans="1:4" x14ac:dyDescent="0.25">
      <c r="A4371" s="17" t="s">
        <v>10660</v>
      </c>
      <c r="B4371" s="17">
        <v>0</v>
      </c>
      <c r="C4371" s="17">
        <v>0</v>
      </c>
      <c r="D4371">
        <f>B4371-C4371</f>
        <v>0</v>
      </c>
    </row>
    <row r="4372" spans="1:4" x14ac:dyDescent="0.25">
      <c r="A4372" s="17" t="s">
        <v>10674</v>
      </c>
      <c r="B4372" s="17">
        <v>0</v>
      </c>
      <c r="C4372" s="17">
        <v>0</v>
      </c>
      <c r="D4372">
        <f>B4372-C4372</f>
        <v>0</v>
      </c>
    </row>
    <row r="4373" spans="1:4" x14ac:dyDescent="0.25">
      <c r="A4373" s="17" t="s">
        <v>10694</v>
      </c>
      <c r="B4373" s="17">
        <v>0</v>
      </c>
      <c r="C4373" s="17">
        <v>0</v>
      </c>
      <c r="D4373">
        <f>B4373-C4373</f>
        <v>0</v>
      </c>
    </row>
    <row r="4374" spans="1:4" x14ac:dyDescent="0.25">
      <c r="A4374" s="17" t="s">
        <v>10710</v>
      </c>
      <c r="B4374" s="17">
        <v>0</v>
      </c>
      <c r="C4374" s="17">
        <v>0</v>
      </c>
      <c r="D4374">
        <f>B4374-C4374</f>
        <v>0</v>
      </c>
    </row>
    <row r="4375" spans="1:4" x14ac:dyDescent="0.25">
      <c r="A4375" s="17" t="s">
        <v>10716</v>
      </c>
      <c r="B4375" s="17">
        <v>0</v>
      </c>
      <c r="C4375" s="17">
        <v>0</v>
      </c>
      <c r="D4375">
        <f>B4375-C4375</f>
        <v>0</v>
      </c>
    </row>
    <row r="4376" spans="1:4" x14ac:dyDescent="0.25">
      <c r="A4376" s="17" t="s">
        <v>10745</v>
      </c>
      <c r="B4376" s="17">
        <v>0</v>
      </c>
      <c r="C4376" s="17">
        <v>0</v>
      </c>
      <c r="D4376">
        <f>B4376-C4376</f>
        <v>0</v>
      </c>
    </row>
    <row r="4377" spans="1:4" x14ac:dyDescent="0.25">
      <c r="A4377" s="17" t="s">
        <v>10759</v>
      </c>
      <c r="B4377" s="17">
        <v>0</v>
      </c>
      <c r="C4377" s="17">
        <v>0</v>
      </c>
      <c r="D4377">
        <f>B4377-C4377</f>
        <v>0</v>
      </c>
    </row>
    <row r="4378" spans="1:4" x14ac:dyDescent="0.25">
      <c r="A4378" s="17" t="s">
        <v>10760</v>
      </c>
      <c r="B4378" s="17">
        <v>0</v>
      </c>
      <c r="C4378" s="17">
        <v>0</v>
      </c>
      <c r="D4378">
        <f>B4378-C4378</f>
        <v>0</v>
      </c>
    </row>
    <row r="4379" spans="1:4" x14ac:dyDescent="0.25">
      <c r="A4379" s="17" t="s">
        <v>10762</v>
      </c>
      <c r="B4379" s="17">
        <v>0</v>
      </c>
      <c r="C4379" s="17">
        <v>0</v>
      </c>
      <c r="D4379">
        <f>B4379-C4379</f>
        <v>0</v>
      </c>
    </row>
    <row r="4380" spans="1:4" x14ac:dyDescent="0.25">
      <c r="A4380" s="17" t="s">
        <v>10765</v>
      </c>
      <c r="B4380" s="17">
        <v>0</v>
      </c>
      <c r="C4380" s="17">
        <v>0</v>
      </c>
      <c r="D4380">
        <f>B4380-C4380</f>
        <v>0</v>
      </c>
    </row>
    <row r="4381" spans="1:4" x14ac:dyDescent="0.25">
      <c r="A4381" s="17" t="s">
        <v>10769</v>
      </c>
      <c r="B4381" s="17">
        <v>0</v>
      </c>
      <c r="C4381" s="17">
        <v>0</v>
      </c>
      <c r="D4381">
        <f>B4381-C4381</f>
        <v>0</v>
      </c>
    </row>
    <row r="4382" spans="1:4" x14ac:dyDescent="0.25">
      <c r="A4382" s="17" t="s">
        <v>10779</v>
      </c>
      <c r="B4382" s="17">
        <v>0</v>
      </c>
      <c r="C4382" s="17">
        <v>0</v>
      </c>
      <c r="D4382">
        <f>B4382-C4382</f>
        <v>0</v>
      </c>
    </row>
    <row r="4383" spans="1:4" x14ac:dyDescent="0.25">
      <c r="A4383" s="17" t="s">
        <v>10782</v>
      </c>
      <c r="B4383" s="17">
        <v>0</v>
      </c>
      <c r="C4383" s="17">
        <v>0</v>
      </c>
      <c r="D4383">
        <f>B4383-C4383</f>
        <v>0</v>
      </c>
    </row>
    <row r="4384" spans="1:4" x14ac:dyDescent="0.25">
      <c r="A4384" s="17" t="s">
        <v>10785</v>
      </c>
      <c r="B4384" s="17">
        <v>0</v>
      </c>
      <c r="C4384" s="17">
        <v>0</v>
      </c>
      <c r="D4384">
        <f>B4384-C4384</f>
        <v>0</v>
      </c>
    </row>
    <row r="4385" spans="1:4" x14ac:dyDescent="0.25">
      <c r="A4385" s="17" t="s">
        <v>10790</v>
      </c>
      <c r="B4385" s="17">
        <v>0</v>
      </c>
      <c r="C4385" s="17">
        <v>0</v>
      </c>
      <c r="D4385">
        <f>B4385-C4385</f>
        <v>0</v>
      </c>
    </row>
    <row r="4386" spans="1:4" x14ac:dyDescent="0.25">
      <c r="A4386" s="17" t="s">
        <v>10794</v>
      </c>
      <c r="B4386" s="17">
        <v>0</v>
      </c>
      <c r="C4386" s="17">
        <v>0</v>
      </c>
      <c r="D4386">
        <f>B4386-C4386</f>
        <v>0</v>
      </c>
    </row>
    <row r="4387" spans="1:4" x14ac:dyDescent="0.25">
      <c r="A4387" s="17" t="s">
        <v>10797</v>
      </c>
      <c r="B4387" s="17">
        <v>0</v>
      </c>
      <c r="C4387" s="17">
        <v>0</v>
      </c>
      <c r="D4387">
        <f>B4387-C4387</f>
        <v>0</v>
      </c>
    </row>
    <row r="4388" spans="1:4" x14ac:dyDescent="0.25">
      <c r="A4388" s="17" t="s">
        <v>10802</v>
      </c>
      <c r="B4388" s="17">
        <v>0</v>
      </c>
      <c r="C4388" s="17">
        <v>0</v>
      </c>
      <c r="D4388">
        <f>B4388-C4388</f>
        <v>0</v>
      </c>
    </row>
    <row r="4389" spans="1:4" x14ac:dyDescent="0.25">
      <c r="A4389" s="17" t="s">
        <v>1406</v>
      </c>
      <c r="B4389" s="17">
        <v>0</v>
      </c>
      <c r="C4389" s="17">
        <v>0</v>
      </c>
      <c r="D4389">
        <f>B4389-C4389</f>
        <v>0</v>
      </c>
    </row>
    <row r="4390" spans="1:4" x14ac:dyDescent="0.25">
      <c r="A4390" s="17" t="s">
        <v>10805</v>
      </c>
      <c r="B4390" s="17">
        <v>0</v>
      </c>
      <c r="C4390" s="17">
        <v>0</v>
      </c>
      <c r="D4390">
        <f>B4390-C4390</f>
        <v>0</v>
      </c>
    </row>
    <row r="4391" spans="1:4" x14ac:dyDescent="0.25">
      <c r="A4391" s="17" t="s">
        <v>10806</v>
      </c>
      <c r="B4391" s="17">
        <v>0</v>
      </c>
      <c r="C4391" s="17">
        <v>0</v>
      </c>
      <c r="D4391">
        <f>B4391-C4391</f>
        <v>0</v>
      </c>
    </row>
    <row r="4392" spans="1:4" x14ac:dyDescent="0.25">
      <c r="A4392" s="17" t="s">
        <v>10819</v>
      </c>
      <c r="B4392" s="17">
        <v>0</v>
      </c>
      <c r="C4392" s="17">
        <v>0</v>
      </c>
      <c r="D4392">
        <f>B4392-C4392</f>
        <v>0</v>
      </c>
    </row>
    <row r="4393" spans="1:4" x14ac:dyDescent="0.25">
      <c r="A4393" s="17" t="s">
        <v>10832</v>
      </c>
      <c r="B4393" s="17">
        <v>0</v>
      </c>
      <c r="C4393" s="17">
        <v>0</v>
      </c>
      <c r="D4393">
        <f>B4393-C4393</f>
        <v>0</v>
      </c>
    </row>
    <row r="4394" spans="1:4" x14ac:dyDescent="0.25">
      <c r="A4394" s="17" t="s">
        <v>10848</v>
      </c>
      <c r="B4394" s="17">
        <v>0</v>
      </c>
      <c r="C4394" s="17">
        <v>0</v>
      </c>
      <c r="D4394">
        <f>B4394-C4394</f>
        <v>0</v>
      </c>
    </row>
    <row r="4395" spans="1:4" x14ac:dyDescent="0.25">
      <c r="A4395" s="17" t="s">
        <v>10858</v>
      </c>
      <c r="B4395" s="17">
        <v>0</v>
      </c>
      <c r="C4395" s="17">
        <v>0</v>
      </c>
      <c r="D4395">
        <f>B4395-C4395</f>
        <v>0</v>
      </c>
    </row>
    <row r="4396" spans="1:4" x14ac:dyDescent="0.25">
      <c r="A4396" s="17" t="s">
        <v>10865</v>
      </c>
      <c r="B4396" s="17">
        <v>0</v>
      </c>
      <c r="C4396" s="17">
        <v>0</v>
      </c>
      <c r="D4396">
        <f>B4396-C4396</f>
        <v>0</v>
      </c>
    </row>
    <row r="4397" spans="1:4" x14ac:dyDescent="0.25">
      <c r="A4397" s="17" t="s">
        <v>10868</v>
      </c>
      <c r="B4397" s="17">
        <v>0</v>
      </c>
      <c r="C4397" s="17">
        <v>0</v>
      </c>
      <c r="D4397">
        <f>B4397-C4397</f>
        <v>0</v>
      </c>
    </row>
    <row r="4398" spans="1:4" x14ac:dyDescent="0.25">
      <c r="A4398" s="17" t="s">
        <v>10872</v>
      </c>
      <c r="B4398" s="17">
        <v>0</v>
      </c>
      <c r="C4398" s="17">
        <v>0</v>
      </c>
      <c r="D4398">
        <f>B4398-C4398</f>
        <v>0</v>
      </c>
    </row>
    <row r="4399" spans="1:4" x14ac:dyDescent="0.25">
      <c r="A4399" s="17" t="s">
        <v>10874</v>
      </c>
      <c r="B4399" s="17">
        <v>0</v>
      </c>
      <c r="C4399" s="17">
        <v>0</v>
      </c>
      <c r="D4399">
        <f>B4399-C4399</f>
        <v>0</v>
      </c>
    </row>
    <row r="4400" spans="1:4" x14ac:dyDescent="0.25">
      <c r="A4400" s="17" t="s">
        <v>10876</v>
      </c>
      <c r="B4400" s="17">
        <v>0</v>
      </c>
      <c r="C4400" s="17">
        <v>0</v>
      </c>
      <c r="D4400">
        <f>B4400-C4400</f>
        <v>0</v>
      </c>
    </row>
    <row r="4401" spans="1:4" x14ac:dyDescent="0.25">
      <c r="A4401" s="17" t="s">
        <v>7067</v>
      </c>
      <c r="B4401" s="17">
        <v>0</v>
      </c>
      <c r="C4401" s="17">
        <v>0</v>
      </c>
      <c r="D4401">
        <f>B4401-C4401</f>
        <v>0</v>
      </c>
    </row>
    <row r="4402" spans="1:4" x14ac:dyDescent="0.25">
      <c r="A4402" s="17" t="s">
        <v>10897</v>
      </c>
      <c r="B4402" s="17">
        <v>0</v>
      </c>
      <c r="C4402" s="17">
        <v>0</v>
      </c>
      <c r="D4402">
        <f>B4402-C4402</f>
        <v>0</v>
      </c>
    </row>
    <row r="4403" spans="1:4" x14ac:dyDescent="0.25">
      <c r="A4403" s="17" t="s">
        <v>10906</v>
      </c>
      <c r="B4403" s="17">
        <v>0</v>
      </c>
      <c r="C4403" s="17">
        <v>0</v>
      </c>
      <c r="D4403">
        <f>B4403-C4403</f>
        <v>0</v>
      </c>
    </row>
    <row r="4404" spans="1:4" x14ac:dyDescent="0.25">
      <c r="A4404" s="17" t="s">
        <v>10930</v>
      </c>
      <c r="B4404" s="17">
        <v>0</v>
      </c>
      <c r="C4404" s="17">
        <v>0</v>
      </c>
      <c r="D4404">
        <f>B4404-C4404</f>
        <v>0</v>
      </c>
    </row>
    <row r="4405" spans="1:4" x14ac:dyDescent="0.25">
      <c r="A4405" s="17" t="s">
        <v>10933</v>
      </c>
      <c r="B4405" s="17">
        <v>0</v>
      </c>
      <c r="C4405" s="17">
        <v>0</v>
      </c>
      <c r="D4405">
        <f>B4405-C4405</f>
        <v>0</v>
      </c>
    </row>
    <row r="4406" spans="1:4" x14ac:dyDescent="0.25">
      <c r="A4406" s="17" t="s">
        <v>10936</v>
      </c>
      <c r="B4406" s="17">
        <v>0</v>
      </c>
      <c r="C4406" s="17">
        <v>0</v>
      </c>
      <c r="D4406">
        <f>B4406-C4406</f>
        <v>0</v>
      </c>
    </row>
    <row r="4407" spans="1:4" x14ac:dyDescent="0.25">
      <c r="A4407" s="17" t="s">
        <v>10939</v>
      </c>
      <c r="B4407" s="17">
        <v>0</v>
      </c>
      <c r="C4407" s="17">
        <v>0</v>
      </c>
      <c r="D4407">
        <f>B4407-C4407</f>
        <v>0</v>
      </c>
    </row>
    <row r="4408" spans="1:4" x14ac:dyDescent="0.25">
      <c r="A4408" s="17" t="s">
        <v>10947</v>
      </c>
      <c r="B4408" s="17">
        <v>0</v>
      </c>
      <c r="C4408" s="17">
        <v>0</v>
      </c>
      <c r="D4408">
        <f>B4408-C4408</f>
        <v>0</v>
      </c>
    </row>
    <row r="4409" spans="1:4" x14ac:dyDescent="0.25">
      <c r="A4409" s="17" t="s">
        <v>10950</v>
      </c>
      <c r="B4409" s="17">
        <v>0</v>
      </c>
      <c r="C4409" s="17">
        <v>0</v>
      </c>
      <c r="D4409">
        <f>B4409-C4409</f>
        <v>0</v>
      </c>
    </row>
    <row r="4410" spans="1:4" x14ac:dyDescent="0.25">
      <c r="A4410" s="17" t="s">
        <v>10952</v>
      </c>
      <c r="B4410" s="17">
        <v>0</v>
      </c>
      <c r="C4410" s="17">
        <v>0</v>
      </c>
      <c r="D4410">
        <f>B4410-C4410</f>
        <v>0</v>
      </c>
    </row>
    <row r="4411" spans="1:4" x14ac:dyDescent="0.25">
      <c r="A4411" s="17" t="s">
        <v>10955</v>
      </c>
      <c r="B4411" s="17">
        <v>0</v>
      </c>
      <c r="C4411" s="17">
        <v>0</v>
      </c>
      <c r="D4411">
        <f>B4411-C4411</f>
        <v>0</v>
      </c>
    </row>
    <row r="4412" spans="1:4" x14ac:dyDescent="0.25">
      <c r="A4412" s="17" t="s">
        <v>10957</v>
      </c>
      <c r="B4412" s="17">
        <v>0</v>
      </c>
      <c r="C4412" s="17">
        <v>0</v>
      </c>
      <c r="D4412">
        <f>B4412-C4412</f>
        <v>0</v>
      </c>
    </row>
    <row r="4413" spans="1:4" x14ac:dyDescent="0.25">
      <c r="A4413" s="17" t="s">
        <v>10965</v>
      </c>
      <c r="B4413" s="17">
        <v>0</v>
      </c>
      <c r="C4413" s="17">
        <v>0</v>
      </c>
      <c r="D4413">
        <f>B4413-C4413</f>
        <v>0</v>
      </c>
    </row>
    <row r="4414" spans="1:4" x14ac:dyDescent="0.25">
      <c r="A4414" s="17" t="s">
        <v>10978</v>
      </c>
      <c r="B4414" s="17">
        <v>0</v>
      </c>
      <c r="C4414" s="17">
        <v>0</v>
      </c>
      <c r="D4414">
        <f>B4414-C4414</f>
        <v>0</v>
      </c>
    </row>
    <row r="4415" spans="1:4" x14ac:dyDescent="0.25">
      <c r="A4415" s="17" t="s">
        <v>10987</v>
      </c>
      <c r="B4415" s="17">
        <v>0</v>
      </c>
      <c r="C4415" s="17">
        <v>0</v>
      </c>
      <c r="D4415">
        <f>B4415-C4415</f>
        <v>0</v>
      </c>
    </row>
    <row r="4416" spans="1:4" x14ac:dyDescent="0.25">
      <c r="A4416" s="17" t="s">
        <v>10991</v>
      </c>
      <c r="B4416" s="17">
        <v>0</v>
      </c>
      <c r="C4416" s="17">
        <v>0</v>
      </c>
      <c r="D4416">
        <f>B4416-C4416</f>
        <v>0</v>
      </c>
    </row>
    <row r="4417" spans="1:4" x14ac:dyDescent="0.25">
      <c r="A4417" s="17" t="s">
        <v>10994</v>
      </c>
      <c r="B4417" s="17">
        <v>0</v>
      </c>
      <c r="C4417" s="17">
        <v>0</v>
      </c>
      <c r="D4417">
        <f>B4417-C4417</f>
        <v>0</v>
      </c>
    </row>
    <row r="4418" spans="1:4" x14ac:dyDescent="0.25">
      <c r="A4418" s="17" t="s">
        <v>11002</v>
      </c>
      <c r="B4418" s="17">
        <v>0</v>
      </c>
      <c r="C4418" s="17">
        <v>0</v>
      </c>
      <c r="D4418">
        <f>B4418-C4418</f>
        <v>0</v>
      </c>
    </row>
    <row r="4419" spans="1:4" x14ac:dyDescent="0.25">
      <c r="A4419" s="17" t="s">
        <v>11005</v>
      </c>
      <c r="B4419" s="17">
        <v>0</v>
      </c>
      <c r="C4419" s="17">
        <v>0</v>
      </c>
      <c r="D4419">
        <f>B4419-C4419</f>
        <v>0</v>
      </c>
    </row>
    <row r="4420" spans="1:4" x14ac:dyDescent="0.25">
      <c r="A4420" s="17" t="s">
        <v>11018</v>
      </c>
      <c r="B4420" s="17">
        <v>0</v>
      </c>
      <c r="C4420" s="17">
        <v>0</v>
      </c>
      <c r="D4420">
        <f>B4420-C4420</f>
        <v>0</v>
      </c>
    </row>
    <row r="4421" spans="1:4" x14ac:dyDescent="0.25">
      <c r="A4421" s="17" t="s">
        <v>11024</v>
      </c>
      <c r="B4421" s="17">
        <v>0</v>
      </c>
      <c r="C4421" s="17">
        <v>0</v>
      </c>
      <c r="D4421">
        <f>B4421-C4421</f>
        <v>0</v>
      </c>
    </row>
    <row r="4422" spans="1:4" x14ac:dyDescent="0.25">
      <c r="A4422" s="17" t="s">
        <v>11029</v>
      </c>
      <c r="B4422" s="17">
        <v>0</v>
      </c>
      <c r="C4422" s="17">
        <v>0</v>
      </c>
      <c r="D4422">
        <f>B4422-C4422</f>
        <v>0</v>
      </c>
    </row>
    <row r="4423" spans="1:4" x14ac:dyDescent="0.25">
      <c r="A4423" s="17" t="s">
        <v>11054</v>
      </c>
      <c r="B4423" s="17">
        <v>0</v>
      </c>
      <c r="C4423" s="17">
        <v>0</v>
      </c>
      <c r="D4423">
        <f>B4423-C4423</f>
        <v>0</v>
      </c>
    </row>
    <row r="4424" spans="1:4" x14ac:dyDescent="0.25">
      <c r="A4424" s="17" t="s">
        <v>11059</v>
      </c>
      <c r="B4424" s="17">
        <v>0</v>
      </c>
      <c r="C4424" s="17">
        <v>0</v>
      </c>
      <c r="D4424">
        <f>B4424-C4424</f>
        <v>0</v>
      </c>
    </row>
    <row r="4425" spans="1:4" x14ac:dyDescent="0.25">
      <c r="A4425" s="17" t="s">
        <v>11065</v>
      </c>
      <c r="B4425" s="17">
        <v>0</v>
      </c>
      <c r="C4425" s="17">
        <v>0</v>
      </c>
      <c r="D4425">
        <f>B4425-C4425</f>
        <v>0</v>
      </c>
    </row>
    <row r="4426" spans="1:4" x14ac:dyDescent="0.25">
      <c r="A4426" s="17" t="s">
        <v>11076</v>
      </c>
      <c r="B4426" s="17">
        <v>0</v>
      </c>
      <c r="C4426" s="17">
        <v>0</v>
      </c>
      <c r="D4426">
        <f>B4426-C4426</f>
        <v>0</v>
      </c>
    </row>
    <row r="4427" spans="1:4" x14ac:dyDescent="0.25">
      <c r="A4427" s="17" t="s">
        <v>11078</v>
      </c>
      <c r="B4427" s="17">
        <v>0</v>
      </c>
      <c r="C4427" s="17">
        <v>0</v>
      </c>
      <c r="D4427">
        <f>B4427-C4427</f>
        <v>0</v>
      </c>
    </row>
    <row r="4428" spans="1:4" x14ac:dyDescent="0.25">
      <c r="A4428" s="17" t="s">
        <v>11086</v>
      </c>
      <c r="B4428" s="17">
        <v>0</v>
      </c>
      <c r="C4428" s="17">
        <v>0</v>
      </c>
      <c r="D4428">
        <f>B4428-C4428</f>
        <v>0</v>
      </c>
    </row>
    <row r="4429" spans="1:4" x14ac:dyDescent="0.25">
      <c r="A4429" s="17" t="s">
        <v>11094</v>
      </c>
      <c r="B4429" s="17">
        <v>0</v>
      </c>
      <c r="C4429" s="17">
        <v>0</v>
      </c>
      <c r="D4429">
        <f>B4429-C4429</f>
        <v>0</v>
      </c>
    </row>
    <row r="4430" spans="1:4" x14ac:dyDescent="0.25">
      <c r="A4430" s="17" t="s">
        <v>11098</v>
      </c>
      <c r="B4430" s="17">
        <v>0</v>
      </c>
      <c r="C4430" s="17">
        <v>0</v>
      </c>
      <c r="D4430">
        <f>B4430-C4430</f>
        <v>0</v>
      </c>
    </row>
    <row r="4431" spans="1:4" x14ac:dyDescent="0.25">
      <c r="A4431" s="17" t="s">
        <v>11100</v>
      </c>
      <c r="B4431" s="17">
        <v>0</v>
      </c>
      <c r="C4431" s="17">
        <v>0</v>
      </c>
      <c r="D4431">
        <f>B4431-C4431</f>
        <v>0</v>
      </c>
    </row>
    <row r="4432" spans="1:4" x14ac:dyDescent="0.25">
      <c r="A4432" s="17" t="s">
        <v>11107</v>
      </c>
      <c r="B4432" s="17">
        <v>0</v>
      </c>
      <c r="C4432" s="17">
        <v>0</v>
      </c>
      <c r="D4432">
        <f>B4432-C4432</f>
        <v>0</v>
      </c>
    </row>
    <row r="4433" spans="1:4" x14ac:dyDescent="0.25">
      <c r="A4433" s="17" t="s">
        <v>11144</v>
      </c>
      <c r="B4433" s="17">
        <v>0</v>
      </c>
      <c r="C4433" s="17">
        <v>0</v>
      </c>
      <c r="D4433">
        <f>B4433-C4433</f>
        <v>0</v>
      </c>
    </row>
    <row r="4434" spans="1:4" x14ac:dyDescent="0.25">
      <c r="A4434" s="17" t="s">
        <v>11153</v>
      </c>
      <c r="B4434" s="17">
        <v>0</v>
      </c>
      <c r="C4434" s="17">
        <v>0</v>
      </c>
      <c r="D4434">
        <f>B4434-C4434</f>
        <v>0</v>
      </c>
    </row>
    <row r="4435" spans="1:4" x14ac:dyDescent="0.25">
      <c r="A4435" s="17" t="s">
        <v>11189</v>
      </c>
      <c r="B4435" s="17">
        <v>0</v>
      </c>
      <c r="C4435" s="17">
        <v>0</v>
      </c>
      <c r="D4435">
        <f>B4435-C4435</f>
        <v>0</v>
      </c>
    </row>
    <row r="4436" spans="1:4" x14ac:dyDescent="0.25">
      <c r="A4436" s="17" t="s">
        <v>11203</v>
      </c>
      <c r="B4436" s="17">
        <v>0</v>
      </c>
      <c r="C4436" s="17">
        <v>0</v>
      </c>
      <c r="D4436">
        <f>B4436-C4436</f>
        <v>0</v>
      </c>
    </row>
    <row r="4437" spans="1:4" x14ac:dyDescent="0.25">
      <c r="A4437" s="17" t="s">
        <v>11225</v>
      </c>
      <c r="B4437" s="17">
        <v>0</v>
      </c>
      <c r="C4437" s="17">
        <v>0</v>
      </c>
      <c r="D4437">
        <f>B4437-C4437</f>
        <v>0</v>
      </c>
    </row>
    <row r="4438" spans="1:4" x14ac:dyDescent="0.25">
      <c r="A4438" s="17" t="s">
        <v>11229</v>
      </c>
      <c r="B4438" s="17">
        <v>0</v>
      </c>
      <c r="C4438" s="17">
        <v>0</v>
      </c>
      <c r="D4438">
        <f>B4438-C4438</f>
        <v>0</v>
      </c>
    </row>
    <row r="4439" spans="1:4" x14ac:dyDescent="0.25">
      <c r="A4439" s="17" t="s">
        <v>11232</v>
      </c>
      <c r="B4439" s="17">
        <v>0</v>
      </c>
      <c r="C4439" s="17">
        <v>0</v>
      </c>
      <c r="D4439">
        <f>B4439-C4439</f>
        <v>0</v>
      </c>
    </row>
    <row r="4440" spans="1:4" x14ac:dyDescent="0.25">
      <c r="A4440" s="17" t="s">
        <v>11237</v>
      </c>
      <c r="B4440" s="17">
        <v>0</v>
      </c>
      <c r="C4440" s="17">
        <v>0</v>
      </c>
      <c r="D4440">
        <f>B4440-C4440</f>
        <v>0</v>
      </c>
    </row>
    <row r="4441" spans="1:4" x14ac:dyDescent="0.25">
      <c r="A4441" s="17" t="s">
        <v>11239</v>
      </c>
      <c r="B4441" s="17">
        <v>0</v>
      </c>
      <c r="C4441" s="17">
        <v>0</v>
      </c>
      <c r="D4441">
        <f>B4441-C4441</f>
        <v>0</v>
      </c>
    </row>
    <row r="4442" spans="1:4" x14ac:dyDescent="0.25">
      <c r="A4442" s="17" t="s">
        <v>11243</v>
      </c>
      <c r="B4442" s="17">
        <v>0</v>
      </c>
      <c r="C4442" s="17">
        <v>0</v>
      </c>
      <c r="D4442">
        <f>B4442-C4442</f>
        <v>0</v>
      </c>
    </row>
    <row r="4443" spans="1:4" x14ac:dyDescent="0.25">
      <c r="A4443" s="17" t="s">
        <v>11246</v>
      </c>
      <c r="B4443" s="17">
        <v>0</v>
      </c>
      <c r="C4443" s="17">
        <v>0</v>
      </c>
      <c r="D4443">
        <f>B4443-C4443</f>
        <v>0</v>
      </c>
    </row>
    <row r="4444" spans="1:4" x14ac:dyDescent="0.25">
      <c r="A4444" s="17" t="s">
        <v>11248</v>
      </c>
      <c r="B4444" s="17">
        <v>0</v>
      </c>
      <c r="C4444" s="17">
        <v>0</v>
      </c>
      <c r="D4444">
        <f>B4444-C4444</f>
        <v>0</v>
      </c>
    </row>
    <row r="4445" spans="1:4" x14ac:dyDescent="0.25">
      <c r="A4445" s="17" t="s">
        <v>11252</v>
      </c>
      <c r="B4445" s="17">
        <v>0</v>
      </c>
      <c r="C4445" s="17">
        <v>0</v>
      </c>
      <c r="D4445">
        <f>B4445-C4445</f>
        <v>0</v>
      </c>
    </row>
    <row r="4446" spans="1:4" x14ac:dyDescent="0.25">
      <c r="A4446" s="17" t="s">
        <v>11256</v>
      </c>
      <c r="B4446" s="17">
        <v>0</v>
      </c>
      <c r="C4446" s="17">
        <v>0</v>
      </c>
      <c r="D4446">
        <f>B4446-C4446</f>
        <v>0</v>
      </c>
    </row>
    <row r="4447" spans="1:4" x14ac:dyDescent="0.25">
      <c r="A4447" s="17" t="s">
        <v>11260</v>
      </c>
      <c r="B4447" s="17">
        <v>0</v>
      </c>
      <c r="C4447" s="17">
        <v>0</v>
      </c>
      <c r="D4447">
        <f>B4447-C4447</f>
        <v>0</v>
      </c>
    </row>
    <row r="4448" spans="1:4" x14ac:dyDescent="0.25">
      <c r="A4448" s="17" t="s">
        <v>11265</v>
      </c>
      <c r="B4448" s="17">
        <v>0</v>
      </c>
      <c r="C4448" s="17">
        <v>0</v>
      </c>
      <c r="D4448">
        <f>B4448-C4448</f>
        <v>0</v>
      </c>
    </row>
    <row r="4449" spans="1:4" x14ac:dyDescent="0.25">
      <c r="A4449" s="17" t="s">
        <v>11269</v>
      </c>
      <c r="B4449" s="17">
        <v>0</v>
      </c>
      <c r="C4449" s="17">
        <v>0</v>
      </c>
      <c r="D4449">
        <f>B4449-C4449</f>
        <v>0</v>
      </c>
    </row>
    <row r="4450" spans="1:4" x14ac:dyDescent="0.25">
      <c r="A4450" s="17" t="s">
        <v>11272</v>
      </c>
      <c r="B4450" s="17">
        <v>0</v>
      </c>
      <c r="C4450" s="17">
        <v>0</v>
      </c>
      <c r="D4450">
        <f>B4450-C4450</f>
        <v>0</v>
      </c>
    </row>
    <row r="4451" spans="1:4" x14ac:dyDescent="0.25">
      <c r="A4451" s="17" t="s">
        <v>11277</v>
      </c>
      <c r="B4451" s="17">
        <v>0</v>
      </c>
      <c r="C4451" s="17">
        <v>0</v>
      </c>
      <c r="D4451">
        <f>B4451-C4451</f>
        <v>0</v>
      </c>
    </row>
    <row r="4452" spans="1:4" x14ac:dyDescent="0.25">
      <c r="A4452" s="17" t="s">
        <v>11280</v>
      </c>
      <c r="B4452" s="17">
        <v>0</v>
      </c>
      <c r="C4452" s="17">
        <v>0</v>
      </c>
      <c r="D4452">
        <f>B4452-C4452</f>
        <v>0</v>
      </c>
    </row>
    <row r="4453" spans="1:4" x14ac:dyDescent="0.25">
      <c r="A4453" s="17" t="s">
        <v>11286</v>
      </c>
      <c r="B4453" s="17">
        <v>0</v>
      </c>
      <c r="C4453" s="17">
        <v>0</v>
      </c>
      <c r="D4453">
        <f>B4453-C4453</f>
        <v>0</v>
      </c>
    </row>
    <row r="4454" spans="1:4" x14ac:dyDescent="0.25">
      <c r="A4454" s="17" t="s">
        <v>5641</v>
      </c>
      <c r="B4454" s="17">
        <v>0</v>
      </c>
      <c r="C4454" s="17">
        <v>0</v>
      </c>
      <c r="D4454">
        <f>B4454-C4454</f>
        <v>0</v>
      </c>
    </row>
    <row r="4455" spans="1:4" x14ac:dyDescent="0.25">
      <c r="A4455" s="17" t="s">
        <v>11297</v>
      </c>
      <c r="B4455" s="17">
        <v>0</v>
      </c>
      <c r="C4455" s="17">
        <v>0</v>
      </c>
      <c r="D4455">
        <f>B4455-C4455</f>
        <v>0</v>
      </c>
    </row>
    <row r="4456" spans="1:4" x14ac:dyDescent="0.25">
      <c r="A4456" s="17" t="s">
        <v>11301</v>
      </c>
      <c r="B4456" s="17">
        <v>0</v>
      </c>
      <c r="C4456" s="17">
        <v>0</v>
      </c>
      <c r="D4456">
        <f>B4456-C4456</f>
        <v>0</v>
      </c>
    </row>
    <row r="4457" spans="1:4" x14ac:dyDescent="0.25">
      <c r="A4457" s="17" t="s">
        <v>11324</v>
      </c>
      <c r="B4457" s="17">
        <v>0</v>
      </c>
      <c r="C4457" s="17">
        <v>0</v>
      </c>
      <c r="D4457">
        <f>B4457-C4457</f>
        <v>0</v>
      </c>
    </row>
    <row r="4458" spans="1:4" x14ac:dyDescent="0.25">
      <c r="A4458" s="17" t="s">
        <v>11331</v>
      </c>
      <c r="B4458" s="17">
        <v>0</v>
      </c>
      <c r="C4458" s="17">
        <v>0</v>
      </c>
      <c r="D4458">
        <f>B4458-C4458</f>
        <v>0</v>
      </c>
    </row>
    <row r="4459" spans="1:4" x14ac:dyDescent="0.25">
      <c r="A4459" s="17" t="s">
        <v>11337</v>
      </c>
      <c r="B4459" s="17">
        <v>0</v>
      </c>
      <c r="C4459" s="17">
        <v>0</v>
      </c>
      <c r="D4459">
        <f>B4459-C4459</f>
        <v>0</v>
      </c>
    </row>
    <row r="4460" spans="1:4" x14ac:dyDescent="0.25">
      <c r="A4460" s="17" t="s">
        <v>11343</v>
      </c>
      <c r="B4460" s="17">
        <v>0</v>
      </c>
      <c r="C4460" s="17">
        <v>0</v>
      </c>
      <c r="D4460">
        <f>B4460-C4460</f>
        <v>0</v>
      </c>
    </row>
    <row r="4461" spans="1:4" x14ac:dyDescent="0.25">
      <c r="A4461" s="17" t="s">
        <v>11346</v>
      </c>
      <c r="B4461" s="17">
        <v>0</v>
      </c>
      <c r="C4461" s="17">
        <v>0</v>
      </c>
      <c r="D4461">
        <f>B4461-C4461</f>
        <v>0</v>
      </c>
    </row>
    <row r="4462" spans="1:4" x14ac:dyDescent="0.25">
      <c r="A4462" s="17" t="s">
        <v>11350</v>
      </c>
      <c r="B4462" s="17">
        <v>0</v>
      </c>
      <c r="C4462" s="17">
        <v>0</v>
      </c>
      <c r="D4462">
        <f>B4462-C4462</f>
        <v>0</v>
      </c>
    </row>
    <row r="4463" spans="1:4" x14ac:dyDescent="0.25">
      <c r="A4463" s="17" t="s">
        <v>11354</v>
      </c>
      <c r="B4463" s="17">
        <v>0</v>
      </c>
      <c r="C4463" s="17">
        <v>0</v>
      </c>
      <c r="D4463">
        <f>B4463-C4463</f>
        <v>0</v>
      </c>
    </row>
    <row r="4464" spans="1:4" x14ac:dyDescent="0.25">
      <c r="A4464" s="17" t="s">
        <v>11382</v>
      </c>
      <c r="B4464" s="17">
        <v>0</v>
      </c>
      <c r="C4464" s="17">
        <v>0</v>
      </c>
      <c r="D4464">
        <f>B4464-C4464</f>
        <v>0</v>
      </c>
    </row>
    <row r="4465" spans="1:4" x14ac:dyDescent="0.25">
      <c r="A4465" s="17" t="s">
        <v>11385</v>
      </c>
      <c r="B4465" s="17">
        <v>0</v>
      </c>
      <c r="C4465" s="17">
        <v>0</v>
      </c>
      <c r="D4465">
        <f>B4465-C4465</f>
        <v>0</v>
      </c>
    </row>
    <row r="4466" spans="1:4" x14ac:dyDescent="0.25">
      <c r="A4466" s="17" t="s">
        <v>11387</v>
      </c>
      <c r="B4466" s="17">
        <v>0</v>
      </c>
      <c r="C4466" s="17">
        <v>0</v>
      </c>
      <c r="D4466">
        <f>B4466-C4466</f>
        <v>0</v>
      </c>
    </row>
    <row r="4467" spans="1:4" x14ac:dyDescent="0.25">
      <c r="A4467" s="17" t="s">
        <v>11391</v>
      </c>
      <c r="B4467" s="17">
        <v>0</v>
      </c>
      <c r="C4467" s="17">
        <v>0</v>
      </c>
      <c r="D4467">
        <f>B4467-C4467</f>
        <v>0</v>
      </c>
    </row>
    <row r="4468" spans="1:4" x14ac:dyDescent="0.25">
      <c r="A4468" s="17" t="s">
        <v>11403</v>
      </c>
      <c r="B4468" s="17">
        <v>0</v>
      </c>
      <c r="C4468" s="17">
        <v>0</v>
      </c>
      <c r="D4468">
        <f>B4468-C4468</f>
        <v>0</v>
      </c>
    </row>
    <row r="4469" spans="1:4" x14ac:dyDescent="0.25">
      <c r="A4469" s="17" t="s">
        <v>11406</v>
      </c>
      <c r="B4469" s="17">
        <v>0</v>
      </c>
      <c r="C4469" s="17">
        <v>0</v>
      </c>
      <c r="D4469">
        <f>B4469-C4469</f>
        <v>0</v>
      </c>
    </row>
    <row r="4470" spans="1:4" x14ac:dyDescent="0.25">
      <c r="A4470" s="17" t="s">
        <v>11424</v>
      </c>
      <c r="B4470" s="17">
        <v>0</v>
      </c>
      <c r="C4470" s="17">
        <v>0</v>
      </c>
      <c r="D4470">
        <f>B4470-C4470</f>
        <v>0</v>
      </c>
    </row>
    <row r="4471" spans="1:4" x14ac:dyDescent="0.25">
      <c r="A4471" s="17" t="s">
        <v>11479</v>
      </c>
      <c r="B4471" s="17">
        <v>0</v>
      </c>
      <c r="C4471" s="17">
        <v>0</v>
      </c>
      <c r="D4471">
        <f>B4471-C4471</f>
        <v>0</v>
      </c>
    </row>
    <row r="4472" spans="1:4" x14ac:dyDescent="0.25">
      <c r="A4472" s="17" t="s">
        <v>11482</v>
      </c>
      <c r="B4472" s="17">
        <v>0</v>
      </c>
      <c r="C4472" s="17">
        <v>0</v>
      </c>
      <c r="D4472">
        <f>B4472-C4472</f>
        <v>0</v>
      </c>
    </row>
    <row r="4473" spans="1:4" x14ac:dyDescent="0.25">
      <c r="A4473" s="17" t="s">
        <v>11485</v>
      </c>
      <c r="B4473" s="17">
        <v>0</v>
      </c>
      <c r="C4473" s="17">
        <v>0</v>
      </c>
      <c r="D4473">
        <f>B4473-C4473</f>
        <v>0</v>
      </c>
    </row>
    <row r="4474" spans="1:4" x14ac:dyDescent="0.25">
      <c r="A4474" s="17" t="s">
        <v>11494</v>
      </c>
      <c r="B4474" s="17">
        <v>0</v>
      </c>
      <c r="C4474" s="17">
        <v>0</v>
      </c>
      <c r="D4474">
        <f>B4474-C4474</f>
        <v>0</v>
      </c>
    </row>
    <row r="4475" spans="1:4" x14ac:dyDescent="0.25">
      <c r="A4475" s="17" t="s">
        <v>11497</v>
      </c>
      <c r="B4475" s="17">
        <v>0</v>
      </c>
      <c r="C4475" s="17">
        <v>0</v>
      </c>
      <c r="D4475">
        <f>B4475-C4475</f>
        <v>0</v>
      </c>
    </row>
    <row r="4476" spans="1:4" x14ac:dyDescent="0.25">
      <c r="A4476" s="17" t="s">
        <v>11504</v>
      </c>
      <c r="B4476" s="17">
        <v>0</v>
      </c>
      <c r="C4476" s="17">
        <v>0</v>
      </c>
      <c r="D4476">
        <f>B4476-C4476</f>
        <v>0</v>
      </c>
    </row>
    <row r="4477" spans="1:4" x14ac:dyDescent="0.25">
      <c r="A4477" s="17" t="s">
        <v>11507</v>
      </c>
      <c r="B4477" s="17">
        <v>0</v>
      </c>
      <c r="C4477" s="17">
        <v>0</v>
      </c>
      <c r="D4477">
        <f>B4477-C4477</f>
        <v>0</v>
      </c>
    </row>
    <row r="4478" spans="1:4" x14ac:dyDescent="0.25">
      <c r="A4478" s="17" t="s">
        <v>11509</v>
      </c>
      <c r="B4478" s="17">
        <v>0</v>
      </c>
      <c r="C4478" s="17">
        <v>0</v>
      </c>
      <c r="D4478">
        <f>B4478-C4478</f>
        <v>0</v>
      </c>
    </row>
    <row r="4479" spans="1:4" x14ac:dyDescent="0.25">
      <c r="A4479" s="17" t="s">
        <v>6329</v>
      </c>
      <c r="B4479" s="17">
        <v>0</v>
      </c>
      <c r="C4479" s="17">
        <v>0</v>
      </c>
      <c r="D4479">
        <f>B4479-C4479</f>
        <v>0</v>
      </c>
    </row>
    <row r="4480" spans="1:4" x14ac:dyDescent="0.25">
      <c r="A4480" s="17" t="s">
        <v>11517</v>
      </c>
      <c r="B4480" s="17">
        <v>0</v>
      </c>
      <c r="C4480" s="17">
        <v>0</v>
      </c>
      <c r="D4480">
        <f>B4480-C4480</f>
        <v>0</v>
      </c>
    </row>
    <row r="4481" spans="1:4" x14ac:dyDescent="0.25">
      <c r="A4481" s="17" t="s">
        <v>11533</v>
      </c>
      <c r="B4481" s="17">
        <v>0</v>
      </c>
      <c r="C4481" s="17">
        <v>0</v>
      </c>
      <c r="D4481">
        <f>B4481-C4481</f>
        <v>0</v>
      </c>
    </row>
    <row r="4482" spans="1:4" x14ac:dyDescent="0.25">
      <c r="A4482" s="17" t="s">
        <v>11537</v>
      </c>
      <c r="B4482" s="17">
        <v>0</v>
      </c>
      <c r="C4482" s="17">
        <v>0</v>
      </c>
      <c r="D4482">
        <f>B4482-C4482</f>
        <v>0</v>
      </c>
    </row>
    <row r="4483" spans="1:4" x14ac:dyDescent="0.25">
      <c r="A4483" s="17" t="s">
        <v>11540</v>
      </c>
      <c r="B4483" s="17">
        <v>0</v>
      </c>
      <c r="C4483" s="17">
        <v>0</v>
      </c>
      <c r="D4483">
        <f>B4483-C4483</f>
        <v>0</v>
      </c>
    </row>
    <row r="4484" spans="1:4" x14ac:dyDescent="0.25">
      <c r="A4484" s="17" t="s">
        <v>11545</v>
      </c>
      <c r="B4484" s="17">
        <v>0</v>
      </c>
      <c r="C4484" s="17">
        <v>0</v>
      </c>
      <c r="D4484">
        <f>B4484-C4484</f>
        <v>0</v>
      </c>
    </row>
    <row r="4485" spans="1:4" x14ac:dyDescent="0.25">
      <c r="A4485" s="17" t="s">
        <v>11548</v>
      </c>
      <c r="B4485" s="17">
        <v>0</v>
      </c>
      <c r="C4485" s="17">
        <v>0</v>
      </c>
      <c r="D4485">
        <f>B4485-C4485</f>
        <v>0</v>
      </c>
    </row>
    <row r="4486" spans="1:4" x14ac:dyDescent="0.25">
      <c r="A4486" s="17" t="s">
        <v>11551</v>
      </c>
      <c r="B4486" s="17">
        <v>0</v>
      </c>
      <c r="C4486" s="17">
        <v>0</v>
      </c>
      <c r="D4486">
        <f>B4486-C4486</f>
        <v>0</v>
      </c>
    </row>
    <row r="4487" spans="1:4" x14ac:dyDescent="0.25">
      <c r="A4487" s="17" t="s">
        <v>11569</v>
      </c>
      <c r="B4487" s="17">
        <v>0</v>
      </c>
      <c r="C4487" s="17">
        <v>0</v>
      </c>
      <c r="D4487">
        <f>B4487-C4487</f>
        <v>0</v>
      </c>
    </row>
    <row r="4488" spans="1:4" x14ac:dyDescent="0.25">
      <c r="A4488" s="17" t="s">
        <v>11572</v>
      </c>
      <c r="B4488" s="17">
        <v>0</v>
      </c>
      <c r="C4488" s="17">
        <v>0</v>
      </c>
      <c r="D4488">
        <f>B4488-C4488</f>
        <v>0</v>
      </c>
    </row>
    <row r="4489" spans="1:4" x14ac:dyDescent="0.25">
      <c r="A4489" s="17" t="s">
        <v>11577</v>
      </c>
      <c r="B4489" s="17">
        <v>0</v>
      </c>
      <c r="C4489" s="17">
        <v>0</v>
      </c>
      <c r="D4489">
        <f>B4489-C4489</f>
        <v>0</v>
      </c>
    </row>
    <row r="4490" spans="1:4" x14ac:dyDescent="0.25">
      <c r="A4490" s="17" t="s">
        <v>11581</v>
      </c>
      <c r="B4490" s="17">
        <v>0</v>
      </c>
      <c r="C4490" s="17">
        <v>0</v>
      </c>
      <c r="D4490">
        <f>B4490-C4490</f>
        <v>0</v>
      </c>
    </row>
    <row r="4491" spans="1:4" x14ac:dyDescent="0.25">
      <c r="A4491" s="17" t="s">
        <v>11585</v>
      </c>
      <c r="B4491" s="17">
        <v>0</v>
      </c>
      <c r="C4491" s="17">
        <v>0</v>
      </c>
      <c r="D4491">
        <f>B4491-C4491</f>
        <v>0</v>
      </c>
    </row>
    <row r="4492" spans="1:4" x14ac:dyDescent="0.25">
      <c r="A4492" s="17" t="s">
        <v>11596</v>
      </c>
      <c r="B4492" s="17">
        <v>0</v>
      </c>
      <c r="C4492" s="17">
        <v>0</v>
      </c>
      <c r="D4492">
        <f>B4492-C4492</f>
        <v>0</v>
      </c>
    </row>
    <row r="4493" spans="1:4" x14ac:dyDescent="0.25">
      <c r="A4493" s="17" t="s">
        <v>11603</v>
      </c>
      <c r="B4493" s="17">
        <v>0</v>
      </c>
      <c r="C4493" s="17">
        <v>0</v>
      </c>
      <c r="D4493">
        <f>B4493-C4493</f>
        <v>0</v>
      </c>
    </row>
    <row r="4494" spans="1:4" x14ac:dyDescent="0.25">
      <c r="A4494" s="17" t="s">
        <v>11606</v>
      </c>
      <c r="B4494" s="17">
        <v>0</v>
      </c>
      <c r="C4494" s="17">
        <v>0</v>
      </c>
      <c r="D4494">
        <f>B4494-C4494</f>
        <v>0</v>
      </c>
    </row>
    <row r="4495" spans="1:4" x14ac:dyDescent="0.25">
      <c r="A4495" s="17" t="s">
        <v>3007</v>
      </c>
      <c r="B4495" s="17">
        <v>0</v>
      </c>
      <c r="C4495" s="17">
        <v>0</v>
      </c>
      <c r="D4495">
        <f>B4495-C4495</f>
        <v>0</v>
      </c>
    </row>
    <row r="4496" spans="1:4" x14ac:dyDescent="0.25">
      <c r="A4496" s="17" t="s">
        <v>11626</v>
      </c>
      <c r="B4496" s="17">
        <v>0</v>
      </c>
      <c r="C4496" s="17">
        <v>0</v>
      </c>
      <c r="D4496">
        <f>B4496-C4496</f>
        <v>0</v>
      </c>
    </row>
    <row r="4497" spans="1:4" x14ac:dyDescent="0.25">
      <c r="A4497" s="17" t="s">
        <v>11630</v>
      </c>
      <c r="B4497" s="17">
        <v>0</v>
      </c>
      <c r="C4497" s="17">
        <v>0</v>
      </c>
      <c r="D4497">
        <f>B4497-C4497</f>
        <v>0</v>
      </c>
    </row>
    <row r="4498" spans="1:4" x14ac:dyDescent="0.25">
      <c r="A4498" s="17" t="s">
        <v>11653</v>
      </c>
      <c r="B4498" s="17">
        <v>0</v>
      </c>
      <c r="C4498" s="17">
        <v>0</v>
      </c>
      <c r="D4498">
        <f>B4498-C4498</f>
        <v>0</v>
      </c>
    </row>
    <row r="4499" spans="1:4" x14ac:dyDescent="0.25">
      <c r="A4499" s="17" t="s">
        <v>11666</v>
      </c>
      <c r="B4499" s="17">
        <v>0</v>
      </c>
      <c r="C4499" s="17">
        <v>0</v>
      </c>
      <c r="D4499">
        <f>B4499-C4499</f>
        <v>0</v>
      </c>
    </row>
    <row r="4500" spans="1:4" x14ac:dyDescent="0.25">
      <c r="A4500" s="17" t="s">
        <v>11729</v>
      </c>
      <c r="B4500" s="17">
        <v>0</v>
      </c>
      <c r="C4500" s="17">
        <v>0</v>
      </c>
      <c r="D4500">
        <f>B4500-C4500</f>
        <v>0</v>
      </c>
    </row>
    <row r="4501" spans="1:4" x14ac:dyDescent="0.25">
      <c r="A4501" s="17" t="s">
        <v>11751</v>
      </c>
      <c r="B4501" s="17">
        <v>0</v>
      </c>
      <c r="C4501" s="17">
        <v>0</v>
      </c>
      <c r="D4501">
        <f>B4501-C4501</f>
        <v>0</v>
      </c>
    </row>
    <row r="4502" spans="1:4" x14ac:dyDescent="0.25">
      <c r="A4502" s="17" t="s">
        <v>11760</v>
      </c>
      <c r="B4502" s="17">
        <v>0</v>
      </c>
      <c r="C4502" s="17">
        <v>0</v>
      </c>
      <c r="D4502">
        <f>B4502-C4502</f>
        <v>0</v>
      </c>
    </row>
    <row r="4503" spans="1:4" x14ac:dyDescent="0.25">
      <c r="A4503" s="17" t="s">
        <v>11772</v>
      </c>
      <c r="B4503" s="17">
        <v>0</v>
      </c>
      <c r="C4503" s="17">
        <v>0</v>
      </c>
      <c r="D4503">
        <f>B4503-C4503</f>
        <v>0</v>
      </c>
    </row>
    <row r="4504" spans="1:4" x14ac:dyDescent="0.25">
      <c r="A4504" s="17" t="s">
        <v>11782</v>
      </c>
      <c r="B4504" s="17">
        <v>0</v>
      </c>
      <c r="C4504" s="17">
        <v>0</v>
      </c>
      <c r="D4504">
        <f>B4504-C4504</f>
        <v>0</v>
      </c>
    </row>
    <row r="4505" spans="1:4" x14ac:dyDescent="0.25">
      <c r="A4505" s="17" t="s">
        <v>11790</v>
      </c>
      <c r="B4505" s="17">
        <v>0</v>
      </c>
      <c r="C4505" s="17">
        <v>0</v>
      </c>
      <c r="D4505">
        <f>B4505-C4505</f>
        <v>0</v>
      </c>
    </row>
    <row r="4506" spans="1:4" x14ac:dyDescent="0.25">
      <c r="A4506" s="17" t="s">
        <v>11797</v>
      </c>
      <c r="B4506" s="17">
        <v>0</v>
      </c>
      <c r="C4506" s="17">
        <v>0</v>
      </c>
      <c r="D4506">
        <f>B4506-C4506</f>
        <v>0</v>
      </c>
    </row>
    <row r="4507" spans="1:4" x14ac:dyDescent="0.25">
      <c r="A4507" s="17" t="s">
        <v>11800</v>
      </c>
      <c r="B4507" s="17">
        <v>0</v>
      </c>
      <c r="C4507" s="17">
        <v>0</v>
      </c>
      <c r="D4507">
        <f>B4507-C4507</f>
        <v>0</v>
      </c>
    </row>
    <row r="4508" spans="1:4" x14ac:dyDescent="0.25">
      <c r="A4508" s="17" t="s">
        <v>11805</v>
      </c>
      <c r="B4508" s="17">
        <v>0</v>
      </c>
      <c r="C4508" s="17">
        <v>0</v>
      </c>
      <c r="D4508">
        <f>B4508-C4508</f>
        <v>0</v>
      </c>
    </row>
    <row r="4509" spans="1:4" x14ac:dyDescent="0.25">
      <c r="A4509" s="17" t="s">
        <v>11810</v>
      </c>
      <c r="B4509" s="17">
        <v>0</v>
      </c>
      <c r="C4509" s="17">
        <v>0</v>
      </c>
      <c r="D4509">
        <f>B4509-C4509</f>
        <v>0</v>
      </c>
    </row>
    <row r="4510" spans="1:4" x14ac:dyDescent="0.25">
      <c r="A4510" s="17" t="s">
        <v>11814</v>
      </c>
      <c r="B4510" s="17">
        <v>0</v>
      </c>
      <c r="C4510" s="17">
        <v>0</v>
      </c>
      <c r="D4510">
        <f>B4510-C4510</f>
        <v>0</v>
      </c>
    </row>
    <row r="4511" spans="1:4" x14ac:dyDescent="0.25">
      <c r="A4511" s="17" t="s">
        <v>11817</v>
      </c>
      <c r="B4511" s="17">
        <v>0</v>
      </c>
      <c r="C4511" s="17">
        <v>0</v>
      </c>
      <c r="D4511">
        <f>B4511-C4511</f>
        <v>0</v>
      </c>
    </row>
    <row r="4512" spans="1:4" x14ac:dyDescent="0.25">
      <c r="A4512" s="17" t="s">
        <v>11824</v>
      </c>
      <c r="B4512" s="17">
        <v>0</v>
      </c>
      <c r="C4512" s="17">
        <v>0</v>
      </c>
      <c r="D4512">
        <f>B4512-C4512</f>
        <v>0</v>
      </c>
    </row>
    <row r="4513" spans="1:4" x14ac:dyDescent="0.25">
      <c r="A4513" s="17" t="s">
        <v>11833</v>
      </c>
      <c r="B4513" s="17">
        <v>0</v>
      </c>
      <c r="C4513" s="17">
        <v>0</v>
      </c>
      <c r="D4513">
        <f>B4513-C4513</f>
        <v>0</v>
      </c>
    </row>
    <row r="4514" spans="1:4" x14ac:dyDescent="0.25">
      <c r="A4514" s="17" t="s">
        <v>11834</v>
      </c>
      <c r="B4514" s="17">
        <v>0</v>
      </c>
      <c r="C4514" s="17">
        <v>0</v>
      </c>
      <c r="D4514">
        <f>B4514-C4514</f>
        <v>0</v>
      </c>
    </row>
    <row r="4515" spans="1:4" x14ac:dyDescent="0.25">
      <c r="A4515" s="17" t="s">
        <v>11838</v>
      </c>
      <c r="B4515" s="17">
        <v>0</v>
      </c>
      <c r="C4515" s="17">
        <v>0</v>
      </c>
      <c r="D4515">
        <f>B4515-C4515</f>
        <v>0</v>
      </c>
    </row>
    <row r="4516" spans="1:4" x14ac:dyDescent="0.25">
      <c r="A4516" s="17" t="s">
        <v>11848</v>
      </c>
      <c r="B4516" s="17">
        <v>0</v>
      </c>
      <c r="C4516" s="17">
        <v>0</v>
      </c>
      <c r="D4516">
        <f>B4516-C4516</f>
        <v>0</v>
      </c>
    </row>
    <row r="4517" spans="1:4" x14ac:dyDescent="0.25">
      <c r="A4517" s="17" t="s">
        <v>11851</v>
      </c>
      <c r="B4517" s="17">
        <v>0</v>
      </c>
      <c r="C4517" s="17">
        <v>0</v>
      </c>
      <c r="D4517">
        <f>B4517-C4517</f>
        <v>0</v>
      </c>
    </row>
    <row r="4518" spans="1:4" x14ac:dyDescent="0.25">
      <c r="A4518" s="17" t="s">
        <v>11855</v>
      </c>
      <c r="B4518" s="17">
        <v>0</v>
      </c>
      <c r="C4518" s="17">
        <v>0</v>
      </c>
      <c r="D4518">
        <f>B4518-C4518</f>
        <v>0</v>
      </c>
    </row>
    <row r="4519" spans="1:4" x14ac:dyDescent="0.25">
      <c r="A4519" s="17" t="s">
        <v>11858</v>
      </c>
      <c r="B4519" s="17">
        <v>0</v>
      </c>
      <c r="C4519" s="17">
        <v>0</v>
      </c>
      <c r="D4519">
        <f>B4519-C4519</f>
        <v>0</v>
      </c>
    </row>
    <row r="4520" spans="1:4" x14ac:dyDescent="0.25">
      <c r="A4520" s="17" t="s">
        <v>11862</v>
      </c>
      <c r="B4520" s="17">
        <v>0</v>
      </c>
      <c r="C4520" s="17">
        <v>0</v>
      </c>
      <c r="D4520">
        <f>B4520-C4520</f>
        <v>0</v>
      </c>
    </row>
    <row r="4521" spans="1:4" x14ac:dyDescent="0.25">
      <c r="A4521" s="17" t="s">
        <v>11866</v>
      </c>
      <c r="B4521" s="17">
        <v>0</v>
      </c>
      <c r="C4521" s="17">
        <v>0</v>
      </c>
      <c r="D4521">
        <f>B4521-C4521</f>
        <v>0</v>
      </c>
    </row>
    <row r="4522" spans="1:4" x14ac:dyDescent="0.25">
      <c r="A4522" s="17" t="s">
        <v>11869</v>
      </c>
      <c r="B4522" s="17">
        <v>0</v>
      </c>
      <c r="C4522" s="17">
        <v>0</v>
      </c>
      <c r="D4522">
        <f>B4522-C4522</f>
        <v>0</v>
      </c>
    </row>
    <row r="4523" spans="1:4" x14ac:dyDescent="0.25">
      <c r="A4523" s="17" t="s">
        <v>11873</v>
      </c>
      <c r="B4523" s="17">
        <v>0</v>
      </c>
      <c r="C4523" s="17">
        <v>0</v>
      </c>
      <c r="D4523">
        <f>B4523-C4523</f>
        <v>0</v>
      </c>
    </row>
    <row r="4524" spans="1:4" x14ac:dyDescent="0.25">
      <c r="A4524" s="17" t="s">
        <v>11880</v>
      </c>
      <c r="B4524" s="17">
        <v>0</v>
      </c>
      <c r="C4524" s="17">
        <v>0</v>
      </c>
      <c r="D4524">
        <f>B4524-C4524</f>
        <v>0</v>
      </c>
    </row>
    <row r="4525" spans="1:4" x14ac:dyDescent="0.25">
      <c r="A4525" s="17" t="s">
        <v>11889</v>
      </c>
      <c r="B4525" s="17">
        <v>0</v>
      </c>
      <c r="C4525" s="17">
        <v>0</v>
      </c>
      <c r="D4525">
        <f>B4525-C4525</f>
        <v>0</v>
      </c>
    </row>
    <row r="4526" spans="1:4" x14ac:dyDescent="0.25">
      <c r="A4526" s="17" t="s">
        <v>11907</v>
      </c>
      <c r="B4526" s="17">
        <v>0</v>
      </c>
      <c r="C4526" s="17">
        <v>0</v>
      </c>
      <c r="D4526">
        <f>B4526-C4526</f>
        <v>0</v>
      </c>
    </row>
    <row r="4527" spans="1:4" x14ac:dyDescent="0.25">
      <c r="A4527" s="17" t="s">
        <v>11916</v>
      </c>
      <c r="B4527" s="17">
        <v>0</v>
      </c>
      <c r="C4527" s="17">
        <v>0</v>
      </c>
      <c r="D4527">
        <f>B4527-C4527</f>
        <v>0</v>
      </c>
    </row>
    <row r="4528" spans="1:4" x14ac:dyDescent="0.25">
      <c r="A4528" s="17" t="s">
        <v>11918</v>
      </c>
      <c r="B4528" s="17">
        <v>0</v>
      </c>
      <c r="C4528" s="17">
        <v>0</v>
      </c>
      <c r="D4528">
        <f>B4528-C4528</f>
        <v>0</v>
      </c>
    </row>
    <row r="4529" spans="1:4" x14ac:dyDescent="0.25">
      <c r="A4529" s="17" t="s">
        <v>11927</v>
      </c>
      <c r="B4529" s="17">
        <v>0</v>
      </c>
      <c r="C4529" s="17">
        <v>0</v>
      </c>
      <c r="D4529">
        <f>B4529-C4529</f>
        <v>0</v>
      </c>
    </row>
    <row r="4530" spans="1:4" x14ac:dyDescent="0.25">
      <c r="A4530" s="17" t="s">
        <v>11936</v>
      </c>
      <c r="B4530" s="17">
        <v>0</v>
      </c>
      <c r="C4530" s="17">
        <v>0</v>
      </c>
      <c r="D4530">
        <f>B4530-C4530</f>
        <v>0</v>
      </c>
    </row>
    <row r="4531" spans="1:4" x14ac:dyDescent="0.25">
      <c r="A4531" s="17" t="s">
        <v>11942</v>
      </c>
      <c r="B4531" s="17">
        <v>0</v>
      </c>
      <c r="C4531" s="17">
        <v>0</v>
      </c>
      <c r="D4531">
        <f>B4531-C4531</f>
        <v>0</v>
      </c>
    </row>
    <row r="4532" spans="1:4" x14ac:dyDescent="0.25">
      <c r="A4532" s="17" t="s">
        <v>11949</v>
      </c>
      <c r="B4532" s="17">
        <v>0</v>
      </c>
      <c r="C4532" s="17">
        <v>0</v>
      </c>
      <c r="D4532">
        <f>B4532-C4532</f>
        <v>0</v>
      </c>
    </row>
    <row r="4533" spans="1:4" x14ac:dyDescent="0.25">
      <c r="A4533" s="17" t="s">
        <v>11954</v>
      </c>
      <c r="B4533" s="17">
        <v>0</v>
      </c>
      <c r="C4533" s="17">
        <v>0</v>
      </c>
      <c r="D4533">
        <f>B4533-C4533</f>
        <v>0</v>
      </c>
    </row>
    <row r="4534" spans="1:4" x14ac:dyDescent="0.25">
      <c r="A4534" s="17" t="s">
        <v>11956</v>
      </c>
      <c r="B4534" s="17">
        <v>0</v>
      </c>
      <c r="C4534" s="17">
        <v>0</v>
      </c>
      <c r="D4534">
        <f>B4534-C4534</f>
        <v>0</v>
      </c>
    </row>
    <row r="4535" spans="1:4" x14ac:dyDescent="0.25">
      <c r="A4535" s="17" t="s">
        <v>11960</v>
      </c>
      <c r="B4535" s="17">
        <v>0</v>
      </c>
      <c r="C4535" s="17">
        <v>0</v>
      </c>
      <c r="D4535">
        <f>B4535-C4535</f>
        <v>0</v>
      </c>
    </row>
    <row r="4536" spans="1:4" x14ac:dyDescent="0.25">
      <c r="A4536" s="17" t="s">
        <v>11964</v>
      </c>
      <c r="B4536" s="17">
        <v>0</v>
      </c>
      <c r="C4536" s="17">
        <v>0</v>
      </c>
      <c r="D4536">
        <f>B4536-C4536</f>
        <v>0</v>
      </c>
    </row>
    <row r="4537" spans="1:4" x14ac:dyDescent="0.25">
      <c r="A4537" s="17" t="s">
        <v>11968</v>
      </c>
      <c r="B4537" s="17">
        <v>0</v>
      </c>
      <c r="C4537" s="17">
        <v>0</v>
      </c>
      <c r="D4537">
        <f>B4537-C4537</f>
        <v>0</v>
      </c>
    </row>
    <row r="4538" spans="1:4" x14ac:dyDescent="0.25">
      <c r="A4538" s="17" t="s">
        <v>11977</v>
      </c>
      <c r="B4538" s="17">
        <v>0</v>
      </c>
      <c r="C4538" s="17">
        <v>0</v>
      </c>
      <c r="D4538">
        <f>B4538-C4538</f>
        <v>0</v>
      </c>
    </row>
    <row r="4539" spans="1:4" x14ac:dyDescent="0.25">
      <c r="A4539" s="17" t="s">
        <v>11982</v>
      </c>
      <c r="B4539" s="17">
        <v>0</v>
      </c>
      <c r="C4539" s="17">
        <v>0</v>
      </c>
      <c r="D4539">
        <f>B4539-C4539</f>
        <v>0</v>
      </c>
    </row>
    <row r="4540" spans="1:4" x14ac:dyDescent="0.25">
      <c r="A4540" s="17" t="s">
        <v>11986</v>
      </c>
      <c r="B4540" s="17">
        <v>0</v>
      </c>
      <c r="C4540" s="17">
        <v>0</v>
      </c>
      <c r="D4540">
        <f>B4540-C4540</f>
        <v>0</v>
      </c>
    </row>
    <row r="4541" spans="1:4" x14ac:dyDescent="0.25">
      <c r="A4541" s="17" t="s">
        <v>12006</v>
      </c>
      <c r="B4541" s="17">
        <v>0</v>
      </c>
      <c r="C4541" s="17">
        <v>0</v>
      </c>
      <c r="D4541">
        <f>B4541-C4541</f>
        <v>0</v>
      </c>
    </row>
    <row r="4542" spans="1:4" x14ac:dyDescent="0.25">
      <c r="A4542" s="17" t="s">
        <v>12007</v>
      </c>
      <c r="B4542" s="17">
        <v>0</v>
      </c>
      <c r="C4542" s="17">
        <v>0</v>
      </c>
      <c r="D4542">
        <f>B4542-C4542</f>
        <v>0</v>
      </c>
    </row>
    <row r="4543" spans="1:4" x14ac:dyDescent="0.25">
      <c r="A4543" s="17" t="s">
        <v>12009</v>
      </c>
      <c r="B4543" s="17">
        <v>0</v>
      </c>
      <c r="C4543" s="17">
        <v>0</v>
      </c>
      <c r="D4543">
        <f>B4543-C4543</f>
        <v>0</v>
      </c>
    </row>
    <row r="4544" spans="1:4" x14ac:dyDescent="0.25">
      <c r="A4544" s="17" t="s">
        <v>12023</v>
      </c>
      <c r="B4544" s="17">
        <v>0</v>
      </c>
      <c r="C4544" s="17">
        <v>0</v>
      </c>
      <c r="D4544">
        <f>B4544-C4544</f>
        <v>0</v>
      </c>
    </row>
    <row r="4545" spans="1:4" x14ac:dyDescent="0.25">
      <c r="A4545" s="17" t="s">
        <v>12030</v>
      </c>
      <c r="B4545" s="17">
        <v>0</v>
      </c>
      <c r="C4545" s="17">
        <v>0</v>
      </c>
      <c r="D4545">
        <f>B4545-C4545</f>
        <v>0</v>
      </c>
    </row>
    <row r="4546" spans="1:4" x14ac:dyDescent="0.25">
      <c r="A4546" s="17" t="s">
        <v>12041</v>
      </c>
      <c r="B4546" s="17">
        <v>0</v>
      </c>
      <c r="C4546" s="17">
        <v>0</v>
      </c>
      <c r="D4546">
        <f>B4546-C4546</f>
        <v>0</v>
      </c>
    </row>
    <row r="4547" spans="1:4" x14ac:dyDescent="0.25">
      <c r="A4547" s="17" t="s">
        <v>12049</v>
      </c>
      <c r="B4547" s="17">
        <v>0</v>
      </c>
      <c r="C4547" s="17">
        <v>0</v>
      </c>
      <c r="D4547">
        <f>B4547-C4547</f>
        <v>0</v>
      </c>
    </row>
    <row r="4548" spans="1:4" x14ac:dyDescent="0.25">
      <c r="A4548" s="17" t="s">
        <v>12065</v>
      </c>
      <c r="B4548" s="17">
        <v>0</v>
      </c>
      <c r="C4548" s="17">
        <v>0</v>
      </c>
      <c r="D4548">
        <f>B4548-C4548</f>
        <v>0</v>
      </c>
    </row>
    <row r="4549" spans="1:4" x14ac:dyDescent="0.25">
      <c r="A4549" s="17" t="s">
        <v>12073</v>
      </c>
      <c r="B4549" s="17">
        <v>0</v>
      </c>
      <c r="C4549" s="17">
        <v>0</v>
      </c>
      <c r="D4549">
        <f>B4549-C4549</f>
        <v>0</v>
      </c>
    </row>
    <row r="4550" spans="1:4" x14ac:dyDescent="0.25">
      <c r="A4550" s="17" t="s">
        <v>12099</v>
      </c>
      <c r="B4550" s="17">
        <v>0</v>
      </c>
      <c r="C4550" s="17">
        <v>0</v>
      </c>
      <c r="D4550">
        <f>B4550-C4550</f>
        <v>0</v>
      </c>
    </row>
    <row r="4551" spans="1:4" x14ac:dyDescent="0.25">
      <c r="A4551" s="17" t="s">
        <v>12105</v>
      </c>
      <c r="B4551" s="17">
        <v>0</v>
      </c>
      <c r="C4551" s="17">
        <v>0</v>
      </c>
      <c r="D4551">
        <f>B4551-C4551</f>
        <v>0</v>
      </c>
    </row>
    <row r="4552" spans="1:4" x14ac:dyDescent="0.25">
      <c r="A4552" s="17" t="s">
        <v>12107</v>
      </c>
      <c r="B4552" s="17">
        <v>0</v>
      </c>
      <c r="C4552" s="17">
        <v>0</v>
      </c>
      <c r="D4552">
        <f>B4552-C4552</f>
        <v>0</v>
      </c>
    </row>
    <row r="4553" spans="1:4" x14ac:dyDescent="0.25">
      <c r="A4553" s="17" t="s">
        <v>12123</v>
      </c>
      <c r="B4553" s="17">
        <v>0</v>
      </c>
      <c r="C4553" s="17">
        <v>0</v>
      </c>
      <c r="D4553">
        <f>B4553-C4553</f>
        <v>0</v>
      </c>
    </row>
    <row r="4554" spans="1:4" x14ac:dyDescent="0.25">
      <c r="A4554" s="17" t="s">
        <v>12136</v>
      </c>
      <c r="B4554" s="17">
        <v>0</v>
      </c>
      <c r="C4554" s="17">
        <v>0</v>
      </c>
      <c r="D4554">
        <f>B4554-C4554</f>
        <v>0</v>
      </c>
    </row>
    <row r="4555" spans="1:4" x14ac:dyDescent="0.25">
      <c r="A4555" s="17" t="s">
        <v>12142</v>
      </c>
      <c r="B4555" s="17">
        <v>0</v>
      </c>
      <c r="C4555" s="17">
        <v>0</v>
      </c>
      <c r="D4555">
        <f>B4555-C4555</f>
        <v>0</v>
      </c>
    </row>
    <row r="4556" spans="1:4" x14ac:dyDescent="0.25">
      <c r="A4556" s="17" t="s">
        <v>12147</v>
      </c>
      <c r="B4556" s="17">
        <v>0</v>
      </c>
      <c r="C4556" s="17">
        <v>0</v>
      </c>
      <c r="D4556">
        <f>B4556-C4556</f>
        <v>0</v>
      </c>
    </row>
    <row r="4557" spans="1:4" x14ac:dyDescent="0.25">
      <c r="A4557" s="17" t="s">
        <v>12152</v>
      </c>
      <c r="B4557" s="17">
        <v>0</v>
      </c>
      <c r="C4557" s="17">
        <v>0</v>
      </c>
      <c r="D4557">
        <f>B4557-C4557</f>
        <v>0</v>
      </c>
    </row>
    <row r="4558" spans="1:4" x14ac:dyDescent="0.25">
      <c r="A4558" s="17" t="s">
        <v>12157</v>
      </c>
      <c r="B4558" s="17">
        <v>0</v>
      </c>
      <c r="C4558" s="17">
        <v>0</v>
      </c>
      <c r="D4558">
        <f>B4558-C4558</f>
        <v>0</v>
      </c>
    </row>
    <row r="4559" spans="1:4" x14ac:dyDescent="0.25">
      <c r="A4559" s="17" t="s">
        <v>12162</v>
      </c>
      <c r="B4559" s="17">
        <v>0</v>
      </c>
      <c r="C4559" s="17">
        <v>0</v>
      </c>
      <c r="D4559">
        <f>B4559-C4559</f>
        <v>0</v>
      </c>
    </row>
    <row r="4560" spans="1:4" x14ac:dyDescent="0.25">
      <c r="A4560" s="17" t="s">
        <v>12165</v>
      </c>
      <c r="B4560" s="17">
        <v>0</v>
      </c>
      <c r="C4560" s="17">
        <v>0</v>
      </c>
      <c r="D4560">
        <f>B4560-C4560</f>
        <v>0</v>
      </c>
    </row>
    <row r="4561" spans="1:4" x14ac:dyDescent="0.25">
      <c r="A4561" s="17" t="s">
        <v>12168</v>
      </c>
      <c r="B4561" s="17">
        <v>0</v>
      </c>
      <c r="C4561" s="17">
        <v>0</v>
      </c>
      <c r="D4561">
        <f>B4561-C4561</f>
        <v>0</v>
      </c>
    </row>
    <row r="4562" spans="1:4" x14ac:dyDescent="0.25">
      <c r="A4562" s="17" t="s">
        <v>12171</v>
      </c>
      <c r="B4562" s="17">
        <v>0</v>
      </c>
      <c r="C4562" s="17">
        <v>0</v>
      </c>
      <c r="D4562">
        <f>B4562-C4562</f>
        <v>0</v>
      </c>
    </row>
    <row r="4563" spans="1:4" x14ac:dyDescent="0.25">
      <c r="A4563" s="17" t="s">
        <v>12174</v>
      </c>
      <c r="B4563" s="17">
        <v>0</v>
      </c>
      <c r="C4563" s="17">
        <v>0</v>
      </c>
      <c r="D4563">
        <f>B4563-C4563</f>
        <v>0</v>
      </c>
    </row>
    <row r="4564" spans="1:4" x14ac:dyDescent="0.25">
      <c r="A4564" s="17" t="s">
        <v>12187</v>
      </c>
      <c r="B4564" s="17">
        <v>0</v>
      </c>
      <c r="C4564" s="17">
        <v>0</v>
      </c>
      <c r="D4564">
        <f>B4564-C4564</f>
        <v>0</v>
      </c>
    </row>
    <row r="4565" spans="1:4" x14ac:dyDescent="0.25">
      <c r="A4565" s="17" t="s">
        <v>12195</v>
      </c>
      <c r="B4565" s="17">
        <v>0</v>
      </c>
      <c r="C4565" s="17">
        <v>0</v>
      </c>
      <c r="D4565">
        <f>B4565-C4565</f>
        <v>0</v>
      </c>
    </row>
    <row r="4566" spans="1:4" x14ac:dyDescent="0.25">
      <c r="A4566" s="17" t="s">
        <v>12199</v>
      </c>
      <c r="B4566" s="17">
        <v>0</v>
      </c>
      <c r="C4566" s="17">
        <v>0</v>
      </c>
      <c r="D4566">
        <f>B4566-C4566</f>
        <v>0</v>
      </c>
    </row>
    <row r="4567" spans="1:4" x14ac:dyDescent="0.25">
      <c r="A4567" s="17" t="s">
        <v>12206</v>
      </c>
      <c r="B4567" s="17">
        <v>0</v>
      </c>
      <c r="C4567" s="17">
        <v>0</v>
      </c>
      <c r="D4567">
        <f>B4567-C4567</f>
        <v>0</v>
      </c>
    </row>
    <row r="4568" spans="1:4" x14ac:dyDescent="0.25">
      <c r="A4568" s="17" t="s">
        <v>12210</v>
      </c>
      <c r="B4568" s="17">
        <v>0</v>
      </c>
      <c r="C4568" s="17">
        <v>0</v>
      </c>
      <c r="D4568">
        <f>B4568-C4568</f>
        <v>0</v>
      </c>
    </row>
    <row r="4569" spans="1:4" x14ac:dyDescent="0.25">
      <c r="A4569" s="17" t="s">
        <v>12214</v>
      </c>
      <c r="B4569" s="17">
        <v>0</v>
      </c>
      <c r="C4569" s="17">
        <v>0</v>
      </c>
      <c r="D4569">
        <f>B4569-C4569</f>
        <v>0</v>
      </c>
    </row>
    <row r="4570" spans="1:4" x14ac:dyDescent="0.25">
      <c r="A4570" s="17" t="s">
        <v>12232</v>
      </c>
      <c r="B4570" s="17">
        <v>0</v>
      </c>
      <c r="C4570" s="17">
        <v>0</v>
      </c>
      <c r="D4570">
        <f>B4570-C4570</f>
        <v>0</v>
      </c>
    </row>
    <row r="4571" spans="1:4" x14ac:dyDescent="0.25">
      <c r="A4571" s="17" t="s">
        <v>12237</v>
      </c>
      <c r="B4571" s="17">
        <v>0</v>
      </c>
      <c r="C4571" s="17">
        <v>0</v>
      </c>
      <c r="D4571">
        <f>B4571-C4571</f>
        <v>0</v>
      </c>
    </row>
    <row r="4572" spans="1:4" x14ac:dyDescent="0.25">
      <c r="A4572" s="17" t="s">
        <v>12245</v>
      </c>
      <c r="B4572" s="17">
        <v>0</v>
      </c>
      <c r="C4572" s="17">
        <v>0</v>
      </c>
      <c r="D4572">
        <f>B4572-C4572</f>
        <v>0</v>
      </c>
    </row>
    <row r="4573" spans="1:4" x14ac:dyDescent="0.25">
      <c r="A4573" s="17" t="s">
        <v>12250</v>
      </c>
      <c r="B4573" s="17">
        <v>0</v>
      </c>
      <c r="C4573" s="17">
        <v>0</v>
      </c>
      <c r="D4573">
        <f>B4573-C4573</f>
        <v>0</v>
      </c>
    </row>
    <row r="4574" spans="1:4" x14ac:dyDescent="0.25">
      <c r="A4574" s="17" t="s">
        <v>12253</v>
      </c>
      <c r="B4574" s="17">
        <v>0</v>
      </c>
      <c r="C4574" s="17">
        <v>0</v>
      </c>
      <c r="D4574">
        <f>B4574-C4574</f>
        <v>0</v>
      </c>
    </row>
    <row r="4575" spans="1:4" x14ac:dyDescent="0.25">
      <c r="A4575" s="17" t="s">
        <v>12261</v>
      </c>
      <c r="B4575" s="17">
        <v>0</v>
      </c>
      <c r="C4575" s="17">
        <v>0</v>
      </c>
      <c r="D4575">
        <f>B4575-C4575</f>
        <v>0</v>
      </c>
    </row>
    <row r="4576" spans="1:4" x14ac:dyDescent="0.25">
      <c r="A4576" s="17" t="s">
        <v>12264</v>
      </c>
      <c r="B4576" s="17">
        <v>0</v>
      </c>
      <c r="C4576" s="17">
        <v>0</v>
      </c>
      <c r="D4576">
        <f>B4576-C4576</f>
        <v>0</v>
      </c>
    </row>
    <row r="4577" spans="1:4" x14ac:dyDescent="0.25">
      <c r="A4577" s="17" t="s">
        <v>12270</v>
      </c>
      <c r="B4577" s="17">
        <v>0</v>
      </c>
      <c r="C4577" s="17">
        <v>0</v>
      </c>
      <c r="D4577">
        <f>B4577-C4577</f>
        <v>0</v>
      </c>
    </row>
    <row r="4578" spans="1:4" x14ac:dyDescent="0.25">
      <c r="A4578" s="17" t="s">
        <v>12274</v>
      </c>
      <c r="B4578" s="17">
        <v>0</v>
      </c>
      <c r="C4578" s="17">
        <v>0</v>
      </c>
      <c r="D4578">
        <f>B4578-C4578</f>
        <v>0</v>
      </c>
    </row>
    <row r="4579" spans="1:4" x14ac:dyDescent="0.25">
      <c r="A4579" s="17" t="s">
        <v>12277</v>
      </c>
      <c r="B4579" s="17">
        <v>0</v>
      </c>
      <c r="C4579" s="17">
        <v>0</v>
      </c>
      <c r="D4579">
        <f>B4579-C4579</f>
        <v>0</v>
      </c>
    </row>
    <row r="4580" spans="1:4" x14ac:dyDescent="0.25">
      <c r="A4580" s="17" t="s">
        <v>12280</v>
      </c>
      <c r="B4580" s="17">
        <v>0</v>
      </c>
      <c r="C4580" s="17">
        <v>0</v>
      </c>
      <c r="D4580">
        <f>B4580-C4580</f>
        <v>0</v>
      </c>
    </row>
    <row r="4581" spans="1:4" x14ac:dyDescent="0.25">
      <c r="A4581" s="17" t="s">
        <v>12288</v>
      </c>
      <c r="B4581" s="17">
        <v>0</v>
      </c>
      <c r="C4581" s="17">
        <v>0</v>
      </c>
      <c r="D4581">
        <f>B4581-C4581</f>
        <v>0</v>
      </c>
    </row>
    <row r="4582" spans="1:4" x14ac:dyDescent="0.25">
      <c r="A4582" s="17" t="s">
        <v>12299</v>
      </c>
      <c r="B4582" s="17">
        <v>0</v>
      </c>
      <c r="C4582" s="17">
        <v>0</v>
      </c>
      <c r="D4582">
        <f>B4582-C4582</f>
        <v>0</v>
      </c>
    </row>
    <row r="4583" spans="1:4" x14ac:dyDescent="0.25">
      <c r="A4583" s="17" t="s">
        <v>12307</v>
      </c>
      <c r="B4583" s="17">
        <v>0</v>
      </c>
      <c r="C4583" s="17">
        <v>0</v>
      </c>
      <c r="D4583">
        <f>B4583-C4583</f>
        <v>0</v>
      </c>
    </row>
    <row r="4584" spans="1:4" x14ac:dyDescent="0.25">
      <c r="A4584" s="17" t="s">
        <v>12331</v>
      </c>
      <c r="B4584" s="17">
        <v>0</v>
      </c>
      <c r="C4584" s="17">
        <v>0</v>
      </c>
      <c r="D4584">
        <f>B4584-C4584</f>
        <v>0</v>
      </c>
    </row>
    <row r="4585" spans="1:4" x14ac:dyDescent="0.25">
      <c r="A4585" s="17" t="s">
        <v>12339</v>
      </c>
      <c r="B4585" s="17">
        <v>0</v>
      </c>
      <c r="C4585" s="17">
        <v>0</v>
      </c>
      <c r="D4585">
        <f>B4585-C4585</f>
        <v>0</v>
      </c>
    </row>
    <row r="4586" spans="1:4" x14ac:dyDescent="0.25">
      <c r="A4586" s="17" t="s">
        <v>12343</v>
      </c>
      <c r="B4586" s="17">
        <v>0</v>
      </c>
      <c r="C4586" s="17">
        <v>0</v>
      </c>
      <c r="D4586">
        <f>B4586-C4586</f>
        <v>0</v>
      </c>
    </row>
    <row r="4587" spans="1:4" x14ac:dyDescent="0.25">
      <c r="A4587" s="17" t="s">
        <v>12346</v>
      </c>
      <c r="B4587" s="17">
        <v>0</v>
      </c>
      <c r="C4587" s="17">
        <v>0</v>
      </c>
      <c r="D4587">
        <f>B4587-C4587</f>
        <v>0</v>
      </c>
    </row>
    <row r="4588" spans="1:4" x14ac:dyDescent="0.25">
      <c r="A4588" s="17" t="s">
        <v>12349</v>
      </c>
      <c r="B4588" s="17">
        <v>0</v>
      </c>
      <c r="C4588" s="17">
        <v>0</v>
      </c>
      <c r="D4588">
        <f>B4588-C4588</f>
        <v>0</v>
      </c>
    </row>
    <row r="4589" spans="1:4" x14ac:dyDescent="0.25">
      <c r="A4589" s="17" t="s">
        <v>12355</v>
      </c>
      <c r="B4589" s="17">
        <v>0</v>
      </c>
      <c r="C4589" s="17">
        <v>0</v>
      </c>
      <c r="D4589">
        <f>B4589-C4589</f>
        <v>0</v>
      </c>
    </row>
    <row r="4590" spans="1:4" x14ac:dyDescent="0.25">
      <c r="A4590" s="17" t="s">
        <v>12362</v>
      </c>
      <c r="B4590" s="17">
        <v>0</v>
      </c>
      <c r="C4590" s="17">
        <v>0</v>
      </c>
      <c r="D4590">
        <f>B4590-C4590</f>
        <v>0</v>
      </c>
    </row>
    <row r="4591" spans="1:4" x14ac:dyDescent="0.25">
      <c r="A4591" s="17" t="s">
        <v>12366</v>
      </c>
      <c r="B4591" s="17">
        <v>0</v>
      </c>
      <c r="C4591" s="17">
        <v>0</v>
      </c>
      <c r="D4591">
        <f>B4591-C4591</f>
        <v>0</v>
      </c>
    </row>
    <row r="4592" spans="1:4" x14ac:dyDescent="0.25">
      <c r="A4592" s="17" t="s">
        <v>12370</v>
      </c>
      <c r="B4592" s="17">
        <v>0</v>
      </c>
      <c r="C4592" s="17">
        <v>0</v>
      </c>
      <c r="D4592">
        <f>B4592-C4592</f>
        <v>0</v>
      </c>
    </row>
    <row r="4593" spans="1:4" x14ac:dyDescent="0.25">
      <c r="A4593" s="17" t="s">
        <v>12388</v>
      </c>
      <c r="B4593" s="17">
        <v>0</v>
      </c>
      <c r="C4593" s="17">
        <v>0</v>
      </c>
      <c r="D4593">
        <f>B4593-C4593</f>
        <v>0</v>
      </c>
    </row>
    <row r="4594" spans="1:4" x14ac:dyDescent="0.25">
      <c r="A4594" s="17" t="s">
        <v>12402</v>
      </c>
      <c r="B4594" s="17">
        <v>0</v>
      </c>
      <c r="C4594" s="17">
        <v>0</v>
      </c>
      <c r="D4594">
        <f>B4594-C4594</f>
        <v>0</v>
      </c>
    </row>
    <row r="4595" spans="1:4" x14ac:dyDescent="0.25">
      <c r="A4595" s="17" t="s">
        <v>12406</v>
      </c>
      <c r="B4595" s="17">
        <v>0</v>
      </c>
      <c r="C4595" s="17">
        <v>0</v>
      </c>
      <c r="D4595">
        <f>B4595-C4595</f>
        <v>0</v>
      </c>
    </row>
    <row r="4596" spans="1:4" x14ac:dyDescent="0.25">
      <c r="A4596" s="17" t="s">
        <v>12407</v>
      </c>
      <c r="B4596" s="17">
        <v>0</v>
      </c>
      <c r="C4596" s="17">
        <v>0</v>
      </c>
      <c r="D4596">
        <f>B4596-C4596</f>
        <v>0</v>
      </c>
    </row>
    <row r="4597" spans="1:4" x14ac:dyDescent="0.25">
      <c r="A4597" s="17" t="s">
        <v>12412</v>
      </c>
      <c r="B4597" s="17">
        <v>0</v>
      </c>
      <c r="C4597" s="17">
        <v>0</v>
      </c>
      <c r="D4597">
        <f>B4597-C4597</f>
        <v>0</v>
      </c>
    </row>
    <row r="4598" spans="1:4" x14ac:dyDescent="0.25">
      <c r="A4598" s="17" t="s">
        <v>12416</v>
      </c>
      <c r="B4598" s="17">
        <v>0</v>
      </c>
      <c r="C4598" s="17">
        <v>0</v>
      </c>
      <c r="D4598">
        <f>B4598-C4598</f>
        <v>0</v>
      </c>
    </row>
    <row r="4599" spans="1:4" x14ac:dyDescent="0.25">
      <c r="A4599" s="17" t="s">
        <v>12419</v>
      </c>
      <c r="B4599" s="17">
        <v>0</v>
      </c>
      <c r="C4599" s="17">
        <v>0</v>
      </c>
      <c r="D4599">
        <f>B4599-C4599</f>
        <v>0</v>
      </c>
    </row>
    <row r="4600" spans="1:4" x14ac:dyDescent="0.25">
      <c r="A4600" s="17" t="s">
        <v>12424</v>
      </c>
      <c r="B4600" s="17">
        <v>0</v>
      </c>
      <c r="C4600" s="17">
        <v>0</v>
      </c>
      <c r="D4600">
        <f>B4600-C4600</f>
        <v>0</v>
      </c>
    </row>
    <row r="4601" spans="1:4" x14ac:dyDescent="0.25">
      <c r="A4601" s="17" t="s">
        <v>12427</v>
      </c>
      <c r="B4601" s="17">
        <v>0</v>
      </c>
      <c r="C4601" s="17">
        <v>0</v>
      </c>
      <c r="D4601">
        <f>B4601-C4601</f>
        <v>0</v>
      </c>
    </row>
    <row r="4602" spans="1:4" x14ac:dyDescent="0.25">
      <c r="A4602" s="17" t="s">
        <v>12433</v>
      </c>
      <c r="B4602" s="17">
        <v>0</v>
      </c>
      <c r="C4602" s="17">
        <v>0</v>
      </c>
      <c r="D4602">
        <f>B4602-C4602</f>
        <v>0</v>
      </c>
    </row>
    <row r="4603" spans="1:4" x14ac:dyDescent="0.25">
      <c r="A4603" s="17" t="s">
        <v>12470</v>
      </c>
      <c r="B4603" s="17">
        <v>0</v>
      </c>
      <c r="C4603" s="17">
        <v>0</v>
      </c>
      <c r="D4603">
        <f>B4603-C4603</f>
        <v>0</v>
      </c>
    </row>
    <row r="4604" spans="1:4" x14ac:dyDescent="0.25">
      <c r="A4604" s="17" t="s">
        <v>12478</v>
      </c>
      <c r="B4604" s="17">
        <v>0</v>
      </c>
      <c r="C4604" s="17">
        <v>0</v>
      </c>
      <c r="D4604">
        <f>B4604-C4604</f>
        <v>0</v>
      </c>
    </row>
    <row r="4605" spans="1:4" x14ac:dyDescent="0.25">
      <c r="A4605" s="17" t="s">
        <v>12489</v>
      </c>
      <c r="B4605" s="17">
        <v>0</v>
      </c>
      <c r="C4605" s="17">
        <v>0</v>
      </c>
      <c r="D4605">
        <f>B4605-C4605</f>
        <v>0</v>
      </c>
    </row>
    <row r="4606" spans="1:4" x14ac:dyDescent="0.25">
      <c r="A4606" s="17" t="s">
        <v>12532</v>
      </c>
      <c r="B4606" s="17">
        <v>0</v>
      </c>
      <c r="C4606" s="17">
        <v>0</v>
      </c>
      <c r="D4606">
        <f>B4606-C4606</f>
        <v>0</v>
      </c>
    </row>
    <row r="4607" spans="1:4" x14ac:dyDescent="0.25">
      <c r="A4607" s="17" t="s">
        <v>8422</v>
      </c>
      <c r="B4607" s="17">
        <v>0</v>
      </c>
      <c r="C4607" s="17">
        <v>0</v>
      </c>
      <c r="D4607">
        <f>B4607-C4607</f>
        <v>0</v>
      </c>
    </row>
    <row r="4608" spans="1:4" x14ac:dyDescent="0.25">
      <c r="A4608" s="17" t="s">
        <v>12616</v>
      </c>
      <c r="B4608" s="17">
        <v>0</v>
      </c>
      <c r="C4608" s="17">
        <v>0</v>
      </c>
      <c r="D4608">
        <f>B4608-C4608</f>
        <v>0</v>
      </c>
    </row>
    <row r="4609" spans="1:4" x14ac:dyDescent="0.25">
      <c r="A4609" s="17" t="s">
        <v>12627</v>
      </c>
      <c r="B4609" s="17">
        <v>0</v>
      </c>
      <c r="C4609" s="17">
        <v>0</v>
      </c>
      <c r="D4609">
        <f>B4609-C4609</f>
        <v>0</v>
      </c>
    </row>
    <row r="4610" spans="1:4" x14ac:dyDescent="0.25">
      <c r="A4610" s="17" t="s">
        <v>12646</v>
      </c>
      <c r="B4610" s="17">
        <v>0</v>
      </c>
      <c r="C4610" s="17">
        <v>0</v>
      </c>
      <c r="D4610">
        <f>B4610-C4610</f>
        <v>0</v>
      </c>
    </row>
    <row r="4611" spans="1:4" x14ac:dyDescent="0.25">
      <c r="A4611" s="17" t="s">
        <v>12656</v>
      </c>
      <c r="B4611" s="17">
        <v>0</v>
      </c>
      <c r="C4611" s="17">
        <v>0</v>
      </c>
      <c r="D4611">
        <f>B4611-C4611</f>
        <v>0</v>
      </c>
    </row>
    <row r="4612" spans="1:4" x14ac:dyDescent="0.25">
      <c r="A4612" s="17" t="s">
        <v>12660</v>
      </c>
      <c r="B4612" s="17">
        <v>0</v>
      </c>
      <c r="C4612" s="17">
        <v>0</v>
      </c>
      <c r="D4612">
        <f>B4612-C4612</f>
        <v>0</v>
      </c>
    </row>
    <row r="4613" spans="1:4" x14ac:dyDescent="0.25">
      <c r="A4613" s="17" t="s">
        <v>12663</v>
      </c>
      <c r="B4613" s="17">
        <v>0</v>
      </c>
      <c r="C4613" s="17">
        <v>0</v>
      </c>
      <c r="D4613">
        <f>B4613-C4613</f>
        <v>0</v>
      </c>
    </row>
    <row r="4614" spans="1:4" x14ac:dyDescent="0.25">
      <c r="A4614" s="17" t="s">
        <v>12666</v>
      </c>
      <c r="B4614" s="17">
        <v>0</v>
      </c>
      <c r="C4614" s="17">
        <v>0</v>
      </c>
      <c r="D4614">
        <f>B4614-C4614</f>
        <v>0</v>
      </c>
    </row>
    <row r="4615" spans="1:4" x14ac:dyDescent="0.25">
      <c r="A4615" s="17" t="s">
        <v>12670</v>
      </c>
      <c r="B4615" s="17">
        <v>0</v>
      </c>
      <c r="C4615" s="17">
        <v>0</v>
      </c>
      <c r="D4615">
        <f>B4615-C4615</f>
        <v>0</v>
      </c>
    </row>
    <row r="4616" spans="1:4" x14ac:dyDescent="0.25">
      <c r="A4616" s="17" t="s">
        <v>12672</v>
      </c>
      <c r="B4616" s="17">
        <v>0</v>
      </c>
      <c r="C4616" s="17">
        <v>0</v>
      </c>
      <c r="D4616">
        <f>B4616-C4616</f>
        <v>0</v>
      </c>
    </row>
    <row r="4617" spans="1:4" x14ac:dyDescent="0.25">
      <c r="A4617" s="17" t="s">
        <v>12675</v>
      </c>
      <c r="B4617" s="17">
        <v>0</v>
      </c>
      <c r="C4617" s="17">
        <v>0</v>
      </c>
      <c r="D4617">
        <f>B4617-C4617</f>
        <v>0</v>
      </c>
    </row>
    <row r="4618" spans="1:4" x14ac:dyDescent="0.25">
      <c r="A4618" s="17" t="s">
        <v>12677</v>
      </c>
      <c r="B4618" s="17">
        <v>0</v>
      </c>
      <c r="C4618" s="17">
        <v>0</v>
      </c>
      <c r="D4618">
        <f>B4618-C4618</f>
        <v>0</v>
      </c>
    </row>
    <row r="4619" spans="1:4" x14ac:dyDescent="0.25">
      <c r="A4619" s="17" t="s">
        <v>12679</v>
      </c>
      <c r="B4619" s="17">
        <v>0</v>
      </c>
      <c r="C4619" s="17">
        <v>0</v>
      </c>
      <c r="D4619">
        <f>B4619-C4619</f>
        <v>0</v>
      </c>
    </row>
    <row r="4620" spans="1:4" x14ac:dyDescent="0.25">
      <c r="A4620" s="17" t="s">
        <v>12684</v>
      </c>
      <c r="B4620" s="17">
        <v>0</v>
      </c>
      <c r="C4620" s="17">
        <v>0</v>
      </c>
      <c r="D4620">
        <f>B4620-C4620</f>
        <v>0</v>
      </c>
    </row>
    <row r="4621" spans="1:4" x14ac:dyDescent="0.25">
      <c r="A4621" s="17" t="s">
        <v>12687</v>
      </c>
      <c r="B4621" s="17">
        <v>0</v>
      </c>
      <c r="C4621" s="17">
        <v>0</v>
      </c>
      <c r="D4621">
        <f>B4621-C4621</f>
        <v>0</v>
      </c>
    </row>
    <row r="4622" spans="1:4" x14ac:dyDescent="0.25">
      <c r="A4622" s="17" t="s">
        <v>12692</v>
      </c>
      <c r="B4622" s="17">
        <v>0</v>
      </c>
      <c r="C4622" s="17">
        <v>0</v>
      </c>
      <c r="D4622">
        <f>B4622-C4622</f>
        <v>0</v>
      </c>
    </row>
    <row r="4623" spans="1:4" x14ac:dyDescent="0.25">
      <c r="A4623" s="17" t="s">
        <v>12695</v>
      </c>
      <c r="B4623" s="17">
        <v>0</v>
      </c>
      <c r="C4623" s="17">
        <v>0</v>
      </c>
      <c r="D4623">
        <f>B4623-C4623</f>
        <v>0</v>
      </c>
    </row>
    <row r="4624" spans="1:4" x14ac:dyDescent="0.25">
      <c r="A4624" s="17" t="s">
        <v>12698</v>
      </c>
      <c r="B4624" s="17">
        <v>0</v>
      </c>
      <c r="C4624" s="17">
        <v>0</v>
      </c>
      <c r="D4624">
        <f>B4624-C4624</f>
        <v>0</v>
      </c>
    </row>
    <row r="4625" spans="1:4" x14ac:dyDescent="0.25">
      <c r="A4625" s="17" t="s">
        <v>12700</v>
      </c>
      <c r="B4625" s="17">
        <v>0</v>
      </c>
      <c r="C4625" s="17">
        <v>0</v>
      </c>
      <c r="D4625">
        <f>B4625-C4625</f>
        <v>0</v>
      </c>
    </row>
    <row r="4626" spans="1:4" x14ac:dyDescent="0.25">
      <c r="A4626" s="17" t="s">
        <v>12703</v>
      </c>
      <c r="B4626" s="17">
        <v>0</v>
      </c>
      <c r="C4626" s="17">
        <v>0</v>
      </c>
      <c r="D4626">
        <f>B4626-C4626</f>
        <v>0</v>
      </c>
    </row>
    <row r="4627" spans="1:4" x14ac:dyDescent="0.25">
      <c r="A4627" s="17" t="s">
        <v>12708</v>
      </c>
      <c r="B4627" s="17">
        <v>0</v>
      </c>
      <c r="C4627" s="17">
        <v>0</v>
      </c>
      <c r="D4627">
        <f>B4627-C4627</f>
        <v>0</v>
      </c>
    </row>
    <row r="4628" spans="1:4" x14ac:dyDescent="0.25">
      <c r="A4628" s="17" t="s">
        <v>12713</v>
      </c>
      <c r="B4628" s="17">
        <v>0</v>
      </c>
      <c r="C4628" s="17">
        <v>0</v>
      </c>
      <c r="D4628">
        <f>B4628-C4628</f>
        <v>0</v>
      </c>
    </row>
    <row r="4629" spans="1:4" x14ac:dyDescent="0.25">
      <c r="A4629" s="17" t="s">
        <v>12718</v>
      </c>
      <c r="B4629" s="17">
        <v>0</v>
      </c>
      <c r="C4629" s="17">
        <v>0</v>
      </c>
      <c r="D4629">
        <f>B4629-C4629</f>
        <v>0</v>
      </c>
    </row>
    <row r="4630" spans="1:4" x14ac:dyDescent="0.25">
      <c r="A4630" s="17" t="s">
        <v>12722</v>
      </c>
      <c r="B4630" s="17">
        <v>0</v>
      </c>
      <c r="C4630" s="17">
        <v>0</v>
      </c>
      <c r="D4630">
        <f>B4630-C4630</f>
        <v>0</v>
      </c>
    </row>
    <row r="4631" spans="1:4" x14ac:dyDescent="0.25">
      <c r="A4631" s="17" t="s">
        <v>12727</v>
      </c>
      <c r="B4631" s="17">
        <v>0</v>
      </c>
      <c r="C4631" s="17">
        <v>0</v>
      </c>
      <c r="D4631">
        <f>B4631-C4631</f>
        <v>0</v>
      </c>
    </row>
    <row r="4632" spans="1:4" x14ac:dyDescent="0.25">
      <c r="A4632" s="17" t="s">
        <v>12730</v>
      </c>
      <c r="B4632" s="17">
        <v>0</v>
      </c>
      <c r="C4632" s="17">
        <v>0</v>
      </c>
      <c r="D4632">
        <f>B4632-C4632</f>
        <v>0</v>
      </c>
    </row>
    <row r="4633" spans="1:4" x14ac:dyDescent="0.25">
      <c r="A4633" s="17" t="s">
        <v>12734</v>
      </c>
      <c r="B4633" s="17">
        <v>0</v>
      </c>
      <c r="C4633" s="17">
        <v>0</v>
      </c>
      <c r="D4633">
        <f>B4633-C4633</f>
        <v>0</v>
      </c>
    </row>
    <row r="4634" spans="1:4" x14ac:dyDescent="0.25">
      <c r="A4634" s="17" t="s">
        <v>12738</v>
      </c>
      <c r="B4634" s="17">
        <v>0</v>
      </c>
      <c r="C4634" s="17">
        <v>0</v>
      </c>
      <c r="D4634">
        <f>B4634-C4634</f>
        <v>0</v>
      </c>
    </row>
    <row r="4635" spans="1:4" x14ac:dyDescent="0.25">
      <c r="A4635" s="17" t="s">
        <v>12740</v>
      </c>
      <c r="B4635" s="17">
        <v>0</v>
      </c>
      <c r="C4635" s="17">
        <v>0</v>
      </c>
      <c r="D4635">
        <f>B4635-C4635</f>
        <v>0</v>
      </c>
    </row>
    <row r="4636" spans="1:4" x14ac:dyDescent="0.25">
      <c r="A4636" s="17" t="s">
        <v>12745</v>
      </c>
      <c r="B4636" s="17">
        <v>0</v>
      </c>
      <c r="C4636" s="17">
        <v>0</v>
      </c>
      <c r="D4636">
        <f>B4636-C4636</f>
        <v>0</v>
      </c>
    </row>
    <row r="4637" spans="1:4" x14ac:dyDescent="0.25">
      <c r="A4637" s="17" t="s">
        <v>12757</v>
      </c>
      <c r="B4637" s="17">
        <v>0</v>
      </c>
      <c r="C4637" s="17">
        <v>0</v>
      </c>
      <c r="D4637">
        <f>B4637-C4637</f>
        <v>0</v>
      </c>
    </row>
    <row r="4638" spans="1:4" x14ac:dyDescent="0.25">
      <c r="A4638" s="17" t="s">
        <v>12787</v>
      </c>
      <c r="B4638" s="17">
        <v>0</v>
      </c>
      <c r="C4638" s="17">
        <v>0</v>
      </c>
      <c r="D4638">
        <f>B4638-C4638</f>
        <v>0</v>
      </c>
    </row>
    <row r="4639" spans="1:4" x14ac:dyDescent="0.25">
      <c r="A4639" s="17" t="s">
        <v>12790</v>
      </c>
      <c r="B4639" s="17">
        <v>0</v>
      </c>
      <c r="C4639" s="17">
        <v>0</v>
      </c>
      <c r="D4639">
        <f>B4639-C4639</f>
        <v>0</v>
      </c>
    </row>
    <row r="4640" spans="1:4" x14ac:dyDescent="0.25">
      <c r="A4640" s="17" t="s">
        <v>12801</v>
      </c>
      <c r="B4640" s="17">
        <v>0</v>
      </c>
      <c r="C4640" s="17">
        <v>0</v>
      </c>
      <c r="D4640">
        <f>B4640-C4640</f>
        <v>0</v>
      </c>
    </row>
    <row r="4641" spans="1:4" x14ac:dyDescent="0.25">
      <c r="A4641" s="17" t="s">
        <v>12804</v>
      </c>
      <c r="B4641" s="17">
        <v>0</v>
      </c>
      <c r="C4641" s="17">
        <v>0</v>
      </c>
      <c r="D4641">
        <f>B4641-C4641</f>
        <v>0</v>
      </c>
    </row>
    <row r="4642" spans="1:4" x14ac:dyDescent="0.25">
      <c r="A4642" s="17" t="s">
        <v>12808</v>
      </c>
      <c r="B4642" s="17">
        <v>0</v>
      </c>
      <c r="C4642" s="17">
        <v>0</v>
      </c>
      <c r="D4642">
        <f>B4642-C4642</f>
        <v>0</v>
      </c>
    </row>
    <row r="4643" spans="1:4" x14ac:dyDescent="0.25">
      <c r="A4643" s="17" t="s">
        <v>12817</v>
      </c>
      <c r="B4643" s="17">
        <v>0</v>
      </c>
      <c r="C4643" s="17">
        <v>0</v>
      </c>
      <c r="D4643">
        <f>B4643-C4643</f>
        <v>0</v>
      </c>
    </row>
    <row r="4644" spans="1:4" x14ac:dyDescent="0.25">
      <c r="A4644" s="17" t="s">
        <v>12835</v>
      </c>
      <c r="B4644" s="17">
        <v>0</v>
      </c>
      <c r="C4644" s="17">
        <v>0</v>
      </c>
      <c r="D4644">
        <f>B4644-C4644</f>
        <v>0</v>
      </c>
    </row>
    <row r="4645" spans="1:4" x14ac:dyDescent="0.25">
      <c r="A4645" s="17" t="s">
        <v>12840</v>
      </c>
      <c r="B4645" s="17">
        <v>0</v>
      </c>
      <c r="C4645" s="17">
        <v>0</v>
      </c>
      <c r="D4645">
        <f>B4645-C4645</f>
        <v>0</v>
      </c>
    </row>
    <row r="4646" spans="1:4" x14ac:dyDescent="0.25">
      <c r="A4646" s="17" t="s">
        <v>12845</v>
      </c>
      <c r="B4646" s="17">
        <v>0</v>
      </c>
      <c r="C4646" s="17">
        <v>0</v>
      </c>
      <c r="D4646">
        <f>B4646-C4646</f>
        <v>0</v>
      </c>
    </row>
    <row r="4647" spans="1:4" x14ac:dyDescent="0.25">
      <c r="A4647" s="17" t="s">
        <v>12864</v>
      </c>
      <c r="B4647" s="17">
        <v>0</v>
      </c>
      <c r="C4647" s="17">
        <v>0</v>
      </c>
      <c r="D4647">
        <f>B4647-C4647</f>
        <v>0</v>
      </c>
    </row>
    <row r="4648" spans="1:4" x14ac:dyDescent="0.25">
      <c r="A4648" s="17" t="s">
        <v>12870</v>
      </c>
      <c r="B4648" s="17">
        <v>0</v>
      </c>
      <c r="C4648" s="17">
        <v>0</v>
      </c>
      <c r="D4648">
        <f>B4648-C4648</f>
        <v>0</v>
      </c>
    </row>
    <row r="4649" spans="1:4" x14ac:dyDescent="0.25">
      <c r="A4649" s="17" t="s">
        <v>12885</v>
      </c>
      <c r="B4649" s="17">
        <v>0</v>
      </c>
      <c r="C4649" s="17">
        <v>0</v>
      </c>
      <c r="D4649">
        <f>B4649-C4649</f>
        <v>0</v>
      </c>
    </row>
    <row r="4650" spans="1:4" x14ac:dyDescent="0.25">
      <c r="A4650" s="17" t="s">
        <v>12894</v>
      </c>
      <c r="B4650" s="17">
        <v>0</v>
      </c>
      <c r="C4650" s="17">
        <v>0</v>
      </c>
      <c r="D4650">
        <f>B4650-C4650</f>
        <v>0</v>
      </c>
    </row>
    <row r="4651" spans="1:4" x14ac:dyDescent="0.25">
      <c r="A4651" s="17" t="s">
        <v>12898</v>
      </c>
      <c r="B4651" s="17">
        <v>0</v>
      </c>
      <c r="C4651" s="17">
        <v>0</v>
      </c>
      <c r="D4651">
        <f>B4651-C4651</f>
        <v>0</v>
      </c>
    </row>
    <row r="4652" spans="1:4" x14ac:dyDescent="0.25">
      <c r="A4652" s="17" t="s">
        <v>12901</v>
      </c>
      <c r="B4652" s="17">
        <v>0</v>
      </c>
      <c r="C4652" s="17">
        <v>0</v>
      </c>
      <c r="D4652">
        <f>B4652-C4652</f>
        <v>0</v>
      </c>
    </row>
    <row r="4653" spans="1:4" x14ac:dyDescent="0.25">
      <c r="A4653" s="17" t="s">
        <v>12918</v>
      </c>
      <c r="B4653" s="17">
        <v>0</v>
      </c>
      <c r="C4653" s="17">
        <v>0</v>
      </c>
      <c r="D4653">
        <f>B4653-C4653</f>
        <v>0</v>
      </c>
    </row>
    <row r="4654" spans="1:4" x14ac:dyDescent="0.25">
      <c r="A4654" s="17" t="s">
        <v>12921</v>
      </c>
      <c r="B4654" s="17">
        <v>0</v>
      </c>
      <c r="C4654" s="17">
        <v>0</v>
      </c>
      <c r="D4654">
        <f>B4654-C4654</f>
        <v>0</v>
      </c>
    </row>
    <row r="4655" spans="1:4" x14ac:dyDescent="0.25">
      <c r="A4655" s="17" t="s">
        <v>12935</v>
      </c>
      <c r="B4655" s="17">
        <v>0</v>
      </c>
      <c r="C4655" s="17">
        <v>0</v>
      </c>
      <c r="D4655">
        <f>B4655-C4655</f>
        <v>0</v>
      </c>
    </row>
    <row r="4656" spans="1:4" x14ac:dyDescent="0.25">
      <c r="A4656" s="17" t="s">
        <v>12943</v>
      </c>
      <c r="B4656" s="17">
        <v>0</v>
      </c>
      <c r="C4656" s="17">
        <v>0</v>
      </c>
      <c r="D4656">
        <f>B4656-C4656</f>
        <v>0</v>
      </c>
    </row>
    <row r="4657" spans="1:4" x14ac:dyDescent="0.25">
      <c r="A4657" s="17" t="s">
        <v>12946</v>
      </c>
      <c r="B4657" s="17">
        <v>0</v>
      </c>
      <c r="C4657" s="17">
        <v>0</v>
      </c>
      <c r="D4657">
        <f>B4657-C4657</f>
        <v>0</v>
      </c>
    </row>
    <row r="4658" spans="1:4" x14ac:dyDescent="0.25">
      <c r="A4658" s="17" t="s">
        <v>12949</v>
      </c>
      <c r="B4658" s="17">
        <v>0</v>
      </c>
      <c r="C4658" s="17">
        <v>0</v>
      </c>
      <c r="D4658">
        <f>B4658-C4658</f>
        <v>0</v>
      </c>
    </row>
    <row r="4659" spans="1:4" x14ac:dyDescent="0.25">
      <c r="A4659" s="17" t="s">
        <v>12953</v>
      </c>
      <c r="B4659" s="17">
        <v>0</v>
      </c>
      <c r="C4659" s="17">
        <v>0</v>
      </c>
      <c r="D4659">
        <f>B4659-C4659</f>
        <v>0</v>
      </c>
    </row>
    <row r="4660" spans="1:4" x14ac:dyDescent="0.25">
      <c r="A4660" s="17" t="s">
        <v>12955</v>
      </c>
      <c r="B4660" s="17">
        <v>0</v>
      </c>
      <c r="C4660" s="17">
        <v>0</v>
      </c>
      <c r="D4660">
        <f>B4660-C4660</f>
        <v>0</v>
      </c>
    </row>
    <row r="4661" spans="1:4" x14ac:dyDescent="0.25">
      <c r="A4661" s="17" t="s">
        <v>12973</v>
      </c>
      <c r="B4661" s="17">
        <v>0</v>
      </c>
      <c r="C4661" s="17">
        <v>0</v>
      </c>
      <c r="D4661">
        <f>B4661-C4661</f>
        <v>0</v>
      </c>
    </row>
    <row r="4662" spans="1:4" x14ac:dyDescent="0.25">
      <c r="A4662" s="17" t="s">
        <v>12993</v>
      </c>
      <c r="B4662" s="17">
        <v>0</v>
      </c>
      <c r="C4662" s="17">
        <v>0</v>
      </c>
      <c r="D4662">
        <f>B4662-C4662</f>
        <v>0</v>
      </c>
    </row>
    <row r="4663" spans="1:4" x14ac:dyDescent="0.25">
      <c r="A4663" s="17" t="s">
        <v>12998</v>
      </c>
      <c r="B4663" s="17">
        <v>0</v>
      </c>
      <c r="C4663" s="17">
        <v>0</v>
      </c>
      <c r="D4663">
        <f>B4663-C4663</f>
        <v>0</v>
      </c>
    </row>
    <row r="4664" spans="1:4" x14ac:dyDescent="0.25">
      <c r="A4664" s="17" t="s">
        <v>13001</v>
      </c>
      <c r="B4664" s="17">
        <v>0</v>
      </c>
      <c r="C4664" s="17">
        <v>0</v>
      </c>
      <c r="D4664">
        <f>B4664-C4664</f>
        <v>0</v>
      </c>
    </row>
    <row r="4665" spans="1:4" x14ac:dyDescent="0.25">
      <c r="A4665" s="17" t="s">
        <v>13005</v>
      </c>
      <c r="B4665" s="17">
        <v>0</v>
      </c>
      <c r="C4665" s="17">
        <v>0</v>
      </c>
      <c r="D4665">
        <f>B4665-C4665</f>
        <v>0</v>
      </c>
    </row>
    <row r="4666" spans="1:4" x14ac:dyDescent="0.25">
      <c r="A4666" s="17" t="s">
        <v>13008</v>
      </c>
      <c r="B4666" s="17">
        <v>0</v>
      </c>
      <c r="C4666" s="17">
        <v>0</v>
      </c>
      <c r="D4666">
        <f>B4666-C4666</f>
        <v>0</v>
      </c>
    </row>
    <row r="4667" spans="1:4" x14ac:dyDescent="0.25">
      <c r="A4667" s="17" t="s">
        <v>13015</v>
      </c>
      <c r="B4667" s="17">
        <v>0</v>
      </c>
      <c r="C4667" s="17">
        <v>0</v>
      </c>
      <c r="D4667">
        <f>B4667-C4667</f>
        <v>0</v>
      </c>
    </row>
    <row r="4668" spans="1:4" x14ac:dyDescent="0.25">
      <c r="A4668" s="17" t="s">
        <v>13019</v>
      </c>
      <c r="B4668" s="17">
        <v>0</v>
      </c>
      <c r="C4668" s="17">
        <v>0</v>
      </c>
      <c r="D4668">
        <f>B4668-C4668</f>
        <v>0</v>
      </c>
    </row>
    <row r="4669" spans="1:4" x14ac:dyDescent="0.25">
      <c r="A4669" s="17" t="s">
        <v>13031</v>
      </c>
      <c r="B4669" s="17">
        <v>0</v>
      </c>
      <c r="C4669" s="17">
        <v>0</v>
      </c>
      <c r="D4669">
        <f>B4669-C4669</f>
        <v>0</v>
      </c>
    </row>
    <row r="4670" spans="1:4" x14ac:dyDescent="0.25">
      <c r="A4670" s="17" t="s">
        <v>13044</v>
      </c>
      <c r="B4670" s="17">
        <v>0</v>
      </c>
      <c r="C4670" s="17">
        <v>0</v>
      </c>
      <c r="D4670">
        <f>B4670-C4670</f>
        <v>0</v>
      </c>
    </row>
    <row r="4671" spans="1:4" x14ac:dyDescent="0.25">
      <c r="A4671" s="17" t="s">
        <v>13117</v>
      </c>
      <c r="B4671" s="17">
        <v>0</v>
      </c>
      <c r="C4671" s="17">
        <v>0</v>
      </c>
      <c r="D4671">
        <f>B4671-C4671</f>
        <v>0</v>
      </c>
    </row>
    <row r="4672" spans="1:4" x14ac:dyDescent="0.25">
      <c r="A4672" s="17" t="s">
        <v>13136</v>
      </c>
      <c r="B4672" s="17">
        <v>0</v>
      </c>
      <c r="C4672" s="17">
        <v>0</v>
      </c>
      <c r="D4672">
        <f>B4672-C4672</f>
        <v>0</v>
      </c>
    </row>
    <row r="4673" spans="1:4" x14ac:dyDescent="0.25">
      <c r="A4673" s="17" t="s">
        <v>13144</v>
      </c>
      <c r="B4673" s="17">
        <v>0</v>
      </c>
      <c r="C4673" s="17">
        <v>0</v>
      </c>
      <c r="D4673">
        <f>B4673-C4673</f>
        <v>0</v>
      </c>
    </row>
    <row r="4674" spans="1:4" x14ac:dyDescent="0.25">
      <c r="A4674" s="17" t="s">
        <v>13149</v>
      </c>
      <c r="B4674" s="17">
        <v>0</v>
      </c>
      <c r="C4674" s="17">
        <v>0</v>
      </c>
      <c r="D4674">
        <f>B4674-C4674</f>
        <v>0</v>
      </c>
    </row>
    <row r="4675" spans="1:4" x14ac:dyDescent="0.25">
      <c r="A4675" s="17" t="s">
        <v>13151</v>
      </c>
      <c r="B4675" s="17">
        <v>0</v>
      </c>
      <c r="C4675" s="17">
        <v>0</v>
      </c>
      <c r="D4675">
        <f>B4675-C4675</f>
        <v>0</v>
      </c>
    </row>
    <row r="4676" spans="1:4" x14ac:dyDescent="0.25">
      <c r="A4676" s="17" t="s">
        <v>13156</v>
      </c>
      <c r="B4676" s="17">
        <v>0</v>
      </c>
      <c r="C4676" s="17">
        <v>0</v>
      </c>
      <c r="D4676">
        <f>B4676-C4676</f>
        <v>0</v>
      </c>
    </row>
    <row r="4677" spans="1:4" x14ac:dyDescent="0.25">
      <c r="A4677" s="17" t="s">
        <v>13160</v>
      </c>
      <c r="B4677" s="17">
        <v>0</v>
      </c>
      <c r="C4677" s="17">
        <v>0</v>
      </c>
      <c r="D4677">
        <f>B4677-C4677</f>
        <v>0</v>
      </c>
    </row>
    <row r="4678" spans="1:4" x14ac:dyDescent="0.25">
      <c r="A4678" s="17" t="s">
        <v>13162</v>
      </c>
      <c r="B4678" s="17">
        <v>0</v>
      </c>
      <c r="C4678" s="17">
        <v>0</v>
      </c>
      <c r="D4678">
        <f>B4678-C4678</f>
        <v>0</v>
      </c>
    </row>
    <row r="4679" spans="1:4" x14ac:dyDescent="0.25">
      <c r="A4679" s="17" t="s">
        <v>13166</v>
      </c>
      <c r="B4679" s="17">
        <v>0</v>
      </c>
      <c r="C4679" s="17">
        <v>0</v>
      </c>
      <c r="D4679">
        <f>B4679-C4679</f>
        <v>0</v>
      </c>
    </row>
    <row r="4680" spans="1:4" x14ac:dyDescent="0.25">
      <c r="A4680" s="17" t="s">
        <v>13170</v>
      </c>
      <c r="B4680" s="17">
        <v>0</v>
      </c>
      <c r="C4680" s="17">
        <v>0</v>
      </c>
      <c r="D4680">
        <f>B4680-C4680</f>
        <v>0</v>
      </c>
    </row>
    <row r="4681" spans="1:4" x14ac:dyDescent="0.25">
      <c r="A4681" s="17" t="s">
        <v>13173</v>
      </c>
      <c r="B4681" s="17">
        <v>0</v>
      </c>
      <c r="C4681" s="17">
        <v>0</v>
      </c>
      <c r="D4681">
        <f>B4681-C4681</f>
        <v>0</v>
      </c>
    </row>
    <row r="4682" spans="1:4" x14ac:dyDescent="0.25">
      <c r="A4682" s="17" t="s">
        <v>13176</v>
      </c>
      <c r="B4682" s="17">
        <v>0</v>
      </c>
      <c r="C4682" s="17">
        <v>0</v>
      </c>
      <c r="D4682">
        <f>B4682-C4682</f>
        <v>0</v>
      </c>
    </row>
    <row r="4683" spans="1:4" x14ac:dyDescent="0.25">
      <c r="A4683" s="17" t="s">
        <v>13180</v>
      </c>
      <c r="B4683" s="17">
        <v>0</v>
      </c>
      <c r="C4683" s="17">
        <v>0</v>
      </c>
      <c r="D4683">
        <f>B4683-C4683</f>
        <v>0</v>
      </c>
    </row>
    <row r="4684" spans="1:4" x14ac:dyDescent="0.25">
      <c r="A4684" s="17" t="s">
        <v>13185</v>
      </c>
      <c r="B4684" s="17">
        <v>0</v>
      </c>
      <c r="C4684" s="17">
        <v>0</v>
      </c>
      <c r="D4684">
        <f>B4684-C4684</f>
        <v>0</v>
      </c>
    </row>
    <row r="4685" spans="1:4" x14ac:dyDescent="0.25">
      <c r="A4685" s="17" t="s">
        <v>13188</v>
      </c>
      <c r="B4685" s="17">
        <v>0</v>
      </c>
      <c r="C4685" s="17">
        <v>0</v>
      </c>
      <c r="D4685">
        <f>B4685-C4685</f>
        <v>0</v>
      </c>
    </row>
    <row r="4686" spans="1:4" x14ac:dyDescent="0.25">
      <c r="A4686" s="17" t="s">
        <v>13194</v>
      </c>
      <c r="B4686" s="17">
        <v>0</v>
      </c>
      <c r="C4686" s="17">
        <v>0</v>
      </c>
      <c r="D4686">
        <f>B4686-C4686</f>
        <v>0</v>
      </c>
    </row>
    <row r="4687" spans="1:4" x14ac:dyDescent="0.25">
      <c r="A4687" s="17" t="s">
        <v>13198</v>
      </c>
      <c r="B4687" s="17">
        <v>0</v>
      </c>
      <c r="C4687" s="17">
        <v>0</v>
      </c>
      <c r="D4687">
        <f>B4687-C4687</f>
        <v>0</v>
      </c>
    </row>
    <row r="4688" spans="1:4" x14ac:dyDescent="0.25">
      <c r="A4688" s="17" t="s">
        <v>13209</v>
      </c>
      <c r="B4688" s="17">
        <v>0</v>
      </c>
      <c r="C4688" s="17">
        <v>0</v>
      </c>
      <c r="D4688">
        <f>B4688-C4688</f>
        <v>0</v>
      </c>
    </row>
    <row r="4689" spans="1:4" x14ac:dyDescent="0.25">
      <c r="A4689" s="17" t="s">
        <v>13212</v>
      </c>
      <c r="B4689" s="17">
        <v>0</v>
      </c>
      <c r="C4689" s="17">
        <v>0</v>
      </c>
      <c r="D4689">
        <f>B4689-C4689</f>
        <v>0</v>
      </c>
    </row>
    <row r="4690" spans="1:4" x14ac:dyDescent="0.25">
      <c r="A4690" s="17" t="s">
        <v>13222</v>
      </c>
      <c r="B4690" s="17">
        <v>0</v>
      </c>
      <c r="C4690" s="17">
        <v>0</v>
      </c>
      <c r="D4690">
        <f>B4690-C4690</f>
        <v>0</v>
      </c>
    </row>
    <row r="4691" spans="1:4" x14ac:dyDescent="0.25">
      <c r="A4691" s="17" t="s">
        <v>13232</v>
      </c>
      <c r="B4691" s="17">
        <v>0</v>
      </c>
      <c r="C4691" s="17">
        <v>0</v>
      </c>
      <c r="D4691">
        <f>B4691-C4691</f>
        <v>0</v>
      </c>
    </row>
    <row r="4692" spans="1:4" x14ac:dyDescent="0.25">
      <c r="A4692" s="17" t="s">
        <v>13241</v>
      </c>
      <c r="B4692" s="17">
        <v>0</v>
      </c>
      <c r="C4692" s="17">
        <v>0</v>
      </c>
      <c r="D4692">
        <f>B4692-C4692</f>
        <v>0</v>
      </c>
    </row>
    <row r="4693" spans="1:4" x14ac:dyDescent="0.25">
      <c r="A4693" s="17" t="s">
        <v>13254</v>
      </c>
      <c r="B4693" s="17">
        <v>0</v>
      </c>
      <c r="C4693" s="17">
        <v>0</v>
      </c>
      <c r="D4693">
        <f>B4693-C4693</f>
        <v>0</v>
      </c>
    </row>
    <row r="4694" spans="1:4" x14ac:dyDescent="0.25">
      <c r="A4694" s="17" t="s">
        <v>13288</v>
      </c>
      <c r="B4694" s="17">
        <v>0</v>
      </c>
      <c r="C4694" s="17">
        <v>0</v>
      </c>
      <c r="D4694">
        <f>B4694-C4694</f>
        <v>0</v>
      </c>
    </row>
    <row r="4695" spans="1:4" x14ac:dyDescent="0.25">
      <c r="A4695" s="17" t="s">
        <v>13300</v>
      </c>
      <c r="B4695" s="17">
        <v>0</v>
      </c>
      <c r="C4695" s="17">
        <v>0</v>
      </c>
      <c r="D4695">
        <f>B4695-C4695</f>
        <v>0</v>
      </c>
    </row>
    <row r="4696" spans="1:4" x14ac:dyDescent="0.25">
      <c r="A4696" s="17" t="s">
        <v>13303</v>
      </c>
      <c r="B4696" s="17">
        <v>0</v>
      </c>
      <c r="C4696" s="17">
        <v>0</v>
      </c>
      <c r="D4696">
        <f>B4696-C4696</f>
        <v>0</v>
      </c>
    </row>
    <row r="4697" spans="1:4" x14ac:dyDescent="0.25">
      <c r="A4697" s="17" t="s">
        <v>13310</v>
      </c>
      <c r="B4697" s="17">
        <v>0</v>
      </c>
      <c r="C4697" s="17">
        <v>0</v>
      </c>
      <c r="D4697">
        <f>B4697-C4697</f>
        <v>0</v>
      </c>
    </row>
    <row r="4698" spans="1:4" x14ac:dyDescent="0.25">
      <c r="A4698" s="17" t="s">
        <v>13314</v>
      </c>
      <c r="B4698" s="17">
        <v>0</v>
      </c>
      <c r="C4698" s="17">
        <v>0</v>
      </c>
      <c r="D4698">
        <f>B4698-C4698</f>
        <v>0</v>
      </c>
    </row>
    <row r="4699" spans="1:4" x14ac:dyDescent="0.25">
      <c r="A4699" s="17" t="s">
        <v>13318</v>
      </c>
      <c r="B4699" s="17">
        <v>0</v>
      </c>
      <c r="C4699" s="17">
        <v>0</v>
      </c>
      <c r="D4699">
        <f>B4699-C4699</f>
        <v>0</v>
      </c>
    </row>
    <row r="4700" spans="1:4" x14ac:dyDescent="0.25">
      <c r="A4700" s="17" t="s">
        <v>13330</v>
      </c>
      <c r="B4700" s="17">
        <v>0</v>
      </c>
      <c r="C4700" s="17">
        <v>0</v>
      </c>
      <c r="D4700">
        <f>B4700-C4700</f>
        <v>0</v>
      </c>
    </row>
    <row r="4701" spans="1:4" x14ac:dyDescent="0.25">
      <c r="A4701" s="17" t="s">
        <v>13355</v>
      </c>
      <c r="B4701" s="17">
        <v>0</v>
      </c>
      <c r="C4701" s="17">
        <v>0</v>
      </c>
      <c r="D4701">
        <f>B4701-C4701</f>
        <v>0</v>
      </c>
    </row>
    <row r="4702" spans="1:4" x14ac:dyDescent="0.25">
      <c r="A4702" s="17" t="s">
        <v>13357</v>
      </c>
      <c r="B4702" s="17">
        <v>0</v>
      </c>
      <c r="C4702" s="17">
        <v>0</v>
      </c>
      <c r="D4702">
        <f>B4702-C4702</f>
        <v>0</v>
      </c>
    </row>
    <row r="4703" spans="1:4" x14ac:dyDescent="0.25">
      <c r="A4703" s="17" t="s">
        <v>13362</v>
      </c>
      <c r="B4703" s="17">
        <v>0</v>
      </c>
      <c r="C4703" s="17">
        <v>0</v>
      </c>
      <c r="D4703">
        <f>B4703-C4703</f>
        <v>0</v>
      </c>
    </row>
    <row r="4704" spans="1:4" x14ac:dyDescent="0.25">
      <c r="A4704" s="17" t="s">
        <v>13385</v>
      </c>
      <c r="B4704" s="17">
        <v>0</v>
      </c>
      <c r="C4704" s="17">
        <v>0</v>
      </c>
      <c r="D4704">
        <f>B4704-C4704</f>
        <v>0</v>
      </c>
    </row>
    <row r="4705" spans="1:4" x14ac:dyDescent="0.25">
      <c r="A4705" s="17" t="s">
        <v>13393</v>
      </c>
      <c r="B4705" s="17">
        <v>0</v>
      </c>
      <c r="C4705" s="17">
        <v>0</v>
      </c>
      <c r="D4705">
        <f>B4705-C4705</f>
        <v>0</v>
      </c>
    </row>
    <row r="4706" spans="1:4" x14ac:dyDescent="0.25">
      <c r="A4706" s="17" t="s">
        <v>13396</v>
      </c>
      <c r="B4706" s="17">
        <v>0</v>
      </c>
      <c r="C4706" s="17">
        <v>0</v>
      </c>
      <c r="D4706">
        <f>B4706-C4706</f>
        <v>0</v>
      </c>
    </row>
    <row r="4707" spans="1:4" x14ac:dyDescent="0.25">
      <c r="A4707" s="17" t="s">
        <v>13415</v>
      </c>
      <c r="B4707" s="17">
        <v>0</v>
      </c>
      <c r="C4707" s="17">
        <v>0</v>
      </c>
      <c r="D4707">
        <f>B4707-C4707</f>
        <v>0</v>
      </c>
    </row>
    <row r="4708" spans="1:4" x14ac:dyDescent="0.25">
      <c r="A4708" s="17" t="s">
        <v>13424</v>
      </c>
      <c r="B4708" s="17">
        <v>0</v>
      </c>
      <c r="C4708" s="17">
        <v>0</v>
      </c>
      <c r="D4708">
        <f>B4708-C4708</f>
        <v>0</v>
      </c>
    </row>
    <row r="4709" spans="1:4" x14ac:dyDescent="0.25">
      <c r="A4709" s="17" t="s">
        <v>13429</v>
      </c>
      <c r="B4709" s="17">
        <v>0</v>
      </c>
      <c r="C4709" s="17">
        <v>0</v>
      </c>
      <c r="D4709">
        <f>B4709-C4709</f>
        <v>0</v>
      </c>
    </row>
    <row r="4710" spans="1:4" x14ac:dyDescent="0.25">
      <c r="A4710" s="17" t="s">
        <v>13434</v>
      </c>
      <c r="B4710" s="17">
        <v>0</v>
      </c>
      <c r="C4710" s="17">
        <v>0</v>
      </c>
      <c r="D4710">
        <f>B4710-C4710</f>
        <v>0</v>
      </c>
    </row>
    <row r="4711" spans="1:4" x14ac:dyDescent="0.25">
      <c r="A4711" s="17" t="s">
        <v>13437</v>
      </c>
      <c r="B4711" s="17">
        <v>0</v>
      </c>
      <c r="C4711" s="17">
        <v>0</v>
      </c>
      <c r="D4711">
        <f>B4711-C4711</f>
        <v>0</v>
      </c>
    </row>
    <row r="4712" spans="1:4" x14ac:dyDescent="0.25">
      <c r="A4712" s="17" t="s">
        <v>13441</v>
      </c>
      <c r="B4712" s="17">
        <v>0</v>
      </c>
      <c r="C4712" s="17">
        <v>0</v>
      </c>
      <c r="D4712">
        <f>B4712-C4712</f>
        <v>0</v>
      </c>
    </row>
    <row r="4713" spans="1:4" x14ac:dyDescent="0.25">
      <c r="A4713" s="17" t="s">
        <v>13452</v>
      </c>
      <c r="B4713" s="17">
        <v>0</v>
      </c>
      <c r="C4713" s="17">
        <v>0</v>
      </c>
      <c r="D4713">
        <f>B4713-C4713</f>
        <v>0</v>
      </c>
    </row>
    <row r="4714" spans="1:4" x14ac:dyDescent="0.25">
      <c r="A4714" s="17" t="s">
        <v>13470</v>
      </c>
      <c r="B4714" s="17">
        <v>0</v>
      </c>
      <c r="C4714" s="17">
        <v>0</v>
      </c>
      <c r="D4714">
        <f>B4714-C4714</f>
        <v>0</v>
      </c>
    </row>
    <row r="4715" spans="1:4" x14ac:dyDescent="0.25">
      <c r="A4715" s="17" t="s">
        <v>13490</v>
      </c>
      <c r="B4715" s="17">
        <v>0</v>
      </c>
      <c r="C4715" s="17">
        <v>0</v>
      </c>
      <c r="D4715">
        <f>B4715-C4715</f>
        <v>0</v>
      </c>
    </row>
    <row r="4716" spans="1:4" x14ac:dyDescent="0.25">
      <c r="A4716" s="17" t="s">
        <v>13502</v>
      </c>
      <c r="B4716" s="17">
        <v>0</v>
      </c>
      <c r="C4716" s="17">
        <v>0</v>
      </c>
      <c r="D4716">
        <f>B4716-C4716</f>
        <v>0</v>
      </c>
    </row>
    <row r="4717" spans="1:4" x14ac:dyDescent="0.25">
      <c r="A4717" s="17" t="s">
        <v>13509</v>
      </c>
      <c r="B4717" s="17">
        <v>0</v>
      </c>
      <c r="C4717" s="17">
        <v>0</v>
      </c>
      <c r="D4717">
        <f>B4717-C4717</f>
        <v>0</v>
      </c>
    </row>
    <row r="4718" spans="1:4" x14ac:dyDescent="0.25">
      <c r="A4718" s="17" t="s">
        <v>13517</v>
      </c>
      <c r="B4718" s="17">
        <v>0</v>
      </c>
      <c r="C4718" s="17">
        <v>0</v>
      </c>
      <c r="D4718">
        <f>B4718-C4718</f>
        <v>0</v>
      </c>
    </row>
    <row r="4719" spans="1:4" x14ac:dyDescent="0.25">
      <c r="A4719" s="17" t="s">
        <v>13520</v>
      </c>
      <c r="B4719" s="17">
        <v>0</v>
      </c>
      <c r="C4719" s="17">
        <v>0</v>
      </c>
      <c r="D4719">
        <f>B4719-C4719</f>
        <v>0</v>
      </c>
    </row>
    <row r="4720" spans="1:4" x14ac:dyDescent="0.25">
      <c r="A4720" s="17" t="s">
        <v>13526</v>
      </c>
      <c r="B4720" s="17">
        <v>0</v>
      </c>
      <c r="C4720" s="17">
        <v>0</v>
      </c>
      <c r="D4720">
        <f>B4720-C4720</f>
        <v>0</v>
      </c>
    </row>
    <row r="4721" spans="1:4" x14ac:dyDescent="0.25">
      <c r="A4721" s="17" t="s">
        <v>13531</v>
      </c>
      <c r="B4721" s="17">
        <v>0</v>
      </c>
      <c r="C4721" s="17">
        <v>0</v>
      </c>
      <c r="D4721">
        <f>B4721-C4721</f>
        <v>0</v>
      </c>
    </row>
    <row r="4722" spans="1:4" x14ac:dyDescent="0.25">
      <c r="A4722" s="17" t="s">
        <v>13537</v>
      </c>
      <c r="B4722" s="17">
        <v>0</v>
      </c>
      <c r="C4722" s="17">
        <v>0</v>
      </c>
      <c r="D4722">
        <f>B4722-C4722</f>
        <v>0</v>
      </c>
    </row>
    <row r="4723" spans="1:4" x14ac:dyDescent="0.25">
      <c r="A4723" s="17" t="s">
        <v>13540</v>
      </c>
      <c r="B4723" s="17">
        <v>0</v>
      </c>
      <c r="C4723" s="17">
        <v>0</v>
      </c>
      <c r="D4723">
        <f>B4723-C4723</f>
        <v>0</v>
      </c>
    </row>
    <row r="4724" spans="1:4" x14ac:dyDescent="0.25">
      <c r="A4724" s="17" t="s">
        <v>13545</v>
      </c>
      <c r="B4724" s="17">
        <v>0</v>
      </c>
      <c r="C4724" s="17">
        <v>0</v>
      </c>
      <c r="D4724">
        <f>B4724-C4724</f>
        <v>0</v>
      </c>
    </row>
    <row r="4725" spans="1:4" x14ac:dyDescent="0.25">
      <c r="A4725" s="17" t="s">
        <v>13549</v>
      </c>
      <c r="B4725" s="17">
        <v>0</v>
      </c>
      <c r="C4725" s="17">
        <v>0</v>
      </c>
      <c r="D4725">
        <f>B4725-C4725</f>
        <v>0</v>
      </c>
    </row>
    <row r="4726" spans="1:4" x14ac:dyDescent="0.25">
      <c r="A4726" s="17" t="s">
        <v>7630</v>
      </c>
      <c r="B4726" s="17">
        <v>0</v>
      </c>
      <c r="C4726" s="17">
        <v>0</v>
      </c>
      <c r="D4726">
        <f>B4726-C4726</f>
        <v>0</v>
      </c>
    </row>
    <row r="4727" spans="1:4" x14ac:dyDescent="0.25">
      <c r="A4727" s="17" t="s">
        <v>13553</v>
      </c>
      <c r="B4727" s="17">
        <v>0</v>
      </c>
      <c r="C4727" s="17">
        <v>0</v>
      </c>
      <c r="D4727">
        <f>B4727-C4727</f>
        <v>0</v>
      </c>
    </row>
    <row r="4728" spans="1:4" x14ac:dyDescent="0.25">
      <c r="A4728" s="17" t="s">
        <v>13556</v>
      </c>
      <c r="B4728" s="17">
        <v>0</v>
      </c>
      <c r="C4728" s="17">
        <v>0</v>
      </c>
      <c r="D4728">
        <f>B4728-C4728</f>
        <v>0</v>
      </c>
    </row>
    <row r="4729" spans="1:4" x14ac:dyDescent="0.25">
      <c r="A4729" s="17" t="s">
        <v>13559</v>
      </c>
      <c r="B4729" s="17">
        <v>0</v>
      </c>
      <c r="C4729" s="17">
        <v>0</v>
      </c>
      <c r="D4729">
        <f>B4729-C4729</f>
        <v>0</v>
      </c>
    </row>
    <row r="4730" spans="1:4" x14ac:dyDescent="0.25">
      <c r="A4730" s="17" t="s">
        <v>13563</v>
      </c>
      <c r="B4730" s="17">
        <v>0</v>
      </c>
      <c r="C4730" s="17">
        <v>0</v>
      </c>
      <c r="D4730">
        <f>B4730-C4730</f>
        <v>0</v>
      </c>
    </row>
    <row r="4731" spans="1:4" x14ac:dyDescent="0.25">
      <c r="A4731" s="17" t="s">
        <v>13568</v>
      </c>
      <c r="B4731" s="17">
        <v>0</v>
      </c>
      <c r="C4731" s="17">
        <v>0</v>
      </c>
      <c r="D4731">
        <f>B4731-C4731</f>
        <v>0</v>
      </c>
    </row>
    <row r="4732" spans="1:4" x14ac:dyDescent="0.25">
      <c r="A4732" s="17" t="s">
        <v>13577</v>
      </c>
      <c r="B4732" s="17">
        <v>0</v>
      </c>
      <c r="C4732" s="17">
        <v>0</v>
      </c>
      <c r="D4732">
        <f>B4732-C4732</f>
        <v>0</v>
      </c>
    </row>
    <row r="4733" spans="1:4" x14ac:dyDescent="0.25">
      <c r="A4733" s="17" t="s">
        <v>13590</v>
      </c>
      <c r="B4733" s="17">
        <v>0</v>
      </c>
      <c r="C4733" s="17">
        <v>0</v>
      </c>
      <c r="D4733">
        <f>B4733-C4733</f>
        <v>0</v>
      </c>
    </row>
    <row r="4734" spans="1:4" x14ac:dyDescent="0.25">
      <c r="A4734" s="17" t="s">
        <v>10114</v>
      </c>
      <c r="B4734" s="17">
        <v>0</v>
      </c>
      <c r="C4734" s="17">
        <v>0</v>
      </c>
      <c r="D4734">
        <f>B4734-C4734</f>
        <v>0</v>
      </c>
    </row>
    <row r="4735" spans="1:4" x14ac:dyDescent="0.25">
      <c r="A4735" s="17" t="s">
        <v>13599</v>
      </c>
      <c r="B4735" s="17">
        <v>0</v>
      </c>
      <c r="C4735" s="17">
        <v>0</v>
      </c>
      <c r="D4735">
        <f>B4735-C4735</f>
        <v>0</v>
      </c>
    </row>
    <row r="4736" spans="1:4" x14ac:dyDescent="0.25">
      <c r="A4736" s="17" t="s">
        <v>13611</v>
      </c>
      <c r="B4736" s="17">
        <v>0</v>
      </c>
      <c r="C4736" s="17">
        <v>0</v>
      </c>
      <c r="D4736">
        <f>B4736-C4736</f>
        <v>0</v>
      </c>
    </row>
    <row r="4737" spans="1:4" x14ac:dyDescent="0.25">
      <c r="A4737" s="17" t="s">
        <v>13640</v>
      </c>
      <c r="B4737" s="17">
        <v>0</v>
      </c>
      <c r="C4737" s="17">
        <v>0</v>
      </c>
      <c r="D4737">
        <f>B4737-C4737</f>
        <v>0</v>
      </c>
    </row>
    <row r="4738" spans="1:4" x14ac:dyDescent="0.25">
      <c r="A4738" s="17" t="s">
        <v>13643</v>
      </c>
      <c r="B4738" s="17">
        <v>0</v>
      </c>
      <c r="C4738" s="17">
        <v>0</v>
      </c>
      <c r="D4738">
        <f>B4738-C4738</f>
        <v>0</v>
      </c>
    </row>
    <row r="4739" spans="1:4" x14ac:dyDescent="0.25">
      <c r="A4739" s="17" t="s">
        <v>13647</v>
      </c>
      <c r="B4739" s="17">
        <v>0</v>
      </c>
      <c r="C4739" s="17">
        <v>0</v>
      </c>
      <c r="D4739">
        <f>B4739-C4739</f>
        <v>0</v>
      </c>
    </row>
    <row r="4740" spans="1:4" x14ac:dyDescent="0.25">
      <c r="A4740" s="17" t="s">
        <v>13655</v>
      </c>
      <c r="B4740" s="17">
        <v>0</v>
      </c>
      <c r="C4740" s="17">
        <v>0</v>
      </c>
      <c r="D4740">
        <f>B4740-C4740</f>
        <v>0</v>
      </c>
    </row>
    <row r="4741" spans="1:4" x14ac:dyDescent="0.25">
      <c r="A4741" s="17" t="s">
        <v>13660</v>
      </c>
      <c r="B4741" s="17">
        <v>0</v>
      </c>
      <c r="C4741" s="17">
        <v>0</v>
      </c>
      <c r="D4741">
        <f>B4741-C4741</f>
        <v>0</v>
      </c>
    </row>
    <row r="4742" spans="1:4" x14ac:dyDescent="0.25">
      <c r="A4742" s="17" t="s">
        <v>13665</v>
      </c>
      <c r="B4742" s="17">
        <v>0</v>
      </c>
      <c r="C4742" s="17">
        <v>0</v>
      </c>
      <c r="D4742">
        <f>B4742-C4742</f>
        <v>0</v>
      </c>
    </row>
    <row r="4743" spans="1:4" x14ac:dyDescent="0.25">
      <c r="A4743" s="17" t="s">
        <v>13669</v>
      </c>
      <c r="B4743" s="17">
        <v>0</v>
      </c>
      <c r="C4743" s="17">
        <v>0</v>
      </c>
      <c r="D4743">
        <f>B4743-C4743</f>
        <v>0</v>
      </c>
    </row>
    <row r="4744" spans="1:4" x14ac:dyDescent="0.25">
      <c r="A4744" s="17" t="s">
        <v>13678</v>
      </c>
      <c r="B4744" s="17">
        <v>0</v>
      </c>
      <c r="C4744" s="17">
        <v>0</v>
      </c>
      <c r="D4744">
        <f>B4744-C4744</f>
        <v>0</v>
      </c>
    </row>
    <row r="4745" spans="1:4" x14ac:dyDescent="0.25">
      <c r="A4745" s="17" t="s">
        <v>13684</v>
      </c>
      <c r="B4745" s="17">
        <v>0</v>
      </c>
      <c r="C4745" s="17">
        <v>0</v>
      </c>
      <c r="D4745">
        <f>B4745-C4745</f>
        <v>0</v>
      </c>
    </row>
    <row r="4746" spans="1:4" x14ac:dyDescent="0.25">
      <c r="A4746" s="17" t="s">
        <v>13689</v>
      </c>
      <c r="B4746" s="17">
        <v>0</v>
      </c>
      <c r="C4746" s="17">
        <v>0</v>
      </c>
      <c r="D4746">
        <f>B4746-C4746</f>
        <v>0</v>
      </c>
    </row>
    <row r="4747" spans="1:4" x14ac:dyDescent="0.25">
      <c r="A4747" s="17" t="s">
        <v>13694</v>
      </c>
      <c r="B4747" s="17">
        <v>0</v>
      </c>
      <c r="C4747" s="17">
        <v>0</v>
      </c>
      <c r="D4747">
        <f>B4747-C4747</f>
        <v>0</v>
      </c>
    </row>
    <row r="4748" spans="1:4" x14ac:dyDescent="0.25">
      <c r="A4748" s="17" t="s">
        <v>13697</v>
      </c>
      <c r="B4748" s="17">
        <v>0</v>
      </c>
      <c r="C4748" s="17">
        <v>0</v>
      </c>
      <c r="D4748">
        <f>B4748-C4748</f>
        <v>0</v>
      </c>
    </row>
    <row r="4749" spans="1:4" x14ac:dyDescent="0.25">
      <c r="A4749" s="17" t="s">
        <v>13713</v>
      </c>
      <c r="B4749" s="17">
        <v>0</v>
      </c>
      <c r="C4749" s="17">
        <v>0</v>
      </c>
      <c r="D4749">
        <f>B4749-C4749</f>
        <v>0</v>
      </c>
    </row>
    <row r="4750" spans="1:4" x14ac:dyDescent="0.25">
      <c r="A4750" s="17" t="s">
        <v>13718</v>
      </c>
      <c r="B4750" s="17">
        <v>0</v>
      </c>
      <c r="C4750" s="17">
        <v>0</v>
      </c>
      <c r="D4750">
        <f>B4750-C4750</f>
        <v>0</v>
      </c>
    </row>
    <row r="4751" spans="1:4" x14ac:dyDescent="0.25">
      <c r="A4751" s="17" t="s">
        <v>11507</v>
      </c>
      <c r="B4751" s="17">
        <v>0</v>
      </c>
      <c r="C4751" s="17">
        <v>0</v>
      </c>
      <c r="D4751">
        <f>B4751-C4751</f>
        <v>0</v>
      </c>
    </row>
    <row r="4752" spans="1:4" x14ac:dyDescent="0.25">
      <c r="A4752" s="17" t="s">
        <v>13728</v>
      </c>
      <c r="B4752" s="17">
        <v>0</v>
      </c>
      <c r="C4752" s="17">
        <v>0</v>
      </c>
      <c r="D4752">
        <f>B4752-C4752</f>
        <v>0</v>
      </c>
    </row>
    <row r="4753" spans="1:4" x14ac:dyDescent="0.25">
      <c r="A4753" s="17" t="s">
        <v>13748</v>
      </c>
      <c r="B4753" s="17">
        <v>0</v>
      </c>
      <c r="C4753" s="17">
        <v>0</v>
      </c>
      <c r="D4753">
        <f>B4753-C4753</f>
        <v>0</v>
      </c>
    </row>
    <row r="4754" spans="1:4" x14ac:dyDescent="0.25">
      <c r="A4754" s="17" t="s">
        <v>13753</v>
      </c>
      <c r="B4754" s="17">
        <v>0</v>
      </c>
      <c r="C4754" s="17">
        <v>0</v>
      </c>
      <c r="D4754">
        <f>B4754-C4754</f>
        <v>0</v>
      </c>
    </row>
    <row r="4755" spans="1:4" x14ac:dyDescent="0.25">
      <c r="A4755" s="17" t="s">
        <v>13756</v>
      </c>
      <c r="B4755" s="17">
        <v>0</v>
      </c>
      <c r="C4755" s="17">
        <v>0</v>
      </c>
      <c r="D4755">
        <f>B4755-C4755</f>
        <v>0</v>
      </c>
    </row>
    <row r="4756" spans="1:4" x14ac:dyDescent="0.25">
      <c r="A4756" s="17" t="s">
        <v>13767</v>
      </c>
      <c r="B4756" s="17">
        <v>0</v>
      </c>
      <c r="C4756" s="17">
        <v>0</v>
      </c>
      <c r="D4756">
        <f>B4756-C4756</f>
        <v>0</v>
      </c>
    </row>
    <row r="4757" spans="1:4" x14ac:dyDescent="0.25">
      <c r="A4757" s="17" t="s">
        <v>8080</v>
      </c>
      <c r="B4757" s="17">
        <v>0</v>
      </c>
      <c r="C4757" s="17">
        <v>0</v>
      </c>
      <c r="D4757">
        <f>B4757-C4757</f>
        <v>0</v>
      </c>
    </row>
    <row r="4758" spans="1:4" x14ac:dyDescent="0.25">
      <c r="A4758" s="17" t="s">
        <v>13780</v>
      </c>
      <c r="B4758" s="17">
        <v>0</v>
      </c>
      <c r="C4758" s="17">
        <v>0</v>
      </c>
      <c r="D4758">
        <f>B4758-C4758</f>
        <v>0</v>
      </c>
    </row>
    <row r="4759" spans="1:4" x14ac:dyDescent="0.25">
      <c r="A4759" s="17" t="s">
        <v>13788</v>
      </c>
      <c r="B4759" s="17">
        <v>0</v>
      </c>
      <c r="C4759" s="17">
        <v>0</v>
      </c>
      <c r="D4759">
        <f>B4759-C4759</f>
        <v>0</v>
      </c>
    </row>
    <row r="4760" spans="1:4" x14ac:dyDescent="0.25">
      <c r="A4760" s="17" t="s">
        <v>13788</v>
      </c>
      <c r="B4760" s="17">
        <v>0</v>
      </c>
      <c r="C4760" s="17">
        <v>0</v>
      </c>
      <c r="D4760">
        <f>B4760-C4760</f>
        <v>0</v>
      </c>
    </row>
    <row r="4761" spans="1:4" x14ac:dyDescent="0.25">
      <c r="A4761" s="17" t="s">
        <v>10603</v>
      </c>
      <c r="B4761" s="17">
        <v>0</v>
      </c>
      <c r="C4761" s="17">
        <v>0</v>
      </c>
      <c r="D4761">
        <f>B4761-C4761</f>
        <v>0</v>
      </c>
    </row>
    <row r="4762" spans="1:4" x14ac:dyDescent="0.25">
      <c r="A4762" s="17" t="s">
        <v>13791</v>
      </c>
      <c r="B4762" s="17">
        <v>0</v>
      </c>
      <c r="C4762" s="17">
        <v>0</v>
      </c>
      <c r="D4762">
        <f>B4762-C4762</f>
        <v>0</v>
      </c>
    </row>
    <row r="4763" spans="1:4" x14ac:dyDescent="0.25">
      <c r="A4763" s="17" t="s">
        <v>13794</v>
      </c>
      <c r="B4763" s="17">
        <v>0</v>
      </c>
      <c r="C4763" s="17">
        <v>0</v>
      </c>
      <c r="D4763">
        <f>B4763-C4763</f>
        <v>0</v>
      </c>
    </row>
    <row r="4764" spans="1:4" x14ac:dyDescent="0.25">
      <c r="A4764" s="17" t="s">
        <v>13797</v>
      </c>
      <c r="B4764" s="17">
        <v>0</v>
      </c>
      <c r="C4764" s="17">
        <v>0</v>
      </c>
      <c r="D4764">
        <f>B4764-C4764</f>
        <v>0</v>
      </c>
    </row>
    <row r="4765" spans="1:4" x14ac:dyDescent="0.25">
      <c r="A4765" s="17" t="s">
        <v>13807</v>
      </c>
      <c r="B4765" s="17">
        <v>0</v>
      </c>
      <c r="C4765" s="17">
        <v>0</v>
      </c>
      <c r="D4765">
        <f>B4765-C4765</f>
        <v>0</v>
      </c>
    </row>
    <row r="4766" spans="1:4" x14ac:dyDescent="0.25">
      <c r="A4766" s="17" t="s">
        <v>13819</v>
      </c>
      <c r="B4766" s="17">
        <v>0</v>
      </c>
      <c r="C4766" s="17">
        <v>0</v>
      </c>
      <c r="D4766">
        <f>B4766-C4766</f>
        <v>0</v>
      </c>
    </row>
    <row r="4767" spans="1:4" x14ac:dyDescent="0.25">
      <c r="A4767" s="17" t="s">
        <v>13828</v>
      </c>
      <c r="B4767" s="17">
        <v>0</v>
      </c>
      <c r="C4767" s="17">
        <v>0</v>
      </c>
      <c r="D4767">
        <f>B4767-C4767</f>
        <v>0</v>
      </c>
    </row>
    <row r="4768" spans="1:4" x14ac:dyDescent="0.25">
      <c r="A4768" s="17" t="s">
        <v>13837</v>
      </c>
      <c r="B4768" s="17">
        <v>0</v>
      </c>
      <c r="C4768" s="17">
        <v>0</v>
      </c>
      <c r="D4768">
        <f>B4768-C4768</f>
        <v>0</v>
      </c>
    </row>
    <row r="4769" spans="1:4" x14ac:dyDescent="0.25">
      <c r="A4769" s="17" t="s">
        <v>13841</v>
      </c>
      <c r="B4769" s="17">
        <v>0</v>
      </c>
      <c r="C4769" s="17">
        <v>0</v>
      </c>
      <c r="D4769">
        <f>B4769-C4769</f>
        <v>0</v>
      </c>
    </row>
    <row r="4770" spans="1:4" x14ac:dyDescent="0.25">
      <c r="A4770" s="17" t="s">
        <v>13844</v>
      </c>
      <c r="B4770" s="17">
        <v>0</v>
      </c>
      <c r="C4770" s="17">
        <v>0</v>
      </c>
      <c r="D4770">
        <f>B4770-C4770</f>
        <v>0</v>
      </c>
    </row>
    <row r="4771" spans="1:4" x14ac:dyDescent="0.25">
      <c r="A4771" s="17" t="s">
        <v>13849</v>
      </c>
      <c r="B4771" s="17">
        <v>0</v>
      </c>
      <c r="C4771" s="17">
        <v>0</v>
      </c>
      <c r="D4771">
        <f>B4771-C4771</f>
        <v>0</v>
      </c>
    </row>
    <row r="4772" spans="1:4" x14ac:dyDescent="0.25">
      <c r="A4772" s="17" t="s">
        <v>13853</v>
      </c>
      <c r="B4772" s="17">
        <v>0</v>
      </c>
      <c r="C4772" s="17">
        <v>0</v>
      </c>
      <c r="D4772">
        <f>B4772-C4772</f>
        <v>0</v>
      </c>
    </row>
    <row r="4773" spans="1:4" x14ac:dyDescent="0.25">
      <c r="A4773" s="17" t="s">
        <v>13858</v>
      </c>
      <c r="B4773" s="17">
        <v>0</v>
      </c>
      <c r="C4773" s="17">
        <v>0</v>
      </c>
      <c r="D4773">
        <f>B4773-C4773</f>
        <v>0</v>
      </c>
    </row>
    <row r="4774" spans="1:4" x14ac:dyDescent="0.25">
      <c r="A4774" s="17" t="s">
        <v>13862</v>
      </c>
      <c r="B4774" s="17">
        <v>0</v>
      </c>
      <c r="C4774" s="17">
        <v>0</v>
      </c>
      <c r="D4774">
        <f>B4774-C4774</f>
        <v>0</v>
      </c>
    </row>
    <row r="4775" spans="1:4" x14ac:dyDescent="0.25">
      <c r="A4775" s="17" t="s">
        <v>13878</v>
      </c>
      <c r="B4775" s="17">
        <v>0</v>
      </c>
      <c r="C4775" s="17">
        <v>0</v>
      </c>
      <c r="D4775">
        <f>B4775-C4775</f>
        <v>0</v>
      </c>
    </row>
    <row r="4776" spans="1:4" x14ac:dyDescent="0.25">
      <c r="A4776" s="17" t="s">
        <v>13893</v>
      </c>
      <c r="B4776" s="17">
        <v>0</v>
      </c>
      <c r="C4776" s="17">
        <v>0</v>
      </c>
      <c r="D4776">
        <f>B4776-C4776</f>
        <v>0</v>
      </c>
    </row>
    <row r="4777" spans="1:4" x14ac:dyDescent="0.25">
      <c r="A4777" s="17" t="s">
        <v>13898</v>
      </c>
      <c r="B4777" s="17">
        <v>0</v>
      </c>
      <c r="C4777" s="17">
        <v>0</v>
      </c>
      <c r="D4777">
        <f>B4777-C4777</f>
        <v>0</v>
      </c>
    </row>
    <row r="4778" spans="1:4" x14ac:dyDescent="0.25">
      <c r="A4778" s="17" t="s">
        <v>13901</v>
      </c>
      <c r="B4778" s="17">
        <v>0</v>
      </c>
      <c r="C4778" s="17">
        <v>0</v>
      </c>
      <c r="D4778">
        <f>B4778-C4778</f>
        <v>0</v>
      </c>
    </row>
    <row r="4779" spans="1:4" x14ac:dyDescent="0.25">
      <c r="A4779" s="17" t="s">
        <v>13904</v>
      </c>
      <c r="B4779" s="17">
        <v>0</v>
      </c>
      <c r="C4779" s="17">
        <v>0</v>
      </c>
      <c r="D4779">
        <f>B4779-C4779</f>
        <v>0</v>
      </c>
    </row>
    <row r="4780" spans="1:4" x14ac:dyDescent="0.25">
      <c r="A4780" s="17" t="s">
        <v>13912</v>
      </c>
      <c r="B4780" s="17">
        <v>0</v>
      </c>
      <c r="C4780" s="17">
        <v>0</v>
      </c>
      <c r="D4780">
        <f>B4780-C4780</f>
        <v>0</v>
      </c>
    </row>
    <row r="4781" spans="1:4" x14ac:dyDescent="0.25">
      <c r="A4781" s="17" t="s">
        <v>13915</v>
      </c>
      <c r="B4781" s="17">
        <v>0</v>
      </c>
      <c r="C4781" s="17">
        <v>0</v>
      </c>
      <c r="D4781">
        <f>B4781-C4781</f>
        <v>0</v>
      </c>
    </row>
    <row r="4782" spans="1:4" x14ac:dyDescent="0.25">
      <c r="A4782" s="17" t="s">
        <v>13922</v>
      </c>
      <c r="B4782" s="17">
        <v>0</v>
      </c>
      <c r="C4782" s="17">
        <v>0</v>
      </c>
      <c r="D4782">
        <f>B4782-C4782</f>
        <v>0</v>
      </c>
    </row>
    <row r="4783" spans="1:4" x14ac:dyDescent="0.25">
      <c r="A4783" s="17" t="s">
        <v>13927</v>
      </c>
      <c r="B4783" s="17">
        <v>0</v>
      </c>
      <c r="C4783" s="17">
        <v>0</v>
      </c>
      <c r="D4783">
        <f>B4783-C4783</f>
        <v>0</v>
      </c>
    </row>
    <row r="4784" spans="1:4" x14ac:dyDescent="0.25">
      <c r="A4784" s="17" t="s">
        <v>13931</v>
      </c>
      <c r="B4784" s="17">
        <v>0</v>
      </c>
      <c r="C4784" s="17">
        <v>0</v>
      </c>
      <c r="D4784">
        <f>B4784-C4784</f>
        <v>0</v>
      </c>
    </row>
    <row r="4785" spans="1:4" x14ac:dyDescent="0.25">
      <c r="A4785" s="17" t="s">
        <v>13934</v>
      </c>
      <c r="B4785" s="17">
        <v>0</v>
      </c>
      <c r="C4785" s="17">
        <v>0</v>
      </c>
      <c r="D4785">
        <f>B4785-C4785</f>
        <v>0</v>
      </c>
    </row>
    <row r="4786" spans="1:4" x14ac:dyDescent="0.25">
      <c r="A4786" s="17" t="s">
        <v>13939</v>
      </c>
      <c r="B4786" s="17">
        <v>0</v>
      </c>
      <c r="C4786" s="17">
        <v>0</v>
      </c>
      <c r="D4786">
        <f>B4786-C4786</f>
        <v>0</v>
      </c>
    </row>
    <row r="4787" spans="1:4" x14ac:dyDescent="0.25">
      <c r="A4787" s="17" t="s">
        <v>13944</v>
      </c>
      <c r="B4787" s="17">
        <v>0</v>
      </c>
      <c r="C4787" s="17">
        <v>0</v>
      </c>
      <c r="D4787">
        <f>B4787-C4787</f>
        <v>0</v>
      </c>
    </row>
    <row r="4788" spans="1:4" x14ac:dyDescent="0.25">
      <c r="A4788" s="17" t="s">
        <v>13946</v>
      </c>
      <c r="B4788" s="17">
        <v>0</v>
      </c>
      <c r="C4788" s="17">
        <v>0</v>
      </c>
      <c r="D4788">
        <f>B4788-C4788</f>
        <v>0</v>
      </c>
    </row>
    <row r="4789" spans="1:4" x14ac:dyDescent="0.25">
      <c r="A4789" s="17" t="s">
        <v>13956</v>
      </c>
      <c r="B4789" s="17">
        <v>0</v>
      </c>
      <c r="C4789" s="17">
        <v>0</v>
      </c>
      <c r="D4789">
        <f>B4789-C4789</f>
        <v>0</v>
      </c>
    </row>
    <row r="4790" spans="1:4" x14ac:dyDescent="0.25">
      <c r="A4790" s="17" t="s">
        <v>13960</v>
      </c>
      <c r="B4790" s="17">
        <v>0</v>
      </c>
      <c r="C4790" s="17">
        <v>0</v>
      </c>
      <c r="D4790">
        <f>B4790-C4790</f>
        <v>0</v>
      </c>
    </row>
    <row r="4791" spans="1:4" x14ac:dyDescent="0.25">
      <c r="A4791" s="17" t="s">
        <v>13966</v>
      </c>
      <c r="B4791" s="17">
        <v>0</v>
      </c>
      <c r="C4791" s="17">
        <v>0</v>
      </c>
      <c r="D4791">
        <f>B4791-C4791</f>
        <v>0</v>
      </c>
    </row>
    <row r="4792" spans="1:4" x14ac:dyDescent="0.25">
      <c r="A4792" s="17" t="s">
        <v>13978</v>
      </c>
      <c r="B4792" s="17">
        <v>0</v>
      </c>
      <c r="C4792" s="17">
        <v>0</v>
      </c>
      <c r="D4792">
        <f>B4792-C4792</f>
        <v>0</v>
      </c>
    </row>
    <row r="4793" spans="1:4" x14ac:dyDescent="0.25">
      <c r="A4793" s="17" t="s">
        <v>13983</v>
      </c>
      <c r="B4793" s="17">
        <v>0</v>
      </c>
      <c r="C4793" s="17">
        <v>0</v>
      </c>
      <c r="D4793">
        <f>B4793-C4793</f>
        <v>0</v>
      </c>
    </row>
    <row r="4794" spans="1:4" x14ac:dyDescent="0.25">
      <c r="A4794" s="17" t="s">
        <v>13993</v>
      </c>
      <c r="B4794" s="17">
        <v>0</v>
      </c>
      <c r="C4794" s="17">
        <v>0</v>
      </c>
      <c r="D4794">
        <f>B4794-C4794</f>
        <v>0</v>
      </c>
    </row>
    <row r="4795" spans="1:4" x14ac:dyDescent="0.25">
      <c r="A4795" s="17" t="s">
        <v>13999</v>
      </c>
      <c r="B4795" s="17">
        <v>0</v>
      </c>
      <c r="C4795" s="17">
        <v>0</v>
      </c>
      <c r="D4795">
        <f>B4795-C4795</f>
        <v>0</v>
      </c>
    </row>
    <row r="4796" spans="1:4" x14ac:dyDescent="0.25">
      <c r="A4796" s="17" t="s">
        <v>14001</v>
      </c>
      <c r="B4796" s="17">
        <v>0</v>
      </c>
      <c r="C4796" s="17">
        <v>0</v>
      </c>
      <c r="D4796">
        <f>B4796-C4796</f>
        <v>0</v>
      </c>
    </row>
    <row r="4797" spans="1:4" x14ac:dyDescent="0.25">
      <c r="A4797" s="17" t="s">
        <v>14008</v>
      </c>
      <c r="B4797" s="17">
        <v>0</v>
      </c>
      <c r="C4797" s="17">
        <v>0</v>
      </c>
      <c r="D4797">
        <f>B4797-C4797</f>
        <v>0</v>
      </c>
    </row>
    <row r="4798" spans="1:4" x14ac:dyDescent="0.25">
      <c r="A4798" s="17" t="s">
        <v>14012</v>
      </c>
      <c r="B4798" s="17">
        <v>0</v>
      </c>
      <c r="C4798" s="17">
        <v>0</v>
      </c>
      <c r="D4798">
        <f>B4798-C4798</f>
        <v>0</v>
      </c>
    </row>
    <row r="4799" spans="1:4" x14ac:dyDescent="0.25">
      <c r="A4799" s="17" t="s">
        <v>14014</v>
      </c>
      <c r="B4799" s="17">
        <v>0</v>
      </c>
      <c r="C4799" s="17">
        <v>0</v>
      </c>
      <c r="D4799">
        <f>B4799-C4799</f>
        <v>0</v>
      </c>
    </row>
    <row r="4800" spans="1:4" x14ac:dyDescent="0.25">
      <c r="A4800" s="17" t="s">
        <v>14018</v>
      </c>
      <c r="B4800" s="17">
        <v>0</v>
      </c>
      <c r="C4800" s="17">
        <v>0</v>
      </c>
      <c r="D4800">
        <f>B4800-C4800</f>
        <v>0</v>
      </c>
    </row>
    <row r="4801" spans="1:4" x14ac:dyDescent="0.25">
      <c r="A4801" s="17" t="s">
        <v>14025</v>
      </c>
      <c r="B4801" s="17">
        <v>0</v>
      </c>
      <c r="C4801" s="17">
        <v>0</v>
      </c>
      <c r="D4801">
        <f>B4801-C4801</f>
        <v>0</v>
      </c>
    </row>
    <row r="4802" spans="1:4" x14ac:dyDescent="0.25">
      <c r="A4802" s="17" t="s">
        <v>14033</v>
      </c>
      <c r="B4802" s="17">
        <v>0</v>
      </c>
      <c r="C4802" s="17">
        <v>0</v>
      </c>
      <c r="D4802">
        <f>B4802-C4802</f>
        <v>0</v>
      </c>
    </row>
    <row r="4803" spans="1:4" x14ac:dyDescent="0.25">
      <c r="A4803" s="17" t="s">
        <v>14050</v>
      </c>
      <c r="B4803" s="17">
        <v>0</v>
      </c>
      <c r="C4803" s="17">
        <v>0</v>
      </c>
      <c r="D4803">
        <f>B4803-C4803</f>
        <v>0</v>
      </c>
    </row>
    <row r="4804" spans="1:4" x14ac:dyDescent="0.25">
      <c r="A4804" s="17" t="s">
        <v>14060</v>
      </c>
      <c r="B4804" s="17">
        <v>0</v>
      </c>
      <c r="C4804" s="17">
        <v>0</v>
      </c>
      <c r="D4804">
        <f>B4804-C4804</f>
        <v>0</v>
      </c>
    </row>
    <row r="4805" spans="1:4" x14ac:dyDescent="0.25">
      <c r="A4805" s="17" t="s">
        <v>14065</v>
      </c>
      <c r="B4805" s="17">
        <v>0</v>
      </c>
      <c r="C4805" s="17">
        <v>0</v>
      </c>
      <c r="D4805">
        <f>B4805-C4805</f>
        <v>0</v>
      </c>
    </row>
    <row r="4806" spans="1:4" x14ac:dyDescent="0.25">
      <c r="A4806" s="17" t="s">
        <v>14068</v>
      </c>
      <c r="B4806" s="17">
        <v>0</v>
      </c>
      <c r="C4806" s="17">
        <v>0</v>
      </c>
      <c r="D4806">
        <f>B4806-C4806</f>
        <v>0</v>
      </c>
    </row>
    <row r="4807" spans="1:4" x14ac:dyDescent="0.25">
      <c r="A4807" s="17" t="s">
        <v>14087</v>
      </c>
      <c r="B4807" s="17">
        <v>0</v>
      </c>
      <c r="C4807" s="17">
        <v>0</v>
      </c>
      <c r="D4807">
        <f>B4807-C4807</f>
        <v>0</v>
      </c>
    </row>
    <row r="4808" spans="1:4" x14ac:dyDescent="0.25">
      <c r="A4808" s="17" t="s">
        <v>14095</v>
      </c>
      <c r="B4808" s="17">
        <v>0</v>
      </c>
      <c r="C4808" s="17">
        <v>0</v>
      </c>
      <c r="D4808">
        <f>B4808-C4808</f>
        <v>0</v>
      </c>
    </row>
    <row r="4809" spans="1:4" x14ac:dyDescent="0.25">
      <c r="A4809" s="17" t="s">
        <v>14099</v>
      </c>
      <c r="B4809" s="17">
        <v>0</v>
      </c>
      <c r="C4809" s="17">
        <v>0</v>
      </c>
      <c r="D4809">
        <f>B4809-C4809</f>
        <v>0</v>
      </c>
    </row>
    <row r="4810" spans="1:4" x14ac:dyDescent="0.25">
      <c r="A4810" s="17" t="s">
        <v>674</v>
      </c>
      <c r="B4810" s="17">
        <v>143523463</v>
      </c>
      <c r="C4810" s="17">
        <v>145000000</v>
      </c>
      <c r="D4810">
        <f>B4810-C4810</f>
        <v>-1476537</v>
      </c>
    </row>
    <row r="4811" spans="1:4" x14ac:dyDescent="0.25">
      <c r="A4811" s="17" t="s">
        <v>722</v>
      </c>
      <c r="B4811" s="17">
        <v>132122995</v>
      </c>
      <c r="C4811" s="17">
        <v>137000000</v>
      </c>
      <c r="D4811">
        <f>B4811-C4811</f>
        <v>-4877005</v>
      </c>
    </row>
    <row r="4812" spans="1:4" x14ac:dyDescent="0.25">
      <c r="A4812" s="17" t="s">
        <v>726</v>
      </c>
      <c r="B4812" s="17">
        <v>122512052</v>
      </c>
      <c r="C4812" s="17">
        <v>130000000</v>
      </c>
      <c r="D4812">
        <f>B4812-C4812</f>
        <v>-7487948</v>
      </c>
    </row>
    <row r="4813" spans="1:4" x14ac:dyDescent="0.25">
      <c r="A4813" s="17" t="s">
        <v>737</v>
      </c>
      <c r="B4813" s="17">
        <v>126930660</v>
      </c>
      <c r="C4813" s="17">
        <v>135000000</v>
      </c>
      <c r="D4813">
        <f>B4813-C4813</f>
        <v>-8069340</v>
      </c>
    </row>
    <row r="4814" spans="1:4" x14ac:dyDescent="0.25">
      <c r="A4814" s="17" t="s">
        <v>216</v>
      </c>
      <c r="B4814" s="17">
        <v>191450875</v>
      </c>
      <c r="C4814" s="17">
        <v>200000000</v>
      </c>
      <c r="D4814">
        <f>B4814-C4814</f>
        <v>-8549125</v>
      </c>
    </row>
    <row r="4815" spans="1:4" x14ac:dyDescent="0.25">
      <c r="A4815" s="17" t="s">
        <v>89</v>
      </c>
      <c r="B4815" s="17">
        <v>200069408</v>
      </c>
      <c r="C4815" s="17">
        <v>209000000</v>
      </c>
      <c r="D4815">
        <f>B4815-C4815</f>
        <v>-8930592</v>
      </c>
    </row>
    <row r="4816" spans="1:4" x14ac:dyDescent="0.25">
      <c r="A4816" s="17" t="s">
        <v>113</v>
      </c>
      <c r="B4816" s="17">
        <v>241063875</v>
      </c>
      <c r="C4816" s="17">
        <v>250000000</v>
      </c>
      <c r="D4816">
        <f>B4816-C4816</f>
        <v>-8936125</v>
      </c>
    </row>
    <row r="4817" spans="1:4" x14ac:dyDescent="0.25">
      <c r="A4817" s="17" t="s">
        <v>717</v>
      </c>
      <c r="B4817" s="17">
        <v>129734803</v>
      </c>
      <c r="C4817" s="17">
        <v>140000000</v>
      </c>
      <c r="D4817">
        <f>B4817-C4817</f>
        <v>-10265197</v>
      </c>
    </row>
    <row r="4818" spans="1:4" x14ac:dyDescent="0.25">
      <c r="A4818" s="17" t="s">
        <v>562</v>
      </c>
      <c r="B4818" s="17">
        <v>139259759</v>
      </c>
      <c r="C4818" s="17">
        <v>150000000</v>
      </c>
      <c r="D4818">
        <f>B4818-C4818</f>
        <v>-10740241</v>
      </c>
    </row>
    <row r="4819" spans="1:4" x14ac:dyDescent="0.25">
      <c r="A4819" s="17" t="s">
        <v>769</v>
      </c>
      <c r="B4819" s="17">
        <v>123207194</v>
      </c>
      <c r="C4819" s="17">
        <v>135000000</v>
      </c>
      <c r="D4819">
        <f>B4819-C4819</f>
        <v>-11792806</v>
      </c>
    </row>
    <row r="4820" spans="1:4" x14ac:dyDescent="0.25">
      <c r="A4820" s="17" t="s">
        <v>829</v>
      </c>
      <c r="B4820" s="17">
        <v>113733726</v>
      </c>
      <c r="C4820" s="17">
        <v>127000000</v>
      </c>
      <c r="D4820">
        <f>B4820-C4820</f>
        <v>-13266274</v>
      </c>
    </row>
    <row r="4821" spans="1:4" x14ac:dyDescent="0.25">
      <c r="A4821" s="17" t="s">
        <v>477</v>
      </c>
      <c r="B4821" s="17">
        <v>146405371</v>
      </c>
      <c r="C4821" s="17">
        <v>160000000</v>
      </c>
      <c r="D4821">
        <f>B4821-C4821</f>
        <v>-13594629</v>
      </c>
    </row>
    <row r="4822" spans="1:4" x14ac:dyDescent="0.25">
      <c r="A4822" s="17" t="s">
        <v>353</v>
      </c>
      <c r="B4822" s="17">
        <v>161087183</v>
      </c>
      <c r="C4822" s="17">
        <v>175000000</v>
      </c>
      <c r="D4822">
        <f>B4822-C4822</f>
        <v>-13912817</v>
      </c>
    </row>
    <row r="4823" spans="1:4" x14ac:dyDescent="0.25">
      <c r="A4823" s="17" t="s">
        <v>386</v>
      </c>
      <c r="B4823" s="17">
        <v>155111815</v>
      </c>
      <c r="C4823" s="17">
        <v>170000000</v>
      </c>
      <c r="D4823">
        <f>B4823-C4823</f>
        <v>-14888185</v>
      </c>
    </row>
    <row r="4824" spans="1:4" x14ac:dyDescent="0.25">
      <c r="A4824" s="17" t="s">
        <v>753</v>
      </c>
      <c r="B4824" s="17">
        <v>134518390</v>
      </c>
      <c r="C4824" s="17">
        <v>150000000</v>
      </c>
      <c r="D4824">
        <f>B4824-C4824</f>
        <v>-15481610</v>
      </c>
    </row>
    <row r="4825" spans="1:4" x14ac:dyDescent="0.25">
      <c r="A4825" s="17" t="s">
        <v>626</v>
      </c>
      <c r="B4825" s="17">
        <v>133382309</v>
      </c>
      <c r="C4825" s="17">
        <v>150000000</v>
      </c>
      <c r="D4825">
        <f>B4825-C4825</f>
        <v>-16617691</v>
      </c>
    </row>
    <row r="4826" spans="1:4" x14ac:dyDescent="0.25">
      <c r="A4826" s="17" t="s">
        <v>582</v>
      </c>
      <c r="B4826" s="17">
        <v>133375846</v>
      </c>
      <c r="C4826" s="17">
        <v>150000000</v>
      </c>
      <c r="D4826">
        <f>B4826-C4826</f>
        <v>-16624154</v>
      </c>
    </row>
    <row r="4827" spans="1:4" x14ac:dyDescent="0.25">
      <c r="A4827" s="17" t="s">
        <v>624</v>
      </c>
      <c r="B4827" s="17">
        <v>131564731</v>
      </c>
      <c r="C4827" s="17">
        <v>150000000</v>
      </c>
      <c r="D4827">
        <f>B4827-C4827</f>
        <v>-18435269</v>
      </c>
    </row>
    <row r="4828" spans="1:4" x14ac:dyDescent="0.25">
      <c r="A4828" s="17" t="s">
        <v>602</v>
      </c>
      <c r="B4828" s="17">
        <v>79711678</v>
      </c>
      <c r="C4828" s="17">
        <v>100000000</v>
      </c>
      <c r="D4828">
        <f>B4828-C4828</f>
        <v>-20288322</v>
      </c>
    </row>
    <row r="4829" spans="1:4" x14ac:dyDescent="0.25">
      <c r="A4829" s="17" t="s">
        <v>713</v>
      </c>
      <c r="B4829" s="17">
        <v>107503316</v>
      </c>
      <c r="C4829" s="17">
        <v>130000000</v>
      </c>
      <c r="D4829">
        <f>B4829-C4829</f>
        <v>-22496684</v>
      </c>
    </row>
    <row r="4830" spans="1:4" x14ac:dyDescent="0.25">
      <c r="A4830" s="17" t="s">
        <v>474</v>
      </c>
      <c r="B4830" s="17">
        <v>127490802</v>
      </c>
      <c r="C4830" s="17">
        <v>150000000</v>
      </c>
      <c r="D4830">
        <f>B4830-C4830</f>
        <v>-22509198</v>
      </c>
    </row>
    <row r="4831" spans="1:4" x14ac:dyDescent="0.25">
      <c r="A4831" s="17" t="s">
        <v>318</v>
      </c>
      <c r="B4831" s="17">
        <v>154985087</v>
      </c>
      <c r="C4831" s="17">
        <v>178000000</v>
      </c>
      <c r="D4831">
        <f>B4831-C4831</f>
        <v>-23014913</v>
      </c>
    </row>
    <row r="4832" spans="1:4" x14ac:dyDescent="0.25">
      <c r="A4832" s="17" t="s">
        <v>616</v>
      </c>
      <c r="B4832" s="17">
        <v>126597121</v>
      </c>
      <c r="C4832" s="17">
        <v>150000000</v>
      </c>
      <c r="D4832">
        <f>B4832-C4832</f>
        <v>-23402879</v>
      </c>
    </row>
    <row r="4833" spans="1:4" x14ac:dyDescent="0.25">
      <c r="A4833" s="17" t="s">
        <v>807</v>
      </c>
      <c r="B4833" s="17">
        <v>101160529</v>
      </c>
      <c r="C4833" s="17">
        <v>125000000</v>
      </c>
      <c r="D4833">
        <f>B4833-C4833</f>
        <v>-23839471</v>
      </c>
    </row>
    <row r="4834" spans="1:4" x14ac:dyDescent="0.25">
      <c r="A4834" s="17" t="s">
        <v>372</v>
      </c>
      <c r="B4834" s="17">
        <v>150167630</v>
      </c>
      <c r="C4834" s="17">
        <v>175000000</v>
      </c>
      <c r="D4834">
        <f>B4834-C4834</f>
        <v>-24832370</v>
      </c>
    </row>
    <row r="4835" spans="1:4" x14ac:dyDescent="0.25">
      <c r="A4835" s="17" t="s">
        <v>662</v>
      </c>
      <c r="B4835" s="17">
        <v>118099659</v>
      </c>
      <c r="C4835" s="17">
        <v>144000000</v>
      </c>
      <c r="D4835">
        <f>B4835-C4835</f>
        <v>-25900341</v>
      </c>
    </row>
    <row r="4836" spans="1:4" x14ac:dyDescent="0.25">
      <c r="A4836" s="17" t="s">
        <v>691</v>
      </c>
      <c r="B4836" s="17">
        <v>111110575</v>
      </c>
      <c r="C4836" s="17">
        <v>140000000</v>
      </c>
      <c r="D4836">
        <f>B4836-C4836</f>
        <v>-28889425</v>
      </c>
    </row>
    <row r="4837" spans="1:4" x14ac:dyDescent="0.25">
      <c r="A4837" s="17" t="s">
        <v>595</v>
      </c>
      <c r="B4837" s="17">
        <v>119420252</v>
      </c>
      <c r="C4837" s="17">
        <v>150000000</v>
      </c>
      <c r="D4837">
        <f>B4837-C4837</f>
        <v>-30579748</v>
      </c>
    </row>
    <row r="4838" spans="1:4" x14ac:dyDescent="0.25">
      <c r="A4838" s="17" t="s">
        <v>95</v>
      </c>
      <c r="B4838" s="17">
        <v>168368427</v>
      </c>
      <c r="C4838" s="17">
        <v>200000000</v>
      </c>
      <c r="D4838">
        <f>B4838-C4838</f>
        <v>-31631573</v>
      </c>
    </row>
    <row r="4839" spans="1:4" x14ac:dyDescent="0.25">
      <c r="A4839" s="17" t="s">
        <v>646</v>
      </c>
      <c r="B4839" s="17">
        <v>111505642</v>
      </c>
      <c r="C4839" s="17">
        <v>145000000</v>
      </c>
      <c r="D4839">
        <f>B4839-C4839</f>
        <v>-33494358</v>
      </c>
    </row>
    <row r="4840" spans="1:4" x14ac:dyDescent="0.25">
      <c r="A4840" s="17" t="s">
        <v>300</v>
      </c>
      <c r="B4840" s="17">
        <v>166112167</v>
      </c>
      <c r="C4840" s="17">
        <v>200000000</v>
      </c>
      <c r="D4840">
        <f>B4840-C4840</f>
        <v>-33887833</v>
      </c>
    </row>
    <row r="4841" spans="1:4" x14ac:dyDescent="0.25">
      <c r="A4841" s="17" t="s">
        <v>589</v>
      </c>
      <c r="B4841" s="17">
        <v>114053579</v>
      </c>
      <c r="C4841" s="17">
        <v>150000000</v>
      </c>
      <c r="D4841">
        <f>B4841-C4841</f>
        <v>-35946421</v>
      </c>
    </row>
    <row r="4842" spans="1:4" x14ac:dyDescent="0.25">
      <c r="A4842" s="17" t="s">
        <v>680</v>
      </c>
      <c r="B4842" s="17">
        <v>103400692</v>
      </c>
      <c r="C4842" s="17">
        <v>145000000</v>
      </c>
      <c r="D4842">
        <f>B4842-C4842</f>
        <v>-41599308</v>
      </c>
    </row>
    <row r="4843" spans="1:4" x14ac:dyDescent="0.25">
      <c r="A4843" s="17" t="s">
        <v>649</v>
      </c>
      <c r="B4843" s="17">
        <v>133228348</v>
      </c>
      <c r="C4843" s="17">
        <v>175000000</v>
      </c>
      <c r="D4843">
        <f>B4843-C4843</f>
        <v>-41771652</v>
      </c>
    </row>
    <row r="4844" spans="1:4" x14ac:dyDescent="0.25">
      <c r="A4844" s="17" t="s">
        <v>348</v>
      </c>
      <c r="B4844" s="17">
        <v>102176165</v>
      </c>
      <c r="C4844" s="17">
        <v>145000000</v>
      </c>
      <c r="D4844">
        <f>B4844-C4844</f>
        <v>-42823835</v>
      </c>
    </row>
    <row r="4845" spans="1:4" x14ac:dyDescent="0.25">
      <c r="A4845" s="17" t="s">
        <v>42</v>
      </c>
      <c r="B4845" s="17">
        <v>200074175</v>
      </c>
      <c r="C4845" s="17">
        <v>245000000</v>
      </c>
      <c r="D4845">
        <f>B4845-C4845</f>
        <v>-44925825</v>
      </c>
    </row>
    <row r="4846" spans="1:4" x14ac:dyDescent="0.25">
      <c r="A4846" s="17" t="s">
        <v>119</v>
      </c>
      <c r="B4846" s="17">
        <v>179020854</v>
      </c>
      <c r="C4846" s="17">
        <v>225000000</v>
      </c>
      <c r="D4846">
        <f>B4846-C4846</f>
        <v>-45979146</v>
      </c>
    </row>
    <row r="4847" spans="1:4" x14ac:dyDescent="0.25">
      <c r="A4847" s="17" t="s">
        <v>772</v>
      </c>
      <c r="B4847" s="17">
        <v>83348920</v>
      </c>
      <c r="C4847" s="17">
        <v>132000000</v>
      </c>
      <c r="D4847">
        <f>B4847-C4847</f>
        <v>-48651080</v>
      </c>
    </row>
    <row r="4848" spans="1:4" x14ac:dyDescent="0.25">
      <c r="A4848" s="17" t="s">
        <v>449</v>
      </c>
      <c r="B4848" s="17">
        <v>150350192</v>
      </c>
      <c r="C4848" s="17">
        <v>200000000</v>
      </c>
      <c r="D4848">
        <f>B4848-C4848</f>
        <v>-49649808</v>
      </c>
    </row>
    <row r="4849" spans="1:4" x14ac:dyDescent="0.25">
      <c r="A4849" s="17" t="s">
        <v>511</v>
      </c>
      <c r="B4849" s="17">
        <v>104383624</v>
      </c>
      <c r="C4849" s="17">
        <v>155000000</v>
      </c>
      <c r="D4849">
        <f>B4849-C4849</f>
        <v>-50616376</v>
      </c>
    </row>
    <row r="4850" spans="1:4" x14ac:dyDescent="0.25">
      <c r="A4850" s="17" t="s">
        <v>766</v>
      </c>
      <c r="B4850" s="17">
        <v>83024900</v>
      </c>
      <c r="C4850" s="17">
        <v>135000000</v>
      </c>
      <c r="D4850">
        <f>B4850-C4850</f>
        <v>-51975100</v>
      </c>
    </row>
    <row r="4851" spans="1:4" x14ac:dyDescent="0.25">
      <c r="A4851" s="17" t="s">
        <v>286</v>
      </c>
      <c r="B4851" s="17">
        <v>130468626</v>
      </c>
      <c r="C4851" s="17">
        <v>185000000</v>
      </c>
      <c r="D4851">
        <f>B4851-C4851</f>
        <v>-54531374</v>
      </c>
    </row>
    <row r="4852" spans="1:4" x14ac:dyDescent="0.25">
      <c r="A4852" s="17" t="s">
        <v>312</v>
      </c>
      <c r="B4852" s="17">
        <v>124051759</v>
      </c>
      <c r="C4852" s="17">
        <v>180000000</v>
      </c>
      <c r="D4852">
        <f>B4852-C4852</f>
        <v>-55948241</v>
      </c>
    </row>
    <row r="4853" spans="1:4" x14ac:dyDescent="0.25">
      <c r="A4853" s="17" t="s">
        <v>312</v>
      </c>
      <c r="B4853" s="17">
        <v>124051759</v>
      </c>
      <c r="C4853" s="17">
        <v>180000000</v>
      </c>
      <c r="D4853">
        <f>B4853-C4853</f>
        <v>-55948241</v>
      </c>
    </row>
    <row r="4854" spans="1:4" x14ac:dyDescent="0.25">
      <c r="A4854" s="17" t="s">
        <v>743</v>
      </c>
      <c r="B4854" s="17">
        <v>93926386</v>
      </c>
      <c r="C4854" s="17">
        <v>150000000</v>
      </c>
      <c r="D4854">
        <f>B4854-C4854</f>
        <v>-56073614</v>
      </c>
    </row>
    <row r="4855" spans="1:4" x14ac:dyDescent="0.25">
      <c r="A4855" s="17" t="s">
        <v>342</v>
      </c>
      <c r="B4855" s="17">
        <v>113745408</v>
      </c>
      <c r="C4855" s="17">
        <v>170000000</v>
      </c>
      <c r="D4855">
        <f>B4855-C4855</f>
        <v>-56254592</v>
      </c>
    </row>
    <row r="4856" spans="1:4" x14ac:dyDescent="0.25">
      <c r="A4856" s="17" t="s">
        <v>812</v>
      </c>
      <c r="B4856" s="17">
        <v>77564037</v>
      </c>
      <c r="C4856" s="17">
        <v>135000000</v>
      </c>
      <c r="D4856">
        <f>B4856-C4856</f>
        <v>-57435963</v>
      </c>
    </row>
    <row r="4857" spans="1:4" x14ac:dyDescent="0.25">
      <c r="A4857" s="17" t="s">
        <v>68</v>
      </c>
      <c r="B4857" s="17">
        <v>200807262</v>
      </c>
      <c r="C4857" s="17">
        <v>260000000</v>
      </c>
      <c r="D4857">
        <f>B4857-C4857</f>
        <v>-59192738</v>
      </c>
    </row>
    <row r="4858" spans="1:4" x14ac:dyDescent="0.25">
      <c r="A4858" s="17" t="s">
        <v>729</v>
      </c>
      <c r="B4858" s="17">
        <v>68642452</v>
      </c>
      <c r="C4858" s="17">
        <v>130000000</v>
      </c>
      <c r="D4858">
        <f>B4858-C4858</f>
        <v>-61357548</v>
      </c>
    </row>
    <row r="4859" spans="1:4" x14ac:dyDescent="0.25">
      <c r="A4859" s="17" t="s">
        <v>306</v>
      </c>
      <c r="B4859" s="17">
        <v>137850096</v>
      </c>
      <c r="C4859" s="17">
        <v>200000000</v>
      </c>
      <c r="D4859">
        <f>B4859-C4859</f>
        <v>-62149904</v>
      </c>
    </row>
    <row r="4860" spans="1:4" x14ac:dyDescent="0.25">
      <c r="A4860" s="17" t="s">
        <v>439</v>
      </c>
      <c r="B4860" s="17">
        <v>102315545</v>
      </c>
      <c r="C4860" s="17">
        <v>165000000</v>
      </c>
      <c r="D4860">
        <f>B4860-C4860</f>
        <v>-62684455</v>
      </c>
    </row>
    <row r="4861" spans="1:4" x14ac:dyDescent="0.25">
      <c r="A4861" s="17" t="s">
        <v>507</v>
      </c>
      <c r="B4861" s="17">
        <v>89732035</v>
      </c>
      <c r="C4861" s="17">
        <v>155000000</v>
      </c>
      <c r="D4861">
        <f>B4861-C4861</f>
        <v>-65267965</v>
      </c>
    </row>
    <row r="4862" spans="1:4" x14ac:dyDescent="0.25">
      <c r="A4862" s="17" t="s">
        <v>599</v>
      </c>
      <c r="B4862" s="17">
        <v>83640426</v>
      </c>
      <c r="C4862" s="17">
        <v>150000000</v>
      </c>
      <c r="D4862">
        <f>B4862-C4862</f>
        <v>-66359574</v>
      </c>
    </row>
    <row r="4863" spans="1:4" x14ac:dyDescent="0.25">
      <c r="A4863" s="17" t="s">
        <v>671</v>
      </c>
      <c r="B4863" s="17">
        <v>82161969</v>
      </c>
      <c r="C4863" s="17">
        <v>150000000</v>
      </c>
      <c r="D4863">
        <f>B4863-C4863</f>
        <v>-67838031</v>
      </c>
    </row>
    <row r="4864" spans="1:4" x14ac:dyDescent="0.25">
      <c r="A4864" s="17" t="s">
        <v>819</v>
      </c>
      <c r="B4864" s="17">
        <v>60522097</v>
      </c>
      <c r="C4864" s="17">
        <v>130000000</v>
      </c>
      <c r="D4864">
        <f>B4864-C4864</f>
        <v>-69477903</v>
      </c>
    </row>
    <row r="4865" spans="1:4" x14ac:dyDescent="0.25">
      <c r="A4865" s="17" t="s">
        <v>750</v>
      </c>
      <c r="B4865" s="17">
        <v>63992328</v>
      </c>
      <c r="C4865" s="17">
        <v>135000000</v>
      </c>
      <c r="D4865">
        <f>B4865-C4865</f>
        <v>-71007672</v>
      </c>
    </row>
    <row r="4866" spans="1:4" x14ac:dyDescent="0.25">
      <c r="A4866" s="17" t="s">
        <v>229</v>
      </c>
      <c r="B4866" s="17">
        <v>125320003</v>
      </c>
      <c r="C4866" s="17">
        <v>200000000</v>
      </c>
      <c r="D4866">
        <f>B4866-C4866</f>
        <v>-74679997</v>
      </c>
    </row>
    <row r="4867" spans="1:4" x14ac:dyDescent="0.25">
      <c r="A4867" s="17" t="s">
        <v>358</v>
      </c>
      <c r="B4867" s="17">
        <v>100289690</v>
      </c>
      <c r="C4867" s="17">
        <v>175000000</v>
      </c>
      <c r="D4867">
        <f>B4867-C4867</f>
        <v>-74710310</v>
      </c>
    </row>
    <row r="4868" spans="1:4" x14ac:dyDescent="0.25">
      <c r="A4868" s="17" t="s">
        <v>695</v>
      </c>
      <c r="B4868" s="17">
        <v>65007045</v>
      </c>
      <c r="C4868" s="17">
        <v>140000000</v>
      </c>
      <c r="D4868">
        <f>B4868-C4868</f>
        <v>-74992955</v>
      </c>
    </row>
    <row r="4869" spans="1:4" x14ac:dyDescent="0.25">
      <c r="A4869" s="17" t="s">
        <v>629</v>
      </c>
      <c r="B4869" s="17">
        <v>73103784</v>
      </c>
      <c r="C4869" s="17">
        <v>150000000</v>
      </c>
      <c r="D4869">
        <f>B4869-C4869</f>
        <v>-76896216</v>
      </c>
    </row>
    <row r="4870" spans="1:4" x14ac:dyDescent="0.25">
      <c r="A4870" s="17" t="s">
        <v>363</v>
      </c>
      <c r="B4870" s="17">
        <v>100189501</v>
      </c>
      <c r="C4870" s="17">
        <v>178000000</v>
      </c>
      <c r="D4870">
        <f>B4870-C4870</f>
        <v>-77810499</v>
      </c>
    </row>
    <row r="4871" spans="1:4" x14ac:dyDescent="0.25">
      <c r="A4871" s="17" t="s">
        <v>817</v>
      </c>
      <c r="B4871" s="17">
        <v>49551662</v>
      </c>
      <c r="C4871" s="17">
        <v>130000000</v>
      </c>
      <c r="D4871">
        <f>B4871-C4871</f>
        <v>-80448338</v>
      </c>
    </row>
    <row r="4872" spans="1:4" x14ac:dyDescent="0.25">
      <c r="A4872" s="17" t="s">
        <v>108</v>
      </c>
      <c r="B4872" s="17">
        <v>141614023</v>
      </c>
      <c r="C4872" s="17">
        <v>225000000</v>
      </c>
      <c r="D4872">
        <f>B4872-C4872</f>
        <v>-83385977</v>
      </c>
    </row>
    <row r="4873" spans="1:4" x14ac:dyDescent="0.25">
      <c r="A4873" s="17" t="s">
        <v>221</v>
      </c>
      <c r="B4873" s="17">
        <v>116593191</v>
      </c>
      <c r="C4873" s="17">
        <v>200000000</v>
      </c>
      <c r="D4873">
        <f>B4873-C4873</f>
        <v>-83406809</v>
      </c>
    </row>
    <row r="4874" spans="1:4" x14ac:dyDescent="0.25">
      <c r="A4874" s="17" t="s">
        <v>637</v>
      </c>
      <c r="B4874" s="17">
        <v>64459316</v>
      </c>
      <c r="C4874" s="17">
        <v>149000000</v>
      </c>
      <c r="D4874">
        <f>B4874-C4874</f>
        <v>-84540684</v>
      </c>
    </row>
    <row r="4875" spans="1:4" x14ac:dyDescent="0.25">
      <c r="A4875" s="17" t="s">
        <v>368</v>
      </c>
      <c r="B4875" s="17">
        <v>88246220</v>
      </c>
      <c r="C4875" s="17">
        <v>175000000</v>
      </c>
      <c r="D4875">
        <f>B4875-C4875</f>
        <v>-86753780</v>
      </c>
    </row>
    <row r="4876" spans="1:4" x14ac:dyDescent="0.25">
      <c r="A4876" s="17" t="s">
        <v>486</v>
      </c>
      <c r="B4876" s="17">
        <v>63143812</v>
      </c>
      <c r="C4876" s="17">
        <v>150000000</v>
      </c>
      <c r="D4876">
        <f>B4876-C4876</f>
        <v>-86856188</v>
      </c>
    </row>
    <row r="4877" spans="1:4" x14ac:dyDescent="0.25">
      <c r="A4877" s="17" t="s">
        <v>758</v>
      </c>
      <c r="B4877" s="17">
        <v>52792307</v>
      </c>
      <c r="C4877" s="17">
        <v>140000000</v>
      </c>
      <c r="D4877">
        <f>B4877-C4877</f>
        <v>-87207693</v>
      </c>
    </row>
    <row r="4878" spans="1:4" x14ac:dyDescent="0.25">
      <c r="A4878" s="17" t="s">
        <v>611</v>
      </c>
      <c r="B4878" s="17">
        <v>61937495</v>
      </c>
      <c r="C4878" s="17">
        <v>150000000</v>
      </c>
      <c r="D4878">
        <f>B4878-C4878</f>
        <v>-88062505</v>
      </c>
    </row>
    <row r="4879" spans="1:4" x14ac:dyDescent="0.25">
      <c r="A4879" s="17" t="s">
        <v>266</v>
      </c>
      <c r="B4879" s="17">
        <v>101785482</v>
      </c>
      <c r="C4879" s="17">
        <v>190000000</v>
      </c>
      <c r="D4879">
        <f>B4879-C4879</f>
        <v>-88214518</v>
      </c>
    </row>
    <row r="4880" spans="1:4" x14ac:dyDescent="0.25">
      <c r="A4880" s="17" t="s">
        <v>494</v>
      </c>
      <c r="B4880" s="17">
        <v>76846624</v>
      </c>
      <c r="C4880" s="17">
        <v>170000000</v>
      </c>
      <c r="D4880">
        <f>B4880-C4880</f>
        <v>-93153376</v>
      </c>
    </row>
    <row r="4881" spans="1:4" x14ac:dyDescent="0.25">
      <c r="A4881" s="17" t="s">
        <v>137</v>
      </c>
      <c r="B4881" s="17">
        <v>105219735</v>
      </c>
      <c r="C4881" s="17">
        <v>200000000</v>
      </c>
      <c r="D4881">
        <f>B4881-C4881</f>
        <v>-94780265</v>
      </c>
    </row>
    <row r="4882" spans="1:4" x14ac:dyDescent="0.25">
      <c r="A4882" s="17" t="s">
        <v>339</v>
      </c>
      <c r="B4882" s="17">
        <v>73820094</v>
      </c>
      <c r="C4882" s="17">
        <v>170000000</v>
      </c>
      <c r="D4882">
        <f>B4882-C4882</f>
        <v>-96179906</v>
      </c>
    </row>
    <row r="4883" spans="1:4" x14ac:dyDescent="0.25">
      <c r="A4883" s="17" t="s">
        <v>839</v>
      </c>
      <c r="B4883" s="17">
        <v>33592415</v>
      </c>
      <c r="C4883" s="17">
        <v>130000000</v>
      </c>
      <c r="D4883">
        <f>B4883-C4883</f>
        <v>-96407585</v>
      </c>
    </row>
    <row r="4884" spans="1:4" x14ac:dyDescent="0.25">
      <c r="A4884" s="17" t="s">
        <v>419</v>
      </c>
      <c r="B4884" s="17">
        <v>93417865</v>
      </c>
      <c r="C4884" s="17">
        <v>190000000</v>
      </c>
      <c r="D4884">
        <f>B4884-C4884</f>
        <v>-96582135</v>
      </c>
    </row>
    <row r="4885" spans="1:4" x14ac:dyDescent="0.25">
      <c r="A4885" s="17" t="s">
        <v>491</v>
      </c>
      <c r="B4885" s="17">
        <v>60655503</v>
      </c>
      <c r="C4885" s="17">
        <v>160000000</v>
      </c>
      <c r="D4885">
        <f>B4885-C4885</f>
        <v>-99344497</v>
      </c>
    </row>
    <row r="4886" spans="1:4" x14ac:dyDescent="0.25">
      <c r="A4886" s="17" t="s">
        <v>708</v>
      </c>
      <c r="B4886" s="17">
        <v>31704416</v>
      </c>
      <c r="C4886" s="17">
        <v>135000000</v>
      </c>
      <c r="D4886">
        <f>B4886-C4886</f>
        <v>-103295584</v>
      </c>
    </row>
    <row r="4887" spans="1:4" x14ac:dyDescent="0.25">
      <c r="A4887" s="17" t="s">
        <v>733</v>
      </c>
      <c r="B4887" s="17">
        <v>32131830</v>
      </c>
      <c r="C4887" s="17">
        <v>137000000</v>
      </c>
      <c r="D4887">
        <f>B4887-C4887</f>
        <v>-104868170</v>
      </c>
    </row>
    <row r="4888" spans="1:4" x14ac:dyDescent="0.25">
      <c r="A4888" s="17" t="s">
        <v>704</v>
      </c>
      <c r="B4888" s="17">
        <v>31141074</v>
      </c>
      <c r="C4888" s="17">
        <v>140000000</v>
      </c>
      <c r="D4888">
        <f>B4888-C4888</f>
        <v>-108858926</v>
      </c>
    </row>
    <row r="4889" spans="1:4" x14ac:dyDescent="0.25">
      <c r="A4889" s="17" t="s">
        <v>261</v>
      </c>
      <c r="B4889" s="17">
        <v>90755643</v>
      </c>
      <c r="C4889" s="17">
        <v>200000000</v>
      </c>
      <c r="D4889">
        <f>B4889-C4889</f>
        <v>-109244357</v>
      </c>
    </row>
    <row r="4890" spans="1:4" x14ac:dyDescent="0.25">
      <c r="A4890" s="17" t="s">
        <v>144</v>
      </c>
      <c r="B4890" s="17">
        <v>70083519</v>
      </c>
      <c r="C4890" s="17">
        <v>180000000</v>
      </c>
      <c r="D4890">
        <f>B4890-C4890</f>
        <v>-109916481</v>
      </c>
    </row>
    <row r="4891" spans="1:4" x14ac:dyDescent="0.25">
      <c r="A4891" s="17" t="s">
        <v>503</v>
      </c>
      <c r="B4891" s="17">
        <v>46978995</v>
      </c>
      <c r="C4891" s="17">
        <v>160000000</v>
      </c>
      <c r="D4891">
        <f>B4891-C4891</f>
        <v>-113021005</v>
      </c>
    </row>
    <row r="4892" spans="1:4" x14ac:dyDescent="0.25">
      <c r="A4892" s="17" t="s">
        <v>641</v>
      </c>
      <c r="B4892" s="17">
        <v>34964818</v>
      </c>
      <c r="C4892" s="17">
        <v>150000000</v>
      </c>
      <c r="D4892">
        <f>B4892-C4892</f>
        <v>-115035182</v>
      </c>
    </row>
    <row r="4893" spans="1:4" x14ac:dyDescent="0.25">
      <c r="A4893" s="17" t="s">
        <v>524</v>
      </c>
      <c r="B4893" s="17">
        <v>34293771</v>
      </c>
      <c r="C4893" s="17">
        <v>155000000</v>
      </c>
      <c r="D4893">
        <f>B4893-C4893</f>
        <v>-120706229</v>
      </c>
    </row>
    <row r="4894" spans="1:4" x14ac:dyDescent="0.25">
      <c r="A4894" s="17" t="s">
        <v>99</v>
      </c>
      <c r="B4894" s="17">
        <v>89289910</v>
      </c>
      <c r="C4894" s="17">
        <v>215000000</v>
      </c>
      <c r="D4894">
        <f>B4894-C4894</f>
        <v>-125710090</v>
      </c>
    </row>
    <row r="4895" spans="1:4" x14ac:dyDescent="0.25">
      <c r="A4895" s="17" t="s">
        <v>634</v>
      </c>
      <c r="B4895" s="17">
        <v>21379315</v>
      </c>
      <c r="C4895" s="17">
        <v>150000000</v>
      </c>
      <c r="D4895">
        <f>B4895-C4895</f>
        <v>-128620685</v>
      </c>
    </row>
    <row r="4896" spans="1:4" x14ac:dyDescent="0.25">
      <c r="A4896" s="17" t="s">
        <v>310</v>
      </c>
      <c r="B4896" s="17">
        <v>47375327</v>
      </c>
      <c r="C4896" s="17">
        <v>176000000</v>
      </c>
      <c r="D4896">
        <f>B4896-C4896</f>
        <v>-128624673</v>
      </c>
    </row>
    <row r="4897" spans="1:4" x14ac:dyDescent="0.25">
      <c r="A4897" s="17" t="s">
        <v>251</v>
      </c>
      <c r="B4897" s="17">
        <v>65171860</v>
      </c>
      <c r="C4897" s="17">
        <v>195000000</v>
      </c>
      <c r="D4897">
        <f>B4897-C4897</f>
        <v>-129828140</v>
      </c>
    </row>
    <row r="4898" spans="1:4" x14ac:dyDescent="0.25">
      <c r="A4898" s="17" t="s">
        <v>407</v>
      </c>
      <c r="B4898" s="17">
        <v>38297305</v>
      </c>
      <c r="C4898" s="17">
        <v>175000000</v>
      </c>
      <c r="D4898">
        <f>B4898-C4898</f>
        <v>-136702695</v>
      </c>
    </row>
    <row r="4899" spans="1:4" x14ac:dyDescent="0.25">
      <c r="A4899" s="17" t="s">
        <v>163</v>
      </c>
      <c r="B4899" s="17">
        <v>65173160</v>
      </c>
      <c r="C4899" s="17">
        <v>209000000</v>
      </c>
      <c r="D4899">
        <f>B4899-C4899</f>
        <v>-143826840</v>
      </c>
    </row>
    <row r="4900" spans="1:4" x14ac:dyDescent="0.25">
      <c r="A4900" s="17" t="s">
        <v>435</v>
      </c>
      <c r="B4900" s="17">
        <v>665426</v>
      </c>
      <c r="C4900" s="17">
        <v>165000000</v>
      </c>
      <c r="D4900">
        <f>B4900-C4900</f>
        <v>-164334574</v>
      </c>
    </row>
    <row r="4901" spans="1:4" x14ac:dyDescent="0.25">
      <c r="A4901" s="18" t="s">
        <v>56</v>
      </c>
      <c r="B4901" s="18">
        <v>73058679</v>
      </c>
      <c r="C4901" s="18">
        <v>263700000</v>
      </c>
      <c r="D4901">
        <f>B4901-C4901</f>
        <v>-190641321</v>
      </c>
    </row>
  </sheetData>
  <conditionalFormatting sqref="A1:D4901">
    <cfRule type="top10" priority="3" rank="10"/>
  </conditionalFormatting>
  <conditionalFormatting sqref="F1:I10">
    <cfRule type="top10" priority="5" rank="10"/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Question 1</vt:lpstr>
      <vt:lpstr>Question 1B</vt:lpstr>
      <vt:lpstr>Question 2</vt:lpstr>
      <vt:lpstr>Question 3</vt:lpstr>
      <vt:lpstr>Question 4</vt:lpstr>
      <vt:lpstr>Question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Swagatika Samal</dc:creator>
  <cp:lastModifiedBy>swagatika samal</cp:lastModifiedBy>
  <dcterms:created xsi:type="dcterms:W3CDTF">2024-02-02T16:11:16Z</dcterms:created>
  <dcterms:modified xsi:type="dcterms:W3CDTF">2024-02-12T20:46:30Z</dcterms:modified>
</cp:coreProperties>
</file>